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codeName="ThisWorkbook" defaultThemeVersion="124226"/>
  <xr:revisionPtr revIDLastSave="0" documentId="13_ncr:1_{D42FF42A-37B4-4D9A-84D5-877EADFEA33F}" xr6:coauthVersionLast="47" xr6:coauthVersionMax="47" xr10:uidLastSave="{00000000-0000-0000-0000-000000000000}"/>
  <bookViews>
    <workbookView xWindow="1170" yWindow="1170" windowWidth="25395" windowHeight="14475" tabRatio="639" xr2:uid="{00000000-000D-0000-FFFF-FFFF00000000}"/>
  </bookViews>
  <sheets>
    <sheet name="系統表" sheetId="15" r:id="rId1"/>
    <sheet name="本線①　10" sheetId="3" r:id="rId2"/>
    <sheet name="別線①" sheetId="5" r:id="rId3"/>
    <sheet name="別線②" sheetId="19" r:id="rId4"/>
    <sheet name="別線③" sheetId="7" r:id="rId5"/>
    <sheet name="別線④" sheetId="18" r:id="rId6"/>
    <sheet name="別線⑤" sheetId="6" r:id="rId7"/>
    <sheet name="別線⑥　5" sheetId="20" r:id="rId8"/>
    <sheet name="別線⑦" sheetId="8" r:id="rId9"/>
    <sheet name="別線⑧　5" sheetId="21" r:id="rId10"/>
    <sheet name="別線⑨　5" sheetId="9" r:id="rId11"/>
    <sheet name="別線⑩　5" sheetId="22" r:id="rId12"/>
    <sheet name="別線⑪　5" sheetId="10" r:id="rId13"/>
    <sheet name="別線⑫　5" sheetId="23" r:id="rId14"/>
    <sheet name="別線⑬　5" sheetId="11" r:id="rId15"/>
    <sheet name="別線⑭　5" sheetId="24" r:id="rId16"/>
    <sheet name="別線⑮　5" sheetId="12" r:id="rId17"/>
    <sheet name="別線⑯　5" sheetId="25" r:id="rId18"/>
    <sheet name="種牡馬データ" sheetId="2" r:id="rId19"/>
    <sheet name="ニックス" sheetId="29" r:id="rId20"/>
  </sheets>
  <definedNames>
    <definedName name="_xlnm._FilterDatabase" localSheetId="18" hidden="1">種牡馬データ!$A$1:$AS$1729</definedName>
  </definedNames>
  <calcPr calcId="191029"/>
</workbook>
</file>

<file path=xl/calcChain.xml><?xml version="1.0" encoding="utf-8"?>
<calcChain xmlns="http://schemas.openxmlformats.org/spreadsheetml/2006/main">
  <c r="G23" i="15" l="1"/>
  <c r="G24" i="15"/>
  <c r="G25" i="15"/>
  <c r="G28" i="15"/>
  <c r="G31" i="15"/>
  <c r="G32" i="15"/>
  <c r="G35" i="15"/>
  <c r="U18" i="20" l="1"/>
  <c r="U15" i="20"/>
  <c r="U12" i="20"/>
  <c r="U9" i="20"/>
  <c r="U7" i="20"/>
  <c r="U5" i="20"/>
  <c r="G5" i="15"/>
  <c r="G6" i="15"/>
  <c r="G7" i="15"/>
  <c r="G10" i="15"/>
  <c r="G13" i="15"/>
  <c r="G14" i="15"/>
  <c r="G17" i="15"/>
  <c r="D21" i="15" l="1"/>
  <c r="E21" i="15"/>
  <c r="F21" i="15"/>
  <c r="W33" i="3"/>
  <c r="W51" i="3" s="1"/>
  <c r="W30" i="3"/>
  <c r="W50" i="3" s="1"/>
  <c r="W27" i="3"/>
  <c r="W24" i="3"/>
  <c r="W48" i="3" s="1"/>
  <c r="W21" i="3"/>
  <c r="AM95" i="3" s="1"/>
  <c r="W18" i="3"/>
  <c r="AM77" i="3" s="1"/>
  <c r="W15" i="3"/>
  <c r="W45" i="3" s="1"/>
  <c r="W12" i="3"/>
  <c r="AM41" i="3" s="1"/>
  <c r="U18" i="25"/>
  <c r="U15" i="25"/>
  <c r="U12" i="25"/>
  <c r="U9" i="25"/>
  <c r="U7" i="25"/>
  <c r="U5" i="25"/>
  <c r="U18" i="12"/>
  <c r="U15" i="12"/>
  <c r="U12" i="12"/>
  <c r="U9" i="12"/>
  <c r="U7" i="12"/>
  <c r="U5" i="12"/>
  <c r="U18" i="24"/>
  <c r="U15" i="24"/>
  <c r="U12" i="24"/>
  <c r="U9" i="24"/>
  <c r="U7" i="24"/>
  <c r="U5" i="24"/>
  <c r="U18" i="11"/>
  <c r="U15" i="11"/>
  <c r="U12" i="11"/>
  <c r="U9" i="11"/>
  <c r="U7" i="11"/>
  <c r="U5" i="11"/>
  <c r="U18" i="23"/>
  <c r="U15" i="23"/>
  <c r="U12" i="23"/>
  <c r="U9" i="23"/>
  <c r="U7" i="23"/>
  <c r="U5" i="23"/>
  <c r="U18" i="10"/>
  <c r="U15" i="10"/>
  <c r="U12" i="10"/>
  <c r="U9" i="10"/>
  <c r="U7" i="10"/>
  <c r="U5" i="10"/>
  <c r="U18" i="22"/>
  <c r="U15" i="22"/>
  <c r="U12" i="22"/>
  <c r="U9" i="22"/>
  <c r="U7" i="22"/>
  <c r="U5" i="22"/>
  <c r="U18" i="9"/>
  <c r="U15" i="9"/>
  <c r="U12" i="9"/>
  <c r="U9" i="9"/>
  <c r="U7" i="9"/>
  <c r="U5" i="9"/>
  <c r="U18" i="21"/>
  <c r="U15" i="21"/>
  <c r="U12" i="21"/>
  <c r="U9" i="21"/>
  <c r="U7" i="21"/>
  <c r="U5" i="21"/>
  <c r="U18" i="8"/>
  <c r="U15" i="8"/>
  <c r="U12" i="8"/>
  <c r="U9" i="8"/>
  <c r="U7" i="8"/>
  <c r="U5" i="8"/>
  <c r="U18" i="6"/>
  <c r="U15" i="6"/>
  <c r="U12" i="6"/>
  <c r="U9" i="6"/>
  <c r="U7" i="6"/>
  <c r="U5" i="6"/>
  <c r="U18" i="18"/>
  <c r="U15" i="18"/>
  <c r="U12" i="18"/>
  <c r="U9" i="18"/>
  <c r="U7" i="18"/>
  <c r="U5" i="18"/>
  <c r="U18" i="7"/>
  <c r="U15" i="7"/>
  <c r="U12" i="7"/>
  <c r="U9" i="7"/>
  <c r="U7" i="7"/>
  <c r="U5" i="7"/>
  <c r="U18" i="19"/>
  <c r="U15" i="19"/>
  <c r="U12" i="19"/>
  <c r="U9" i="19"/>
  <c r="U7" i="19"/>
  <c r="U5" i="19"/>
  <c r="U18" i="5"/>
  <c r="U15" i="5"/>
  <c r="U12" i="5"/>
  <c r="U9" i="5"/>
  <c r="U7" i="5"/>
  <c r="U5" i="5"/>
  <c r="W25" i="3"/>
  <c r="W9" i="3"/>
  <c r="AM23" i="3" s="1"/>
  <c r="W7" i="3"/>
  <c r="W5" i="3"/>
  <c r="AM5" i="3" s="1"/>
  <c r="AI5" i="3"/>
  <c r="AC42" i="3" s="1"/>
  <c r="AI10" i="3"/>
  <c r="AC43" i="3" s="1"/>
  <c r="AI13" i="3"/>
  <c r="AC44" i="3" s="1"/>
  <c r="AI16" i="3"/>
  <c r="AI19" i="3"/>
  <c r="AC46" i="3" s="1"/>
  <c r="AI22" i="3"/>
  <c r="AC47" i="3" s="1"/>
  <c r="AI25" i="3"/>
  <c r="AC48" i="3" s="1"/>
  <c r="W28" i="3"/>
  <c r="AI28" i="3"/>
  <c r="AC49" i="3" s="1"/>
  <c r="W31" i="3"/>
  <c r="AI31" i="3"/>
  <c r="AC50" i="3" s="1"/>
  <c r="W34" i="3"/>
  <c r="AI34" i="3"/>
  <c r="AC51" i="3" s="1"/>
  <c r="W37" i="3"/>
  <c r="AI37" i="3"/>
  <c r="AC45" i="3"/>
  <c r="Y36" i="3"/>
  <c r="X36" i="3"/>
  <c r="CE41" i="3" l="1"/>
  <c r="BR5" i="3"/>
  <c r="BN5" i="3"/>
  <c r="BJ5" i="3"/>
  <c r="CE23" i="3"/>
  <c r="BP5" i="3"/>
  <c r="CE5" i="3"/>
  <c r="BO5" i="3"/>
  <c r="BA5" i="3"/>
  <c r="CE77" i="3"/>
  <c r="CE59" i="3"/>
  <c r="BM5" i="3"/>
  <c r="AQ5" i="3"/>
  <c r="BQ5" i="3"/>
  <c r="BL5" i="3"/>
  <c r="AP5" i="3"/>
  <c r="CE95" i="3"/>
  <c r="CE7" i="3"/>
  <c r="BK5" i="3"/>
  <c r="BI5" i="3"/>
  <c r="AR5" i="3"/>
  <c r="CC95" i="3"/>
  <c r="BY95" i="3"/>
  <c r="BU95" i="3"/>
  <c r="BQ95" i="3"/>
  <c r="BM95" i="3"/>
  <c r="AC21" i="3" s="1"/>
  <c r="BI95" i="3"/>
  <c r="BE95" i="3"/>
  <c r="BA95" i="3"/>
  <c r="AW95" i="3"/>
  <c r="AS95" i="3"/>
  <c r="AO95" i="3"/>
  <c r="CA95" i="3"/>
  <c r="BF95" i="3"/>
  <c r="BO95" i="3"/>
  <c r="AN95" i="3"/>
  <c r="BX95" i="3"/>
  <c r="BH95" i="3"/>
  <c r="BZ95" i="3"/>
  <c r="BD95" i="3"/>
  <c r="AX95" i="3"/>
  <c r="CD95" i="3"/>
  <c r="BN95" i="3"/>
  <c r="AD21" i="3" s="1"/>
  <c r="CB95" i="3"/>
  <c r="BW95" i="3"/>
  <c r="BR95" i="3"/>
  <c r="BL95" i="3"/>
  <c r="AB21" i="3" s="1"/>
  <c r="BG95" i="3"/>
  <c r="BB95" i="3"/>
  <c r="AV95" i="3"/>
  <c r="AQ95" i="3"/>
  <c r="AH21" i="3" s="1"/>
  <c r="BV95" i="3"/>
  <c r="BP95" i="3"/>
  <c r="BK95" i="3"/>
  <c r="AA21" i="3" s="1"/>
  <c r="AZ95" i="3"/>
  <c r="AU95" i="3"/>
  <c r="AP95" i="3"/>
  <c r="AG21" i="3" s="1"/>
  <c r="BT95" i="3"/>
  <c r="BJ95" i="3"/>
  <c r="Z21" i="3" s="1"/>
  <c r="Y47" i="3" s="1"/>
  <c r="AY95" i="3"/>
  <c r="AT95" i="3"/>
  <c r="BS95" i="3"/>
  <c r="BC95" i="3"/>
  <c r="AR95" i="3"/>
  <c r="AI21" i="3" s="1"/>
  <c r="BR77" i="3"/>
  <c r="BN77" i="3"/>
  <c r="BJ77" i="3"/>
  <c r="AP77" i="3"/>
  <c r="BM77" i="3"/>
  <c r="BI77" i="3"/>
  <c r="BA77" i="3"/>
  <c r="BK77" i="3"/>
  <c r="BQ77" i="3"/>
  <c r="BO77" i="3"/>
  <c r="AQ77" i="3"/>
  <c r="BP77" i="3"/>
  <c r="BL77" i="3"/>
  <c r="AR77" i="3"/>
  <c r="CA41" i="3"/>
  <c r="BW41" i="3"/>
  <c r="BS41" i="3"/>
  <c r="BO41" i="3"/>
  <c r="BK41" i="3"/>
  <c r="AA12" i="3" s="1"/>
  <c r="BG41" i="3"/>
  <c r="BC41" i="3"/>
  <c r="AY41" i="3"/>
  <c r="AU41" i="3"/>
  <c r="AQ41" i="3"/>
  <c r="AH12" i="3" s="1"/>
  <c r="CD41" i="3"/>
  <c r="BV41" i="3"/>
  <c r="BR41" i="3"/>
  <c r="BN41" i="3"/>
  <c r="AD12" i="3" s="1"/>
  <c r="BJ41" i="3"/>
  <c r="BF41" i="3"/>
  <c r="BB41" i="3"/>
  <c r="AX41" i="3"/>
  <c r="AT41" i="3"/>
  <c r="CB41" i="3"/>
  <c r="BP41" i="3"/>
  <c r="BL41" i="3"/>
  <c r="AB12" i="3" s="1"/>
  <c r="AZ41" i="3"/>
  <c r="AN41" i="3"/>
  <c r="X12" i="3" s="1"/>
  <c r="X44" i="3" s="1"/>
  <c r="J5" i="15" s="1"/>
  <c r="BZ41" i="3"/>
  <c r="AP41" i="3"/>
  <c r="AG12" i="3" s="1"/>
  <c r="BT41" i="3"/>
  <c r="BD41" i="3"/>
  <c r="CC41" i="3"/>
  <c r="BY41" i="3"/>
  <c r="BU41" i="3"/>
  <c r="BQ41" i="3"/>
  <c r="BM41" i="3"/>
  <c r="AC12" i="3" s="1"/>
  <c r="BI41" i="3"/>
  <c r="BE41" i="3"/>
  <c r="BA41" i="3"/>
  <c r="AW41" i="3"/>
  <c r="AS41" i="3"/>
  <c r="AO41" i="3"/>
  <c r="Y12" i="3" s="1"/>
  <c r="BX41" i="3"/>
  <c r="BH41" i="3"/>
  <c r="AV41" i="3"/>
  <c r="AR41" i="3"/>
  <c r="AI12" i="3" s="1"/>
  <c r="BO23" i="3"/>
  <c r="BK23" i="3"/>
  <c r="AA9" i="3" s="1"/>
  <c r="AQ23" i="3"/>
  <c r="AH9" i="3" s="1"/>
  <c r="BR23" i="3"/>
  <c r="BN23" i="3"/>
  <c r="AD9" i="3" s="1"/>
  <c r="BJ23" i="3"/>
  <c r="Z9" i="3" s="1"/>
  <c r="Y43" i="3" s="1"/>
  <c r="AP23" i="3"/>
  <c r="AG9" i="3" s="1"/>
  <c r="BQ23" i="3"/>
  <c r="BM23" i="3"/>
  <c r="AC9" i="3" s="1"/>
  <c r="BI23" i="3"/>
  <c r="BA23" i="3"/>
  <c r="BP23" i="3"/>
  <c r="BL23" i="3"/>
  <c r="AB9" i="3" s="1"/>
  <c r="AR23" i="3"/>
  <c r="AI9" i="3" s="1"/>
  <c r="W49" i="3"/>
  <c r="AM59" i="3"/>
  <c r="W43" i="3"/>
  <c r="W47" i="3"/>
  <c r="AH24" i="3"/>
  <c r="AH30" i="3"/>
  <c r="AD33" i="3"/>
  <c r="AG27" i="3"/>
  <c r="AC27" i="3"/>
  <c r="AI27" i="3"/>
  <c r="AB27" i="3"/>
  <c r="AH27" i="3"/>
  <c r="AA27" i="3"/>
  <c r="Y27" i="3"/>
  <c r="X27" i="3"/>
  <c r="X49" i="3" s="1"/>
  <c r="AD27" i="3"/>
  <c r="Z27" i="3"/>
  <c r="Y49" i="3" s="1"/>
  <c r="W46" i="3"/>
  <c r="W44" i="3"/>
  <c r="W41" i="3"/>
  <c r="AB36" i="3"/>
  <c r="AA36" i="3"/>
  <c r="AI36" i="3"/>
  <c r="AD36" i="3"/>
  <c r="Z36" i="3"/>
  <c r="AG36" i="3"/>
  <c r="AH36" i="3"/>
  <c r="AC36" i="3"/>
  <c r="U10" i="18"/>
  <c r="U13" i="18"/>
  <c r="U16" i="18"/>
  <c r="U19" i="18"/>
  <c r="U22" i="18"/>
  <c r="U26" i="18"/>
  <c r="U27" i="18"/>
  <c r="U28" i="18"/>
  <c r="U29" i="18"/>
  <c r="U30" i="18"/>
  <c r="U31" i="18"/>
  <c r="BO59" i="3" l="1"/>
  <c r="BK59" i="3"/>
  <c r="AQ59" i="3"/>
  <c r="BL59" i="3"/>
  <c r="BR59" i="3"/>
  <c r="BN59" i="3"/>
  <c r="BJ59" i="3"/>
  <c r="AP59" i="3"/>
  <c r="AR59" i="3"/>
  <c r="BQ59" i="3"/>
  <c r="BM59" i="3"/>
  <c r="BI59" i="3"/>
  <c r="BA59" i="3"/>
  <c r="BP59" i="3"/>
  <c r="BA7" i="15"/>
  <c r="Z12" i="3"/>
  <c r="Y44" i="3" s="1"/>
  <c r="AB30" i="3"/>
  <c r="Z30" i="3"/>
  <c r="Y50" i="3" s="1"/>
  <c r="X30" i="3"/>
  <c r="X50" i="3" s="1"/>
  <c r="AI30" i="3"/>
  <c r="Z24" i="3"/>
  <c r="Y48" i="3" s="1"/>
  <c r="AI24" i="3"/>
  <c r="AD24" i="3"/>
  <c r="AB24" i="3"/>
  <c r="AC33" i="3"/>
  <c r="Z33" i="3"/>
  <c r="Y51" i="3" s="1"/>
  <c r="Y24" i="3"/>
  <c r="AA24" i="3"/>
  <c r="AG24" i="3"/>
  <c r="AC24" i="3"/>
  <c r="X24" i="3"/>
  <c r="X48" i="3" s="1"/>
  <c r="AI33" i="3"/>
  <c r="AH33" i="3"/>
  <c r="AB33" i="3"/>
  <c r="Y33" i="3"/>
  <c r="AG33" i="3"/>
  <c r="AC30" i="3"/>
  <c r="Y30" i="3"/>
  <c r="AA30" i="3"/>
  <c r="AD30" i="3"/>
  <c r="AG30" i="3"/>
  <c r="X33" i="3"/>
  <c r="X51" i="3" s="1"/>
  <c r="AA33" i="3"/>
  <c r="Q9" i="15"/>
  <c r="AL25" i="15" l="1"/>
  <c r="AT55" i="15" s="1"/>
  <c r="AL17" i="15"/>
  <c r="AT52" i="15" s="1"/>
  <c r="AL9" i="15"/>
  <c r="AT49" i="15" s="1"/>
  <c r="AL1" i="15"/>
  <c r="AT46" i="15" s="1"/>
  <c r="AE25" i="15"/>
  <c r="AE17" i="15"/>
  <c r="AE9" i="15"/>
  <c r="AE1" i="15"/>
  <c r="X25" i="15"/>
  <c r="X17" i="15"/>
  <c r="X9" i="15"/>
  <c r="X1" i="15"/>
  <c r="Q25" i="15"/>
  <c r="Q17" i="15"/>
  <c r="Q1" i="15"/>
  <c r="J1" i="15"/>
  <c r="D97" i="2"/>
  <c r="E97" i="2"/>
  <c r="F97" i="2"/>
  <c r="O97" i="2"/>
  <c r="W97" i="2"/>
  <c r="X97" i="2"/>
  <c r="Y97" i="2"/>
  <c r="Z97" i="2"/>
  <c r="AA97" i="2"/>
  <c r="AB97" i="2"/>
  <c r="AC97" i="2"/>
  <c r="AD97" i="2"/>
  <c r="AE97" i="2"/>
  <c r="AF97" i="2"/>
  <c r="AS97" i="2"/>
  <c r="D98" i="2"/>
  <c r="E98" i="2"/>
  <c r="F98" i="2"/>
  <c r="O98" i="2"/>
  <c r="W98" i="2"/>
  <c r="X98" i="2"/>
  <c r="Y98" i="2"/>
  <c r="Z98" i="2"/>
  <c r="AA98" i="2"/>
  <c r="AB98" i="2"/>
  <c r="AC98" i="2"/>
  <c r="AD98" i="2"/>
  <c r="AE98" i="2"/>
  <c r="AF98" i="2"/>
  <c r="AS98" i="2"/>
  <c r="D99" i="2"/>
  <c r="E99" i="2"/>
  <c r="F99" i="2"/>
  <c r="O99" i="2"/>
  <c r="W99" i="2"/>
  <c r="X99" i="2"/>
  <c r="Y99" i="2"/>
  <c r="Z99" i="2"/>
  <c r="AA99" i="2"/>
  <c r="AB99" i="2"/>
  <c r="AC99" i="2"/>
  <c r="AD99" i="2"/>
  <c r="AE99" i="2"/>
  <c r="AF99" i="2"/>
  <c r="AS99" i="2"/>
  <c r="D100" i="2"/>
  <c r="E100" i="2"/>
  <c r="F100" i="2"/>
  <c r="O100" i="2"/>
  <c r="W100" i="2"/>
  <c r="X100" i="2"/>
  <c r="Y100" i="2"/>
  <c r="Z100" i="2"/>
  <c r="AA100" i="2"/>
  <c r="AB100" i="2"/>
  <c r="AC100" i="2"/>
  <c r="AD100" i="2"/>
  <c r="AE100" i="2"/>
  <c r="AF100" i="2"/>
  <c r="AS100" i="2"/>
  <c r="AK95" i="25"/>
  <c r="AK77" i="25"/>
  <c r="AK59" i="25"/>
  <c r="AK41" i="25"/>
  <c r="U31" i="25"/>
  <c r="U30" i="25"/>
  <c r="U29" i="25"/>
  <c r="U28" i="25"/>
  <c r="U27" i="25"/>
  <c r="U26" i="25"/>
  <c r="AK23" i="25"/>
  <c r="U22" i="25"/>
  <c r="AG21" i="25"/>
  <c r="AF21" i="25"/>
  <c r="AE21" i="25"/>
  <c r="U19" i="25"/>
  <c r="AG18" i="25"/>
  <c r="AF18" i="25"/>
  <c r="AE18" i="25"/>
  <c r="U16" i="25"/>
  <c r="AG15" i="25"/>
  <c r="AF15" i="25"/>
  <c r="AE15" i="25"/>
  <c r="U13" i="25"/>
  <c r="AG12" i="25"/>
  <c r="AF12" i="25"/>
  <c r="AE12" i="25"/>
  <c r="U10" i="25"/>
  <c r="AG9" i="25"/>
  <c r="AF9" i="25"/>
  <c r="AE9" i="25"/>
  <c r="AK7" i="25"/>
  <c r="AG7" i="25"/>
  <c r="AF7" i="25"/>
  <c r="AE7" i="25"/>
  <c r="AK5" i="25"/>
  <c r="D87" i="2"/>
  <c r="E87" i="2"/>
  <c r="F87" i="2"/>
  <c r="O87" i="2"/>
  <c r="W87" i="2"/>
  <c r="X87" i="2"/>
  <c r="Y87" i="2"/>
  <c r="Z87" i="2"/>
  <c r="AA87" i="2"/>
  <c r="AB87" i="2"/>
  <c r="AC87" i="2"/>
  <c r="AD87" i="2"/>
  <c r="AE87" i="2"/>
  <c r="AF87" i="2"/>
  <c r="AS87" i="2"/>
  <c r="D88" i="2"/>
  <c r="E88" i="2"/>
  <c r="F88" i="2"/>
  <c r="O88" i="2"/>
  <c r="W88" i="2"/>
  <c r="X88" i="2"/>
  <c r="Y88" i="2"/>
  <c r="Z88" i="2"/>
  <c r="AA88" i="2"/>
  <c r="AB88" i="2"/>
  <c r="AC88" i="2"/>
  <c r="AD88" i="2"/>
  <c r="AE88" i="2"/>
  <c r="AF88" i="2"/>
  <c r="AS88" i="2"/>
  <c r="D89" i="2"/>
  <c r="E89" i="2"/>
  <c r="F89" i="2"/>
  <c r="O89" i="2"/>
  <c r="W89" i="2"/>
  <c r="X89" i="2"/>
  <c r="Y89" i="2"/>
  <c r="Z89" i="2"/>
  <c r="AA89" i="2"/>
  <c r="AB89" i="2"/>
  <c r="AC89" i="2"/>
  <c r="AD89" i="2"/>
  <c r="AE89" i="2"/>
  <c r="AF89" i="2"/>
  <c r="AS89" i="2"/>
  <c r="D90" i="2"/>
  <c r="E90" i="2"/>
  <c r="F90" i="2"/>
  <c r="O90" i="2"/>
  <c r="W90" i="2"/>
  <c r="X90" i="2"/>
  <c r="Y90" i="2"/>
  <c r="Z90" i="2"/>
  <c r="AA90" i="2"/>
  <c r="AB90" i="2"/>
  <c r="AC90" i="2"/>
  <c r="AD90" i="2"/>
  <c r="AE90" i="2"/>
  <c r="AF90" i="2"/>
  <c r="AS90" i="2"/>
  <c r="D91" i="2"/>
  <c r="E91" i="2"/>
  <c r="F91" i="2"/>
  <c r="O91" i="2"/>
  <c r="W91" i="2"/>
  <c r="X91" i="2"/>
  <c r="Y91" i="2"/>
  <c r="Z91" i="2"/>
  <c r="AA91" i="2"/>
  <c r="AB91" i="2"/>
  <c r="AC91" i="2"/>
  <c r="AD91" i="2"/>
  <c r="AE91" i="2"/>
  <c r="AF91" i="2"/>
  <c r="AS91" i="2"/>
  <c r="AK95" i="24"/>
  <c r="AK77" i="24"/>
  <c r="AK59" i="24"/>
  <c r="AK41" i="24"/>
  <c r="U31" i="24"/>
  <c r="U30" i="24"/>
  <c r="U29" i="24"/>
  <c r="U28" i="24"/>
  <c r="U27" i="24"/>
  <c r="U26" i="24"/>
  <c r="AK23" i="24"/>
  <c r="U22" i="24"/>
  <c r="AG21" i="24"/>
  <c r="AF21" i="24"/>
  <c r="AE21" i="24"/>
  <c r="U19" i="24"/>
  <c r="AG18" i="24"/>
  <c r="AF18" i="24"/>
  <c r="AE18" i="24"/>
  <c r="U16" i="24"/>
  <c r="AG15" i="24"/>
  <c r="AF15" i="24"/>
  <c r="AE15" i="24"/>
  <c r="U13" i="24"/>
  <c r="AG12" i="24"/>
  <c r="AF12" i="24"/>
  <c r="AE12" i="24"/>
  <c r="U10" i="24"/>
  <c r="AG9" i="24"/>
  <c r="AF9" i="24"/>
  <c r="AE9" i="24"/>
  <c r="AK7" i="24"/>
  <c r="AG7" i="24"/>
  <c r="AF7" i="24"/>
  <c r="AE7" i="24"/>
  <c r="AK5" i="24"/>
  <c r="O78" i="2"/>
  <c r="W78" i="2"/>
  <c r="X78" i="2"/>
  <c r="Y78" i="2"/>
  <c r="Z78" i="2"/>
  <c r="AA78" i="2"/>
  <c r="AB78" i="2"/>
  <c r="AC78" i="2"/>
  <c r="AD78" i="2"/>
  <c r="AE78" i="2"/>
  <c r="AF78" i="2"/>
  <c r="AS78" i="2"/>
  <c r="O79" i="2"/>
  <c r="W79" i="2"/>
  <c r="X79" i="2"/>
  <c r="Y79" i="2"/>
  <c r="Z79" i="2"/>
  <c r="AA79" i="2"/>
  <c r="AB79" i="2"/>
  <c r="AC79" i="2"/>
  <c r="AD79" i="2"/>
  <c r="AE79" i="2"/>
  <c r="AF79" i="2"/>
  <c r="AS79" i="2"/>
  <c r="O80" i="2"/>
  <c r="W80" i="2"/>
  <c r="X80" i="2"/>
  <c r="Y80" i="2"/>
  <c r="Z80" i="2"/>
  <c r="AA80" i="2"/>
  <c r="AB80" i="2"/>
  <c r="AC80" i="2"/>
  <c r="AD80" i="2"/>
  <c r="AE80" i="2"/>
  <c r="AF80" i="2"/>
  <c r="AS80" i="2"/>
  <c r="O81" i="2"/>
  <c r="W81" i="2"/>
  <c r="X81" i="2"/>
  <c r="Y81" i="2"/>
  <c r="Z81" i="2"/>
  <c r="AA81" i="2"/>
  <c r="AB81" i="2"/>
  <c r="AC81" i="2"/>
  <c r="AD81" i="2"/>
  <c r="AE81" i="2"/>
  <c r="AF81" i="2"/>
  <c r="AS81" i="2"/>
  <c r="E78" i="2"/>
  <c r="F78" i="2"/>
  <c r="E79" i="2"/>
  <c r="F79" i="2"/>
  <c r="E80" i="2"/>
  <c r="F80" i="2"/>
  <c r="E81" i="2"/>
  <c r="F81" i="2"/>
  <c r="D78" i="2"/>
  <c r="D79" i="2"/>
  <c r="D80" i="2"/>
  <c r="D81" i="2"/>
  <c r="D77" i="2"/>
  <c r="E77" i="2"/>
  <c r="F77" i="2"/>
  <c r="O77" i="2"/>
  <c r="W77" i="2"/>
  <c r="X77" i="2"/>
  <c r="Y77" i="2"/>
  <c r="Z77" i="2"/>
  <c r="AA77" i="2"/>
  <c r="AB77" i="2"/>
  <c r="AC77" i="2"/>
  <c r="AD77" i="2"/>
  <c r="AE77" i="2"/>
  <c r="AF77" i="2"/>
  <c r="AS77" i="2"/>
  <c r="AK95" i="23"/>
  <c r="AK77" i="23"/>
  <c r="AK59" i="23"/>
  <c r="AK41" i="23"/>
  <c r="U31" i="23"/>
  <c r="U30" i="23"/>
  <c r="U29" i="23"/>
  <c r="U28" i="23"/>
  <c r="U27" i="23"/>
  <c r="U26" i="23"/>
  <c r="AK23" i="23"/>
  <c r="U22" i="23"/>
  <c r="AG21" i="23"/>
  <c r="AF21" i="23"/>
  <c r="AE21" i="23"/>
  <c r="U19" i="23"/>
  <c r="AG18" i="23"/>
  <c r="AF18" i="23"/>
  <c r="AE18" i="23"/>
  <c r="U16" i="23"/>
  <c r="AG15" i="23"/>
  <c r="AF15" i="23"/>
  <c r="AE15" i="23"/>
  <c r="U13" i="23"/>
  <c r="AG12" i="23"/>
  <c r="AF12" i="23"/>
  <c r="AE12" i="23"/>
  <c r="U10" i="23"/>
  <c r="AG9" i="23"/>
  <c r="AF9" i="23"/>
  <c r="AE9" i="23"/>
  <c r="AK7" i="23"/>
  <c r="AG7" i="23"/>
  <c r="AF7" i="23"/>
  <c r="AE7" i="23"/>
  <c r="AK5" i="23"/>
  <c r="D71" i="2"/>
  <c r="E71" i="2"/>
  <c r="F71" i="2"/>
  <c r="O71" i="2"/>
  <c r="W71" i="2"/>
  <c r="X71" i="2"/>
  <c r="Y71" i="2"/>
  <c r="Z71" i="2"/>
  <c r="AA71" i="2"/>
  <c r="AB71" i="2"/>
  <c r="AC71" i="2"/>
  <c r="AD71" i="2"/>
  <c r="AE71" i="2"/>
  <c r="AF71" i="2"/>
  <c r="AS71" i="2"/>
  <c r="D70" i="2"/>
  <c r="E70" i="2"/>
  <c r="F70" i="2"/>
  <c r="O70" i="2"/>
  <c r="W70" i="2"/>
  <c r="X70" i="2"/>
  <c r="Y70" i="2"/>
  <c r="Z70" i="2"/>
  <c r="AA70" i="2"/>
  <c r="AB70" i="2"/>
  <c r="AC70" i="2"/>
  <c r="AD70" i="2"/>
  <c r="AE70" i="2"/>
  <c r="AF70" i="2"/>
  <c r="AS70" i="2"/>
  <c r="D69" i="2"/>
  <c r="E69" i="2"/>
  <c r="F69" i="2"/>
  <c r="O69" i="2"/>
  <c r="W69" i="2"/>
  <c r="X69" i="2"/>
  <c r="Y69" i="2"/>
  <c r="Z69" i="2"/>
  <c r="AA69" i="2"/>
  <c r="AB69" i="2"/>
  <c r="AC69" i="2"/>
  <c r="AD69" i="2"/>
  <c r="AE69" i="2"/>
  <c r="AF69" i="2"/>
  <c r="AS69" i="2"/>
  <c r="D68" i="2"/>
  <c r="E68" i="2"/>
  <c r="F68" i="2"/>
  <c r="O68" i="2"/>
  <c r="W68" i="2"/>
  <c r="X68" i="2"/>
  <c r="Y68" i="2"/>
  <c r="Z68" i="2"/>
  <c r="AA68" i="2"/>
  <c r="AB68" i="2"/>
  <c r="AC68" i="2"/>
  <c r="AD68" i="2"/>
  <c r="AE68" i="2"/>
  <c r="AF68" i="2"/>
  <c r="AS68" i="2"/>
  <c r="D67" i="2"/>
  <c r="E67" i="2"/>
  <c r="F67" i="2"/>
  <c r="O67" i="2"/>
  <c r="W67" i="2"/>
  <c r="X67" i="2"/>
  <c r="Y67" i="2"/>
  <c r="Z67" i="2"/>
  <c r="AA67" i="2"/>
  <c r="AB67" i="2"/>
  <c r="AC67" i="2"/>
  <c r="AD67" i="2"/>
  <c r="AE67" i="2"/>
  <c r="AF67" i="2"/>
  <c r="AS67" i="2"/>
  <c r="AK95" i="22"/>
  <c r="AK77" i="22"/>
  <c r="AK59" i="22"/>
  <c r="AK41" i="22"/>
  <c r="U31" i="22"/>
  <c r="U30" i="22"/>
  <c r="U29" i="22"/>
  <c r="U28" i="22"/>
  <c r="U27" i="22"/>
  <c r="U26" i="22"/>
  <c r="AK23" i="22"/>
  <c r="U22" i="22"/>
  <c r="AG21" i="22"/>
  <c r="AF21" i="22"/>
  <c r="AE21" i="22"/>
  <c r="U19" i="22"/>
  <c r="AG18" i="22"/>
  <c r="AF18" i="22"/>
  <c r="AE18" i="22"/>
  <c r="U16" i="22"/>
  <c r="AG15" i="22"/>
  <c r="AF15" i="22"/>
  <c r="AE15" i="22"/>
  <c r="U13" i="22"/>
  <c r="AG12" i="22"/>
  <c r="AF12" i="22"/>
  <c r="AE12" i="22"/>
  <c r="U10" i="22"/>
  <c r="AG9" i="22"/>
  <c r="AF9" i="22"/>
  <c r="AE9" i="22"/>
  <c r="AK7" i="22"/>
  <c r="AG7" i="22"/>
  <c r="AF7" i="22"/>
  <c r="AE7" i="22"/>
  <c r="AK5" i="22"/>
  <c r="CA95" i="23" l="1"/>
  <c r="BW95" i="23"/>
  <c r="BS95" i="23"/>
  <c r="BO95" i="23"/>
  <c r="BK95" i="23"/>
  <c r="BG95" i="23"/>
  <c r="BC95" i="23"/>
  <c r="AY95" i="23"/>
  <c r="AU95" i="23"/>
  <c r="AQ95" i="23"/>
  <c r="AM95" i="23"/>
  <c r="BZ95" i="23"/>
  <c r="BV95" i="23"/>
  <c r="BR95" i="23"/>
  <c r="BN95" i="23"/>
  <c r="BJ95" i="23"/>
  <c r="F95" i="23" s="1"/>
  <c r="BF95" i="23"/>
  <c r="BB95" i="23"/>
  <c r="AX95" i="23"/>
  <c r="AT95" i="23"/>
  <c r="F108" i="23" s="1"/>
  <c r="N99" i="23" s="1"/>
  <c r="AP95" i="23"/>
  <c r="AL95" i="23"/>
  <c r="BY95" i="23"/>
  <c r="BQ95" i="23"/>
  <c r="C99" i="23" s="1"/>
  <c r="BI95" i="23"/>
  <c r="BA95" i="23"/>
  <c r="AS95" i="23"/>
  <c r="BX95" i="23"/>
  <c r="C110" i="23" s="1"/>
  <c r="BM95" i="23"/>
  <c r="BD95" i="23"/>
  <c r="AR95" i="23"/>
  <c r="BU95" i="23"/>
  <c r="C106" i="23" s="1"/>
  <c r="BL95" i="23"/>
  <c r="AZ95" i="23"/>
  <c r="AO95" i="23"/>
  <c r="BP95" i="23"/>
  <c r="AV95" i="23"/>
  <c r="BH95" i="23"/>
  <c r="AN95" i="23"/>
  <c r="CB95" i="23"/>
  <c r="BE95" i="23"/>
  <c r="BT95" i="23"/>
  <c r="AW95" i="23"/>
  <c r="BY95" i="22"/>
  <c r="O104" i="22" s="1"/>
  <c r="BU95" i="22"/>
  <c r="BQ95" i="22"/>
  <c r="BM95" i="22"/>
  <c r="BI95" i="22"/>
  <c r="Y21" i="22" s="1"/>
  <c r="BE95" i="22"/>
  <c r="BA95" i="22"/>
  <c r="AW95" i="22"/>
  <c r="AS95" i="22"/>
  <c r="F104" i="22" s="1"/>
  <c r="N98" i="22" s="1"/>
  <c r="AO95" i="22"/>
  <c r="CB95" i="22"/>
  <c r="BX95" i="22"/>
  <c r="C110" i="22" s="1"/>
  <c r="BT95" i="22"/>
  <c r="C103" i="22" s="1"/>
  <c r="BP95" i="22"/>
  <c r="BL95" i="22"/>
  <c r="BH95" i="22"/>
  <c r="BD95" i="22"/>
  <c r="C101" i="22" s="1"/>
  <c r="AZ95" i="22"/>
  <c r="AV95" i="22"/>
  <c r="F103" i="22" s="1"/>
  <c r="P97" i="22" s="1"/>
  <c r="AR95" i="22"/>
  <c r="AN95" i="22"/>
  <c r="BW95" i="22"/>
  <c r="BO95" i="22"/>
  <c r="BG95" i="22"/>
  <c r="AY95" i="22"/>
  <c r="AQ95" i="22"/>
  <c r="BZ95" i="22"/>
  <c r="BN95" i="22"/>
  <c r="BC95" i="22"/>
  <c r="C98" i="22" s="1"/>
  <c r="AT95" i="22"/>
  <c r="BV95" i="22"/>
  <c r="BK95" i="22"/>
  <c r="F94" i="22" s="1"/>
  <c r="BB95" i="22"/>
  <c r="C104" i="22" s="1"/>
  <c r="AP95" i="22"/>
  <c r="BR95" i="22"/>
  <c r="AU95" i="22"/>
  <c r="BJ95" i="22"/>
  <c r="F95" i="22" s="1"/>
  <c r="AM95" i="22"/>
  <c r="CA95" i="22"/>
  <c r="BF95" i="22"/>
  <c r="C108" i="22" s="1"/>
  <c r="AL95" i="22"/>
  <c r="BS95" i="22"/>
  <c r="AX95" i="22"/>
  <c r="CB95" i="25"/>
  <c r="CA95" i="25"/>
  <c r="BZ95" i="25"/>
  <c r="BV95" i="25"/>
  <c r="BR95" i="25"/>
  <c r="BN95" i="25"/>
  <c r="BJ95" i="25"/>
  <c r="BF95" i="25"/>
  <c r="C108" i="25" s="1"/>
  <c r="BB95" i="25"/>
  <c r="C104" i="25" s="1"/>
  <c r="AX95" i="25"/>
  <c r="AA21" i="25" s="1"/>
  <c r="AT95" i="25"/>
  <c r="AP95" i="25"/>
  <c r="AL95" i="25"/>
  <c r="BY95" i="25"/>
  <c r="O104" i="25" s="1"/>
  <c r="BU95" i="25"/>
  <c r="BQ95" i="25"/>
  <c r="BM95" i="25"/>
  <c r="BI95" i="25"/>
  <c r="Y21" i="25" s="1"/>
  <c r="BE95" i="25"/>
  <c r="BA95" i="25"/>
  <c r="AW95" i="25"/>
  <c r="AS95" i="25"/>
  <c r="F104" i="25" s="1"/>
  <c r="N98" i="25" s="1"/>
  <c r="AO95" i="25"/>
  <c r="BX95" i="25"/>
  <c r="C110" i="25" s="1"/>
  <c r="BP95" i="25"/>
  <c r="BH95" i="25"/>
  <c r="C94" i="25" s="1"/>
  <c r="AZ95" i="25"/>
  <c r="AR95" i="25"/>
  <c r="BW95" i="25"/>
  <c r="BL95" i="25"/>
  <c r="E94" i="25" s="1"/>
  <c r="BC95" i="25"/>
  <c r="AQ95" i="25"/>
  <c r="F96" i="25" s="1"/>
  <c r="N96" i="25" s="1"/>
  <c r="BT95" i="25"/>
  <c r="BK95" i="25"/>
  <c r="F94" i="25" s="1"/>
  <c r="AY95" i="25"/>
  <c r="AN95" i="25"/>
  <c r="BO95" i="25"/>
  <c r="AU95" i="25"/>
  <c r="F100" i="25" s="1"/>
  <c r="P96" i="25" s="1"/>
  <c r="BG95" i="25"/>
  <c r="AM95" i="25"/>
  <c r="BD95" i="25"/>
  <c r="BS95" i="25"/>
  <c r="C102" i="25" s="1"/>
  <c r="AV95" i="25"/>
  <c r="BZ77" i="22"/>
  <c r="BY77" i="22"/>
  <c r="O86" i="22" s="1"/>
  <c r="BU77" i="22"/>
  <c r="C88" i="22" s="1"/>
  <c r="BQ77" i="22"/>
  <c r="C81" i="22" s="1"/>
  <c r="BM77" i="22"/>
  <c r="BI77" i="22"/>
  <c r="BE77" i="22"/>
  <c r="C87" i="22" s="1"/>
  <c r="BA77" i="22"/>
  <c r="AW77" i="22"/>
  <c r="AS77" i="22"/>
  <c r="F86" i="22" s="1"/>
  <c r="N80" i="22" s="1"/>
  <c r="AO77" i="22"/>
  <c r="BW77" i="22"/>
  <c r="C91" i="22" s="1"/>
  <c r="BR77" i="22"/>
  <c r="BL77" i="22"/>
  <c r="E76" i="22" s="1"/>
  <c r="BG77" i="22"/>
  <c r="B77" i="22" s="1"/>
  <c r="BB77" i="22"/>
  <c r="C86" i="22" s="1"/>
  <c r="AV77" i="22"/>
  <c r="AQ77" i="22"/>
  <c r="F78" i="22" s="1"/>
  <c r="N78" i="22" s="1"/>
  <c r="AL77" i="22"/>
  <c r="C77" i="22" s="1"/>
  <c r="I96" i="22" s="1"/>
  <c r="CB77" i="22"/>
  <c r="BV77" i="22"/>
  <c r="BP77" i="22"/>
  <c r="BK77" i="22"/>
  <c r="F76" i="22" s="1"/>
  <c r="BF77" i="22"/>
  <c r="C90" i="22" s="1"/>
  <c r="AZ77" i="22"/>
  <c r="AU77" i="22"/>
  <c r="F82" i="22" s="1"/>
  <c r="P78" i="22" s="1"/>
  <c r="AP77" i="22"/>
  <c r="CA77" i="22"/>
  <c r="BT77" i="22"/>
  <c r="C85" i="22" s="1"/>
  <c r="BO77" i="22"/>
  <c r="BJ77" i="22"/>
  <c r="F77" i="22" s="1"/>
  <c r="BD77" i="22"/>
  <c r="C83" i="22" s="1"/>
  <c r="AY77" i="22"/>
  <c r="AT77" i="22"/>
  <c r="AN77" i="22"/>
  <c r="BN77" i="22"/>
  <c r="AR77" i="22"/>
  <c r="BS77" i="22"/>
  <c r="C84" i="22" s="1"/>
  <c r="AX77" i="22"/>
  <c r="BC77" i="22"/>
  <c r="C80" i="22" s="1"/>
  <c r="AM77" i="22"/>
  <c r="BX77" i="22"/>
  <c r="BH77" i="22"/>
  <c r="CA23" i="25"/>
  <c r="BW23" i="25"/>
  <c r="C37" i="25" s="1"/>
  <c r="BS23" i="25"/>
  <c r="BO23" i="25"/>
  <c r="BK23" i="25"/>
  <c r="F22" i="25" s="1"/>
  <c r="BG23" i="25"/>
  <c r="BC23" i="25"/>
  <c r="AY23" i="25"/>
  <c r="E23" i="25" s="1"/>
  <c r="AU23" i="25"/>
  <c r="F28" i="25" s="1"/>
  <c r="P24" i="25" s="1"/>
  <c r="AQ23" i="25"/>
  <c r="F24" i="25" s="1"/>
  <c r="N24" i="25" s="1"/>
  <c r="AM23" i="25"/>
  <c r="N32" i="25" s="1"/>
  <c r="BZ23" i="25"/>
  <c r="BV23" i="25"/>
  <c r="C35" i="25" s="1"/>
  <c r="BR23" i="25"/>
  <c r="C28" i="25" s="1"/>
  <c r="BN23" i="25"/>
  <c r="BJ23" i="25"/>
  <c r="F23" i="25" s="1"/>
  <c r="BF23" i="25"/>
  <c r="C36" i="25" s="1"/>
  <c r="BB23" i="25"/>
  <c r="AX23" i="25"/>
  <c r="AT23" i="25"/>
  <c r="F36" i="25" s="1"/>
  <c r="N27" i="25" s="1"/>
  <c r="AP23" i="25"/>
  <c r="AL23" i="25"/>
  <c r="BU23" i="25"/>
  <c r="BM23" i="25"/>
  <c r="BE23" i="25"/>
  <c r="C33" i="25" s="1"/>
  <c r="AW23" i="25"/>
  <c r="AO23" i="25"/>
  <c r="CB23" i="25"/>
  <c r="BT23" i="25"/>
  <c r="C31" i="25" s="1"/>
  <c r="BL23" i="25"/>
  <c r="BD23" i="25"/>
  <c r="C29" i="25" s="1"/>
  <c r="AV23" i="25"/>
  <c r="F31" i="25" s="1"/>
  <c r="P25" i="25" s="1"/>
  <c r="AN23" i="25"/>
  <c r="BY23" i="25"/>
  <c r="BI23" i="25"/>
  <c r="AS23" i="25"/>
  <c r="F32" i="25" s="1"/>
  <c r="N26" i="25" s="1"/>
  <c r="BH23" i="25"/>
  <c r="BX23" i="25"/>
  <c r="BA23" i="25"/>
  <c r="BQ23" i="25"/>
  <c r="C27" i="25" s="1"/>
  <c r="AZ23" i="25"/>
  <c r="AR23" i="25"/>
  <c r="BP23" i="25"/>
  <c r="CA59" i="25"/>
  <c r="BW59" i="25"/>
  <c r="C73" i="25" s="1"/>
  <c r="BS59" i="25"/>
  <c r="BO59" i="25"/>
  <c r="BK59" i="25"/>
  <c r="F58" i="25" s="1"/>
  <c r="BG59" i="25"/>
  <c r="B59" i="25" s="1"/>
  <c r="BC59" i="25"/>
  <c r="AY59" i="25"/>
  <c r="AU59" i="25"/>
  <c r="F64" i="25" s="1"/>
  <c r="P60" i="25" s="1"/>
  <c r="AQ59" i="25"/>
  <c r="F60" i="25" s="1"/>
  <c r="N60" i="25" s="1"/>
  <c r="AM59" i="25"/>
  <c r="BZ59" i="25"/>
  <c r="BV59" i="25"/>
  <c r="C71" i="25" s="1"/>
  <c r="BR59" i="25"/>
  <c r="C64" i="25" s="1"/>
  <c r="BN59" i="25"/>
  <c r="BJ59" i="25"/>
  <c r="F59" i="25" s="1"/>
  <c r="BF59" i="25"/>
  <c r="C72" i="25" s="1"/>
  <c r="BB59" i="25"/>
  <c r="C68" i="25" s="1"/>
  <c r="AX59" i="25"/>
  <c r="AT59" i="25"/>
  <c r="F72" i="25" s="1"/>
  <c r="N63" i="25" s="1"/>
  <c r="AP59" i="25"/>
  <c r="AL59" i="25"/>
  <c r="BU59" i="25"/>
  <c r="C70" i="25" s="1"/>
  <c r="BM59" i="25"/>
  <c r="BE59" i="25"/>
  <c r="C69" i="25" s="1"/>
  <c r="AW59" i="25"/>
  <c r="AO59" i="25"/>
  <c r="CB59" i="25"/>
  <c r="BT59" i="25"/>
  <c r="C67" i="25" s="1"/>
  <c r="BL59" i="25"/>
  <c r="E58" i="25" s="1"/>
  <c r="BD59" i="25"/>
  <c r="AV59" i="25"/>
  <c r="AN59" i="25"/>
  <c r="BQ59" i="25"/>
  <c r="C63" i="25" s="1"/>
  <c r="BA59" i="25"/>
  <c r="BY59" i="25"/>
  <c r="O68" i="25" s="1"/>
  <c r="BH59" i="25"/>
  <c r="C58" i="25" s="1"/>
  <c r="BX59" i="25"/>
  <c r="C74" i="25" s="1"/>
  <c r="AZ59" i="25"/>
  <c r="BP59" i="25"/>
  <c r="AS59" i="25"/>
  <c r="F68" i="25" s="1"/>
  <c r="N62" i="25" s="1"/>
  <c r="AR59" i="25"/>
  <c r="F65" i="25" s="1"/>
  <c r="N61" i="25" s="1"/>
  <c r="BI59" i="25"/>
  <c r="CC41" i="23"/>
  <c r="CA5" i="23"/>
  <c r="BW5" i="23"/>
  <c r="I19" i="23" s="1"/>
  <c r="BS5" i="23"/>
  <c r="BO5" i="23"/>
  <c r="BK5" i="23"/>
  <c r="BG5" i="23"/>
  <c r="BC5" i="23"/>
  <c r="AY5" i="23"/>
  <c r="AU5" i="23"/>
  <c r="AQ5" i="23"/>
  <c r="L6" i="23" s="1"/>
  <c r="O6" i="23" s="1"/>
  <c r="AM5" i="23"/>
  <c r="BZ5" i="23"/>
  <c r="O18" i="23" s="1"/>
  <c r="O37" i="23" s="1"/>
  <c r="O56" i="23" s="1"/>
  <c r="BV5" i="23"/>
  <c r="I17" i="23" s="1"/>
  <c r="BR5" i="23"/>
  <c r="I10" i="23" s="1"/>
  <c r="BN5" i="23"/>
  <c r="BJ5" i="23"/>
  <c r="BF5" i="23"/>
  <c r="I18" i="23" s="1"/>
  <c r="BB5" i="23"/>
  <c r="I14" i="23" s="1"/>
  <c r="AX5" i="23"/>
  <c r="AT5" i="23"/>
  <c r="L18" i="23" s="1"/>
  <c r="O9" i="23" s="1"/>
  <c r="AP5" i="23"/>
  <c r="AL5" i="23"/>
  <c r="BX5" i="23"/>
  <c r="BP5" i="23"/>
  <c r="BH5" i="23"/>
  <c r="AZ5" i="23"/>
  <c r="I6" i="23" s="1"/>
  <c r="AR5" i="23"/>
  <c r="CC59" i="23"/>
  <c r="CB5" i="23"/>
  <c r="O20" i="23" s="1"/>
  <c r="BQ5" i="23"/>
  <c r="I9" i="23" s="1"/>
  <c r="BE5" i="23"/>
  <c r="I15" i="23" s="1"/>
  <c r="AV5" i="23"/>
  <c r="BY5" i="23"/>
  <c r="O17" i="23" s="1"/>
  <c r="O36" i="23" s="1"/>
  <c r="O55" i="23" s="1"/>
  <c r="O74" i="23" s="1"/>
  <c r="BM5" i="23"/>
  <c r="BD5" i="23"/>
  <c r="AS5" i="23"/>
  <c r="L14" i="23" s="1"/>
  <c r="O8" i="23" s="1"/>
  <c r="CC23" i="23"/>
  <c r="BU5" i="23"/>
  <c r="I16" i="23" s="1"/>
  <c r="BL5" i="23"/>
  <c r="BA5" i="23"/>
  <c r="I7" i="23" s="1"/>
  <c r="AO5" i="23"/>
  <c r="CC95" i="23"/>
  <c r="CC77" i="23"/>
  <c r="BI5" i="23"/>
  <c r="BT5" i="23"/>
  <c r="I13" i="23" s="1"/>
  <c r="CC7" i="23"/>
  <c r="AN5" i="23"/>
  <c r="CC5" i="23"/>
  <c r="AW5" i="23"/>
  <c r="CA7" i="23"/>
  <c r="BW7" i="23"/>
  <c r="C19" i="23" s="1"/>
  <c r="BS7" i="23"/>
  <c r="C12" i="23" s="1"/>
  <c r="BO7" i="23"/>
  <c r="BK7" i="23"/>
  <c r="F4" i="23" s="1"/>
  <c r="BG7" i="23"/>
  <c r="BC7" i="23"/>
  <c r="C8" i="23" s="1"/>
  <c r="AY7" i="23"/>
  <c r="AU7" i="23"/>
  <c r="F10" i="23" s="1"/>
  <c r="P6" i="23" s="1"/>
  <c r="AQ7" i="23"/>
  <c r="AM7" i="23"/>
  <c r="N14" i="23" s="1"/>
  <c r="BZ7" i="23"/>
  <c r="BV7" i="23"/>
  <c r="C17" i="23" s="1"/>
  <c r="BR7" i="23"/>
  <c r="BN7" i="23"/>
  <c r="BJ7" i="23"/>
  <c r="F5" i="23" s="1"/>
  <c r="BF7" i="23"/>
  <c r="C18" i="23" s="1"/>
  <c r="BB7" i="23"/>
  <c r="AX7" i="23"/>
  <c r="AT7" i="23"/>
  <c r="F18" i="23" s="1"/>
  <c r="N9" i="23" s="1"/>
  <c r="AP7" i="23"/>
  <c r="AL7" i="23"/>
  <c r="CB7" i="23"/>
  <c r="BT7" i="23"/>
  <c r="C13" i="23" s="1"/>
  <c r="BL7" i="23"/>
  <c r="E4" i="23" s="1"/>
  <c r="BD7" i="23"/>
  <c r="AV7" i="23"/>
  <c r="F13" i="23" s="1"/>
  <c r="P7" i="23" s="1"/>
  <c r="AN7" i="23"/>
  <c r="BY7" i="23"/>
  <c r="O14" i="23" s="1"/>
  <c r="BP7" i="23"/>
  <c r="BE7" i="23"/>
  <c r="C15" i="23" s="1"/>
  <c r="AS7" i="23"/>
  <c r="F14" i="23" s="1"/>
  <c r="N8" i="23" s="1"/>
  <c r="BX7" i="23"/>
  <c r="C20" i="23" s="1"/>
  <c r="BM7" i="23"/>
  <c r="BA7" i="23"/>
  <c r="AR7" i="23"/>
  <c r="F11" i="23" s="1"/>
  <c r="N7" i="23" s="1"/>
  <c r="BU7" i="23"/>
  <c r="C16" i="23" s="1"/>
  <c r="BI7" i="23"/>
  <c r="AZ7" i="23"/>
  <c r="AO7" i="23"/>
  <c r="BH7" i="23"/>
  <c r="X7" i="23" s="1"/>
  <c r="W27" i="23" s="1"/>
  <c r="BQ7" i="23"/>
  <c r="C9" i="23" s="1"/>
  <c r="AW7" i="23"/>
  <c r="CB41" i="23"/>
  <c r="BX41" i="23"/>
  <c r="C56" i="23" s="1"/>
  <c r="BT41" i="23"/>
  <c r="C49" i="23" s="1"/>
  <c r="BP41" i="23"/>
  <c r="BL41" i="23"/>
  <c r="E40" i="23" s="1"/>
  <c r="BH41" i="23"/>
  <c r="BW41" i="23"/>
  <c r="BR41" i="23"/>
  <c r="C46" i="23" s="1"/>
  <c r="BM41" i="23"/>
  <c r="BG41" i="23"/>
  <c r="B41" i="23" s="1"/>
  <c r="BC41" i="23"/>
  <c r="AY41" i="23"/>
  <c r="AU41" i="23"/>
  <c r="F46" i="23" s="1"/>
  <c r="P42" i="23" s="1"/>
  <c r="AQ41" i="23"/>
  <c r="F42" i="23" s="1"/>
  <c r="N42" i="23" s="1"/>
  <c r="AM41" i="23"/>
  <c r="N50" i="23" s="1"/>
  <c r="CA41" i="23"/>
  <c r="BV41" i="23"/>
  <c r="C53" i="23" s="1"/>
  <c r="BQ41" i="23"/>
  <c r="C45" i="23" s="1"/>
  <c r="BK41" i="23"/>
  <c r="BF41" i="23"/>
  <c r="C54" i="23" s="1"/>
  <c r="BB41" i="23"/>
  <c r="C50" i="23" s="1"/>
  <c r="AX41" i="23"/>
  <c r="AA12" i="23" s="1"/>
  <c r="AT41" i="23"/>
  <c r="AP41" i="23"/>
  <c r="AL41" i="23"/>
  <c r="V12" i="23" s="1"/>
  <c r="V29" i="23" s="1"/>
  <c r="AE29" i="15" s="1"/>
  <c r="BA43" i="15" s="1"/>
  <c r="BY41" i="23"/>
  <c r="O50" i="23" s="1"/>
  <c r="BN41" i="23"/>
  <c r="BD41" i="23"/>
  <c r="C47" i="23" s="1"/>
  <c r="AV41" i="23"/>
  <c r="F49" i="23" s="1"/>
  <c r="P43" i="23" s="1"/>
  <c r="AN41" i="23"/>
  <c r="BO41" i="23"/>
  <c r="BA41" i="23"/>
  <c r="AR41" i="23"/>
  <c r="F47" i="23" s="1"/>
  <c r="N43" i="23" s="1"/>
  <c r="BZ41" i="23"/>
  <c r="BJ41" i="23"/>
  <c r="AZ41" i="23"/>
  <c r="AO41" i="23"/>
  <c r="BU41" i="23"/>
  <c r="C52" i="23" s="1"/>
  <c r="BI41" i="23"/>
  <c r="Y12" i="23" s="1"/>
  <c r="AW41" i="23"/>
  <c r="BE41" i="23"/>
  <c r="C51" i="23" s="1"/>
  <c r="BS41" i="23"/>
  <c r="C48" i="23" s="1"/>
  <c r="AS41" i="23"/>
  <c r="CA77" i="25"/>
  <c r="BW77" i="25"/>
  <c r="C91" i="25" s="1"/>
  <c r="BS77" i="25"/>
  <c r="C84" i="25" s="1"/>
  <c r="BO77" i="25"/>
  <c r="BK77" i="25"/>
  <c r="F76" i="25" s="1"/>
  <c r="BG77" i="25"/>
  <c r="B77" i="25" s="1"/>
  <c r="BC77" i="25"/>
  <c r="C80" i="25" s="1"/>
  <c r="AY77" i="25"/>
  <c r="AU77" i="25"/>
  <c r="F82" i="25" s="1"/>
  <c r="P78" i="25" s="1"/>
  <c r="AQ77" i="25"/>
  <c r="F78" i="25" s="1"/>
  <c r="N78" i="25" s="1"/>
  <c r="AM77" i="25"/>
  <c r="N86" i="25" s="1"/>
  <c r="BZ77" i="25"/>
  <c r="BV77" i="25"/>
  <c r="C89" i="25" s="1"/>
  <c r="BR77" i="25"/>
  <c r="C82" i="25" s="1"/>
  <c r="BN77" i="25"/>
  <c r="BJ77" i="25"/>
  <c r="BF77" i="25"/>
  <c r="C90" i="25" s="1"/>
  <c r="BB77" i="25"/>
  <c r="C86" i="25" s="1"/>
  <c r="AX77" i="25"/>
  <c r="F92" i="25" s="1"/>
  <c r="P81" i="25" s="1"/>
  <c r="AT77" i="25"/>
  <c r="AP77" i="25"/>
  <c r="AL77" i="25"/>
  <c r="C77" i="25" s="1"/>
  <c r="I96" i="25" s="1"/>
  <c r="BY77" i="25"/>
  <c r="O86" i="25" s="1"/>
  <c r="BQ77" i="25"/>
  <c r="C81" i="25" s="1"/>
  <c r="BI77" i="25"/>
  <c r="Y18" i="25" s="1"/>
  <c r="BA77" i="25"/>
  <c r="AS77" i="25"/>
  <c r="F86" i="25" s="1"/>
  <c r="N80" i="25" s="1"/>
  <c r="BX77" i="25"/>
  <c r="C92" i="25" s="1"/>
  <c r="BP77" i="25"/>
  <c r="BH77" i="25"/>
  <c r="C76" i="25" s="1"/>
  <c r="AZ77" i="25"/>
  <c r="AR77" i="25"/>
  <c r="F83" i="25" s="1"/>
  <c r="N79" i="25" s="1"/>
  <c r="BU77" i="25"/>
  <c r="C88" i="25" s="1"/>
  <c r="BE77" i="25"/>
  <c r="C87" i="25" s="1"/>
  <c r="AO77" i="25"/>
  <c r="CB77" i="25"/>
  <c r="BD77" i="25"/>
  <c r="BT77" i="25"/>
  <c r="C85" i="25" s="1"/>
  <c r="AW77" i="25"/>
  <c r="BM77" i="25"/>
  <c r="AV77" i="25"/>
  <c r="F85" i="25" s="1"/>
  <c r="P79" i="25" s="1"/>
  <c r="AN77" i="25"/>
  <c r="BL77" i="25"/>
  <c r="E76" i="25" s="1"/>
  <c r="CC59" i="22"/>
  <c r="CC41" i="22"/>
  <c r="CC23" i="22"/>
  <c r="CC7" i="22"/>
  <c r="CC5" i="22"/>
  <c r="CC95" i="22"/>
  <c r="CC77" i="22"/>
  <c r="BY5" i="22"/>
  <c r="O17" i="22" s="1"/>
  <c r="O36" i="22" s="1"/>
  <c r="O55" i="22" s="1"/>
  <c r="O74" i="22" s="1"/>
  <c r="BU5" i="22"/>
  <c r="I16" i="22" s="1"/>
  <c r="BQ5" i="22"/>
  <c r="I9" i="22" s="1"/>
  <c r="BM5" i="22"/>
  <c r="BI5" i="22"/>
  <c r="BE5" i="22"/>
  <c r="I15" i="22" s="1"/>
  <c r="BA5" i="22"/>
  <c r="I7" i="22" s="1"/>
  <c r="AW5" i="22"/>
  <c r="AS5" i="22"/>
  <c r="L14" i="22" s="1"/>
  <c r="O8" i="22" s="1"/>
  <c r="AO5" i="22"/>
  <c r="CB5" i="22"/>
  <c r="O20" i="22" s="1"/>
  <c r="BX5" i="22"/>
  <c r="I20" i="22" s="1"/>
  <c r="BT5" i="22"/>
  <c r="I13" i="22" s="1"/>
  <c r="BP5" i="22"/>
  <c r="BL5" i="22"/>
  <c r="BH5" i="22"/>
  <c r="BD5" i="22"/>
  <c r="I11" i="22" s="1"/>
  <c r="AZ5" i="22"/>
  <c r="AV5" i="22"/>
  <c r="AR5" i="22"/>
  <c r="L11" i="22" s="1"/>
  <c r="O7" i="22" s="1"/>
  <c r="AN5" i="22"/>
  <c r="X5" i="22" s="1"/>
  <c r="X26" i="22" s="1"/>
  <c r="AG9" i="15" s="1"/>
  <c r="BI38" i="15" s="1"/>
  <c r="CA5" i="22"/>
  <c r="BW5" i="22"/>
  <c r="I19" i="22" s="1"/>
  <c r="BS5" i="22"/>
  <c r="I12" i="22" s="1"/>
  <c r="BO5" i="22"/>
  <c r="BK5" i="22"/>
  <c r="BG5" i="22"/>
  <c r="BC5" i="22"/>
  <c r="I8" i="22" s="1"/>
  <c r="AY5" i="22"/>
  <c r="AU5" i="22"/>
  <c r="AQ5" i="22"/>
  <c r="L6" i="22" s="1"/>
  <c r="O6" i="22" s="1"/>
  <c r="AM5" i="22"/>
  <c r="BV5" i="22"/>
  <c r="I17" i="22" s="1"/>
  <c r="BF5" i="22"/>
  <c r="I18" i="22" s="1"/>
  <c r="AP5" i="22"/>
  <c r="BZ5" i="22"/>
  <c r="O18" i="22" s="1"/>
  <c r="O37" i="22" s="1"/>
  <c r="O56" i="22" s="1"/>
  <c r="BJ5" i="22"/>
  <c r="AT5" i="22"/>
  <c r="L18" i="22" s="1"/>
  <c r="O9" i="22" s="1"/>
  <c r="BN5" i="22"/>
  <c r="BB5" i="22"/>
  <c r="I14" i="22" s="1"/>
  <c r="AX5" i="22"/>
  <c r="BR5" i="22"/>
  <c r="I10" i="22" s="1"/>
  <c r="AL5" i="22"/>
  <c r="BY7" i="22"/>
  <c r="O14" i="22" s="1"/>
  <c r="BU7" i="22"/>
  <c r="C16" i="22" s="1"/>
  <c r="BQ7" i="22"/>
  <c r="C9" i="22" s="1"/>
  <c r="BM7" i="22"/>
  <c r="BI7" i="22"/>
  <c r="Y7" i="22" s="1"/>
  <c r="BE7" i="22"/>
  <c r="C15" i="22" s="1"/>
  <c r="BA7" i="22"/>
  <c r="AW7" i="22"/>
  <c r="AS7" i="22"/>
  <c r="F14" i="22" s="1"/>
  <c r="N8" i="22" s="1"/>
  <c r="AO7" i="22"/>
  <c r="CB7" i="22"/>
  <c r="BW7" i="22"/>
  <c r="C19" i="22" s="1"/>
  <c r="BR7" i="22"/>
  <c r="C10" i="22" s="1"/>
  <c r="BL7" i="22"/>
  <c r="E4" i="22" s="1"/>
  <c r="BG7" i="22"/>
  <c r="B5" i="22" s="1"/>
  <c r="BB7" i="22"/>
  <c r="C14" i="22" s="1"/>
  <c r="AV7" i="22"/>
  <c r="F13" i="22" s="1"/>
  <c r="P7" i="22" s="1"/>
  <c r="AQ7" i="22"/>
  <c r="F6" i="22" s="1"/>
  <c r="N6" i="22" s="1"/>
  <c r="AL7" i="22"/>
  <c r="V7" i="22" s="1"/>
  <c r="V27" i="22" s="1"/>
  <c r="AE11" i="15" s="1"/>
  <c r="BG37" i="15" s="1"/>
  <c r="CA7" i="22"/>
  <c r="BV7" i="22"/>
  <c r="C17" i="22" s="1"/>
  <c r="BP7" i="22"/>
  <c r="BK7" i="22"/>
  <c r="BF7" i="22"/>
  <c r="C18" i="22" s="1"/>
  <c r="AZ7" i="22"/>
  <c r="AU7" i="22"/>
  <c r="F10" i="22" s="1"/>
  <c r="P6" i="22" s="1"/>
  <c r="AP7" i="22"/>
  <c r="BZ7" i="22"/>
  <c r="BT7" i="22"/>
  <c r="C13" i="22" s="1"/>
  <c r="BO7" i="22"/>
  <c r="BJ7" i="22"/>
  <c r="F5" i="22" s="1"/>
  <c r="BD7" i="22"/>
  <c r="C11" i="22" s="1"/>
  <c r="AY7" i="22"/>
  <c r="AT7" i="22"/>
  <c r="F18" i="22" s="1"/>
  <c r="N9" i="22" s="1"/>
  <c r="AN7" i="22"/>
  <c r="BS7" i="22"/>
  <c r="C12" i="22" s="1"/>
  <c r="AX7" i="22"/>
  <c r="BX7" i="22"/>
  <c r="C20" i="22" s="1"/>
  <c r="BC7" i="22"/>
  <c r="BH7" i="22"/>
  <c r="X7" i="22" s="1"/>
  <c r="W27" i="22" s="1"/>
  <c r="AR7" i="22"/>
  <c r="F11" i="22" s="1"/>
  <c r="N7" i="22" s="1"/>
  <c r="AM7" i="22"/>
  <c r="N14" i="22" s="1"/>
  <c r="BN7" i="22"/>
  <c r="BY41" i="22"/>
  <c r="O50" i="22" s="1"/>
  <c r="BU41" i="22"/>
  <c r="C52" i="22" s="1"/>
  <c r="BQ41" i="22"/>
  <c r="C45" i="22" s="1"/>
  <c r="BM41" i="22"/>
  <c r="BI41" i="22"/>
  <c r="Y12" i="22" s="1"/>
  <c r="BE41" i="22"/>
  <c r="C51" i="22" s="1"/>
  <c r="BA41" i="22"/>
  <c r="AW41" i="22"/>
  <c r="AS41" i="22"/>
  <c r="F50" i="22" s="1"/>
  <c r="N44" i="22" s="1"/>
  <c r="AO41" i="22"/>
  <c r="BZ41" i="22"/>
  <c r="BT41" i="22"/>
  <c r="C49" i="22" s="1"/>
  <c r="BO41" i="22"/>
  <c r="BJ41" i="22"/>
  <c r="F41" i="22" s="1"/>
  <c r="BD41" i="22"/>
  <c r="C47" i="22" s="1"/>
  <c r="AY41" i="22"/>
  <c r="AT41" i="22"/>
  <c r="F54" i="22" s="1"/>
  <c r="N45" i="22" s="1"/>
  <c r="AN41" i="22"/>
  <c r="BX41" i="22"/>
  <c r="C56" i="22" s="1"/>
  <c r="BS41" i="22"/>
  <c r="C48" i="22" s="1"/>
  <c r="BN41" i="22"/>
  <c r="BH41" i="22"/>
  <c r="C40" i="22" s="1"/>
  <c r="BC41" i="22"/>
  <c r="C44" i="22" s="1"/>
  <c r="AX41" i="22"/>
  <c r="F56" i="22" s="1"/>
  <c r="P45" i="22" s="1"/>
  <c r="AR41" i="22"/>
  <c r="F47" i="22" s="1"/>
  <c r="N43" i="22" s="1"/>
  <c r="AM41" i="22"/>
  <c r="N50" i="22" s="1"/>
  <c r="CB41" i="22"/>
  <c r="BW41" i="22"/>
  <c r="C55" i="22" s="1"/>
  <c r="BR41" i="22"/>
  <c r="C46" i="22" s="1"/>
  <c r="BL41" i="22"/>
  <c r="E40" i="22" s="1"/>
  <c r="BG41" i="22"/>
  <c r="B41" i="22" s="1"/>
  <c r="BB41" i="22"/>
  <c r="AV41" i="22"/>
  <c r="F49" i="22" s="1"/>
  <c r="P43" i="22" s="1"/>
  <c r="AQ41" i="22"/>
  <c r="F42" i="22" s="1"/>
  <c r="N42" i="22" s="1"/>
  <c r="AL41" i="22"/>
  <c r="C41" i="22" s="1"/>
  <c r="I60" i="22" s="1"/>
  <c r="BP41" i="22"/>
  <c r="AU41" i="22"/>
  <c r="F46" i="22" s="1"/>
  <c r="P42" i="22" s="1"/>
  <c r="BV41" i="22"/>
  <c r="C53" i="22" s="1"/>
  <c r="AZ41" i="22"/>
  <c r="C42" i="22" s="1"/>
  <c r="BF41" i="22"/>
  <c r="AP41" i="22"/>
  <c r="CA41" i="22"/>
  <c r="BK41" i="22"/>
  <c r="F40" i="22" s="1"/>
  <c r="CA23" i="23"/>
  <c r="BW23" i="23"/>
  <c r="C37" i="23" s="1"/>
  <c r="BS23" i="23"/>
  <c r="C30" i="23" s="1"/>
  <c r="BO23" i="23"/>
  <c r="BK23" i="23"/>
  <c r="BG23" i="23"/>
  <c r="B23" i="23" s="1"/>
  <c r="BC23" i="23"/>
  <c r="C26" i="23" s="1"/>
  <c r="AY23" i="23"/>
  <c r="E23" i="23" s="1"/>
  <c r="AU23" i="23"/>
  <c r="F28" i="23" s="1"/>
  <c r="P24" i="23" s="1"/>
  <c r="AQ23" i="23"/>
  <c r="F24" i="23" s="1"/>
  <c r="N24" i="23" s="1"/>
  <c r="AM23" i="23"/>
  <c r="N32" i="23" s="1"/>
  <c r="BZ23" i="23"/>
  <c r="BV23" i="23"/>
  <c r="C35" i="23" s="1"/>
  <c r="BR23" i="23"/>
  <c r="C28" i="23" s="1"/>
  <c r="BN23" i="23"/>
  <c r="BJ23" i="23"/>
  <c r="F23" i="23" s="1"/>
  <c r="BF23" i="23"/>
  <c r="C36" i="23" s="1"/>
  <c r="BB23" i="23"/>
  <c r="C32" i="23" s="1"/>
  <c r="AX23" i="23"/>
  <c r="AT23" i="23"/>
  <c r="F36" i="23" s="1"/>
  <c r="N27" i="23" s="1"/>
  <c r="AP23" i="23"/>
  <c r="AL23" i="23"/>
  <c r="BX23" i="23"/>
  <c r="C38" i="23" s="1"/>
  <c r="BP23" i="23"/>
  <c r="BH23" i="23"/>
  <c r="AZ23" i="23"/>
  <c r="AR23" i="23"/>
  <c r="F29" i="23" s="1"/>
  <c r="N25" i="23" s="1"/>
  <c r="BY23" i="23"/>
  <c r="O32" i="23" s="1"/>
  <c r="BM23" i="23"/>
  <c r="BD23" i="23"/>
  <c r="C29" i="23" s="1"/>
  <c r="AS23" i="23"/>
  <c r="F32" i="23" s="1"/>
  <c r="N26" i="23" s="1"/>
  <c r="BU23" i="23"/>
  <c r="C34" i="23" s="1"/>
  <c r="BL23" i="23"/>
  <c r="E22" i="23" s="1"/>
  <c r="BA23" i="23"/>
  <c r="AO23" i="23"/>
  <c r="BT23" i="23"/>
  <c r="C31" i="23" s="1"/>
  <c r="BI23" i="23"/>
  <c r="Y9" i="23" s="1"/>
  <c r="AW23" i="23"/>
  <c r="AN23" i="23"/>
  <c r="BE23" i="23"/>
  <c r="C33" i="23" s="1"/>
  <c r="BQ23" i="23"/>
  <c r="C27" i="23" s="1"/>
  <c r="CB23" i="23"/>
  <c r="AV23" i="23"/>
  <c r="F31" i="23" s="1"/>
  <c r="P25" i="23" s="1"/>
  <c r="CB59" i="23"/>
  <c r="BX59" i="23"/>
  <c r="C74" i="23" s="1"/>
  <c r="BT59" i="23"/>
  <c r="C67" i="23" s="1"/>
  <c r="BP59" i="23"/>
  <c r="BL59" i="23"/>
  <c r="E58" i="23" s="1"/>
  <c r="BH59" i="23"/>
  <c r="C58" i="23" s="1"/>
  <c r="BD59" i="23"/>
  <c r="C65" i="23" s="1"/>
  <c r="AZ59" i="23"/>
  <c r="AC15" i="23" s="1"/>
  <c r="AV59" i="23"/>
  <c r="F67" i="23" s="1"/>
  <c r="P61" i="23" s="1"/>
  <c r="AR59" i="23"/>
  <c r="AN59" i="23"/>
  <c r="CA59" i="23"/>
  <c r="BV59" i="23"/>
  <c r="C71" i="23" s="1"/>
  <c r="BQ59" i="23"/>
  <c r="C63" i="23" s="1"/>
  <c r="BK59" i="23"/>
  <c r="F58" i="23" s="1"/>
  <c r="BF59" i="23"/>
  <c r="C72" i="23" s="1"/>
  <c r="BA59" i="23"/>
  <c r="AU59" i="23"/>
  <c r="F64" i="23" s="1"/>
  <c r="P60" i="23" s="1"/>
  <c r="AP59" i="23"/>
  <c r="BZ59" i="23"/>
  <c r="BU59" i="23"/>
  <c r="C70" i="23" s="1"/>
  <c r="BO59" i="23"/>
  <c r="BJ59" i="23"/>
  <c r="F59" i="23" s="1"/>
  <c r="BE59" i="23"/>
  <c r="C69" i="23" s="1"/>
  <c r="AY59" i="23"/>
  <c r="AT59" i="23"/>
  <c r="F72" i="23" s="1"/>
  <c r="N63" i="23" s="1"/>
  <c r="AO59" i="23"/>
  <c r="BW59" i="23"/>
  <c r="C73" i="23" s="1"/>
  <c r="BM59" i="23"/>
  <c r="BB59" i="23"/>
  <c r="C68" i="23" s="1"/>
  <c r="AQ59" i="23"/>
  <c r="F60" i="23" s="1"/>
  <c r="N60" i="23" s="1"/>
  <c r="BN59" i="23"/>
  <c r="AX59" i="23"/>
  <c r="AA15" i="23" s="1"/>
  <c r="AL59" i="23"/>
  <c r="BY59" i="23"/>
  <c r="O68" i="23" s="1"/>
  <c r="BI59" i="23"/>
  <c r="Y15" i="23" s="1"/>
  <c r="AW59" i="23"/>
  <c r="BS59" i="23"/>
  <c r="C66" i="23" s="1"/>
  <c r="BG59" i="23"/>
  <c r="B59" i="23" s="1"/>
  <c r="AS59" i="23"/>
  <c r="F68" i="23" s="1"/>
  <c r="N62" i="23" s="1"/>
  <c r="BR59" i="23"/>
  <c r="C64" i="23" s="1"/>
  <c r="AM59" i="23"/>
  <c r="N68" i="23" s="1"/>
  <c r="BC59" i="23"/>
  <c r="C62" i="23" s="1"/>
  <c r="BY23" i="22"/>
  <c r="O32" i="22" s="1"/>
  <c r="BU23" i="22"/>
  <c r="C34" i="22" s="1"/>
  <c r="BQ23" i="22"/>
  <c r="C27" i="22" s="1"/>
  <c r="BM23" i="22"/>
  <c r="BI23" i="22"/>
  <c r="Y9" i="22" s="1"/>
  <c r="BE23" i="22"/>
  <c r="C33" i="22" s="1"/>
  <c r="BA23" i="22"/>
  <c r="AW23" i="22"/>
  <c r="AS23" i="22"/>
  <c r="F32" i="22" s="1"/>
  <c r="N26" i="22" s="1"/>
  <c r="AO23" i="22"/>
  <c r="CA23" i="22"/>
  <c r="BV23" i="22"/>
  <c r="C35" i="22" s="1"/>
  <c r="BP23" i="22"/>
  <c r="BK23" i="22"/>
  <c r="F22" i="22" s="1"/>
  <c r="BF23" i="22"/>
  <c r="C36" i="22" s="1"/>
  <c r="AZ23" i="22"/>
  <c r="AU23" i="22"/>
  <c r="F28" i="22" s="1"/>
  <c r="P24" i="22" s="1"/>
  <c r="AP23" i="22"/>
  <c r="BZ23" i="22"/>
  <c r="BT23" i="22"/>
  <c r="C31" i="22" s="1"/>
  <c r="BO23" i="22"/>
  <c r="BJ23" i="22"/>
  <c r="F23" i="22" s="1"/>
  <c r="BD23" i="22"/>
  <c r="C29" i="22" s="1"/>
  <c r="AY23" i="22"/>
  <c r="AT23" i="22"/>
  <c r="F36" i="22" s="1"/>
  <c r="N27" i="22" s="1"/>
  <c r="AN23" i="22"/>
  <c r="BX23" i="22"/>
  <c r="C38" i="22" s="1"/>
  <c r="BS23" i="22"/>
  <c r="C30" i="22" s="1"/>
  <c r="BN23" i="22"/>
  <c r="BH23" i="22"/>
  <c r="BC23" i="22"/>
  <c r="C26" i="22" s="1"/>
  <c r="AX23" i="22"/>
  <c r="AR23" i="22"/>
  <c r="F29" i="22" s="1"/>
  <c r="N25" i="22" s="1"/>
  <c r="AM23" i="22"/>
  <c r="N32" i="22" s="1"/>
  <c r="BR23" i="22"/>
  <c r="C28" i="22" s="1"/>
  <c r="AV23" i="22"/>
  <c r="F31" i="22" s="1"/>
  <c r="P25" i="22" s="1"/>
  <c r="BW23" i="22"/>
  <c r="C37" i="22" s="1"/>
  <c r="BB23" i="22"/>
  <c r="C32" i="22" s="1"/>
  <c r="BG23" i="22"/>
  <c r="B23" i="22" s="1"/>
  <c r="AQ23" i="22"/>
  <c r="F24" i="22" s="1"/>
  <c r="N24" i="22" s="1"/>
  <c r="CB23" i="22"/>
  <c r="AL23" i="22"/>
  <c r="BL23" i="22"/>
  <c r="BY59" i="22"/>
  <c r="O68" i="22" s="1"/>
  <c r="BU59" i="22"/>
  <c r="C70" i="22" s="1"/>
  <c r="BQ59" i="22"/>
  <c r="C63" i="22" s="1"/>
  <c r="BM59" i="22"/>
  <c r="BI59" i="22"/>
  <c r="Y15" i="22" s="1"/>
  <c r="BE59" i="22"/>
  <c r="C69" i="22" s="1"/>
  <c r="BA59" i="22"/>
  <c r="AW59" i="22"/>
  <c r="AS59" i="22"/>
  <c r="F68" i="22" s="1"/>
  <c r="N62" i="22" s="1"/>
  <c r="AO59" i="22"/>
  <c r="BX59" i="22"/>
  <c r="C74" i="22" s="1"/>
  <c r="BS59" i="22"/>
  <c r="C66" i="22" s="1"/>
  <c r="BN59" i="22"/>
  <c r="BH59" i="22"/>
  <c r="C58" i="22" s="1"/>
  <c r="BC59" i="22"/>
  <c r="C62" i="22" s="1"/>
  <c r="AX59" i="22"/>
  <c r="F74" i="22" s="1"/>
  <c r="P63" i="22" s="1"/>
  <c r="AR59" i="22"/>
  <c r="F65" i="22" s="1"/>
  <c r="N61" i="22" s="1"/>
  <c r="AM59" i="22"/>
  <c r="N68" i="22" s="1"/>
  <c r="CB59" i="22"/>
  <c r="BW59" i="22"/>
  <c r="C73" i="22" s="1"/>
  <c r="BR59" i="22"/>
  <c r="C64" i="22" s="1"/>
  <c r="BL59" i="22"/>
  <c r="E58" i="22" s="1"/>
  <c r="BG59" i="22"/>
  <c r="B59" i="22" s="1"/>
  <c r="BB59" i="22"/>
  <c r="C68" i="22" s="1"/>
  <c r="AV59" i="22"/>
  <c r="F67" i="22" s="1"/>
  <c r="P61" i="22" s="1"/>
  <c r="AQ59" i="22"/>
  <c r="F60" i="22" s="1"/>
  <c r="N60" i="22" s="1"/>
  <c r="AL59" i="22"/>
  <c r="C59" i="22" s="1"/>
  <c r="I78" i="22" s="1"/>
  <c r="CA59" i="22"/>
  <c r="BV59" i="22"/>
  <c r="C71" i="22" s="1"/>
  <c r="BP59" i="22"/>
  <c r="BK59" i="22"/>
  <c r="F58" i="22" s="1"/>
  <c r="BF59" i="22"/>
  <c r="C72" i="22" s="1"/>
  <c r="AZ59" i="22"/>
  <c r="C60" i="22" s="1"/>
  <c r="AU59" i="22"/>
  <c r="F64" i="22" s="1"/>
  <c r="P60" i="22" s="1"/>
  <c r="AP59" i="22"/>
  <c r="BO59" i="22"/>
  <c r="AT59" i="22"/>
  <c r="F72" i="22" s="1"/>
  <c r="N63" i="22" s="1"/>
  <c r="BT59" i="22"/>
  <c r="C67" i="22" s="1"/>
  <c r="AY59" i="22"/>
  <c r="BD59" i="22"/>
  <c r="C65" i="22" s="1"/>
  <c r="AN59" i="22"/>
  <c r="BZ59" i="22"/>
  <c r="BJ59" i="22"/>
  <c r="F59" i="22" s="1"/>
  <c r="CB77" i="23"/>
  <c r="BX77" i="23"/>
  <c r="C92" i="23" s="1"/>
  <c r="BT77" i="23"/>
  <c r="C85" i="23" s="1"/>
  <c r="BP77" i="23"/>
  <c r="BL77" i="23"/>
  <c r="E76" i="23" s="1"/>
  <c r="BH77" i="23"/>
  <c r="C76" i="23" s="1"/>
  <c r="BD77" i="23"/>
  <c r="C83" i="23" s="1"/>
  <c r="AZ77" i="23"/>
  <c r="AV77" i="23"/>
  <c r="F85" i="23" s="1"/>
  <c r="P79" i="23" s="1"/>
  <c r="AR77" i="23"/>
  <c r="F83" i="23" s="1"/>
  <c r="N79" i="23" s="1"/>
  <c r="AN77" i="23"/>
  <c r="BZ77" i="23"/>
  <c r="BU77" i="23"/>
  <c r="C88" i="23" s="1"/>
  <c r="BO77" i="23"/>
  <c r="BJ77" i="23"/>
  <c r="F77" i="23" s="1"/>
  <c r="BE77" i="23"/>
  <c r="C87" i="23" s="1"/>
  <c r="AY77" i="23"/>
  <c r="AT77" i="23"/>
  <c r="F90" i="23" s="1"/>
  <c r="N81" i="23" s="1"/>
  <c r="AO77" i="23"/>
  <c r="BY77" i="23"/>
  <c r="O86" i="23" s="1"/>
  <c r="BS77" i="23"/>
  <c r="C84" i="23" s="1"/>
  <c r="BN77" i="23"/>
  <c r="BI77" i="23"/>
  <c r="Y18" i="23" s="1"/>
  <c r="BC77" i="23"/>
  <c r="C80" i="23" s="1"/>
  <c r="AX77" i="23"/>
  <c r="AS77" i="23"/>
  <c r="F86" i="23" s="1"/>
  <c r="N80" i="23" s="1"/>
  <c r="AM77" i="23"/>
  <c r="N86" i="23" s="1"/>
  <c r="BV77" i="23"/>
  <c r="C89" i="23" s="1"/>
  <c r="BK77" i="23"/>
  <c r="F76" i="23" s="1"/>
  <c r="BA77" i="23"/>
  <c r="AP77" i="23"/>
  <c r="CA77" i="23"/>
  <c r="BM77" i="23"/>
  <c r="AW77" i="23"/>
  <c r="BW77" i="23"/>
  <c r="C91" i="23" s="1"/>
  <c r="BG77" i="23"/>
  <c r="B77" i="23" s="1"/>
  <c r="AU77" i="23"/>
  <c r="F82" i="23" s="1"/>
  <c r="P78" i="23" s="1"/>
  <c r="BR77" i="23"/>
  <c r="C82" i="23" s="1"/>
  <c r="BF77" i="23"/>
  <c r="C90" i="23" s="1"/>
  <c r="AQ77" i="23"/>
  <c r="F78" i="23" s="1"/>
  <c r="N78" i="23" s="1"/>
  <c r="AL77" i="23"/>
  <c r="BQ77" i="23"/>
  <c r="C81" i="23" s="1"/>
  <c r="BB77" i="23"/>
  <c r="C86" i="23" s="1"/>
  <c r="CA5" i="25"/>
  <c r="O19" i="25" s="1"/>
  <c r="O38" i="25" s="1"/>
  <c r="BW5" i="25"/>
  <c r="I19" i="25" s="1"/>
  <c r="BS5" i="25"/>
  <c r="I12" i="25" s="1"/>
  <c r="BO5" i="25"/>
  <c r="BK5" i="25"/>
  <c r="BG5" i="25"/>
  <c r="BC5" i="25"/>
  <c r="I8" i="25" s="1"/>
  <c r="BZ5" i="25"/>
  <c r="O18" i="25" s="1"/>
  <c r="O37" i="25" s="1"/>
  <c r="O56" i="25" s="1"/>
  <c r="BV5" i="25"/>
  <c r="I17" i="25" s="1"/>
  <c r="BR5" i="25"/>
  <c r="I10" i="25" s="1"/>
  <c r="BN5" i="25"/>
  <c r="BJ5" i="25"/>
  <c r="BF5" i="25"/>
  <c r="I18" i="25" s="1"/>
  <c r="BB5" i="25"/>
  <c r="I14" i="25" s="1"/>
  <c r="AX5" i="25"/>
  <c r="AT5" i="25"/>
  <c r="L18" i="25" s="1"/>
  <c r="O9" i="25" s="1"/>
  <c r="AP5" i="25"/>
  <c r="AL5" i="25"/>
  <c r="CC59" i="25"/>
  <c r="CC23" i="25"/>
  <c r="CC5" i="25"/>
  <c r="BU5" i="25"/>
  <c r="I16" i="25" s="1"/>
  <c r="BM5" i="25"/>
  <c r="BE5" i="25"/>
  <c r="I15" i="25" s="1"/>
  <c r="AY5" i="25"/>
  <c r="AS5" i="25"/>
  <c r="L14" i="25" s="1"/>
  <c r="O8" i="25" s="1"/>
  <c r="AN5" i="25"/>
  <c r="X5" i="25" s="1"/>
  <c r="X26" i="25" s="1"/>
  <c r="AN25" i="15" s="1"/>
  <c r="BI56" i="15" s="1"/>
  <c r="CB5" i="25"/>
  <c r="O20" i="25" s="1"/>
  <c r="BT5" i="25"/>
  <c r="I13" i="25" s="1"/>
  <c r="BL5" i="25"/>
  <c r="BD5" i="25"/>
  <c r="I11" i="25" s="1"/>
  <c r="AW5" i="25"/>
  <c r="AR5" i="25"/>
  <c r="L11" i="25" s="1"/>
  <c r="O7" i="25" s="1"/>
  <c r="AM5" i="25"/>
  <c r="CC41" i="25"/>
  <c r="BQ5" i="25"/>
  <c r="I9" i="25" s="1"/>
  <c r="BA5" i="25"/>
  <c r="I7" i="25" s="1"/>
  <c r="AQ5" i="25"/>
  <c r="L6" i="25" s="1"/>
  <c r="O6" i="25" s="1"/>
  <c r="CC7" i="25"/>
  <c r="BI5" i="25"/>
  <c r="AU5" i="25"/>
  <c r="BY5" i="25"/>
  <c r="O17" i="25" s="1"/>
  <c r="O36" i="25" s="1"/>
  <c r="O55" i="25" s="1"/>
  <c r="O74" i="25" s="1"/>
  <c r="BH5" i="25"/>
  <c r="AO5" i="25"/>
  <c r="BX5" i="25"/>
  <c r="I20" i="25" s="1"/>
  <c r="AZ5" i="25"/>
  <c r="I6" i="25" s="1"/>
  <c r="CC95" i="25"/>
  <c r="CC77" i="25"/>
  <c r="AV5" i="25"/>
  <c r="BP5" i="25"/>
  <c r="CA7" i="25"/>
  <c r="BW7" i="25"/>
  <c r="C19" i="25" s="1"/>
  <c r="BS7" i="25"/>
  <c r="C12" i="25" s="1"/>
  <c r="BO7" i="25"/>
  <c r="BK7" i="25"/>
  <c r="F4" i="25" s="1"/>
  <c r="BG7" i="25"/>
  <c r="B5" i="25" s="1"/>
  <c r="BC7" i="25"/>
  <c r="C8" i="25" s="1"/>
  <c r="AY7" i="25"/>
  <c r="AU7" i="25"/>
  <c r="F10" i="25" s="1"/>
  <c r="P6" i="25" s="1"/>
  <c r="AQ7" i="25"/>
  <c r="F6" i="25" s="1"/>
  <c r="N6" i="25" s="1"/>
  <c r="AM7" i="25"/>
  <c r="N14" i="25" s="1"/>
  <c r="BZ7" i="25"/>
  <c r="BV7" i="25"/>
  <c r="C17" i="25" s="1"/>
  <c r="BR7" i="25"/>
  <c r="C10" i="25" s="1"/>
  <c r="BN7" i="25"/>
  <c r="BJ7" i="25"/>
  <c r="F5" i="25" s="1"/>
  <c r="BF7" i="25"/>
  <c r="C18" i="25" s="1"/>
  <c r="BB7" i="25"/>
  <c r="C14" i="25" s="1"/>
  <c r="AX7" i="25"/>
  <c r="AT7" i="25"/>
  <c r="F18" i="25" s="1"/>
  <c r="N9" i="25" s="1"/>
  <c r="AP7" i="25"/>
  <c r="AL7" i="25"/>
  <c r="BY7" i="25"/>
  <c r="O14" i="25" s="1"/>
  <c r="BQ7" i="25"/>
  <c r="C9" i="25" s="1"/>
  <c r="BI7" i="25"/>
  <c r="Y7" i="25" s="1"/>
  <c r="BA7" i="25"/>
  <c r="AS7" i="25"/>
  <c r="F14" i="25" s="1"/>
  <c r="N8" i="25" s="1"/>
  <c r="BX7" i="25"/>
  <c r="C20" i="25" s="1"/>
  <c r="BP7" i="25"/>
  <c r="BH7" i="25"/>
  <c r="X7" i="25" s="1"/>
  <c r="W27" i="25" s="1"/>
  <c r="AZ7" i="25"/>
  <c r="AR7" i="25"/>
  <c r="F11" i="25" s="1"/>
  <c r="N7" i="25" s="1"/>
  <c r="BU7" i="25"/>
  <c r="C16" i="25" s="1"/>
  <c r="BE7" i="25"/>
  <c r="C15" i="25" s="1"/>
  <c r="AO7" i="25"/>
  <c r="BL7" i="25"/>
  <c r="E4" i="25" s="1"/>
  <c r="AN7" i="25"/>
  <c r="CB7" i="25"/>
  <c r="BD7" i="25"/>
  <c r="C11" i="25" s="1"/>
  <c r="BT7" i="25"/>
  <c r="C13" i="25" s="1"/>
  <c r="AW7" i="25"/>
  <c r="BM7" i="25"/>
  <c r="AV7" i="25"/>
  <c r="F13" i="25" s="1"/>
  <c r="P7" i="25" s="1"/>
  <c r="CA41" i="25"/>
  <c r="BW41" i="25"/>
  <c r="C55" i="25" s="1"/>
  <c r="BS41" i="25"/>
  <c r="C48" i="25" s="1"/>
  <c r="BO41" i="25"/>
  <c r="BK41" i="25"/>
  <c r="F40" i="25" s="1"/>
  <c r="BG41" i="25"/>
  <c r="B41" i="25" s="1"/>
  <c r="BC41" i="25"/>
  <c r="C44" i="25" s="1"/>
  <c r="AY41" i="25"/>
  <c r="AU41" i="25"/>
  <c r="F46" i="25" s="1"/>
  <c r="P42" i="25" s="1"/>
  <c r="AQ41" i="25"/>
  <c r="F42" i="25" s="1"/>
  <c r="N42" i="25" s="1"/>
  <c r="AM41" i="25"/>
  <c r="N50" i="25" s="1"/>
  <c r="BZ41" i="25"/>
  <c r="BV41" i="25"/>
  <c r="C53" i="25" s="1"/>
  <c r="BR41" i="25"/>
  <c r="C46" i="25" s="1"/>
  <c r="BN41" i="25"/>
  <c r="BJ41" i="25"/>
  <c r="F41" i="25" s="1"/>
  <c r="BF41" i="25"/>
  <c r="C54" i="25" s="1"/>
  <c r="BB41" i="25"/>
  <c r="C50" i="25" s="1"/>
  <c r="AX41" i="25"/>
  <c r="AA12" i="25" s="1"/>
  <c r="AT41" i="25"/>
  <c r="F54" i="25" s="1"/>
  <c r="N45" i="25" s="1"/>
  <c r="AP41" i="25"/>
  <c r="AL41" i="25"/>
  <c r="V12" i="25" s="1"/>
  <c r="V29" i="25" s="1"/>
  <c r="AL29" i="15" s="1"/>
  <c r="BA55" i="15" s="1"/>
  <c r="BY41" i="25"/>
  <c r="O50" i="25" s="1"/>
  <c r="BQ41" i="25"/>
  <c r="C45" i="25" s="1"/>
  <c r="BI41" i="25"/>
  <c r="Y12" i="25" s="1"/>
  <c r="BA41" i="25"/>
  <c r="AS41" i="25"/>
  <c r="F50" i="25" s="1"/>
  <c r="N44" i="25" s="1"/>
  <c r="BX41" i="25"/>
  <c r="C56" i="25" s="1"/>
  <c r="BP41" i="25"/>
  <c r="BH41" i="25"/>
  <c r="AZ41" i="25"/>
  <c r="AR41" i="25"/>
  <c r="F47" i="25" s="1"/>
  <c r="N43" i="25" s="1"/>
  <c r="BM41" i="25"/>
  <c r="AW41" i="25"/>
  <c r="CB41" i="25"/>
  <c r="BE41" i="25"/>
  <c r="C51" i="25" s="1"/>
  <c r="AN41" i="25"/>
  <c r="BU41" i="25"/>
  <c r="C52" i="25" s="1"/>
  <c r="BD41" i="25"/>
  <c r="C47" i="25" s="1"/>
  <c r="BT41" i="25"/>
  <c r="C49" i="25" s="1"/>
  <c r="AV41" i="25"/>
  <c r="F49" i="25" s="1"/>
  <c r="P43" i="25" s="1"/>
  <c r="BL41" i="25"/>
  <c r="E40" i="25" s="1"/>
  <c r="AO41" i="25"/>
  <c r="BY95" i="24"/>
  <c r="O104" i="24" s="1"/>
  <c r="BU95" i="24"/>
  <c r="C106" i="24" s="1"/>
  <c r="BQ95" i="24"/>
  <c r="C99" i="24" s="1"/>
  <c r="BM95" i="24"/>
  <c r="BI95" i="24"/>
  <c r="Y21" i="24" s="1"/>
  <c r="BE95" i="24"/>
  <c r="C105" i="24" s="1"/>
  <c r="BA95" i="24"/>
  <c r="AW95" i="24"/>
  <c r="AS95" i="24"/>
  <c r="F104" i="24" s="1"/>
  <c r="N98" i="24" s="1"/>
  <c r="AO95" i="24"/>
  <c r="BZ95" i="24"/>
  <c r="BR95" i="24"/>
  <c r="C100" i="24" s="1"/>
  <c r="BF95" i="24"/>
  <c r="C108" i="24" s="1"/>
  <c r="AX95" i="24"/>
  <c r="AL95" i="24"/>
  <c r="CB95" i="24"/>
  <c r="BX95" i="24"/>
  <c r="C110" i="24" s="1"/>
  <c r="BT95" i="24"/>
  <c r="C103" i="24" s="1"/>
  <c r="BP95" i="24"/>
  <c r="BL95" i="24"/>
  <c r="E94" i="24" s="1"/>
  <c r="BH95" i="24"/>
  <c r="BD95" i="24"/>
  <c r="C101" i="24" s="1"/>
  <c r="AZ95" i="24"/>
  <c r="AV95" i="24"/>
  <c r="F103" i="24" s="1"/>
  <c r="P97" i="24" s="1"/>
  <c r="AR95" i="24"/>
  <c r="F101" i="24" s="1"/>
  <c r="N97" i="24" s="1"/>
  <c r="AN95" i="24"/>
  <c r="BV95" i="24"/>
  <c r="C107" i="24" s="1"/>
  <c r="BN95" i="24"/>
  <c r="BB95" i="24"/>
  <c r="C104" i="24" s="1"/>
  <c r="AP95" i="24"/>
  <c r="CA95" i="24"/>
  <c r="BW95" i="24"/>
  <c r="C109" i="24" s="1"/>
  <c r="BS95" i="24"/>
  <c r="C102" i="24" s="1"/>
  <c r="BO95" i="24"/>
  <c r="BK95" i="24"/>
  <c r="F94" i="24" s="1"/>
  <c r="BG95" i="24"/>
  <c r="B95" i="24" s="1"/>
  <c r="BC95" i="24"/>
  <c r="C98" i="24" s="1"/>
  <c r="AY95" i="24"/>
  <c r="E95" i="24" s="1"/>
  <c r="AU95" i="24"/>
  <c r="F100" i="24" s="1"/>
  <c r="P96" i="24" s="1"/>
  <c r="AQ95" i="24"/>
  <c r="F96" i="24" s="1"/>
  <c r="N96" i="24" s="1"/>
  <c r="AM95" i="24"/>
  <c r="N104" i="24" s="1"/>
  <c r="BJ95" i="24"/>
  <c r="F95" i="24" s="1"/>
  <c r="AT95" i="24"/>
  <c r="F108" i="24" s="1"/>
  <c r="N99" i="24" s="1"/>
  <c r="CC95" i="24"/>
  <c r="CC77" i="24"/>
  <c r="CC59" i="24"/>
  <c r="CC41" i="24"/>
  <c r="CC23" i="24"/>
  <c r="CC7" i="24"/>
  <c r="CC5" i="24"/>
  <c r="BY5" i="24"/>
  <c r="O17" i="24" s="1"/>
  <c r="O36" i="24" s="1"/>
  <c r="O55" i="24" s="1"/>
  <c r="O74" i="24" s="1"/>
  <c r="BU5" i="24"/>
  <c r="I16" i="24" s="1"/>
  <c r="BQ5" i="24"/>
  <c r="I9" i="24" s="1"/>
  <c r="BM5" i="24"/>
  <c r="BI5" i="24"/>
  <c r="BE5" i="24"/>
  <c r="I15" i="24" s="1"/>
  <c r="BA5" i="24"/>
  <c r="I7" i="24" s="1"/>
  <c r="AW5" i="24"/>
  <c r="AS5" i="24"/>
  <c r="L14" i="24" s="1"/>
  <c r="O8" i="24" s="1"/>
  <c r="AO5" i="24"/>
  <c r="CB5" i="24"/>
  <c r="O20" i="24" s="1"/>
  <c r="BX5" i="24"/>
  <c r="I20" i="24" s="1"/>
  <c r="BT5" i="24"/>
  <c r="I13" i="24" s="1"/>
  <c r="BP5" i="24"/>
  <c r="BL5" i="24"/>
  <c r="BH5" i="24"/>
  <c r="BD5" i="24"/>
  <c r="I11" i="24" s="1"/>
  <c r="AZ5" i="24"/>
  <c r="I6" i="24" s="1"/>
  <c r="AV5" i="24"/>
  <c r="AR5" i="24"/>
  <c r="L11" i="24" s="1"/>
  <c r="O7" i="24" s="1"/>
  <c r="AN5" i="24"/>
  <c r="X5" i="24" s="1"/>
  <c r="X26" i="24" s="1"/>
  <c r="AN9" i="15" s="1"/>
  <c r="BI50" i="15" s="1"/>
  <c r="CA5" i="24"/>
  <c r="BW5" i="24"/>
  <c r="I19" i="24" s="1"/>
  <c r="BS5" i="24"/>
  <c r="I12" i="24" s="1"/>
  <c r="BO5" i="24"/>
  <c r="BK5" i="24"/>
  <c r="BG5" i="24"/>
  <c r="BC5" i="24"/>
  <c r="I8" i="24" s="1"/>
  <c r="AY5" i="24"/>
  <c r="AU5" i="24"/>
  <c r="AQ5" i="24"/>
  <c r="L6" i="24" s="1"/>
  <c r="O6" i="24" s="1"/>
  <c r="AM5" i="24"/>
  <c r="BZ5" i="24"/>
  <c r="O18" i="24" s="1"/>
  <c r="O37" i="24" s="1"/>
  <c r="O56" i="24" s="1"/>
  <c r="BJ5" i="24"/>
  <c r="AT5" i="24"/>
  <c r="L18" i="24" s="1"/>
  <c r="O9" i="24" s="1"/>
  <c r="AX5" i="24"/>
  <c r="BV5" i="24"/>
  <c r="I17" i="24" s="1"/>
  <c r="BF5" i="24"/>
  <c r="I18" i="24" s="1"/>
  <c r="AP5" i="24"/>
  <c r="BN5" i="24"/>
  <c r="BR5" i="24"/>
  <c r="I10" i="24" s="1"/>
  <c r="BB5" i="24"/>
  <c r="I14" i="24" s="1"/>
  <c r="AL5" i="24"/>
  <c r="BY7" i="24"/>
  <c r="O14" i="24" s="1"/>
  <c r="BU7" i="24"/>
  <c r="C16" i="24" s="1"/>
  <c r="BQ7" i="24"/>
  <c r="C9" i="24" s="1"/>
  <c r="BM7" i="24"/>
  <c r="BI7" i="24"/>
  <c r="Y7" i="24" s="1"/>
  <c r="BE7" i="24"/>
  <c r="C15" i="24" s="1"/>
  <c r="BA7" i="24"/>
  <c r="AW7" i="24"/>
  <c r="AS7" i="24"/>
  <c r="F14" i="24" s="1"/>
  <c r="N8" i="24" s="1"/>
  <c r="AO7" i="24"/>
  <c r="CB7" i="24"/>
  <c r="BX7" i="24"/>
  <c r="C20" i="24" s="1"/>
  <c r="BT7" i="24"/>
  <c r="C13" i="24" s="1"/>
  <c r="BP7" i="24"/>
  <c r="BL7" i="24"/>
  <c r="E4" i="24" s="1"/>
  <c r="BH7" i="24"/>
  <c r="BD7" i="24"/>
  <c r="C11" i="24" s="1"/>
  <c r="AZ7" i="24"/>
  <c r="AV7" i="24"/>
  <c r="F13" i="24" s="1"/>
  <c r="P7" i="24" s="1"/>
  <c r="AR7" i="24"/>
  <c r="F11" i="24" s="1"/>
  <c r="N7" i="24" s="1"/>
  <c r="AN7" i="24"/>
  <c r="CA7" i="24"/>
  <c r="BW7" i="24"/>
  <c r="C19" i="24" s="1"/>
  <c r="BS7" i="24"/>
  <c r="C12" i="24" s="1"/>
  <c r="BO7" i="24"/>
  <c r="BK7" i="24"/>
  <c r="F4" i="24" s="1"/>
  <c r="BG7" i="24"/>
  <c r="B5" i="24" s="1"/>
  <c r="BC7" i="24"/>
  <c r="C8" i="24" s="1"/>
  <c r="AY7" i="24"/>
  <c r="AU7" i="24"/>
  <c r="F10" i="24" s="1"/>
  <c r="P6" i="24" s="1"/>
  <c r="AQ7" i="24"/>
  <c r="F6" i="24" s="1"/>
  <c r="N6" i="24" s="1"/>
  <c r="AM7" i="24"/>
  <c r="N14" i="24" s="1"/>
  <c r="BN7" i="24"/>
  <c r="AX7" i="24"/>
  <c r="AL7" i="24"/>
  <c r="BZ7" i="24"/>
  <c r="BJ7" i="24"/>
  <c r="F5" i="24" s="1"/>
  <c r="AT7" i="24"/>
  <c r="F18" i="24" s="1"/>
  <c r="N9" i="24" s="1"/>
  <c r="BR7" i="24"/>
  <c r="C10" i="24" s="1"/>
  <c r="BV7" i="24"/>
  <c r="C17" i="24" s="1"/>
  <c r="BF7" i="24"/>
  <c r="C18" i="24" s="1"/>
  <c r="AP7" i="24"/>
  <c r="BB7" i="24"/>
  <c r="C14" i="24" s="1"/>
  <c r="BY41" i="24"/>
  <c r="O50" i="24" s="1"/>
  <c r="BU41" i="24"/>
  <c r="C52" i="24" s="1"/>
  <c r="BQ41" i="24"/>
  <c r="C45" i="24" s="1"/>
  <c r="BM41" i="24"/>
  <c r="BI41" i="24"/>
  <c r="Y12" i="24" s="1"/>
  <c r="BE41" i="24"/>
  <c r="C51" i="24" s="1"/>
  <c r="BA41" i="24"/>
  <c r="AW41" i="24"/>
  <c r="AS41" i="24"/>
  <c r="F50" i="24" s="1"/>
  <c r="N44" i="24" s="1"/>
  <c r="AO41" i="24"/>
  <c r="CB41" i="24"/>
  <c r="BX41" i="24"/>
  <c r="C56" i="24" s="1"/>
  <c r="BT41" i="24"/>
  <c r="C49" i="24" s="1"/>
  <c r="BP41" i="24"/>
  <c r="BL41" i="24"/>
  <c r="E40" i="24" s="1"/>
  <c r="BH41" i="24"/>
  <c r="BD41" i="24"/>
  <c r="C47" i="24" s="1"/>
  <c r="AZ41" i="24"/>
  <c r="AV41" i="24"/>
  <c r="F49" i="24" s="1"/>
  <c r="P43" i="24" s="1"/>
  <c r="AR41" i="24"/>
  <c r="F47" i="24" s="1"/>
  <c r="N43" i="24" s="1"/>
  <c r="AN41" i="24"/>
  <c r="CA41" i="24"/>
  <c r="BW41" i="24"/>
  <c r="C55" i="24" s="1"/>
  <c r="BS41" i="24"/>
  <c r="C48" i="24" s="1"/>
  <c r="BO41" i="24"/>
  <c r="BK41" i="24"/>
  <c r="F40" i="24" s="1"/>
  <c r="BG41" i="24"/>
  <c r="B41" i="24" s="1"/>
  <c r="BC41" i="24"/>
  <c r="C44" i="24" s="1"/>
  <c r="AY41" i="24"/>
  <c r="AB12" i="24" s="1"/>
  <c r="AU41" i="24"/>
  <c r="F46" i="24" s="1"/>
  <c r="P42" i="24" s="1"/>
  <c r="AQ41" i="24"/>
  <c r="F42" i="24" s="1"/>
  <c r="N42" i="24" s="1"/>
  <c r="AM41" i="24"/>
  <c r="N50" i="24" s="1"/>
  <c r="BV41" i="24"/>
  <c r="C53" i="24" s="1"/>
  <c r="BF41" i="24"/>
  <c r="C54" i="24" s="1"/>
  <c r="AP41" i="24"/>
  <c r="BJ41" i="24"/>
  <c r="F41" i="24" s="1"/>
  <c r="BR41" i="24"/>
  <c r="C46" i="24" s="1"/>
  <c r="BB41" i="24"/>
  <c r="C50" i="24" s="1"/>
  <c r="AL41" i="24"/>
  <c r="BZ41" i="24"/>
  <c r="AT41" i="24"/>
  <c r="F54" i="24" s="1"/>
  <c r="N45" i="24" s="1"/>
  <c r="BN41" i="24"/>
  <c r="AX41" i="24"/>
  <c r="BY23" i="24"/>
  <c r="O32" i="24" s="1"/>
  <c r="BU23" i="24"/>
  <c r="C34" i="24" s="1"/>
  <c r="BQ23" i="24"/>
  <c r="C27" i="24" s="1"/>
  <c r="BM23" i="24"/>
  <c r="BI23" i="24"/>
  <c r="Y9" i="24" s="1"/>
  <c r="BE23" i="24"/>
  <c r="C33" i="24" s="1"/>
  <c r="BA23" i="24"/>
  <c r="AW23" i="24"/>
  <c r="AS23" i="24"/>
  <c r="F32" i="24" s="1"/>
  <c r="N26" i="24" s="1"/>
  <c r="AO23" i="24"/>
  <c r="CB23" i="24"/>
  <c r="BX23" i="24"/>
  <c r="C38" i="24" s="1"/>
  <c r="BT23" i="24"/>
  <c r="C31" i="24" s="1"/>
  <c r="BP23" i="24"/>
  <c r="BL23" i="24"/>
  <c r="E22" i="24" s="1"/>
  <c r="BH23" i="24"/>
  <c r="BD23" i="24"/>
  <c r="C29" i="24" s="1"/>
  <c r="AZ23" i="24"/>
  <c r="AV23" i="24"/>
  <c r="F31" i="24" s="1"/>
  <c r="P25" i="24" s="1"/>
  <c r="AR23" i="24"/>
  <c r="F29" i="24" s="1"/>
  <c r="N25" i="24" s="1"/>
  <c r="AN23" i="24"/>
  <c r="CA23" i="24"/>
  <c r="BW23" i="24"/>
  <c r="C37" i="24" s="1"/>
  <c r="BS23" i="24"/>
  <c r="C30" i="24" s="1"/>
  <c r="BO23" i="24"/>
  <c r="BK23" i="24"/>
  <c r="F22" i="24" s="1"/>
  <c r="BG23" i="24"/>
  <c r="B23" i="24" s="1"/>
  <c r="BC23" i="24"/>
  <c r="C26" i="24" s="1"/>
  <c r="AY23" i="24"/>
  <c r="AU23" i="24"/>
  <c r="F28" i="24" s="1"/>
  <c r="P24" i="24" s="1"/>
  <c r="AQ23" i="24"/>
  <c r="F24" i="24" s="1"/>
  <c r="N24" i="24" s="1"/>
  <c r="AM23" i="24"/>
  <c r="N32" i="24" s="1"/>
  <c r="BR23" i="24"/>
  <c r="C28" i="24" s="1"/>
  <c r="BB23" i="24"/>
  <c r="C32" i="24" s="1"/>
  <c r="AL23" i="24"/>
  <c r="V9" i="24" s="1"/>
  <c r="V28" i="24" s="1"/>
  <c r="AL12" i="15" s="1"/>
  <c r="BD49" i="15" s="1"/>
  <c r="AP23" i="24"/>
  <c r="BN23" i="24"/>
  <c r="AX23" i="24"/>
  <c r="F38" i="24" s="1"/>
  <c r="P27" i="24" s="1"/>
  <c r="BF23" i="24"/>
  <c r="C36" i="24" s="1"/>
  <c r="BZ23" i="24"/>
  <c r="BJ23" i="24"/>
  <c r="F23" i="24" s="1"/>
  <c r="AT23" i="24"/>
  <c r="F36" i="24" s="1"/>
  <c r="N27" i="24" s="1"/>
  <c r="BV23" i="24"/>
  <c r="C35" i="24" s="1"/>
  <c r="BY59" i="24"/>
  <c r="O68" i="24" s="1"/>
  <c r="BU59" i="24"/>
  <c r="C70" i="24" s="1"/>
  <c r="BQ59" i="24"/>
  <c r="C63" i="24" s="1"/>
  <c r="BM59" i="24"/>
  <c r="BI59" i="24"/>
  <c r="Y15" i="24" s="1"/>
  <c r="BE59" i="24"/>
  <c r="C69" i="24" s="1"/>
  <c r="BA59" i="24"/>
  <c r="AW59" i="24"/>
  <c r="AS59" i="24"/>
  <c r="F68" i="24" s="1"/>
  <c r="N62" i="24" s="1"/>
  <c r="AO59" i="24"/>
  <c r="CB59" i="24"/>
  <c r="BX59" i="24"/>
  <c r="C74" i="24" s="1"/>
  <c r="BT59" i="24"/>
  <c r="C67" i="24" s="1"/>
  <c r="BP59" i="24"/>
  <c r="BL59" i="24"/>
  <c r="E58" i="24" s="1"/>
  <c r="BH59" i="24"/>
  <c r="BD59" i="24"/>
  <c r="C65" i="24" s="1"/>
  <c r="AZ59" i="24"/>
  <c r="AV59" i="24"/>
  <c r="F67" i="24" s="1"/>
  <c r="P61" i="24" s="1"/>
  <c r="AR59" i="24"/>
  <c r="F65" i="24" s="1"/>
  <c r="N61" i="24" s="1"/>
  <c r="AN59" i="24"/>
  <c r="CA59" i="24"/>
  <c r="BW59" i="24"/>
  <c r="C73" i="24" s="1"/>
  <c r="BS59" i="24"/>
  <c r="C66" i="24" s="1"/>
  <c r="BO59" i="24"/>
  <c r="BK59" i="24"/>
  <c r="F58" i="24" s="1"/>
  <c r="BG59" i="24"/>
  <c r="B59" i="24" s="1"/>
  <c r="BC59" i="24"/>
  <c r="C62" i="24" s="1"/>
  <c r="AY59" i="24"/>
  <c r="E59" i="24" s="1"/>
  <c r="AU59" i="24"/>
  <c r="F64" i="24" s="1"/>
  <c r="P60" i="24" s="1"/>
  <c r="AQ59" i="24"/>
  <c r="F60" i="24" s="1"/>
  <c r="N60" i="24" s="1"/>
  <c r="AM59" i="24"/>
  <c r="N68" i="24" s="1"/>
  <c r="BZ59" i="24"/>
  <c r="BJ59" i="24"/>
  <c r="F59" i="24" s="1"/>
  <c r="AT59" i="24"/>
  <c r="F72" i="24" s="1"/>
  <c r="N63" i="24" s="1"/>
  <c r="BN59" i="24"/>
  <c r="BV59" i="24"/>
  <c r="C71" i="24" s="1"/>
  <c r="BF59" i="24"/>
  <c r="C72" i="24" s="1"/>
  <c r="AP59" i="24"/>
  <c r="BR59" i="24"/>
  <c r="C64" i="24" s="1"/>
  <c r="BB59" i="24"/>
  <c r="C68" i="24" s="1"/>
  <c r="AL59" i="24"/>
  <c r="AX59" i="24"/>
  <c r="BY77" i="24"/>
  <c r="O86" i="24" s="1"/>
  <c r="BU77" i="24"/>
  <c r="C88" i="24" s="1"/>
  <c r="BQ77" i="24"/>
  <c r="C81" i="24" s="1"/>
  <c r="BM77" i="24"/>
  <c r="BI77" i="24"/>
  <c r="Y18" i="24" s="1"/>
  <c r="BE77" i="24"/>
  <c r="C87" i="24" s="1"/>
  <c r="BA77" i="24"/>
  <c r="AW77" i="24"/>
  <c r="AS77" i="24"/>
  <c r="F86" i="24" s="1"/>
  <c r="N80" i="24" s="1"/>
  <c r="AO77" i="24"/>
  <c r="BR77" i="24"/>
  <c r="C82" i="24" s="1"/>
  <c r="BF77" i="24"/>
  <c r="C90" i="24" s="1"/>
  <c r="AT77" i="24"/>
  <c r="F90" i="24" s="1"/>
  <c r="N81" i="24" s="1"/>
  <c r="CB77" i="24"/>
  <c r="BX77" i="24"/>
  <c r="C92" i="24" s="1"/>
  <c r="BT77" i="24"/>
  <c r="C85" i="24" s="1"/>
  <c r="BP77" i="24"/>
  <c r="BL77" i="24"/>
  <c r="E76" i="24" s="1"/>
  <c r="BH77" i="24"/>
  <c r="BD77" i="24"/>
  <c r="C83" i="24" s="1"/>
  <c r="AZ77" i="24"/>
  <c r="AV77" i="24"/>
  <c r="F85" i="24" s="1"/>
  <c r="P79" i="24" s="1"/>
  <c r="AR77" i="24"/>
  <c r="F83" i="24" s="1"/>
  <c r="N79" i="24" s="1"/>
  <c r="AN77" i="24"/>
  <c r="BV77" i="24"/>
  <c r="C89" i="24" s="1"/>
  <c r="BJ77" i="24"/>
  <c r="F77" i="24" s="1"/>
  <c r="BB77" i="24"/>
  <c r="C86" i="24" s="1"/>
  <c r="AP77" i="24"/>
  <c r="CA77" i="24"/>
  <c r="BW77" i="24"/>
  <c r="C91" i="24" s="1"/>
  <c r="BS77" i="24"/>
  <c r="C84" i="24" s="1"/>
  <c r="BO77" i="24"/>
  <c r="BK77" i="24"/>
  <c r="F76" i="24" s="1"/>
  <c r="BG77" i="24"/>
  <c r="B77" i="24" s="1"/>
  <c r="BC77" i="24"/>
  <c r="C80" i="24" s="1"/>
  <c r="AY77" i="24"/>
  <c r="AU77" i="24"/>
  <c r="F82" i="24" s="1"/>
  <c r="P78" i="24" s="1"/>
  <c r="AQ77" i="24"/>
  <c r="F78" i="24" s="1"/>
  <c r="N78" i="24" s="1"/>
  <c r="AM77" i="24"/>
  <c r="N86" i="24" s="1"/>
  <c r="BZ77" i="24"/>
  <c r="BN77" i="24"/>
  <c r="AX77" i="24"/>
  <c r="AL77" i="24"/>
  <c r="I6" i="22"/>
  <c r="C50" i="22"/>
  <c r="C54" i="22"/>
  <c r="F22" i="23"/>
  <c r="C100" i="25"/>
  <c r="F95" i="25"/>
  <c r="F108" i="25"/>
  <c r="N99" i="25" s="1"/>
  <c r="C95" i="25"/>
  <c r="C99" i="25"/>
  <c r="C96" i="25"/>
  <c r="F101" i="25"/>
  <c r="N97" i="25" s="1"/>
  <c r="C105" i="25"/>
  <c r="C101" i="25"/>
  <c r="C103" i="25"/>
  <c r="C98" i="25"/>
  <c r="C109" i="25"/>
  <c r="N104" i="25"/>
  <c r="C107" i="25"/>
  <c r="C106" i="25"/>
  <c r="B95" i="25"/>
  <c r="F103" i="25"/>
  <c r="P97" i="25" s="1"/>
  <c r="C107" i="22"/>
  <c r="C106" i="22"/>
  <c r="C105" i="22"/>
  <c r="C102" i="22"/>
  <c r="F100" i="22"/>
  <c r="P96" i="22" s="1"/>
  <c r="N104" i="22"/>
  <c r="C109" i="22"/>
  <c r="F108" i="22"/>
  <c r="N99" i="22" s="1"/>
  <c r="C99" i="22"/>
  <c r="F101" i="22"/>
  <c r="N97" i="22" s="1"/>
  <c r="C100" i="22"/>
  <c r="E94" i="22"/>
  <c r="B95" i="22"/>
  <c r="F96" i="22"/>
  <c r="N96" i="22" s="1"/>
  <c r="C11" i="23"/>
  <c r="C10" i="23"/>
  <c r="C14" i="23"/>
  <c r="Y7" i="23"/>
  <c r="B5" i="23"/>
  <c r="F6" i="23"/>
  <c r="N6" i="23" s="1"/>
  <c r="C83" i="25"/>
  <c r="F90" i="25"/>
  <c r="N81" i="25" s="1"/>
  <c r="F77" i="25"/>
  <c r="E22" i="22"/>
  <c r="C82" i="22"/>
  <c r="F90" i="22"/>
  <c r="N81" i="22" s="1"/>
  <c r="Y18" i="22"/>
  <c r="C89" i="22"/>
  <c r="C92" i="22"/>
  <c r="F83" i="22"/>
  <c r="N79" i="22" s="1"/>
  <c r="N86" i="22"/>
  <c r="F85" i="22"/>
  <c r="P79" i="22" s="1"/>
  <c r="O104" i="23"/>
  <c r="Y21" i="23"/>
  <c r="F104" i="23"/>
  <c r="N98" i="23" s="1"/>
  <c r="C94" i="23"/>
  <c r="C96" i="23"/>
  <c r="F101" i="23"/>
  <c r="N97" i="23" s="1"/>
  <c r="C107" i="23"/>
  <c r="C108" i="23"/>
  <c r="AA21" i="23"/>
  <c r="C103" i="23"/>
  <c r="B95" i="23"/>
  <c r="F100" i="23"/>
  <c r="P96" i="23" s="1"/>
  <c r="F94" i="23"/>
  <c r="F103" i="23"/>
  <c r="P97" i="23" s="1"/>
  <c r="C109" i="23"/>
  <c r="C105" i="23"/>
  <c r="F96" i="23"/>
  <c r="N96" i="23" s="1"/>
  <c r="C102" i="23"/>
  <c r="C101" i="23"/>
  <c r="C100" i="23"/>
  <c r="N104" i="23"/>
  <c r="E94" i="23"/>
  <c r="C98" i="23"/>
  <c r="C104" i="23"/>
  <c r="F4" i="22"/>
  <c r="C8" i="22"/>
  <c r="F65" i="23"/>
  <c r="N61" i="23" s="1"/>
  <c r="I20" i="23"/>
  <c r="L11" i="23"/>
  <c r="O7" i="23" s="1"/>
  <c r="I8" i="23"/>
  <c r="I12" i="23"/>
  <c r="X5" i="23"/>
  <c r="X26" i="23" s="1"/>
  <c r="AG25" i="15" s="1"/>
  <c r="BI44" i="15" s="1"/>
  <c r="I11" i="23"/>
  <c r="F41" i="23"/>
  <c r="F54" i="23"/>
  <c r="N45" i="23" s="1"/>
  <c r="F40" i="23"/>
  <c r="C55" i="23"/>
  <c r="F50" i="23"/>
  <c r="N44" i="23" s="1"/>
  <c r="C44" i="23"/>
  <c r="C34" i="25"/>
  <c r="E22" i="25"/>
  <c r="C38" i="25"/>
  <c r="Y9" i="25"/>
  <c r="O32" i="25"/>
  <c r="C30" i="25"/>
  <c r="B23" i="25"/>
  <c r="F29" i="25"/>
  <c r="N25" i="25" s="1"/>
  <c r="C32" i="25"/>
  <c r="AC15" i="25"/>
  <c r="AA15" i="25"/>
  <c r="N68" i="25"/>
  <c r="F67" i="25"/>
  <c r="P61" i="25" s="1"/>
  <c r="Y15" i="25"/>
  <c r="C66" i="25"/>
  <c r="C65" i="25"/>
  <c r="C62" i="25"/>
  <c r="D61" i="2"/>
  <c r="E61" i="2"/>
  <c r="F61" i="2"/>
  <c r="O61" i="2"/>
  <c r="W61" i="2"/>
  <c r="X61" i="2"/>
  <c r="Y61" i="2"/>
  <c r="Z61" i="2"/>
  <c r="AA61" i="2"/>
  <c r="AB61" i="2"/>
  <c r="AC61" i="2"/>
  <c r="AD61" i="2"/>
  <c r="AE61" i="2"/>
  <c r="AF61" i="2"/>
  <c r="AS61" i="2"/>
  <c r="D60" i="2"/>
  <c r="E60" i="2"/>
  <c r="F60" i="2"/>
  <c r="O60" i="2"/>
  <c r="W60" i="2"/>
  <c r="X60" i="2"/>
  <c r="Y60" i="2"/>
  <c r="Z60" i="2"/>
  <c r="AA60" i="2"/>
  <c r="AB60" i="2"/>
  <c r="AC60" i="2"/>
  <c r="AD60" i="2"/>
  <c r="AE60" i="2"/>
  <c r="AF60" i="2"/>
  <c r="AS60" i="2"/>
  <c r="D59" i="2"/>
  <c r="E59" i="2"/>
  <c r="F59" i="2"/>
  <c r="O59" i="2"/>
  <c r="W59" i="2"/>
  <c r="X59" i="2"/>
  <c r="Y59" i="2"/>
  <c r="Z59" i="2"/>
  <c r="AA59" i="2"/>
  <c r="AB59" i="2"/>
  <c r="AC59" i="2"/>
  <c r="AD59" i="2"/>
  <c r="AE59" i="2"/>
  <c r="AF59" i="2"/>
  <c r="AS59" i="2"/>
  <c r="D58" i="2"/>
  <c r="E58" i="2"/>
  <c r="F58" i="2"/>
  <c r="O58" i="2"/>
  <c r="W58" i="2"/>
  <c r="X58" i="2"/>
  <c r="Y58" i="2"/>
  <c r="Z58" i="2"/>
  <c r="AA58" i="2"/>
  <c r="AB58" i="2"/>
  <c r="AC58" i="2"/>
  <c r="AD58" i="2"/>
  <c r="AE58" i="2"/>
  <c r="AF58" i="2"/>
  <c r="AS58" i="2"/>
  <c r="D57" i="2"/>
  <c r="E57" i="2"/>
  <c r="F57" i="2"/>
  <c r="O57" i="2"/>
  <c r="W57" i="2"/>
  <c r="X57" i="2"/>
  <c r="Y57" i="2"/>
  <c r="Z57" i="2"/>
  <c r="AA57" i="2"/>
  <c r="AB57" i="2"/>
  <c r="AC57" i="2"/>
  <c r="AD57" i="2"/>
  <c r="AE57" i="2"/>
  <c r="AF57" i="2"/>
  <c r="AS57" i="2"/>
  <c r="AK95" i="21"/>
  <c r="AK77" i="21"/>
  <c r="AK59" i="21"/>
  <c r="AK41" i="21"/>
  <c r="U31" i="21"/>
  <c r="U30" i="21"/>
  <c r="U29" i="21"/>
  <c r="U28" i="21"/>
  <c r="U27" i="21"/>
  <c r="U26" i="21"/>
  <c r="AK23" i="21"/>
  <c r="U22" i="21"/>
  <c r="AG21" i="21"/>
  <c r="AF21" i="21"/>
  <c r="AE21" i="21"/>
  <c r="U19" i="21"/>
  <c r="AG18" i="21"/>
  <c r="AF18" i="21"/>
  <c r="AE18" i="21"/>
  <c r="U16" i="21"/>
  <c r="AG15" i="21"/>
  <c r="AF15" i="21"/>
  <c r="AE15" i="21"/>
  <c r="U13" i="21"/>
  <c r="AG12" i="21"/>
  <c r="AF12" i="21"/>
  <c r="AE12" i="21"/>
  <c r="U10" i="21"/>
  <c r="AG9" i="21"/>
  <c r="AF9" i="21"/>
  <c r="AE9" i="21"/>
  <c r="AK7" i="21"/>
  <c r="AG7" i="21"/>
  <c r="AF7" i="21"/>
  <c r="AE7" i="21"/>
  <c r="AK5" i="21"/>
  <c r="D51" i="2"/>
  <c r="E51" i="2"/>
  <c r="F51" i="2"/>
  <c r="O51" i="2"/>
  <c r="W51" i="2"/>
  <c r="X51" i="2"/>
  <c r="Y51" i="2"/>
  <c r="Z51" i="2"/>
  <c r="AA51" i="2"/>
  <c r="AB51" i="2"/>
  <c r="AC51" i="2"/>
  <c r="AD51" i="2"/>
  <c r="AE51" i="2"/>
  <c r="AF51" i="2"/>
  <c r="AS51" i="2"/>
  <c r="D50" i="2"/>
  <c r="E50" i="2"/>
  <c r="F50" i="2"/>
  <c r="O50" i="2"/>
  <c r="W50" i="2"/>
  <c r="X50" i="2"/>
  <c r="Y50" i="2"/>
  <c r="Z50" i="2"/>
  <c r="AA50" i="2"/>
  <c r="AB50" i="2"/>
  <c r="AC50" i="2"/>
  <c r="AD50" i="2"/>
  <c r="AE50" i="2"/>
  <c r="AF50" i="2"/>
  <c r="AS50" i="2"/>
  <c r="D49" i="2"/>
  <c r="E49" i="2"/>
  <c r="F49" i="2"/>
  <c r="O49" i="2"/>
  <c r="W49" i="2"/>
  <c r="X49" i="2"/>
  <c r="Y49" i="2"/>
  <c r="Z49" i="2"/>
  <c r="AA49" i="2"/>
  <c r="AB49" i="2"/>
  <c r="AC49" i="2"/>
  <c r="AD49" i="2"/>
  <c r="AE49" i="2"/>
  <c r="AF49" i="2"/>
  <c r="AS49" i="2"/>
  <c r="D48" i="2"/>
  <c r="E48" i="2"/>
  <c r="F48" i="2"/>
  <c r="O48" i="2"/>
  <c r="W48" i="2"/>
  <c r="X48" i="2"/>
  <c r="Y48" i="2"/>
  <c r="Z48" i="2"/>
  <c r="AA48" i="2"/>
  <c r="AB48" i="2"/>
  <c r="AC48" i="2"/>
  <c r="AD48" i="2"/>
  <c r="AE48" i="2"/>
  <c r="AF48" i="2"/>
  <c r="AS48" i="2"/>
  <c r="D47" i="2"/>
  <c r="E47" i="2"/>
  <c r="F47" i="2"/>
  <c r="O47" i="2"/>
  <c r="W47" i="2"/>
  <c r="X47" i="2"/>
  <c r="Y47" i="2"/>
  <c r="Z47" i="2"/>
  <c r="AA47" i="2"/>
  <c r="AB47" i="2"/>
  <c r="AC47" i="2"/>
  <c r="AD47" i="2"/>
  <c r="AE47" i="2"/>
  <c r="AF47" i="2"/>
  <c r="AS47" i="2"/>
  <c r="AK95" i="20"/>
  <c r="AK77" i="20"/>
  <c r="AK59" i="20"/>
  <c r="AK41" i="20"/>
  <c r="U31" i="20"/>
  <c r="U30" i="20"/>
  <c r="U29" i="20"/>
  <c r="U28" i="20"/>
  <c r="U27" i="20"/>
  <c r="U26" i="20"/>
  <c r="AK23" i="20"/>
  <c r="U22" i="20"/>
  <c r="AG21" i="20"/>
  <c r="AF21" i="20"/>
  <c r="AE21" i="20"/>
  <c r="U19" i="20"/>
  <c r="AG18" i="20"/>
  <c r="AF18" i="20"/>
  <c r="AE18" i="20"/>
  <c r="U16" i="20"/>
  <c r="AG15" i="20"/>
  <c r="AF15" i="20"/>
  <c r="AE15" i="20"/>
  <c r="U13" i="20"/>
  <c r="AG12" i="20"/>
  <c r="AF12" i="20"/>
  <c r="AE12" i="20"/>
  <c r="U10" i="20"/>
  <c r="AG9" i="20"/>
  <c r="AF9" i="20"/>
  <c r="AE9" i="20"/>
  <c r="AK7" i="20"/>
  <c r="AG7" i="20"/>
  <c r="AF7" i="20"/>
  <c r="AE7" i="20"/>
  <c r="AK5" i="20"/>
  <c r="D41" i="2"/>
  <c r="E41" i="2"/>
  <c r="F41" i="2"/>
  <c r="O41" i="2"/>
  <c r="W41" i="2"/>
  <c r="X41" i="2"/>
  <c r="Y41" i="2"/>
  <c r="Z41" i="2"/>
  <c r="AA41" i="2"/>
  <c r="AB41" i="2"/>
  <c r="AC41" i="2"/>
  <c r="AD41" i="2"/>
  <c r="AE41" i="2"/>
  <c r="AF41" i="2"/>
  <c r="AS41" i="2"/>
  <c r="D40" i="2"/>
  <c r="E40" i="2"/>
  <c r="F40" i="2"/>
  <c r="O40" i="2"/>
  <c r="W40" i="2"/>
  <c r="X40" i="2"/>
  <c r="Y40" i="2"/>
  <c r="Z40" i="2"/>
  <c r="AA40" i="2"/>
  <c r="AB40" i="2"/>
  <c r="AC40" i="2"/>
  <c r="AD40" i="2"/>
  <c r="AE40" i="2"/>
  <c r="AF40" i="2"/>
  <c r="AS40" i="2"/>
  <c r="D39" i="2"/>
  <c r="E39" i="2"/>
  <c r="F39" i="2"/>
  <c r="O39" i="2"/>
  <c r="W39" i="2"/>
  <c r="X39" i="2"/>
  <c r="Y39" i="2"/>
  <c r="Z39" i="2"/>
  <c r="AA39" i="2"/>
  <c r="AB39" i="2"/>
  <c r="AC39" i="2"/>
  <c r="AD39" i="2"/>
  <c r="AE39" i="2"/>
  <c r="AF39" i="2"/>
  <c r="AS39" i="2"/>
  <c r="D38" i="2"/>
  <c r="E38" i="2"/>
  <c r="F38" i="2"/>
  <c r="O38" i="2"/>
  <c r="W38" i="2"/>
  <c r="X38" i="2"/>
  <c r="Y38" i="2"/>
  <c r="Z38" i="2"/>
  <c r="AA38" i="2"/>
  <c r="AB38" i="2"/>
  <c r="AC38" i="2"/>
  <c r="AD38" i="2"/>
  <c r="AE38" i="2"/>
  <c r="AF38" i="2"/>
  <c r="AS38" i="2"/>
  <c r="D37" i="2"/>
  <c r="E37" i="2"/>
  <c r="F37" i="2"/>
  <c r="O37" i="2"/>
  <c r="W37" i="2"/>
  <c r="X37" i="2"/>
  <c r="Y37" i="2"/>
  <c r="Z37" i="2"/>
  <c r="AA37" i="2"/>
  <c r="AB37" i="2"/>
  <c r="AC37" i="2"/>
  <c r="AD37" i="2"/>
  <c r="AE37" i="2"/>
  <c r="AF37" i="2"/>
  <c r="AS37" i="2"/>
  <c r="AK95" i="18"/>
  <c r="AK77" i="18"/>
  <c r="AK59" i="18"/>
  <c r="AK41" i="18"/>
  <c r="AK23" i="18"/>
  <c r="AG21" i="18"/>
  <c r="AF21" i="18"/>
  <c r="AE21" i="18"/>
  <c r="AG18" i="18"/>
  <c r="AF18" i="18"/>
  <c r="AE18" i="18"/>
  <c r="AG15" i="18"/>
  <c r="AF15" i="18"/>
  <c r="AE15" i="18"/>
  <c r="AG12" i="18"/>
  <c r="AF12" i="18"/>
  <c r="AE12" i="18"/>
  <c r="AG9" i="18"/>
  <c r="AF9" i="18"/>
  <c r="AE9" i="18"/>
  <c r="AK7" i="18"/>
  <c r="AG7" i="18"/>
  <c r="AF7" i="18"/>
  <c r="AE7" i="18"/>
  <c r="AK5" i="18"/>
  <c r="D31" i="2"/>
  <c r="E31" i="2"/>
  <c r="F31" i="2"/>
  <c r="O31" i="2"/>
  <c r="W31" i="2"/>
  <c r="X31" i="2"/>
  <c r="Y31" i="2"/>
  <c r="Z31" i="2"/>
  <c r="AA31" i="2"/>
  <c r="AB31" i="2"/>
  <c r="AC31" i="2"/>
  <c r="AD31" i="2"/>
  <c r="AE31" i="2"/>
  <c r="AF31" i="2"/>
  <c r="AS31" i="2"/>
  <c r="D30" i="2"/>
  <c r="E30" i="2"/>
  <c r="F30" i="2"/>
  <c r="O30" i="2"/>
  <c r="W30" i="2"/>
  <c r="X30" i="2"/>
  <c r="Y30" i="2"/>
  <c r="Z30" i="2"/>
  <c r="AA30" i="2"/>
  <c r="AB30" i="2"/>
  <c r="AC30" i="2"/>
  <c r="AD30" i="2"/>
  <c r="AE30" i="2"/>
  <c r="AF30" i="2"/>
  <c r="AS30" i="2"/>
  <c r="D29" i="2"/>
  <c r="E29" i="2"/>
  <c r="F29" i="2"/>
  <c r="O29" i="2"/>
  <c r="W29" i="2"/>
  <c r="X29" i="2"/>
  <c r="Y29" i="2"/>
  <c r="Z29" i="2"/>
  <c r="AA29" i="2"/>
  <c r="AB29" i="2"/>
  <c r="AC29" i="2"/>
  <c r="AD29" i="2"/>
  <c r="AE29" i="2"/>
  <c r="AF29" i="2"/>
  <c r="AS29" i="2"/>
  <c r="D28" i="2"/>
  <c r="E28" i="2"/>
  <c r="F28" i="2"/>
  <c r="O28" i="2"/>
  <c r="W28" i="2"/>
  <c r="X28" i="2"/>
  <c r="Y28" i="2"/>
  <c r="Z28" i="2"/>
  <c r="AA28" i="2"/>
  <c r="AB28" i="2"/>
  <c r="AC28" i="2"/>
  <c r="AD28" i="2"/>
  <c r="AE28" i="2"/>
  <c r="AF28" i="2"/>
  <c r="AS28" i="2"/>
  <c r="D27" i="2"/>
  <c r="E27" i="2"/>
  <c r="F27" i="2"/>
  <c r="O27" i="2"/>
  <c r="W27" i="2"/>
  <c r="X27" i="2"/>
  <c r="Y27" i="2"/>
  <c r="Z27" i="2"/>
  <c r="AA27" i="2"/>
  <c r="AB27" i="2"/>
  <c r="AC27" i="2"/>
  <c r="AD27" i="2"/>
  <c r="AE27" i="2"/>
  <c r="AF27" i="2"/>
  <c r="AS27" i="2"/>
  <c r="AK95" i="19"/>
  <c r="AK77" i="19"/>
  <c r="AK59" i="19"/>
  <c r="U31" i="19"/>
  <c r="U30" i="19"/>
  <c r="U29" i="19"/>
  <c r="U28" i="19"/>
  <c r="U27" i="19"/>
  <c r="AK41" i="19"/>
  <c r="U26" i="19"/>
  <c r="AK23" i="19"/>
  <c r="U22" i="19"/>
  <c r="AG21" i="19"/>
  <c r="AF21" i="19"/>
  <c r="AE21" i="19"/>
  <c r="U19" i="19"/>
  <c r="AG18" i="19"/>
  <c r="AF18" i="19"/>
  <c r="AE18" i="19"/>
  <c r="U16" i="19"/>
  <c r="AG15" i="19"/>
  <c r="AF15" i="19"/>
  <c r="AE15" i="19"/>
  <c r="U13" i="19"/>
  <c r="AG12" i="19"/>
  <c r="AF12" i="19"/>
  <c r="AE12" i="19"/>
  <c r="U10" i="19"/>
  <c r="AG9" i="19"/>
  <c r="AF9" i="19"/>
  <c r="AE9" i="19"/>
  <c r="AK7" i="19"/>
  <c r="AG7" i="19"/>
  <c r="AF7" i="19"/>
  <c r="AE7" i="19"/>
  <c r="AK5" i="19"/>
  <c r="U31" i="12"/>
  <c r="U30" i="12"/>
  <c r="U29" i="12"/>
  <c r="U28" i="12"/>
  <c r="U27" i="12"/>
  <c r="U26" i="12"/>
  <c r="U31" i="11"/>
  <c r="U30" i="11"/>
  <c r="U29" i="11"/>
  <c r="U28" i="11"/>
  <c r="U27" i="11"/>
  <c r="U26" i="11"/>
  <c r="U31" i="10"/>
  <c r="U30" i="10"/>
  <c r="U29" i="10"/>
  <c r="U28" i="10"/>
  <c r="U27" i="10"/>
  <c r="U26" i="10"/>
  <c r="U31" i="9"/>
  <c r="U30" i="9"/>
  <c r="U29" i="9"/>
  <c r="U28" i="9"/>
  <c r="U27" i="9"/>
  <c r="U26" i="9"/>
  <c r="U31" i="8"/>
  <c r="U30" i="8"/>
  <c r="U29" i="8"/>
  <c r="U28" i="8"/>
  <c r="U27" i="8"/>
  <c r="U26" i="8"/>
  <c r="U31" i="6"/>
  <c r="U30" i="6"/>
  <c r="U29" i="6"/>
  <c r="U28" i="6"/>
  <c r="U27" i="6"/>
  <c r="U26" i="6"/>
  <c r="U31" i="7"/>
  <c r="U30" i="7"/>
  <c r="U29" i="7"/>
  <c r="U28" i="7"/>
  <c r="U27" i="7"/>
  <c r="U26" i="7"/>
  <c r="U31" i="5"/>
  <c r="U30" i="5"/>
  <c r="U29" i="5"/>
  <c r="U28" i="5"/>
  <c r="U27" i="5"/>
  <c r="U26" i="5"/>
  <c r="AG21" i="12"/>
  <c r="AF21" i="12"/>
  <c r="AE21" i="12"/>
  <c r="AG18" i="12"/>
  <c r="AF18" i="12"/>
  <c r="AE18" i="12"/>
  <c r="AG15" i="12"/>
  <c r="AF15" i="12"/>
  <c r="AE15" i="12"/>
  <c r="AG12" i="12"/>
  <c r="AF12" i="12"/>
  <c r="AE12" i="12"/>
  <c r="AG9" i="12"/>
  <c r="AF9" i="12"/>
  <c r="AE9" i="12"/>
  <c r="AG7" i="12"/>
  <c r="AF7" i="12"/>
  <c r="AE7" i="12"/>
  <c r="AG21" i="11"/>
  <c r="AF21" i="11"/>
  <c r="AE21" i="11"/>
  <c r="AG18" i="11"/>
  <c r="AF18" i="11"/>
  <c r="AE18" i="11"/>
  <c r="AG15" i="11"/>
  <c r="AF15" i="11"/>
  <c r="AE15" i="11"/>
  <c r="AG12" i="11"/>
  <c r="AF12" i="11"/>
  <c r="AE12" i="11"/>
  <c r="AG9" i="11"/>
  <c r="AF9" i="11"/>
  <c r="AE9" i="11"/>
  <c r="AG7" i="11"/>
  <c r="AF7" i="11"/>
  <c r="AE7" i="11"/>
  <c r="AG21" i="10"/>
  <c r="AF21" i="10"/>
  <c r="AE21" i="10"/>
  <c r="AG18" i="10"/>
  <c r="AF18" i="10"/>
  <c r="AE18" i="10"/>
  <c r="AG15" i="10"/>
  <c r="AF15" i="10"/>
  <c r="AE15" i="10"/>
  <c r="AG12" i="10"/>
  <c r="AF12" i="10"/>
  <c r="AE12" i="10"/>
  <c r="AG9" i="10"/>
  <c r="AF9" i="10"/>
  <c r="AE9" i="10"/>
  <c r="AG7" i="10"/>
  <c r="AF7" i="10"/>
  <c r="AE7" i="10"/>
  <c r="AG21" i="9"/>
  <c r="AF21" i="9"/>
  <c r="AE21" i="9"/>
  <c r="AG18" i="9"/>
  <c r="AF18" i="9"/>
  <c r="AE18" i="9"/>
  <c r="AG15" i="9"/>
  <c r="AF15" i="9"/>
  <c r="AE15" i="9"/>
  <c r="AG12" i="9"/>
  <c r="AF12" i="9"/>
  <c r="AE12" i="9"/>
  <c r="AG9" i="9"/>
  <c r="AF9" i="9"/>
  <c r="AE9" i="9"/>
  <c r="AG7" i="9"/>
  <c r="AF7" i="9"/>
  <c r="AE7" i="9"/>
  <c r="AG21" i="8"/>
  <c r="AF21" i="8"/>
  <c r="AE21" i="8"/>
  <c r="AG18" i="8"/>
  <c r="AF18" i="8"/>
  <c r="AE18" i="8"/>
  <c r="AG15" i="8"/>
  <c r="AF15" i="8"/>
  <c r="AE15" i="8"/>
  <c r="AG12" i="8"/>
  <c r="AF12" i="8"/>
  <c r="AE12" i="8"/>
  <c r="AG9" i="8"/>
  <c r="AF9" i="8"/>
  <c r="AE9" i="8"/>
  <c r="AG7" i="8"/>
  <c r="AF7" i="8"/>
  <c r="AE7" i="8"/>
  <c r="AG21" i="6"/>
  <c r="AF21" i="6"/>
  <c r="AE21" i="6"/>
  <c r="AG18" i="6"/>
  <c r="AF18" i="6"/>
  <c r="AE18" i="6"/>
  <c r="AG15" i="6"/>
  <c r="AF15" i="6"/>
  <c r="AE15" i="6"/>
  <c r="AG12" i="6"/>
  <c r="AF12" i="6"/>
  <c r="AE12" i="6"/>
  <c r="AG9" i="6"/>
  <c r="AF9" i="6"/>
  <c r="AE9" i="6"/>
  <c r="AG7" i="6"/>
  <c r="AF7" i="6"/>
  <c r="AE7" i="6"/>
  <c r="AG21" i="7"/>
  <c r="AF21" i="7"/>
  <c r="AE21" i="7"/>
  <c r="AG18" i="7"/>
  <c r="AF18" i="7"/>
  <c r="AE18" i="7"/>
  <c r="AG15" i="7"/>
  <c r="AF15" i="7"/>
  <c r="AE15" i="7"/>
  <c r="AG12" i="7"/>
  <c r="AF12" i="7"/>
  <c r="AE12" i="7"/>
  <c r="AG9" i="7"/>
  <c r="AF9" i="7"/>
  <c r="AE9" i="7"/>
  <c r="AG7" i="7"/>
  <c r="AF7" i="7"/>
  <c r="AE7" i="7"/>
  <c r="AG21" i="5"/>
  <c r="AF21" i="5"/>
  <c r="AE21" i="5"/>
  <c r="AG18" i="5"/>
  <c r="AF18" i="5"/>
  <c r="AE18" i="5"/>
  <c r="AG15" i="5"/>
  <c r="AF15" i="5"/>
  <c r="AE15" i="5"/>
  <c r="AG12" i="5"/>
  <c r="AF12" i="5"/>
  <c r="AE12" i="5"/>
  <c r="AG9" i="5"/>
  <c r="AF9" i="5"/>
  <c r="AE9" i="5"/>
  <c r="AG7" i="5"/>
  <c r="AF7" i="5"/>
  <c r="AE7" i="5"/>
  <c r="BZ95" i="19" l="1"/>
  <c r="BV95" i="19"/>
  <c r="BR95" i="19"/>
  <c r="BN95" i="19"/>
  <c r="BJ95" i="19"/>
  <c r="BF95" i="19"/>
  <c r="BB95" i="19"/>
  <c r="C104" i="19" s="1"/>
  <c r="AX95" i="19"/>
  <c r="AT95" i="19"/>
  <c r="AP95" i="19"/>
  <c r="AL95" i="19"/>
  <c r="BY95" i="19"/>
  <c r="O104" i="19" s="1"/>
  <c r="BU95" i="19"/>
  <c r="BQ95" i="19"/>
  <c r="BM95" i="19"/>
  <c r="BI95" i="19"/>
  <c r="BE95" i="19"/>
  <c r="BA95" i="19"/>
  <c r="AW95" i="19"/>
  <c r="AS95" i="19"/>
  <c r="F104" i="19" s="1"/>
  <c r="N98" i="19" s="1"/>
  <c r="BW95" i="19"/>
  <c r="BO95" i="19"/>
  <c r="BG95" i="19"/>
  <c r="AY95" i="19"/>
  <c r="AQ95" i="19"/>
  <c r="CB95" i="19"/>
  <c r="BT95" i="19"/>
  <c r="BL95" i="19"/>
  <c r="E94" i="19" s="1"/>
  <c r="BD95" i="19"/>
  <c r="AV95" i="19"/>
  <c r="AO95" i="19"/>
  <c r="CA95" i="19"/>
  <c r="BS95" i="19"/>
  <c r="BK95" i="19"/>
  <c r="BC95" i="19"/>
  <c r="C98" i="19" s="1"/>
  <c r="AU95" i="19"/>
  <c r="F100" i="19" s="1"/>
  <c r="P96" i="19" s="1"/>
  <c r="AN95" i="19"/>
  <c r="AZ95" i="19"/>
  <c r="BX95" i="19"/>
  <c r="C110" i="19" s="1"/>
  <c r="AR95" i="19"/>
  <c r="F101" i="19" s="1"/>
  <c r="N97" i="19" s="1"/>
  <c r="BP95" i="19"/>
  <c r="AM95" i="19"/>
  <c r="BH95" i="19"/>
  <c r="BY95" i="18"/>
  <c r="O104" i="18" s="1"/>
  <c r="BU95" i="18"/>
  <c r="BQ95" i="18"/>
  <c r="BM95" i="18"/>
  <c r="BI95" i="18"/>
  <c r="Y21" i="18" s="1"/>
  <c r="BE95" i="18"/>
  <c r="BA95" i="18"/>
  <c r="AW95" i="18"/>
  <c r="AS95" i="18"/>
  <c r="F104" i="18" s="1"/>
  <c r="N98" i="18" s="1"/>
  <c r="BX95" i="18"/>
  <c r="BS95" i="18"/>
  <c r="BN95" i="18"/>
  <c r="BH95" i="18"/>
  <c r="X21" i="18" s="1"/>
  <c r="BC95" i="18"/>
  <c r="AX95" i="18"/>
  <c r="AR95" i="18"/>
  <c r="F101" i="18" s="1"/>
  <c r="N97" i="18" s="1"/>
  <c r="AN95" i="18"/>
  <c r="CB95" i="18"/>
  <c r="BW95" i="18"/>
  <c r="BR95" i="18"/>
  <c r="C100" i="18" s="1"/>
  <c r="BL95" i="18"/>
  <c r="E94" i="18" s="1"/>
  <c r="BG95" i="18"/>
  <c r="BB95" i="18"/>
  <c r="AV95" i="18"/>
  <c r="AQ95" i="18"/>
  <c r="F96" i="18" s="1"/>
  <c r="N96" i="18" s="1"/>
  <c r="AM95" i="18"/>
  <c r="BZ95" i="18"/>
  <c r="BO95" i="18"/>
  <c r="BD95" i="18"/>
  <c r="C101" i="18" s="1"/>
  <c r="AT95" i="18"/>
  <c r="BV95" i="18"/>
  <c r="BK95" i="18"/>
  <c r="F94" i="18" s="1"/>
  <c r="AZ95" i="18"/>
  <c r="AP95" i="18"/>
  <c r="BT95" i="18"/>
  <c r="BJ95" i="18"/>
  <c r="AY95" i="18"/>
  <c r="AO95" i="18"/>
  <c r="BP95" i="18"/>
  <c r="BF95" i="18"/>
  <c r="AU95" i="18"/>
  <c r="F100" i="18" s="1"/>
  <c r="P96" i="18" s="1"/>
  <c r="CA95" i="18"/>
  <c r="AL95" i="18"/>
  <c r="CA95" i="21"/>
  <c r="BW95" i="21"/>
  <c r="C109" i="21" s="1"/>
  <c r="BS95" i="21"/>
  <c r="BO95" i="21"/>
  <c r="BK95" i="21"/>
  <c r="BG95" i="21"/>
  <c r="B95" i="21" s="1"/>
  <c r="BC95" i="21"/>
  <c r="AY95" i="21"/>
  <c r="AU95" i="21"/>
  <c r="F100" i="21" s="1"/>
  <c r="P96" i="21" s="1"/>
  <c r="AQ95" i="21"/>
  <c r="F96" i="21" s="1"/>
  <c r="N96" i="21" s="1"/>
  <c r="BZ95" i="21"/>
  <c r="BV95" i="21"/>
  <c r="BR95" i="21"/>
  <c r="C100" i="21" s="1"/>
  <c r="BN95" i="21"/>
  <c r="BJ95" i="21"/>
  <c r="BF95" i="21"/>
  <c r="BB95" i="21"/>
  <c r="C104" i="21" s="1"/>
  <c r="AX95" i="21"/>
  <c r="AT95" i="21"/>
  <c r="AP95" i="21"/>
  <c r="BU95" i="21"/>
  <c r="C106" i="21" s="1"/>
  <c r="BM95" i="21"/>
  <c r="BE95" i="21"/>
  <c r="AW95" i="21"/>
  <c r="AO95" i="21"/>
  <c r="BY95" i="21"/>
  <c r="O104" i="21" s="1"/>
  <c r="BP95" i="21"/>
  <c r="BD95" i="21"/>
  <c r="AS95" i="21"/>
  <c r="AL95" i="21"/>
  <c r="V21" i="21" s="1"/>
  <c r="BX95" i="21"/>
  <c r="BL95" i="21"/>
  <c r="BA95" i="21"/>
  <c r="C97" i="21" s="1"/>
  <c r="AR95" i="21"/>
  <c r="F101" i="21" s="1"/>
  <c r="N97" i="21" s="1"/>
  <c r="BQ95" i="21"/>
  <c r="AV95" i="21"/>
  <c r="BI95" i="21"/>
  <c r="AN95" i="21"/>
  <c r="CB95" i="21"/>
  <c r="BH95" i="21"/>
  <c r="AM95" i="21"/>
  <c r="BT95" i="21"/>
  <c r="C103" i="21" s="1"/>
  <c r="AZ95" i="21"/>
  <c r="CA95" i="20"/>
  <c r="BW95" i="20"/>
  <c r="BS95" i="20"/>
  <c r="C102" i="20" s="1"/>
  <c r="BO95" i="20"/>
  <c r="BK95" i="20"/>
  <c r="BG95" i="20"/>
  <c r="BC95" i="20"/>
  <c r="C98" i="20" s="1"/>
  <c r="AY95" i="20"/>
  <c r="AU95" i="20"/>
  <c r="AQ95" i="20"/>
  <c r="AM95" i="20"/>
  <c r="N104" i="20" s="1"/>
  <c r="BX95" i="20"/>
  <c r="BR95" i="20"/>
  <c r="BM95" i="20"/>
  <c r="BH95" i="20"/>
  <c r="BB95" i="20"/>
  <c r="AW95" i="20"/>
  <c r="AR95" i="20"/>
  <c r="AL95" i="20"/>
  <c r="CB95" i="20"/>
  <c r="BV95" i="20"/>
  <c r="BQ95" i="20"/>
  <c r="C99" i="20" s="1"/>
  <c r="BL95" i="20"/>
  <c r="E94" i="20" s="1"/>
  <c r="BF95" i="20"/>
  <c r="BA95" i="20"/>
  <c r="AV95" i="20"/>
  <c r="AP95" i="20"/>
  <c r="BY95" i="20"/>
  <c r="BN95" i="20"/>
  <c r="BD95" i="20"/>
  <c r="AS95" i="20"/>
  <c r="F104" i="20" s="1"/>
  <c r="N98" i="20" s="1"/>
  <c r="BU95" i="20"/>
  <c r="BJ95" i="20"/>
  <c r="AZ95" i="20"/>
  <c r="AO95" i="20"/>
  <c r="BT95" i="20"/>
  <c r="BI95" i="20"/>
  <c r="AX95" i="20"/>
  <c r="AN95" i="20"/>
  <c r="BP95" i="20"/>
  <c r="BE95" i="20"/>
  <c r="AT95" i="20"/>
  <c r="F108" i="20" s="1"/>
  <c r="N99" i="20" s="1"/>
  <c r="BZ95" i="20"/>
  <c r="CB5" i="21"/>
  <c r="O20" i="21" s="1"/>
  <c r="BX5" i="21"/>
  <c r="I20" i="21" s="1"/>
  <c r="BT5" i="21"/>
  <c r="I13" i="21" s="1"/>
  <c r="BP5" i="21"/>
  <c r="BL5" i="21"/>
  <c r="BH5" i="21"/>
  <c r="BD5" i="21"/>
  <c r="I11" i="21" s="1"/>
  <c r="AZ5" i="21"/>
  <c r="I6" i="21" s="1"/>
  <c r="AV5" i="21"/>
  <c r="AR5" i="21"/>
  <c r="L11" i="21" s="1"/>
  <c r="O7" i="21" s="1"/>
  <c r="AN5" i="21"/>
  <c r="X5" i="21" s="1"/>
  <c r="X26" i="21" s="1"/>
  <c r="Z25" i="15" s="1"/>
  <c r="BI32" i="15" s="1"/>
  <c r="BZ5" i="21"/>
  <c r="O18" i="21" s="1"/>
  <c r="O37" i="21" s="1"/>
  <c r="O56" i="21" s="1"/>
  <c r="BV5" i="21"/>
  <c r="I17" i="21" s="1"/>
  <c r="BR5" i="21"/>
  <c r="I10" i="21" s="1"/>
  <c r="BN5" i="21"/>
  <c r="BJ5" i="21"/>
  <c r="BF5" i="21"/>
  <c r="BB5" i="21"/>
  <c r="I14" i="21" s="1"/>
  <c r="AX5" i="21"/>
  <c r="AT5" i="21"/>
  <c r="L18" i="21" s="1"/>
  <c r="O9" i="21" s="1"/>
  <c r="AP5" i="21"/>
  <c r="AL5" i="21"/>
  <c r="BW5" i="21"/>
  <c r="I19" i="21" s="1"/>
  <c r="BO5" i="21"/>
  <c r="BG5" i="21"/>
  <c r="AY5" i="21"/>
  <c r="AQ5" i="21"/>
  <c r="L6" i="21" s="1"/>
  <c r="O6" i="21" s="1"/>
  <c r="CA5" i="21"/>
  <c r="BS5" i="21"/>
  <c r="I12" i="21" s="1"/>
  <c r="BK5" i="21"/>
  <c r="BC5" i="21"/>
  <c r="I8" i="21" s="1"/>
  <c r="AU5" i="21"/>
  <c r="AM5" i="21"/>
  <c r="CC23" i="21"/>
  <c r="BU5" i="21"/>
  <c r="I16" i="21" s="1"/>
  <c r="BE5" i="21"/>
  <c r="I15" i="21" s="1"/>
  <c r="AO5" i="21"/>
  <c r="CC41" i="21"/>
  <c r="BQ5" i="21"/>
  <c r="I9" i="21" s="1"/>
  <c r="BA5" i="21"/>
  <c r="I7" i="21" s="1"/>
  <c r="CC59" i="21"/>
  <c r="CC5" i="21"/>
  <c r="BM5" i="21"/>
  <c r="AW5" i="21"/>
  <c r="BY5" i="21"/>
  <c r="O17" i="21" s="1"/>
  <c r="O36" i="21" s="1"/>
  <c r="O55" i="21" s="1"/>
  <c r="O74" i="21" s="1"/>
  <c r="CC7" i="21"/>
  <c r="BI5" i="21"/>
  <c r="CC95" i="21"/>
  <c r="CC77" i="21"/>
  <c r="AS5" i="21"/>
  <c r="L14" i="21" s="1"/>
  <c r="O8" i="21" s="1"/>
  <c r="CB7" i="21"/>
  <c r="BX7" i="21"/>
  <c r="BT7" i="21"/>
  <c r="BP7" i="21"/>
  <c r="BL7" i="21"/>
  <c r="E4" i="21" s="1"/>
  <c r="BH7" i="21"/>
  <c r="BD7" i="21"/>
  <c r="AZ7" i="21"/>
  <c r="AV7" i="21"/>
  <c r="AR7" i="21"/>
  <c r="AN7" i="21"/>
  <c r="BZ7" i="21"/>
  <c r="BV7" i="21"/>
  <c r="BR7" i="21"/>
  <c r="BN7" i="21"/>
  <c r="BJ7" i="21"/>
  <c r="F5" i="21" s="1"/>
  <c r="BF7" i="21"/>
  <c r="BB7" i="21"/>
  <c r="AX7" i="21"/>
  <c r="AT7" i="21"/>
  <c r="AP7" i="21"/>
  <c r="AL7" i="21"/>
  <c r="CA7" i="21"/>
  <c r="BS7" i="21"/>
  <c r="BK7" i="21"/>
  <c r="F4" i="21" s="1"/>
  <c r="BC7" i="21"/>
  <c r="AU7" i="21"/>
  <c r="AM7" i="21"/>
  <c r="N14" i="21" s="1"/>
  <c r="BW7" i="21"/>
  <c r="BO7" i="21"/>
  <c r="BG7" i="21"/>
  <c r="AY7" i="21"/>
  <c r="AB7" i="21" s="1"/>
  <c r="AQ7" i="21"/>
  <c r="BY7" i="21"/>
  <c r="O14" i="21" s="1"/>
  <c r="BI7" i="21"/>
  <c r="Y7" i="21" s="1"/>
  <c r="AS7" i="21"/>
  <c r="BU7" i="21"/>
  <c r="BE7" i="21"/>
  <c r="AO7" i="21"/>
  <c r="BQ7" i="21"/>
  <c r="BA7" i="21"/>
  <c r="AW7" i="21"/>
  <c r="BM7" i="21"/>
  <c r="CB41" i="21"/>
  <c r="BX41" i="21"/>
  <c r="C56" i="21" s="1"/>
  <c r="BT41" i="21"/>
  <c r="C49" i="21" s="1"/>
  <c r="BP41" i="21"/>
  <c r="BL41" i="21"/>
  <c r="E40" i="21" s="1"/>
  <c r="BH41" i="21"/>
  <c r="BD41" i="21"/>
  <c r="C47" i="21" s="1"/>
  <c r="AZ41" i="21"/>
  <c r="AV41" i="21"/>
  <c r="F49" i="21" s="1"/>
  <c r="P43" i="21" s="1"/>
  <c r="AR41" i="21"/>
  <c r="F47" i="21" s="1"/>
  <c r="N43" i="21" s="1"/>
  <c r="AN41" i="21"/>
  <c r="BZ41" i="21"/>
  <c r="BV41" i="21"/>
  <c r="C53" i="21" s="1"/>
  <c r="BR41" i="21"/>
  <c r="C46" i="21" s="1"/>
  <c r="BN41" i="21"/>
  <c r="BJ41" i="21"/>
  <c r="BF41" i="21"/>
  <c r="C54" i="21" s="1"/>
  <c r="BB41" i="21"/>
  <c r="C50" i="21" s="1"/>
  <c r="AX41" i="21"/>
  <c r="AA12" i="21" s="1"/>
  <c r="AT41" i="21"/>
  <c r="F54" i="21" s="1"/>
  <c r="N45" i="21" s="1"/>
  <c r="AP41" i="21"/>
  <c r="AL41" i="21"/>
  <c r="CA41" i="21"/>
  <c r="BS41" i="21"/>
  <c r="BK41" i="21"/>
  <c r="F40" i="21" s="1"/>
  <c r="BC41" i="21"/>
  <c r="C44" i="21" s="1"/>
  <c r="AU41" i="21"/>
  <c r="F46" i="21" s="1"/>
  <c r="P42" i="21" s="1"/>
  <c r="AM41" i="21"/>
  <c r="N50" i="21" s="1"/>
  <c r="BW41" i="21"/>
  <c r="C55" i="21" s="1"/>
  <c r="BO41" i="21"/>
  <c r="BG41" i="21"/>
  <c r="B41" i="21" s="1"/>
  <c r="AY41" i="21"/>
  <c r="AQ41" i="21"/>
  <c r="F42" i="21" s="1"/>
  <c r="N42" i="21" s="1"/>
  <c r="BQ41" i="21"/>
  <c r="C45" i="21" s="1"/>
  <c r="BA41" i="21"/>
  <c r="BM41" i="21"/>
  <c r="AW41" i="21"/>
  <c r="BY41" i="21"/>
  <c r="O50" i="21" s="1"/>
  <c r="BI41" i="21"/>
  <c r="Y12" i="21" s="1"/>
  <c r="AS41" i="21"/>
  <c r="F50" i="21" s="1"/>
  <c r="N44" i="21" s="1"/>
  <c r="BU41" i="21"/>
  <c r="C52" i="21" s="1"/>
  <c r="BE41" i="21"/>
  <c r="C51" i="21" s="1"/>
  <c r="AO41" i="21"/>
  <c r="CB5" i="20"/>
  <c r="O20" i="20" s="1"/>
  <c r="BX5" i="20"/>
  <c r="I20" i="20" s="1"/>
  <c r="BT5" i="20"/>
  <c r="I13" i="20" s="1"/>
  <c r="BP5" i="20"/>
  <c r="BL5" i="20"/>
  <c r="BH5" i="20"/>
  <c r="BD5" i="20"/>
  <c r="I11" i="20" s="1"/>
  <c r="AZ5" i="20"/>
  <c r="I6" i="20" s="1"/>
  <c r="AV5" i="20"/>
  <c r="AR5" i="20"/>
  <c r="L11" i="20" s="1"/>
  <c r="O7" i="20" s="1"/>
  <c r="AN5" i="20"/>
  <c r="X5" i="20" s="1"/>
  <c r="X26" i="20" s="1"/>
  <c r="Z9" i="15" s="1"/>
  <c r="BI26" i="15" s="1"/>
  <c r="CC59" i="20"/>
  <c r="CC5" i="20"/>
  <c r="BW5" i="20"/>
  <c r="I19" i="20" s="1"/>
  <c r="BR5" i="20"/>
  <c r="I10" i="20" s="1"/>
  <c r="BM5" i="20"/>
  <c r="BG5" i="20"/>
  <c r="BB5" i="20"/>
  <c r="I14" i="20" s="1"/>
  <c r="AW5" i="20"/>
  <c r="AQ5" i="20"/>
  <c r="L6" i="20" s="1"/>
  <c r="O6" i="20" s="1"/>
  <c r="AL5" i="20"/>
  <c r="CC41" i="20"/>
  <c r="CC23" i="20"/>
  <c r="BZ5" i="20"/>
  <c r="O18" i="20" s="1"/>
  <c r="O37" i="20" s="1"/>
  <c r="O56" i="20" s="1"/>
  <c r="BU5" i="20"/>
  <c r="I16" i="20" s="1"/>
  <c r="BO5" i="20"/>
  <c r="BJ5" i="20"/>
  <c r="BE5" i="20"/>
  <c r="I15" i="20" s="1"/>
  <c r="AY5" i="20"/>
  <c r="AT5" i="20"/>
  <c r="L18" i="20" s="1"/>
  <c r="O9" i="20" s="1"/>
  <c r="AO5" i="20"/>
  <c r="CC95" i="20"/>
  <c r="CC77" i="20"/>
  <c r="CA5" i="20"/>
  <c r="BQ5" i="20"/>
  <c r="I9" i="20" s="1"/>
  <c r="BF5" i="20"/>
  <c r="I18" i="20" s="1"/>
  <c r="AU5" i="20"/>
  <c r="CC7" i="20"/>
  <c r="AS5" i="20"/>
  <c r="L14" i="20" s="1"/>
  <c r="O8" i="20" s="1"/>
  <c r="BY5" i="20"/>
  <c r="O17" i="20" s="1"/>
  <c r="O36" i="20" s="1"/>
  <c r="O55" i="20" s="1"/>
  <c r="O74" i="20" s="1"/>
  <c r="BN5" i="20"/>
  <c r="BC5" i="20"/>
  <c r="I8" i="20" s="1"/>
  <c r="BV5" i="20"/>
  <c r="I17" i="20" s="1"/>
  <c r="BK5" i="20"/>
  <c r="BA5" i="20"/>
  <c r="I7" i="20" s="1"/>
  <c r="AP5" i="20"/>
  <c r="BS5" i="20"/>
  <c r="I12" i="20" s="1"/>
  <c r="BI5" i="20"/>
  <c r="AX5" i="20"/>
  <c r="AM5" i="20"/>
  <c r="CB7" i="20"/>
  <c r="BX7" i="20"/>
  <c r="C20" i="20" s="1"/>
  <c r="BT7" i="20"/>
  <c r="BP7" i="20"/>
  <c r="BL7" i="20"/>
  <c r="E4" i="20" s="1"/>
  <c r="BH7" i="20"/>
  <c r="BD7" i="20"/>
  <c r="C11" i="20" s="1"/>
  <c r="AZ7" i="20"/>
  <c r="AV7" i="20"/>
  <c r="F13" i="20" s="1"/>
  <c r="P7" i="20" s="1"/>
  <c r="AR7" i="20"/>
  <c r="F11" i="20" s="1"/>
  <c r="N7" i="20" s="1"/>
  <c r="AN7" i="20"/>
  <c r="CA7" i="20"/>
  <c r="BV7" i="20"/>
  <c r="C17" i="20" s="1"/>
  <c r="BQ7" i="20"/>
  <c r="C9" i="20" s="1"/>
  <c r="BK7" i="20"/>
  <c r="BF7" i="20"/>
  <c r="C18" i="20" s="1"/>
  <c r="BA7" i="20"/>
  <c r="AU7" i="20"/>
  <c r="F10" i="20" s="1"/>
  <c r="P6" i="20" s="1"/>
  <c r="AP7" i="20"/>
  <c r="BZ7" i="20"/>
  <c r="BU7" i="20"/>
  <c r="C16" i="20" s="1"/>
  <c r="BY7" i="20"/>
  <c r="O14" i="20" s="1"/>
  <c r="BS7" i="20"/>
  <c r="C12" i="20" s="1"/>
  <c r="BN7" i="20"/>
  <c r="BI7" i="20"/>
  <c r="Y7" i="20" s="1"/>
  <c r="BC7" i="20"/>
  <c r="C8" i="20" s="1"/>
  <c r="AX7" i="20"/>
  <c r="AS7" i="20"/>
  <c r="F14" i="20" s="1"/>
  <c r="N8" i="20" s="1"/>
  <c r="AM7" i="20"/>
  <c r="N14" i="20" s="1"/>
  <c r="BO7" i="20"/>
  <c r="BE7" i="20"/>
  <c r="C15" i="20" s="1"/>
  <c r="AT7" i="20"/>
  <c r="F18" i="20" s="1"/>
  <c r="N9" i="20" s="1"/>
  <c r="BM7" i="20"/>
  <c r="BB7" i="20"/>
  <c r="C14" i="20" s="1"/>
  <c r="AQ7" i="20"/>
  <c r="F6" i="20" s="1"/>
  <c r="N6" i="20" s="1"/>
  <c r="BW7" i="20"/>
  <c r="C19" i="20" s="1"/>
  <c r="BJ7" i="20"/>
  <c r="F5" i="20" s="1"/>
  <c r="AY7" i="20"/>
  <c r="AO7" i="20"/>
  <c r="BR7" i="20"/>
  <c r="C10" i="20" s="1"/>
  <c r="BG7" i="20"/>
  <c r="B5" i="20" s="1"/>
  <c r="AW7" i="20"/>
  <c r="AL7" i="20"/>
  <c r="CB23" i="21"/>
  <c r="BX23" i="21"/>
  <c r="BT23" i="21"/>
  <c r="BP23" i="21"/>
  <c r="BL23" i="21"/>
  <c r="E22" i="21" s="1"/>
  <c r="BH23" i="21"/>
  <c r="BD23" i="21"/>
  <c r="AZ23" i="21"/>
  <c r="AV23" i="21"/>
  <c r="AR23" i="21"/>
  <c r="AN23" i="21"/>
  <c r="BZ23" i="21"/>
  <c r="BV23" i="21"/>
  <c r="BR23" i="21"/>
  <c r="BN23" i="21"/>
  <c r="BJ23" i="21"/>
  <c r="F23" i="21" s="1"/>
  <c r="BF23" i="21"/>
  <c r="BB23" i="21"/>
  <c r="AX23" i="21"/>
  <c r="AT23" i="21"/>
  <c r="AP23" i="21"/>
  <c r="AL23" i="21"/>
  <c r="BW23" i="21"/>
  <c r="BO23" i="21"/>
  <c r="BG23" i="21"/>
  <c r="B23" i="21" s="1"/>
  <c r="AY23" i="21"/>
  <c r="AQ23" i="21"/>
  <c r="CA23" i="21"/>
  <c r="BS23" i="21"/>
  <c r="BK23" i="21"/>
  <c r="F22" i="21" s="1"/>
  <c r="BC23" i="21"/>
  <c r="AU23" i="21"/>
  <c r="AM23" i="21"/>
  <c r="N32" i="21" s="1"/>
  <c r="BM23" i="21"/>
  <c r="AW23" i="21"/>
  <c r="BY23" i="21"/>
  <c r="O32" i="21" s="1"/>
  <c r="BI23" i="21"/>
  <c r="Y9" i="21" s="1"/>
  <c r="AS23" i="21"/>
  <c r="BU23" i="21"/>
  <c r="BE23" i="21"/>
  <c r="AO23" i="21"/>
  <c r="BQ23" i="21"/>
  <c r="BA23" i="21"/>
  <c r="CB59" i="21"/>
  <c r="BX59" i="21"/>
  <c r="C74" i="21" s="1"/>
  <c r="BT59" i="21"/>
  <c r="C67" i="21" s="1"/>
  <c r="BP59" i="21"/>
  <c r="BL59" i="21"/>
  <c r="E58" i="21" s="1"/>
  <c r="BH59" i="21"/>
  <c r="BD59" i="21"/>
  <c r="C65" i="21" s="1"/>
  <c r="AZ59" i="21"/>
  <c r="AV59" i="21"/>
  <c r="F67" i="21" s="1"/>
  <c r="P61" i="21" s="1"/>
  <c r="AR59" i="21"/>
  <c r="F65" i="21" s="1"/>
  <c r="N61" i="21" s="1"/>
  <c r="AN59" i="21"/>
  <c r="BZ59" i="21"/>
  <c r="BV59" i="21"/>
  <c r="C71" i="21" s="1"/>
  <c r="BR59" i="21"/>
  <c r="C64" i="21" s="1"/>
  <c r="BN59" i="21"/>
  <c r="BJ59" i="21"/>
  <c r="F59" i="21" s="1"/>
  <c r="BF59" i="21"/>
  <c r="BB59" i="21"/>
  <c r="C68" i="21" s="1"/>
  <c r="AX59" i="21"/>
  <c r="AA15" i="21" s="1"/>
  <c r="AT59" i="21"/>
  <c r="F72" i="21" s="1"/>
  <c r="N63" i="21" s="1"/>
  <c r="AP59" i="21"/>
  <c r="AL59" i="21"/>
  <c r="BW59" i="21"/>
  <c r="C73" i="21" s="1"/>
  <c r="BO59" i="21"/>
  <c r="BG59" i="21"/>
  <c r="B59" i="21" s="1"/>
  <c r="AY59" i="21"/>
  <c r="E59" i="21" s="1"/>
  <c r="AQ59" i="21"/>
  <c r="F60" i="21" s="1"/>
  <c r="N60" i="21" s="1"/>
  <c r="CA59" i="21"/>
  <c r="BS59" i="21"/>
  <c r="C66" i="21" s="1"/>
  <c r="BK59" i="21"/>
  <c r="F58" i="21" s="1"/>
  <c r="BC59" i="21"/>
  <c r="C62" i="21" s="1"/>
  <c r="AU59" i="21"/>
  <c r="F64" i="21" s="1"/>
  <c r="P60" i="21" s="1"/>
  <c r="AM59" i="21"/>
  <c r="N68" i="21" s="1"/>
  <c r="BU59" i="21"/>
  <c r="C70" i="21" s="1"/>
  <c r="BE59" i="21"/>
  <c r="C69" i="21" s="1"/>
  <c r="AO59" i="21"/>
  <c r="BQ59" i="21"/>
  <c r="C63" i="21" s="1"/>
  <c r="BA59" i="21"/>
  <c r="BM59" i="21"/>
  <c r="AW59" i="21"/>
  <c r="F71" i="21" s="1"/>
  <c r="P62" i="21" s="1"/>
  <c r="AS59" i="21"/>
  <c r="BY59" i="21"/>
  <c r="O68" i="21" s="1"/>
  <c r="BI59" i="21"/>
  <c r="Y15" i="21" s="1"/>
  <c r="CB23" i="20"/>
  <c r="BX23" i="20"/>
  <c r="BT23" i="20"/>
  <c r="BP23" i="20"/>
  <c r="BL23" i="20"/>
  <c r="E22" i="20" s="1"/>
  <c r="BH23" i="20"/>
  <c r="BD23" i="20"/>
  <c r="AZ23" i="20"/>
  <c r="AV23" i="20"/>
  <c r="AR23" i="20"/>
  <c r="AN23" i="20"/>
  <c r="BZ23" i="20"/>
  <c r="BU23" i="20"/>
  <c r="BO23" i="20"/>
  <c r="BJ23" i="20"/>
  <c r="F23" i="20" s="1"/>
  <c r="BE23" i="20"/>
  <c r="AY23" i="20"/>
  <c r="AT23" i="20"/>
  <c r="AO23" i="20"/>
  <c r="BY23" i="20"/>
  <c r="BS23" i="20"/>
  <c r="BI23" i="20"/>
  <c r="Y9" i="20" s="1"/>
  <c r="BC23" i="20"/>
  <c r="AX23" i="20"/>
  <c r="AM23" i="20"/>
  <c r="BN23" i="20"/>
  <c r="AS23" i="20"/>
  <c r="BW23" i="20"/>
  <c r="BR23" i="20"/>
  <c r="BM23" i="20"/>
  <c r="BG23" i="20"/>
  <c r="B23" i="20" s="1"/>
  <c r="BB23" i="20"/>
  <c r="AW23" i="20"/>
  <c r="AQ23" i="20"/>
  <c r="AL23" i="20"/>
  <c r="BK23" i="20"/>
  <c r="F22" i="20" s="1"/>
  <c r="AP23" i="20"/>
  <c r="BF23" i="20"/>
  <c r="BV23" i="20"/>
  <c r="BA23" i="20"/>
  <c r="CA23" i="20"/>
  <c r="BQ23" i="20"/>
  <c r="AU23" i="20"/>
  <c r="CA59" i="20"/>
  <c r="BW59" i="20"/>
  <c r="BS59" i="20"/>
  <c r="BO59" i="20"/>
  <c r="BK59" i="20"/>
  <c r="F58" i="20" s="1"/>
  <c r="BG59" i="20"/>
  <c r="B59" i="20" s="1"/>
  <c r="BC59" i="20"/>
  <c r="AY59" i="20"/>
  <c r="AU59" i="20"/>
  <c r="AQ59" i="20"/>
  <c r="AM59" i="20"/>
  <c r="BX59" i="20"/>
  <c r="BR59" i="20"/>
  <c r="BM59" i="20"/>
  <c r="BH59" i="20"/>
  <c r="BB59" i="20"/>
  <c r="AW59" i="20"/>
  <c r="AR59" i="20"/>
  <c r="AL59" i="20"/>
  <c r="CB59" i="20"/>
  <c r="BV59" i="20"/>
  <c r="BL59" i="20"/>
  <c r="E58" i="20" s="1"/>
  <c r="BF59" i="20"/>
  <c r="BA59" i="20"/>
  <c r="AV59" i="20"/>
  <c r="BQ59" i="20"/>
  <c r="AP59" i="20"/>
  <c r="BZ59" i="20"/>
  <c r="BU59" i="20"/>
  <c r="BP59" i="20"/>
  <c r="BJ59" i="20"/>
  <c r="F59" i="20" s="1"/>
  <c r="BE59" i="20"/>
  <c r="AZ59" i="20"/>
  <c r="AT59" i="20"/>
  <c r="AO59" i="20"/>
  <c r="BI59" i="20"/>
  <c r="Y15" i="20" s="1"/>
  <c r="AN59" i="20"/>
  <c r="BY59" i="20"/>
  <c r="BT59" i="20"/>
  <c r="AX59" i="20"/>
  <c r="BN59" i="20"/>
  <c r="AS59" i="20"/>
  <c r="BD59" i="20"/>
  <c r="CB77" i="21"/>
  <c r="BX77" i="21"/>
  <c r="C92" i="21" s="1"/>
  <c r="BT77" i="21"/>
  <c r="C85" i="21" s="1"/>
  <c r="BP77" i="21"/>
  <c r="BL77" i="21"/>
  <c r="BH77" i="21"/>
  <c r="BD77" i="21"/>
  <c r="C83" i="21" s="1"/>
  <c r="AZ77" i="21"/>
  <c r="AV77" i="21"/>
  <c r="F85" i="21" s="1"/>
  <c r="P79" i="21" s="1"/>
  <c r="AR77" i="21"/>
  <c r="F83" i="21" s="1"/>
  <c r="N79" i="21" s="1"/>
  <c r="AN77" i="21"/>
  <c r="BZ77" i="21"/>
  <c r="BV77" i="21"/>
  <c r="BR77" i="21"/>
  <c r="C82" i="21" s="1"/>
  <c r="BN77" i="21"/>
  <c r="BJ77" i="21"/>
  <c r="F77" i="21" s="1"/>
  <c r="BF77" i="21"/>
  <c r="C90" i="21" s="1"/>
  <c r="BB77" i="21"/>
  <c r="C86" i="21" s="1"/>
  <c r="AX77" i="21"/>
  <c r="F92" i="21" s="1"/>
  <c r="P81" i="21" s="1"/>
  <c r="AT77" i="21"/>
  <c r="AP77" i="21"/>
  <c r="AL77" i="21"/>
  <c r="V18" i="21" s="1"/>
  <c r="V31" i="21" s="1"/>
  <c r="X31" i="15" s="1"/>
  <c r="AU31" i="15" s="1"/>
  <c r="CA77" i="21"/>
  <c r="BS77" i="21"/>
  <c r="C84" i="21" s="1"/>
  <c r="BK77" i="21"/>
  <c r="F76" i="21" s="1"/>
  <c r="BC77" i="21"/>
  <c r="C80" i="21" s="1"/>
  <c r="AU77" i="21"/>
  <c r="F82" i="21" s="1"/>
  <c r="P78" i="21" s="1"/>
  <c r="AM77" i="21"/>
  <c r="N86" i="21" s="1"/>
  <c r="BW77" i="21"/>
  <c r="C91" i="21" s="1"/>
  <c r="BO77" i="21"/>
  <c r="BG77" i="21"/>
  <c r="B77" i="21" s="1"/>
  <c r="AY77" i="21"/>
  <c r="E77" i="21" s="1"/>
  <c r="AQ77" i="21"/>
  <c r="F78" i="21" s="1"/>
  <c r="N78" i="21" s="1"/>
  <c r="BY77" i="21"/>
  <c r="O86" i="21" s="1"/>
  <c r="BI77" i="21"/>
  <c r="Y18" i="21" s="1"/>
  <c r="AS77" i="21"/>
  <c r="F86" i="21" s="1"/>
  <c r="N80" i="21" s="1"/>
  <c r="BU77" i="21"/>
  <c r="C88" i="21" s="1"/>
  <c r="BE77" i="21"/>
  <c r="C87" i="21" s="1"/>
  <c r="AO77" i="21"/>
  <c r="BQ77" i="21"/>
  <c r="C81" i="21" s="1"/>
  <c r="BA77" i="21"/>
  <c r="AD18" i="21" s="1"/>
  <c r="BM77" i="21"/>
  <c r="AW77" i="21"/>
  <c r="F89" i="21" s="1"/>
  <c r="P80" i="21" s="1"/>
  <c r="CA77" i="20"/>
  <c r="BW77" i="20"/>
  <c r="C91" i="20" s="1"/>
  <c r="BS77" i="20"/>
  <c r="C84" i="20" s="1"/>
  <c r="BO77" i="20"/>
  <c r="BK77" i="20"/>
  <c r="BG77" i="20"/>
  <c r="B77" i="20" s="1"/>
  <c r="BC77" i="20"/>
  <c r="C80" i="20" s="1"/>
  <c r="AY77" i="20"/>
  <c r="AU77" i="20"/>
  <c r="F82" i="20" s="1"/>
  <c r="P78" i="20" s="1"/>
  <c r="AQ77" i="20"/>
  <c r="AM77" i="20"/>
  <c r="N86" i="20" s="1"/>
  <c r="CB77" i="20"/>
  <c r="BV77" i="20"/>
  <c r="C89" i="20" s="1"/>
  <c r="BQ77" i="20"/>
  <c r="C81" i="20" s="1"/>
  <c r="BL77" i="20"/>
  <c r="E76" i="20" s="1"/>
  <c r="BF77" i="20"/>
  <c r="C90" i="20" s="1"/>
  <c r="BA77" i="20"/>
  <c r="AV77" i="20"/>
  <c r="AP77" i="20"/>
  <c r="BZ77" i="20"/>
  <c r="BP77" i="20"/>
  <c r="BJ77" i="20"/>
  <c r="F77" i="20" s="1"/>
  <c r="BE77" i="20"/>
  <c r="C87" i="20" s="1"/>
  <c r="AZ77" i="20"/>
  <c r="AO77" i="20"/>
  <c r="BU77" i="20"/>
  <c r="C88" i="20" s="1"/>
  <c r="AT77" i="20"/>
  <c r="F90" i="20" s="1"/>
  <c r="N81" i="20" s="1"/>
  <c r="BY77" i="20"/>
  <c r="O86" i="20" s="1"/>
  <c r="BT77" i="20"/>
  <c r="C85" i="20" s="1"/>
  <c r="BN77" i="20"/>
  <c r="BI77" i="20"/>
  <c r="Y18" i="20" s="1"/>
  <c r="BD77" i="20"/>
  <c r="C83" i="20" s="1"/>
  <c r="AX77" i="20"/>
  <c r="F92" i="20" s="1"/>
  <c r="P81" i="20" s="1"/>
  <c r="AS77" i="20"/>
  <c r="F86" i="20" s="1"/>
  <c r="N80" i="20" s="1"/>
  <c r="AN77" i="20"/>
  <c r="BH77" i="20"/>
  <c r="AL77" i="20"/>
  <c r="BX77" i="20"/>
  <c r="C92" i="20" s="1"/>
  <c r="BB77" i="20"/>
  <c r="C86" i="20" s="1"/>
  <c r="BR77" i="20"/>
  <c r="C82" i="20" s="1"/>
  <c r="AW77" i="20"/>
  <c r="BM77" i="20"/>
  <c r="AR77" i="20"/>
  <c r="F83" i="20" s="1"/>
  <c r="N79" i="20" s="1"/>
  <c r="BZ77" i="19"/>
  <c r="BV77" i="19"/>
  <c r="C89" i="19" s="1"/>
  <c r="BR77" i="19"/>
  <c r="C82" i="19" s="1"/>
  <c r="BN77" i="19"/>
  <c r="BJ77" i="19"/>
  <c r="F77" i="19" s="1"/>
  <c r="BF77" i="19"/>
  <c r="C90" i="19" s="1"/>
  <c r="BB77" i="19"/>
  <c r="C86" i="19" s="1"/>
  <c r="AX77" i="19"/>
  <c r="AT77" i="19"/>
  <c r="F90" i="19" s="1"/>
  <c r="N81" i="19" s="1"/>
  <c r="AP77" i="19"/>
  <c r="AL77" i="19"/>
  <c r="BY77" i="19"/>
  <c r="O86" i="19" s="1"/>
  <c r="BU77" i="19"/>
  <c r="C88" i="19" s="1"/>
  <c r="BQ77" i="19"/>
  <c r="C81" i="19" s="1"/>
  <c r="BM77" i="19"/>
  <c r="BI77" i="19"/>
  <c r="Y18" i="19" s="1"/>
  <c r="BE77" i="19"/>
  <c r="C87" i="19" s="1"/>
  <c r="BA77" i="19"/>
  <c r="AW77" i="19"/>
  <c r="AS77" i="19"/>
  <c r="F86" i="19" s="1"/>
  <c r="N80" i="19" s="1"/>
  <c r="AO77" i="19"/>
  <c r="CB77" i="19"/>
  <c r="BX77" i="19"/>
  <c r="C92" i="19" s="1"/>
  <c r="BT77" i="19"/>
  <c r="C85" i="19" s="1"/>
  <c r="BP77" i="19"/>
  <c r="BL77" i="19"/>
  <c r="E76" i="19" s="1"/>
  <c r="BH77" i="19"/>
  <c r="BD77" i="19"/>
  <c r="C83" i="19" s="1"/>
  <c r="AZ77" i="19"/>
  <c r="AV77" i="19"/>
  <c r="F85" i="19" s="1"/>
  <c r="P79" i="19" s="1"/>
  <c r="AR77" i="19"/>
  <c r="F83" i="19" s="1"/>
  <c r="N79" i="19" s="1"/>
  <c r="AN77" i="19"/>
  <c r="BO77" i="19"/>
  <c r="AY77" i="19"/>
  <c r="CA77" i="19"/>
  <c r="BK77" i="19"/>
  <c r="F76" i="19" s="1"/>
  <c r="AU77" i="19"/>
  <c r="F82" i="19" s="1"/>
  <c r="P78" i="19" s="1"/>
  <c r="BW77" i="19"/>
  <c r="C91" i="19" s="1"/>
  <c r="BG77" i="19"/>
  <c r="AQ77" i="19"/>
  <c r="F78" i="19" s="1"/>
  <c r="N78" i="19" s="1"/>
  <c r="BC77" i="19"/>
  <c r="C80" i="19" s="1"/>
  <c r="AM77" i="19"/>
  <c r="BS77" i="19"/>
  <c r="C84" i="19" s="1"/>
  <c r="CA77" i="18"/>
  <c r="BW77" i="18"/>
  <c r="BS77" i="18"/>
  <c r="BO77" i="18"/>
  <c r="BK77" i="18"/>
  <c r="BG77" i="18"/>
  <c r="BC77" i="18"/>
  <c r="AY77" i="18"/>
  <c r="AU77" i="18"/>
  <c r="AQ77" i="18"/>
  <c r="AM77" i="18"/>
  <c r="BZ77" i="18"/>
  <c r="BV77" i="18"/>
  <c r="BR77" i="18"/>
  <c r="BN77" i="18"/>
  <c r="BJ77" i="18"/>
  <c r="BF77" i="18"/>
  <c r="BB77" i="18"/>
  <c r="AX77" i="18"/>
  <c r="AT77" i="18"/>
  <c r="AP77" i="18"/>
  <c r="AL77" i="18"/>
  <c r="V18" i="18" s="1"/>
  <c r="V31" i="18" s="1"/>
  <c r="CB77" i="18"/>
  <c r="BX77" i="18"/>
  <c r="BT77" i="18"/>
  <c r="BP77" i="18"/>
  <c r="BL77" i="18"/>
  <c r="BH77" i="18"/>
  <c r="X18" i="18" s="1"/>
  <c r="W31" i="18" s="1"/>
  <c r="BD77" i="18"/>
  <c r="AZ77" i="18"/>
  <c r="AV77" i="18"/>
  <c r="AR77" i="18"/>
  <c r="AN77" i="18"/>
  <c r="BU77" i="18"/>
  <c r="BE77" i="18"/>
  <c r="AO77" i="18"/>
  <c r="BQ77" i="18"/>
  <c r="BA77" i="18"/>
  <c r="BM77" i="18"/>
  <c r="AW77" i="18"/>
  <c r="BY77" i="18"/>
  <c r="O86" i="18" s="1"/>
  <c r="BI77" i="18"/>
  <c r="Y18" i="18" s="1"/>
  <c r="AS77" i="18"/>
  <c r="CB5" i="18"/>
  <c r="O20" i="18" s="1"/>
  <c r="BX5" i="18"/>
  <c r="I20" i="18" s="1"/>
  <c r="BT5" i="18"/>
  <c r="I13" i="18" s="1"/>
  <c r="BP5" i="18"/>
  <c r="BL5" i="18"/>
  <c r="BH5" i="18"/>
  <c r="BD5" i="18"/>
  <c r="I11" i="18" s="1"/>
  <c r="AZ5" i="18"/>
  <c r="I6" i="18" s="1"/>
  <c r="AV5" i="18"/>
  <c r="AR5" i="18"/>
  <c r="L11" i="18" s="1"/>
  <c r="O7" i="18" s="1"/>
  <c r="AN5" i="18"/>
  <c r="CA5" i="18"/>
  <c r="BW5" i="18"/>
  <c r="I19" i="18" s="1"/>
  <c r="BS5" i="18"/>
  <c r="I12" i="18" s="1"/>
  <c r="BO5" i="18"/>
  <c r="BK5" i="18"/>
  <c r="BG5" i="18"/>
  <c r="BC5" i="18"/>
  <c r="I8" i="18" s="1"/>
  <c r="AY5" i="18"/>
  <c r="AU5" i="18"/>
  <c r="AQ5" i="18"/>
  <c r="L6" i="18" s="1"/>
  <c r="O6" i="18" s="1"/>
  <c r="AM5" i="18"/>
  <c r="W5" i="18" s="1"/>
  <c r="CC23" i="18"/>
  <c r="CC7" i="18"/>
  <c r="CC5" i="18"/>
  <c r="BY5" i="18"/>
  <c r="O17" i="18" s="1"/>
  <c r="O36" i="18" s="1"/>
  <c r="O55" i="18" s="1"/>
  <c r="O74" i="18" s="1"/>
  <c r="BU5" i="18"/>
  <c r="I16" i="18" s="1"/>
  <c r="BQ5" i="18"/>
  <c r="BM5" i="18"/>
  <c r="BI5" i="18"/>
  <c r="BE5" i="18"/>
  <c r="I15" i="18" s="1"/>
  <c r="BA5" i="18"/>
  <c r="I7" i="18" s="1"/>
  <c r="AW5" i="18"/>
  <c r="AS5" i="18"/>
  <c r="L14" i="18" s="1"/>
  <c r="O8" i="18" s="1"/>
  <c r="AO5" i="18"/>
  <c r="CC41" i="18"/>
  <c r="BV5" i="18"/>
  <c r="I17" i="18" s="1"/>
  <c r="BF5" i="18"/>
  <c r="I18" i="18" s="1"/>
  <c r="AP5" i="18"/>
  <c r="CC59" i="18"/>
  <c r="BR5" i="18"/>
  <c r="I10" i="18" s="1"/>
  <c r="BB5" i="18"/>
  <c r="I14" i="18" s="1"/>
  <c r="AL5" i="18"/>
  <c r="V5" i="18" s="1"/>
  <c r="V26" i="18" s="1"/>
  <c r="CC95" i="18"/>
  <c r="CC77" i="18"/>
  <c r="BN5" i="18"/>
  <c r="AX5" i="18"/>
  <c r="BZ5" i="18"/>
  <c r="O18" i="18" s="1"/>
  <c r="O37" i="18" s="1"/>
  <c r="O56" i="18" s="1"/>
  <c r="BJ5" i="18"/>
  <c r="AT5" i="18"/>
  <c r="L18" i="18" s="1"/>
  <c r="O9" i="18" s="1"/>
  <c r="CB23" i="18"/>
  <c r="BX23" i="18"/>
  <c r="BT23" i="18"/>
  <c r="BP23" i="18"/>
  <c r="BL23" i="18"/>
  <c r="E22" i="18" s="1"/>
  <c r="BH23" i="18"/>
  <c r="X9" i="18" s="1"/>
  <c r="W28" i="18" s="1"/>
  <c r="BD23" i="18"/>
  <c r="AZ23" i="18"/>
  <c r="AV23" i="18"/>
  <c r="AR23" i="18"/>
  <c r="AN23" i="18"/>
  <c r="CA23" i="18"/>
  <c r="BW23" i="18"/>
  <c r="BS23" i="18"/>
  <c r="BO23" i="18"/>
  <c r="BK23" i="18"/>
  <c r="F22" i="18" s="1"/>
  <c r="BG23" i="18"/>
  <c r="B23" i="18" s="1"/>
  <c r="BC23" i="18"/>
  <c r="AY23" i="18"/>
  <c r="AU23" i="18"/>
  <c r="AQ23" i="18"/>
  <c r="AM23" i="18"/>
  <c r="BY23" i="18"/>
  <c r="BU23" i="18"/>
  <c r="BQ23" i="18"/>
  <c r="BM23" i="18"/>
  <c r="BI23" i="18"/>
  <c r="BE23" i="18"/>
  <c r="BA23" i="18"/>
  <c r="AW23" i="18"/>
  <c r="AS23" i="18"/>
  <c r="AO23" i="18"/>
  <c r="BN23" i="18"/>
  <c r="AX23" i="18"/>
  <c r="BZ23" i="18"/>
  <c r="BJ23" i="18"/>
  <c r="F23" i="18" s="1"/>
  <c r="AT23" i="18"/>
  <c r="BV23" i="18"/>
  <c r="BF23" i="18"/>
  <c r="AP23" i="18"/>
  <c r="BR23" i="18"/>
  <c r="BB23" i="18"/>
  <c r="AL23" i="18"/>
  <c r="CC95" i="19"/>
  <c r="CC77" i="19"/>
  <c r="CC59" i="19"/>
  <c r="CC41" i="19"/>
  <c r="CC23" i="19"/>
  <c r="CC7" i="19"/>
  <c r="CB5" i="19"/>
  <c r="O20" i="19" s="1"/>
  <c r="BX5" i="19"/>
  <c r="I20" i="19" s="1"/>
  <c r="BT5" i="19"/>
  <c r="I13" i="19" s="1"/>
  <c r="BP5" i="19"/>
  <c r="BL5" i="19"/>
  <c r="BH5" i="19"/>
  <c r="BD5" i="19"/>
  <c r="I11" i="19" s="1"/>
  <c r="AZ5" i="19"/>
  <c r="I6" i="19" s="1"/>
  <c r="AV5" i="19"/>
  <c r="AR5" i="19"/>
  <c r="AN5" i="19"/>
  <c r="X5" i="19" s="1"/>
  <c r="X26" i="19" s="1"/>
  <c r="S9" i="15" s="1"/>
  <c r="BI14" i="15" s="1"/>
  <c r="CA5" i="19"/>
  <c r="O19" i="19" s="1"/>
  <c r="O38" i="19" s="1"/>
  <c r="CB25" i="19" s="1"/>
  <c r="AR27" i="2" s="1"/>
  <c r="BW5" i="19"/>
  <c r="I19" i="19" s="1"/>
  <c r="BS5" i="19"/>
  <c r="I12" i="19" s="1"/>
  <c r="BO5" i="19"/>
  <c r="BK5" i="19"/>
  <c r="BG5" i="19"/>
  <c r="BC5" i="19"/>
  <c r="I8" i="19" s="1"/>
  <c r="AY5" i="19"/>
  <c r="AU5" i="19"/>
  <c r="AQ5" i="19"/>
  <c r="AM5" i="19"/>
  <c r="BZ5" i="19"/>
  <c r="O18" i="19" s="1"/>
  <c r="O37" i="19" s="1"/>
  <c r="O56" i="19" s="1"/>
  <c r="BV5" i="19"/>
  <c r="I17" i="19" s="1"/>
  <c r="BR5" i="19"/>
  <c r="BN5" i="19"/>
  <c r="BJ5" i="19"/>
  <c r="BF5" i="19"/>
  <c r="I18" i="19" s="1"/>
  <c r="BB5" i="19"/>
  <c r="I14" i="19" s="1"/>
  <c r="AX5" i="19"/>
  <c r="AT5" i="19"/>
  <c r="L18" i="19" s="1"/>
  <c r="O9" i="19" s="1"/>
  <c r="AP5" i="19"/>
  <c r="AL5" i="19"/>
  <c r="BI5" i="19"/>
  <c r="CC5" i="19"/>
  <c r="BM5" i="19"/>
  <c r="AW5" i="19"/>
  <c r="AS5" i="19"/>
  <c r="L14" i="19" s="1"/>
  <c r="O8" i="19" s="1"/>
  <c r="BU5" i="19"/>
  <c r="I16" i="19" s="1"/>
  <c r="BE5" i="19"/>
  <c r="I15" i="19" s="1"/>
  <c r="AO5" i="19"/>
  <c r="BQ5" i="19"/>
  <c r="BA5" i="19"/>
  <c r="I7" i="19" s="1"/>
  <c r="BY5" i="19"/>
  <c r="O17" i="19" s="1"/>
  <c r="O36" i="19" s="1"/>
  <c r="O55" i="19" s="1"/>
  <c r="O74" i="19" s="1"/>
  <c r="CA7" i="19"/>
  <c r="BX7" i="19"/>
  <c r="BT7" i="19"/>
  <c r="BP7" i="19"/>
  <c r="BL7" i="19"/>
  <c r="E4" i="19" s="1"/>
  <c r="BH7" i="19"/>
  <c r="BD7" i="19"/>
  <c r="AZ7" i="19"/>
  <c r="AV7" i="19"/>
  <c r="AR7" i="19"/>
  <c r="AN7" i="19"/>
  <c r="CB7" i="19"/>
  <c r="BW7" i="19"/>
  <c r="BS7" i="19"/>
  <c r="BO7" i="19"/>
  <c r="BK7" i="19"/>
  <c r="F4" i="19" s="1"/>
  <c r="BG7" i="19"/>
  <c r="B5" i="19" s="1"/>
  <c r="BC7" i="19"/>
  <c r="AY7" i="19"/>
  <c r="AU7" i="19"/>
  <c r="AQ7" i="19"/>
  <c r="AM7" i="19"/>
  <c r="BZ7" i="19"/>
  <c r="BV7" i="19"/>
  <c r="BR7" i="19"/>
  <c r="BN7" i="19"/>
  <c r="BJ7" i="19"/>
  <c r="F5" i="19" s="1"/>
  <c r="BF7" i="19"/>
  <c r="BB7" i="19"/>
  <c r="AX7" i="19"/>
  <c r="AT7" i="19"/>
  <c r="AP7" i="19"/>
  <c r="AL7" i="19"/>
  <c r="BE7" i="19"/>
  <c r="BM7" i="19"/>
  <c r="BQ7" i="19"/>
  <c r="BA7" i="19"/>
  <c r="AW7" i="19"/>
  <c r="BY7" i="19"/>
  <c r="BI7" i="19"/>
  <c r="Y7" i="19" s="1"/>
  <c r="AS7" i="19"/>
  <c r="BU7" i="19"/>
  <c r="AO7" i="19"/>
  <c r="CB7" i="18"/>
  <c r="BX7" i="18"/>
  <c r="C20" i="18" s="1"/>
  <c r="BT7" i="18"/>
  <c r="C13" i="18" s="1"/>
  <c r="BP7" i="18"/>
  <c r="BL7" i="18"/>
  <c r="E4" i="18" s="1"/>
  <c r="BH7" i="18"/>
  <c r="BD7" i="18"/>
  <c r="C11" i="18" s="1"/>
  <c r="AZ7" i="18"/>
  <c r="AV7" i="18"/>
  <c r="F13" i="18" s="1"/>
  <c r="P7" i="18" s="1"/>
  <c r="AR7" i="18"/>
  <c r="F11" i="18" s="1"/>
  <c r="N7" i="18" s="1"/>
  <c r="AN7" i="18"/>
  <c r="CA7" i="18"/>
  <c r="BW7" i="18"/>
  <c r="C19" i="18" s="1"/>
  <c r="BS7" i="18"/>
  <c r="BO7" i="18"/>
  <c r="BK7" i="18"/>
  <c r="F4" i="18" s="1"/>
  <c r="BG7" i="18"/>
  <c r="B5" i="18" s="1"/>
  <c r="BC7" i="18"/>
  <c r="C8" i="18" s="1"/>
  <c r="AY7" i="18"/>
  <c r="AU7" i="18"/>
  <c r="F10" i="18" s="1"/>
  <c r="P6" i="18" s="1"/>
  <c r="AQ7" i="18"/>
  <c r="F6" i="18" s="1"/>
  <c r="N6" i="18" s="1"/>
  <c r="AM7" i="18"/>
  <c r="N14" i="18" s="1"/>
  <c r="BY7" i="18"/>
  <c r="O14" i="18" s="1"/>
  <c r="BU7" i="18"/>
  <c r="C16" i="18" s="1"/>
  <c r="BQ7" i="18"/>
  <c r="C9" i="18" s="1"/>
  <c r="BM7" i="18"/>
  <c r="BI7" i="18"/>
  <c r="Y7" i="18" s="1"/>
  <c r="BE7" i="18"/>
  <c r="C15" i="18" s="1"/>
  <c r="BA7" i="18"/>
  <c r="AW7" i="18"/>
  <c r="AS7" i="18"/>
  <c r="F14" i="18" s="1"/>
  <c r="N8" i="18" s="1"/>
  <c r="AO7" i="18"/>
  <c r="BZ7" i="18"/>
  <c r="BJ7" i="18"/>
  <c r="F5" i="18" s="1"/>
  <c r="AT7" i="18"/>
  <c r="BV7" i="18"/>
  <c r="C17" i="18" s="1"/>
  <c r="BF7" i="18"/>
  <c r="C18" i="18" s="1"/>
  <c r="AP7" i="18"/>
  <c r="BR7" i="18"/>
  <c r="C10" i="18" s="1"/>
  <c r="BB7" i="18"/>
  <c r="C14" i="18" s="1"/>
  <c r="AL7" i="18"/>
  <c r="V7" i="18" s="1"/>
  <c r="V27" i="18" s="1"/>
  <c r="BN7" i="18"/>
  <c r="AX7" i="18"/>
  <c r="BO23" i="19"/>
  <c r="BK23" i="19"/>
  <c r="BG23" i="19"/>
  <c r="AY23" i="19"/>
  <c r="BN23" i="19"/>
  <c r="BJ23" i="19"/>
  <c r="BI23" i="19"/>
  <c r="AP23" i="19"/>
  <c r="BP23" i="19"/>
  <c r="BH23" i="19"/>
  <c r="AO23" i="19"/>
  <c r="BM23" i="19"/>
  <c r="AN23" i="19"/>
  <c r="BL23" i="19"/>
  <c r="BN59" i="19"/>
  <c r="BJ59" i="19"/>
  <c r="F59" i="19" s="1"/>
  <c r="AP59" i="19"/>
  <c r="BM59" i="19"/>
  <c r="BI59" i="19"/>
  <c r="Y15" i="19" s="1"/>
  <c r="AO59" i="19"/>
  <c r="BP59" i="19"/>
  <c r="BL59" i="19"/>
  <c r="E58" i="19" s="1"/>
  <c r="BH59" i="19"/>
  <c r="AN59" i="19"/>
  <c r="BK59" i="19"/>
  <c r="F58" i="19" s="1"/>
  <c r="BG59" i="19"/>
  <c r="B59" i="19" s="1"/>
  <c r="BO59" i="19"/>
  <c r="AY59" i="19"/>
  <c r="CA59" i="18"/>
  <c r="BW59" i="18"/>
  <c r="BS59" i="18"/>
  <c r="BO59" i="18"/>
  <c r="BK59" i="18"/>
  <c r="BG59" i="18"/>
  <c r="BC59" i="18"/>
  <c r="AY59" i="18"/>
  <c r="AU59" i="18"/>
  <c r="AQ59" i="18"/>
  <c r="AM59" i="18"/>
  <c r="BZ59" i="18"/>
  <c r="BV59" i="18"/>
  <c r="BR59" i="18"/>
  <c r="BN59" i="18"/>
  <c r="BJ59" i="18"/>
  <c r="BF59" i="18"/>
  <c r="BB59" i="18"/>
  <c r="AX59" i="18"/>
  <c r="AT59" i="18"/>
  <c r="AP59" i="18"/>
  <c r="AL59" i="18"/>
  <c r="CB59" i="18"/>
  <c r="BX59" i="18"/>
  <c r="BT59" i="18"/>
  <c r="BP59" i="18"/>
  <c r="BL59" i="18"/>
  <c r="BH59" i="18"/>
  <c r="BD59" i="18"/>
  <c r="AZ59" i="18"/>
  <c r="AV59" i="18"/>
  <c r="AR59" i="18"/>
  <c r="AN59" i="18"/>
  <c r="BQ59" i="18"/>
  <c r="BA59" i="18"/>
  <c r="BM59" i="18"/>
  <c r="AW59" i="18"/>
  <c r="BY59" i="18"/>
  <c r="BI59" i="18"/>
  <c r="AS59" i="18"/>
  <c r="BU59" i="18"/>
  <c r="BE59" i="18"/>
  <c r="AO59" i="18"/>
  <c r="CB41" i="20"/>
  <c r="BX41" i="20"/>
  <c r="BT41" i="20"/>
  <c r="BP41" i="20"/>
  <c r="BL41" i="20"/>
  <c r="E40" i="20" s="1"/>
  <c r="BH41" i="20"/>
  <c r="BD41" i="20"/>
  <c r="AZ41" i="20"/>
  <c r="AV41" i="20"/>
  <c r="AR41" i="20"/>
  <c r="AN41" i="20"/>
  <c r="BV41" i="20"/>
  <c r="BN41" i="20"/>
  <c r="BF41" i="20"/>
  <c r="AX41" i="20"/>
  <c r="AP41" i="20"/>
  <c r="BY41" i="20"/>
  <c r="BU41" i="20"/>
  <c r="BQ41" i="20"/>
  <c r="BM41" i="20"/>
  <c r="BI41" i="20"/>
  <c r="Y12" i="20" s="1"/>
  <c r="BE41" i="20"/>
  <c r="BA41" i="20"/>
  <c r="AW41" i="20"/>
  <c r="AS41" i="20"/>
  <c r="CA41" i="20"/>
  <c r="BW41" i="20"/>
  <c r="BS41" i="20"/>
  <c r="BO41" i="20"/>
  <c r="BK41" i="20"/>
  <c r="F40" i="20" s="1"/>
  <c r="BG41" i="20"/>
  <c r="B41" i="20" s="1"/>
  <c r="BC41" i="20"/>
  <c r="AY41" i="20"/>
  <c r="AU41" i="20"/>
  <c r="AQ41" i="20"/>
  <c r="AM41" i="20"/>
  <c r="BZ41" i="20"/>
  <c r="BR41" i="20"/>
  <c r="BJ41" i="20"/>
  <c r="F41" i="20" s="1"/>
  <c r="BB41" i="20"/>
  <c r="AT41" i="20"/>
  <c r="AL41" i="20"/>
  <c r="AO41" i="20"/>
  <c r="E15" i="25"/>
  <c r="D15" i="25"/>
  <c r="E9" i="25"/>
  <c r="D9" i="25"/>
  <c r="E14" i="25"/>
  <c r="D14" i="25"/>
  <c r="E17" i="25"/>
  <c r="D17" i="25"/>
  <c r="K7" i="25"/>
  <c r="J7" i="25"/>
  <c r="K12" i="25"/>
  <c r="J12" i="25"/>
  <c r="K6" i="25"/>
  <c r="J6" i="25"/>
  <c r="K10" i="25"/>
  <c r="J10" i="25"/>
  <c r="E65" i="25"/>
  <c r="D65" i="25"/>
  <c r="E66" i="25"/>
  <c r="D66" i="25"/>
  <c r="E68" i="25"/>
  <c r="D68" i="25"/>
  <c r="E30" i="25"/>
  <c r="D30" i="25"/>
  <c r="E37" i="25"/>
  <c r="D37" i="25"/>
  <c r="E38" i="25"/>
  <c r="D38" i="25"/>
  <c r="E31" i="25"/>
  <c r="D31" i="25"/>
  <c r="E35" i="25"/>
  <c r="D35" i="25"/>
  <c r="E56" i="24"/>
  <c r="D56" i="24"/>
  <c r="E54" i="24"/>
  <c r="D54" i="24"/>
  <c r="J11" i="24"/>
  <c r="K11" i="24"/>
  <c r="K18" i="24"/>
  <c r="J18" i="24"/>
  <c r="K17" i="24"/>
  <c r="J17" i="24"/>
  <c r="K20" i="24"/>
  <c r="J20" i="24"/>
  <c r="E103" i="24"/>
  <c r="D103" i="24"/>
  <c r="E109" i="24"/>
  <c r="D109" i="24"/>
  <c r="E105" i="24"/>
  <c r="D105" i="24"/>
  <c r="E99" i="24"/>
  <c r="D99" i="24"/>
  <c r="D80" i="23"/>
  <c r="E80" i="23"/>
  <c r="D92" i="23"/>
  <c r="E92" i="23"/>
  <c r="D86" i="23"/>
  <c r="E86" i="23"/>
  <c r="D83" i="23"/>
  <c r="E83" i="23"/>
  <c r="D88" i="23"/>
  <c r="E88" i="23"/>
  <c r="D44" i="23"/>
  <c r="E44" i="23"/>
  <c r="D55" i="23"/>
  <c r="E55" i="23"/>
  <c r="D50" i="23"/>
  <c r="E50" i="23"/>
  <c r="D47" i="23"/>
  <c r="E47" i="23"/>
  <c r="D52" i="23"/>
  <c r="E52" i="23"/>
  <c r="K13" i="23"/>
  <c r="J13" i="23"/>
  <c r="K17" i="23"/>
  <c r="J17" i="23"/>
  <c r="E55" i="25"/>
  <c r="D55" i="25"/>
  <c r="E54" i="25"/>
  <c r="D54" i="25"/>
  <c r="E45" i="25"/>
  <c r="D45" i="25"/>
  <c r="E50" i="25"/>
  <c r="D50" i="25"/>
  <c r="D68" i="23"/>
  <c r="E68" i="23"/>
  <c r="D64" i="23"/>
  <c r="E64" i="23"/>
  <c r="D73" i="23"/>
  <c r="E73" i="23"/>
  <c r="D69" i="23"/>
  <c r="E69" i="23"/>
  <c r="D71" i="23"/>
  <c r="E71" i="23"/>
  <c r="D74" i="23"/>
  <c r="E74" i="23"/>
  <c r="D8" i="22"/>
  <c r="E8" i="22"/>
  <c r="D20" i="22"/>
  <c r="E20" i="22"/>
  <c r="D10" i="22"/>
  <c r="E10" i="22"/>
  <c r="E14" i="24"/>
  <c r="D14" i="24"/>
  <c r="E20" i="24"/>
  <c r="D20" i="24"/>
  <c r="E16" i="24"/>
  <c r="D16" i="24"/>
  <c r="D98" i="23"/>
  <c r="E98" i="23"/>
  <c r="D101" i="23"/>
  <c r="E101" i="23"/>
  <c r="D106" i="23"/>
  <c r="E106" i="23"/>
  <c r="D103" i="23"/>
  <c r="E103" i="23"/>
  <c r="D84" i="22"/>
  <c r="E84" i="22"/>
  <c r="D83" i="22"/>
  <c r="E83" i="22"/>
  <c r="D81" i="22"/>
  <c r="E81" i="22"/>
  <c r="D86" i="22"/>
  <c r="E86" i="22"/>
  <c r="D31" i="22"/>
  <c r="E31" i="22"/>
  <c r="D27" i="22"/>
  <c r="E27" i="22"/>
  <c r="D30" i="22"/>
  <c r="E30" i="22"/>
  <c r="D35" i="22"/>
  <c r="E35" i="22"/>
  <c r="E86" i="25"/>
  <c r="D86" i="25"/>
  <c r="E87" i="25"/>
  <c r="D87" i="25"/>
  <c r="E31" i="24"/>
  <c r="D31" i="24"/>
  <c r="E36" i="24"/>
  <c r="D36" i="24"/>
  <c r="E30" i="24"/>
  <c r="D30" i="24"/>
  <c r="D8" i="23"/>
  <c r="E8" i="23"/>
  <c r="D14" i="23"/>
  <c r="E14" i="23"/>
  <c r="D11" i="23"/>
  <c r="E11" i="23"/>
  <c r="D16" i="23"/>
  <c r="E16" i="23"/>
  <c r="D100" i="22"/>
  <c r="E100" i="22"/>
  <c r="D99" i="22"/>
  <c r="E99" i="22"/>
  <c r="D98" i="22"/>
  <c r="E98" i="22"/>
  <c r="D106" i="22"/>
  <c r="E106" i="22"/>
  <c r="D73" i="22"/>
  <c r="E73" i="22"/>
  <c r="D60" i="22"/>
  <c r="E60" i="22"/>
  <c r="D68" i="22"/>
  <c r="E68" i="22"/>
  <c r="D69" i="22"/>
  <c r="E69" i="22"/>
  <c r="D71" i="22"/>
  <c r="E71" i="22"/>
  <c r="E106" i="25"/>
  <c r="D106" i="25"/>
  <c r="E98" i="25"/>
  <c r="D98" i="25"/>
  <c r="E105" i="25"/>
  <c r="D105" i="25"/>
  <c r="E99" i="25"/>
  <c r="D99" i="25"/>
  <c r="E104" i="25"/>
  <c r="D104" i="25"/>
  <c r="E90" i="24"/>
  <c r="D90" i="24"/>
  <c r="E91" i="24"/>
  <c r="D91" i="24"/>
  <c r="E86" i="24"/>
  <c r="D86" i="24"/>
  <c r="E83" i="24"/>
  <c r="D83" i="24"/>
  <c r="E88" i="24"/>
  <c r="D88" i="24"/>
  <c r="D31" i="23"/>
  <c r="E31" i="23"/>
  <c r="D36" i="23"/>
  <c r="E36" i="23"/>
  <c r="D53" i="22"/>
  <c r="E53" i="22"/>
  <c r="D54" i="22"/>
  <c r="E54" i="22"/>
  <c r="D52" i="22"/>
  <c r="E52" i="22"/>
  <c r="D56" i="22"/>
  <c r="E56" i="22"/>
  <c r="D55" i="22"/>
  <c r="E55" i="22"/>
  <c r="J20" i="22"/>
  <c r="K20" i="22"/>
  <c r="J12" i="22"/>
  <c r="K12" i="22"/>
  <c r="K17" i="22"/>
  <c r="J17" i="22"/>
  <c r="E70" i="24"/>
  <c r="D70" i="24"/>
  <c r="E62" i="24"/>
  <c r="D62" i="24"/>
  <c r="E72" i="24"/>
  <c r="D72" i="24"/>
  <c r="E12" i="25"/>
  <c r="D12" i="25"/>
  <c r="E11" i="25"/>
  <c r="D11" i="25"/>
  <c r="E20" i="25"/>
  <c r="D20" i="25"/>
  <c r="K8" i="25"/>
  <c r="J8" i="25"/>
  <c r="K16" i="25"/>
  <c r="J16" i="25"/>
  <c r="K14" i="25"/>
  <c r="J14" i="25"/>
  <c r="K13" i="25"/>
  <c r="J13" i="25"/>
  <c r="E64" i="25"/>
  <c r="D64" i="25"/>
  <c r="E32" i="25"/>
  <c r="D32" i="25"/>
  <c r="E33" i="25"/>
  <c r="D33" i="25"/>
  <c r="E55" i="24"/>
  <c r="D55" i="24"/>
  <c r="E46" i="24"/>
  <c r="D46" i="24"/>
  <c r="E49" i="24"/>
  <c r="D49" i="24"/>
  <c r="J13" i="24"/>
  <c r="K13" i="24"/>
  <c r="K19" i="24"/>
  <c r="J19" i="24"/>
  <c r="K8" i="24"/>
  <c r="J8" i="24"/>
  <c r="E101" i="24"/>
  <c r="D101" i="24"/>
  <c r="E102" i="24"/>
  <c r="D102" i="24"/>
  <c r="E110" i="24"/>
  <c r="D110" i="24"/>
  <c r="D91" i="23"/>
  <c r="E91" i="23"/>
  <c r="D56" i="23"/>
  <c r="E56" i="23"/>
  <c r="K14" i="23"/>
  <c r="J14" i="23"/>
  <c r="J12" i="23"/>
  <c r="K12" i="23"/>
  <c r="J8" i="23"/>
  <c r="K8" i="23"/>
  <c r="K7" i="23"/>
  <c r="J7" i="23"/>
  <c r="E53" i="25"/>
  <c r="D53" i="25"/>
  <c r="E56" i="25"/>
  <c r="D56" i="25"/>
  <c r="E51" i="25"/>
  <c r="D51" i="25"/>
  <c r="E49" i="25"/>
  <c r="D49" i="25"/>
  <c r="E44" i="25"/>
  <c r="D44" i="25"/>
  <c r="D62" i="23"/>
  <c r="E62" i="23"/>
  <c r="D65" i="23"/>
  <c r="E65" i="23"/>
  <c r="D70" i="23"/>
  <c r="E70" i="23"/>
  <c r="D66" i="23"/>
  <c r="E66" i="23"/>
  <c r="D12" i="22"/>
  <c r="E12" i="22"/>
  <c r="D11" i="22"/>
  <c r="E11" i="22"/>
  <c r="D17" i="22"/>
  <c r="E17" i="22"/>
  <c r="E18" i="24"/>
  <c r="D18" i="24"/>
  <c r="D102" i="23"/>
  <c r="E102" i="23"/>
  <c r="D96" i="23"/>
  <c r="E96" i="23"/>
  <c r="D90" i="22"/>
  <c r="E90" i="22"/>
  <c r="D88" i="22"/>
  <c r="E88" i="22"/>
  <c r="D89" i="22"/>
  <c r="E89" i="22"/>
  <c r="D91" i="22"/>
  <c r="E91" i="22"/>
  <c r="D37" i="22"/>
  <c r="E37" i="22"/>
  <c r="D33" i="22"/>
  <c r="E33" i="22"/>
  <c r="K96" i="25"/>
  <c r="J96" i="25"/>
  <c r="E80" i="25"/>
  <c r="D80" i="25"/>
  <c r="E83" i="25"/>
  <c r="D83" i="25"/>
  <c r="E88" i="25"/>
  <c r="D88" i="25"/>
  <c r="E37" i="24"/>
  <c r="D37" i="24"/>
  <c r="E38" i="24"/>
  <c r="D38" i="24"/>
  <c r="E27" i="24"/>
  <c r="D27" i="24"/>
  <c r="E32" i="24"/>
  <c r="D32" i="24"/>
  <c r="E35" i="24"/>
  <c r="D35" i="24"/>
  <c r="D20" i="23"/>
  <c r="E20" i="23"/>
  <c r="D110" i="22"/>
  <c r="E110" i="22"/>
  <c r="D109" i="22"/>
  <c r="E109" i="22"/>
  <c r="D108" i="22"/>
  <c r="E108" i="22"/>
  <c r="K78" i="22"/>
  <c r="J78" i="22"/>
  <c r="D62" i="22"/>
  <c r="E62" i="22"/>
  <c r="D70" i="22"/>
  <c r="E70" i="22"/>
  <c r="E103" i="25"/>
  <c r="D103" i="25"/>
  <c r="E102" i="25"/>
  <c r="D102" i="25"/>
  <c r="E110" i="25"/>
  <c r="D110" i="25"/>
  <c r="E81" i="24"/>
  <c r="D81" i="24"/>
  <c r="E89" i="24"/>
  <c r="D89" i="24"/>
  <c r="D35" i="23"/>
  <c r="E35" i="23"/>
  <c r="D47" i="22"/>
  <c r="E47" i="22"/>
  <c r="D42" i="22"/>
  <c r="E42" i="22"/>
  <c r="J60" i="22"/>
  <c r="K60" i="22"/>
  <c r="D46" i="22"/>
  <c r="E46" i="22"/>
  <c r="K10" i="22"/>
  <c r="J10" i="22"/>
  <c r="K11" i="22"/>
  <c r="J11" i="22"/>
  <c r="K15" i="22"/>
  <c r="J15" i="22"/>
  <c r="E73" i="24"/>
  <c r="D73" i="24"/>
  <c r="E71" i="24"/>
  <c r="D71" i="24"/>
  <c r="E16" i="25"/>
  <c r="D16" i="25"/>
  <c r="E18" i="25"/>
  <c r="D18" i="25"/>
  <c r="E10" i="25"/>
  <c r="D10" i="25"/>
  <c r="K15" i="25"/>
  <c r="J15" i="25"/>
  <c r="K19" i="25"/>
  <c r="J19" i="25"/>
  <c r="K11" i="25"/>
  <c r="J11" i="25"/>
  <c r="K17" i="25"/>
  <c r="J17" i="25"/>
  <c r="E62" i="25"/>
  <c r="D62" i="25"/>
  <c r="E70" i="25"/>
  <c r="D70" i="25"/>
  <c r="E72" i="25"/>
  <c r="D72" i="25"/>
  <c r="E73" i="25"/>
  <c r="D73" i="25"/>
  <c r="E74" i="25"/>
  <c r="D74" i="25"/>
  <c r="E28" i="25"/>
  <c r="D28" i="25"/>
  <c r="E29" i="25"/>
  <c r="D29" i="25"/>
  <c r="E34" i="25"/>
  <c r="D34" i="25"/>
  <c r="E53" i="24"/>
  <c r="D53" i="24"/>
  <c r="E51" i="24"/>
  <c r="D51" i="24"/>
  <c r="K15" i="24"/>
  <c r="J15" i="24"/>
  <c r="J16" i="24"/>
  <c r="K16" i="24"/>
  <c r="J6" i="24"/>
  <c r="K6" i="24"/>
  <c r="J7" i="24"/>
  <c r="K7" i="24"/>
  <c r="K14" i="24"/>
  <c r="J14" i="24"/>
  <c r="K12" i="24"/>
  <c r="J12" i="24"/>
  <c r="E106" i="24"/>
  <c r="D106" i="24"/>
  <c r="E98" i="24"/>
  <c r="D98" i="24"/>
  <c r="E100" i="24"/>
  <c r="D100" i="24"/>
  <c r="E108" i="24"/>
  <c r="D108" i="24"/>
  <c r="D90" i="23"/>
  <c r="E90" i="23"/>
  <c r="D89" i="23"/>
  <c r="E89" i="23"/>
  <c r="D82" i="23"/>
  <c r="E82" i="23"/>
  <c r="D85" i="23"/>
  <c r="E85" i="23"/>
  <c r="D45" i="23"/>
  <c r="E45" i="23"/>
  <c r="D54" i="23"/>
  <c r="E54" i="23"/>
  <c r="D53" i="23"/>
  <c r="E53" i="23"/>
  <c r="D46" i="23"/>
  <c r="E46" i="23"/>
  <c r="D49" i="23"/>
  <c r="E49" i="23"/>
  <c r="J11" i="23"/>
  <c r="K11" i="23"/>
  <c r="J16" i="23"/>
  <c r="K16" i="23"/>
  <c r="K6" i="23"/>
  <c r="J6" i="23"/>
  <c r="K9" i="23"/>
  <c r="J9" i="23"/>
  <c r="E52" i="25"/>
  <c r="D52" i="25"/>
  <c r="E46" i="25"/>
  <c r="D46" i="25"/>
  <c r="D67" i="23"/>
  <c r="E67" i="23"/>
  <c r="D16" i="22"/>
  <c r="E16" i="22"/>
  <c r="D15" i="22"/>
  <c r="E15" i="22"/>
  <c r="D18" i="22"/>
  <c r="E18" i="22"/>
  <c r="D9" i="22"/>
  <c r="E9" i="22"/>
  <c r="D14" i="22"/>
  <c r="E14" i="22"/>
  <c r="E8" i="24"/>
  <c r="D8" i="24"/>
  <c r="E11" i="24"/>
  <c r="D11" i="24"/>
  <c r="E12" i="24"/>
  <c r="D12" i="24"/>
  <c r="E17" i="24"/>
  <c r="D17" i="24"/>
  <c r="E19" i="24"/>
  <c r="D19" i="24"/>
  <c r="D108" i="23"/>
  <c r="E108" i="23"/>
  <c r="D99" i="23"/>
  <c r="E99" i="23"/>
  <c r="D87" i="22"/>
  <c r="E87" i="22"/>
  <c r="D80" i="22"/>
  <c r="E80" i="22"/>
  <c r="K96" i="22"/>
  <c r="J96" i="22"/>
  <c r="D82" i="22"/>
  <c r="E82" i="22"/>
  <c r="D26" i="22"/>
  <c r="E26" i="22"/>
  <c r="D34" i="22"/>
  <c r="E34" i="22"/>
  <c r="E90" i="25"/>
  <c r="D90" i="25"/>
  <c r="E82" i="25"/>
  <c r="D82" i="25"/>
  <c r="E89" i="25"/>
  <c r="D89" i="25"/>
  <c r="E91" i="25"/>
  <c r="D91" i="25"/>
  <c r="E33" i="24"/>
  <c r="D33" i="24"/>
  <c r="E26" i="24"/>
  <c r="D26" i="24"/>
  <c r="D18" i="23"/>
  <c r="E18" i="23"/>
  <c r="D17" i="23"/>
  <c r="E17" i="23"/>
  <c r="D19" i="23"/>
  <c r="E19" i="23"/>
  <c r="D10" i="23"/>
  <c r="E10" i="23"/>
  <c r="D13" i="23"/>
  <c r="E13" i="23"/>
  <c r="D103" i="22"/>
  <c r="E103" i="22"/>
  <c r="D102" i="22"/>
  <c r="E102" i="22"/>
  <c r="D107" i="22"/>
  <c r="E107" i="22"/>
  <c r="D74" i="22"/>
  <c r="E74" i="22"/>
  <c r="D67" i="22"/>
  <c r="E67" i="22"/>
  <c r="E107" i="25"/>
  <c r="D107" i="25"/>
  <c r="E109" i="25"/>
  <c r="D109" i="25"/>
  <c r="E101" i="25"/>
  <c r="D101" i="25"/>
  <c r="E100" i="25"/>
  <c r="D100" i="25"/>
  <c r="E92" i="24"/>
  <c r="D92" i="24"/>
  <c r="E82" i="24"/>
  <c r="D82" i="24"/>
  <c r="E85" i="24"/>
  <c r="D85" i="24"/>
  <c r="D32" i="23"/>
  <c r="E32" i="23"/>
  <c r="D30" i="23"/>
  <c r="E30" i="23"/>
  <c r="D37" i="23"/>
  <c r="E37" i="23"/>
  <c r="D29" i="23"/>
  <c r="E29" i="23"/>
  <c r="D27" i="23"/>
  <c r="E27" i="23"/>
  <c r="D44" i="22"/>
  <c r="E44" i="22"/>
  <c r="D48" i="22"/>
  <c r="E48" i="22"/>
  <c r="K13" i="22"/>
  <c r="J13" i="22"/>
  <c r="K14" i="22"/>
  <c r="J14" i="22"/>
  <c r="K9" i="22"/>
  <c r="J9" i="22"/>
  <c r="J16" i="22"/>
  <c r="K16" i="22"/>
  <c r="E67" i="24"/>
  <c r="D67" i="24"/>
  <c r="E69" i="24"/>
  <c r="D69" i="24"/>
  <c r="E66" i="24"/>
  <c r="D66" i="24"/>
  <c r="E68" i="24"/>
  <c r="D68" i="24"/>
  <c r="E65" i="24"/>
  <c r="D65" i="24"/>
  <c r="E63" i="24"/>
  <c r="D63" i="24"/>
  <c r="E8" i="25"/>
  <c r="D8" i="25"/>
  <c r="E19" i="25"/>
  <c r="D19" i="25"/>
  <c r="E13" i="25"/>
  <c r="D13" i="25"/>
  <c r="K9" i="25"/>
  <c r="J9" i="25"/>
  <c r="K18" i="25"/>
  <c r="J18" i="25"/>
  <c r="K20" i="25"/>
  <c r="J20" i="25"/>
  <c r="E69" i="25"/>
  <c r="D69" i="25"/>
  <c r="E67" i="25"/>
  <c r="D67" i="25"/>
  <c r="E63" i="25"/>
  <c r="D63" i="25"/>
  <c r="E71" i="25"/>
  <c r="D71" i="25"/>
  <c r="E27" i="25"/>
  <c r="D27" i="25"/>
  <c r="E36" i="25"/>
  <c r="D36" i="25"/>
  <c r="E44" i="24"/>
  <c r="D44" i="24"/>
  <c r="E48" i="24"/>
  <c r="D48" i="24"/>
  <c r="E45" i="24"/>
  <c r="D45" i="24"/>
  <c r="E50" i="24"/>
  <c r="D50" i="24"/>
  <c r="E47" i="24"/>
  <c r="D47" i="24"/>
  <c r="E52" i="24"/>
  <c r="D52" i="24"/>
  <c r="K9" i="24"/>
  <c r="J9" i="24"/>
  <c r="K10" i="24"/>
  <c r="J10" i="24"/>
  <c r="E104" i="24"/>
  <c r="D104" i="24"/>
  <c r="E107" i="24"/>
  <c r="D107" i="24"/>
  <c r="D81" i="23"/>
  <c r="E81" i="23"/>
  <c r="D84" i="23"/>
  <c r="E84" i="23"/>
  <c r="D87" i="23"/>
  <c r="E87" i="23"/>
  <c r="D48" i="23"/>
  <c r="E48" i="23"/>
  <c r="D51" i="23"/>
  <c r="E51" i="23"/>
  <c r="J10" i="23"/>
  <c r="K10" i="23"/>
  <c r="K15" i="23"/>
  <c r="J15" i="23"/>
  <c r="J19" i="23"/>
  <c r="K19" i="23"/>
  <c r="J18" i="23"/>
  <c r="K18" i="23"/>
  <c r="J20" i="23"/>
  <c r="K20" i="23"/>
  <c r="E47" i="25"/>
  <c r="D47" i="25"/>
  <c r="E48" i="25"/>
  <c r="D48" i="25"/>
  <c r="D72" i="23"/>
  <c r="E72" i="23"/>
  <c r="D63" i="23"/>
  <c r="E63" i="23"/>
  <c r="D13" i="22"/>
  <c r="E13" i="22"/>
  <c r="D19" i="22"/>
  <c r="E19" i="22"/>
  <c r="E9" i="24"/>
  <c r="D9" i="24"/>
  <c r="E10" i="24"/>
  <c r="D10" i="24"/>
  <c r="E15" i="24"/>
  <c r="D15" i="24"/>
  <c r="E13" i="24"/>
  <c r="D13" i="24"/>
  <c r="D104" i="23"/>
  <c r="E104" i="23"/>
  <c r="D100" i="23"/>
  <c r="E100" i="23"/>
  <c r="D105" i="23"/>
  <c r="E105" i="23"/>
  <c r="D109" i="23"/>
  <c r="E109" i="23"/>
  <c r="D107" i="23"/>
  <c r="E107" i="23"/>
  <c r="D110" i="23"/>
  <c r="E110" i="23"/>
  <c r="D85" i="22"/>
  <c r="E85" i="22"/>
  <c r="D92" i="22"/>
  <c r="E92" i="22"/>
  <c r="D32" i="22"/>
  <c r="E32" i="22"/>
  <c r="D38" i="22"/>
  <c r="E38" i="22"/>
  <c r="D29" i="22"/>
  <c r="E29" i="22"/>
  <c r="D28" i="22"/>
  <c r="E28" i="22"/>
  <c r="D36" i="22"/>
  <c r="E36" i="22"/>
  <c r="E81" i="25"/>
  <c r="D81" i="25"/>
  <c r="E92" i="25"/>
  <c r="D92" i="25"/>
  <c r="E84" i="25"/>
  <c r="D84" i="25"/>
  <c r="E85" i="25"/>
  <c r="D85" i="25"/>
  <c r="E29" i="24"/>
  <c r="D29" i="24"/>
  <c r="E34" i="24"/>
  <c r="D34" i="24"/>
  <c r="E28" i="24"/>
  <c r="D28" i="24"/>
  <c r="D9" i="23"/>
  <c r="E9" i="23"/>
  <c r="D12" i="23"/>
  <c r="E12" i="23"/>
  <c r="D15" i="23"/>
  <c r="E15" i="23"/>
  <c r="D104" i="22"/>
  <c r="E104" i="22"/>
  <c r="D101" i="22"/>
  <c r="E101" i="22"/>
  <c r="D105" i="22"/>
  <c r="E105" i="22"/>
  <c r="D63" i="22"/>
  <c r="E63" i="22"/>
  <c r="D65" i="22"/>
  <c r="E65" i="22"/>
  <c r="D64" i="22"/>
  <c r="E64" i="22"/>
  <c r="D66" i="22"/>
  <c r="E66" i="22"/>
  <c r="D72" i="22"/>
  <c r="E72" i="22"/>
  <c r="E108" i="25"/>
  <c r="D108" i="25"/>
  <c r="E96" i="25"/>
  <c r="D96" i="25"/>
  <c r="E80" i="24"/>
  <c r="D80" i="24"/>
  <c r="E84" i="24"/>
  <c r="D84" i="24"/>
  <c r="E87" i="24"/>
  <c r="D87" i="24"/>
  <c r="D26" i="23"/>
  <c r="E26" i="23"/>
  <c r="D33" i="23"/>
  <c r="E33" i="23"/>
  <c r="D34" i="23"/>
  <c r="E34" i="23"/>
  <c r="D28" i="23"/>
  <c r="E28" i="23"/>
  <c r="D38" i="23"/>
  <c r="E38" i="23"/>
  <c r="D49" i="22"/>
  <c r="E49" i="22"/>
  <c r="D51" i="22"/>
  <c r="E51" i="22"/>
  <c r="D45" i="22"/>
  <c r="E45" i="22"/>
  <c r="D50" i="22"/>
  <c r="E50" i="22"/>
  <c r="K7" i="22"/>
  <c r="J7" i="22"/>
  <c r="K19" i="22"/>
  <c r="J19" i="22"/>
  <c r="K6" i="22"/>
  <c r="J6" i="22"/>
  <c r="J8" i="22"/>
  <c r="K8" i="22"/>
  <c r="K18" i="22"/>
  <c r="J18" i="22"/>
  <c r="E64" i="24"/>
  <c r="D64" i="24"/>
  <c r="E74" i="24"/>
  <c r="D74" i="24"/>
  <c r="BN41" i="19"/>
  <c r="BJ41" i="19"/>
  <c r="AP41" i="19"/>
  <c r="BG41" i="19"/>
  <c r="AY41" i="19"/>
  <c r="BM41" i="19"/>
  <c r="BI41" i="19"/>
  <c r="AO41" i="19"/>
  <c r="BH41" i="19"/>
  <c r="BO41" i="19"/>
  <c r="BK41" i="19"/>
  <c r="BP41" i="19"/>
  <c r="BL41" i="19"/>
  <c r="AN41" i="19"/>
  <c r="CB41" i="18"/>
  <c r="BX41" i="18"/>
  <c r="BT41" i="18"/>
  <c r="BP41" i="18"/>
  <c r="BL41" i="18"/>
  <c r="BH41" i="18"/>
  <c r="X12" i="18" s="1"/>
  <c r="W29" i="18" s="1"/>
  <c r="BD41" i="18"/>
  <c r="AZ41" i="18"/>
  <c r="AV41" i="18"/>
  <c r="AR41" i="18"/>
  <c r="AN41" i="18"/>
  <c r="BY41" i="18"/>
  <c r="BQ41" i="18"/>
  <c r="BE41" i="18"/>
  <c r="AO41" i="18"/>
  <c r="CA41" i="18"/>
  <c r="BW41" i="18"/>
  <c r="BS41" i="18"/>
  <c r="BO41" i="18"/>
  <c r="BK41" i="18"/>
  <c r="BG41" i="18"/>
  <c r="BC41" i="18"/>
  <c r="AY41" i="18"/>
  <c r="AU41" i="18"/>
  <c r="AQ41" i="18"/>
  <c r="AM41" i="18"/>
  <c r="BM41" i="18"/>
  <c r="BA41" i="18"/>
  <c r="AS41" i="18"/>
  <c r="BZ41" i="18"/>
  <c r="BV41" i="18"/>
  <c r="BR41" i="18"/>
  <c r="BN41" i="18"/>
  <c r="BJ41" i="18"/>
  <c r="F41" i="18" s="1"/>
  <c r="BF41" i="18"/>
  <c r="BB41" i="18"/>
  <c r="AX41" i="18"/>
  <c r="AT41" i="18"/>
  <c r="AP41" i="18"/>
  <c r="AL41" i="18"/>
  <c r="BU41" i="18"/>
  <c r="BI41" i="18"/>
  <c r="AW41" i="18"/>
  <c r="N4" i="22" a="1"/>
  <c r="N4" i="22" s="1"/>
  <c r="O11" i="22" s="1"/>
  <c r="N4" i="25" a="1"/>
  <c r="N4" i="25" s="1"/>
  <c r="O11" i="25" s="1"/>
  <c r="O107" i="25"/>
  <c r="O4" i="25" a="1"/>
  <c r="O4" i="25" s="1"/>
  <c r="N56" i="25"/>
  <c r="R56" i="25" s="1"/>
  <c r="O71" i="25"/>
  <c r="O90" i="25" s="1"/>
  <c r="O109" i="25" s="1"/>
  <c r="N109" i="25" s="1"/>
  <c r="R109" i="25" s="1"/>
  <c r="N55" i="25"/>
  <c r="R55" i="25" s="1"/>
  <c r="O89" i="25"/>
  <c r="O108" i="25" s="1"/>
  <c r="N108" i="25" s="1"/>
  <c r="R108" i="25" s="1"/>
  <c r="N74" i="25"/>
  <c r="R74" i="25" s="1"/>
  <c r="N20" i="25"/>
  <c r="R20" i="25" s="1"/>
  <c r="N17" i="25"/>
  <c r="R17" i="25" s="1"/>
  <c r="O35" i="25"/>
  <c r="O54" i="25" s="1"/>
  <c r="O73" i="25" s="1"/>
  <c r="O92" i="25" s="1"/>
  <c r="N92" i="25" s="1"/>
  <c r="R92" i="25" s="1"/>
  <c r="N18" i="25"/>
  <c r="R18" i="25" s="1"/>
  <c r="N19" i="25"/>
  <c r="R19" i="25" s="1"/>
  <c r="O53" i="25"/>
  <c r="O72" i="25" s="1"/>
  <c r="O91" i="25" s="1"/>
  <c r="O110" i="25" s="1"/>
  <c r="N110" i="25" s="1"/>
  <c r="R110" i="25" s="1"/>
  <c r="N36" i="25"/>
  <c r="R36" i="25" s="1"/>
  <c r="N37" i="25"/>
  <c r="R37" i="25" s="1"/>
  <c r="N38" i="25"/>
  <c r="R38" i="25" s="1"/>
  <c r="N107" i="25"/>
  <c r="R107" i="25" s="1"/>
  <c r="R104" i="25" s="1"/>
  <c r="O19" i="24"/>
  <c r="O38" i="24" s="1"/>
  <c r="CB25" i="24" s="1"/>
  <c r="AR87" i="2" s="1"/>
  <c r="O107" i="24"/>
  <c r="N107" i="24" s="1"/>
  <c r="R107" i="24" s="1"/>
  <c r="R104" i="24" s="1"/>
  <c r="N4" i="24" a="1"/>
  <c r="N4" i="24" s="1"/>
  <c r="O11" i="24" s="1"/>
  <c r="N56" i="24"/>
  <c r="R56" i="24" s="1"/>
  <c r="N55" i="24"/>
  <c r="R55" i="24" s="1"/>
  <c r="O71" i="24"/>
  <c r="O90" i="24" s="1"/>
  <c r="O109" i="24" s="1"/>
  <c r="N109" i="24" s="1"/>
  <c r="R109" i="24" s="1"/>
  <c r="O4" i="24" a="1"/>
  <c r="O4" i="24" s="1"/>
  <c r="N20" i="24"/>
  <c r="R20" i="24" s="1"/>
  <c r="N19" i="24"/>
  <c r="R19" i="24" s="1"/>
  <c r="N17" i="24"/>
  <c r="R17" i="24" s="1"/>
  <c r="R14" i="24" s="1"/>
  <c r="O35" i="24"/>
  <c r="O54" i="24" s="1"/>
  <c r="O73" i="24" s="1"/>
  <c r="O92" i="24" s="1"/>
  <c r="N92" i="24" s="1"/>
  <c r="R92" i="24" s="1"/>
  <c r="N18" i="24"/>
  <c r="R18" i="24" s="1"/>
  <c r="O53" i="24"/>
  <c r="O72" i="24" s="1"/>
  <c r="O91" i="24" s="1"/>
  <c r="O110" i="24" s="1"/>
  <c r="N110" i="24" s="1"/>
  <c r="R110" i="24" s="1"/>
  <c r="N36" i="24"/>
  <c r="R36" i="24" s="1"/>
  <c r="N37" i="24"/>
  <c r="R37" i="24" s="1"/>
  <c r="O89" i="24"/>
  <c r="O108" i="24" s="1"/>
  <c r="N108" i="24" s="1"/>
  <c r="R108" i="24" s="1"/>
  <c r="N74" i="24"/>
  <c r="R74" i="24" s="1"/>
  <c r="O107" i="23"/>
  <c r="N107" i="23" s="1"/>
  <c r="R107" i="23" s="1"/>
  <c r="R104" i="23" s="1"/>
  <c r="N56" i="23"/>
  <c r="R56" i="23" s="1"/>
  <c r="N55" i="23"/>
  <c r="R55" i="23" s="1"/>
  <c r="O71" i="23"/>
  <c r="O90" i="23" s="1"/>
  <c r="O109" i="23" s="1"/>
  <c r="N109" i="23" s="1"/>
  <c r="R109" i="23" s="1"/>
  <c r="O4" i="23" a="1"/>
  <c r="O4" i="23" s="1"/>
  <c r="O89" i="23"/>
  <c r="O108" i="23" s="1"/>
  <c r="N108" i="23" s="1"/>
  <c r="R108" i="23" s="1"/>
  <c r="N74" i="23"/>
  <c r="R74" i="23" s="1"/>
  <c r="N20" i="23"/>
  <c r="R20" i="23" s="1"/>
  <c r="N17" i="23"/>
  <c r="R17" i="23" s="1"/>
  <c r="O35" i="23"/>
  <c r="O54" i="23" s="1"/>
  <c r="O73" i="23" s="1"/>
  <c r="O92" i="23" s="1"/>
  <c r="N92" i="23" s="1"/>
  <c r="R92" i="23" s="1"/>
  <c r="N18" i="23"/>
  <c r="R18" i="23" s="1"/>
  <c r="N4" i="23" a="1"/>
  <c r="N4" i="23" s="1"/>
  <c r="O11" i="23" s="1"/>
  <c r="O19" i="23"/>
  <c r="O38" i="23" s="1"/>
  <c r="N38" i="23" s="1"/>
  <c r="R38" i="23" s="1"/>
  <c r="O53" i="23"/>
  <c r="O72" i="23" s="1"/>
  <c r="O91" i="23" s="1"/>
  <c r="O110" i="23" s="1"/>
  <c r="N110" i="23" s="1"/>
  <c r="R110" i="23" s="1"/>
  <c r="N36" i="23"/>
  <c r="R36" i="23" s="1"/>
  <c r="N37" i="23"/>
  <c r="R37" i="23" s="1"/>
  <c r="N56" i="22"/>
  <c r="R56" i="22" s="1"/>
  <c r="O71" i="22"/>
  <c r="O90" i="22" s="1"/>
  <c r="O109" i="22" s="1"/>
  <c r="N109" i="22" s="1"/>
  <c r="R109" i="22" s="1"/>
  <c r="N55" i="22"/>
  <c r="R55" i="22" s="1"/>
  <c r="N20" i="22"/>
  <c r="R20" i="22" s="1"/>
  <c r="N17" i="22"/>
  <c r="R17" i="22" s="1"/>
  <c r="O35" i="22"/>
  <c r="O54" i="22" s="1"/>
  <c r="O73" i="22" s="1"/>
  <c r="O92" i="22" s="1"/>
  <c r="N92" i="22" s="1"/>
  <c r="R92" i="22" s="1"/>
  <c r="N18" i="22"/>
  <c r="R18" i="22" s="1"/>
  <c r="O89" i="22"/>
  <c r="O108" i="22" s="1"/>
  <c r="N108" i="22" s="1"/>
  <c r="R108" i="22" s="1"/>
  <c r="N74" i="22"/>
  <c r="R74" i="22" s="1"/>
  <c r="O107" i="22"/>
  <c r="N107" i="22" s="1"/>
  <c r="R107" i="22" s="1"/>
  <c r="R104" i="22" s="1"/>
  <c r="O53" i="22"/>
  <c r="O72" i="22" s="1"/>
  <c r="O91" i="22" s="1"/>
  <c r="O110" i="22" s="1"/>
  <c r="N110" i="22" s="1"/>
  <c r="R110" i="22" s="1"/>
  <c r="N36" i="22"/>
  <c r="R36" i="22" s="1"/>
  <c r="N37" i="22"/>
  <c r="R37" i="22" s="1"/>
  <c r="O4" i="22" a="1"/>
  <c r="O4" i="22" s="1"/>
  <c r="O19" i="22"/>
  <c r="O38" i="22" s="1"/>
  <c r="N38" i="22" s="1"/>
  <c r="R38" i="22" s="1"/>
  <c r="V21" i="25"/>
  <c r="I9" i="18"/>
  <c r="I10" i="19"/>
  <c r="L11" i="19"/>
  <c r="O7" i="19" s="1"/>
  <c r="L6" i="19"/>
  <c r="O6" i="19" s="1"/>
  <c r="I9" i="19"/>
  <c r="B5" i="21"/>
  <c r="B77" i="19"/>
  <c r="N86" i="19"/>
  <c r="Y9" i="18"/>
  <c r="C77" i="20"/>
  <c r="I96" i="20" s="1"/>
  <c r="F78" i="20"/>
  <c r="N78" i="20" s="1"/>
  <c r="F76" i="20"/>
  <c r="F85" i="20"/>
  <c r="P79" i="20" s="1"/>
  <c r="N86" i="18"/>
  <c r="C106" i="19"/>
  <c r="C105" i="19"/>
  <c r="C99" i="19"/>
  <c r="C108" i="19"/>
  <c r="C101" i="19"/>
  <c r="F108" i="19"/>
  <c r="N99" i="19" s="1"/>
  <c r="C109" i="19"/>
  <c r="F96" i="19"/>
  <c r="N96" i="19" s="1"/>
  <c r="F94" i="19"/>
  <c r="F103" i="19"/>
  <c r="P97" i="19" s="1"/>
  <c r="Y21" i="19"/>
  <c r="C100" i="19"/>
  <c r="N104" i="19"/>
  <c r="F95" i="19"/>
  <c r="C107" i="19"/>
  <c r="C103" i="19"/>
  <c r="C102" i="19"/>
  <c r="B95" i="19"/>
  <c r="X7" i="18"/>
  <c r="W27" i="18" s="1"/>
  <c r="C12" i="18"/>
  <c r="F90" i="21"/>
  <c r="N81" i="21" s="1"/>
  <c r="E76" i="21"/>
  <c r="C89" i="21"/>
  <c r="C107" i="20"/>
  <c r="C108" i="20"/>
  <c r="F110" i="20"/>
  <c r="P99" i="20" s="1"/>
  <c r="C106" i="20"/>
  <c r="C105" i="20"/>
  <c r="F94" i="20"/>
  <c r="F100" i="20"/>
  <c r="P96" i="20" s="1"/>
  <c r="C100" i="20"/>
  <c r="B95" i="20"/>
  <c r="C101" i="20"/>
  <c r="F101" i="20"/>
  <c r="N97" i="20" s="1"/>
  <c r="C110" i="20"/>
  <c r="C104" i="20"/>
  <c r="C109" i="20"/>
  <c r="C103" i="20"/>
  <c r="F95" i="20"/>
  <c r="Y21" i="20"/>
  <c r="F103" i="20"/>
  <c r="P97" i="20" s="1"/>
  <c r="O104" i="20"/>
  <c r="F96" i="20"/>
  <c r="N96" i="20" s="1"/>
  <c r="I18" i="21"/>
  <c r="F41" i="21"/>
  <c r="C48" i="21"/>
  <c r="C107" i="21"/>
  <c r="C108" i="21"/>
  <c r="C105" i="21"/>
  <c r="C102" i="21"/>
  <c r="F94" i="21"/>
  <c r="C98" i="21"/>
  <c r="N104" i="21"/>
  <c r="F108" i="21"/>
  <c r="N99" i="21" s="1"/>
  <c r="F104" i="21"/>
  <c r="N98" i="21" s="1"/>
  <c r="C110" i="21"/>
  <c r="C99" i="21"/>
  <c r="E95" i="21"/>
  <c r="F103" i="21"/>
  <c r="P97" i="21" s="1"/>
  <c r="E94" i="21"/>
  <c r="F95" i="21"/>
  <c r="Y21" i="21"/>
  <c r="C101" i="21"/>
  <c r="C103" i="18"/>
  <c r="F103" i="18"/>
  <c r="P97" i="18" s="1"/>
  <c r="C102" i="18"/>
  <c r="C98" i="18"/>
  <c r="N104" i="18"/>
  <c r="C99" i="18"/>
  <c r="C104" i="18"/>
  <c r="C109" i="18"/>
  <c r="F95" i="18"/>
  <c r="C106" i="18"/>
  <c r="C108" i="18"/>
  <c r="C105" i="18"/>
  <c r="B95" i="18"/>
  <c r="V21" i="18"/>
  <c r="C110" i="18"/>
  <c r="C107" i="18"/>
  <c r="C13" i="20"/>
  <c r="F4" i="20"/>
  <c r="C72" i="21"/>
  <c r="F68" i="21"/>
  <c r="N62" i="21" s="1"/>
  <c r="C59" i="21"/>
  <c r="I78" i="21" s="1"/>
  <c r="I32" i="24"/>
  <c r="I99" i="24"/>
  <c r="I28" i="25"/>
  <c r="I29" i="25"/>
  <c r="I85" i="25"/>
  <c r="I101" i="25"/>
  <c r="I95" i="25"/>
  <c r="AL97" i="25" s="1"/>
  <c r="V22" i="25" s="1"/>
  <c r="I49" i="24"/>
  <c r="AZ61" i="22"/>
  <c r="P69" i="2" s="1"/>
  <c r="I83" i="22"/>
  <c r="I29" i="23"/>
  <c r="I67" i="23"/>
  <c r="I103" i="23"/>
  <c r="I100" i="25"/>
  <c r="I31" i="22"/>
  <c r="I67" i="22"/>
  <c r="I61" i="22"/>
  <c r="C26" i="25"/>
  <c r="X21" i="23"/>
  <c r="AB21" i="24"/>
  <c r="I86" i="22"/>
  <c r="W9" i="25"/>
  <c r="W21" i="24"/>
  <c r="W9" i="23"/>
  <c r="CB25" i="25"/>
  <c r="AR97" i="2" s="1"/>
  <c r="BZ25" i="25"/>
  <c r="AP97" i="2" s="1"/>
  <c r="CB43" i="25"/>
  <c r="AR98" i="2" s="1"/>
  <c r="CA25" i="25"/>
  <c r="AQ97" i="2" s="1"/>
  <c r="BZ25" i="24"/>
  <c r="AP87" i="2" s="1"/>
  <c r="CB43" i="24"/>
  <c r="AR88" i="2" s="1"/>
  <c r="CA25" i="24"/>
  <c r="AQ87" i="2" s="1"/>
  <c r="BZ25" i="23"/>
  <c r="AP77" i="2" s="1"/>
  <c r="CB43" i="23"/>
  <c r="AR78" i="2" s="1"/>
  <c r="CA25" i="23"/>
  <c r="AQ77" i="2" s="1"/>
  <c r="BZ25" i="22"/>
  <c r="AP67" i="2" s="1"/>
  <c r="CB43" i="22"/>
  <c r="AR68" i="2" s="1"/>
  <c r="CA25" i="22"/>
  <c r="AQ67" i="2" s="1"/>
  <c r="L100" i="22"/>
  <c r="AU97" i="22" s="1"/>
  <c r="K71" i="2" s="1"/>
  <c r="F110" i="23"/>
  <c r="P99" i="23" s="1"/>
  <c r="L100" i="23"/>
  <c r="AU97" i="23" s="1"/>
  <c r="K81" i="2" s="1"/>
  <c r="L67" i="25"/>
  <c r="AV61" i="25" s="1"/>
  <c r="L99" i="2" s="1"/>
  <c r="L67" i="23"/>
  <c r="AV61" i="23" s="1"/>
  <c r="L79" i="2" s="1"/>
  <c r="L42" i="23"/>
  <c r="O42" i="23" s="1"/>
  <c r="L85" i="25"/>
  <c r="AV79" i="25" s="1"/>
  <c r="L100" i="2" s="1"/>
  <c r="L103" i="25"/>
  <c r="AV97" i="25" s="1"/>
  <c r="AC21" i="25"/>
  <c r="L38" i="24"/>
  <c r="AX25" i="24" s="1"/>
  <c r="N87" i="2" s="1"/>
  <c r="L96" i="24"/>
  <c r="O96" i="24" s="1"/>
  <c r="L64" i="22"/>
  <c r="AU61" i="22" s="1"/>
  <c r="K69" i="2" s="1"/>
  <c r="L103" i="22"/>
  <c r="AV97" i="22" s="1"/>
  <c r="L71" i="2" s="1"/>
  <c r="L28" i="22"/>
  <c r="AU25" i="22" s="1"/>
  <c r="K67" i="2" s="1"/>
  <c r="L85" i="22"/>
  <c r="AV79" i="22" s="1"/>
  <c r="L70" i="2" s="1"/>
  <c r="L85" i="23"/>
  <c r="AV79" i="23" s="1"/>
  <c r="L80" i="2" s="1"/>
  <c r="I35" i="24"/>
  <c r="AC21" i="23"/>
  <c r="I45" i="23"/>
  <c r="I79" i="22"/>
  <c r="I65" i="22"/>
  <c r="I77" i="22"/>
  <c r="AL79" i="22" s="1"/>
  <c r="V19" i="22" s="1"/>
  <c r="I29" i="22"/>
  <c r="I104" i="22"/>
  <c r="X12" i="22"/>
  <c r="W29" i="22" s="1"/>
  <c r="I82" i="23"/>
  <c r="F110" i="25"/>
  <c r="P99" i="25" s="1"/>
  <c r="AA9" i="24"/>
  <c r="X21" i="25"/>
  <c r="B94" i="24"/>
  <c r="C95" i="23"/>
  <c r="V21" i="23"/>
  <c r="AZ79" i="22"/>
  <c r="P70" i="2" s="1"/>
  <c r="C4" i="22"/>
  <c r="L82" i="22"/>
  <c r="AU79" i="22" s="1"/>
  <c r="K70" i="2" s="1"/>
  <c r="L67" i="22"/>
  <c r="AV61" i="22" s="1"/>
  <c r="L69" i="2" s="1"/>
  <c r="L31" i="22"/>
  <c r="AV25" i="22" s="1"/>
  <c r="L67" i="2" s="1"/>
  <c r="V12" i="22"/>
  <c r="V29" i="22" s="1"/>
  <c r="AE13" i="15" s="1"/>
  <c r="BA37" i="15" s="1"/>
  <c r="X15" i="22"/>
  <c r="W30" i="22" s="1"/>
  <c r="C23" i="24"/>
  <c r="I42" i="24" s="1"/>
  <c r="I59" i="22"/>
  <c r="AL61" i="22" s="1"/>
  <c r="V16" i="22" s="1"/>
  <c r="AC12" i="22"/>
  <c r="C5" i="22"/>
  <c r="I24" i="22" s="1"/>
  <c r="V15" i="22"/>
  <c r="V30" i="22" s="1"/>
  <c r="AE14" i="15" s="1"/>
  <c r="AX37" i="15" s="1"/>
  <c r="AC15" i="22"/>
  <c r="I47" i="24"/>
  <c r="C4" i="25"/>
  <c r="X18" i="25"/>
  <c r="W31" i="25" s="1"/>
  <c r="C41" i="25"/>
  <c r="I60" i="25" s="1"/>
  <c r="L82" i="25"/>
  <c r="AU79" i="25" s="1"/>
  <c r="K100" i="2" s="1"/>
  <c r="I95" i="22"/>
  <c r="AL97" i="22" s="1"/>
  <c r="V22" i="22" s="1"/>
  <c r="I85" i="22"/>
  <c r="AZ97" i="22"/>
  <c r="P71" i="2" s="1"/>
  <c r="I82" i="22"/>
  <c r="AA12" i="22"/>
  <c r="F92" i="22"/>
  <c r="P81" i="22" s="1"/>
  <c r="AA18" i="22"/>
  <c r="C78" i="22"/>
  <c r="AC18" i="22"/>
  <c r="I28" i="22"/>
  <c r="V18" i="22"/>
  <c r="V31" i="22" s="1"/>
  <c r="AE15" i="15" s="1"/>
  <c r="AU37" i="15" s="1"/>
  <c r="AA15" i="22"/>
  <c r="I64" i="22"/>
  <c r="F20" i="22"/>
  <c r="P9" i="22" s="1"/>
  <c r="AA7" i="22"/>
  <c r="C6" i="22"/>
  <c r="AC7" i="22"/>
  <c r="L49" i="24"/>
  <c r="AV43" i="24" s="1"/>
  <c r="L88" i="2" s="1"/>
  <c r="L100" i="25"/>
  <c r="AU97" i="25" s="1"/>
  <c r="L64" i="25"/>
  <c r="AU61" i="25" s="1"/>
  <c r="K99" i="2" s="1"/>
  <c r="I103" i="25"/>
  <c r="I83" i="25"/>
  <c r="I65" i="25"/>
  <c r="L31" i="25"/>
  <c r="AV25" i="25" s="1"/>
  <c r="L97" i="2" s="1"/>
  <c r="L28" i="25"/>
  <c r="AU25" i="25" s="1"/>
  <c r="K97" i="2" s="1"/>
  <c r="L46" i="24"/>
  <c r="AU43" i="24" s="1"/>
  <c r="K88" i="2" s="1"/>
  <c r="I63" i="24"/>
  <c r="E41" i="24"/>
  <c r="AB15" i="24"/>
  <c r="I81" i="24"/>
  <c r="F74" i="25"/>
  <c r="P63" i="25" s="1"/>
  <c r="AZ97" i="25"/>
  <c r="I82" i="25"/>
  <c r="AA18" i="25"/>
  <c r="V18" i="25"/>
  <c r="V31" i="25" s="1"/>
  <c r="AL31" i="15" s="1"/>
  <c r="AU55" i="15" s="1"/>
  <c r="I38" i="24"/>
  <c r="C60" i="25"/>
  <c r="B22" i="25"/>
  <c r="H40" i="25" s="1"/>
  <c r="AM43" i="25" s="1"/>
  <c r="X15" i="25"/>
  <c r="W30" i="25" s="1"/>
  <c r="L42" i="25"/>
  <c r="O42" i="25" s="1"/>
  <c r="F56" i="25"/>
  <c r="P45" i="25" s="1"/>
  <c r="I67" i="25"/>
  <c r="X18" i="23"/>
  <c r="W31" i="23" s="1"/>
  <c r="F74" i="23"/>
  <c r="P63" i="23" s="1"/>
  <c r="I31" i="25"/>
  <c r="AB9" i="25"/>
  <c r="I64" i="25"/>
  <c r="C78" i="25"/>
  <c r="AC18" i="25"/>
  <c r="C59" i="25"/>
  <c r="I78" i="25" s="1"/>
  <c r="V15" i="25"/>
  <c r="V30" i="25" s="1"/>
  <c r="AL30" i="15" s="1"/>
  <c r="AX55" i="15" s="1"/>
  <c r="X12" i="25"/>
  <c r="W29" i="25" s="1"/>
  <c r="C40" i="25"/>
  <c r="C42" i="25"/>
  <c r="AC12" i="25"/>
  <c r="C6" i="25"/>
  <c r="AC7" i="25"/>
  <c r="V7" i="25"/>
  <c r="V27" i="25" s="1"/>
  <c r="AL27" i="15" s="1"/>
  <c r="BG55" i="15" s="1"/>
  <c r="C5" i="25"/>
  <c r="I24" i="25" s="1"/>
  <c r="F20" i="25"/>
  <c r="P9" i="25" s="1"/>
  <c r="AA7" i="25"/>
  <c r="C97" i="25"/>
  <c r="AD21" i="25"/>
  <c r="F107" i="25"/>
  <c r="P98" i="25" s="1"/>
  <c r="Z21" i="25"/>
  <c r="I102" i="25"/>
  <c r="C79" i="25"/>
  <c r="AD18" i="25"/>
  <c r="Z18" i="25"/>
  <c r="F89" i="25"/>
  <c r="P80" i="25" s="1"/>
  <c r="P76" i="25" s="1" a="1"/>
  <c r="P76" i="25" s="1"/>
  <c r="L101" i="25"/>
  <c r="O97" i="25" s="1"/>
  <c r="I81" i="25"/>
  <c r="AB15" i="25"/>
  <c r="E59" i="25"/>
  <c r="L78" i="25"/>
  <c r="O78" i="25" s="1"/>
  <c r="B58" i="25"/>
  <c r="H76" i="25" s="1"/>
  <c r="AM79" i="25" s="1"/>
  <c r="W15" i="25"/>
  <c r="I63" i="25"/>
  <c r="AB12" i="25"/>
  <c r="E41" i="25"/>
  <c r="L60" i="25"/>
  <c r="O60" i="25" s="1"/>
  <c r="B40" i="25"/>
  <c r="H58" i="25" s="1"/>
  <c r="AM61" i="25" s="1"/>
  <c r="W12" i="25"/>
  <c r="I27" i="25"/>
  <c r="AB7" i="25"/>
  <c r="E5" i="25"/>
  <c r="L24" i="25"/>
  <c r="O24" i="25" s="1"/>
  <c r="W7" i="25"/>
  <c r="B4" i="25"/>
  <c r="H22" i="25" s="1"/>
  <c r="AM25" i="25" s="1"/>
  <c r="I48" i="25"/>
  <c r="Z9" i="25"/>
  <c r="F35" i="25"/>
  <c r="P26" i="25" s="1"/>
  <c r="L35" i="25"/>
  <c r="AW25" i="25" s="1"/>
  <c r="M97" i="2" s="1"/>
  <c r="I33" i="25"/>
  <c r="L36" i="25"/>
  <c r="O27" i="25" s="1"/>
  <c r="L46" i="25"/>
  <c r="AU43" i="25" s="1"/>
  <c r="K98" i="2" s="1"/>
  <c r="C24" i="25"/>
  <c r="AC9" i="25"/>
  <c r="I46" i="25"/>
  <c r="C22" i="25"/>
  <c r="X9" i="25"/>
  <c r="W28" i="25" s="1"/>
  <c r="I32" i="25"/>
  <c r="I35" i="25"/>
  <c r="E95" i="25"/>
  <c r="AB21" i="25"/>
  <c r="B94" i="25"/>
  <c r="W21" i="25"/>
  <c r="I99" i="25"/>
  <c r="AB18" i="25"/>
  <c r="E77" i="25"/>
  <c r="L96" i="25"/>
  <c r="O96" i="25" s="1"/>
  <c r="B76" i="25"/>
  <c r="H94" i="25" s="1"/>
  <c r="AM97" i="25" s="1"/>
  <c r="W18" i="25"/>
  <c r="I84" i="25"/>
  <c r="C61" i="25"/>
  <c r="AD15" i="25"/>
  <c r="F71" i="25"/>
  <c r="P62" i="25" s="1"/>
  <c r="Z15" i="25"/>
  <c r="L83" i="25"/>
  <c r="O79" i="25" s="1"/>
  <c r="I66" i="25"/>
  <c r="C43" i="25"/>
  <c r="AD12" i="25"/>
  <c r="Z12" i="25"/>
  <c r="F53" i="25"/>
  <c r="P44" i="25" s="1"/>
  <c r="L65" i="25"/>
  <c r="O61" i="25" s="1"/>
  <c r="I30" i="25"/>
  <c r="AD7" i="25"/>
  <c r="C7" i="25"/>
  <c r="F17" i="25"/>
  <c r="P8" i="25" s="1"/>
  <c r="Z7" i="25"/>
  <c r="L29" i="25"/>
  <c r="O25" i="25" s="1"/>
  <c r="C25" i="25"/>
  <c r="AD9" i="25"/>
  <c r="L47" i="25"/>
  <c r="O43" i="25" s="1"/>
  <c r="I34" i="25"/>
  <c r="I5" i="25"/>
  <c r="V5" i="25"/>
  <c r="V26" i="25" s="1"/>
  <c r="AL26" i="15" s="1"/>
  <c r="BG56" i="15" s="1"/>
  <c r="I37" i="25"/>
  <c r="L32" i="25"/>
  <c r="O26" i="25" s="1"/>
  <c r="W5" i="25"/>
  <c r="H4" i="25"/>
  <c r="W26" i="25" s="1"/>
  <c r="AM25" i="15" s="1"/>
  <c r="BH56" i="15" s="1"/>
  <c r="C23" i="25"/>
  <c r="I42" i="25" s="1"/>
  <c r="V9" i="25"/>
  <c r="V28" i="25" s="1"/>
  <c r="AL28" i="15" s="1"/>
  <c r="BD55" i="15" s="1"/>
  <c r="L49" i="25"/>
  <c r="AV43" i="25" s="1"/>
  <c r="L98" i="2" s="1"/>
  <c r="AA9" i="25"/>
  <c r="F38" i="25"/>
  <c r="P27" i="25" s="1"/>
  <c r="I47" i="25"/>
  <c r="I49" i="25"/>
  <c r="L38" i="25"/>
  <c r="AX25" i="25" s="1"/>
  <c r="N97" i="2" s="1"/>
  <c r="I36" i="25"/>
  <c r="I38" i="25"/>
  <c r="I83" i="23"/>
  <c r="I36" i="24"/>
  <c r="L35" i="24"/>
  <c r="AW25" i="24" s="1"/>
  <c r="M87" i="2" s="1"/>
  <c r="I100" i="23"/>
  <c r="C41" i="23"/>
  <c r="I60" i="23" s="1"/>
  <c r="L64" i="23"/>
  <c r="AU61" i="23" s="1"/>
  <c r="K79" i="2" s="1"/>
  <c r="L78" i="24"/>
  <c r="O78" i="24" s="1"/>
  <c r="I101" i="23"/>
  <c r="L103" i="23"/>
  <c r="AV97" i="23" s="1"/>
  <c r="L81" i="2" s="1"/>
  <c r="L60" i="24"/>
  <c r="O60" i="24" s="1"/>
  <c r="L82" i="23"/>
  <c r="AU79" i="23" s="1"/>
  <c r="K80" i="2" s="1"/>
  <c r="C60" i="23"/>
  <c r="X15" i="23"/>
  <c r="W30" i="23" s="1"/>
  <c r="F56" i="23"/>
  <c r="P45" i="23" s="1"/>
  <c r="I31" i="23"/>
  <c r="I64" i="23"/>
  <c r="W18" i="24"/>
  <c r="B76" i="24"/>
  <c r="H94" i="24" s="1"/>
  <c r="AM97" i="24" s="1"/>
  <c r="E77" i="24"/>
  <c r="AB18" i="24"/>
  <c r="B58" i="24"/>
  <c r="H76" i="24" s="1"/>
  <c r="AM79" i="24" s="1"/>
  <c r="W15" i="24"/>
  <c r="W12" i="24"/>
  <c r="B40" i="24"/>
  <c r="H58" i="24" s="1"/>
  <c r="AM61" i="24" s="1"/>
  <c r="X9" i="24"/>
  <c r="W28" i="24" s="1"/>
  <c r="C22" i="24"/>
  <c r="C24" i="24"/>
  <c r="AC9" i="24"/>
  <c r="I46" i="24"/>
  <c r="V5" i="24"/>
  <c r="V26" i="24" s="1"/>
  <c r="AL10" i="15" s="1"/>
  <c r="BG50" i="15" s="1"/>
  <c r="I5" i="24"/>
  <c r="F107" i="24"/>
  <c r="P98" i="24" s="1"/>
  <c r="Z21" i="24"/>
  <c r="I102" i="24"/>
  <c r="F89" i="24"/>
  <c r="P80" i="24" s="1"/>
  <c r="Z18" i="24"/>
  <c r="I45" i="24"/>
  <c r="AB9" i="24"/>
  <c r="E23" i="24"/>
  <c r="L42" i="24"/>
  <c r="O42" i="24" s="1"/>
  <c r="B22" i="24"/>
  <c r="H40" i="24" s="1"/>
  <c r="AM43" i="24" s="1"/>
  <c r="W9" i="24"/>
  <c r="C95" i="24"/>
  <c r="V21" i="24"/>
  <c r="F110" i="24"/>
  <c r="P99" i="24" s="1"/>
  <c r="AA21" i="24"/>
  <c r="C77" i="24"/>
  <c r="I96" i="24" s="1"/>
  <c r="V18" i="24"/>
  <c r="V31" i="24" s="1"/>
  <c r="AL15" i="15" s="1"/>
  <c r="AU49" i="15" s="1"/>
  <c r="L103" i="24"/>
  <c r="AV97" i="24" s="1"/>
  <c r="L91" i="2" s="1"/>
  <c r="F92" i="24"/>
  <c r="P81" i="24" s="1"/>
  <c r="AA18" i="24"/>
  <c r="I101" i="24"/>
  <c r="I103" i="24"/>
  <c r="AD15" i="24"/>
  <c r="C61" i="24"/>
  <c r="L83" i="24"/>
  <c r="O79" i="24" s="1"/>
  <c r="C43" i="24"/>
  <c r="AD12" i="24"/>
  <c r="L65" i="24"/>
  <c r="O61" i="24" s="1"/>
  <c r="I37" i="24"/>
  <c r="I33" i="24"/>
  <c r="L36" i="24"/>
  <c r="O27" i="24" s="1"/>
  <c r="V15" i="24"/>
  <c r="V30" i="24" s="1"/>
  <c r="AL14" i="15" s="1"/>
  <c r="AX49" i="15" s="1"/>
  <c r="C59" i="24"/>
  <c r="I78" i="24" s="1"/>
  <c r="L85" i="24"/>
  <c r="AV79" i="24" s="1"/>
  <c r="L90" i="2" s="1"/>
  <c r="F74" i="24"/>
  <c r="P63" i="24" s="1"/>
  <c r="AA15" i="24"/>
  <c r="I83" i="24"/>
  <c r="I85" i="24"/>
  <c r="C41" i="24"/>
  <c r="I60" i="24" s="1"/>
  <c r="V12" i="24"/>
  <c r="V29" i="24" s="1"/>
  <c r="AL13" i="15" s="1"/>
  <c r="BA49" i="15" s="1"/>
  <c r="L67" i="24"/>
  <c r="AV61" i="24" s="1"/>
  <c r="L89" i="2" s="1"/>
  <c r="F56" i="24"/>
  <c r="P45" i="24" s="1"/>
  <c r="AA12" i="24"/>
  <c r="I65" i="24"/>
  <c r="I67" i="24"/>
  <c r="C7" i="24"/>
  <c r="AD7" i="24"/>
  <c r="I30" i="24"/>
  <c r="L29" i="24"/>
  <c r="O25" i="24" s="1"/>
  <c r="L24" i="24"/>
  <c r="O24" i="24" s="1"/>
  <c r="AB7" i="24"/>
  <c r="E5" i="24"/>
  <c r="C5" i="24"/>
  <c r="I24" i="24" s="1"/>
  <c r="V7" i="24"/>
  <c r="V27" i="24" s="1"/>
  <c r="AL11" i="15" s="1"/>
  <c r="BG49" i="15" s="1"/>
  <c r="L31" i="24"/>
  <c r="AV25" i="24" s="1"/>
  <c r="L87" i="2" s="1"/>
  <c r="F20" i="24"/>
  <c r="P9" i="24" s="1"/>
  <c r="AA7" i="24"/>
  <c r="I29" i="24"/>
  <c r="I31" i="24"/>
  <c r="C97" i="24"/>
  <c r="AD21" i="24"/>
  <c r="C79" i="24"/>
  <c r="AD18" i="24"/>
  <c r="L101" i="24"/>
  <c r="O97" i="24" s="1"/>
  <c r="I48" i="24"/>
  <c r="C25" i="24"/>
  <c r="AD9" i="24"/>
  <c r="F35" i="24"/>
  <c r="P26" i="24" s="1"/>
  <c r="P22" i="24" s="1" a="1"/>
  <c r="P22" i="24" s="1"/>
  <c r="Z9" i="24"/>
  <c r="L47" i="24"/>
  <c r="O43" i="24" s="1"/>
  <c r="C96" i="24"/>
  <c r="AC21" i="24"/>
  <c r="C94" i="24"/>
  <c r="X21" i="24"/>
  <c r="L100" i="24"/>
  <c r="AU97" i="24" s="1"/>
  <c r="K91" i="2" s="1"/>
  <c r="C78" i="24"/>
  <c r="AC18" i="24"/>
  <c r="I100" i="24"/>
  <c r="C76" i="24"/>
  <c r="X18" i="24"/>
  <c r="W31" i="24" s="1"/>
  <c r="I84" i="24"/>
  <c r="F71" i="24"/>
  <c r="P62" i="24" s="1"/>
  <c r="Z15" i="24"/>
  <c r="I66" i="24"/>
  <c r="F53" i="24"/>
  <c r="P44" i="24" s="1"/>
  <c r="Z12" i="24"/>
  <c r="I34" i="24"/>
  <c r="L32" i="24"/>
  <c r="O26" i="24" s="1"/>
  <c r="H4" i="24"/>
  <c r="W26" i="24" s="1"/>
  <c r="AM9" i="15" s="1"/>
  <c r="BH50" i="15" s="1"/>
  <c r="W5" i="24"/>
  <c r="L82" i="24"/>
  <c r="AU79" i="24" s="1"/>
  <c r="K90" i="2" s="1"/>
  <c r="C60" i="24"/>
  <c r="AC15" i="24"/>
  <c r="I82" i="24"/>
  <c r="C58" i="24"/>
  <c r="X15" i="24"/>
  <c r="W30" i="24" s="1"/>
  <c r="L64" i="24"/>
  <c r="AU61" i="24" s="1"/>
  <c r="K89" i="2" s="1"/>
  <c r="C42" i="24"/>
  <c r="AC12" i="24"/>
  <c r="I64" i="24"/>
  <c r="C40" i="24"/>
  <c r="X12" i="24"/>
  <c r="W29" i="24" s="1"/>
  <c r="F17" i="24"/>
  <c r="P8" i="24" s="1"/>
  <c r="Z7" i="24"/>
  <c r="W7" i="24"/>
  <c r="B4" i="24"/>
  <c r="H22" i="24" s="1"/>
  <c r="AM25" i="24" s="1"/>
  <c r="I27" i="24"/>
  <c r="L28" i="24"/>
  <c r="AU25" i="24" s="1"/>
  <c r="K87" i="2" s="1"/>
  <c r="AC7" i="24"/>
  <c r="C6" i="24"/>
  <c r="I28" i="24"/>
  <c r="X7" i="24"/>
  <c r="W27" i="24" s="1"/>
  <c r="C4" i="24"/>
  <c r="I85" i="23"/>
  <c r="AB9" i="23"/>
  <c r="I28" i="23"/>
  <c r="I65" i="23"/>
  <c r="L31" i="23"/>
  <c r="AV25" i="23" s="1"/>
  <c r="L77" i="2" s="1"/>
  <c r="L28" i="23"/>
  <c r="AU25" i="23" s="1"/>
  <c r="K77" i="2" s="1"/>
  <c r="B22" i="23"/>
  <c r="H40" i="23" s="1"/>
  <c r="AM43" i="23" s="1"/>
  <c r="C4" i="23"/>
  <c r="F92" i="23"/>
  <c r="P81" i="23" s="1"/>
  <c r="AA18" i="23"/>
  <c r="C77" i="23"/>
  <c r="I96" i="23" s="1"/>
  <c r="V18" i="23"/>
  <c r="V31" i="23" s="1"/>
  <c r="AE31" i="15" s="1"/>
  <c r="AU43" i="15" s="1"/>
  <c r="C78" i="23"/>
  <c r="AC18" i="23"/>
  <c r="C59" i="23"/>
  <c r="I78" i="23" s="1"/>
  <c r="V15" i="23"/>
  <c r="V30" i="23" s="1"/>
  <c r="AE30" i="15" s="1"/>
  <c r="AX43" i="15" s="1"/>
  <c r="X12" i="23"/>
  <c r="W29" i="23" s="1"/>
  <c r="C40" i="23"/>
  <c r="C42" i="23"/>
  <c r="AC12" i="23"/>
  <c r="C6" i="23"/>
  <c r="AC7" i="23"/>
  <c r="V7" i="23"/>
  <c r="V27" i="23" s="1"/>
  <c r="AE27" i="15" s="1"/>
  <c r="BG43" i="15" s="1"/>
  <c r="C5" i="23"/>
  <c r="I24" i="23" s="1"/>
  <c r="F20" i="23"/>
  <c r="P9" i="23" s="1"/>
  <c r="AA7" i="23"/>
  <c r="E95" i="23"/>
  <c r="AB21" i="23"/>
  <c r="B94" i="23"/>
  <c r="W21" i="23"/>
  <c r="I99" i="23"/>
  <c r="AB18" i="23"/>
  <c r="E77" i="23"/>
  <c r="L96" i="23"/>
  <c r="O96" i="23" s="1"/>
  <c r="B76" i="23"/>
  <c r="H94" i="23" s="1"/>
  <c r="AM97" i="23" s="1"/>
  <c r="W18" i="23"/>
  <c r="I84" i="23"/>
  <c r="C61" i="23"/>
  <c r="AD15" i="23"/>
  <c r="F71" i="23"/>
  <c r="P62" i="23" s="1"/>
  <c r="Z15" i="23"/>
  <c r="L83" i="23"/>
  <c r="O79" i="23" s="1"/>
  <c r="I66" i="23"/>
  <c r="C43" i="23"/>
  <c r="AD12" i="23"/>
  <c r="Z12" i="23"/>
  <c r="F53" i="23"/>
  <c r="P44" i="23" s="1"/>
  <c r="L65" i="23"/>
  <c r="O61" i="23" s="1"/>
  <c r="I30" i="23"/>
  <c r="AD7" i="23"/>
  <c r="C7" i="23"/>
  <c r="F17" i="23"/>
  <c r="P8" i="23" s="1"/>
  <c r="Z7" i="23"/>
  <c r="L29" i="23"/>
  <c r="O25" i="23" s="1"/>
  <c r="C25" i="23"/>
  <c r="AD9" i="23"/>
  <c r="L47" i="23"/>
  <c r="O43" i="23" s="1"/>
  <c r="I34" i="23"/>
  <c r="I5" i="23"/>
  <c r="V5" i="23"/>
  <c r="V26" i="23" s="1"/>
  <c r="AE26" i="15" s="1"/>
  <c r="BG44" i="15" s="1"/>
  <c r="I33" i="23"/>
  <c r="L36" i="23"/>
  <c r="O27" i="23" s="1"/>
  <c r="L46" i="23"/>
  <c r="AU43" i="23" s="1"/>
  <c r="K78" i="2" s="1"/>
  <c r="C24" i="23"/>
  <c r="AC9" i="23"/>
  <c r="I46" i="23"/>
  <c r="C22" i="23"/>
  <c r="X9" i="23"/>
  <c r="W28" i="23" s="1"/>
  <c r="I32" i="23"/>
  <c r="I35" i="23"/>
  <c r="C97" i="23"/>
  <c r="AD21" i="23"/>
  <c r="F107" i="23"/>
  <c r="P98" i="23" s="1"/>
  <c r="P94" i="23" s="1" a="1"/>
  <c r="Z21" i="23"/>
  <c r="I102" i="23"/>
  <c r="C79" i="23"/>
  <c r="AD18" i="23"/>
  <c r="Z18" i="23"/>
  <c r="F89" i="23"/>
  <c r="P80" i="23" s="1"/>
  <c r="L101" i="23"/>
  <c r="O97" i="23" s="1"/>
  <c r="I81" i="23"/>
  <c r="AB15" i="23"/>
  <c r="E59" i="23"/>
  <c r="L78" i="23"/>
  <c r="O78" i="23" s="1"/>
  <c r="B58" i="23"/>
  <c r="H76" i="23" s="1"/>
  <c r="AM79" i="23" s="1"/>
  <c r="W15" i="23"/>
  <c r="I63" i="23"/>
  <c r="AB12" i="23"/>
  <c r="E41" i="23"/>
  <c r="L60" i="23"/>
  <c r="O60" i="23" s="1"/>
  <c r="B40" i="23"/>
  <c r="H58" i="23" s="1"/>
  <c r="AM61" i="23" s="1"/>
  <c r="W12" i="23"/>
  <c r="I27" i="23"/>
  <c r="AB7" i="23"/>
  <c r="E5" i="23"/>
  <c r="L24" i="23"/>
  <c r="O24" i="23" s="1"/>
  <c r="W7" i="23"/>
  <c r="B4" i="23"/>
  <c r="H22" i="23" s="1"/>
  <c r="AM25" i="23" s="1"/>
  <c r="I48" i="23"/>
  <c r="F35" i="23"/>
  <c r="P26" i="23" s="1"/>
  <c r="Z9" i="23"/>
  <c r="L35" i="23"/>
  <c r="AW25" i="23" s="1"/>
  <c r="M77" i="2" s="1"/>
  <c r="I37" i="23"/>
  <c r="L32" i="23"/>
  <c r="O26" i="23" s="1"/>
  <c r="W5" i="23"/>
  <c r="H4" i="23"/>
  <c r="W26" i="23" s="1"/>
  <c r="AF25" i="15" s="1"/>
  <c r="BH44" i="15" s="1"/>
  <c r="C23" i="23"/>
  <c r="I42" i="23" s="1"/>
  <c r="V9" i="23"/>
  <c r="V28" i="23" s="1"/>
  <c r="AE28" i="15" s="1"/>
  <c r="BD43" i="15" s="1"/>
  <c r="L49" i="23"/>
  <c r="AV43" i="23" s="1"/>
  <c r="L78" i="2" s="1"/>
  <c r="AA9" i="23"/>
  <c r="F38" i="23"/>
  <c r="P27" i="23" s="1"/>
  <c r="I47" i="23"/>
  <c r="I49" i="23"/>
  <c r="L38" i="23"/>
  <c r="AX25" i="23" s="1"/>
  <c r="N77" i="2" s="1"/>
  <c r="I36" i="23"/>
  <c r="I38" i="23"/>
  <c r="C97" i="22"/>
  <c r="AD21" i="22"/>
  <c r="F107" i="22"/>
  <c r="P98" i="22" s="1"/>
  <c r="Z21" i="22"/>
  <c r="I102" i="22"/>
  <c r="C79" i="22"/>
  <c r="AD18" i="22"/>
  <c r="F89" i="22"/>
  <c r="P80" i="22" s="1"/>
  <c r="Z18" i="22"/>
  <c r="L101" i="22"/>
  <c r="O97" i="22" s="1"/>
  <c r="C94" i="22"/>
  <c r="X21" i="22"/>
  <c r="C96" i="22"/>
  <c r="AC21" i="22"/>
  <c r="C76" i="22"/>
  <c r="X18" i="22"/>
  <c r="W31" i="22" s="1"/>
  <c r="I100" i="22"/>
  <c r="I84" i="22"/>
  <c r="C61" i="22"/>
  <c r="AD15" i="22"/>
  <c r="F71" i="22"/>
  <c r="P62" i="22" s="1"/>
  <c r="P58" i="22" s="1" a="1"/>
  <c r="P58" i="22" s="1"/>
  <c r="Z15" i="22"/>
  <c r="L83" i="22"/>
  <c r="O79" i="22" s="1"/>
  <c r="I66" i="22"/>
  <c r="C43" i="22"/>
  <c r="AD12" i="22"/>
  <c r="F53" i="22"/>
  <c r="P44" i="22" s="1"/>
  <c r="P40" i="22" s="1" a="1"/>
  <c r="P40" i="22" s="1"/>
  <c r="Z12" i="22"/>
  <c r="L65" i="22"/>
  <c r="O61" i="22" s="1"/>
  <c r="I45" i="22"/>
  <c r="AB9" i="22"/>
  <c r="E23" i="22"/>
  <c r="L42" i="22"/>
  <c r="O42" i="22" s="1"/>
  <c r="B22" i="22"/>
  <c r="H40" i="22" s="1"/>
  <c r="AM43" i="22" s="1"/>
  <c r="W9" i="22"/>
  <c r="L32" i="22"/>
  <c r="O26" i="22" s="1"/>
  <c r="X9" i="22"/>
  <c r="W28" i="22" s="1"/>
  <c r="C22" i="22"/>
  <c r="I46" i="22"/>
  <c r="C24" i="22"/>
  <c r="AC9" i="22"/>
  <c r="L46" i="22"/>
  <c r="AU43" i="22" s="1"/>
  <c r="K68" i="2" s="1"/>
  <c r="I27" i="22"/>
  <c r="AB7" i="22"/>
  <c r="E5" i="22"/>
  <c r="L24" i="22"/>
  <c r="O24" i="22" s="1"/>
  <c r="W7" i="22"/>
  <c r="B4" i="22"/>
  <c r="H22" i="22" s="1"/>
  <c r="AM25" i="22" s="1"/>
  <c r="I38" i="22"/>
  <c r="I36" i="22"/>
  <c r="L38" i="22"/>
  <c r="AX25" i="22" s="1"/>
  <c r="N67" i="2" s="1"/>
  <c r="V5" i="22"/>
  <c r="V26" i="22" s="1"/>
  <c r="AE10" i="15" s="1"/>
  <c r="BG38" i="15" s="1"/>
  <c r="I5" i="22"/>
  <c r="I37" i="22"/>
  <c r="E95" i="22"/>
  <c r="AB21" i="22"/>
  <c r="B94" i="22"/>
  <c r="W21" i="22"/>
  <c r="I99" i="22"/>
  <c r="E77" i="22"/>
  <c r="AB18" i="22"/>
  <c r="L96" i="22"/>
  <c r="O96" i="22" s="1"/>
  <c r="B76" i="22"/>
  <c r="H94" i="22" s="1"/>
  <c r="AM97" i="22" s="1"/>
  <c r="W18" i="22"/>
  <c r="F110" i="22"/>
  <c r="P99" i="22" s="1"/>
  <c r="AA21" i="22"/>
  <c r="C95" i="22"/>
  <c r="V21" i="22"/>
  <c r="I103" i="22"/>
  <c r="I101" i="22"/>
  <c r="I81" i="22"/>
  <c r="AB15" i="22"/>
  <c r="E59" i="22"/>
  <c r="L78" i="22"/>
  <c r="O78" i="22" s="1"/>
  <c r="B58" i="22"/>
  <c r="H76" i="22" s="1"/>
  <c r="AM79" i="22" s="1"/>
  <c r="W15" i="22"/>
  <c r="I63" i="22"/>
  <c r="E41" i="22"/>
  <c r="AB12" i="22"/>
  <c r="L60" i="22"/>
  <c r="O60" i="22" s="1"/>
  <c r="B40" i="22"/>
  <c r="H58" i="22" s="1"/>
  <c r="AM61" i="22" s="1"/>
  <c r="W12" i="22"/>
  <c r="I48" i="22"/>
  <c r="C25" i="22"/>
  <c r="AD9" i="22"/>
  <c r="Z9" i="22"/>
  <c r="F35" i="22"/>
  <c r="P26" i="22" s="1"/>
  <c r="L47" i="22"/>
  <c r="O43" i="22" s="1"/>
  <c r="I34" i="22"/>
  <c r="H4" i="22"/>
  <c r="W26" i="22" s="1"/>
  <c r="AF9" i="15" s="1"/>
  <c r="BH38" i="15" s="1"/>
  <c r="W5" i="22"/>
  <c r="I49" i="22"/>
  <c r="I47" i="22"/>
  <c r="F38" i="22"/>
  <c r="P27" i="22" s="1"/>
  <c r="AA9" i="22"/>
  <c r="L49" i="22"/>
  <c r="AV43" i="22" s="1"/>
  <c r="L68" i="2" s="1"/>
  <c r="C23" i="22"/>
  <c r="I42" i="22" s="1"/>
  <c r="V9" i="22"/>
  <c r="V28" i="22" s="1"/>
  <c r="AE12" i="15" s="1"/>
  <c r="BD37" i="15" s="1"/>
  <c r="I30" i="22"/>
  <c r="C7" i="22"/>
  <c r="AD7" i="22"/>
  <c r="F17" i="22"/>
  <c r="P8" i="22" s="1"/>
  <c r="Z7" i="22"/>
  <c r="L29" i="22"/>
  <c r="O25" i="22" s="1"/>
  <c r="I35" i="22"/>
  <c r="I32" i="22"/>
  <c r="L35" i="22"/>
  <c r="AW25" i="22" s="1"/>
  <c r="M67" i="2" s="1"/>
  <c r="I33" i="22"/>
  <c r="L36" i="22"/>
  <c r="O27" i="22" s="1"/>
  <c r="AS72" i="2"/>
  <c r="AS73" i="2"/>
  <c r="AS74" i="2"/>
  <c r="AS75" i="2"/>
  <c r="AS76" i="2"/>
  <c r="AS82" i="2"/>
  <c r="AS83" i="2"/>
  <c r="AS84" i="2"/>
  <c r="AS85" i="2"/>
  <c r="AS86" i="2"/>
  <c r="AS92" i="2"/>
  <c r="AS93" i="2"/>
  <c r="AS94" i="2"/>
  <c r="AS95" i="2"/>
  <c r="AS96" i="2"/>
  <c r="D72" i="2"/>
  <c r="E72" i="2"/>
  <c r="F72" i="2"/>
  <c r="O72" i="2"/>
  <c r="W72" i="2"/>
  <c r="X72" i="2"/>
  <c r="Y72" i="2"/>
  <c r="Z72" i="2"/>
  <c r="AA72" i="2"/>
  <c r="AB72" i="2"/>
  <c r="AC72" i="2"/>
  <c r="AD72" i="2"/>
  <c r="AE72" i="2"/>
  <c r="AF72" i="2"/>
  <c r="D73" i="2"/>
  <c r="E73" i="2"/>
  <c r="F73" i="2"/>
  <c r="O73" i="2"/>
  <c r="W73" i="2"/>
  <c r="X73" i="2"/>
  <c r="Y73" i="2"/>
  <c r="Z73" i="2"/>
  <c r="AA73" i="2"/>
  <c r="AB73" i="2"/>
  <c r="AC73" i="2"/>
  <c r="AD73" i="2"/>
  <c r="AE73" i="2"/>
  <c r="AF73" i="2"/>
  <c r="D74" i="2"/>
  <c r="E74" i="2"/>
  <c r="F74" i="2"/>
  <c r="O74" i="2"/>
  <c r="W74" i="2"/>
  <c r="X74" i="2"/>
  <c r="Y74" i="2"/>
  <c r="Z74" i="2"/>
  <c r="AA74" i="2"/>
  <c r="AB74" i="2"/>
  <c r="AC74" i="2"/>
  <c r="AD74" i="2"/>
  <c r="AE74" i="2"/>
  <c r="AF74" i="2"/>
  <c r="D75" i="2"/>
  <c r="E75" i="2"/>
  <c r="F75" i="2"/>
  <c r="O75" i="2"/>
  <c r="W75" i="2"/>
  <c r="X75" i="2"/>
  <c r="Y75" i="2"/>
  <c r="Z75" i="2"/>
  <c r="AA75" i="2"/>
  <c r="AB75" i="2"/>
  <c r="AC75" i="2"/>
  <c r="AD75" i="2"/>
  <c r="AE75" i="2"/>
  <c r="AF75" i="2"/>
  <c r="D76" i="2"/>
  <c r="E76" i="2"/>
  <c r="F76" i="2"/>
  <c r="O76" i="2"/>
  <c r="W76" i="2"/>
  <c r="X76" i="2"/>
  <c r="Y76" i="2"/>
  <c r="Z76" i="2"/>
  <c r="AA76" i="2"/>
  <c r="AB76" i="2"/>
  <c r="AC76" i="2"/>
  <c r="AD76" i="2"/>
  <c r="AE76" i="2"/>
  <c r="AF76" i="2"/>
  <c r="D82" i="2"/>
  <c r="E82" i="2"/>
  <c r="F82" i="2"/>
  <c r="O82" i="2"/>
  <c r="W82" i="2"/>
  <c r="X82" i="2"/>
  <c r="Y82" i="2"/>
  <c r="Z82" i="2"/>
  <c r="AA82" i="2"/>
  <c r="AB82" i="2"/>
  <c r="AC82" i="2"/>
  <c r="AD82" i="2"/>
  <c r="AE82" i="2"/>
  <c r="AF82" i="2"/>
  <c r="D83" i="2"/>
  <c r="E83" i="2"/>
  <c r="F83" i="2"/>
  <c r="O83" i="2"/>
  <c r="W83" i="2"/>
  <c r="X83" i="2"/>
  <c r="Y83" i="2"/>
  <c r="Z83" i="2"/>
  <c r="AA83" i="2"/>
  <c r="AB83" i="2"/>
  <c r="AC83" i="2"/>
  <c r="AD83" i="2"/>
  <c r="AE83" i="2"/>
  <c r="AF83" i="2"/>
  <c r="D84" i="2"/>
  <c r="E84" i="2"/>
  <c r="F84" i="2"/>
  <c r="O84" i="2"/>
  <c r="W84" i="2"/>
  <c r="X84" i="2"/>
  <c r="Y84" i="2"/>
  <c r="Z84" i="2"/>
  <c r="AA84" i="2"/>
  <c r="AB84" i="2"/>
  <c r="AC84" i="2"/>
  <c r="AD84" i="2"/>
  <c r="AE84" i="2"/>
  <c r="AF84" i="2"/>
  <c r="D85" i="2"/>
  <c r="E85" i="2"/>
  <c r="F85" i="2"/>
  <c r="O85" i="2"/>
  <c r="W85" i="2"/>
  <c r="X85" i="2"/>
  <c r="Y85" i="2"/>
  <c r="Z85" i="2"/>
  <c r="AA85" i="2"/>
  <c r="AB85" i="2"/>
  <c r="AC85" i="2"/>
  <c r="AD85" i="2"/>
  <c r="AE85" i="2"/>
  <c r="AF85" i="2"/>
  <c r="D86" i="2"/>
  <c r="E86" i="2"/>
  <c r="F86" i="2"/>
  <c r="O86" i="2"/>
  <c r="W86" i="2"/>
  <c r="X86" i="2"/>
  <c r="Y86" i="2"/>
  <c r="Z86" i="2"/>
  <c r="AA86" i="2"/>
  <c r="AB86" i="2"/>
  <c r="AC86" i="2"/>
  <c r="AD86" i="2"/>
  <c r="AE86" i="2"/>
  <c r="AF86" i="2"/>
  <c r="D92" i="2"/>
  <c r="E92" i="2"/>
  <c r="F92" i="2"/>
  <c r="O92" i="2"/>
  <c r="W92" i="2"/>
  <c r="X92" i="2"/>
  <c r="Y92" i="2"/>
  <c r="Z92" i="2"/>
  <c r="AA92" i="2"/>
  <c r="AB92" i="2"/>
  <c r="AC92" i="2"/>
  <c r="AD92" i="2"/>
  <c r="AE92" i="2"/>
  <c r="AF92" i="2"/>
  <c r="D93" i="2"/>
  <c r="E93" i="2"/>
  <c r="F93" i="2"/>
  <c r="O93" i="2"/>
  <c r="W93" i="2"/>
  <c r="X93" i="2"/>
  <c r="Y93" i="2"/>
  <c r="Z93" i="2"/>
  <c r="AA93" i="2"/>
  <c r="AB93" i="2"/>
  <c r="AC93" i="2"/>
  <c r="AD93" i="2"/>
  <c r="AE93" i="2"/>
  <c r="AF93" i="2"/>
  <c r="D94" i="2"/>
  <c r="E94" i="2"/>
  <c r="F94" i="2"/>
  <c r="O94" i="2"/>
  <c r="W94" i="2"/>
  <c r="X94" i="2"/>
  <c r="Y94" i="2"/>
  <c r="Z94" i="2"/>
  <c r="AA94" i="2"/>
  <c r="AB94" i="2"/>
  <c r="AC94" i="2"/>
  <c r="AD94" i="2"/>
  <c r="AE94" i="2"/>
  <c r="AF94" i="2"/>
  <c r="D95" i="2"/>
  <c r="E95" i="2"/>
  <c r="F95" i="2"/>
  <c r="O95" i="2"/>
  <c r="W95" i="2"/>
  <c r="X95" i="2"/>
  <c r="Y95" i="2"/>
  <c r="Z95" i="2"/>
  <c r="AA95" i="2"/>
  <c r="AB95" i="2"/>
  <c r="AC95" i="2"/>
  <c r="AD95" i="2"/>
  <c r="AE95" i="2"/>
  <c r="AF95" i="2"/>
  <c r="D96" i="2"/>
  <c r="E96" i="2"/>
  <c r="F96" i="2"/>
  <c r="O96" i="2"/>
  <c r="W96" i="2"/>
  <c r="X96" i="2"/>
  <c r="Y96" i="2"/>
  <c r="Z96" i="2"/>
  <c r="AA96" i="2"/>
  <c r="AB96" i="2"/>
  <c r="AC96" i="2"/>
  <c r="AD96" i="2"/>
  <c r="AE96" i="2"/>
  <c r="AF96" i="2"/>
  <c r="D62" i="2"/>
  <c r="E62" i="2"/>
  <c r="F62" i="2"/>
  <c r="O62" i="2"/>
  <c r="W62" i="2"/>
  <c r="X62" i="2"/>
  <c r="Y62" i="2"/>
  <c r="Z62" i="2"/>
  <c r="AA62" i="2"/>
  <c r="AB62" i="2"/>
  <c r="AC62" i="2"/>
  <c r="AD62" i="2"/>
  <c r="AE62" i="2"/>
  <c r="AF62" i="2"/>
  <c r="AS62" i="2"/>
  <c r="D63" i="2"/>
  <c r="E63" i="2"/>
  <c r="F63" i="2"/>
  <c r="O63" i="2"/>
  <c r="W63" i="2"/>
  <c r="X63" i="2"/>
  <c r="Y63" i="2"/>
  <c r="Z63" i="2"/>
  <c r="AA63" i="2"/>
  <c r="AB63" i="2"/>
  <c r="AC63" i="2"/>
  <c r="AD63" i="2"/>
  <c r="AE63" i="2"/>
  <c r="AF63" i="2"/>
  <c r="AS63" i="2"/>
  <c r="D64" i="2"/>
  <c r="E64" i="2"/>
  <c r="F64" i="2"/>
  <c r="O64" i="2"/>
  <c r="W64" i="2"/>
  <c r="X64" i="2"/>
  <c r="Y64" i="2"/>
  <c r="Z64" i="2"/>
  <c r="AA64" i="2"/>
  <c r="AB64" i="2"/>
  <c r="AC64" i="2"/>
  <c r="AD64" i="2"/>
  <c r="AE64" i="2"/>
  <c r="AF64" i="2"/>
  <c r="AS64" i="2"/>
  <c r="D65" i="2"/>
  <c r="E65" i="2"/>
  <c r="F65" i="2"/>
  <c r="O65" i="2"/>
  <c r="W65" i="2"/>
  <c r="X65" i="2"/>
  <c r="Y65" i="2"/>
  <c r="Z65" i="2"/>
  <c r="AA65" i="2"/>
  <c r="AB65" i="2"/>
  <c r="AC65" i="2"/>
  <c r="AD65" i="2"/>
  <c r="AE65" i="2"/>
  <c r="AF65" i="2"/>
  <c r="AS65" i="2"/>
  <c r="D66" i="2"/>
  <c r="E66" i="2"/>
  <c r="F66" i="2"/>
  <c r="O66" i="2"/>
  <c r="W66" i="2"/>
  <c r="X66" i="2"/>
  <c r="Y66" i="2"/>
  <c r="Z66" i="2"/>
  <c r="AA66" i="2"/>
  <c r="AB66" i="2"/>
  <c r="AC66" i="2"/>
  <c r="AD66" i="2"/>
  <c r="AE66" i="2"/>
  <c r="AF66" i="2"/>
  <c r="AS66" i="2"/>
  <c r="D53" i="2"/>
  <c r="E53" i="2"/>
  <c r="F53" i="2"/>
  <c r="O53" i="2"/>
  <c r="W53" i="2"/>
  <c r="X53" i="2"/>
  <c r="Y53" i="2"/>
  <c r="Z53" i="2"/>
  <c r="AA53" i="2"/>
  <c r="AB53" i="2"/>
  <c r="AC53" i="2"/>
  <c r="AD53" i="2"/>
  <c r="AE53" i="2"/>
  <c r="AF53" i="2"/>
  <c r="AS53" i="2"/>
  <c r="D54" i="2"/>
  <c r="E54" i="2"/>
  <c r="F54" i="2"/>
  <c r="O54" i="2"/>
  <c r="W54" i="2"/>
  <c r="X54" i="2"/>
  <c r="Y54" i="2"/>
  <c r="Z54" i="2"/>
  <c r="AA54" i="2"/>
  <c r="AB54" i="2"/>
  <c r="AC54" i="2"/>
  <c r="AD54" i="2"/>
  <c r="AE54" i="2"/>
  <c r="AF54" i="2"/>
  <c r="AS54" i="2"/>
  <c r="D55" i="2"/>
  <c r="E55" i="2"/>
  <c r="F55" i="2"/>
  <c r="O55" i="2"/>
  <c r="W55" i="2"/>
  <c r="X55" i="2"/>
  <c r="Y55" i="2"/>
  <c r="Z55" i="2"/>
  <c r="AA55" i="2"/>
  <c r="AB55" i="2"/>
  <c r="AC55" i="2"/>
  <c r="AD55" i="2"/>
  <c r="AE55" i="2"/>
  <c r="AF55" i="2"/>
  <c r="AS55" i="2"/>
  <c r="D56" i="2"/>
  <c r="E56" i="2"/>
  <c r="F56" i="2"/>
  <c r="O56" i="2"/>
  <c r="W56" i="2"/>
  <c r="X56" i="2"/>
  <c r="Y56" i="2"/>
  <c r="Z56" i="2"/>
  <c r="AA56" i="2"/>
  <c r="AB56" i="2"/>
  <c r="AC56" i="2"/>
  <c r="AD56" i="2"/>
  <c r="AE56" i="2"/>
  <c r="AF56" i="2"/>
  <c r="AS56" i="2"/>
  <c r="D52" i="2"/>
  <c r="E52" i="2"/>
  <c r="F52" i="2"/>
  <c r="O52" i="2"/>
  <c r="W52" i="2"/>
  <c r="X52" i="2"/>
  <c r="Y52" i="2"/>
  <c r="Z52" i="2"/>
  <c r="AA52" i="2"/>
  <c r="AB52" i="2"/>
  <c r="AC52" i="2"/>
  <c r="AD52" i="2"/>
  <c r="AE52" i="2"/>
  <c r="AF52" i="2"/>
  <c r="AS52" i="2"/>
  <c r="AK95" i="12"/>
  <c r="AK77" i="12"/>
  <c r="AK59" i="12"/>
  <c r="AK41" i="12"/>
  <c r="AK23" i="12"/>
  <c r="U22" i="12"/>
  <c r="U19" i="12"/>
  <c r="U16" i="12"/>
  <c r="U13" i="12"/>
  <c r="U10" i="12"/>
  <c r="AK7" i="12"/>
  <c r="AK5" i="12"/>
  <c r="AK95" i="11"/>
  <c r="AK77" i="11"/>
  <c r="AK59" i="11"/>
  <c r="AK41" i="11"/>
  <c r="AK23" i="11"/>
  <c r="U22" i="11"/>
  <c r="U19" i="11"/>
  <c r="U16" i="11"/>
  <c r="U13" i="11"/>
  <c r="U10" i="11"/>
  <c r="AK7" i="11"/>
  <c r="AK5" i="11"/>
  <c r="AK95" i="10"/>
  <c r="AK77" i="10"/>
  <c r="AK59" i="10"/>
  <c r="AK41" i="10"/>
  <c r="AK23" i="10"/>
  <c r="U22" i="10"/>
  <c r="U19" i="10"/>
  <c r="U16" i="10"/>
  <c r="U13" i="10"/>
  <c r="U10" i="10"/>
  <c r="AK7" i="10"/>
  <c r="AK5" i="10"/>
  <c r="AK95" i="9"/>
  <c r="AK77" i="9"/>
  <c r="AK59" i="9"/>
  <c r="AK41" i="9"/>
  <c r="AK23" i="9"/>
  <c r="U22" i="9"/>
  <c r="U19" i="9"/>
  <c r="U16" i="9"/>
  <c r="U13" i="9"/>
  <c r="U10" i="9"/>
  <c r="AK7" i="9"/>
  <c r="AK5" i="9"/>
  <c r="AK95" i="8"/>
  <c r="AK77" i="8"/>
  <c r="AK59" i="8"/>
  <c r="AK41" i="8"/>
  <c r="AK23" i="8"/>
  <c r="U22" i="8"/>
  <c r="U19" i="8"/>
  <c r="U16" i="8"/>
  <c r="U13" i="8"/>
  <c r="U10" i="8"/>
  <c r="AK7" i="8"/>
  <c r="AK5" i="8"/>
  <c r="D2" i="2"/>
  <c r="E2" i="2"/>
  <c r="F2" i="2"/>
  <c r="O2" i="2"/>
  <c r="W2" i="2"/>
  <c r="X2" i="2"/>
  <c r="Y2" i="2"/>
  <c r="Z2" i="2"/>
  <c r="AA2" i="2"/>
  <c r="AB2" i="2"/>
  <c r="AC2" i="2"/>
  <c r="AD2" i="2"/>
  <c r="AE2" i="2"/>
  <c r="AF2" i="2"/>
  <c r="AS2" i="2"/>
  <c r="D42" i="2"/>
  <c r="E42" i="2"/>
  <c r="F42" i="2"/>
  <c r="O42" i="2"/>
  <c r="W42" i="2"/>
  <c r="X42" i="2"/>
  <c r="Y42" i="2"/>
  <c r="Z42" i="2"/>
  <c r="AA42" i="2"/>
  <c r="AB42" i="2"/>
  <c r="AC42" i="2"/>
  <c r="AD42" i="2"/>
  <c r="AE42" i="2"/>
  <c r="AF42" i="2"/>
  <c r="AS42" i="2"/>
  <c r="D43" i="2"/>
  <c r="E43" i="2"/>
  <c r="F43" i="2"/>
  <c r="O43" i="2"/>
  <c r="W43" i="2"/>
  <c r="X43" i="2"/>
  <c r="Y43" i="2"/>
  <c r="Z43" i="2"/>
  <c r="AA43" i="2"/>
  <c r="AB43" i="2"/>
  <c r="AC43" i="2"/>
  <c r="AD43" i="2"/>
  <c r="AE43" i="2"/>
  <c r="AF43" i="2"/>
  <c r="AS43" i="2"/>
  <c r="D44" i="2"/>
  <c r="AG15" i="3" s="1"/>
  <c r="E44" i="2"/>
  <c r="AH15" i="3" s="1"/>
  <c r="F44" i="2"/>
  <c r="AI15" i="3" s="1"/>
  <c r="O44" i="2"/>
  <c r="W44" i="2"/>
  <c r="X44" i="2"/>
  <c r="Z15" i="3" s="1"/>
  <c r="Y45" i="3" s="1"/>
  <c r="Y44" i="2"/>
  <c r="AA15" i="3" s="1"/>
  <c r="Z44" i="2"/>
  <c r="AB15" i="3" s="1"/>
  <c r="AA44" i="2"/>
  <c r="AC15" i="3" s="1"/>
  <c r="AB44" i="2"/>
  <c r="AD15" i="3" s="1"/>
  <c r="AC44" i="2"/>
  <c r="AD44" i="2"/>
  <c r="AE44" i="2"/>
  <c r="AF44" i="2"/>
  <c r="AS44" i="2"/>
  <c r="D45" i="2"/>
  <c r="E45" i="2"/>
  <c r="F45" i="2"/>
  <c r="O45" i="2"/>
  <c r="W45" i="2"/>
  <c r="X45" i="2"/>
  <c r="Y45" i="2"/>
  <c r="Z45" i="2"/>
  <c r="AA45" i="2"/>
  <c r="AB45" i="2"/>
  <c r="AC45" i="2"/>
  <c r="AD45" i="2"/>
  <c r="AE45" i="2"/>
  <c r="AF45" i="2"/>
  <c r="AS45" i="2"/>
  <c r="D46" i="2"/>
  <c r="E46" i="2"/>
  <c r="F46" i="2"/>
  <c r="O46" i="2"/>
  <c r="W46" i="2"/>
  <c r="X46" i="2"/>
  <c r="Y46" i="2"/>
  <c r="Z46" i="2"/>
  <c r="AA46" i="2"/>
  <c r="AB46" i="2"/>
  <c r="AC46" i="2"/>
  <c r="AD46" i="2"/>
  <c r="AE46" i="2"/>
  <c r="AF46" i="2"/>
  <c r="AS46" i="2"/>
  <c r="D32" i="2"/>
  <c r="E32" i="2"/>
  <c r="F32" i="2"/>
  <c r="O32" i="2"/>
  <c r="W32" i="2"/>
  <c r="X32" i="2"/>
  <c r="Y32" i="2"/>
  <c r="Z32" i="2"/>
  <c r="AA32" i="2"/>
  <c r="AB32" i="2"/>
  <c r="AC32" i="2"/>
  <c r="AD32" i="2"/>
  <c r="AE32" i="2"/>
  <c r="AF32" i="2"/>
  <c r="AS32" i="2"/>
  <c r="D33" i="2"/>
  <c r="E33" i="2"/>
  <c r="F33" i="2"/>
  <c r="O33" i="2"/>
  <c r="W33" i="2"/>
  <c r="X33" i="2"/>
  <c r="Y33" i="2"/>
  <c r="Z33" i="2"/>
  <c r="AA33" i="2"/>
  <c r="AB33" i="2"/>
  <c r="AC33" i="2"/>
  <c r="AD33" i="2"/>
  <c r="AE33" i="2"/>
  <c r="AF33" i="2"/>
  <c r="AS33" i="2"/>
  <c r="D34" i="2"/>
  <c r="E34" i="2"/>
  <c r="F34" i="2"/>
  <c r="O34" i="2"/>
  <c r="W34" i="2"/>
  <c r="X34" i="2"/>
  <c r="Y34" i="2"/>
  <c r="Z34" i="2"/>
  <c r="AA34" i="2"/>
  <c r="AB34" i="2"/>
  <c r="AC34" i="2"/>
  <c r="AD34" i="2"/>
  <c r="AE34" i="2"/>
  <c r="AF34" i="2"/>
  <c r="AS34" i="2"/>
  <c r="D35" i="2"/>
  <c r="E35" i="2"/>
  <c r="F35" i="2"/>
  <c r="O35" i="2"/>
  <c r="W35" i="2"/>
  <c r="X35" i="2"/>
  <c r="Y35" i="2"/>
  <c r="Z35" i="2"/>
  <c r="AA35" i="2"/>
  <c r="AB35" i="2"/>
  <c r="AC35" i="2"/>
  <c r="AD35" i="2"/>
  <c r="AE35" i="2"/>
  <c r="AF35" i="2"/>
  <c r="AS35" i="2"/>
  <c r="D36" i="2"/>
  <c r="E36" i="2"/>
  <c r="F36" i="2"/>
  <c r="O36" i="2"/>
  <c r="W36" i="2"/>
  <c r="X36" i="2"/>
  <c r="Y36" i="2"/>
  <c r="Z36" i="2"/>
  <c r="AA36" i="2"/>
  <c r="AB36" i="2"/>
  <c r="AC36" i="2"/>
  <c r="AD36" i="2"/>
  <c r="AE36" i="2"/>
  <c r="AF36" i="2"/>
  <c r="AS36" i="2"/>
  <c r="AK95" i="7"/>
  <c r="AK77" i="7"/>
  <c r="AK59" i="7"/>
  <c r="AK41" i="7"/>
  <c r="AK23" i="7"/>
  <c r="U22" i="7"/>
  <c r="U19" i="7"/>
  <c r="U16" i="7"/>
  <c r="U13" i="7"/>
  <c r="U10" i="7"/>
  <c r="AK7" i="7"/>
  <c r="AK5" i="7"/>
  <c r="AK95" i="6"/>
  <c r="AK77" i="6"/>
  <c r="AK59" i="6"/>
  <c r="AK41" i="6"/>
  <c r="AK23" i="6"/>
  <c r="U22" i="6"/>
  <c r="U19" i="6"/>
  <c r="U16" i="6"/>
  <c r="U13" i="6"/>
  <c r="U10" i="6"/>
  <c r="AK7" i="6"/>
  <c r="AK5" i="6"/>
  <c r="D22" i="2"/>
  <c r="E22" i="2"/>
  <c r="F22" i="2"/>
  <c r="O22" i="2"/>
  <c r="W22" i="2"/>
  <c r="X22" i="2"/>
  <c r="Y22" i="2"/>
  <c r="Z22" i="2"/>
  <c r="AA22" i="2"/>
  <c r="AB22" i="2"/>
  <c r="AC22" i="2"/>
  <c r="AD22" i="2"/>
  <c r="AE22" i="2"/>
  <c r="AF22" i="2"/>
  <c r="AS22" i="2"/>
  <c r="D23" i="2"/>
  <c r="E23" i="2"/>
  <c r="F23" i="2"/>
  <c r="O23" i="2"/>
  <c r="W23" i="2"/>
  <c r="X23" i="2"/>
  <c r="Y23" i="2"/>
  <c r="Z23" i="2"/>
  <c r="AA23" i="2"/>
  <c r="AB23" i="2"/>
  <c r="AC23" i="2"/>
  <c r="AD23" i="2"/>
  <c r="AE23" i="2"/>
  <c r="AF23" i="2"/>
  <c r="AS23" i="2"/>
  <c r="D24" i="2"/>
  <c r="E24" i="2"/>
  <c r="F24" i="2"/>
  <c r="O24" i="2"/>
  <c r="W24" i="2"/>
  <c r="X24" i="2"/>
  <c r="Y24" i="2"/>
  <c r="Z24" i="2"/>
  <c r="AA24" i="2"/>
  <c r="AB24" i="2"/>
  <c r="AC24" i="2"/>
  <c r="AD24" i="2"/>
  <c r="AE24" i="2"/>
  <c r="AF24" i="2"/>
  <c r="AS24" i="2"/>
  <c r="D25" i="2"/>
  <c r="E25" i="2"/>
  <c r="F25" i="2"/>
  <c r="O25" i="2"/>
  <c r="W25" i="2"/>
  <c r="X25" i="2"/>
  <c r="Y25" i="2"/>
  <c r="Z25" i="2"/>
  <c r="AA25" i="2"/>
  <c r="AB25" i="2"/>
  <c r="AC25" i="2"/>
  <c r="AD25" i="2"/>
  <c r="AE25" i="2"/>
  <c r="AF25" i="2"/>
  <c r="AS25" i="2"/>
  <c r="D26" i="2"/>
  <c r="AG18" i="3" s="1"/>
  <c r="E26" i="2"/>
  <c r="AH18" i="3" s="1"/>
  <c r="F26" i="2"/>
  <c r="AI18" i="3" s="1"/>
  <c r="O26" i="2"/>
  <c r="W26" i="2"/>
  <c r="X26" i="2"/>
  <c r="Z18" i="3" s="1"/>
  <c r="Y46" i="3" s="1"/>
  <c r="Y26" i="2"/>
  <c r="AA18" i="3" s="1"/>
  <c r="Z26" i="2"/>
  <c r="AB18" i="3" s="1"/>
  <c r="AA26" i="2"/>
  <c r="AC18" i="3" s="1"/>
  <c r="AB26" i="2"/>
  <c r="AD18" i="3" s="1"/>
  <c r="AC26" i="2"/>
  <c r="AD26" i="2"/>
  <c r="AE26" i="2"/>
  <c r="AF26" i="2"/>
  <c r="AS26" i="2"/>
  <c r="AK95" i="5"/>
  <c r="AK77" i="5"/>
  <c r="AK59" i="5"/>
  <c r="AK41" i="5"/>
  <c r="AK23" i="5"/>
  <c r="U22" i="5"/>
  <c r="U19" i="5"/>
  <c r="U16" i="5"/>
  <c r="U13" i="5"/>
  <c r="U10" i="5"/>
  <c r="AK7" i="5"/>
  <c r="AK5" i="5"/>
  <c r="D13" i="2"/>
  <c r="E13" i="2"/>
  <c r="F13" i="2"/>
  <c r="O13" i="2"/>
  <c r="W13" i="2"/>
  <c r="X13" i="2"/>
  <c r="Y13" i="2"/>
  <c r="Z13" i="2"/>
  <c r="AA13" i="2"/>
  <c r="AB13" i="2"/>
  <c r="AC13" i="2"/>
  <c r="AD13" i="2"/>
  <c r="AE13" i="2"/>
  <c r="AF13" i="2"/>
  <c r="AS13" i="2"/>
  <c r="D14" i="2"/>
  <c r="E14" i="2"/>
  <c r="F14" i="2"/>
  <c r="O14" i="2"/>
  <c r="W14" i="2"/>
  <c r="X14" i="2"/>
  <c r="Y14" i="2"/>
  <c r="Z14" i="2"/>
  <c r="AA14" i="2"/>
  <c r="AB14" i="2"/>
  <c r="AC14" i="2"/>
  <c r="AD14" i="2"/>
  <c r="AE14" i="2"/>
  <c r="AF14" i="2"/>
  <c r="AS14" i="2"/>
  <c r="D15" i="2"/>
  <c r="E15" i="2"/>
  <c r="F15" i="2"/>
  <c r="O15" i="2"/>
  <c r="W15" i="2"/>
  <c r="X15" i="2"/>
  <c r="Y15" i="2"/>
  <c r="Z15" i="2"/>
  <c r="AA15" i="2"/>
  <c r="AB15" i="2"/>
  <c r="AC15" i="2"/>
  <c r="AD15" i="2"/>
  <c r="AE15" i="2"/>
  <c r="AF15" i="2"/>
  <c r="AS15" i="2"/>
  <c r="D16" i="2"/>
  <c r="E16" i="2"/>
  <c r="F16" i="2"/>
  <c r="O16" i="2"/>
  <c r="W16" i="2"/>
  <c r="X16" i="2"/>
  <c r="Y16" i="2"/>
  <c r="Z16" i="2"/>
  <c r="AA16" i="2"/>
  <c r="AB16" i="2"/>
  <c r="AC16" i="2"/>
  <c r="AD16" i="2"/>
  <c r="AE16" i="2"/>
  <c r="AF16" i="2"/>
  <c r="AS16" i="2"/>
  <c r="D17" i="2"/>
  <c r="E17" i="2"/>
  <c r="F17" i="2"/>
  <c r="O17" i="2"/>
  <c r="W17" i="2"/>
  <c r="X17" i="2"/>
  <c r="Y17" i="2"/>
  <c r="Z17" i="2"/>
  <c r="AA17" i="2"/>
  <c r="AB17" i="2"/>
  <c r="AC17" i="2"/>
  <c r="AD17" i="2"/>
  <c r="AE17" i="2"/>
  <c r="AF17" i="2"/>
  <c r="AS17" i="2"/>
  <c r="D18" i="2"/>
  <c r="E18" i="2"/>
  <c r="F18" i="2"/>
  <c r="O18" i="2"/>
  <c r="W18" i="2"/>
  <c r="X18" i="2"/>
  <c r="Y18" i="2"/>
  <c r="Z18" i="2"/>
  <c r="AA18" i="2"/>
  <c r="AB18" i="2"/>
  <c r="AC18" i="2"/>
  <c r="AD18" i="2"/>
  <c r="AE18" i="2"/>
  <c r="AF18" i="2"/>
  <c r="AS18" i="2"/>
  <c r="D19" i="2"/>
  <c r="E19" i="2"/>
  <c r="F19" i="2"/>
  <c r="O19" i="2"/>
  <c r="W19" i="2"/>
  <c r="X19" i="2"/>
  <c r="Y19" i="2"/>
  <c r="Z19" i="2"/>
  <c r="AA19" i="2"/>
  <c r="AB19" i="2"/>
  <c r="AC19" i="2"/>
  <c r="AD19" i="2"/>
  <c r="AE19" i="2"/>
  <c r="AF19" i="2"/>
  <c r="AS19" i="2"/>
  <c r="D20" i="2"/>
  <c r="E20" i="2"/>
  <c r="F20" i="2"/>
  <c r="O20" i="2"/>
  <c r="W20" i="2"/>
  <c r="X20" i="2"/>
  <c r="Y20" i="2"/>
  <c r="Z20" i="2"/>
  <c r="AA20" i="2"/>
  <c r="AB20" i="2"/>
  <c r="AC20" i="2"/>
  <c r="AD20" i="2"/>
  <c r="AE20" i="2"/>
  <c r="AF20" i="2"/>
  <c r="AS20" i="2"/>
  <c r="D21" i="2"/>
  <c r="E21" i="2"/>
  <c r="F21" i="2"/>
  <c r="O21" i="2"/>
  <c r="W21" i="2"/>
  <c r="X21" i="2"/>
  <c r="Y21" i="2"/>
  <c r="Z21" i="2"/>
  <c r="AA21" i="2"/>
  <c r="AB21" i="2"/>
  <c r="AC21" i="2"/>
  <c r="AD21" i="2"/>
  <c r="AE21" i="2"/>
  <c r="AF21" i="2"/>
  <c r="AS21" i="2"/>
  <c r="O12" i="2"/>
  <c r="W12" i="2"/>
  <c r="X12" i="2"/>
  <c r="Y12" i="2"/>
  <c r="Z12" i="2"/>
  <c r="AA12" i="2"/>
  <c r="AB12" i="2"/>
  <c r="AC12" i="2"/>
  <c r="AD12" i="2"/>
  <c r="AE12" i="2"/>
  <c r="AF12" i="2"/>
  <c r="AS12" i="2"/>
  <c r="D12" i="2"/>
  <c r="E12" i="2"/>
  <c r="F12" i="2"/>
  <c r="D8" i="2"/>
  <c r="E8" i="2"/>
  <c r="F8" i="2"/>
  <c r="O8" i="2"/>
  <c r="W8" i="2"/>
  <c r="X8" i="2"/>
  <c r="Y8" i="2"/>
  <c r="Z8" i="2"/>
  <c r="AA8" i="2"/>
  <c r="AB8" i="2"/>
  <c r="AC8" i="2"/>
  <c r="AD8" i="2"/>
  <c r="AE8" i="2"/>
  <c r="AF8" i="2"/>
  <c r="AS8" i="2"/>
  <c r="D9" i="2"/>
  <c r="E9" i="2"/>
  <c r="F9" i="2"/>
  <c r="O9" i="2"/>
  <c r="W9" i="2"/>
  <c r="X9" i="2"/>
  <c r="Y9" i="2"/>
  <c r="Z9" i="2"/>
  <c r="AA9" i="2"/>
  <c r="AB9" i="2"/>
  <c r="AC9" i="2"/>
  <c r="AD9" i="2"/>
  <c r="AE9" i="2"/>
  <c r="AF9" i="2"/>
  <c r="AS9" i="2"/>
  <c r="D10" i="2"/>
  <c r="E10" i="2"/>
  <c r="F10" i="2"/>
  <c r="O10" i="2"/>
  <c r="W10" i="2"/>
  <c r="X10" i="2"/>
  <c r="Y10" i="2"/>
  <c r="Z10" i="2"/>
  <c r="AA10" i="2"/>
  <c r="AB10" i="2"/>
  <c r="AC10" i="2"/>
  <c r="AD10" i="2"/>
  <c r="AE10" i="2"/>
  <c r="AF10" i="2"/>
  <c r="AS10" i="2"/>
  <c r="D11" i="2"/>
  <c r="E11" i="2"/>
  <c r="F11" i="2"/>
  <c r="O11" i="2"/>
  <c r="W11" i="2"/>
  <c r="X11" i="2"/>
  <c r="Y11" i="2"/>
  <c r="Z11" i="2"/>
  <c r="AA11" i="2"/>
  <c r="AB11" i="2"/>
  <c r="AC11" i="2"/>
  <c r="AD11" i="2"/>
  <c r="AE11" i="2"/>
  <c r="AF11" i="2"/>
  <c r="AS11" i="2"/>
  <c r="E7" i="2"/>
  <c r="F7" i="2"/>
  <c r="O7" i="2"/>
  <c r="W7" i="2"/>
  <c r="X7" i="2"/>
  <c r="Y7" i="2"/>
  <c r="Z7" i="2"/>
  <c r="AA7" i="2"/>
  <c r="AB7" i="2"/>
  <c r="AC7" i="2"/>
  <c r="AD7" i="2"/>
  <c r="AE7" i="2"/>
  <c r="AF7" i="2"/>
  <c r="AS7" i="2"/>
  <c r="D7" i="2"/>
  <c r="D6" i="2"/>
  <c r="E6" i="2"/>
  <c r="F6" i="2"/>
  <c r="O6" i="2"/>
  <c r="W6" i="2"/>
  <c r="X6" i="2"/>
  <c r="Y6" i="2"/>
  <c r="Z6" i="2"/>
  <c r="AA6" i="2"/>
  <c r="AB6" i="2"/>
  <c r="AC6" i="2"/>
  <c r="AD6" i="2"/>
  <c r="AE6" i="2"/>
  <c r="AF6" i="2"/>
  <c r="AS6" i="2"/>
  <c r="D5" i="2"/>
  <c r="E5" i="2"/>
  <c r="F5" i="2"/>
  <c r="O5" i="2"/>
  <c r="W5" i="2"/>
  <c r="X5" i="2"/>
  <c r="Y5" i="2"/>
  <c r="Z5" i="2"/>
  <c r="AA5" i="2"/>
  <c r="AB5" i="2"/>
  <c r="AC5" i="2"/>
  <c r="AD5" i="2"/>
  <c r="AE5" i="2"/>
  <c r="AF5" i="2"/>
  <c r="AS5" i="2"/>
  <c r="D4" i="2"/>
  <c r="E4" i="2"/>
  <c r="F4" i="2"/>
  <c r="O4" i="2"/>
  <c r="W4" i="2"/>
  <c r="X4" i="2"/>
  <c r="Y4" i="2"/>
  <c r="Z4" i="2"/>
  <c r="AA4" i="2"/>
  <c r="AB4" i="2"/>
  <c r="AC4" i="2"/>
  <c r="AD4" i="2"/>
  <c r="AE4" i="2"/>
  <c r="AF4" i="2"/>
  <c r="AS4" i="2"/>
  <c r="D3" i="2"/>
  <c r="E3" i="2"/>
  <c r="F3" i="2"/>
  <c r="O3" i="2"/>
  <c r="W3" i="2"/>
  <c r="X3" i="2"/>
  <c r="Y3" i="2"/>
  <c r="Z3" i="2"/>
  <c r="AA3" i="2"/>
  <c r="AB3" i="2"/>
  <c r="AC3" i="2"/>
  <c r="AD3" i="2"/>
  <c r="AE3" i="2"/>
  <c r="AF3" i="2"/>
  <c r="AS3" i="2"/>
  <c r="BZ95" i="6" l="1"/>
  <c r="BV95" i="6"/>
  <c r="BR95" i="6"/>
  <c r="BN95" i="6"/>
  <c r="BJ95" i="6"/>
  <c r="BF95" i="6"/>
  <c r="BB95" i="6"/>
  <c r="AX95" i="6"/>
  <c r="AT95" i="6"/>
  <c r="AP95" i="6"/>
  <c r="AL95" i="6"/>
  <c r="BX95" i="6"/>
  <c r="C110" i="6" s="1"/>
  <c r="BS95" i="6"/>
  <c r="BM95" i="6"/>
  <c r="BH95" i="6"/>
  <c r="BC95" i="6"/>
  <c r="C98" i="6" s="1"/>
  <c r="AW95" i="6"/>
  <c r="AR95" i="6"/>
  <c r="AM95" i="6"/>
  <c r="CB95" i="6"/>
  <c r="BW95" i="6"/>
  <c r="BQ95" i="6"/>
  <c r="BL95" i="6"/>
  <c r="BG95" i="6"/>
  <c r="B95" i="6" s="1"/>
  <c r="BA95" i="6"/>
  <c r="AV95" i="6"/>
  <c r="AQ95" i="6"/>
  <c r="BY95" i="6"/>
  <c r="O104" i="6" s="1"/>
  <c r="BO95" i="6"/>
  <c r="BD95" i="6"/>
  <c r="AS95" i="6"/>
  <c r="BU95" i="6"/>
  <c r="C106" i="6" s="1"/>
  <c r="BK95" i="6"/>
  <c r="AZ95" i="6"/>
  <c r="AO95" i="6"/>
  <c r="BT95" i="6"/>
  <c r="C103" i="6" s="1"/>
  <c r="BI95" i="6"/>
  <c r="AY95" i="6"/>
  <c r="AN95" i="6"/>
  <c r="BP95" i="6"/>
  <c r="BE95" i="6"/>
  <c r="AU95" i="6"/>
  <c r="CA95" i="6"/>
  <c r="CA95" i="7"/>
  <c r="BW95" i="7"/>
  <c r="BS95" i="7"/>
  <c r="BO95" i="7"/>
  <c r="BK95" i="7"/>
  <c r="BG95" i="7"/>
  <c r="BC95" i="7"/>
  <c r="AY95" i="7"/>
  <c r="AU95" i="7"/>
  <c r="F100" i="7" s="1"/>
  <c r="P96" i="7" s="1"/>
  <c r="AQ95" i="7"/>
  <c r="AM95" i="7"/>
  <c r="BZ95" i="7"/>
  <c r="BV95" i="7"/>
  <c r="C107" i="7" s="1"/>
  <c r="BR95" i="7"/>
  <c r="BN95" i="7"/>
  <c r="BJ95" i="7"/>
  <c r="BF95" i="7"/>
  <c r="C108" i="7" s="1"/>
  <c r="BB95" i="7"/>
  <c r="AX95" i="7"/>
  <c r="AT95" i="7"/>
  <c r="AP95" i="7"/>
  <c r="AL95" i="7"/>
  <c r="CB95" i="7"/>
  <c r="BT95" i="7"/>
  <c r="BL95" i="7"/>
  <c r="BD95" i="7"/>
  <c r="AV95" i="7"/>
  <c r="AN95" i="7"/>
  <c r="BY95" i="7"/>
  <c r="O104" i="7" s="1"/>
  <c r="BQ95" i="7"/>
  <c r="BI95" i="7"/>
  <c r="BA95" i="7"/>
  <c r="AS95" i="7"/>
  <c r="F104" i="7" s="1"/>
  <c r="N98" i="7" s="1"/>
  <c r="BX95" i="7"/>
  <c r="BP95" i="7"/>
  <c r="BH95" i="7"/>
  <c r="AZ95" i="7"/>
  <c r="C96" i="7" s="1"/>
  <c r="AR95" i="7"/>
  <c r="BU95" i="7"/>
  <c r="AO95" i="7"/>
  <c r="BM95" i="7"/>
  <c r="BE95" i="7"/>
  <c r="AW95" i="7"/>
  <c r="BY95" i="5"/>
  <c r="BU95" i="5"/>
  <c r="BQ95" i="5"/>
  <c r="BM95" i="5"/>
  <c r="BI95" i="5"/>
  <c r="BE95" i="5"/>
  <c r="BA95" i="5"/>
  <c r="AW95" i="5"/>
  <c r="AS95" i="5"/>
  <c r="AO95" i="5"/>
  <c r="CB95" i="5"/>
  <c r="BW95" i="5"/>
  <c r="BR95" i="5"/>
  <c r="BL95" i="5"/>
  <c r="BG95" i="5"/>
  <c r="BB95" i="5"/>
  <c r="AV95" i="5"/>
  <c r="AQ95" i="5"/>
  <c r="AL95" i="5"/>
  <c r="CA95" i="5"/>
  <c r="BV95" i="5"/>
  <c r="BP95" i="5"/>
  <c r="BK95" i="5"/>
  <c r="BF95" i="5"/>
  <c r="AZ95" i="5"/>
  <c r="AU95" i="5"/>
  <c r="AP95" i="5"/>
  <c r="BZ95" i="5"/>
  <c r="BT95" i="5"/>
  <c r="BO95" i="5"/>
  <c r="BJ95" i="5"/>
  <c r="BD95" i="5"/>
  <c r="AY95" i="5"/>
  <c r="AT95" i="5"/>
  <c r="AN95" i="5"/>
  <c r="BS95" i="5"/>
  <c r="AX95" i="5"/>
  <c r="BN95" i="5"/>
  <c r="AR95" i="5"/>
  <c r="BH95" i="5"/>
  <c r="AM95" i="5"/>
  <c r="BX95" i="5"/>
  <c r="BC95" i="5"/>
  <c r="CB95" i="8"/>
  <c r="BX95" i="8"/>
  <c r="BT95" i="8"/>
  <c r="C103" i="8" s="1"/>
  <c r="BP95" i="8"/>
  <c r="BL95" i="8"/>
  <c r="BH95" i="8"/>
  <c r="BD95" i="8"/>
  <c r="C101" i="8" s="1"/>
  <c r="AZ95" i="8"/>
  <c r="AV95" i="8"/>
  <c r="AR95" i="8"/>
  <c r="AN95" i="8"/>
  <c r="BW95" i="8"/>
  <c r="BR95" i="8"/>
  <c r="BM95" i="8"/>
  <c r="BG95" i="8"/>
  <c r="B95" i="8" s="1"/>
  <c r="BB95" i="8"/>
  <c r="AW95" i="8"/>
  <c r="AQ95" i="8"/>
  <c r="AL95" i="8"/>
  <c r="CA95" i="8"/>
  <c r="BV95" i="8"/>
  <c r="BQ95" i="8"/>
  <c r="BK95" i="8"/>
  <c r="F94" i="8" s="1"/>
  <c r="BF95" i="8"/>
  <c r="BA95" i="8"/>
  <c r="AU95" i="8"/>
  <c r="AP95" i="8"/>
  <c r="BY95" i="8"/>
  <c r="BN95" i="8"/>
  <c r="BC95" i="8"/>
  <c r="AS95" i="8"/>
  <c r="F104" i="8" s="1"/>
  <c r="N98" i="8" s="1"/>
  <c r="BU95" i="8"/>
  <c r="BJ95" i="8"/>
  <c r="AY95" i="8"/>
  <c r="AO95" i="8"/>
  <c r="BS95" i="8"/>
  <c r="BI95" i="8"/>
  <c r="AX95" i="8"/>
  <c r="AM95" i="8"/>
  <c r="N104" i="8" s="1"/>
  <c r="BO95" i="8"/>
  <c r="BE95" i="8"/>
  <c r="AT95" i="8"/>
  <c r="BZ95" i="8"/>
  <c r="CB95" i="9"/>
  <c r="BX95" i="9"/>
  <c r="BT95" i="9"/>
  <c r="BP95" i="9"/>
  <c r="BL95" i="9"/>
  <c r="BH95" i="9"/>
  <c r="BD95" i="9"/>
  <c r="AZ95" i="9"/>
  <c r="AV95" i="9"/>
  <c r="AR95" i="9"/>
  <c r="AN95" i="9"/>
  <c r="CA95" i="9"/>
  <c r="BW95" i="9"/>
  <c r="BS95" i="9"/>
  <c r="BO95" i="9"/>
  <c r="BK95" i="9"/>
  <c r="F94" i="9" s="1"/>
  <c r="BG95" i="9"/>
  <c r="BC95" i="9"/>
  <c r="AY95" i="9"/>
  <c r="AU95" i="9"/>
  <c r="F100" i="9" s="1"/>
  <c r="P96" i="9" s="1"/>
  <c r="AQ95" i="9"/>
  <c r="AM95" i="9"/>
  <c r="BZ95" i="9"/>
  <c r="BR95" i="9"/>
  <c r="C100" i="9" s="1"/>
  <c r="BJ95" i="9"/>
  <c r="BB95" i="9"/>
  <c r="AT95" i="9"/>
  <c r="AL95" i="9"/>
  <c r="BY95" i="9"/>
  <c r="BN95" i="9"/>
  <c r="BE95" i="9"/>
  <c r="AS95" i="9"/>
  <c r="F104" i="9" s="1"/>
  <c r="N98" i="9" s="1"/>
  <c r="BV95" i="9"/>
  <c r="BM95" i="9"/>
  <c r="BA95" i="9"/>
  <c r="AP95" i="9"/>
  <c r="BQ95" i="9"/>
  <c r="AW95" i="9"/>
  <c r="BI95" i="9"/>
  <c r="AO95" i="9"/>
  <c r="BF95" i="9"/>
  <c r="BU95" i="9"/>
  <c r="AX95" i="9"/>
  <c r="BZ95" i="10"/>
  <c r="BV95" i="10"/>
  <c r="BR95" i="10"/>
  <c r="BN95" i="10"/>
  <c r="BJ95" i="10"/>
  <c r="F95" i="10" s="1"/>
  <c r="BF95" i="10"/>
  <c r="BB95" i="10"/>
  <c r="AX95" i="10"/>
  <c r="AT95" i="10"/>
  <c r="F108" i="10" s="1"/>
  <c r="N99" i="10" s="1"/>
  <c r="AP95" i="10"/>
  <c r="AL95" i="10"/>
  <c r="BY95" i="10"/>
  <c r="BU95" i="10"/>
  <c r="C106" i="10" s="1"/>
  <c r="BQ95" i="10"/>
  <c r="BM95" i="10"/>
  <c r="BI95" i="10"/>
  <c r="BE95" i="10"/>
  <c r="C105" i="10" s="1"/>
  <c r="BA95" i="10"/>
  <c r="AW95" i="10"/>
  <c r="AS95" i="10"/>
  <c r="AO95" i="10"/>
  <c r="CB95" i="10"/>
  <c r="BT95" i="10"/>
  <c r="BL95" i="10"/>
  <c r="BD95" i="10"/>
  <c r="C101" i="10" s="1"/>
  <c r="AV95" i="10"/>
  <c r="AN95" i="10"/>
  <c r="BX95" i="10"/>
  <c r="BO95" i="10"/>
  <c r="BC95" i="10"/>
  <c r="AR95" i="10"/>
  <c r="BW95" i="10"/>
  <c r="BK95" i="10"/>
  <c r="AZ95" i="10"/>
  <c r="AQ95" i="10"/>
  <c r="BP95" i="10"/>
  <c r="AU95" i="10"/>
  <c r="F100" i="10" s="1"/>
  <c r="P96" i="10" s="1"/>
  <c r="BH95" i="10"/>
  <c r="AM95" i="10"/>
  <c r="CA95" i="10"/>
  <c r="BG95" i="10"/>
  <c r="B95" i="10" s="1"/>
  <c r="BS95" i="10"/>
  <c r="AY95" i="10"/>
  <c r="CB95" i="11"/>
  <c r="BX95" i="11"/>
  <c r="C110" i="11" s="1"/>
  <c r="BT95" i="11"/>
  <c r="BP95" i="11"/>
  <c r="BL95" i="11"/>
  <c r="BH95" i="11"/>
  <c r="C94" i="11" s="1"/>
  <c r="BD95" i="11"/>
  <c r="AZ95" i="11"/>
  <c r="AV95" i="11"/>
  <c r="AR95" i="11"/>
  <c r="F101" i="11" s="1"/>
  <c r="N97" i="11" s="1"/>
  <c r="AN95" i="11"/>
  <c r="CA95" i="11"/>
  <c r="BW95" i="11"/>
  <c r="BS95" i="11"/>
  <c r="C102" i="11" s="1"/>
  <c r="BO95" i="11"/>
  <c r="BK95" i="11"/>
  <c r="BG95" i="11"/>
  <c r="BC95" i="11"/>
  <c r="C98" i="11" s="1"/>
  <c r="AY95" i="11"/>
  <c r="AU95" i="11"/>
  <c r="AQ95" i="11"/>
  <c r="AM95" i="11"/>
  <c r="N104" i="11" s="1"/>
  <c r="BV95" i="11"/>
  <c r="BN95" i="11"/>
  <c r="BF95" i="11"/>
  <c r="AX95" i="11"/>
  <c r="AA21" i="11" s="1"/>
  <c r="AP95" i="11"/>
  <c r="BY95" i="11"/>
  <c r="BM95" i="11"/>
  <c r="BB95" i="11"/>
  <c r="C104" i="11" s="1"/>
  <c r="AS95" i="11"/>
  <c r="BU95" i="11"/>
  <c r="BJ95" i="11"/>
  <c r="BA95" i="11"/>
  <c r="AO95" i="11"/>
  <c r="BQ95" i="11"/>
  <c r="AT95" i="11"/>
  <c r="BI95" i="11"/>
  <c r="Y21" i="11" s="1"/>
  <c r="AL95" i="11"/>
  <c r="BZ95" i="11"/>
  <c r="BE95" i="11"/>
  <c r="BR95" i="11"/>
  <c r="C100" i="11" s="1"/>
  <c r="AW95" i="11"/>
  <c r="BY95" i="12"/>
  <c r="BU95" i="12"/>
  <c r="BQ95" i="12"/>
  <c r="C99" i="12" s="1"/>
  <c r="BM95" i="12"/>
  <c r="BI95" i="12"/>
  <c r="BE95" i="12"/>
  <c r="BA95" i="12"/>
  <c r="AW95" i="12"/>
  <c r="AS95" i="12"/>
  <c r="AO95" i="12"/>
  <c r="CB95" i="12"/>
  <c r="BX95" i="12"/>
  <c r="BT95" i="12"/>
  <c r="BP95" i="12"/>
  <c r="BL95" i="12"/>
  <c r="E94" i="12" s="1"/>
  <c r="BH95" i="12"/>
  <c r="BD95" i="12"/>
  <c r="AZ95" i="12"/>
  <c r="AV95" i="12"/>
  <c r="F103" i="12" s="1"/>
  <c r="P97" i="12" s="1"/>
  <c r="AR95" i="12"/>
  <c r="AN95" i="12"/>
  <c r="CA95" i="12"/>
  <c r="BS95" i="12"/>
  <c r="C102" i="12" s="1"/>
  <c r="BK95" i="12"/>
  <c r="BC95" i="12"/>
  <c r="AU95" i="12"/>
  <c r="AM95" i="12"/>
  <c r="N104" i="12" s="1"/>
  <c r="BW95" i="12"/>
  <c r="BN95" i="12"/>
  <c r="BB95" i="12"/>
  <c r="AQ95" i="12"/>
  <c r="F96" i="12" s="1"/>
  <c r="N96" i="12" s="1"/>
  <c r="BV95" i="12"/>
  <c r="BJ95" i="12"/>
  <c r="AY95" i="12"/>
  <c r="AP95" i="12"/>
  <c r="BO95" i="12"/>
  <c r="AT95" i="12"/>
  <c r="BG95" i="12"/>
  <c r="AL95" i="12"/>
  <c r="C95" i="12" s="1"/>
  <c r="BZ95" i="12"/>
  <c r="BF95" i="12"/>
  <c r="BR95" i="12"/>
  <c r="AX95" i="12"/>
  <c r="F110" i="12" s="1"/>
  <c r="P99" i="12" s="1"/>
  <c r="E40" i="19"/>
  <c r="F23" i="19"/>
  <c r="Y15" i="18"/>
  <c r="F22" i="19"/>
  <c r="Y9" i="19"/>
  <c r="BY77" i="9"/>
  <c r="O86" i="9" s="1"/>
  <c r="BU77" i="9"/>
  <c r="C88" i="9" s="1"/>
  <c r="BQ77" i="9"/>
  <c r="C81" i="9" s="1"/>
  <c r="BM77" i="9"/>
  <c r="BI77" i="9"/>
  <c r="Y18" i="9" s="1"/>
  <c r="BE77" i="9"/>
  <c r="C87" i="9" s="1"/>
  <c r="BA77" i="9"/>
  <c r="AD18" i="9" s="1"/>
  <c r="AW77" i="9"/>
  <c r="AS77" i="9"/>
  <c r="F86" i="9" s="1"/>
  <c r="N80" i="9" s="1"/>
  <c r="AO77" i="9"/>
  <c r="CB77" i="9"/>
  <c r="BX77" i="9"/>
  <c r="C92" i="9" s="1"/>
  <c r="BT77" i="9"/>
  <c r="C85" i="9" s="1"/>
  <c r="BP77" i="9"/>
  <c r="BL77" i="9"/>
  <c r="E76" i="9" s="1"/>
  <c r="BH77" i="9"/>
  <c r="BD77" i="9"/>
  <c r="C83" i="9" s="1"/>
  <c r="AZ77" i="9"/>
  <c r="AV77" i="9"/>
  <c r="F85" i="9" s="1"/>
  <c r="P79" i="9" s="1"/>
  <c r="AR77" i="9"/>
  <c r="F83" i="9" s="1"/>
  <c r="N79" i="9" s="1"/>
  <c r="AN77" i="9"/>
  <c r="CA77" i="9"/>
  <c r="BW77" i="9"/>
  <c r="C91" i="9" s="1"/>
  <c r="BS77" i="9"/>
  <c r="C84" i="9" s="1"/>
  <c r="BO77" i="9"/>
  <c r="BK77" i="9"/>
  <c r="BG77" i="9"/>
  <c r="B77" i="9" s="1"/>
  <c r="BC77" i="9"/>
  <c r="C80" i="9" s="1"/>
  <c r="AY77" i="9"/>
  <c r="AU77" i="9"/>
  <c r="F82" i="9" s="1"/>
  <c r="P78" i="9" s="1"/>
  <c r="AQ77" i="9"/>
  <c r="F78" i="9" s="1"/>
  <c r="N78" i="9" s="1"/>
  <c r="AM77" i="9"/>
  <c r="N86" i="9" s="1"/>
  <c r="BR77" i="9"/>
  <c r="C82" i="9" s="1"/>
  <c r="BB77" i="9"/>
  <c r="C86" i="9" s="1"/>
  <c r="AL77" i="9"/>
  <c r="BV77" i="9"/>
  <c r="C89" i="9" s="1"/>
  <c r="AX77" i="9"/>
  <c r="AA18" i="9" s="1"/>
  <c r="BN77" i="9"/>
  <c r="AT77" i="9"/>
  <c r="F90" i="9" s="1"/>
  <c r="N81" i="9" s="1"/>
  <c r="BJ77" i="9"/>
  <c r="F77" i="9" s="1"/>
  <c r="AP77" i="9"/>
  <c r="BZ77" i="9"/>
  <c r="BF77" i="9"/>
  <c r="C90" i="9" s="1"/>
  <c r="CB77" i="11"/>
  <c r="BX77" i="11"/>
  <c r="C92" i="11" s="1"/>
  <c r="BT77" i="11"/>
  <c r="C85" i="11" s="1"/>
  <c r="BP77" i="11"/>
  <c r="BL77" i="11"/>
  <c r="E76" i="11" s="1"/>
  <c r="BH77" i="11"/>
  <c r="C76" i="11" s="1"/>
  <c r="BD77" i="11"/>
  <c r="C83" i="11" s="1"/>
  <c r="AZ77" i="11"/>
  <c r="AC18" i="11" s="1"/>
  <c r="AV77" i="11"/>
  <c r="F85" i="11" s="1"/>
  <c r="P79" i="11" s="1"/>
  <c r="AR77" i="11"/>
  <c r="F83" i="11" s="1"/>
  <c r="N79" i="11" s="1"/>
  <c r="AN77" i="11"/>
  <c r="BW77" i="11"/>
  <c r="C91" i="11" s="1"/>
  <c r="BR77" i="11"/>
  <c r="C82" i="11" s="1"/>
  <c r="BM77" i="11"/>
  <c r="BG77" i="11"/>
  <c r="B77" i="11" s="1"/>
  <c r="BB77" i="11"/>
  <c r="C86" i="11" s="1"/>
  <c r="AW77" i="11"/>
  <c r="F89" i="11" s="1"/>
  <c r="P80" i="11" s="1"/>
  <c r="AQ77" i="11"/>
  <c r="F78" i="11" s="1"/>
  <c r="N78" i="11" s="1"/>
  <c r="AL77" i="11"/>
  <c r="CA77" i="11"/>
  <c r="BV77" i="11"/>
  <c r="C89" i="11" s="1"/>
  <c r="BQ77" i="11"/>
  <c r="C81" i="11" s="1"/>
  <c r="BK77" i="11"/>
  <c r="F76" i="11" s="1"/>
  <c r="BF77" i="11"/>
  <c r="C90" i="11" s="1"/>
  <c r="BA77" i="11"/>
  <c r="C79" i="11" s="1"/>
  <c r="AU77" i="11"/>
  <c r="F82" i="11" s="1"/>
  <c r="P78" i="11" s="1"/>
  <c r="AP77" i="11"/>
  <c r="BZ77" i="11"/>
  <c r="BU77" i="11"/>
  <c r="C88" i="11" s="1"/>
  <c r="BO77" i="11"/>
  <c r="BJ77" i="11"/>
  <c r="BE77" i="11"/>
  <c r="C87" i="11" s="1"/>
  <c r="AY77" i="11"/>
  <c r="E77" i="11" s="1"/>
  <c r="AT77" i="11"/>
  <c r="F90" i="11" s="1"/>
  <c r="N81" i="11" s="1"/>
  <c r="AO77" i="11"/>
  <c r="BI77" i="11"/>
  <c r="Y18" i="11" s="1"/>
  <c r="AM77" i="11"/>
  <c r="N86" i="11" s="1"/>
  <c r="BC77" i="11"/>
  <c r="C80" i="11" s="1"/>
  <c r="BY77" i="11"/>
  <c r="O86" i="11" s="1"/>
  <c r="AX77" i="11"/>
  <c r="AA18" i="11" s="1"/>
  <c r="BS77" i="11"/>
  <c r="C84" i="11" s="1"/>
  <c r="AS77" i="11"/>
  <c r="F86" i="11" s="1"/>
  <c r="N80" i="11" s="1"/>
  <c r="BN77" i="11"/>
  <c r="BZ23" i="10"/>
  <c r="BV23" i="10"/>
  <c r="C35" i="10" s="1"/>
  <c r="BR23" i="10"/>
  <c r="C28" i="10" s="1"/>
  <c r="BN23" i="10"/>
  <c r="BJ23" i="10"/>
  <c r="BF23" i="10"/>
  <c r="C36" i="10" s="1"/>
  <c r="BB23" i="10"/>
  <c r="C32" i="10" s="1"/>
  <c r="AX23" i="10"/>
  <c r="AT23" i="10"/>
  <c r="F36" i="10" s="1"/>
  <c r="N27" i="10" s="1"/>
  <c r="AP23" i="10"/>
  <c r="AL23" i="10"/>
  <c r="CA23" i="10"/>
  <c r="BU23" i="10"/>
  <c r="C34" i="10" s="1"/>
  <c r="BP23" i="10"/>
  <c r="BK23" i="10"/>
  <c r="BE23" i="10"/>
  <c r="C33" i="10" s="1"/>
  <c r="AZ23" i="10"/>
  <c r="AU23" i="10"/>
  <c r="F28" i="10" s="1"/>
  <c r="P24" i="10" s="1"/>
  <c r="AO23" i="10"/>
  <c r="BY23" i="10"/>
  <c r="O32" i="10" s="1"/>
  <c r="BS23" i="10"/>
  <c r="C30" i="10" s="1"/>
  <c r="BL23" i="10"/>
  <c r="BD23" i="10"/>
  <c r="C29" i="10" s="1"/>
  <c r="AW23" i="10"/>
  <c r="Z9" i="10" s="1"/>
  <c r="AQ23" i="10"/>
  <c r="F24" i="10" s="1"/>
  <c r="N24" i="10" s="1"/>
  <c r="BX23" i="10"/>
  <c r="C38" i="10" s="1"/>
  <c r="BQ23" i="10"/>
  <c r="C27" i="10" s="1"/>
  <c r="BI23" i="10"/>
  <c r="Y9" i="10" s="1"/>
  <c r="BC23" i="10"/>
  <c r="C26" i="10" s="1"/>
  <c r="AV23" i="10"/>
  <c r="F31" i="10" s="1"/>
  <c r="P25" i="10" s="1"/>
  <c r="AN23" i="10"/>
  <c r="BW23" i="10"/>
  <c r="C37" i="10" s="1"/>
  <c r="BO23" i="10"/>
  <c r="BH23" i="10"/>
  <c r="C22" i="10" s="1"/>
  <c r="BA23" i="10"/>
  <c r="AS23" i="10"/>
  <c r="F32" i="10" s="1"/>
  <c r="N26" i="10" s="1"/>
  <c r="AM23" i="10"/>
  <c r="N32" i="10" s="1"/>
  <c r="CB23" i="10"/>
  <c r="AY23" i="10"/>
  <c r="BG23" i="10"/>
  <c r="B23" i="10" s="1"/>
  <c r="BT23" i="10"/>
  <c r="C31" i="10" s="1"/>
  <c r="BM23" i="10"/>
  <c r="AR23" i="10"/>
  <c r="F29" i="10" s="1"/>
  <c r="N25" i="10" s="1"/>
  <c r="CA77" i="12"/>
  <c r="BW77" i="12"/>
  <c r="C91" i="12" s="1"/>
  <c r="BS77" i="12"/>
  <c r="C84" i="12" s="1"/>
  <c r="BO77" i="12"/>
  <c r="BK77" i="12"/>
  <c r="BG77" i="12"/>
  <c r="B77" i="12" s="1"/>
  <c r="BC77" i="12"/>
  <c r="C80" i="12" s="1"/>
  <c r="AY77" i="12"/>
  <c r="E77" i="12" s="1"/>
  <c r="AU77" i="12"/>
  <c r="F82" i="12" s="1"/>
  <c r="P78" i="12" s="1"/>
  <c r="AQ77" i="12"/>
  <c r="F78" i="12" s="1"/>
  <c r="N78" i="12" s="1"/>
  <c r="AM77" i="12"/>
  <c r="N86" i="12" s="1"/>
  <c r="BZ77" i="12"/>
  <c r="BU77" i="12"/>
  <c r="C88" i="12" s="1"/>
  <c r="BP77" i="12"/>
  <c r="BJ77" i="12"/>
  <c r="BE77" i="12"/>
  <c r="C87" i="12" s="1"/>
  <c r="AZ77" i="12"/>
  <c r="AC18" i="12" s="1"/>
  <c r="AT77" i="12"/>
  <c r="F90" i="12" s="1"/>
  <c r="N81" i="12" s="1"/>
  <c r="AO77" i="12"/>
  <c r="BY77" i="12"/>
  <c r="O86" i="12" s="1"/>
  <c r="BR77" i="12"/>
  <c r="C82" i="12" s="1"/>
  <c r="BL77" i="12"/>
  <c r="E76" i="12" s="1"/>
  <c r="BD77" i="12"/>
  <c r="C83" i="12" s="1"/>
  <c r="AW77" i="12"/>
  <c r="AP77" i="12"/>
  <c r="BX77" i="12"/>
  <c r="C92" i="12" s="1"/>
  <c r="BQ77" i="12"/>
  <c r="C81" i="12" s="1"/>
  <c r="BI77" i="12"/>
  <c r="Y18" i="12" s="1"/>
  <c r="BB77" i="12"/>
  <c r="C86" i="12" s="1"/>
  <c r="AV77" i="12"/>
  <c r="F85" i="12" s="1"/>
  <c r="P79" i="12" s="1"/>
  <c r="AN77" i="12"/>
  <c r="BV77" i="12"/>
  <c r="C89" i="12" s="1"/>
  <c r="BN77" i="12"/>
  <c r="BH77" i="12"/>
  <c r="C76" i="12" s="1"/>
  <c r="BA77" i="12"/>
  <c r="AS77" i="12"/>
  <c r="F86" i="12" s="1"/>
  <c r="N80" i="12" s="1"/>
  <c r="AL77" i="12"/>
  <c r="CB77" i="12"/>
  <c r="AX77" i="12"/>
  <c r="BM77" i="12"/>
  <c r="BF77" i="12"/>
  <c r="C90" i="12" s="1"/>
  <c r="AR77" i="12"/>
  <c r="F83" i="12" s="1"/>
  <c r="N79" i="12" s="1"/>
  <c r="BT77" i="12"/>
  <c r="C85" i="12" s="1"/>
  <c r="CB23" i="11"/>
  <c r="BX23" i="11"/>
  <c r="C38" i="11" s="1"/>
  <c r="BT23" i="11"/>
  <c r="C31" i="11" s="1"/>
  <c r="BP23" i="11"/>
  <c r="BL23" i="11"/>
  <c r="E22" i="11" s="1"/>
  <c r="BH23" i="11"/>
  <c r="X9" i="11" s="1"/>
  <c r="W28" i="11" s="1"/>
  <c r="BD23" i="11"/>
  <c r="C29" i="11" s="1"/>
  <c r="AZ23" i="11"/>
  <c r="AC9" i="11" s="1"/>
  <c r="AV23" i="11"/>
  <c r="F31" i="11" s="1"/>
  <c r="P25" i="11" s="1"/>
  <c r="AR23" i="11"/>
  <c r="F29" i="11" s="1"/>
  <c r="N25" i="11" s="1"/>
  <c r="AN23" i="11"/>
  <c r="CA23" i="11"/>
  <c r="BV23" i="11"/>
  <c r="C35" i="11" s="1"/>
  <c r="BQ23" i="11"/>
  <c r="C27" i="11" s="1"/>
  <c r="BK23" i="11"/>
  <c r="F22" i="11" s="1"/>
  <c r="BF23" i="11"/>
  <c r="C36" i="11" s="1"/>
  <c r="BA23" i="11"/>
  <c r="AU23" i="11"/>
  <c r="F28" i="11" s="1"/>
  <c r="P24" i="11" s="1"/>
  <c r="AP23" i="11"/>
  <c r="BZ23" i="11"/>
  <c r="BU23" i="11"/>
  <c r="C34" i="11" s="1"/>
  <c r="BO23" i="11"/>
  <c r="BJ23" i="11"/>
  <c r="F23" i="11" s="1"/>
  <c r="BE23" i="11"/>
  <c r="C33" i="11" s="1"/>
  <c r="AY23" i="11"/>
  <c r="AB9" i="11" s="1"/>
  <c r="AT23" i="11"/>
  <c r="F36" i="11" s="1"/>
  <c r="N27" i="11" s="1"/>
  <c r="AO23" i="11"/>
  <c r="BY23" i="11"/>
  <c r="O32" i="11" s="1"/>
  <c r="BR23" i="11"/>
  <c r="C28" i="11" s="1"/>
  <c r="BG23" i="11"/>
  <c r="B23" i="11" s="1"/>
  <c r="AW23" i="11"/>
  <c r="F35" i="11" s="1"/>
  <c r="P26" i="11" s="1"/>
  <c r="AL23" i="11"/>
  <c r="V9" i="11" s="1"/>
  <c r="V28" i="11" s="1"/>
  <c r="AL4" i="15" s="1"/>
  <c r="BD46" i="15" s="1"/>
  <c r="BW23" i="11"/>
  <c r="C37" i="11" s="1"/>
  <c r="BI23" i="11"/>
  <c r="Y9" i="11" s="1"/>
  <c r="AS23" i="11"/>
  <c r="F32" i="11" s="1"/>
  <c r="N26" i="11" s="1"/>
  <c r="BS23" i="11"/>
  <c r="C30" i="11" s="1"/>
  <c r="BC23" i="11"/>
  <c r="C26" i="11" s="1"/>
  <c r="AQ23" i="11"/>
  <c r="F24" i="11" s="1"/>
  <c r="N24" i="11" s="1"/>
  <c r="BN23" i="11"/>
  <c r="BB23" i="11"/>
  <c r="C32" i="11" s="1"/>
  <c r="AM23" i="11"/>
  <c r="N32" i="11" s="1"/>
  <c r="BM23" i="11"/>
  <c r="AX23" i="11"/>
  <c r="AA9" i="11" s="1"/>
  <c r="CA23" i="12"/>
  <c r="BW23" i="12"/>
  <c r="C37" i="12" s="1"/>
  <c r="BS23" i="12"/>
  <c r="C30" i="12" s="1"/>
  <c r="BO23" i="12"/>
  <c r="BK23" i="12"/>
  <c r="BG23" i="12"/>
  <c r="B23" i="12" s="1"/>
  <c r="BC23" i="12"/>
  <c r="C26" i="12" s="1"/>
  <c r="AY23" i="12"/>
  <c r="AU23" i="12"/>
  <c r="F28" i="12" s="1"/>
  <c r="P24" i="12" s="1"/>
  <c r="AQ23" i="12"/>
  <c r="F24" i="12" s="1"/>
  <c r="N24" i="12" s="1"/>
  <c r="BY23" i="12"/>
  <c r="O32" i="12" s="1"/>
  <c r="BT23" i="12"/>
  <c r="C31" i="12" s="1"/>
  <c r="BN23" i="12"/>
  <c r="BI23" i="12"/>
  <c r="Y9" i="12" s="1"/>
  <c r="BD23" i="12"/>
  <c r="C29" i="12" s="1"/>
  <c r="AX23" i="12"/>
  <c r="AA9" i="12" s="1"/>
  <c r="AS23" i="12"/>
  <c r="F32" i="12" s="1"/>
  <c r="N26" i="12" s="1"/>
  <c r="AN23" i="12"/>
  <c r="BV23" i="12"/>
  <c r="C35" i="12" s="1"/>
  <c r="BP23" i="12"/>
  <c r="BH23" i="12"/>
  <c r="BA23" i="12"/>
  <c r="AD9" i="12" s="1"/>
  <c r="AT23" i="12"/>
  <c r="F36" i="12" s="1"/>
  <c r="N27" i="12" s="1"/>
  <c r="AM23" i="12"/>
  <c r="N32" i="12" s="1"/>
  <c r="CB23" i="12"/>
  <c r="BU23" i="12"/>
  <c r="C34" i="12" s="1"/>
  <c r="BM23" i="12"/>
  <c r="BF23" i="12"/>
  <c r="C36" i="12" s="1"/>
  <c r="AZ23" i="12"/>
  <c r="AC9" i="12" s="1"/>
  <c r="AR23" i="12"/>
  <c r="F29" i="12" s="1"/>
  <c r="N25" i="12" s="1"/>
  <c r="AL23" i="12"/>
  <c r="C23" i="12" s="1"/>
  <c r="I42" i="12" s="1"/>
  <c r="BZ23" i="12"/>
  <c r="BR23" i="12"/>
  <c r="C28" i="12" s="1"/>
  <c r="BL23" i="12"/>
  <c r="BE23" i="12"/>
  <c r="C33" i="12" s="1"/>
  <c r="AW23" i="12"/>
  <c r="AP23" i="12"/>
  <c r="BQ23" i="12"/>
  <c r="C27" i="12" s="1"/>
  <c r="AO23" i="12"/>
  <c r="AV23" i="12"/>
  <c r="F31" i="12" s="1"/>
  <c r="P25" i="12" s="1"/>
  <c r="BX23" i="12"/>
  <c r="C38" i="12" s="1"/>
  <c r="BJ23" i="12"/>
  <c r="F23" i="12" s="1"/>
  <c r="BB23" i="12"/>
  <c r="C32" i="12" s="1"/>
  <c r="CC95" i="9"/>
  <c r="CC77" i="9"/>
  <c r="CC59" i="9"/>
  <c r="CC41" i="9"/>
  <c r="CA5" i="9"/>
  <c r="BW5" i="9"/>
  <c r="I19" i="9" s="1"/>
  <c r="BS5" i="9"/>
  <c r="BO5" i="9"/>
  <c r="BK5" i="9"/>
  <c r="BG5" i="9"/>
  <c r="BC5" i="9"/>
  <c r="I8" i="9" s="1"/>
  <c r="AY5" i="9"/>
  <c r="AU5" i="9"/>
  <c r="AQ5" i="9"/>
  <c r="L6" i="9" s="1"/>
  <c r="O6" i="9" s="1"/>
  <c r="AM5" i="9"/>
  <c r="W5" i="9" s="1"/>
  <c r="CC7" i="9"/>
  <c r="BY5" i="9"/>
  <c r="O17" i="9" s="1"/>
  <c r="O36" i="9" s="1"/>
  <c r="O55" i="9" s="1"/>
  <c r="O74" i="9" s="1"/>
  <c r="BT5" i="9"/>
  <c r="I13" i="9" s="1"/>
  <c r="BN5" i="9"/>
  <c r="BI5" i="9"/>
  <c r="BD5" i="9"/>
  <c r="I11" i="9" s="1"/>
  <c r="AX5" i="9"/>
  <c r="AS5" i="9"/>
  <c r="L14" i="9" s="1"/>
  <c r="O8" i="9" s="1"/>
  <c r="AN5" i="9"/>
  <c r="X5" i="9" s="1"/>
  <c r="X26" i="9" s="1"/>
  <c r="AG1" i="15" s="1"/>
  <c r="BI35" i="15" s="1"/>
  <c r="CB5" i="9"/>
  <c r="O20" i="9" s="1"/>
  <c r="BU5" i="9"/>
  <c r="I16" i="9" s="1"/>
  <c r="BM5" i="9"/>
  <c r="BF5" i="9"/>
  <c r="I18" i="9" s="1"/>
  <c r="AZ5" i="9"/>
  <c r="I6" i="9" s="1"/>
  <c r="AR5" i="9"/>
  <c r="L11" i="9" s="1"/>
  <c r="O7" i="9" s="1"/>
  <c r="BZ5" i="9"/>
  <c r="BR5" i="9"/>
  <c r="I10" i="9" s="1"/>
  <c r="BL5" i="9"/>
  <c r="BE5" i="9"/>
  <c r="I15" i="9" s="1"/>
  <c r="AW5" i="9"/>
  <c r="AP5" i="9"/>
  <c r="CC23" i="9"/>
  <c r="BX5" i="9"/>
  <c r="I20" i="9" s="1"/>
  <c r="BQ5" i="9"/>
  <c r="I9" i="9" s="1"/>
  <c r="BJ5" i="9"/>
  <c r="BB5" i="9"/>
  <c r="I14" i="9" s="1"/>
  <c r="AV5" i="9"/>
  <c r="AO5" i="9"/>
  <c r="CC5" i="9"/>
  <c r="BV5" i="9"/>
  <c r="BP5" i="9"/>
  <c r="BH5" i="9"/>
  <c r="BA5" i="9"/>
  <c r="AT5" i="9"/>
  <c r="L18" i="9" s="1"/>
  <c r="O9" i="9" s="1"/>
  <c r="AL5" i="9"/>
  <c r="I5" i="9" s="1"/>
  <c r="BY41" i="9"/>
  <c r="O50" i="9" s="1"/>
  <c r="BU41" i="9"/>
  <c r="C52" i="9" s="1"/>
  <c r="BQ41" i="9"/>
  <c r="C45" i="9" s="1"/>
  <c r="BM41" i="9"/>
  <c r="BI41" i="9"/>
  <c r="Y12" i="9" s="1"/>
  <c r="BE41" i="9"/>
  <c r="C51" i="9" s="1"/>
  <c r="BA41" i="9"/>
  <c r="AD12" i="9" s="1"/>
  <c r="AW41" i="9"/>
  <c r="AS41" i="9"/>
  <c r="F50" i="9" s="1"/>
  <c r="N44" i="9" s="1"/>
  <c r="AO41" i="9"/>
  <c r="CB41" i="9"/>
  <c r="BX41" i="9"/>
  <c r="C56" i="9" s="1"/>
  <c r="BT41" i="9"/>
  <c r="C49" i="9" s="1"/>
  <c r="CA41" i="9"/>
  <c r="BW41" i="9"/>
  <c r="C55" i="9" s="1"/>
  <c r="BS41" i="9"/>
  <c r="C48" i="9" s="1"/>
  <c r="BO41" i="9"/>
  <c r="BK41" i="9"/>
  <c r="BG41" i="9"/>
  <c r="B41" i="9" s="1"/>
  <c r="BC41" i="9"/>
  <c r="C44" i="9" s="1"/>
  <c r="AY41" i="9"/>
  <c r="AU41" i="9"/>
  <c r="F46" i="9" s="1"/>
  <c r="P42" i="9" s="1"/>
  <c r="AQ41" i="9"/>
  <c r="F42" i="9" s="1"/>
  <c r="N42" i="9" s="1"/>
  <c r="AM41" i="9"/>
  <c r="N50" i="9" s="1"/>
  <c r="BZ41" i="9"/>
  <c r="BN41" i="9"/>
  <c r="BF41" i="9"/>
  <c r="C54" i="9" s="1"/>
  <c r="AX41" i="9"/>
  <c r="AA12" i="9" s="1"/>
  <c r="AP41" i="9"/>
  <c r="BV41" i="9"/>
  <c r="C53" i="9" s="1"/>
  <c r="BJ41" i="9"/>
  <c r="F41" i="9" s="1"/>
  <c r="AZ41" i="9"/>
  <c r="AC12" i="9" s="1"/>
  <c r="AN41" i="9"/>
  <c r="BR41" i="9"/>
  <c r="C46" i="9" s="1"/>
  <c r="BH41" i="9"/>
  <c r="AV41" i="9"/>
  <c r="F49" i="9" s="1"/>
  <c r="P43" i="9" s="1"/>
  <c r="AL41" i="9"/>
  <c r="V12" i="9" s="1"/>
  <c r="V29" i="9" s="1"/>
  <c r="AE5" i="15" s="1"/>
  <c r="BA34" i="15" s="1"/>
  <c r="BP41" i="9"/>
  <c r="BD41" i="9"/>
  <c r="C47" i="9" s="1"/>
  <c r="AT41" i="9"/>
  <c r="F54" i="9" s="1"/>
  <c r="N45" i="9" s="1"/>
  <c r="BL41" i="9"/>
  <c r="E40" i="9" s="1"/>
  <c r="BB41" i="9"/>
  <c r="C50" i="9" s="1"/>
  <c r="AR41" i="9"/>
  <c r="F47" i="9" s="1"/>
  <c r="N43" i="9" s="1"/>
  <c r="BZ5" i="10"/>
  <c r="O18" i="10" s="1"/>
  <c r="O37" i="10" s="1"/>
  <c r="O56" i="10" s="1"/>
  <c r="BV5" i="10"/>
  <c r="BR5" i="10"/>
  <c r="BN5" i="10"/>
  <c r="BJ5" i="10"/>
  <c r="BF5" i="10"/>
  <c r="BB5" i="10"/>
  <c r="AX5" i="10"/>
  <c r="AT5" i="10"/>
  <c r="AP5" i="10"/>
  <c r="AL5" i="10"/>
  <c r="CC59" i="10"/>
  <c r="CC5" i="10"/>
  <c r="BX5" i="10"/>
  <c r="BS5" i="10"/>
  <c r="BM5" i="10"/>
  <c r="BH5" i="10"/>
  <c r="BC5" i="10"/>
  <c r="AW5" i="10"/>
  <c r="AR5" i="10"/>
  <c r="AM5" i="10"/>
  <c r="CC95" i="10"/>
  <c r="CC77" i="10"/>
  <c r="CB5" i="10"/>
  <c r="O20" i="10" s="1"/>
  <c r="BU5" i="10"/>
  <c r="BO5" i="10"/>
  <c r="BG5" i="10"/>
  <c r="AZ5" i="10"/>
  <c r="AS5" i="10"/>
  <c r="CC41" i="10"/>
  <c r="CA5" i="10"/>
  <c r="O19" i="10" s="1"/>
  <c r="O38" i="10" s="1"/>
  <c r="BT5" i="10"/>
  <c r="BL5" i="10"/>
  <c r="BE5" i="10"/>
  <c r="I15" i="10" s="1"/>
  <c r="AY5" i="10"/>
  <c r="AQ5" i="10"/>
  <c r="CC23" i="10"/>
  <c r="BY5" i="10"/>
  <c r="O17" i="10" s="1"/>
  <c r="O36" i="10" s="1"/>
  <c r="O55" i="10" s="1"/>
  <c r="O74" i="10" s="1"/>
  <c r="BQ5" i="10"/>
  <c r="BK5" i="10"/>
  <c r="BD5" i="10"/>
  <c r="AV5" i="10"/>
  <c r="AO5" i="10"/>
  <c r="BA5" i="10"/>
  <c r="BI5" i="10"/>
  <c r="CC7" i="10"/>
  <c r="BP5" i="10"/>
  <c r="AU5" i="10"/>
  <c r="AN5" i="10"/>
  <c r="X5" i="10" s="1"/>
  <c r="X26" i="10" s="1"/>
  <c r="AG17" i="15" s="1"/>
  <c r="BI41" i="15" s="1"/>
  <c r="BW5" i="10"/>
  <c r="I19" i="10" s="1"/>
  <c r="BZ41" i="10"/>
  <c r="BV41" i="10"/>
  <c r="C53" i="10" s="1"/>
  <c r="BR41" i="10"/>
  <c r="C46" i="10" s="1"/>
  <c r="BN41" i="10"/>
  <c r="BJ41" i="10"/>
  <c r="F41" i="10" s="1"/>
  <c r="BF41" i="10"/>
  <c r="C54" i="10" s="1"/>
  <c r="BB41" i="10"/>
  <c r="C50" i="10" s="1"/>
  <c r="AX41" i="10"/>
  <c r="F56" i="10" s="1"/>
  <c r="P45" i="10" s="1"/>
  <c r="AT41" i="10"/>
  <c r="F54" i="10" s="1"/>
  <c r="N45" i="10" s="1"/>
  <c r="AP41" i="10"/>
  <c r="AL41" i="10"/>
  <c r="C41" i="10" s="1"/>
  <c r="BY41" i="10"/>
  <c r="O50" i="10" s="1"/>
  <c r="BT41" i="10"/>
  <c r="C49" i="10" s="1"/>
  <c r="BO41" i="10"/>
  <c r="BI41" i="10"/>
  <c r="Y12" i="10" s="1"/>
  <c r="BD41" i="10"/>
  <c r="C47" i="10" s="1"/>
  <c r="AY41" i="10"/>
  <c r="E41" i="10" s="1"/>
  <c r="AS41" i="10"/>
  <c r="F50" i="10" s="1"/>
  <c r="N44" i="10" s="1"/>
  <c r="AN41" i="10"/>
  <c r="BX41" i="10"/>
  <c r="C56" i="10" s="1"/>
  <c r="BQ41" i="10"/>
  <c r="C45" i="10" s="1"/>
  <c r="BK41" i="10"/>
  <c r="BC41" i="10"/>
  <c r="C44" i="10" s="1"/>
  <c r="AV41" i="10"/>
  <c r="F49" i="10" s="1"/>
  <c r="P43" i="10" s="1"/>
  <c r="AO41" i="10"/>
  <c r="BW41" i="10"/>
  <c r="C55" i="10" s="1"/>
  <c r="BP41" i="10"/>
  <c r="BH41" i="10"/>
  <c r="X12" i="10" s="1"/>
  <c r="W29" i="10" s="1"/>
  <c r="BA41" i="10"/>
  <c r="AU41" i="10"/>
  <c r="F46" i="10" s="1"/>
  <c r="P42" i="10" s="1"/>
  <c r="AM41" i="10"/>
  <c r="N50" i="10" s="1"/>
  <c r="CB41" i="10"/>
  <c r="BU41" i="10"/>
  <c r="C52" i="10" s="1"/>
  <c r="BM41" i="10"/>
  <c r="BG41" i="10"/>
  <c r="B41" i="10" s="1"/>
  <c r="AZ41" i="10"/>
  <c r="AC12" i="10" s="1"/>
  <c r="AR41" i="10"/>
  <c r="F47" i="10" s="1"/>
  <c r="N43" i="10" s="1"/>
  <c r="BL41" i="10"/>
  <c r="E40" i="10" s="1"/>
  <c r="BS41" i="10"/>
  <c r="C48" i="10" s="1"/>
  <c r="AQ41" i="10"/>
  <c r="F42" i="10" s="1"/>
  <c r="N42" i="10" s="1"/>
  <c r="AW41" i="10"/>
  <c r="Z12" i="10" s="1"/>
  <c r="CA41" i="10"/>
  <c r="BE41" i="10"/>
  <c r="C51" i="10" s="1"/>
  <c r="CB5" i="11"/>
  <c r="O20" i="11" s="1"/>
  <c r="BX5" i="11"/>
  <c r="I20" i="11" s="1"/>
  <c r="BT5" i="11"/>
  <c r="I13" i="11" s="1"/>
  <c r="BP5" i="11"/>
  <c r="BL5" i="11"/>
  <c r="BH5" i="11"/>
  <c r="BD5" i="11"/>
  <c r="I11" i="11" s="1"/>
  <c r="AZ5" i="11"/>
  <c r="I6" i="11" s="1"/>
  <c r="AV5" i="11"/>
  <c r="AR5" i="11"/>
  <c r="L11" i="11" s="1"/>
  <c r="O7" i="11" s="1"/>
  <c r="AN5" i="11"/>
  <c r="X5" i="11" s="1"/>
  <c r="X26" i="11" s="1"/>
  <c r="AN1" i="15" s="1"/>
  <c r="BI47" i="15" s="1"/>
  <c r="CC95" i="11"/>
  <c r="CC77" i="11"/>
  <c r="CC7" i="11"/>
  <c r="BY5" i="11"/>
  <c r="O17" i="11" s="1"/>
  <c r="O36" i="11" s="1"/>
  <c r="O55" i="11" s="1"/>
  <c r="O74" i="11" s="1"/>
  <c r="BS5" i="11"/>
  <c r="I12" i="11" s="1"/>
  <c r="BN5" i="11"/>
  <c r="BI5" i="11"/>
  <c r="BC5" i="11"/>
  <c r="I8" i="11" s="1"/>
  <c r="AX5" i="11"/>
  <c r="AS5" i="11"/>
  <c r="L14" i="11" s="1"/>
  <c r="O8" i="11" s="1"/>
  <c r="AM5" i="11"/>
  <c r="CC59" i="11"/>
  <c r="CC5" i="11"/>
  <c r="BW5" i="11"/>
  <c r="I19" i="11" s="1"/>
  <c r="BR5" i="11"/>
  <c r="I10" i="11" s="1"/>
  <c r="BM5" i="11"/>
  <c r="BG5" i="11"/>
  <c r="BB5" i="11"/>
  <c r="I14" i="11" s="1"/>
  <c r="AW5" i="11"/>
  <c r="AQ5" i="11"/>
  <c r="L6" i="11" s="1"/>
  <c r="O6" i="11" s="1"/>
  <c r="AL5" i="11"/>
  <c r="I5" i="11" s="1"/>
  <c r="CC41" i="11"/>
  <c r="BU5" i="11"/>
  <c r="I16" i="11" s="1"/>
  <c r="BJ5" i="11"/>
  <c r="AY5" i="11"/>
  <c r="AO5" i="11"/>
  <c r="BZ5" i="11"/>
  <c r="O18" i="11" s="1"/>
  <c r="O37" i="11" s="1"/>
  <c r="O56" i="11" s="1"/>
  <c r="BK5" i="11"/>
  <c r="AU5" i="11"/>
  <c r="BV5" i="11"/>
  <c r="I17" i="11" s="1"/>
  <c r="BF5" i="11"/>
  <c r="I18" i="11" s="1"/>
  <c r="AT5" i="11"/>
  <c r="L18" i="11" s="1"/>
  <c r="O9" i="11" s="1"/>
  <c r="BQ5" i="11"/>
  <c r="I9" i="11" s="1"/>
  <c r="BE5" i="11"/>
  <c r="I15" i="11" s="1"/>
  <c r="AP5" i="11"/>
  <c r="CC23" i="11"/>
  <c r="BA5" i="11"/>
  <c r="I7" i="11" s="1"/>
  <c r="CA5" i="11"/>
  <c r="BO5" i="11"/>
  <c r="CB41" i="11"/>
  <c r="BX41" i="11"/>
  <c r="C56" i="11" s="1"/>
  <c r="BT41" i="11"/>
  <c r="C49" i="11" s="1"/>
  <c r="BP41" i="11"/>
  <c r="BL41" i="11"/>
  <c r="BH41" i="11"/>
  <c r="BD41" i="11"/>
  <c r="C47" i="11" s="1"/>
  <c r="AZ41" i="11"/>
  <c r="AV41" i="11"/>
  <c r="F49" i="11" s="1"/>
  <c r="P43" i="11" s="1"/>
  <c r="AR41" i="11"/>
  <c r="F47" i="11" s="1"/>
  <c r="N43" i="11" s="1"/>
  <c r="AN41" i="11"/>
  <c r="BZ41" i="11"/>
  <c r="BU41" i="11"/>
  <c r="C52" i="11" s="1"/>
  <c r="BO41" i="11"/>
  <c r="BJ41" i="11"/>
  <c r="BE41" i="11"/>
  <c r="C51" i="11" s="1"/>
  <c r="AY41" i="11"/>
  <c r="E41" i="11" s="1"/>
  <c r="AT41" i="11"/>
  <c r="F54" i="11" s="1"/>
  <c r="N45" i="11" s="1"/>
  <c r="AO41" i="11"/>
  <c r="BY41" i="11"/>
  <c r="O50" i="11" s="1"/>
  <c r="BS41" i="11"/>
  <c r="C48" i="11" s="1"/>
  <c r="BN41" i="11"/>
  <c r="BI41" i="11"/>
  <c r="Y12" i="11" s="1"/>
  <c r="BC41" i="11"/>
  <c r="C44" i="11" s="1"/>
  <c r="AX41" i="11"/>
  <c r="AS41" i="11"/>
  <c r="F50" i="11" s="1"/>
  <c r="N44" i="11" s="1"/>
  <c r="AM41" i="11"/>
  <c r="N50" i="11" s="1"/>
  <c r="BW41" i="11"/>
  <c r="C55" i="11" s="1"/>
  <c r="BR41" i="11"/>
  <c r="C46" i="11" s="1"/>
  <c r="BM41" i="11"/>
  <c r="BG41" i="11"/>
  <c r="B41" i="11" s="1"/>
  <c r="BB41" i="11"/>
  <c r="C50" i="11" s="1"/>
  <c r="AW41" i="11"/>
  <c r="AQ41" i="11"/>
  <c r="F42" i="11" s="1"/>
  <c r="N42" i="11" s="1"/>
  <c r="AL41" i="11"/>
  <c r="BK41" i="11"/>
  <c r="AP41" i="11"/>
  <c r="BF41" i="11"/>
  <c r="C54" i="11" s="1"/>
  <c r="CA41" i="11"/>
  <c r="BA41" i="11"/>
  <c r="BV41" i="11"/>
  <c r="C53" i="11" s="1"/>
  <c r="AU41" i="11"/>
  <c r="F46" i="11" s="1"/>
  <c r="P42" i="11" s="1"/>
  <c r="BQ41" i="11"/>
  <c r="C45" i="11" s="1"/>
  <c r="CC41" i="12"/>
  <c r="CB5" i="12"/>
  <c r="O20" i="12" s="1"/>
  <c r="BX5" i="12"/>
  <c r="BT5" i="12"/>
  <c r="BP5" i="12"/>
  <c r="BL5" i="12"/>
  <c r="BH5" i="12"/>
  <c r="BD5" i="12"/>
  <c r="I11" i="12" s="1"/>
  <c r="AZ5" i="12"/>
  <c r="AV5" i="12"/>
  <c r="AR5" i="12"/>
  <c r="L11" i="12" s="1"/>
  <c r="O7" i="12" s="1"/>
  <c r="AN5" i="12"/>
  <c r="X5" i="12" s="1"/>
  <c r="X26" i="12" s="1"/>
  <c r="AN17" i="15" s="1"/>
  <c r="BI53" i="15" s="1"/>
  <c r="CC23" i="12"/>
  <c r="CA5" i="12"/>
  <c r="BV5" i="12"/>
  <c r="BQ5" i="12"/>
  <c r="I9" i="12" s="1"/>
  <c r="BK5" i="12"/>
  <c r="BF5" i="12"/>
  <c r="I18" i="12" s="1"/>
  <c r="BA5" i="12"/>
  <c r="I7" i="12" s="1"/>
  <c r="AU5" i="12"/>
  <c r="AP5" i="12"/>
  <c r="BZ5" i="12"/>
  <c r="O18" i="12" s="1"/>
  <c r="O37" i="12" s="1"/>
  <c r="O56" i="12" s="1"/>
  <c r="BU5" i="12"/>
  <c r="BO5" i="12"/>
  <c r="BJ5" i="12"/>
  <c r="BE5" i="12"/>
  <c r="I15" i="12" s="1"/>
  <c r="AY5" i="12"/>
  <c r="AT5" i="12"/>
  <c r="L18" i="12" s="1"/>
  <c r="O9" i="12" s="1"/>
  <c r="AO5" i="12"/>
  <c r="CC95" i="12"/>
  <c r="CC77" i="12"/>
  <c r="CC7" i="12"/>
  <c r="BY5" i="12"/>
  <c r="O17" i="12" s="1"/>
  <c r="O36" i="12" s="1"/>
  <c r="O55" i="12" s="1"/>
  <c r="O74" i="12" s="1"/>
  <c r="BS5" i="12"/>
  <c r="BN5" i="12"/>
  <c r="BI5" i="12"/>
  <c r="BC5" i="12"/>
  <c r="I8" i="12" s="1"/>
  <c r="AX5" i="12"/>
  <c r="AS5" i="12"/>
  <c r="L14" i="12" s="1"/>
  <c r="O8" i="12" s="1"/>
  <c r="AM5" i="12"/>
  <c r="H4" i="12" s="1"/>
  <c r="W26" i="12" s="1"/>
  <c r="AM17" i="15" s="1"/>
  <c r="BH53" i="15" s="1"/>
  <c r="BM5" i="12"/>
  <c r="AQ5" i="12"/>
  <c r="L6" i="12" s="1"/>
  <c r="O6" i="12" s="1"/>
  <c r="BW5" i="12"/>
  <c r="AW5" i="12"/>
  <c r="BR5" i="12"/>
  <c r="I10" i="12" s="1"/>
  <c r="AL5" i="12"/>
  <c r="BG5" i="12"/>
  <c r="CC59" i="12"/>
  <c r="CC5" i="12"/>
  <c r="BB5" i="12"/>
  <c r="CA41" i="12"/>
  <c r="BW41" i="12"/>
  <c r="C55" i="12" s="1"/>
  <c r="BS41" i="12"/>
  <c r="C48" i="12" s="1"/>
  <c r="BO41" i="12"/>
  <c r="BK41" i="12"/>
  <c r="F40" i="12" s="1"/>
  <c r="BG41" i="12"/>
  <c r="B41" i="12" s="1"/>
  <c r="BC41" i="12"/>
  <c r="C44" i="12" s="1"/>
  <c r="AY41" i="12"/>
  <c r="AU41" i="12"/>
  <c r="F46" i="12" s="1"/>
  <c r="P42" i="12" s="1"/>
  <c r="AQ41" i="12"/>
  <c r="F42" i="12" s="1"/>
  <c r="N42" i="12" s="1"/>
  <c r="AM41" i="12"/>
  <c r="N50" i="12" s="1"/>
  <c r="BX41" i="12"/>
  <c r="C56" i="12" s="1"/>
  <c r="BR41" i="12"/>
  <c r="C46" i="12" s="1"/>
  <c r="BM41" i="12"/>
  <c r="BH41" i="12"/>
  <c r="X12" i="12" s="1"/>
  <c r="W29" i="12" s="1"/>
  <c r="BB41" i="12"/>
  <c r="C50" i="12" s="1"/>
  <c r="AW41" i="12"/>
  <c r="Z12" i="12" s="1"/>
  <c r="AR41" i="12"/>
  <c r="F47" i="12" s="1"/>
  <c r="N43" i="12" s="1"/>
  <c r="AL41" i="12"/>
  <c r="C41" i="12" s="1"/>
  <c r="I60" i="12" s="1"/>
  <c r="CB41" i="12"/>
  <c r="BU41" i="12"/>
  <c r="C52" i="12" s="1"/>
  <c r="BN41" i="12"/>
  <c r="BF41" i="12"/>
  <c r="C54" i="12" s="1"/>
  <c r="AZ41" i="12"/>
  <c r="AS41" i="12"/>
  <c r="F50" i="12" s="1"/>
  <c r="N44" i="12" s="1"/>
  <c r="BZ41" i="12"/>
  <c r="BT41" i="12"/>
  <c r="C49" i="12" s="1"/>
  <c r="BL41" i="12"/>
  <c r="BE41" i="12"/>
  <c r="C51" i="12" s="1"/>
  <c r="AX41" i="12"/>
  <c r="AP41" i="12"/>
  <c r="BY41" i="12"/>
  <c r="O50" i="12" s="1"/>
  <c r="BQ41" i="12"/>
  <c r="C45" i="12" s="1"/>
  <c r="BJ41" i="12"/>
  <c r="BD41" i="12"/>
  <c r="C47" i="12" s="1"/>
  <c r="AV41" i="12"/>
  <c r="F49" i="12" s="1"/>
  <c r="P43" i="12" s="1"/>
  <c r="AO41" i="12"/>
  <c r="BA41" i="12"/>
  <c r="C43" i="12" s="1"/>
  <c r="BV41" i="12"/>
  <c r="C53" i="12" s="1"/>
  <c r="AN41" i="12"/>
  <c r="BP41" i="12"/>
  <c r="BI41" i="12"/>
  <c r="Y12" i="12" s="1"/>
  <c r="AT41" i="12"/>
  <c r="F54" i="12" s="1"/>
  <c r="N45" i="12" s="1"/>
  <c r="BZ77" i="10"/>
  <c r="BV77" i="10"/>
  <c r="C89" i="10" s="1"/>
  <c r="BR77" i="10"/>
  <c r="C82" i="10" s="1"/>
  <c r="BN77" i="10"/>
  <c r="BJ77" i="10"/>
  <c r="BF77" i="10"/>
  <c r="C90" i="10" s="1"/>
  <c r="BB77" i="10"/>
  <c r="C86" i="10" s="1"/>
  <c r="AX77" i="10"/>
  <c r="AT77" i="10"/>
  <c r="F90" i="10" s="1"/>
  <c r="N81" i="10" s="1"/>
  <c r="AP77" i="10"/>
  <c r="AL77" i="10"/>
  <c r="CB77" i="10"/>
  <c r="BW77" i="10"/>
  <c r="C91" i="10" s="1"/>
  <c r="BQ77" i="10"/>
  <c r="C81" i="10" s="1"/>
  <c r="BL77" i="10"/>
  <c r="BG77" i="10"/>
  <c r="B77" i="10" s="1"/>
  <c r="BA77" i="10"/>
  <c r="AV77" i="10"/>
  <c r="F85" i="10" s="1"/>
  <c r="P79" i="10" s="1"/>
  <c r="AQ77" i="10"/>
  <c r="F78" i="10" s="1"/>
  <c r="N78" i="10" s="1"/>
  <c r="BU77" i="10"/>
  <c r="C88" i="10" s="1"/>
  <c r="BO77" i="10"/>
  <c r="BH77" i="10"/>
  <c r="AZ77" i="10"/>
  <c r="AS77" i="10"/>
  <c r="F86" i="10" s="1"/>
  <c r="N80" i="10" s="1"/>
  <c r="AM77" i="10"/>
  <c r="N86" i="10" s="1"/>
  <c r="CA77" i="10"/>
  <c r="BT77" i="10"/>
  <c r="C85" i="10" s="1"/>
  <c r="BM77" i="10"/>
  <c r="BE77" i="10"/>
  <c r="C87" i="10" s="1"/>
  <c r="AY77" i="10"/>
  <c r="AB18" i="10" s="1"/>
  <c r="AR77" i="10"/>
  <c r="F83" i="10" s="1"/>
  <c r="N79" i="10" s="1"/>
  <c r="BY77" i="10"/>
  <c r="O86" i="10" s="1"/>
  <c r="BS77" i="10"/>
  <c r="C84" i="10" s="1"/>
  <c r="BK77" i="10"/>
  <c r="F76" i="10" s="1"/>
  <c r="BD77" i="10"/>
  <c r="C83" i="10" s="1"/>
  <c r="AW77" i="10"/>
  <c r="AO77" i="10"/>
  <c r="BI77" i="10"/>
  <c r="Y18" i="10" s="1"/>
  <c r="BP77" i="10"/>
  <c r="AN77" i="10"/>
  <c r="BX77" i="10"/>
  <c r="C92" i="10" s="1"/>
  <c r="BC77" i="10"/>
  <c r="C80" i="10" s="1"/>
  <c r="AU77" i="10"/>
  <c r="F82" i="10" s="1"/>
  <c r="P78" i="10" s="1"/>
  <c r="CA23" i="9"/>
  <c r="BW23" i="9"/>
  <c r="C37" i="9" s="1"/>
  <c r="BS23" i="9"/>
  <c r="C30" i="9" s="1"/>
  <c r="BO23" i="9"/>
  <c r="BK23" i="9"/>
  <c r="BG23" i="9"/>
  <c r="B23" i="9" s="1"/>
  <c r="BC23" i="9"/>
  <c r="C26" i="9" s="1"/>
  <c r="AY23" i="9"/>
  <c r="AB9" i="9" s="1"/>
  <c r="AU23" i="9"/>
  <c r="F28" i="9" s="1"/>
  <c r="P24" i="9" s="1"/>
  <c r="AQ23" i="9"/>
  <c r="F24" i="9" s="1"/>
  <c r="N24" i="9" s="1"/>
  <c r="AM23" i="9"/>
  <c r="N32" i="9" s="1"/>
  <c r="CB23" i="9"/>
  <c r="BV23" i="9"/>
  <c r="C35" i="9" s="1"/>
  <c r="BQ23" i="9"/>
  <c r="C27" i="9" s="1"/>
  <c r="BL23" i="9"/>
  <c r="E22" i="9" s="1"/>
  <c r="BF23" i="9"/>
  <c r="C36" i="9" s="1"/>
  <c r="BA23" i="9"/>
  <c r="AV23" i="9"/>
  <c r="F31" i="9" s="1"/>
  <c r="P25" i="9" s="1"/>
  <c r="AP23" i="9"/>
  <c r="BY23" i="9"/>
  <c r="O32" i="9" s="1"/>
  <c r="BR23" i="9"/>
  <c r="C28" i="9" s="1"/>
  <c r="BJ23" i="9"/>
  <c r="BD23" i="9"/>
  <c r="C29" i="9" s="1"/>
  <c r="AW23" i="9"/>
  <c r="Z9" i="9" s="1"/>
  <c r="AO23" i="9"/>
  <c r="BX23" i="9"/>
  <c r="C38" i="9" s="1"/>
  <c r="BP23" i="9"/>
  <c r="BI23" i="9"/>
  <c r="Y9" i="9" s="1"/>
  <c r="BB23" i="9"/>
  <c r="C32" i="9" s="1"/>
  <c r="AT23" i="9"/>
  <c r="F36" i="9" s="1"/>
  <c r="N27" i="9" s="1"/>
  <c r="AN23" i="9"/>
  <c r="BU23" i="9"/>
  <c r="C34" i="9" s="1"/>
  <c r="BN23" i="9"/>
  <c r="BH23" i="9"/>
  <c r="C22" i="9" s="1"/>
  <c r="AZ23" i="9"/>
  <c r="AS23" i="9"/>
  <c r="F32" i="9" s="1"/>
  <c r="N26" i="9" s="1"/>
  <c r="AL23" i="9"/>
  <c r="BZ23" i="9"/>
  <c r="BT23" i="9"/>
  <c r="C31" i="9" s="1"/>
  <c r="BM23" i="9"/>
  <c r="BE23" i="9"/>
  <c r="C33" i="9" s="1"/>
  <c r="AX23" i="9"/>
  <c r="AR23" i="9"/>
  <c r="F29" i="9" s="1"/>
  <c r="N25" i="9" s="1"/>
  <c r="CA7" i="9"/>
  <c r="BW7" i="9"/>
  <c r="C19" i="9" s="1"/>
  <c r="BS7" i="9"/>
  <c r="C12" i="9" s="1"/>
  <c r="BO7" i="9"/>
  <c r="BK7" i="9"/>
  <c r="F4" i="9" s="1"/>
  <c r="BG7" i="9"/>
  <c r="B5" i="9" s="1"/>
  <c r="BC7" i="9"/>
  <c r="C8" i="9" s="1"/>
  <c r="AY7" i="9"/>
  <c r="AU7" i="9"/>
  <c r="F10" i="9" s="1"/>
  <c r="P6" i="9" s="1"/>
  <c r="AQ7" i="9"/>
  <c r="F6" i="9" s="1"/>
  <c r="N6" i="9" s="1"/>
  <c r="AM7" i="9"/>
  <c r="N14" i="9" s="1"/>
  <c r="BX7" i="9"/>
  <c r="C20" i="9" s="1"/>
  <c r="BR7" i="9"/>
  <c r="C10" i="9" s="1"/>
  <c r="BM7" i="9"/>
  <c r="BH7" i="9"/>
  <c r="X7" i="9" s="1"/>
  <c r="W27" i="9" s="1"/>
  <c r="BB7" i="9"/>
  <c r="C14" i="9" s="1"/>
  <c r="AW7" i="9"/>
  <c r="AR7" i="9"/>
  <c r="F11" i="9" s="1"/>
  <c r="N7" i="9" s="1"/>
  <c r="AL7" i="9"/>
  <c r="BZ7" i="9"/>
  <c r="BT7" i="9"/>
  <c r="C13" i="9" s="1"/>
  <c r="BL7" i="9"/>
  <c r="E4" i="9" s="1"/>
  <c r="BE7" i="9"/>
  <c r="C15" i="9" s="1"/>
  <c r="AX7" i="9"/>
  <c r="AA7" i="9" s="1"/>
  <c r="AP7" i="9"/>
  <c r="BY7" i="9"/>
  <c r="O14" i="9" s="1"/>
  <c r="BQ7" i="9"/>
  <c r="C9" i="9" s="1"/>
  <c r="BJ7" i="9"/>
  <c r="BD7" i="9"/>
  <c r="C11" i="9" s="1"/>
  <c r="AV7" i="9"/>
  <c r="F13" i="9" s="1"/>
  <c r="P7" i="9" s="1"/>
  <c r="AO7" i="9"/>
  <c r="BV7" i="9"/>
  <c r="C17" i="9" s="1"/>
  <c r="BP7" i="9"/>
  <c r="BI7" i="9"/>
  <c r="Y7" i="9" s="1"/>
  <c r="BA7" i="9"/>
  <c r="AT7" i="9"/>
  <c r="F18" i="9" s="1"/>
  <c r="N9" i="9" s="1"/>
  <c r="AN7" i="9"/>
  <c r="CB7" i="9"/>
  <c r="BU7" i="9"/>
  <c r="C16" i="9" s="1"/>
  <c r="BN7" i="9"/>
  <c r="BF7" i="9"/>
  <c r="C18" i="9" s="1"/>
  <c r="AZ7" i="9"/>
  <c r="AC7" i="9" s="1"/>
  <c r="AS7" i="9"/>
  <c r="F14" i="9" s="1"/>
  <c r="N8" i="9" s="1"/>
  <c r="BY59" i="9"/>
  <c r="O68" i="9" s="1"/>
  <c r="BU59" i="9"/>
  <c r="C70" i="9" s="1"/>
  <c r="BQ59" i="9"/>
  <c r="C63" i="9" s="1"/>
  <c r="BM59" i="9"/>
  <c r="BI59" i="9"/>
  <c r="Y15" i="9" s="1"/>
  <c r="BE59" i="9"/>
  <c r="C69" i="9" s="1"/>
  <c r="BA59" i="9"/>
  <c r="AW59" i="9"/>
  <c r="Z15" i="9" s="1"/>
  <c r="AS59" i="9"/>
  <c r="F68" i="9" s="1"/>
  <c r="N62" i="9" s="1"/>
  <c r="AO59" i="9"/>
  <c r="CB59" i="9"/>
  <c r="BX59" i="9"/>
  <c r="C74" i="9" s="1"/>
  <c r="BT59" i="9"/>
  <c r="C67" i="9" s="1"/>
  <c r="BP59" i="9"/>
  <c r="BL59" i="9"/>
  <c r="BH59" i="9"/>
  <c r="C58" i="9" s="1"/>
  <c r="BD59" i="9"/>
  <c r="C65" i="9" s="1"/>
  <c r="AZ59" i="9"/>
  <c r="AC15" i="9" s="1"/>
  <c r="AV59" i="9"/>
  <c r="F67" i="9" s="1"/>
  <c r="P61" i="9" s="1"/>
  <c r="AR59" i="9"/>
  <c r="F65" i="9" s="1"/>
  <c r="N61" i="9" s="1"/>
  <c r="AN59" i="9"/>
  <c r="CA59" i="9"/>
  <c r="BW59" i="9"/>
  <c r="C73" i="9" s="1"/>
  <c r="BS59" i="9"/>
  <c r="C66" i="9" s="1"/>
  <c r="BO59" i="9"/>
  <c r="BK59" i="9"/>
  <c r="F58" i="9" s="1"/>
  <c r="BG59" i="9"/>
  <c r="B59" i="9" s="1"/>
  <c r="BC59" i="9"/>
  <c r="C62" i="9" s="1"/>
  <c r="AY59" i="9"/>
  <c r="AB15" i="9" s="1"/>
  <c r="AU59" i="9"/>
  <c r="F64" i="9" s="1"/>
  <c r="P60" i="9" s="1"/>
  <c r="AQ59" i="9"/>
  <c r="F60" i="9" s="1"/>
  <c r="N60" i="9" s="1"/>
  <c r="AM59" i="9"/>
  <c r="N68" i="9" s="1"/>
  <c r="BN59" i="9"/>
  <c r="AX59" i="9"/>
  <c r="F74" i="9" s="1"/>
  <c r="P63" i="9" s="1"/>
  <c r="BV59" i="9"/>
  <c r="C71" i="9" s="1"/>
  <c r="BB59" i="9"/>
  <c r="C68" i="9" s="1"/>
  <c r="BR59" i="9"/>
  <c r="C64" i="9" s="1"/>
  <c r="AT59" i="9"/>
  <c r="F72" i="9" s="1"/>
  <c r="N63" i="9" s="1"/>
  <c r="BJ59" i="9"/>
  <c r="F59" i="9" s="1"/>
  <c r="AP59" i="9"/>
  <c r="BZ59" i="9"/>
  <c r="BF59" i="9"/>
  <c r="C72" i="9" s="1"/>
  <c r="AL59" i="9"/>
  <c r="C59" i="9" s="1"/>
  <c r="BZ7" i="10"/>
  <c r="BV7" i="10"/>
  <c r="C17" i="10" s="1"/>
  <c r="BR7" i="10"/>
  <c r="C10" i="10" s="1"/>
  <c r="BN7" i="10"/>
  <c r="BJ7" i="10"/>
  <c r="BF7" i="10"/>
  <c r="C18" i="10" s="1"/>
  <c r="BB7" i="10"/>
  <c r="C14" i="10" s="1"/>
  <c r="AX7" i="10"/>
  <c r="AT7" i="10"/>
  <c r="F18" i="10" s="1"/>
  <c r="N9" i="10" s="1"/>
  <c r="AP7" i="10"/>
  <c r="AL7" i="10"/>
  <c r="CB7" i="10"/>
  <c r="BW7" i="10"/>
  <c r="C19" i="10" s="1"/>
  <c r="BQ7" i="10"/>
  <c r="C9" i="10" s="1"/>
  <c r="BL7" i="10"/>
  <c r="BG7" i="10"/>
  <c r="B5" i="10" s="1"/>
  <c r="BA7" i="10"/>
  <c r="AV7" i="10"/>
  <c r="F13" i="10" s="1"/>
  <c r="P7" i="10" s="1"/>
  <c r="AQ7" i="10"/>
  <c r="F6" i="10" s="1"/>
  <c r="N6" i="10" s="1"/>
  <c r="CA7" i="10"/>
  <c r="BT7" i="10"/>
  <c r="C13" i="10" s="1"/>
  <c r="BM7" i="10"/>
  <c r="BE7" i="10"/>
  <c r="C15" i="10" s="1"/>
  <c r="AY7" i="10"/>
  <c r="AB7" i="10" s="1"/>
  <c r="AR7" i="10"/>
  <c r="F11" i="10" s="1"/>
  <c r="N7" i="10" s="1"/>
  <c r="BY7" i="10"/>
  <c r="O14" i="10" s="1"/>
  <c r="BS7" i="10"/>
  <c r="C12" i="10" s="1"/>
  <c r="BK7" i="10"/>
  <c r="BD7" i="10"/>
  <c r="C11" i="10" s="1"/>
  <c r="AW7" i="10"/>
  <c r="AO7" i="10"/>
  <c r="BX7" i="10"/>
  <c r="C20" i="10" s="1"/>
  <c r="BP7" i="10"/>
  <c r="BI7" i="10"/>
  <c r="Y7" i="10" s="1"/>
  <c r="BC7" i="10"/>
  <c r="C8" i="10" s="1"/>
  <c r="AU7" i="10"/>
  <c r="F10" i="10" s="1"/>
  <c r="P6" i="10" s="1"/>
  <c r="AN7" i="10"/>
  <c r="BO7" i="10"/>
  <c r="AM7" i="10"/>
  <c r="N14" i="10" s="1"/>
  <c r="BU7" i="10"/>
  <c r="C16" i="10" s="1"/>
  <c r="AS7" i="10"/>
  <c r="F14" i="10" s="1"/>
  <c r="N8" i="10" s="1"/>
  <c r="BH7" i="10"/>
  <c r="C4" i="10" s="1"/>
  <c r="AZ7" i="10"/>
  <c r="BZ59" i="10"/>
  <c r="BV59" i="10"/>
  <c r="C71" i="10" s="1"/>
  <c r="BR59" i="10"/>
  <c r="C64" i="10" s="1"/>
  <c r="BN59" i="10"/>
  <c r="BJ59" i="10"/>
  <c r="BF59" i="10"/>
  <c r="C72" i="10" s="1"/>
  <c r="BB59" i="10"/>
  <c r="C68" i="10" s="1"/>
  <c r="AX59" i="10"/>
  <c r="AA15" i="10" s="1"/>
  <c r="AT59" i="10"/>
  <c r="F72" i="10" s="1"/>
  <c r="N63" i="10" s="1"/>
  <c r="AP59" i="10"/>
  <c r="AL59" i="10"/>
  <c r="BX59" i="10"/>
  <c r="C74" i="10" s="1"/>
  <c r="BS59" i="10"/>
  <c r="C66" i="10" s="1"/>
  <c r="BM59" i="10"/>
  <c r="BH59" i="10"/>
  <c r="BC59" i="10"/>
  <c r="C62" i="10" s="1"/>
  <c r="AW59" i="10"/>
  <c r="AR59" i="10"/>
  <c r="F65" i="10" s="1"/>
  <c r="N61" i="10" s="1"/>
  <c r="AM59" i="10"/>
  <c r="N68" i="10" s="1"/>
  <c r="BW59" i="10"/>
  <c r="C73" i="10" s="1"/>
  <c r="BP59" i="10"/>
  <c r="BI59" i="10"/>
  <c r="Y15" i="10" s="1"/>
  <c r="BA59" i="10"/>
  <c r="AD15" i="10" s="1"/>
  <c r="AU59" i="10"/>
  <c r="F64" i="10" s="1"/>
  <c r="P60" i="10" s="1"/>
  <c r="AN59" i="10"/>
  <c r="CB59" i="10"/>
  <c r="BU59" i="10"/>
  <c r="C70" i="10" s="1"/>
  <c r="BO59" i="10"/>
  <c r="BG59" i="10"/>
  <c r="B59" i="10" s="1"/>
  <c r="AZ59" i="10"/>
  <c r="AC15" i="10" s="1"/>
  <c r="AS59" i="10"/>
  <c r="F68" i="10" s="1"/>
  <c r="N62" i="10" s="1"/>
  <c r="CA59" i="10"/>
  <c r="BT59" i="10"/>
  <c r="C67" i="10" s="1"/>
  <c r="BL59" i="10"/>
  <c r="E58" i="10" s="1"/>
  <c r="BE59" i="10"/>
  <c r="C69" i="10" s="1"/>
  <c r="AY59" i="10"/>
  <c r="AQ59" i="10"/>
  <c r="F60" i="10" s="1"/>
  <c r="N60" i="10" s="1"/>
  <c r="BY59" i="10"/>
  <c r="O68" i="10" s="1"/>
  <c r="AV59" i="10"/>
  <c r="F67" i="10" s="1"/>
  <c r="P61" i="10" s="1"/>
  <c r="BD59" i="10"/>
  <c r="C65" i="10" s="1"/>
  <c r="BK59" i="10"/>
  <c r="F58" i="10" s="1"/>
  <c r="AO59" i="10"/>
  <c r="BQ59" i="10"/>
  <c r="C63" i="10" s="1"/>
  <c r="CB7" i="11"/>
  <c r="BX7" i="11"/>
  <c r="C20" i="11" s="1"/>
  <c r="BT7" i="11"/>
  <c r="C13" i="11" s="1"/>
  <c r="BP7" i="11"/>
  <c r="BL7" i="11"/>
  <c r="BH7" i="11"/>
  <c r="X7" i="11" s="1"/>
  <c r="W27" i="11" s="1"/>
  <c r="BD7" i="11"/>
  <c r="C11" i="11" s="1"/>
  <c r="AZ7" i="11"/>
  <c r="C6" i="11" s="1"/>
  <c r="AV7" i="11"/>
  <c r="F13" i="11" s="1"/>
  <c r="P7" i="11" s="1"/>
  <c r="AR7" i="11"/>
  <c r="F11" i="11" s="1"/>
  <c r="N7" i="11" s="1"/>
  <c r="AN7" i="11"/>
  <c r="BW7" i="11"/>
  <c r="C19" i="11" s="1"/>
  <c r="BR7" i="11"/>
  <c r="C10" i="11" s="1"/>
  <c r="BM7" i="11"/>
  <c r="BG7" i="11"/>
  <c r="B5" i="11" s="1"/>
  <c r="BB7" i="11"/>
  <c r="C14" i="11" s="1"/>
  <c r="AW7" i="11"/>
  <c r="AQ7" i="11"/>
  <c r="F6" i="11" s="1"/>
  <c r="N6" i="11" s="1"/>
  <c r="AL7" i="11"/>
  <c r="CA7" i="11"/>
  <c r="BV7" i="11"/>
  <c r="C17" i="11" s="1"/>
  <c r="BQ7" i="11"/>
  <c r="C9" i="11" s="1"/>
  <c r="BK7" i="11"/>
  <c r="F4" i="11" s="1"/>
  <c r="BF7" i="11"/>
  <c r="C18" i="11" s="1"/>
  <c r="BA7" i="11"/>
  <c r="AU7" i="11"/>
  <c r="F10" i="11" s="1"/>
  <c r="P6" i="11" s="1"/>
  <c r="AP7" i="11"/>
  <c r="BS7" i="11"/>
  <c r="C12" i="11" s="1"/>
  <c r="BI7" i="11"/>
  <c r="Y7" i="11" s="1"/>
  <c r="AX7" i="11"/>
  <c r="AM7" i="11"/>
  <c r="N14" i="11" s="1"/>
  <c r="BY7" i="11"/>
  <c r="O14" i="11" s="1"/>
  <c r="BJ7" i="11"/>
  <c r="AT7" i="11"/>
  <c r="F18" i="11" s="1"/>
  <c r="N9" i="11" s="1"/>
  <c r="BU7" i="11"/>
  <c r="C16" i="11" s="1"/>
  <c r="BE7" i="11"/>
  <c r="C15" i="11" s="1"/>
  <c r="AS7" i="11"/>
  <c r="F14" i="11" s="1"/>
  <c r="N8" i="11" s="1"/>
  <c r="BO7" i="11"/>
  <c r="BC7" i="11"/>
  <c r="C8" i="11" s="1"/>
  <c r="AO7" i="11"/>
  <c r="AY7" i="11"/>
  <c r="BN7" i="11"/>
  <c r="BZ7" i="11"/>
  <c r="CB59" i="11"/>
  <c r="BX59" i="11"/>
  <c r="C74" i="11" s="1"/>
  <c r="BT59" i="11"/>
  <c r="C67" i="11" s="1"/>
  <c r="BP59" i="11"/>
  <c r="BL59" i="11"/>
  <c r="E58" i="11" s="1"/>
  <c r="BH59" i="11"/>
  <c r="C58" i="11" s="1"/>
  <c r="BD59" i="11"/>
  <c r="C65" i="11" s="1"/>
  <c r="AZ59" i="11"/>
  <c r="AC15" i="11" s="1"/>
  <c r="AV59" i="11"/>
  <c r="F67" i="11" s="1"/>
  <c r="P61" i="11" s="1"/>
  <c r="AR59" i="11"/>
  <c r="F65" i="11" s="1"/>
  <c r="N61" i="11" s="1"/>
  <c r="AN59" i="11"/>
  <c r="BY59" i="11"/>
  <c r="O68" i="11" s="1"/>
  <c r="BS59" i="11"/>
  <c r="C66" i="11" s="1"/>
  <c r="BN59" i="11"/>
  <c r="BI59" i="11"/>
  <c r="Y15" i="11" s="1"/>
  <c r="BC59" i="11"/>
  <c r="C62" i="11" s="1"/>
  <c r="AX59" i="11"/>
  <c r="AA15" i="11" s="1"/>
  <c r="AS59" i="11"/>
  <c r="F68" i="11" s="1"/>
  <c r="N62" i="11" s="1"/>
  <c r="AM59" i="11"/>
  <c r="N68" i="11" s="1"/>
  <c r="BW59" i="11"/>
  <c r="C73" i="11" s="1"/>
  <c r="BR59" i="11"/>
  <c r="C64" i="11" s="1"/>
  <c r="BM59" i="11"/>
  <c r="BG59" i="11"/>
  <c r="B59" i="11" s="1"/>
  <c r="BB59" i="11"/>
  <c r="C68" i="11" s="1"/>
  <c r="AW59" i="11"/>
  <c r="F71" i="11" s="1"/>
  <c r="P62" i="11" s="1"/>
  <c r="AQ59" i="11"/>
  <c r="F60" i="11" s="1"/>
  <c r="N60" i="11" s="1"/>
  <c r="AL59" i="11"/>
  <c r="C59" i="11" s="1"/>
  <c r="I78" i="11" s="1"/>
  <c r="CA59" i="11"/>
  <c r="BV59" i="11"/>
  <c r="C71" i="11" s="1"/>
  <c r="BQ59" i="11"/>
  <c r="C63" i="11" s="1"/>
  <c r="BK59" i="11"/>
  <c r="F58" i="11" s="1"/>
  <c r="BF59" i="11"/>
  <c r="C72" i="11" s="1"/>
  <c r="BA59" i="11"/>
  <c r="AU59" i="11"/>
  <c r="F64" i="11" s="1"/>
  <c r="P60" i="11" s="1"/>
  <c r="AP59" i="11"/>
  <c r="BJ59" i="11"/>
  <c r="F59" i="11" s="1"/>
  <c r="AO59" i="11"/>
  <c r="BU59" i="11"/>
  <c r="C70" i="11" s="1"/>
  <c r="AT59" i="11"/>
  <c r="F72" i="11" s="1"/>
  <c r="N63" i="11" s="1"/>
  <c r="BO59" i="11"/>
  <c r="BE59" i="11"/>
  <c r="C69" i="11" s="1"/>
  <c r="BZ59" i="11"/>
  <c r="AY59" i="11"/>
  <c r="E59" i="11" s="1"/>
  <c r="CB7" i="12"/>
  <c r="BX7" i="12"/>
  <c r="C20" i="12" s="1"/>
  <c r="BT7" i="12"/>
  <c r="C13" i="12" s="1"/>
  <c r="BP7" i="12"/>
  <c r="BL7" i="12"/>
  <c r="E4" i="12" s="1"/>
  <c r="BH7" i="12"/>
  <c r="X7" i="12" s="1"/>
  <c r="W27" i="12" s="1"/>
  <c r="BD7" i="12"/>
  <c r="C11" i="12" s="1"/>
  <c r="AZ7" i="12"/>
  <c r="AV7" i="12"/>
  <c r="F13" i="12" s="1"/>
  <c r="P7" i="12" s="1"/>
  <c r="AR7" i="12"/>
  <c r="F11" i="12" s="1"/>
  <c r="N7" i="12" s="1"/>
  <c r="AN7" i="12"/>
  <c r="BZ7" i="12"/>
  <c r="BU7" i="12"/>
  <c r="C16" i="12" s="1"/>
  <c r="BO7" i="12"/>
  <c r="BJ7" i="12"/>
  <c r="F5" i="12" s="1"/>
  <c r="BE7" i="12"/>
  <c r="C15" i="12" s="1"/>
  <c r="AY7" i="12"/>
  <c r="AT7" i="12"/>
  <c r="F18" i="12" s="1"/>
  <c r="N9" i="12" s="1"/>
  <c r="AO7" i="12"/>
  <c r="BY7" i="12"/>
  <c r="O14" i="12" s="1"/>
  <c r="BS7" i="12"/>
  <c r="C12" i="12" s="1"/>
  <c r="BN7" i="12"/>
  <c r="BI7" i="12"/>
  <c r="Y7" i="12" s="1"/>
  <c r="BC7" i="12"/>
  <c r="C8" i="12" s="1"/>
  <c r="AX7" i="12"/>
  <c r="AS7" i="12"/>
  <c r="F14" i="12" s="1"/>
  <c r="N8" i="12" s="1"/>
  <c r="AM7" i="12"/>
  <c r="N14" i="12" s="1"/>
  <c r="BW7" i="12"/>
  <c r="C19" i="12" s="1"/>
  <c r="BR7" i="12"/>
  <c r="C10" i="12" s="1"/>
  <c r="BM7" i="12"/>
  <c r="BG7" i="12"/>
  <c r="B5" i="12" s="1"/>
  <c r="BB7" i="12"/>
  <c r="C14" i="12" s="1"/>
  <c r="AW7" i="12"/>
  <c r="AQ7" i="12"/>
  <c r="F6" i="12" s="1"/>
  <c r="N6" i="12" s="1"/>
  <c r="AL7" i="12"/>
  <c r="BK7" i="12"/>
  <c r="AP7" i="12"/>
  <c r="BF7" i="12"/>
  <c r="C18" i="12" s="1"/>
  <c r="CA7" i="12"/>
  <c r="BA7" i="12"/>
  <c r="BV7" i="12"/>
  <c r="C17" i="12" s="1"/>
  <c r="AU7" i="12"/>
  <c r="F10" i="12" s="1"/>
  <c r="P6" i="12" s="1"/>
  <c r="BQ7" i="12"/>
  <c r="C9" i="12" s="1"/>
  <c r="CA59" i="12"/>
  <c r="BW59" i="12"/>
  <c r="C73" i="12" s="1"/>
  <c r="BS59" i="12"/>
  <c r="C66" i="12" s="1"/>
  <c r="BO59" i="12"/>
  <c r="BK59" i="12"/>
  <c r="BG59" i="12"/>
  <c r="B59" i="12" s="1"/>
  <c r="BC59" i="12"/>
  <c r="C62" i="12" s="1"/>
  <c r="AY59" i="12"/>
  <c r="AU59" i="12"/>
  <c r="F64" i="12" s="1"/>
  <c r="P60" i="12" s="1"/>
  <c r="AQ59" i="12"/>
  <c r="F60" i="12" s="1"/>
  <c r="N60" i="12" s="1"/>
  <c r="AM59" i="12"/>
  <c r="N68" i="12" s="1"/>
  <c r="CB59" i="12"/>
  <c r="BV59" i="12"/>
  <c r="C71" i="12" s="1"/>
  <c r="BQ59" i="12"/>
  <c r="C63" i="12" s="1"/>
  <c r="BL59" i="12"/>
  <c r="BF59" i="12"/>
  <c r="C72" i="12" s="1"/>
  <c r="BA59" i="12"/>
  <c r="AV59" i="12"/>
  <c r="F67" i="12" s="1"/>
  <c r="P61" i="12" s="1"/>
  <c r="AP59" i="12"/>
  <c r="BZ59" i="12"/>
  <c r="BT59" i="12"/>
  <c r="C67" i="12" s="1"/>
  <c r="BM59" i="12"/>
  <c r="BE59" i="12"/>
  <c r="C69" i="12" s="1"/>
  <c r="AX59" i="12"/>
  <c r="AR59" i="12"/>
  <c r="F65" i="12" s="1"/>
  <c r="N61" i="12" s="1"/>
  <c r="BY59" i="12"/>
  <c r="O68" i="12" s="1"/>
  <c r="BR59" i="12"/>
  <c r="C64" i="12" s="1"/>
  <c r="BJ59" i="12"/>
  <c r="BD59" i="12"/>
  <c r="C65" i="12" s="1"/>
  <c r="AW59" i="12"/>
  <c r="Z15" i="12" s="1"/>
  <c r="AO59" i="12"/>
  <c r="BX59" i="12"/>
  <c r="C74" i="12" s="1"/>
  <c r="BP59" i="12"/>
  <c r="BI59" i="12"/>
  <c r="Y15" i="12" s="1"/>
  <c r="BB59" i="12"/>
  <c r="C68" i="12" s="1"/>
  <c r="AT59" i="12"/>
  <c r="F72" i="12" s="1"/>
  <c r="N63" i="12" s="1"/>
  <c r="AN59" i="12"/>
  <c r="BN59" i="12"/>
  <c r="AL59" i="12"/>
  <c r="C59" i="12" s="1"/>
  <c r="I78" i="12" s="1"/>
  <c r="BU59" i="12"/>
  <c r="C70" i="12" s="1"/>
  <c r="BH59" i="12"/>
  <c r="X15" i="12" s="1"/>
  <c r="W30" i="12" s="1"/>
  <c r="AZ59" i="12"/>
  <c r="AS59" i="12"/>
  <c r="F68" i="12" s="1"/>
  <c r="N62" i="12" s="1"/>
  <c r="X15" i="18"/>
  <c r="W30" i="18" s="1"/>
  <c r="B23" i="19"/>
  <c r="E22" i="19"/>
  <c r="CB5" i="6"/>
  <c r="O20" i="6" s="1"/>
  <c r="BX5" i="6"/>
  <c r="I20" i="6" s="1"/>
  <c r="BT5" i="6"/>
  <c r="I13" i="6" s="1"/>
  <c r="BP5" i="6"/>
  <c r="BL5" i="6"/>
  <c r="BH5" i="6"/>
  <c r="BD5" i="6"/>
  <c r="I11" i="6" s="1"/>
  <c r="AZ5" i="6"/>
  <c r="I6" i="6" s="1"/>
  <c r="AV5" i="6"/>
  <c r="AR5" i="6"/>
  <c r="L11" i="6" s="1"/>
  <c r="O7" i="6" s="1"/>
  <c r="AN5" i="6"/>
  <c r="X5" i="6" s="1"/>
  <c r="X26" i="6" s="1"/>
  <c r="Z1" i="15" s="1"/>
  <c r="BI23" i="15" s="1"/>
  <c r="CC23" i="6"/>
  <c r="BZ5" i="6"/>
  <c r="O18" i="6" s="1"/>
  <c r="O37" i="6" s="1"/>
  <c r="O56" i="6" s="1"/>
  <c r="BV5" i="6"/>
  <c r="I17" i="6" s="1"/>
  <c r="BR5" i="6"/>
  <c r="I10" i="6" s="1"/>
  <c r="BN5" i="6"/>
  <c r="BJ5" i="6"/>
  <c r="BF5" i="6"/>
  <c r="I18" i="6" s="1"/>
  <c r="BB5" i="6"/>
  <c r="I14" i="6" s="1"/>
  <c r="AX5" i="6"/>
  <c r="AT5" i="6"/>
  <c r="L18" i="6" s="1"/>
  <c r="O9" i="6" s="1"/>
  <c r="AP5" i="6"/>
  <c r="AL5" i="6"/>
  <c r="CC95" i="6"/>
  <c r="CC77" i="6"/>
  <c r="CC41" i="6"/>
  <c r="CA5" i="6"/>
  <c r="BS5" i="6"/>
  <c r="I12" i="6" s="1"/>
  <c r="BK5" i="6"/>
  <c r="BC5" i="6"/>
  <c r="I8" i="6" s="1"/>
  <c r="AU5" i="6"/>
  <c r="AM5" i="6"/>
  <c r="CC7" i="6"/>
  <c r="BY5" i="6"/>
  <c r="O17" i="6" s="1"/>
  <c r="O36" i="6" s="1"/>
  <c r="O55" i="6" s="1"/>
  <c r="O74" i="6" s="1"/>
  <c r="AS5" i="6"/>
  <c r="L14" i="6" s="1"/>
  <c r="O8" i="6" s="1"/>
  <c r="CC59" i="6"/>
  <c r="BW5" i="6"/>
  <c r="I19" i="6" s="1"/>
  <c r="BO5" i="6"/>
  <c r="BG5" i="6"/>
  <c r="AY5" i="6"/>
  <c r="AQ5" i="6"/>
  <c r="L6" i="6" s="1"/>
  <c r="O6" i="6" s="1"/>
  <c r="BI5" i="6"/>
  <c r="CC5" i="6"/>
  <c r="BU5" i="6"/>
  <c r="I16" i="6" s="1"/>
  <c r="BM5" i="6"/>
  <c r="BE5" i="6"/>
  <c r="I15" i="6" s="1"/>
  <c r="AW5" i="6"/>
  <c r="AO5" i="6"/>
  <c r="BQ5" i="6"/>
  <c r="I9" i="6" s="1"/>
  <c r="BA5" i="6"/>
  <c r="I7" i="6" s="1"/>
  <c r="CB7" i="6"/>
  <c r="BX7" i="6"/>
  <c r="BT7" i="6"/>
  <c r="BP7" i="6"/>
  <c r="BL7" i="6"/>
  <c r="BH7" i="6"/>
  <c r="BD7" i="6"/>
  <c r="AZ7" i="6"/>
  <c r="AV7" i="6"/>
  <c r="AR7" i="6"/>
  <c r="AN7" i="6"/>
  <c r="BZ7" i="6"/>
  <c r="BV7" i="6"/>
  <c r="BR7" i="6"/>
  <c r="BN7" i="6"/>
  <c r="BJ7" i="6"/>
  <c r="BF7" i="6"/>
  <c r="BB7" i="6"/>
  <c r="AX7" i="6"/>
  <c r="AT7" i="6"/>
  <c r="AP7" i="6"/>
  <c r="AL7" i="6"/>
  <c r="BW7" i="6"/>
  <c r="BO7" i="6"/>
  <c r="BG7" i="6"/>
  <c r="B5" i="6" s="1"/>
  <c r="AY7" i="6"/>
  <c r="AQ7" i="6"/>
  <c r="BM7" i="6"/>
  <c r="BE7" i="6"/>
  <c r="CA7" i="6"/>
  <c r="BS7" i="6"/>
  <c r="BK7" i="6"/>
  <c r="BC7" i="6"/>
  <c r="AU7" i="6"/>
  <c r="AM7" i="6"/>
  <c r="AW7" i="6"/>
  <c r="BY7" i="6"/>
  <c r="BQ7" i="6"/>
  <c r="BI7" i="6"/>
  <c r="Y7" i="6" s="1"/>
  <c r="BA7" i="6"/>
  <c r="AS7" i="6"/>
  <c r="BU7" i="6"/>
  <c r="AO7" i="6"/>
  <c r="BN59" i="6"/>
  <c r="BJ59" i="6"/>
  <c r="AP59" i="6"/>
  <c r="BP59" i="6"/>
  <c r="BL59" i="6"/>
  <c r="BH59" i="6"/>
  <c r="AN59" i="6"/>
  <c r="BI59" i="6"/>
  <c r="Y15" i="6" s="1"/>
  <c r="BO59" i="6"/>
  <c r="BG59" i="6"/>
  <c r="B59" i="6" s="1"/>
  <c r="AY59" i="6"/>
  <c r="BM59" i="6"/>
  <c r="AO59" i="6"/>
  <c r="BK59" i="6"/>
  <c r="CA5" i="8"/>
  <c r="BW5" i="8"/>
  <c r="BS5" i="8"/>
  <c r="I12" i="8" s="1"/>
  <c r="BO5" i="8"/>
  <c r="BK5" i="8"/>
  <c r="BG5" i="8"/>
  <c r="BC5" i="8"/>
  <c r="I8" i="8" s="1"/>
  <c r="AY5" i="8"/>
  <c r="AU5" i="8"/>
  <c r="AQ5" i="8"/>
  <c r="L6" i="8" s="1"/>
  <c r="O6" i="8" s="1"/>
  <c r="AM5" i="8"/>
  <c r="CC41" i="8"/>
  <c r="CC23" i="8"/>
  <c r="CC7" i="8"/>
  <c r="CC5" i="8"/>
  <c r="BY5" i="8"/>
  <c r="O17" i="8" s="1"/>
  <c r="O36" i="8" s="1"/>
  <c r="O55" i="8" s="1"/>
  <c r="O74" i="8" s="1"/>
  <c r="BU5" i="8"/>
  <c r="BQ5" i="8"/>
  <c r="BM5" i="8"/>
  <c r="BI5" i="8"/>
  <c r="BE5" i="8"/>
  <c r="I15" i="8" s="1"/>
  <c r="CC59" i="8"/>
  <c r="BV5" i="8"/>
  <c r="I17" i="8" s="1"/>
  <c r="BN5" i="8"/>
  <c r="BF5" i="8"/>
  <c r="I18" i="8" s="1"/>
  <c r="AZ5" i="8"/>
  <c r="AT5" i="8"/>
  <c r="L18" i="8" s="1"/>
  <c r="O9" i="8" s="1"/>
  <c r="AO5" i="8"/>
  <c r="CB5" i="8"/>
  <c r="O20" i="8" s="1"/>
  <c r="BT5" i="8"/>
  <c r="I13" i="8" s="1"/>
  <c r="BD5" i="8"/>
  <c r="I11" i="8" s="1"/>
  <c r="AX5" i="8"/>
  <c r="AN5" i="8"/>
  <c r="X5" i="8" s="1"/>
  <c r="X26" i="8" s="1"/>
  <c r="Z17" i="15" s="1"/>
  <c r="BI29" i="15" s="1"/>
  <c r="CC95" i="8"/>
  <c r="CC77" i="8"/>
  <c r="BL5" i="8"/>
  <c r="AS5" i="8"/>
  <c r="L14" i="8" s="1"/>
  <c r="O8" i="8" s="1"/>
  <c r="BZ5" i="8"/>
  <c r="O18" i="8" s="1"/>
  <c r="O37" i="8" s="1"/>
  <c r="O56" i="8" s="1"/>
  <c r="BR5" i="8"/>
  <c r="I10" i="8" s="1"/>
  <c r="BJ5" i="8"/>
  <c r="BB5" i="8"/>
  <c r="AW5" i="8"/>
  <c r="AR5" i="8"/>
  <c r="L11" i="8" s="1"/>
  <c r="O7" i="8" s="1"/>
  <c r="AL5" i="8"/>
  <c r="I5" i="8" s="1"/>
  <c r="BH5" i="8"/>
  <c r="BA5" i="8"/>
  <c r="BX5" i="8"/>
  <c r="I20" i="8" s="1"/>
  <c r="AV5" i="8"/>
  <c r="BP5" i="8"/>
  <c r="AP5" i="8"/>
  <c r="CA41" i="8"/>
  <c r="BW41" i="8"/>
  <c r="C55" i="8" s="1"/>
  <c r="BS41" i="8"/>
  <c r="C48" i="8" s="1"/>
  <c r="BO41" i="8"/>
  <c r="BK41" i="8"/>
  <c r="F40" i="8" s="1"/>
  <c r="BG41" i="8"/>
  <c r="B41" i="8" s="1"/>
  <c r="BC41" i="8"/>
  <c r="C44" i="8" s="1"/>
  <c r="AY41" i="8"/>
  <c r="AU41" i="8"/>
  <c r="F46" i="8" s="1"/>
  <c r="P42" i="8" s="1"/>
  <c r="AQ41" i="8"/>
  <c r="F42" i="8" s="1"/>
  <c r="N42" i="8" s="1"/>
  <c r="AM41" i="8"/>
  <c r="N50" i="8" s="1"/>
  <c r="BY41" i="8"/>
  <c r="O50" i="8" s="1"/>
  <c r="BU41" i="8"/>
  <c r="C52" i="8" s="1"/>
  <c r="BQ41" i="8"/>
  <c r="C45" i="8" s="1"/>
  <c r="BM41" i="8"/>
  <c r="BI41" i="8"/>
  <c r="Y12" i="8" s="1"/>
  <c r="BE41" i="8"/>
  <c r="C51" i="8" s="1"/>
  <c r="BA41" i="8"/>
  <c r="AW41" i="8"/>
  <c r="Z12" i="8" s="1"/>
  <c r="AS41" i="8"/>
  <c r="F50" i="8" s="1"/>
  <c r="N44" i="8" s="1"/>
  <c r="AO41" i="8"/>
  <c r="BZ41" i="8"/>
  <c r="BR41" i="8"/>
  <c r="C46" i="8" s="1"/>
  <c r="BJ41" i="8"/>
  <c r="BB41" i="8"/>
  <c r="C50" i="8" s="1"/>
  <c r="AT41" i="8"/>
  <c r="F54" i="8" s="1"/>
  <c r="N45" i="8" s="1"/>
  <c r="AL41" i="8"/>
  <c r="V12" i="8" s="1"/>
  <c r="V29" i="8" s="1"/>
  <c r="X21" i="15" s="1"/>
  <c r="BA28" i="15" s="1"/>
  <c r="BP41" i="8"/>
  <c r="BH41" i="8"/>
  <c r="C40" i="8" s="1"/>
  <c r="AR41" i="8"/>
  <c r="F47" i="8" s="1"/>
  <c r="N43" i="8" s="1"/>
  <c r="BX41" i="8"/>
  <c r="C56" i="8" s="1"/>
  <c r="AZ41" i="8"/>
  <c r="AC12" i="8" s="1"/>
  <c r="BV41" i="8"/>
  <c r="C53" i="8" s="1"/>
  <c r="BN41" i="8"/>
  <c r="BF41" i="8"/>
  <c r="C54" i="8" s="1"/>
  <c r="AX41" i="8"/>
  <c r="F56" i="8" s="1"/>
  <c r="P45" i="8" s="1"/>
  <c r="AP41" i="8"/>
  <c r="BD41" i="8"/>
  <c r="C47" i="8" s="1"/>
  <c r="CB41" i="8"/>
  <c r="AV41" i="8"/>
  <c r="F49" i="8" s="1"/>
  <c r="P43" i="8" s="1"/>
  <c r="BT41" i="8"/>
  <c r="C49" i="8" s="1"/>
  <c r="AN41" i="8"/>
  <c r="BL41" i="8"/>
  <c r="E40" i="8" s="1"/>
  <c r="CA23" i="8"/>
  <c r="BW23" i="8"/>
  <c r="C37" i="8" s="1"/>
  <c r="BS23" i="8"/>
  <c r="C30" i="8" s="1"/>
  <c r="BO23" i="8"/>
  <c r="BK23" i="8"/>
  <c r="F22" i="8" s="1"/>
  <c r="BG23" i="8"/>
  <c r="B23" i="8" s="1"/>
  <c r="BC23" i="8"/>
  <c r="C26" i="8" s="1"/>
  <c r="AY23" i="8"/>
  <c r="E23" i="8" s="1"/>
  <c r="AU23" i="8"/>
  <c r="F28" i="8" s="1"/>
  <c r="P24" i="8" s="1"/>
  <c r="AQ23" i="8"/>
  <c r="F24" i="8" s="1"/>
  <c r="N24" i="8" s="1"/>
  <c r="AM23" i="8"/>
  <c r="N32" i="8" s="1"/>
  <c r="BY23" i="8"/>
  <c r="O32" i="8" s="1"/>
  <c r="BU23" i="8"/>
  <c r="C34" i="8" s="1"/>
  <c r="BQ23" i="8"/>
  <c r="C27" i="8" s="1"/>
  <c r="BM23" i="8"/>
  <c r="BI23" i="8"/>
  <c r="Y9" i="8" s="1"/>
  <c r="BE23" i="8"/>
  <c r="C33" i="8" s="1"/>
  <c r="BA23" i="8"/>
  <c r="AW23" i="8"/>
  <c r="Z9" i="8" s="1"/>
  <c r="AS23" i="8"/>
  <c r="F32" i="8" s="1"/>
  <c r="N26" i="8" s="1"/>
  <c r="AO23" i="8"/>
  <c r="BV23" i="8"/>
  <c r="C35" i="8" s="1"/>
  <c r="BN23" i="8"/>
  <c r="BF23" i="8"/>
  <c r="C36" i="8" s="1"/>
  <c r="AX23" i="8"/>
  <c r="AA9" i="8" s="1"/>
  <c r="AP23" i="8"/>
  <c r="BT23" i="8"/>
  <c r="C31" i="8" s="1"/>
  <c r="BL23" i="8"/>
  <c r="E22" i="8" s="1"/>
  <c r="AV23" i="8"/>
  <c r="F31" i="8" s="1"/>
  <c r="P25" i="8" s="1"/>
  <c r="AN23" i="8"/>
  <c r="CB23" i="8"/>
  <c r="BD23" i="8"/>
  <c r="C29" i="8" s="1"/>
  <c r="BZ23" i="8"/>
  <c r="BR23" i="8"/>
  <c r="C28" i="8" s="1"/>
  <c r="BJ23" i="8"/>
  <c r="F23" i="8" s="1"/>
  <c r="BB23" i="8"/>
  <c r="C32" i="8" s="1"/>
  <c r="AT23" i="8"/>
  <c r="F36" i="8" s="1"/>
  <c r="N27" i="8" s="1"/>
  <c r="AL23" i="8"/>
  <c r="V9" i="8" s="1"/>
  <c r="V28" i="8" s="1"/>
  <c r="X20" i="15" s="1"/>
  <c r="BD28" i="15" s="1"/>
  <c r="BP23" i="8"/>
  <c r="BH23" i="8"/>
  <c r="C22" i="8" s="1"/>
  <c r="AZ23" i="8"/>
  <c r="AC9" i="8" s="1"/>
  <c r="BX23" i="8"/>
  <c r="C38" i="8" s="1"/>
  <c r="AR23" i="8"/>
  <c r="F29" i="8" s="1"/>
  <c r="N25" i="8" s="1"/>
  <c r="BZ77" i="6"/>
  <c r="BV77" i="6"/>
  <c r="C89" i="6" s="1"/>
  <c r="BR77" i="6"/>
  <c r="C82" i="6" s="1"/>
  <c r="BN77" i="6"/>
  <c r="BJ77" i="6"/>
  <c r="BF77" i="6"/>
  <c r="C90" i="6" s="1"/>
  <c r="BB77" i="6"/>
  <c r="C86" i="6" s="1"/>
  <c r="AX77" i="6"/>
  <c r="AT77" i="6"/>
  <c r="F90" i="6" s="1"/>
  <c r="N81" i="6" s="1"/>
  <c r="AP77" i="6"/>
  <c r="AL77" i="6"/>
  <c r="C77" i="6" s="1"/>
  <c r="I96" i="6" s="1"/>
  <c r="CB77" i="6"/>
  <c r="BX77" i="6"/>
  <c r="C92" i="6" s="1"/>
  <c r="BT77" i="6"/>
  <c r="C85" i="6" s="1"/>
  <c r="BP77" i="6"/>
  <c r="BL77" i="6"/>
  <c r="E76" i="6" s="1"/>
  <c r="BH77" i="6"/>
  <c r="C76" i="6" s="1"/>
  <c r="BD77" i="6"/>
  <c r="C83" i="6" s="1"/>
  <c r="AZ77" i="6"/>
  <c r="AV77" i="6"/>
  <c r="F85" i="6" s="1"/>
  <c r="P79" i="6" s="1"/>
  <c r="AR77" i="6"/>
  <c r="F83" i="6" s="1"/>
  <c r="N79" i="6" s="1"/>
  <c r="AN77" i="6"/>
  <c r="BU77" i="6"/>
  <c r="C88" i="6" s="1"/>
  <c r="BM77" i="6"/>
  <c r="BE77" i="6"/>
  <c r="C87" i="6" s="1"/>
  <c r="AW77" i="6"/>
  <c r="AO77" i="6"/>
  <c r="BS77" i="6"/>
  <c r="C84" i="6" s="1"/>
  <c r="BK77" i="6"/>
  <c r="AM77" i="6"/>
  <c r="N86" i="6" s="1"/>
  <c r="CA77" i="6"/>
  <c r="BY77" i="6"/>
  <c r="O86" i="6" s="1"/>
  <c r="BQ77" i="6"/>
  <c r="C81" i="6" s="1"/>
  <c r="BI77" i="6"/>
  <c r="Y18" i="6" s="1"/>
  <c r="BA77" i="6"/>
  <c r="AS77" i="6"/>
  <c r="F86" i="6" s="1"/>
  <c r="N80" i="6" s="1"/>
  <c r="BC77" i="6"/>
  <c r="C80" i="6" s="1"/>
  <c r="BW77" i="6"/>
  <c r="C91" i="6" s="1"/>
  <c r="BO77" i="6"/>
  <c r="BG77" i="6"/>
  <c r="B77" i="6" s="1"/>
  <c r="AY77" i="6"/>
  <c r="AQ77" i="6"/>
  <c r="F78" i="6" s="1"/>
  <c r="N78" i="6" s="1"/>
  <c r="AU77" i="6"/>
  <c r="F82" i="6" s="1"/>
  <c r="P78" i="6" s="1"/>
  <c r="CA7" i="8"/>
  <c r="BW7" i="8"/>
  <c r="C19" i="8" s="1"/>
  <c r="BS7" i="8"/>
  <c r="C12" i="8" s="1"/>
  <c r="BO7" i="8"/>
  <c r="BK7" i="8"/>
  <c r="F4" i="8" s="1"/>
  <c r="BG7" i="8"/>
  <c r="B5" i="8" s="1"/>
  <c r="BC7" i="8"/>
  <c r="C8" i="8" s="1"/>
  <c r="AY7" i="8"/>
  <c r="AB7" i="8" s="1"/>
  <c r="AU7" i="8"/>
  <c r="F10" i="8" s="1"/>
  <c r="P6" i="8" s="1"/>
  <c r="AQ7" i="8"/>
  <c r="F6" i="8" s="1"/>
  <c r="N6" i="8" s="1"/>
  <c r="AM7" i="8"/>
  <c r="N14" i="8" s="1"/>
  <c r="BY7" i="8"/>
  <c r="O14" i="8" s="1"/>
  <c r="BU7" i="8"/>
  <c r="C16" i="8" s="1"/>
  <c r="BQ7" i="8"/>
  <c r="C9" i="8" s="1"/>
  <c r="BM7" i="8"/>
  <c r="BI7" i="8"/>
  <c r="Y7" i="8" s="1"/>
  <c r="BE7" i="8"/>
  <c r="C15" i="8" s="1"/>
  <c r="BA7" i="8"/>
  <c r="AW7" i="8"/>
  <c r="F17" i="8" s="1"/>
  <c r="P8" i="8" s="1"/>
  <c r="AS7" i="8"/>
  <c r="F14" i="8" s="1"/>
  <c r="N8" i="8" s="1"/>
  <c r="AO7" i="8"/>
  <c r="BZ7" i="8"/>
  <c r="BR7" i="8"/>
  <c r="C10" i="8" s="1"/>
  <c r="BJ7" i="8"/>
  <c r="F5" i="8" s="1"/>
  <c r="BB7" i="8"/>
  <c r="C14" i="8" s="1"/>
  <c r="AT7" i="8"/>
  <c r="F18" i="8" s="1"/>
  <c r="N9" i="8" s="1"/>
  <c r="AL7" i="8"/>
  <c r="V7" i="8" s="1"/>
  <c r="V27" i="8" s="1"/>
  <c r="X19" i="15" s="1"/>
  <c r="BG28" i="15" s="1"/>
  <c r="BX7" i="8"/>
  <c r="C20" i="8" s="1"/>
  <c r="BH7" i="8"/>
  <c r="X7" i="8" s="1"/>
  <c r="W27" i="8" s="1"/>
  <c r="AZ7" i="8"/>
  <c r="BP7" i="8"/>
  <c r="AR7" i="8"/>
  <c r="F11" i="8" s="1"/>
  <c r="N7" i="8" s="1"/>
  <c r="BV7" i="8"/>
  <c r="C17" i="8" s="1"/>
  <c r="BN7" i="8"/>
  <c r="BF7" i="8"/>
  <c r="C18" i="8" s="1"/>
  <c r="AX7" i="8"/>
  <c r="AP7" i="8"/>
  <c r="CB7" i="8"/>
  <c r="AV7" i="8"/>
  <c r="F13" i="8" s="1"/>
  <c r="P7" i="8" s="1"/>
  <c r="BT7" i="8"/>
  <c r="C13" i="8" s="1"/>
  <c r="AN7" i="8"/>
  <c r="BL7" i="8"/>
  <c r="BD7" i="8"/>
  <c r="C11" i="8" s="1"/>
  <c r="CB59" i="8"/>
  <c r="BX59" i="8"/>
  <c r="C74" i="8" s="1"/>
  <c r="BT59" i="8"/>
  <c r="C67" i="8" s="1"/>
  <c r="BP59" i="8"/>
  <c r="BL59" i="8"/>
  <c r="E58" i="8" s="1"/>
  <c r="BH59" i="8"/>
  <c r="C58" i="8" s="1"/>
  <c r="BD59" i="8"/>
  <c r="C65" i="8" s="1"/>
  <c r="AZ59" i="8"/>
  <c r="BZ59" i="8"/>
  <c r="BV59" i="8"/>
  <c r="C71" i="8" s="1"/>
  <c r="BR59" i="8"/>
  <c r="C64" i="8" s="1"/>
  <c r="BN59" i="8"/>
  <c r="BJ59" i="8"/>
  <c r="BF59" i="8"/>
  <c r="C72" i="8" s="1"/>
  <c r="BB59" i="8"/>
  <c r="C68" i="8" s="1"/>
  <c r="BW59" i="8"/>
  <c r="C73" i="8" s="1"/>
  <c r="BO59" i="8"/>
  <c r="BG59" i="8"/>
  <c r="B59" i="8" s="1"/>
  <c r="AY59" i="8"/>
  <c r="AB15" i="8" s="1"/>
  <c r="AU59" i="8"/>
  <c r="F64" i="8" s="1"/>
  <c r="P60" i="8" s="1"/>
  <c r="AQ59" i="8"/>
  <c r="F60" i="8" s="1"/>
  <c r="N60" i="8" s="1"/>
  <c r="AM59" i="8"/>
  <c r="N68" i="8" s="1"/>
  <c r="CA59" i="8"/>
  <c r="BS59" i="8"/>
  <c r="C66" i="8" s="1"/>
  <c r="BK59" i="8"/>
  <c r="BC59" i="8"/>
  <c r="C62" i="8" s="1"/>
  <c r="AW59" i="8"/>
  <c r="F71" i="8" s="1"/>
  <c r="P62" i="8" s="1"/>
  <c r="AS59" i="8"/>
  <c r="F68" i="8" s="1"/>
  <c r="N62" i="8" s="1"/>
  <c r="AO59" i="8"/>
  <c r="BM59" i="8"/>
  <c r="AX59" i="8"/>
  <c r="AP59" i="8"/>
  <c r="BY59" i="8"/>
  <c r="O68" i="8" s="1"/>
  <c r="AN59" i="8"/>
  <c r="BI59" i="8"/>
  <c r="Y15" i="8" s="1"/>
  <c r="AV59" i="8"/>
  <c r="F67" i="8" s="1"/>
  <c r="P61" i="8" s="1"/>
  <c r="BU59" i="8"/>
  <c r="C70" i="8" s="1"/>
  <c r="BE59" i="8"/>
  <c r="C69" i="8" s="1"/>
  <c r="AT59" i="8"/>
  <c r="F72" i="8" s="1"/>
  <c r="N63" i="8" s="1"/>
  <c r="AL59" i="8"/>
  <c r="C59" i="8" s="1"/>
  <c r="I78" i="8" s="1"/>
  <c r="AR59" i="8"/>
  <c r="F65" i="8" s="1"/>
  <c r="N61" i="8" s="1"/>
  <c r="BQ59" i="8"/>
  <c r="C63" i="8" s="1"/>
  <c r="BA59" i="8"/>
  <c r="CB77" i="8"/>
  <c r="BX77" i="8"/>
  <c r="C92" i="8" s="1"/>
  <c r="BT77" i="8"/>
  <c r="C85" i="8" s="1"/>
  <c r="BP77" i="8"/>
  <c r="BL77" i="8"/>
  <c r="E76" i="8" s="1"/>
  <c r="BH77" i="8"/>
  <c r="C76" i="8" s="1"/>
  <c r="BD77" i="8"/>
  <c r="C83" i="8" s="1"/>
  <c r="AZ77" i="8"/>
  <c r="AV77" i="8"/>
  <c r="F85" i="8" s="1"/>
  <c r="P79" i="8" s="1"/>
  <c r="AR77" i="8"/>
  <c r="F83" i="8" s="1"/>
  <c r="N79" i="8" s="1"/>
  <c r="AN77" i="8"/>
  <c r="BZ77" i="8"/>
  <c r="BV77" i="8"/>
  <c r="C89" i="8" s="1"/>
  <c r="BR77" i="8"/>
  <c r="C82" i="8" s="1"/>
  <c r="BN77" i="8"/>
  <c r="BJ77" i="8"/>
  <c r="BF77" i="8"/>
  <c r="C90" i="8" s="1"/>
  <c r="BB77" i="8"/>
  <c r="C86" i="8" s="1"/>
  <c r="AX77" i="8"/>
  <c r="AT77" i="8"/>
  <c r="F90" i="8" s="1"/>
  <c r="N81" i="8" s="1"/>
  <c r="AP77" i="8"/>
  <c r="AL77" i="8"/>
  <c r="C77" i="8" s="1"/>
  <c r="CA77" i="8"/>
  <c r="BS77" i="8"/>
  <c r="C84" i="8" s="1"/>
  <c r="BK77" i="8"/>
  <c r="F76" i="8" s="1"/>
  <c r="BC77" i="8"/>
  <c r="C80" i="8" s="1"/>
  <c r="AU77" i="8"/>
  <c r="F82" i="8" s="1"/>
  <c r="P78" i="8" s="1"/>
  <c r="AM77" i="8"/>
  <c r="N86" i="8" s="1"/>
  <c r="BW77" i="8"/>
  <c r="C91" i="8" s="1"/>
  <c r="BO77" i="8"/>
  <c r="BG77" i="8"/>
  <c r="B77" i="8" s="1"/>
  <c r="AY77" i="8"/>
  <c r="AB18" i="8" s="1"/>
  <c r="AQ77" i="8"/>
  <c r="F78" i="8" s="1"/>
  <c r="N78" i="8" s="1"/>
  <c r="BQ77" i="8"/>
  <c r="C81" i="8" s="1"/>
  <c r="BA77" i="8"/>
  <c r="BM77" i="8"/>
  <c r="AW77" i="8"/>
  <c r="BY77" i="8"/>
  <c r="O86" i="8" s="1"/>
  <c r="BI77" i="8"/>
  <c r="Y18" i="8" s="1"/>
  <c r="AS77" i="8"/>
  <c r="F86" i="8" s="1"/>
  <c r="N80" i="8" s="1"/>
  <c r="BE77" i="8"/>
  <c r="C87" i="8" s="1"/>
  <c r="AO77" i="8"/>
  <c r="BU77" i="8"/>
  <c r="C88" i="8" s="1"/>
  <c r="CC5" i="5"/>
  <c r="BY5" i="5"/>
  <c r="O17" i="5" s="1"/>
  <c r="O36" i="5" s="1"/>
  <c r="O55" i="5" s="1"/>
  <c r="O74" i="5" s="1"/>
  <c r="BU5" i="5"/>
  <c r="BQ5" i="5"/>
  <c r="BM5" i="5"/>
  <c r="BI5" i="5"/>
  <c r="BE5" i="5"/>
  <c r="BA5" i="5"/>
  <c r="AW5" i="5"/>
  <c r="AS5" i="5"/>
  <c r="AO5" i="5"/>
  <c r="CC7" i="5"/>
  <c r="BC5" i="5"/>
  <c r="CC59" i="5"/>
  <c r="BR5" i="5"/>
  <c r="BG5" i="5"/>
  <c r="AL5" i="5"/>
  <c r="CA5" i="5"/>
  <c r="O19" i="5" s="1"/>
  <c r="O38" i="5" s="1"/>
  <c r="BK5" i="5"/>
  <c r="BF5" i="5"/>
  <c r="AU5" i="5"/>
  <c r="CB5" i="5"/>
  <c r="O20" i="5" s="1"/>
  <c r="AV5" i="5"/>
  <c r="CC41" i="5"/>
  <c r="BV5" i="5"/>
  <c r="BP5" i="5"/>
  <c r="AZ5" i="5"/>
  <c r="AP5" i="5"/>
  <c r="CC23" i="5"/>
  <c r="BZ5" i="5"/>
  <c r="O18" i="5" s="1"/>
  <c r="O37" i="5" s="1"/>
  <c r="O56" i="5" s="1"/>
  <c r="BT5" i="5"/>
  <c r="BO5" i="5"/>
  <c r="BJ5" i="5"/>
  <c r="BD5" i="5"/>
  <c r="AY5" i="5"/>
  <c r="AT5" i="5"/>
  <c r="AN5" i="5"/>
  <c r="X5" i="5" s="1"/>
  <c r="X26" i="5" s="1"/>
  <c r="S1" i="15" s="1"/>
  <c r="BI11" i="15" s="1"/>
  <c r="CC95" i="5"/>
  <c r="CC77" i="5"/>
  <c r="BX5" i="5"/>
  <c r="BS5" i="5"/>
  <c r="BN5" i="5"/>
  <c r="BH5" i="5"/>
  <c r="AX5" i="5"/>
  <c r="AR5" i="5"/>
  <c r="AM5" i="5"/>
  <c r="BW5" i="5"/>
  <c r="BL5" i="5"/>
  <c r="BB5" i="5"/>
  <c r="AQ5" i="5"/>
  <c r="BZ7" i="7"/>
  <c r="BV7" i="7"/>
  <c r="C17" i="7" s="1"/>
  <c r="BR7" i="7"/>
  <c r="C10" i="7" s="1"/>
  <c r="BN7" i="7"/>
  <c r="BJ7" i="7"/>
  <c r="F5" i="7" s="1"/>
  <c r="BF7" i="7"/>
  <c r="C18" i="7" s="1"/>
  <c r="BB7" i="7"/>
  <c r="C14" i="7" s="1"/>
  <c r="AX7" i="7"/>
  <c r="AT7" i="7"/>
  <c r="F18" i="7" s="1"/>
  <c r="N9" i="7" s="1"/>
  <c r="AP7" i="7"/>
  <c r="AL7" i="7"/>
  <c r="V7" i="7" s="1"/>
  <c r="V27" i="7" s="1"/>
  <c r="Q19" i="15" s="1"/>
  <c r="BG16" i="15" s="1"/>
  <c r="BY7" i="7"/>
  <c r="O14" i="7" s="1"/>
  <c r="BU7" i="7"/>
  <c r="C16" i="7" s="1"/>
  <c r="BQ7" i="7"/>
  <c r="C9" i="7" s="1"/>
  <c r="BM7" i="7"/>
  <c r="BI7" i="7"/>
  <c r="Y7" i="7" s="1"/>
  <c r="BE7" i="7"/>
  <c r="C15" i="7" s="1"/>
  <c r="BA7" i="7"/>
  <c r="AW7" i="7"/>
  <c r="AS7" i="7"/>
  <c r="F14" i="7" s="1"/>
  <c r="N8" i="7" s="1"/>
  <c r="AO7" i="7"/>
  <c r="CB7" i="7"/>
  <c r="BX7" i="7"/>
  <c r="C20" i="7" s="1"/>
  <c r="BT7" i="7"/>
  <c r="C13" i="7" s="1"/>
  <c r="BP7" i="7"/>
  <c r="BL7" i="7"/>
  <c r="E4" i="7" s="1"/>
  <c r="BH7" i="7"/>
  <c r="X7" i="7" s="1"/>
  <c r="W27" i="7" s="1"/>
  <c r="BD7" i="7"/>
  <c r="C11" i="7" s="1"/>
  <c r="AZ7" i="7"/>
  <c r="AV7" i="7"/>
  <c r="F13" i="7" s="1"/>
  <c r="P7" i="7" s="1"/>
  <c r="AR7" i="7"/>
  <c r="F11" i="7" s="1"/>
  <c r="N7" i="7" s="1"/>
  <c r="AN7" i="7"/>
  <c r="CA7" i="7"/>
  <c r="BK7" i="7"/>
  <c r="AU7" i="7"/>
  <c r="F10" i="7" s="1"/>
  <c r="P6" i="7" s="1"/>
  <c r="BW7" i="7"/>
  <c r="C19" i="7" s="1"/>
  <c r="BG7" i="7"/>
  <c r="B5" i="7" s="1"/>
  <c r="AQ7" i="7"/>
  <c r="F6" i="7" s="1"/>
  <c r="N6" i="7" s="1"/>
  <c r="BS7" i="7"/>
  <c r="C12" i="7" s="1"/>
  <c r="BC7" i="7"/>
  <c r="C8" i="7" s="1"/>
  <c r="AM7" i="7"/>
  <c r="N14" i="7" s="1"/>
  <c r="BO7" i="7"/>
  <c r="AY7" i="7"/>
  <c r="CB59" i="7"/>
  <c r="BX59" i="7"/>
  <c r="BT59" i="7"/>
  <c r="BP59" i="7"/>
  <c r="BL59" i="7"/>
  <c r="BH59" i="7"/>
  <c r="C58" i="7" s="1"/>
  <c r="BD59" i="7"/>
  <c r="AZ59" i="7"/>
  <c r="AV59" i="7"/>
  <c r="AR59" i="7"/>
  <c r="AN59" i="7"/>
  <c r="CA59" i="7"/>
  <c r="BW59" i="7"/>
  <c r="BS59" i="7"/>
  <c r="BO59" i="7"/>
  <c r="BK59" i="7"/>
  <c r="BG59" i="7"/>
  <c r="B59" i="7" s="1"/>
  <c r="BC59" i="7"/>
  <c r="AY59" i="7"/>
  <c r="AU59" i="7"/>
  <c r="AQ59" i="7"/>
  <c r="AM59" i="7"/>
  <c r="BZ59" i="7"/>
  <c r="BR59" i="7"/>
  <c r="BJ59" i="7"/>
  <c r="F59" i="7" s="1"/>
  <c r="BB59" i="7"/>
  <c r="AT59" i="7"/>
  <c r="AL59" i="7"/>
  <c r="BY59" i="7"/>
  <c r="BQ59" i="7"/>
  <c r="BI59" i="7"/>
  <c r="Y15" i="7" s="1"/>
  <c r="BA59" i="7"/>
  <c r="AS59" i="7"/>
  <c r="BV59" i="7"/>
  <c r="BN59" i="7"/>
  <c r="BF59" i="7"/>
  <c r="AX59" i="7"/>
  <c r="AP59" i="7"/>
  <c r="BU59" i="7"/>
  <c r="AO59" i="7"/>
  <c r="BM59" i="7"/>
  <c r="BE59" i="7"/>
  <c r="AW59" i="7"/>
  <c r="BP23" i="7"/>
  <c r="BL23" i="7"/>
  <c r="E22" i="7" s="1"/>
  <c r="BH23" i="7"/>
  <c r="C22" i="7" s="1"/>
  <c r="CA23" i="7"/>
  <c r="BO23" i="7"/>
  <c r="BK23" i="7"/>
  <c r="BG23" i="7"/>
  <c r="B23" i="7" s="1"/>
  <c r="AY23" i="7"/>
  <c r="BN23" i="7"/>
  <c r="AP23" i="7"/>
  <c r="BM23" i="7"/>
  <c r="AO23" i="7"/>
  <c r="BJ23" i="7"/>
  <c r="F23" i="7" s="1"/>
  <c r="AN23" i="7"/>
  <c r="BI23" i="7"/>
  <c r="Y9" i="7" s="1"/>
  <c r="BN59" i="5"/>
  <c r="BJ59" i="5"/>
  <c r="AP59" i="5"/>
  <c r="BI59" i="5"/>
  <c r="Y15" i="5" s="1"/>
  <c r="BM59" i="5"/>
  <c r="BG59" i="5"/>
  <c r="B59" i="5" s="1"/>
  <c r="BL59" i="5"/>
  <c r="BP59" i="5"/>
  <c r="BK59" i="5"/>
  <c r="AO59" i="5"/>
  <c r="BO59" i="5"/>
  <c r="AY59" i="5"/>
  <c r="AN59" i="5"/>
  <c r="BH59" i="5"/>
  <c r="CB77" i="7"/>
  <c r="BX77" i="7"/>
  <c r="C92" i="7" s="1"/>
  <c r="BT77" i="7"/>
  <c r="C85" i="7" s="1"/>
  <c r="BP77" i="7"/>
  <c r="BL77" i="7"/>
  <c r="BH77" i="7"/>
  <c r="BD77" i="7"/>
  <c r="C83" i="7" s="1"/>
  <c r="AZ77" i="7"/>
  <c r="AV77" i="7"/>
  <c r="F85" i="7" s="1"/>
  <c r="P79" i="7" s="1"/>
  <c r="AR77" i="7"/>
  <c r="F83" i="7" s="1"/>
  <c r="N79" i="7" s="1"/>
  <c r="AN77" i="7"/>
  <c r="CA77" i="7"/>
  <c r="BW77" i="7"/>
  <c r="C91" i="7" s="1"/>
  <c r="BS77" i="7"/>
  <c r="C84" i="7" s="1"/>
  <c r="BO77" i="7"/>
  <c r="BK77" i="7"/>
  <c r="BG77" i="7"/>
  <c r="B77" i="7" s="1"/>
  <c r="BC77" i="7"/>
  <c r="C80" i="7" s="1"/>
  <c r="AY77" i="7"/>
  <c r="AU77" i="7"/>
  <c r="F82" i="7" s="1"/>
  <c r="P78" i="7" s="1"/>
  <c r="AQ77" i="7"/>
  <c r="F78" i="7" s="1"/>
  <c r="N78" i="7" s="1"/>
  <c r="AM77" i="7"/>
  <c r="N86" i="7" s="1"/>
  <c r="BV77" i="7"/>
  <c r="C89" i="7" s="1"/>
  <c r="BN77" i="7"/>
  <c r="BF77" i="7"/>
  <c r="C90" i="7" s="1"/>
  <c r="AX77" i="7"/>
  <c r="AP77" i="7"/>
  <c r="BU77" i="7"/>
  <c r="C88" i="7" s="1"/>
  <c r="BM77" i="7"/>
  <c r="BE77" i="7"/>
  <c r="C87" i="7" s="1"/>
  <c r="AW77" i="7"/>
  <c r="AO77" i="7"/>
  <c r="BZ77" i="7"/>
  <c r="BR77" i="7"/>
  <c r="C82" i="7" s="1"/>
  <c r="BJ77" i="7"/>
  <c r="BB77" i="7"/>
  <c r="C86" i="7" s="1"/>
  <c r="AT77" i="7"/>
  <c r="F90" i="7" s="1"/>
  <c r="N81" i="7" s="1"/>
  <c r="AL77" i="7"/>
  <c r="BQ77" i="7"/>
  <c r="C81" i="7" s="1"/>
  <c r="BI77" i="7"/>
  <c r="Y18" i="7" s="1"/>
  <c r="BA77" i="7"/>
  <c r="BY77" i="7"/>
  <c r="O86" i="7" s="1"/>
  <c r="AS77" i="7"/>
  <c r="F86" i="7" s="1"/>
  <c r="N80" i="7" s="1"/>
  <c r="BN77" i="5"/>
  <c r="BJ77" i="5"/>
  <c r="F77" i="5" s="1"/>
  <c r="AP77" i="5"/>
  <c r="BL77" i="5"/>
  <c r="BP77" i="5"/>
  <c r="BG77" i="5"/>
  <c r="B77" i="5" s="1"/>
  <c r="BK77" i="5"/>
  <c r="AO77" i="5"/>
  <c r="BO77" i="5"/>
  <c r="BI77" i="5"/>
  <c r="Y18" i="5" s="1"/>
  <c r="AY77" i="5"/>
  <c r="AN77" i="5"/>
  <c r="BM77" i="5"/>
  <c r="BH77" i="5"/>
  <c r="C76" i="5" s="1"/>
  <c r="CC23" i="7"/>
  <c r="CC95" i="7"/>
  <c r="BZ5" i="7"/>
  <c r="O18" i="7" s="1"/>
  <c r="O37" i="7" s="1"/>
  <c r="O56" i="7" s="1"/>
  <c r="BV5" i="7"/>
  <c r="I17" i="7" s="1"/>
  <c r="BR5" i="7"/>
  <c r="I10" i="7" s="1"/>
  <c r="BN5" i="7"/>
  <c r="BJ5" i="7"/>
  <c r="BF5" i="7"/>
  <c r="I18" i="7" s="1"/>
  <c r="BB5" i="7"/>
  <c r="I14" i="7" s="1"/>
  <c r="AX5" i="7"/>
  <c r="AT5" i="7"/>
  <c r="L18" i="7" s="1"/>
  <c r="O9" i="7" s="1"/>
  <c r="AP5" i="7"/>
  <c r="AL5" i="7"/>
  <c r="I5" i="7" s="1"/>
  <c r="CC77" i="7"/>
  <c r="CC41" i="7"/>
  <c r="CC7" i="7"/>
  <c r="CC5" i="7"/>
  <c r="BY5" i="7"/>
  <c r="O17" i="7" s="1"/>
  <c r="O36" i="7" s="1"/>
  <c r="O55" i="7" s="1"/>
  <c r="O74" i="7" s="1"/>
  <c r="BU5" i="7"/>
  <c r="I16" i="7" s="1"/>
  <c r="BQ5" i="7"/>
  <c r="I9" i="7" s="1"/>
  <c r="BM5" i="7"/>
  <c r="BI5" i="7"/>
  <c r="BE5" i="7"/>
  <c r="I15" i="7" s="1"/>
  <c r="BA5" i="7"/>
  <c r="I7" i="7" s="1"/>
  <c r="AW5" i="7"/>
  <c r="AS5" i="7"/>
  <c r="L14" i="7" s="1"/>
  <c r="O8" i="7" s="1"/>
  <c r="AO5" i="7"/>
  <c r="CB5" i="7"/>
  <c r="O20" i="7" s="1"/>
  <c r="BX5" i="7"/>
  <c r="I20" i="7" s="1"/>
  <c r="BT5" i="7"/>
  <c r="I13" i="7" s="1"/>
  <c r="BP5" i="7"/>
  <c r="BL5" i="7"/>
  <c r="BH5" i="7"/>
  <c r="BD5" i="7"/>
  <c r="I11" i="7" s="1"/>
  <c r="AZ5" i="7"/>
  <c r="I6" i="7" s="1"/>
  <c r="AV5" i="7"/>
  <c r="AR5" i="7"/>
  <c r="L11" i="7" s="1"/>
  <c r="O7" i="7" s="1"/>
  <c r="AN5" i="7"/>
  <c r="X5" i="7" s="1"/>
  <c r="X26" i="7" s="1"/>
  <c r="S17" i="15" s="1"/>
  <c r="BI17" i="15" s="1"/>
  <c r="BW5" i="7"/>
  <c r="I19" i="7" s="1"/>
  <c r="BG5" i="7"/>
  <c r="AQ5" i="7"/>
  <c r="L6" i="7" s="1"/>
  <c r="O6" i="7" s="1"/>
  <c r="BS5" i="7"/>
  <c r="I12" i="7" s="1"/>
  <c r="BC5" i="7"/>
  <c r="I8" i="7" s="1"/>
  <c r="AM5" i="7"/>
  <c r="BO5" i="7"/>
  <c r="AY5" i="7"/>
  <c r="CC59" i="7"/>
  <c r="BK5" i="7"/>
  <c r="CA5" i="7"/>
  <c r="AU5" i="7"/>
  <c r="BM41" i="6"/>
  <c r="BI41" i="6"/>
  <c r="Y12" i="6" s="1"/>
  <c r="AO41" i="6"/>
  <c r="BN41" i="6"/>
  <c r="BP41" i="6"/>
  <c r="BL41" i="6"/>
  <c r="E40" i="6" s="1"/>
  <c r="BH41" i="6"/>
  <c r="C40" i="6" s="1"/>
  <c r="AN41" i="6"/>
  <c r="BJ41" i="6"/>
  <c r="AP41" i="6"/>
  <c r="BO41" i="6"/>
  <c r="BK41" i="6"/>
  <c r="BG41" i="6"/>
  <c r="B41" i="6" s="1"/>
  <c r="AY41" i="6"/>
  <c r="Y12" i="19"/>
  <c r="K32" i="22"/>
  <c r="J32" i="22"/>
  <c r="K101" i="22"/>
  <c r="J101" i="22"/>
  <c r="K37" i="22"/>
  <c r="J37" i="22"/>
  <c r="K36" i="22"/>
  <c r="J36" i="22"/>
  <c r="J45" i="22"/>
  <c r="K45" i="22"/>
  <c r="J84" i="22"/>
  <c r="K84" i="22"/>
  <c r="D79" i="22"/>
  <c r="E79" i="22"/>
  <c r="J35" i="23"/>
  <c r="K35" i="23"/>
  <c r="J46" i="23"/>
  <c r="K46" i="23"/>
  <c r="K34" i="23"/>
  <c r="J34" i="23"/>
  <c r="D61" i="23"/>
  <c r="E61" i="23"/>
  <c r="K28" i="24"/>
  <c r="J28" i="24"/>
  <c r="J27" i="24"/>
  <c r="K27" i="24"/>
  <c r="K34" i="24"/>
  <c r="J34" i="24"/>
  <c r="E96" i="24"/>
  <c r="D96" i="24"/>
  <c r="K31" i="24"/>
  <c r="J31" i="24"/>
  <c r="K60" i="24"/>
  <c r="J60" i="24"/>
  <c r="K102" i="24"/>
  <c r="J102" i="24"/>
  <c r="K36" i="24"/>
  <c r="J36" i="24"/>
  <c r="E43" i="25"/>
  <c r="D43" i="25"/>
  <c r="E24" i="25"/>
  <c r="D24" i="25"/>
  <c r="K31" i="25"/>
  <c r="J31" i="25"/>
  <c r="E60" i="25"/>
  <c r="D60" i="25"/>
  <c r="K82" i="25"/>
  <c r="J82" i="25"/>
  <c r="K103" i="25"/>
  <c r="J103" i="25"/>
  <c r="J64" i="22"/>
  <c r="K64" i="22"/>
  <c r="K24" i="22"/>
  <c r="J24" i="22"/>
  <c r="K29" i="22"/>
  <c r="J29" i="22"/>
  <c r="K45" i="23"/>
  <c r="J45" i="23"/>
  <c r="K67" i="22"/>
  <c r="J67" i="22"/>
  <c r="J67" i="23"/>
  <c r="K67" i="23"/>
  <c r="K49" i="24"/>
  <c r="J49" i="24"/>
  <c r="K29" i="25"/>
  <c r="J29" i="25"/>
  <c r="E74" i="21"/>
  <c r="D74" i="21"/>
  <c r="E63" i="21"/>
  <c r="D63" i="21"/>
  <c r="E66" i="21"/>
  <c r="D66" i="21"/>
  <c r="J20" i="20"/>
  <c r="K20" i="20"/>
  <c r="J8" i="20"/>
  <c r="K8" i="20"/>
  <c r="J18" i="20"/>
  <c r="K18" i="20"/>
  <c r="E17" i="20"/>
  <c r="D17" i="20"/>
  <c r="E16" i="20"/>
  <c r="D16" i="20"/>
  <c r="E107" i="18"/>
  <c r="D107" i="18"/>
  <c r="E109" i="18"/>
  <c r="D109" i="18"/>
  <c r="E99" i="18"/>
  <c r="D99" i="18"/>
  <c r="E98" i="18"/>
  <c r="D98" i="18"/>
  <c r="E101" i="18"/>
  <c r="D101" i="18"/>
  <c r="E109" i="21"/>
  <c r="D109" i="21"/>
  <c r="E102" i="21"/>
  <c r="D102" i="21"/>
  <c r="D107" i="21"/>
  <c r="E107" i="21"/>
  <c r="E53" i="21"/>
  <c r="D53" i="21"/>
  <c r="E56" i="21"/>
  <c r="D56" i="21"/>
  <c r="J6" i="21"/>
  <c r="K6" i="21"/>
  <c r="J9" i="21"/>
  <c r="K9" i="21"/>
  <c r="J7" i="21"/>
  <c r="K7" i="21"/>
  <c r="J16" i="21"/>
  <c r="K16" i="21"/>
  <c r="E104" i="20"/>
  <c r="D104" i="20"/>
  <c r="E99" i="20"/>
  <c r="D99" i="20"/>
  <c r="E102" i="20"/>
  <c r="D102" i="20"/>
  <c r="E108" i="20"/>
  <c r="D108" i="20"/>
  <c r="D84" i="21"/>
  <c r="E84" i="21"/>
  <c r="E89" i="21"/>
  <c r="D89" i="21"/>
  <c r="E82" i="21"/>
  <c r="D82" i="21"/>
  <c r="E8" i="18"/>
  <c r="D8" i="18"/>
  <c r="E10" i="18"/>
  <c r="D10" i="18"/>
  <c r="E20" i="18"/>
  <c r="D20" i="18"/>
  <c r="D103" i="19"/>
  <c r="E103" i="19"/>
  <c r="D106" i="19"/>
  <c r="E106" i="19"/>
  <c r="E88" i="20"/>
  <c r="D88" i="20"/>
  <c r="E90" i="20"/>
  <c r="D90" i="20"/>
  <c r="D88" i="19"/>
  <c r="E88" i="19"/>
  <c r="D89" i="19"/>
  <c r="E89" i="19"/>
  <c r="D92" i="19"/>
  <c r="E92" i="19"/>
  <c r="D82" i="19"/>
  <c r="E82" i="19"/>
  <c r="D85" i="19"/>
  <c r="E85" i="19"/>
  <c r="J17" i="19"/>
  <c r="K17" i="19"/>
  <c r="J9" i="19"/>
  <c r="K9" i="19"/>
  <c r="J13" i="19"/>
  <c r="K13" i="19"/>
  <c r="J14" i="19"/>
  <c r="K14" i="19"/>
  <c r="J16" i="19"/>
  <c r="K16" i="19"/>
  <c r="J15" i="18"/>
  <c r="K15" i="18"/>
  <c r="J10" i="18"/>
  <c r="K10" i="18"/>
  <c r="J7" i="18"/>
  <c r="K7" i="18"/>
  <c r="J8" i="18"/>
  <c r="K8" i="18"/>
  <c r="J35" i="22"/>
  <c r="K35" i="22"/>
  <c r="K42" i="22"/>
  <c r="J42" i="22"/>
  <c r="K47" i="22"/>
  <c r="J47" i="22"/>
  <c r="K34" i="22"/>
  <c r="J34" i="22"/>
  <c r="K63" i="22"/>
  <c r="J63" i="22"/>
  <c r="J103" i="22"/>
  <c r="K103" i="22"/>
  <c r="J38" i="22"/>
  <c r="K38" i="22"/>
  <c r="D43" i="22"/>
  <c r="E43" i="22"/>
  <c r="K100" i="22"/>
  <c r="J100" i="22"/>
  <c r="D96" i="22"/>
  <c r="E96" i="22"/>
  <c r="J102" i="22"/>
  <c r="K102" i="22"/>
  <c r="D97" i="22"/>
  <c r="E97" i="22"/>
  <c r="K49" i="23"/>
  <c r="J49" i="23"/>
  <c r="J27" i="23"/>
  <c r="K27" i="23"/>
  <c r="K81" i="23"/>
  <c r="J81" i="23"/>
  <c r="K32" i="23"/>
  <c r="J32" i="23"/>
  <c r="J33" i="23"/>
  <c r="K33" i="23"/>
  <c r="K30" i="23"/>
  <c r="J30" i="23"/>
  <c r="J84" i="23"/>
  <c r="K84" i="23"/>
  <c r="D6" i="23"/>
  <c r="E6" i="23"/>
  <c r="D78" i="23"/>
  <c r="E78" i="23"/>
  <c r="K85" i="23"/>
  <c r="J85" i="23"/>
  <c r="E6" i="24"/>
  <c r="D6" i="24"/>
  <c r="E42" i="24"/>
  <c r="D42" i="24"/>
  <c r="K82" i="24"/>
  <c r="J82" i="24"/>
  <c r="K100" i="24"/>
  <c r="J100" i="24"/>
  <c r="E25" i="24"/>
  <c r="D25" i="24"/>
  <c r="E79" i="24"/>
  <c r="D79" i="24"/>
  <c r="K29" i="24"/>
  <c r="J29" i="24"/>
  <c r="E7" i="24"/>
  <c r="D7" i="24"/>
  <c r="K85" i="24"/>
  <c r="J85" i="24"/>
  <c r="J33" i="24"/>
  <c r="K33" i="24"/>
  <c r="E43" i="24"/>
  <c r="D43" i="24"/>
  <c r="J103" i="24"/>
  <c r="K103" i="24"/>
  <c r="K45" i="24"/>
  <c r="J45" i="24"/>
  <c r="J46" i="24"/>
  <c r="K46" i="24"/>
  <c r="J60" i="23"/>
  <c r="K60" i="23"/>
  <c r="K83" i="23"/>
  <c r="J83" i="23"/>
  <c r="K49" i="25"/>
  <c r="J49" i="25"/>
  <c r="E25" i="25"/>
  <c r="D25" i="25"/>
  <c r="D7" i="25"/>
  <c r="E7" i="25"/>
  <c r="K66" i="25"/>
  <c r="J66" i="25"/>
  <c r="K99" i="25"/>
  <c r="J99" i="25"/>
  <c r="K27" i="25"/>
  <c r="J27" i="25"/>
  <c r="K81" i="25"/>
  <c r="J81" i="25"/>
  <c r="E6" i="25"/>
  <c r="D6" i="25"/>
  <c r="E78" i="25"/>
  <c r="D78" i="25"/>
  <c r="K38" i="24"/>
  <c r="J38" i="24"/>
  <c r="D6" i="22"/>
  <c r="E6" i="22"/>
  <c r="D78" i="22"/>
  <c r="E78" i="22"/>
  <c r="J82" i="22"/>
  <c r="K82" i="22"/>
  <c r="K47" i="24"/>
  <c r="J47" i="24"/>
  <c r="J82" i="23"/>
  <c r="K82" i="23"/>
  <c r="J31" i="22"/>
  <c r="K31" i="22"/>
  <c r="J29" i="23"/>
  <c r="K29" i="23"/>
  <c r="K28" i="25"/>
  <c r="J28" i="25"/>
  <c r="J78" i="21"/>
  <c r="K78" i="21"/>
  <c r="E67" i="21"/>
  <c r="D67" i="21"/>
  <c r="E72" i="21"/>
  <c r="D72" i="21"/>
  <c r="J9" i="20"/>
  <c r="K9" i="20"/>
  <c r="J12" i="20"/>
  <c r="K12" i="20"/>
  <c r="J17" i="20"/>
  <c r="K17" i="20"/>
  <c r="E8" i="20"/>
  <c r="D8" i="20"/>
  <c r="E20" i="20"/>
  <c r="D20" i="20"/>
  <c r="E18" i="20"/>
  <c r="D18" i="20"/>
  <c r="E14" i="20"/>
  <c r="D14" i="20"/>
  <c r="E110" i="18"/>
  <c r="D110" i="18"/>
  <c r="E100" i="18"/>
  <c r="D100" i="18"/>
  <c r="E104" i="18"/>
  <c r="D104" i="18"/>
  <c r="E97" i="21"/>
  <c r="D97" i="21"/>
  <c r="E100" i="21"/>
  <c r="D100" i="21"/>
  <c r="E105" i="21"/>
  <c r="D105" i="21"/>
  <c r="E52" i="21"/>
  <c r="D52" i="21"/>
  <c r="D54" i="21"/>
  <c r="E54" i="21"/>
  <c r="D50" i="21"/>
  <c r="E50" i="21"/>
  <c r="J11" i="21"/>
  <c r="K11" i="21"/>
  <c r="J10" i="21"/>
  <c r="K10" i="21"/>
  <c r="J8" i="21"/>
  <c r="K8" i="21"/>
  <c r="J18" i="21"/>
  <c r="K18" i="21"/>
  <c r="E110" i="20"/>
  <c r="D110" i="20"/>
  <c r="E105" i="20"/>
  <c r="D105" i="20"/>
  <c r="E107" i="20"/>
  <c r="D107" i="20"/>
  <c r="D80" i="21"/>
  <c r="E80" i="21"/>
  <c r="E12" i="18"/>
  <c r="D12" i="18"/>
  <c r="E9" i="18"/>
  <c r="D9" i="18"/>
  <c r="E15" i="18"/>
  <c r="D15" i="18"/>
  <c r="E19" i="18"/>
  <c r="D19" i="18"/>
  <c r="D107" i="19"/>
  <c r="E107" i="19"/>
  <c r="D100" i="19"/>
  <c r="E100" i="19"/>
  <c r="D109" i="19"/>
  <c r="E109" i="19"/>
  <c r="D108" i="19"/>
  <c r="E108" i="19"/>
  <c r="E83" i="20"/>
  <c r="D83" i="20"/>
  <c r="E85" i="20"/>
  <c r="D85" i="20"/>
  <c r="E81" i="20"/>
  <c r="D81" i="20"/>
  <c r="E86" i="20"/>
  <c r="D86" i="20"/>
  <c r="D86" i="19"/>
  <c r="E86" i="19"/>
  <c r="D91" i="19"/>
  <c r="E91" i="19"/>
  <c r="J12" i="19"/>
  <c r="K12" i="19"/>
  <c r="J8" i="19"/>
  <c r="K8" i="19"/>
  <c r="J10" i="19"/>
  <c r="K10" i="19"/>
  <c r="J20" i="18"/>
  <c r="K20" i="18"/>
  <c r="J16" i="18"/>
  <c r="K16" i="18"/>
  <c r="J17" i="18"/>
  <c r="K17" i="18"/>
  <c r="J9" i="18"/>
  <c r="K9" i="18"/>
  <c r="J12" i="18"/>
  <c r="K12" i="18"/>
  <c r="K33" i="22"/>
  <c r="J33" i="22"/>
  <c r="D7" i="22"/>
  <c r="E7" i="22"/>
  <c r="J49" i="22"/>
  <c r="K49" i="22"/>
  <c r="D25" i="22"/>
  <c r="E25" i="22"/>
  <c r="D24" i="22"/>
  <c r="E24" i="22"/>
  <c r="K66" i="22"/>
  <c r="J66" i="22"/>
  <c r="J38" i="23"/>
  <c r="K38" i="23"/>
  <c r="K47" i="23"/>
  <c r="J47" i="23"/>
  <c r="D79" i="23"/>
  <c r="E79" i="23"/>
  <c r="D24" i="23"/>
  <c r="E24" i="23"/>
  <c r="D43" i="23"/>
  <c r="E43" i="23"/>
  <c r="K24" i="23"/>
  <c r="J24" i="23"/>
  <c r="J65" i="23"/>
  <c r="K65" i="23"/>
  <c r="J84" i="24"/>
  <c r="K84" i="24"/>
  <c r="K48" i="24"/>
  <c r="J48" i="24"/>
  <c r="K24" i="24"/>
  <c r="J24" i="24"/>
  <c r="K67" i="24"/>
  <c r="J67" i="24"/>
  <c r="K83" i="24"/>
  <c r="J83" i="24"/>
  <c r="K78" i="24"/>
  <c r="J78" i="24"/>
  <c r="K37" i="24"/>
  <c r="J37" i="24"/>
  <c r="K101" i="24"/>
  <c r="J101" i="24"/>
  <c r="K64" i="23"/>
  <c r="J64" i="23"/>
  <c r="D60" i="23"/>
  <c r="E60" i="23"/>
  <c r="J101" i="23"/>
  <c r="K101" i="23"/>
  <c r="K100" i="23"/>
  <c r="J100" i="23"/>
  <c r="K38" i="25"/>
  <c r="J38" i="25"/>
  <c r="K47" i="25"/>
  <c r="J47" i="25"/>
  <c r="K34" i="25"/>
  <c r="J34" i="25"/>
  <c r="E61" i="25"/>
  <c r="D61" i="25"/>
  <c r="K35" i="25"/>
  <c r="J35" i="25"/>
  <c r="K46" i="25"/>
  <c r="J46" i="25"/>
  <c r="E79" i="25"/>
  <c r="D79" i="25"/>
  <c r="K24" i="25"/>
  <c r="J24" i="25"/>
  <c r="K64" i="25"/>
  <c r="J64" i="25"/>
  <c r="K63" i="24"/>
  <c r="J63" i="24"/>
  <c r="K65" i="25"/>
  <c r="J65" i="25"/>
  <c r="K60" i="25"/>
  <c r="J60" i="25"/>
  <c r="K65" i="22"/>
  <c r="J65" i="22"/>
  <c r="J35" i="24"/>
  <c r="K35" i="24"/>
  <c r="E26" i="25"/>
  <c r="D26" i="25"/>
  <c r="K100" i="25"/>
  <c r="J100" i="25"/>
  <c r="J83" i="22"/>
  <c r="K83" i="22"/>
  <c r="K101" i="25"/>
  <c r="J101" i="25"/>
  <c r="K99" i="24"/>
  <c r="J99" i="24"/>
  <c r="D73" i="21"/>
  <c r="E73" i="21"/>
  <c r="E62" i="21"/>
  <c r="D62" i="21"/>
  <c r="D69" i="21"/>
  <c r="E69" i="21"/>
  <c r="E71" i="21"/>
  <c r="D71" i="21"/>
  <c r="J14" i="20"/>
  <c r="K14" i="20"/>
  <c r="J10" i="20"/>
  <c r="K10" i="20"/>
  <c r="J19" i="20"/>
  <c r="K19" i="20"/>
  <c r="J7" i="20"/>
  <c r="K7" i="20"/>
  <c r="J15" i="20"/>
  <c r="K15" i="20"/>
  <c r="E15" i="20"/>
  <c r="D15" i="20"/>
  <c r="E13" i="20"/>
  <c r="D13" i="20"/>
  <c r="E9" i="20"/>
  <c r="D9" i="20"/>
  <c r="E105" i="18"/>
  <c r="D105" i="18"/>
  <c r="E106" i="18"/>
  <c r="D106" i="18"/>
  <c r="E102" i="18"/>
  <c r="D102" i="18"/>
  <c r="E103" i="18"/>
  <c r="D103" i="18"/>
  <c r="E101" i="21"/>
  <c r="D101" i="21"/>
  <c r="D99" i="21"/>
  <c r="E99" i="21"/>
  <c r="E104" i="21"/>
  <c r="D104" i="21"/>
  <c r="E98" i="21"/>
  <c r="D98" i="21"/>
  <c r="E106" i="21"/>
  <c r="D106" i="21"/>
  <c r="E44" i="21"/>
  <c r="D44" i="21"/>
  <c r="E47" i="21"/>
  <c r="D47" i="21"/>
  <c r="E49" i="21"/>
  <c r="D49" i="21"/>
  <c r="E45" i="21"/>
  <c r="D45" i="21"/>
  <c r="J13" i="21"/>
  <c r="K13" i="21"/>
  <c r="J20" i="21"/>
  <c r="K20" i="21"/>
  <c r="J12" i="21"/>
  <c r="K12" i="21"/>
  <c r="J17" i="21"/>
  <c r="K17" i="21"/>
  <c r="E103" i="20"/>
  <c r="D103" i="20"/>
  <c r="E98" i="20"/>
  <c r="D98" i="20"/>
  <c r="E106" i="20"/>
  <c r="D106" i="20"/>
  <c r="E87" i="21"/>
  <c r="D87" i="21"/>
  <c r="E85" i="21"/>
  <c r="D85" i="21"/>
  <c r="D88" i="21"/>
  <c r="E88" i="21"/>
  <c r="D92" i="21"/>
  <c r="E92" i="21"/>
  <c r="E91" i="21"/>
  <c r="D91" i="21"/>
  <c r="E81" i="21"/>
  <c r="D81" i="21"/>
  <c r="E86" i="21"/>
  <c r="D86" i="21"/>
  <c r="E14" i="18"/>
  <c r="D14" i="18"/>
  <c r="E13" i="18"/>
  <c r="D13" i="18"/>
  <c r="E16" i="18"/>
  <c r="D16" i="18"/>
  <c r="D102" i="19"/>
  <c r="E102" i="19"/>
  <c r="D98" i="19"/>
  <c r="E98" i="19"/>
  <c r="D99" i="19"/>
  <c r="E99" i="19"/>
  <c r="D110" i="19"/>
  <c r="E110" i="19"/>
  <c r="E84" i="20"/>
  <c r="D84" i="20"/>
  <c r="E87" i="20"/>
  <c r="D87" i="20"/>
  <c r="E91" i="20"/>
  <c r="D91" i="20"/>
  <c r="D84" i="19"/>
  <c r="E84" i="19"/>
  <c r="D90" i="19"/>
  <c r="E90" i="19"/>
  <c r="D83" i="19"/>
  <c r="E83" i="19"/>
  <c r="J6" i="19"/>
  <c r="K6" i="19"/>
  <c r="J7" i="19"/>
  <c r="K7" i="19"/>
  <c r="J20" i="19"/>
  <c r="K20" i="19"/>
  <c r="J6" i="18"/>
  <c r="K6" i="18"/>
  <c r="J19" i="18"/>
  <c r="K19" i="18"/>
  <c r="J11" i="18"/>
  <c r="K11" i="18"/>
  <c r="K30" i="22"/>
  <c r="J30" i="22"/>
  <c r="K48" i="22"/>
  <c r="J48" i="22"/>
  <c r="K81" i="22"/>
  <c r="J81" i="22"/>
  <c r="J99" i="22"/>
  <c r="K99" i="22"/>
  <c r="J27" i="22"/>
  <c r="K27" i="22"/>
  <c r="K46" i="22"/>
  <c r="J46" i="22"/>
  <c r="D61" i="22"/>
  <c r="E61" i="22"/>
  <c r="K36" i="23"/>
  <c r="J36" i="23"/>
  <c r="J42" i="23"/>
  <c r="K42" i="23"/>
  <c r="K37" i="23"/>
  <c r="J37" i="23"/>
  <c r="J48" i="23"/>
  <c r="K48" i="23"/>
  <c r="K63" i="23"/>
  <c r="J63" i="23"/>
  <c r="K102" i="23"/>
  <c r="J102" i="23"/>
  <c r="D97" i="23"/>
  <c r="E97" i="23"/>
  <c r="D25" i="23"/>
  <c r="E25" i="23"/>
  <c r="D7" i="23"/>
  <c r="E7" i="23"/>
  <c r="K66" i="23"/>
  <c r="J66" i="23"/>
  <c r="J99" i="23"/>
  <c r="K99" i="23"/>
  <c r="D42" i="23"/>
  <c r="E42" i="23"/>
  <c r="K78" i="23"/>
  <c r="J78" i="23"/>
  <c r="K96" i="23"/>
  <c r="J96" i="23"/>
  <c r="K28" i="23"/>
  <c r="J28" i="23"/>
  <c r="K64" i="24"/>
  <c r="J64" i="24"/>
  <c r="E60" i="24"/>
  <c r="D60" i="24"/>
  <c r="K66" i="24"/>
  <c r="J66" i="24"/>
  <c r="E78" i="24"/>
  <c r="D78" i="24"/>
  <c r="E97" i="24"/>
  <c r="D97" i="24"/>
  <c r="K30" i="24"/>
  <c r="J30" i="24"/>
  <c r="J65" i="24"/>
  <c r="K65" i="24"/>
  <c r="E61" i="24"/>
  <c r="D61" i="24"/>
  <c r="K96" i="24"/>
  <c r="J96" i="24"/>
  <c r="E24" i="24"/>
  <c r="D24" i="24"/>
  <c r="J31" i="23"/>
  <c r="K31" i="23"/>
  <c r="K36" i="25"/>
  <c r="J36" i="25"/>
  <c r="K42" i="25"/>
  <c r="J42" i="25"/>
  <c r="K37" i="25"/>
  <c r="J37" i="25"/>
  <c r="K30" i="25"/>
  <c r="J30" i="25"/>
  <c r="K84" i="25"/>
  <c r="J84" i="25"/>
  <c r="K32" i="25"/>
  <c r="J32" i="25"/>
  <c r="K33" i="25"/>
  <c r="J33" i="25"/>
  <c r="K48" i="25"/>
  <c r="J48" i="25"/>
  <c r="K63" i="25"/>
  <c r="J63" i="25"/>
  <c r="K102" i="25"/>
  <c r="J102" i="25"/>
  <c r="E97" i="25"/>
  <c r="D97" i="25"/>
  <c r="E42" i="25"/>
  <c r="D42" i="25"/>
  <c r="K78" i="25"/>
  <c r="J78" i="25"/>
  <c r="K67" i="25"/>
  <c r="J67" i="25"/>
  <c r="K81" i="24"/>
  <c r="J81" i="24"/>
  <c r="K83" i="25"/>
  <c r="J83" i="25"/>
  <c r="K28" i="22"/>
  <c r="J28" i="22"/>
  <c r="K85" i="22"/>
  <c r="J85" i="22"/>
  <c r="K42" i="24"/>
  <c r="J42" i="24"/>
  <c r="K104" i="22"/>
  <c r="J104" i="22"/>
  <c r="K79" i="22"/>
  <c r="J79" i="22"/>
  <c r="K86" i="22"/>
  <c r="J86" i="22"/>
  <c r="K61" i="22"/>
  <c r="J61" i="22"/>
  <c r="J103" i="23"/>
  <c r="K103" i="23"/>
  <c r="K85" i="25"/>
  <c r="J85" i="25"/>
  <c r="K32" i="24"/>
  <c r="J32" i="24"/>
  <c r="E68" i="21"/>
  <c r="D68" i="21"/>
  <c r="D65" i="21"/>
  <c r="E65" i="21"/>
  <c r="E64" i="21"/>
  <c r="D64" i="21"/>
  <c r="E70" i="21"/>
  <c r="D70" i="21"/>
  <c r="J11" i="20"/>
  <c r="K11" i="20"/>
  <c r="J13" i="20"/>
  <c r="K13" i="20"/>
  <c r="J6" i="20"/>
  <c r="K6" i="20"/>
  <c r="J16" i="20"/>
  <c r="K16" i="20"/>
  <c r="E12" i="20"/>
  <c r="D12" i="20"/>
  <c r="E11" i="20"/>
  <c r="D11" i="20"/>
  <c r="E19" i="20"/>
  <c r="D19" i="20"/>
  <c r="E10" i="20"/>
  <c r="D10" i="20"/>
  <c r="E108" i="18"/>
  <c r="D108" i="18"/>
  <c r="E110" i="21"/>
  <c r="D110" i="21"/>
  <c r="D103" i="21"/>
  <c r="E103" i="21"/>
  <c r="E108" i="21"/>
  <c r="D108" i="21"/>
  <c r="E48" i="21"/>
  <c r="D48" i="21"/>
  <c r="E51" i="21"/>
  <c r="D51" i="21"/>
  <c r="E55" i="21"/>
  <c r="D55" i="21"/>
  <c r="D46" i="21"/>
  <c r="E46" i="21"/>
  <c r="J19" i="21"/>
  <c r="K19" i="21"/>
  <c r="J14" i="21"/>
  <c r="K14" i="21"/>
  <c r="J15" i="21"/>
  <c r="K15" i="21"/>
  <c r="E109" i="20"/>
  <c r="D109" i="20"/>
  <c r="E101" i="20"/>
  <c r="D101" i="20"/>
  <c r="E100" i="20"/>
  <c r="D100" i="20"/>
  <c r="E90" i="21"/>
  <c r="D90" i="21"/>
  <c r="E83" i="21"/>
  <c r="D83" i="21"/>
  <c r="E18" i="18"/>
  <c r="D18" i="18"/>
  <c r="E17" i="18"/>
  <c r="D17" i="18"/>
  <c r="E11" i="18"/>
  <c r="D11" i="18"/>
  <c r="D104" i="19"/>
  <c r="E104" i="19"/>
  <c r="D101" i="19"/>
  <c r="E101" i="19"/>
  <c r="D105" i="19"/>
  <c r="E105" i="19"/>
  <c r="E80" i="20"/>
  <c r="D80" i="20"/>
  <c r="E89" i="20"/>
  <c r="D89" i="20"/>
  <c r="E92" i="20"/>
  <c r="D92" i="20"/>
  <c r="J96" i="20"/>
  <c r="K96" i="20"/>
  <c r="E82" i="20"/>
  <c r="D82" i="20"/>
  <c r="D87" i="19"/>
  <c r="E87" i="19"/>
  <c r="D80" i="19"/>
  <c r="E80" i="19"/>
  <c r="D81" i="19"/>
  <c r="E81" i="19"/>
  <c r="J11" i="19"/>
  <c r="K11" i="19"/>
  <c r="J18" i="19"/>
  <c r="K18" i="19"/>
  <c r="J19" i="19"/>
  <c r="K19" i="19"/>
  <c r="J15" i="19"/>
  <c r="K15" i="19"/>
  <c r="J14" i="18"/>
  <c r="K14" i="18"/>
  <c r="J18" i="18"/>
  <c r="K18" i="18"/>
  <c r="J13" i="18"/>
  <c r="K13" i="18"/>
  <c r="BZ7" i="5"/>
  <c r="BV7" i="5"/>
  <c r="BR7" i="5"/>
  <c r="BN7" i="5"/>
  <c r="BJ7" i="5"/>
  <c r="BF7" i="5"/>
  <c r="BB7" i="5"/>
  <c r="AX7" i="5"/>
  <c r="AT7" i="5"/>
  <c r="AP7" i="5"/>
  <c r="AL7" i="5"/>
  <c r="BU7" i="5"/>
  <c r="BQ7" i="5"/>
  <c r="BM7" i="5"/>
  <c r="BI7" i="5"/>
  <c r="Y7" i="5" s="1"/>
  <c r="BE7" i="5"/>
  <c r="BA7" i="5"/>
  <c r="AW7" i="5"/>
  <c r="AS7" i="5"/>
  <c r="AO7" i="5"/>
  <c r="BK7" i="5"/>
  <c r="AY7" i="5"/>
  <c r="AM7" i="5"/>
  <c r="BY7" i="5"/>
  <c r="CA7" i="5"/>
  <c r="BS7" i="5"/>
  <c r="BG7" i="5"/>
  <c r="B5" i="5" s="1"/>
  <c r="AU7" i="5"/>
  <c r="CB7" i="5"/>
  <c r="BX7" i="5"/>
  <c r="BT7" i="5"/>
  <c r="BP7" i="5"/>
  <c r="BL7" i="5"/>
  <c r="E4" i="5" s="1"/>
  <c r="BH7" i="5"/>
  <c r="X7" i="5" s="1"/>
  <c r="W27" i="5" s="1"/>
  <c r="BD7" i="5"/>
  <c r="AZ7" i="5"/>
  <c r="AV7" i="5"/>
  <c r="AR7" i="5"/>
  <c r="AN7" i="5"/>
  <c r="BW7" i="5"/>
  <c r="BO7" i="5"/>
  <c r="BC7" i="5"/>
  <c r="AQ7" i="5"/>
  <c r="F41" i="19"/>
  <c r="CB23" i="6"/>
  <c r="BX23" i="6"/>
  <c r="BT23" i="6"/>
  <c r="BP23" i="6"/>
  <c r="BL23" i="6"/>
  <c r="BH23" i="6"/>
  <c r="BD23" i="6"/>
  <c r="AZ23" i="6"/>
  <c r="AV23" i="6"/>
  <c r="AR23" i="6"/>
  <c r="AN23" i="6"/>
  <c r="BU23" i="6"/>
  <c r="BI23" i="6"/>
  <c r="Y9" i="6" s="1"/>
  <c r="AW23" i="6"/>
  <c r="AO23" i="6"/>
  <c r="CA23" i="6"/>
  <c r="BW23" i="6"/>
  <c r="BS23" i="6"/>
  <c r="BO23" i="6"/>
  <c r="BK23" i="6"/>
  <c r="BG23" i="6"/>
  <c r="B23" i="6" s="1"/>
  <c r="BC23" i="6"/>
  <c r="AY23" i="6"/>
  <c r="AU23" i="6"/>
  <c r="AQ23" i="6"/>
  <c r="AM23" i="6"/>
  <c r="BY23" i="6"/>
  <c r="BM23" i="6"/>
  <c r="BE23" i="6"/>
  <c r="AS23" i="6"/>
  <c r="BZ23" i="6"/>
  <c r="BV23" i="6"/>
  <c r="BR23" i="6"/>
  <c r="BN23" i="6"/>
  <c r="BJ23" i="6"/>
  <c r="BF23" i="6"/>
  <c r="BB23" i="6"/>
  <c r="AX23" i="6"/>
  <c r="AT23" i="6"/>
  <c r="AP23" i="6"/>
  <c r="AL23" i="6"/>
  <c r="BQ23" i="6"/>
  <c r="BA23" i="6"/>
  <c r="BO41" i="5"/>
  <c r="BK41" i="5"/>
  <c r="BG41" i="5"/>
  <c r="B41" i="5" s="1"/>
  <c r="AY41" i="5"/>
  <c r="BL41" i="5"/>
  <c r="BN41" i="5"/>
  <c r="BJ41" i="5"/>
  <c r="F41" i="5" s="1"/>
  <c r="AP41" i="5"/>
  <c r="BH41" i="5"/>
  <c r="C40" i="5" s="1"/>
  <c r="BM41" i="5"/>
  <c r="BI41" i="5"/>
  <c r="Y12" i="5" s="1"/>
  <c r="AO41" i="5"/>
  <c r="BP41" i="5"/>
  <c r="AN41" i="5"/>
  <c r="B41" i="19"/>
  <c r="F40" i="19"/>
  <c r="BM41" i="7"/>
  <c r="BI41" i="7"/>
  <c r="Y12" i="7" s="1"/>
  <c r="AO41" i="7"/>
  <c r="BP41" i="7"/>
  <c r="BL41" i="7"/>
  <c r="BH41" i="7"/>
  <c r="AN41" i="7"/>
  <c r="BO41" i="7"/>
  <c r="BK41" i="7"/>
  <c r="BG41" i="7"/>
  <c r="B41" i="7" s="1"/>
  <c r="AY41" i="7"/>
  <c r="BN41" i="7"/>
  <c r="BJ41" i="7"/>
  <c r="AP41" i="7"/>
  <c r="CB23" i="5"/>
  <c r="BX23" i="5"/>
  <c r="BT23" i="5"/>
  <c r="BP23" i="5"/>
  <c r="BL23" i="5"/>
  <c r="BH23" i="5"/>
  <c r="C22" i="5" s="1"/>
  <c r="BD23" i="5"/>
  <c r="AZ23" i="5"/>
  <c r="AV23" i="5"/>
  <c r="AR23" i="5"/>
  <c r="AN23" i="5"/>
  <c r="BN23" i="5"/>
  <c r="BB23" i="5"/>
  <c r="AP23" i="5"/>
  <c r="BQ23" i="5"/>
  <c r="BA23" i="5"/>
  <c r="AO23" i="5"/>
  <c r="CA23" i="5"/>
  <c r="BW23" i="5"/>
  <c r="BS23" i="5"/>
  <c r="BO23" i="5"/>
  <c r="BK23" i="5"/>
  <c r="BG23" i="5"/>
  <c r="B23" i="5" s="1"/>
  <c r="BC23" i="5"/>
  <c r="AY23" i="5"/>
  <c r="AU23" i="5"/>
  <c r="AQ23" i="5"/>
  <c r="AM23" i="5"/>
  <c r="BV23" i="5"/>
  <c r="BR23" i="5"/>
  <c r="BJ23" i="5"/>
  <c r="BF23" i="5"/>
  <c r="AX23" i="5"/>
  <c r="AT23" i="5"/>
  <c r="AL23" i="5"/>
  <c r="BU23" i="5"/>
  <c r="BI23" i="5"/>
  <c r="Y9" i="5" s="1"/>
  <c r="AW23" i="5"/>
  <c r="BZ23" i="5"/>
  <c r="BY23" i="5"/>
  <c r="BM23" i="5"/>
  <c r="BE23" i="5"/>
  <c r="AS23" i="5"/>
  <c r="Z5" i="3"/>
  <c r="Z41" i="3" s="1"/>
  <c r="L1" i="15" s="1"/>
  <c r="BI8" i="15" s="1"/>
  <c r="Y12" i="18"/>
  <c r="E40" i="18"/>
  <c r="F40" i="18"/>
  <c r="B41" i="18"/>
  <c r="E41" i="18"/>
  <c r="P76" i="22" a="1"/>
  <c r="P22" i="23" a="1"/>
  <c r="P4" i="22" a="1"/>
  <c r="P4" i="22" s="1"/>
  <c r="P4" i="24" a="1"/>
  <c r="P58" i="25" a="1"/>
  <c r="P94" i="23"/>
  <c r="P58" i="24" a="1"/>
  <c r="P58" i="24" s="1"/>
  <c r="P4" i="25" a="1"/>
  <c r="P58" i="23" a="1"/>
  <c r="P40" i="24" a="1"/>
  <c r="P40" i="24" s="1"/>
  <c r="Q4" i="23" a="1"/>
  <c r="Q4" i="23" s="1"/>
  <c r="P76" i="23" a="1"/>
  <c r="BT61" i="22"/>
  <c r="AJ69" i="2" s="1"/>
  <c r="BT61" i="23"/>
  <c r="AJ79" i="2" s="1"/>
  <c r="BT43" i="24"/>
  <c r="AJ88" i="2" s="1"/>
  <c r="I53" i="25"/>
  <c r="BT25" i="22"/>
  <c r="AJ67" i="2" s="1"/>
  <c r="BD25" i="23"/>
  <c r="T77" i="2" s="1"/>
  <c r="BR25" i="25"/>
  <c r="AH97" i="2" s="1"/>
  <c r="I45" i="25"/>
  <c r="BR97" i="25"/>
  <c r="BD79" i="22"/>
  <c r="T70" i="2" s="1"/>
  <c r="BD97" i="25"/>
  <c r="BQ97" i="24"/>
  <c r="AG91" i="2" s="1"/>
  <c r="BA61" i="22"/>
  <c r="Q69" i="2" s="1"/>
  <c r="BT97" i="23"/>
  <c r="AJ81" i="2" s="1"/>
  <c r="BT79" i="25"/>
  <c r="AJ100" i="2" s="1"/>
  <c r="I54" i="24"/>
  <c r="N22" i="22" a="1"/>
  <c r="N22" i="22" s="1"/>
  <c r="O29" i="22" s="1"/>
  <c r="P76" i="21" a="1"/>
  <c r="P76" i="21" s="1"/>
  <c r="BY61" i="25"/>
  <c r="AO99" i="2" s="1"/>
  <c r="BZ97" i="25"/>
  <c r="P40" i="25" a="1"/>
  <c r="P22" i="25" a="1"/>
  <c r="P22" i="25" s="1"/>
  <c r="P94" i="25" a="1"/>
  <c r="P94" i="25" s="1"/>
  <c r="N22" i="23" a="1"/>
  <c r="N22" i="23" s="1"/>
  <c r="O29" i="23" s="1"/>
  <c r="P94" i="24" a="1"/>
  <c r="P94" i="24" s="1"/>
  <c r="P22" i="22" a="1"/>
  <c r="P22" i="22" s="1"/>
  <c r="P94" i="22" a="1"/>
  <c r="P94" i="22" s="1"/>
  <c r="P40" i="23" a="1"/>
  <c r="P40" i="23" s="1"/>
  <c r="P76" i="24" a="1"/>
  <c r="P76" i="24" s="1"/>
  <c r="P4" i="25"/>
  <c r="R14" i="25"/>
  <c r="P58" i="25"/>
  <c r="P40" i="25"/>
  <c r="BZ97" i="23"/>
  <c r="AP81" i="2" s="1"/>
  <c r="N72" i="25"/>
  <c r="R72" i="25" s="1"/>
  <c r="N53" i="25"/>
  <c r="R53" i="25" s="1"/>
  <c r="R50" i="25" s="1"/>
  <c r="N89" i="25"/>
  <c r="R89" i="25" s="1"/>
  <c r="R86" i="25" s="1"/>
  <c r="N35" i="23"/>
  <c r="R35" i="23" s="1"/>
  <c r="R32" i="23" s="1"/>
  <c r="N71" i="24"/>
  <c r="R71" i="24" s="1"/>
  <c r="R68" i="24" s="1"/>
  <c r="N35" i="25"/>
  <c r="R35" i="25" s="1"/>
  <c r="R32" i="25" s="1"/>
  <c r="N71" i="25"/>
  <c r="R71" i="25" s="1"/>
  <c r="R68" i="25" s="1"/>
  <c r="N91" i="25"/>
  <c r="R91" i="25" s="1"/>
  <c r="P76" i="22"/>
  <c r="Q22" i="25" a="1"/>
  <c r="Q22" i="25" s="1"/>
  <c r="O22" i="25" a="1"/>
  <c r="O22" i="25" s="1"/>
  <c r="N54" i="25"/>
  <c r="R54" i="25" s="1"/>
  <c r="N22" i="25" a="1"/>
  <c r="N22" i="25" s="1"/>
  <c r="O29" i="25" s="1"/>
  <c r="N90" i="25"/>
  <c r="R90" i="25" s="1"/>
  <c r="N73" i="25"/>
  <c r="R73" i="25" s="1"/>
  <c r="P4" i="24"/>
  <c r="Q4" i="25" a="1"/>
  <c r="Q4" i="25" s="1"/>
  <c r="P58" i="23"/>
  <c r="N38" i="24"/>
  <c r="R38" i="24" s="1"/>
  <c r="N89" i="24"/>
  <c r="R89" i="24" s="1"/>
  <c r="R86" i="24" s="1"/>
  <c r="P76" i="23"/>
  <c r="N53" i="24"/>
  <c r="R53" i="24" s="1"/>
  <c r="R50" i="24" s="1"/>
  <c r="Q22" i="24" a="1"/>
  <c r="Q22" i="24" s="1"/>
  <c r="O22" i="24" a="1"/>
  <c r="O22" i="24" s="1"/>
  <c r="N91" i="22"/>
  <c r="R91" i="22" s="1"/>
  <c r="N71" i="23"/>
  <c r="R71" i="23" s="1"/>
  <c r="N73" i="24"/>
  <c r="R73" i="24" s="1"/>
  <c r="N35" i="24"/>
  <c r="R35" i="24" s="1"/>
  <c r="R32" i="24" s="1"/>
  <c r="Q4" i="24" a="1"/>
  <c r="Q4" i="24" s="1"/>
  <c r="N90" i="24"/>
  <c r="R90" i="24" s="1"/>
  <c r="N72" i="24"/>
  <c r="R72" i="24" s="1"/>
  <c r="N54" i="24"/>
  <c r="R54" i="24" s="1"/>
  <c r="N73" i="23"/>
  <c r="R73" i="23" s="1"/>
  <c r="N22" i="24" a="1"/>
  <c r="N22" i="24" s="1"/>
  <c r="O29" i="24" s="1"/>
  <c r="N91" i="24"/>
  <c r="R91" i="24" s="1"/>
  <c r="P22" i="23"/>
  <c r="P4" i="23" a="1"/>
  <c r="P4" i="23" s="1"/>
  <c r="N53" i="23"/>
  <c r="R53" i="23" s="1"/>
  <c r="N91" i="23"/>
  <c r="R91" i="23" s="1"/>
  <c r="N71" i="22"/>
  <c r="R71" i="22" s="1"/>
  <c r="CB25" i="23"/>
  <c r="AR77" i="2" s="1"/>
  <c r="N72" i="23"/>
  <c r="R72" i="23" s="1"/>
  <c r="N54" i="23"/>
  <c r="R54" i="23" s="1"/>
  <c r="N89" i="23"/>
  <c r="R89" i="23" s="1"/>
  <c r="Q22" i="23" a="1"/>
  <c r="Q22" i="23" s="1"/>
  <c r="O22" i="23" a="1"/>
  <c r="O22" i="23" s="1"/>
  <c r="N19" i="23"/>
  <c r="R19" i="23" s="1"/>
  <c r="R14" i="23" s="1"/>
  <c r="N90" i="23"/>
  <c r="R90" i="23" s="1"/>
  <c r="N90" i="22"/>
  <c r="R90" i="22" s="1"/>
  <c r="N73" i="22"/>
  <c r="R73" i="22" s="1"/>
  <c r="Q4" i="22" a="1"/>
  <c r="Q4" i="22" s="1"/>
  <c r="N53" i="22"/>
  <c r="R53" i="22" s="1"/>
  <c r="Q22" i="22" a="1"/>
  <c r="Q22" i="22" s="1"/>
  <c r="O22" i="22" a="1"/>
  <c r="O22" i="22" s="1"/>
  <c r="CB25" i="22"/>
  <c r="AR67" i="2" s="1"/>
  <c r="N89" i="22"/>
  <c r="R89" i="22" s="1"/>
  <c r="N72" i="22"/>
  <c r="R72" i="22" s="1"/>
  <c r="N19" i="22"/>
  <c r="R19" i="22" s="1"/>
  <c r="R14" i="22" s="1"/>
  <c r="N54" i="22"/>
  <c r="R54" i="22" s="1"/>
  <c r="N35" i="22"/>
  <c r="R35" i="22" s="1"/>
  <c r="R32" i="22" s="1"/>
  <c r="O4" i="21" a="1"/>
  <c r="O4" i="21" s="1"/>
  <c r="O89" i="21"/>
  <c r="O108" i="21" s="1"/>
  <c r="N108" i="21" s="1"/>
  <c r="R108" i="21" s="1"/>
  <c r="N74" i="21"/>
  <c r="R74" i="21" s="1"/>
  <c r="O19" i="21"/>
  <c r="O38" i="21" s="1"/>
  <c r="CB25" i="21" s="1"/>
  <c r="AR57" i="2" s="1"/>
  <c r="O53" i="21"/>
  <c r="O72" i="21" s="1"/>
  <c r="O91" i="21" s="1"/>
  <c r="O110" i="21" s="1"/>
  <c r="N110" i="21" s="1"/>
  <c r="R110" i="21" s="1"/>
  <c r="N36" i="21"/>
  <c r="R36" i="21" s="1"/>
  <c r="N37" i="21"/>
  <c r="R37" i="21" s="1"/>
  <c r="N56" i="21"/>
  <c r="R56" i="21" s="1"/>
  <c r="N55" i="21"/>
  <c r="R55" i="21" s="1"/>
  <c r="O71" i="21"/>
  <c r="O90" i="21" s="1"/>
  <c r="O109" i="21" s="1"/>
  <c r="N109" i="21" s="1"/>
  <c r="R109" i="21" s="1"/>
  <c r="O107" i="21"/>
  <c r="N107" i="21" s="1"/>
  <c r="R107" i="21" s="1"/>
  <c r="R104" i="21" s="1"/>
  <c r="N20" i="21"/>
  <c r="R20" i="21" s="1"/>
  <c r="N17" i="21"/>
  <c r="R17" i="21" s="1"/>
  <c r="O35" i="21"/>
  <c r="O54" i="21" s="1"/>
  <c r="O73" i="21" s="1"/>
  <c r="O92" i="21" s="1"/>
  <c r="N92" i="21" s="1"/>
  <c r="R92" i="21" s="1"/>
  <c r="N18" i="21"/>
  <c r="R18" i="21" s="1"/>
  <c r="O19" i="20"/>
  <c r="O38" i="20" s="1"/>
  <c r="CB25" i="20" s="1"/>
  <c r="AR47" i="2" s="1"/>
  <c r="O107" i="20"/>
  <c r="N107" i="20" s="1"/>
  <c r="R107" i="20" s="1"/>
  <c r="R104" i="20" s="1"/>
  <c r="O4" i="20" a="1"/>
  <c r="O4" i="20" s="1"/>
  <c r="N4" i="20" a="1"/>
  <c r="N4" i="20" s="1"/>
  <c r="O11" i="20" s="1"/>
  <c r="N20" i="20"/>
  <c r="R20" i="20" s="1"/>
  <c r="N17" i="20"/>
  <c r="R17" i="20" s="1"/>
  <c r="O35" i="20"/>
  <c r="O54" i="20" s="1"/>
  <c r="O73" i="20" s="1"/>
  <c r="O92" i="20" s="1"/>
  <c r="N92" i="20" s="1"/>
  <c r="R92" i="20" s="1"/>
  <c r="N18" i="20"/>
  <c r="R18" i="20" s="1"/>
  <c r="N20" i="18"/>
  <c r="R20" i="18" s="1"/>
  <c r="N17" i="18"/>
  <c r="R17" i="18" s="1"/>
  <c r="O35" i="18"/>
  <c r="O54" i="18" s="1"/>
  <c r="O73" i="18" s="1"/>
  <c r="O92" i="18" s="1"/>
  <c r="N92" i="18" s="1"/>
  <c r="R92" i="18" s="1"/>
  <c r="N18" i="18"/>
  <c r="R18" i="18" s="1"/>
  <c r="O107" i="18"/>
  <c r="N107" i="18" s="1"/>
  <c r="R107" i="18" s="1"/>
  <c r="R104" i="18" s="1"/>
  <c r="O19" i="18"/>
  <c r="O38" i="18" s="1"/>
  <c r="CB25" i="18" s="1"/>
  <c r="AR37" i="2" s="1"/>
  <c r="O4" i="18" a="1"/>
  <c r="O4" i="18" s="1"/>
  <c r="W7" i="18"/>
  <c r="W21" i="18"/>
  <c r="W18" i="18"/>
  <c r="X5" i="18"/>
  <c r="X26" i="18" s="1"/>
  <c r="S25" i="15" s="1"/>
  <c r="BI20" i="15" s="1"/>
  <c r="F18" i="18"/>
  <c r="N9" i="18" s="1"/>
  <c r="N4" i="18" s="1" a="1"/>
  <c r="N4" i="18" s="1"/>
  <c r="O11" i="18" s="1"/>
  <c r="F108" i="18"/>
  <c r="N99" i="18" s="1"/>
  <c r="O107" i="19"/>
  <c r="N107" i="19" s="1"/>
  <c r="R107" i="19" s="1"/>
  <c r="R104" i="19" s="1"/>
  <c r="O4" i="19" a="1"/>
  <c r="O4" i="19" s="1"/>
  <c r="F59" i="18"/>
  <c r="E58" i="18"/>
  <c r="F58" i="18"/>
  <c r="B59" i="18"/>
  <c r="C22" i="3"/>
  <c r="AF9" i="3"/>
  <c r="AE9" i="3"/>
  <c r="G23" i="3"/>
  <c r="E22" i="3"/>
  <c r="G22" i="3"/>
  <c r="B23" i="3"/>
  <c r="F101" i="6"/>
  <c r="N97" i="6" s="1"/>
  <c r="C109" i="6"/>
  <c r="F96" i="6"/>
  <c r="N96" i="6" s="1"/>
  <c r="C105" i="6"/>
  <c r="C99" i="6"/>
  <c r="C104" i="6"/>
  <c r="C102" i="6"/>
  <c r="F103" i="6"/>
  <c r="P97" i="6" s="1"/>
  <c r="F108" i="6"/>
  <c r="N99" i="6" s="1"/>
  <c r="C100" i="6"/>
  <c r="Y21" i="6"/>
  <c r="C108" i="6"/>
  <c r="C101" i="6"/>
  <c r="F100" i="6"/>
  <c r="P96" i="6" s="1"/>
  <c r="C107" i="6"/>
  <c r="F104" i="6"/>
  <c r="N98" i="6" s="1"/>
  <c r="N104" i="6"/>
  <c r="C100" i="8"/>
  <c r="C104" i="8"/>
  <c r="F108" i="8"/>
  <c r="N99" i="8" s="1"/>
  <c r="O104" i="8"/>
  <c r="C99" i="8"/>
  <c r="Y21" i="8"/>
  <c r="C109" i="8"/>
  <c r="E95" i="8"/>
  <c r="F96" i="8"/>
  <c r="N96" i="8" s="1"/>
  <c r="C108" i="8"/>
  <c r="F100" i="8"/>
  <c r="P96" i="8" s="1"/>
  <c r="C102" i="8"/>
  <c r="C105" i="8"/>
  <c r="F101" i="8"/>
  <c r="N97" i="8" s="1"/>
  <c r="C98" i="8"/>
  <c r="C106" i="8"/>
  <c r="F103" i="8"/>
  <c r="P97" i="8" s="1"/>
  <c r="C107" i="8"/>
  <c r="C94" i="8"/>
  <c r="C96" i="8"/>
  <c r="C110" i="8"/>
  <c r="E76" i="3"/>
  <c r="G77" i="3"/>
  <c r="G3" i="15" s="1"/>
  <c r="G76" i="3"/>
  <c r="AF18" i="3"/>
  <c r="AE18" i="3"/>
  <c r="B77" i="3"/>
  <c r="C76" i="3"/>
  <c r="E40" i="3"/>
  <c r="G41" i="3"/>
  <c r="AE12" i="3"/>
  <c r="C40" i="3"/>
  <c r="AF12" i="3"/>
  <c r="G40" i="3"/>
  <c r="B41" i="3"/>
  <c r="C94" i="3"/>
  <c r="AF21" i="3"/>
  <c r="AE21" i="3"/>
  <c r="G95" i="3"/>
  <c r="E94" i="3"/>
  <c r="B95" i="3"/>
  <c r="E95" i="3"/>
  <c r="G94" i="3"/>
  <c r="AF33" i="3"/>
  <c r="AE33" i="3"/>
  <c r="Y21" i="5"/>
  <c r="B95" i="5"/>
  <c r="C104" i="9"/>
  <c r="F108" i="9"/>
  <c r="N99" i="9" s="1"/>
  <c r="O104" i="9"/>
  <c r="C99" i="9"/>
  <c r="Y21" i="9"/>
  <c r="C97" i="9"/>
  <c r="C109" i="9"/>
  <c r="B95" i="9"/>
  <c r="F96" i="9"/>
  <c r="N96" i="9" s="1"/>
  <c r="C106" i="9"/>
  <c r="F103" i="9"/>
  <c r="P97" i="9" s="1"/>
  <c r="C103" i="9"/>
  <c r="C108" i="9"/>
  <c r="C101" i="9"/>
  <c r="C107" i="9"/>
  <c r="C102" i="9"/>
  <c r="F110" i="9"/>
  <c r="P99" i="9" s="1"/>
  <c r="C105" i="9"/>
  <c r="C98" i="9"/>
  <c r="F101" i="9"/>
  <c r="N97" i="9" s="1"/>
  <c r="N104" i="9"/>
  <c r="C110" i="9"/>
  <c r="E94" i="9"/>
  <c r="C106" i="11"/>
  <c r="C105" i="11"/>
  <c r="Z21" i="11"/>
  <c r="C103" i="11"/>
  <c r="E94" i="11"/>
  <c r="C101" i="11"/>
  <c r="F103" i="11"/>
  <c r="P97" i="11" s="1"/>
  <c r="F95" i="11"/>
  <c r="F108" i="11"/>
  <c r="N99" i="11" s="1"/>
  <c r="C95" i="11"/>
  <c r="C107" i="11"/>
  <c r="F100" i="11"/>
  <c r="P96" i="11" s="1"/>
  <c r="O104" i="11"/>
  <c r="F94" i="11"/>
  <c r="F104" i="11"/>
  <c r="N98" i="11" s="1"/>
  <c r="C109" i="11"/>
  <c r="B95" i="11"/>
  <c r="C108" i="11"/>
  <c r="F96" i="11"/>
  <c r="N96" i="11" s="1"/>
  <c r="C96" i="11"/>
  <c r="E95" i="11"/>
  <c r="C99" i="11"/>
  <c r="C100" i="10"/>
  <c r="C104" i="10"/>
  <c r="O104" i="10"/>
  <c r="C99" i="10"/>
  <c r="Y21" i="10"/>
  <c r="F104" i="10"/>
  <c r="N98" i="10" s="1"/>
  <c r="C109" i="10"/>
  <c r="F96" i="10"/>
  <c r="N96" i="10" s="1"/>
  <c r="C107" i="10"/>
  <c r="C94" i="10"/>
  <c r="F103" i="10"/>
  <c r="P97" i="10" s="1"/>
  <c r="C102" i="10"/>
  <c r="F101" i="10"/>
  <c r="N97" i="10" s="1"/>
  <c r="C110" i="10"/>
  <c r="C98" i="10"/>
  <c r="C103" i="10"/>
  <c r="C108" i="10"/>
  <c r="N104" i="10"/>
  <c r="AF30" i="3"/>
  <c r="AE30" i="3"/>
  <c r="C58" i="3"/>
  <c r="AF15" i="3"/>
  <c r="G58" i="3"/>
  <c r="B59" i="3"/>
  <c r="E58" i="3"/>
  <c r="G59" i="3"/>
  <c r="AE15" i="3"/>
  <c r="C99" i="7"/>
  <c r="Y21" i="7"/>
  <c r="C101" i="7"/>
  <c r="F108" i="7"/>
  <c r="N99" i="7" s="1"/>
  <c r="C110" i="7"/>
  <c r="C98" i="7"/>
  <c r="F101" i="7"/>
  <c r="N97" i="7" s="1"/>
  <c r="C106" i="7"/>
  <c r="C109" i="7"/>
  <c r="B95" i="7"/>
  <c r="C103" i="7"/>
  <c r="C105" i="7"/>
  <c r="N104" i="7"/>
  <c r="C100" i="7"/>
  <c r="C104" i="7"/>
  <c r="F103" i="7"/>
  <c r="P97" i="7" s="1"/>
  <c r="F96" i="7"/>
  <c r="N96" i="7" s="1"/>
  <c r="C102" i="7"/>
  <c r="AF27" i="3"/>
  <c r="AE27" i="3"/>
  <c r="C109" i="12"/>
  <c r="B95" i="12"/>
  <c r="AB21" i="12"/>
  <c r="C107" i="12"/>
  <c r="C108" i="12"/>
  <c r="C106" i="12"/>
  <c r="C105" i="12"/>
  <c r="F107" i="12"/>
  <c r="P98" i="12" s="1"/>
  <c r="C100" i="12"/>
  <c r="C101" i="12"/>
  <c r="F104" i="12"/>
  <c r="N98" i="12" s="1"/>
  <c r="F108" i="12"/>
  <c r="N99" i="12" s="1"/>
  <c r="C98" i="12"/>
  <c r="F101" i="12"/>
  <c r="N97" i="12" s="1"/>
  <c r="C104" i="12"/>
  <c r="O104" i="12"/>
  <c r="F94" i="12"/>
  <c r="AC21" i="12"/>
  <c r="C110" i="12"/>
  <c r="F95" i="12"/>
  <c r="C103" i="12"/>
  <c r="Y21" i="12"/>
  <c r="F100" i="12"/>
  <c r="P96" i="12" s="1"/>
  <c r="C94" i="12"/>
  <c r="AF24" i="3"/>
  <c r="AE24" i="3"/>
  <c r="AE36" i="3"/>
  <c r="AF36" i="3"/>
  <c r="BB25" i="24"/>
  <c r="R87" i="2" s="1"/>
  <c r="I53" i="23"/>
  <c r="I87" i="22"/>
  <c r="I107" i="22"/>
  <c r="BD25" i="25"/>
  <c r="T97" i="2" s="1"/>
  <c r="I100" i="20"/>
  <c r="I83" i="21"/>
  <c r="I89" i="23"/>
  <c r="I79" i="23"/>
  <c r="I56" i="24"/>
  <c r="BT25" i="25"/>
  <c r="AJ97" i="2" s="1"/>
  <c r="I34" i="21"/>
  <c r="I33" i="21"/>
  <c r="I82" i="21"/>
  <c r="BR79" i="23"/>
  <c r="AH80" i="2" s="1"/>
  <c r="I34" i="18"/>
  <c r="I29" i="18"/>
  <c r="I84" i="21"/>
  <c r="BR43" i="24"/>
  <c r="AH88" i="2" s="1"/>
  <c r="I107" i="25"/>
  <c r="I32" i="21"/>
  <c r="I37" i="21"/>
  <c r="I100" i="21"/>
  <c r="I71" i="24"/>
  <c r="I68" i="24"/>
  <c r="E77" i="18"/>
  <c r="E76" i="18"/>
  <c r="F77" i="18"/>
  <c r="F76" i="18"/>
  <c r="B77" i="18"/>
  <c r="C76" i="18"/>
  <c r="BZ97" i="24"/>
  <c r="AP91" i="2" s="1"/>
  <c r="BY79" i="23"/>
  <c r="AO80" i="2" s="1"/>
  <c r="BY79" i="25"/>
  <c r="AO100" i="2" s="1"/>
  <c r="BZ97" i="22"/>
  <c r="AP71" i="2" s="1"/>
  <c r="BY79" i="24"/>
  <c r="AO90" i="2" s="1"/>
  <c r="BY79" i="22"/>
  <c r="AO70" i="2" s="1"/>
  <c r="BY25" i="23"/>
  <c r="AO77" i="2" s="1"/>
  <c r="BY43" i="24"/>
  <c r="AO88" i="2" s="1"/>
  <c r="BQ43" i="23"/>
  <c r="AG78" i="2" s="1"/>
  <c r="BY61" i="24"/>
  <c r="AO89" i="2" s="1"/>
  <c r="BY43" i="23"/>
  <c r="AO78" i="2" s="1"/>
  <c r="BY25" i="22"/>
  <c r="AO67" i="2" s="1"/>
  <c r="BY43" i="22"/>
  <c r="AO68" i="2" s="1"/>
  <c r="BY25" i="24"/>
  <c r="AO87" i="2" s="1"/>
  <c r="I108" i="22"/>
  <c r="BY61" i="22"/>
  <c r="AO69" i="2" s="1"/>
  <c r="BY61" i="23"/>
  <c r="AO79" i="2" s="1"/>
  <c r="BY97" i="23"/>
  <c r="AO81" i="2" s="1"/>
  <c r="BY97" i="22"/>
  <c r="AO71" i="2" s="1"/>
  <c r="BB79" i="22"/>
  <c r="R70" i="2" s="1"/>
  <c r="BY97" i="24"/>
  <c r="AO91" i="2" s="1"/>
  <c r="BY97" i="25"/>
  <c r="BY25" i="25"/>
  <c r="AO97" i="2" s="1"/>
  <c r="B40" i="21"/>
  <c r="H58" i="21" s="1"/>
  <c r="AM61" i="21" s="1"/>
  <c r="C59" i="2" s="1"/>
  <c r="W15" i="21"/>
  <c r="B94" i="21"/>
  <c r="C69" i="2"/>
  <c r="C70" i="2"/>
  <c r="C71" i="2"/>
  <c r="C67" i="2"/>
  <c r="C68" i="2"/>
  <c r="C77" i="2"/>
  <c r="C81" i="2"/>
  <c r="C79" i="2"/>
  <c r="C80" i="2"/>
  <c r="C78" i="2"/>
  <c r="C89" i="2"/>
  <c r="C91" i="2"/>
  <c r="C87" i="2"/>
  <c r="C88" i="2"/>
  <c r="C90" i="2"/>
  <c r="C100" i="2"/>
  <c r="C99" i="2"/>
  <c r="C98" i="2"/>
  <c r="C97" i="2"/>
  <c r="CB61" i="25"/>
  <c r="AR99" i="2" s="1"/>
  <c r="CA43" i="25"/>
  <c r="AQ98" i="2" s="1"/>
  <c r="BZ43" i="25"/>
  <c r="AP98" i="2" s="1"/>
  <c r="CB61" i="24"/>
  <c r="AR89" i="2" s="1"/>
  <c r="CA43" i="24"/>
  <c r="AQ88" i="2" s="1"/>
  <c r="CA97" i="24"/>
  <c r="AQ91" i="2" s="1"/>
  <c r="BZ79" i="24"/>
  <c r="AP90" i="2" s="1"/>
  <c r="BZ43" i="24"/>
  <c r="AP88" i="2" s="1"/>
  <c r="BZ61" i="24"/>
  <c r="AP89" i="2" s="1"/>
  <c r="CB61" i="23"/>
  <c r="AR79" i="2" s="1"/>
  <c r="CA43" i="23"/>
  <c r="AQ78" i="2" s="1"/>
  <c r="BZ61" i="23"/>
  <c r="AP79" i="2" s="1"/>
  <c r="BZ43" i="23"/>
  <c r="AP78" i="2" s="1"/>
  <c r="CA97" i="23"/>
  <c r="AQ81" i="2" s="1"/>
  <c r="BZ79" i="23"/>
  <c r="AP80" i="2" s="1"/>
  <c r="BZ43" i="22"/>
  <c r="AP68" i="2" s="1"/>
  <c r="BZ61" i="22"/>
  <c r="AP69" i="2" s="1"/>
  <c r="CB61" i="22"/>
  <c r="AR69" i="2" s="1"/>
  <c r="CA43" i="22"/>
  <c r="AQ68" i="2" s="1"/>
  <c r="CA97" i="22"/>
  <c r="AQ71" i="2" s="1"/>
  <c r="BZ79" i="22"/>
  <c r="AP70" i="2" s="1"/>
  <c r="CB43" i="21"/>
  <c r="AR58" i="2" s="1"/>
  <c r="CA25" i="21"/>
  <c r="AQ57" i="2" s="1"/>
  <c r="BZ25" i="21"/>
  <c r="AP57" i="2" s="1"/>
  <c r="CB43" i="20"/>
  <c r="AR48" i="2" s="1"/>
  <c r="CA25" i="20"/>
  <c r="AQ47" i="2" s="1"/>
  <c r="BZ25" i="20"/>
  <c r="AP47" i="2" s="1"/>
  <c r="BZ25" i="18"/>
  <c r="AP37" i="2" s="1"/>
  <c r="CB43" i="18"/>
  <c r="AR38" i="2" s="1"/>
  <c r="CA25" i="18"/>
  <c r="AQ37" i="2" s="1"/>
  <c r="CB43" i="19"/>
  <c r="AR28" i="2" s="1"/>
  <c r="CA25" i="19"/>
  <c r="AQ27" i="2" s="1"/>
  <c r="BZ25" i="19"/>
  <c r="AP27" i="2" s="1"/>
  <c r="AQ43" i="23"/>
  <c r="G78" i="2" s="1"/>
  <c r="AZ43" i="24"/>
  <c r="P88" i="2" s="1"/>
  <c r="AD21" i="21"/>
  <c r="AQ97" i="24"/>
  <c r="G91" i="2" s="1"/>
  <c r="B70" i="2"/>
  <c r="I23" i="22"/>
  <c r="AL25" i="22" s="1"/>
  <c r="V10" i="22" s="1"/>
  <c r="AA18" i="20"/>
  <c r="C95" i="21"/>
  <c r="I65" i="21"/>
  <c r="F56" i="21"/>
  <c r="P45" i="21" s="1"/>
  <c r="BA79" i="22"/>
  <c r="Q70" i="2" s="1"/>
  <c r="AZ97" i="20"/>
  <c r="P51" i="2" s="1"/>
  <c r="I53" i="22"/>
  <c r="I89" i="22"/>
  <c r="W21" i="21"/>
  <c r="BV25" i="24"/>
  <c r="AL87" i="2" s="1"/>
  <c r="BB97" i="22"/>
  <c r="R71" i="2" s="1"/>
  <c r="L35" i="21"/>
  <c r="AW25" i="21" s="1"/>
  <c r="M57" i="2" s="1"/>
  <c r="L68" i="23"/>
  <c r="O62" i="23" s="1"/>
  <c r="I95" i="20"/>
  <c r="AL97" i="20" s="1"/>
  <c r="V22" i="20" s="1"/>
  <c r="E5" i="21"/>
  <c r="B69" i="2"/>
  <c r="L32" i="21"/>
  <c r="O26" i="21" s="1"/>
  <c r="L83" i="21"/>
  <c r="O79" i="21" s="1"/>
  <c r="V18" i="20"/>
  <c r="V31" i="20" s="1"/>
  <c r="X15" i="15" s="1"/>
  <c r="AU25" i="15" s="1"/>
  <c r="BD61" i="22"/>
  <c r="T69" i="2" s="1"/>
  <c r="I105" i="22"/>
  <c r="L86" i="24"/>
  <c r="O80" i="24" s="1"/>
  <c r="L104" i="24"/>
  <c r="O98" i="24" s="1"/>
  <c r="L96" i="21"/>
  <c r="O96" i="21" s="1"/>
  <c r="L36" i="21"/>
  <c r="O27" i="21" s="1"/>
  <c r="B71" i="2"/>
  <c r="I86" i="25"/>
  <c r="I59" i="25"/>
  <c r="AL61" i="25" s="1"/>
  <c r="V16" i="25" s="1"/>
  <c r="AB21" i="21"/>
  <c r="BD25" i="22"/>
  <c r="T67" i="2" s="1"/>
  <c r="I41" i="24"/>
  <c r="AL43" i="24" s="1"/>
  <c r="B88" i="2" s="1"/>
  <c r="BT79" i="22"/>
  <c r="AJ70" i="2" s="1"/>
  <c r="AZ25" i="22"/>
  <c r="P67" i="2" s="1"/>
  <c r="AZ61" i="25"/>
  <c r="P99" i="2" s="1"/>
  <c r="I50" i="22"/>
  <c r="L29" i="18"/>
  <c r="O25" i="18" s="1"/>
  <c r="L36" i="18"/>
  <c r="O27" i="18" s="1"/>
  <c r="L35" i="18"/>
  <c r="AW25" i="18" s="1"/>
  <c r="M37" i="2" s="1"/>
  <c r="L24" i="18"/>
  <c r="O24" i="18" s="1"/>
  <c r="L38" i="18"/>
  <c r="AX25" i="18" s="1"/>
  <c r="N37" i="2" s="1"/>
  <c r="L32" i="18"/>
  <c r="O26" i="18" s="1"/>
  <c r="L28" i="18"/>
  <c r="AU25" i="18" s="1"/>
  <c r="K37" i="2" s="1"/>
  <c r="BD43" i="24"/>
  <c r="T88" i="2" s="1"/>
  <c r="L64" i="21"/>
  <c r="AU61" i="21" s="1"/>
  <c r="K59" i="2" s="1"/>
  <c r="I101" i="20"/>
  <c r="I103" i="21"/>
  <c r="I85" i="21"/>
  <c r="B58" i="21"/>
  <c r="H76" i="21" s="1"/>
  <c r="AM79" i="21" s="1"/>
  <c r="Z18" i="21"/>
  <c r="Z15" i="21"/>
  <c r="BR79" i="22"/>
  <c r="AH70" i="2" s="1"/>
  <c r="BX25" i="24"/>
  <c r="AN87" i="2" s="1"/>
  <c r="AB18" i="21"/>
  <c r="V15" i="21"/>
  <c r="V30" i="21" s="1"/>
  <c r="X30" i="15" s="1"/>
  <c r="AX31" i="15" s="1"/>
  <c r="C79" i="21"/>
  <c r="BR25" i="22"/>
  <c r="AH67" i="2" s="1"/>
  <c r="F74" i="21"/>
  <c r="P63" i="21" s="1"/>
  <c r="P58" i="21" s="1" a="1"/>
  <c r="P58" i="21" s="1"/>
  <c r="AB15" i="21"/>
  <c r="C77" i="21"/>
  <c r="I96" i="21" s="1"/>
  <c r="BR61" i="22"/>
  <c r="AH69" i="2" s="1"/>
  <c r="I97" i="22"/>
  <c r="I25" i="22"/>
  <c r="BQ61" i="24"/>
  <c r="AG89" i="2" s="1"/>
  <c r="I59" i="23"/>
  <c r="AL61" i="23" s="1"/>
  <c r="B79" i="2" s="1"/>
  <c r="I107" i="23"/>
  <c r="BD61" i="23"/>
  <c r="T79" i="2" s="1"/>
  <c r="BQ79" i="24"/>
  <c r="AG90" i="2" s="1"/>
  <c r="I89" i="25"/>
  <c r="BD61" i="25"/>
  <c r="T99" i="2" s="1"/>
  <c r="BR79" i="25"/>
  <c r="AH100" i="2" s="1"/>
  <c r="BD97" i="23"/>
  <c r="T81" i="2" s="1"/>
  <c r="BD79" i="25"/>
  <c r="T100" i="2" s="1"/>
  <c r="L68" i="25"/>
  <c r="O62" i="25" s="1"/>
  <c r="BT97" i="25"/>
  <c r="I86" i="23"/>
  <c r="I79" i="25"/>
  <c r="AZ61" i="23"/>
  <c r="P79" i="2" s="1"/>
  <c r="BR61" i="23"/>
  <c r="AH79" i="2" s="1"/>
  <c r="BT25" i="23"/>
  <c r="AJ77" i="2" s="1"/>
  <c r="AQ43" i="25"/>
  <c r="G98" i="2" s="1"/>
  <c r="BT61" i="25"/>
  <c r="AJ99" i="2" s="1"/>
  <c r="BR61" i="25"/>
  <c r="AH99" i="2" s="1"/>
  <c r="BT79" i="23"/>
  <c r="AJ80" i="2" s="1"/>
  <c r="I97" i="25"/>
  <c r="I104" i="25"/>
  <c r="I77" i="25"/>
  <c r="AL79" i="25" s="1"/>
  <c r="AZ79" i="25"/>
  <c r="P100" i="2" s="1"/>
  <c r="I61" i="25"/>
  <c r="I25" i="25"/>
  <c r="AZ25" i="25"/>
  <c r="P97" i="2" s="1"/>
  <c r="I23" i="25"/>
  <c r="AL25" i="25" s="1"/>
  <c r="I50" i="25"/>
  <c r="I56" i="25"/>
  <c r="BF25" i="25"/>
  <c r="V97" i="2" s="1"/>
  <c r="I71" i="25"/>
  <c r="BD43" i="25"/>
  <c r="T98" i="2" s="1"/>
  <c r="I68" i="25"/>
  <c r="AZ43" i="25"/>
  <c r="P98" i="2" s="1"/>
  <c r="I41" i="25"/>
  <c r="AL43" i="25" s="1"/>
  <c r="L71" i="25"/>
  <c r="AW61" i="25" s="1"/>
  <c r="M99" i="2" s="1"/>
  <c r="AR43" i="25"/>
  <c r="H98" i="2" s="1"/>
  <c r="I44" i="25"/>
  <c r="L53" i="25"/>
  <c r="AW43" i="25" s="1"/>
  <c r="M98" i="2" s="1"/>
  <c r="AR25" i="25"/>
  <c r="H97" i="2" s="1"/>
  <c r="BS25" i="25"/>
  <c r="AI97" i="2" s="1"/>
  <c r="I80" i="25"/>
  <c r="BS79" i="25"/>
  <c r="AI100" i="2" s="1"/>
  <c r="BQ97" i="25"/>
  <c r="I54" i="25"/>
  <c r="BB25" i="25"/>
  <c r="R97" i="2" s="1"/>
  <c r="BR43" i="25"/>
  <c r="AH98" i="2" s="1"/>
  <c r="I43" i="25"/>
  <c r="L56" i="25"/>
  <c r="AX43" i="25" s="1"/>
  <c r="N98" i="2" s="1"/>
  <c r="AT25" i="25"/>
  <c r="J97" i="2" s="1"/>
  <c r="I55" i="25"/>
  <c r="BE25" i="25"/>
  <c r="U97" i="2" s="1"/>
  <c r="AQ25" i="25"/>
  <c r="G97" i="2" s="1"/>
  <c r="L50" i="25"/>
  <c r="O44" i="25" s="1"/>
  <c r="BQ25" i="25"/>
  <c r="AG97" i="2" s="1"/>
  <c r="L86" i="25"/>
  <c r="O80" i="25" s="1"/>
  <c r="AQ61" i="25"/>
  <c r="G99" i="2" s="1"/>
  <c r="BQ79" i="25"/>
  <c r="AG100" i="2" s="1"/>
  <c r="I98" i="25"/>
  <c r="BX25" i="25"/>
  <c r="AN97" i="2" s="1"/>
  <c r="BT43" i="25"/>
  <c r="AJ98" i="2" s="1"/>
  <c r="AS25" i="25"/>
  <c r="I97" i="2" s="1"/>
  <c r="L54" i="25"/>
  <c r="O45" i="25" s="1"/>
  <c r="BW25" i="25"/>
  <c r="AM97" i="2" s="1"/>
  <c r="BU25" i="25"/>
  <c r="AK97" i="2" s="1"/>
  <c r="I26" i="25"/>
  <c r="AR61" i="25"/>
  <c r="H99" i="2" s="1"/>
  <c r="L89" i="25"/>
  <c r="AW79" i="25" s="1"/>
  <c r="M100" i="2" s="1"/>
  <c r="I62" i="25"/>
  <c r="BS61" i="25"/>
  <c r="AI99" i="2" s="1"/>
  <c r="AR79" i="25"/>
  <c r="H100" i="2" s="1"/>
  <c r="L107" i="25"/>
  <c r="AW97" i="25" s="1"/>
  <c r="AQ97" i="25"/>
  <c r="BV25" i="25"/>
  <c r="AL97" i="2" s="1"/>
  <c r="BS43" i="25"/>
  <c r="AI98" i="2" s="1"/>
  <c r="BQ61" i="25"/>
  <c r="AG99" i="2" s="1"/>
  <c r="L104" i="25"/>
  <c r="O98" i="25" s="1"/>
  <c r="AQ79" i="25"/>
  <c r="G100" i="2" s="1"/>
  <c r="AR97" i="25"/>
  <c r="BS97" i="25"/>
  <c r="BD79" i="23"/>
  <c r="T80" i="2" s="1"/>
  <c r="BR97" i="23"/>
  <c r="AH81" i="2" s="1"/>
  <c r="BF25" i="24"/>
  <c r="V87" i="2" s="1"/>
  <c r="AQ79" i="24"/>
  <c r="G90" i="2" s="1"/>
  <c r="AQ61" i="24"/>
  <c r="G89" i="2" s="1"/>
  <c r="BR25" i="23"/>
  <c r="AH77" i="2" s="1"/>
  <c r="I43" i="24"/>
  <c r="BR61" i="24"/>
  <c r="AH89" i="2" s="1"/>
  <c r="I61" i="24"/>
  <c r="BR79" i="24"/>
  <c r="AH90" i="2" s="1"/>
  <c r="BU25" i="24"/>
  <c r="AK87" i="2" s="1"/>
  <c r="BS79" i="24"/>
  <c r="AI90" i="2" s="1"/>
  <c r="BR97" i="24"/>
  <c r="AH91" i="2" s="1"/>
  <c r="BS43" i="24"/>
  <c r="AI88" i="2" s="1"/>
  <c r="AR97" i="24"/>
  <c r="H91" i="2" s="1"/>
  <c r="I98" i="24"/>
  <c r="BT25" i="24"/>
  <c r="AJ87" i="2" s="1"/>
  <c r="BD79" i="24"/>
  <c r="T90" i="2" s="1"/>
  <c r="I107" i="24"/>
  <c r="AZ79" i="24"/>
  <c r="P90" i="2" s="1"/>
  <c r="I77" i="24"/>
  <c r="AL79" i="24" s="1"/>
  <c r="I104" i="24"/>
  <c r="I55" i="24"/>
  <c r="BE25" i="24"/>
  <c r="U87" i="2" s="1"/>
  <c r="L107" i="24"/>
  <c r="AW97" i="24" s="1"/>
  <c r="M91" i="2" s="1"/>
  <c r="AR79" i="24"/>
  <c r="H90" i="2" s="1"/>
  <c r="BT97" i="24"/>
  <c r="AJ91" i="2" s="1"/>
  <c r="AZ97" i="24"/>
  <c r="P91" i="2" s="1"/>
  <c r="I95" i="24"/>
  <c r="AL97" i="24" s="1"/>
  <c r="L68" i="24"/>
  <c r="O62" i="24" s="1"/>
  <c r="AQ43" i="24"/>
  <c r="G88" i="2" s="1"/>
  <c r="BS97" i="24"/>
  <c r="AI91" i="2" s="1"/>
  <c r="BT61" i="24"/>
  <c r="AJ89" i="2" s="1"/>
  <c r="BR25" i="24"/>
  <c r="AH87" i="2" s="1"/>
  <c r="I25" i="24"/>
  <c r="BQ25" i="24"/>
  <c r="AG87" i="2" s="1"/>
  <c r="I79" i="24"/>
  <c r="L54" i="24"/>
  <c r="O45" i="24" s="1"/>
  <c r="AS25" i="24"/>
  <c r="I87" i="2" s="1"/>
  <c r="BS61" i="24"/>
  <c r="AI89" i="2" s="1"/>
  <c r="I97" i="24"/>
  <c r="L71" i="24"/>
  <c r="AW61" i="24" s="1"/>
  <c r="M89" i="2" s="1"/>
  <c r="AR43" i="24"/>
  <c r="H88" i="2" s="1"/>
  <c r="I44" i="24"/>
  <c r="I53" i="24"/>
  <c r="BD25" i="24"/>
  <c r="T87" i="2" s="1"/>
  <c r="I50" i="24"/>
  <c r="AZ25" i="24"/>
  <c r="P87" i="2" s="1"/>
  <c r="I23" i="24"/>
  <c r="AL25" i="24" s="1"/>
  <c r="L50" i="24"/>
  <c r="O44" i="24" s="1"/>
  <c r="AQ25" i="24"/>
  <c r="G87" i="2" s="1"/>
  <c r="L53" i="24"/>
  <c r="AW43" i="24" s="1"/>
  <c r="M88" i="2" s="1"/>
  <c r="AR25" i="24"/>
  <c r="H87" i="2" s="1"/>
  <c r="BS25" i="24"/>
  <c r="AI87" i="2" s="1"/>
  <c r="I26" i="24"/>
  <c r="I89" i="24"/>
  <c r="BD61" i="24"/>
  <c r="T89" i="2" s="1"/>
  <c r="I86" i="24"/>
  <c r="AZ61" i="24"/>
  <c r="P89" i="2" s="1"/>
  <c r="I59" i="24"/>
  <c r="AL61" i="24" s="1"/>
  <c r="BT79" i="24"/>
  <c r="AJ90" i="2" s="1"/>
  <c r="L56" i="24"/>
  <c r="AX43" i="24" s="1"/>
  <c r="N88" i="2" s="1"/>
  <c r="AT25" i="24"/>
  <c r="J87" i="2" s="1"/>
  <c r="BW25" i="24"/>
  <c r="AM87" i="2" s="1"/>
  <c r="L89" i="24"/>
  <c r="AW79" i="24" s="1"/>
  <c r="M90" i="2" s="1"/>
  <c r="AR61" i="24"/>
  <c r="H89" i="2" s="1"/>
  <c r="I62" i="24"/>
  <c r="I80" i="24"/>
  <c r="BD97" i="24"/>
  <c r="T91" i="2" s="1"/>
  <c r="BQ43" i="24"/>
  <c r="AG88" i="2" s="1"/>
  <c r="I97" i="23"/>
  <c r="I95" i="23"/>
  <c r="AL97" i="23" s="1"/>
  <c r="AZ97" i="23"/>
  <c r="P81" i="2" s="1"/>
  <c r="I104" i="23"/>
  <c r="I77" i="23"/>
  <c r="AL79" i="23" s="1"/>
  <c r="AZ79" i="23"/>
  <c r="P80" i="2" s="1"/>
  <c r="I61" i="23"/>
  <c r="I25" i="23"/>
  <c r="AZ25" i="23"/>
  <c r="P77" i="2" s="1"/>
  <c r="I23" i="23"/>
  <c r="AL25" i="23" s="1"/>
  <c r="I50" i="23"/>
  <c r="BX25" i="23"/>
  <c r="AN77" i="2" s="1"/>
  <c r="BT43" i="23"/>
  <c r="AJ78" i="2" s="1"/>
  <c r="AS25" i="23"/>
  <c r="I77" i="2" s="1"/>
  <c r="L54" i="23"/>
  <c r="O45" i="23" s="1"/>
  <c r="BW25" i="23"/>
  <c r="AM77" i="2" s="1"/>
  <c r="AQ25" i="23"/>
  <c r="G77" i="2" s="1"/>
  <c r="L50" i="23"/>
  <c r="O44" i="23" s="1"/>
  <c r="L86" i="23"/>
  <c r="O80" i="23" s="1"/>
  <c r="AQ61" i="23"/>
  <c r="G79" i="2" s="1"/>
  <c r="BQ79" i="23"/>
  <c r="AG80" i="2" s="1"/>
  <c r="I98" i="23"/>
  <c r="BV25" i="23"/>
  <c r="AL77" i="2" s="1"/>
  <c r="BR43" i="23"/>
  <c r="AH78" i="2" s="1"/>
  <c r="I43" i="23"/>
  <c r="L56" i="23"/>
  <c r="AX43" i="23" s="1"/>
  <c r="N78" i="2" s="1"/>
  <c r="AT25" i="23"/>
  <c r="J77" i="2" s="1"/>
  <c r="BU25" i="23"/>
  <c r="AK77" i="2" s="1"/>
  <c r="I26" i="23"/>
  <c r="AR61" i="23"/>
  <c r="H79" i="2" s="1"/>
  <c r="L89" i="23"/>
  <c r="AW79" i="23" s="1"/>
  <c r="M80" i="2" s="1"/>
  <c r="I62" i="23"/>
  <c r="BS61" i="23"/>
  <c r="AI79" i="2" s="1"/>
  <c r="AR79" i="23"/>
  <c r="H80" i="2" s="1"/>
  <c r="L107" i="23"/>
  <c r="AW97" i="23" s="1"/>
  <c r="M81" i="2" s="1"/>
  <c r="AQ97" i="23"/>
  <c r="G81" i="2" s="1"/>
  <c r="I56" i="23"/>
  <c r="BF25" i="23"/>
  <c r="V77" i="2" s="1"/>
  <c r="I71" i="23"/>
  <c r="BD43" i="23"/>
  <c r="T78" i="2" s="1"/>
  <c r="I68" i="23"/>
  <c r="AZ43" i="23"/>
  <c r="P78" i="2" s="1"/>
  <c r="I41" i="23"/>
  <c r="AL43" i="23" s="1"/>
  <c r="BS43" i="23"/>
  <c r="AI78" i="2" s="1"/>
  <c r="BQ25" i="23"/>
  <c r="AG77" i="2" s="1"/>
  <c r="BQ61" i="23"/>
  <c r="AG79" i="2" s="1"/>
  <c r="L104" i="23"/>
  <c r="O98" i="23" s="1"/>
  <c r="AQ79" i="23"/>
  <c r="G80" i="2" s="1"/>
  <c r="AR97" i="23"/>
  <c r="H81" i="2" s="1"/>
  <c r="BS97" i="23"/>
  <c r="AI81" i="2" s="1"/>
  <c r="I54" i="23"/>
  <c r="BB25" i="23"/>
  <c r="R77" i="2" s="1"/>
  <c r="I55" i="23"/>
  <c r="BE25" i="23"/>
  <c r="U77" i="2" s="1"/>
  <c r="L71" i="23"/>
  <c r="AW61" i="23" s="1"/>
  <c r="M79" i="2" s="1"/>
  <c r="AR43" i="23"/>
  <c r="H78" i="2" s="1"/>
  <c r="I44" i="23"/>
  <c r="L53" i="23"/>
  <c r="AW43" i="23" s="1"/>
  <c r="M78" i="2" s="1"/>
  <c r="AR25" i="23"/>
  <c r="H77" i="2" s="1"/>
  <c r="BS25" i="23"/>
  <c r="AI77" i="2" s="1"/>
  <c r="I80" i="23"/>
  <c r="BS79" i="23"/>
  <c r="AI80" i="2" s="1"/>
  <c r="BQ97" i="23"/>
  <c r="AG81" i="2" s="1"/>
  <c r="AT25" i="22"/>
  <c r="J67" i="2" s="1"/>
  <c r="L56" i="22"/>
  <c r="AX43" i="22" s="1"/>
  <c r="N68" i="2" s="1"/>
  <c r="I55" i="22"/>
  <c r="BE25" i="22"/>
  <c r="U67" i="2" s="1"/>
  <c r="I54" i="22"/>
  <c r="BB25" i="22"/>
  <c r="R67" i="2" s="1"/>
  <c r="BS25" i="22"/>
  <c r="AI67" i="2" s="1"/>
  <c r="I68" i="22"/>
  <c r="AZ43" i="22"/>
  <c r="P68" i="2" s="1"/>
  <c r="I41" i="22"/>
  <c r="AL43" i="22" s="1"/>
  <c r="BT43" i="22"/>
  <c r="AJ68" i="2" s="1"/>
  <c r="BS43" i="22"/>
  <c r="AI68" i="2" s="1"/>
  <c r="L86" i="22"/>
  <c r="O80" i="22" s="1"/>
  <c r="AQ61" i="22"/>
  <c r="G69" i="2" s="1"/>
  <c r="BQ79" i="22"/>
  <c r="AG70" i="2" s="1"/>
  <c r="BD97" i="22"/>
  <c r="T71" i="2" s="1"/>
  <c r="BQ97" i="22"/>
  <c r="AG71" i="2" s="1"/>
  <c r="BX25" i="22"/>
  <c r="AN67" i="2" s="1"/>
  <c r="L50" i="22"/>
  <c r="O44" i="22" s="1"/>
  <c r="AQ25" i="22"/>
  <c r="G67" i="2" s="1"/>
  <c r="BQ25" i="22"/>
  <c r="AG67" i="2" s="1"/>
  <c r="BR43" i="22"/>
  <c r="AH68" i="2" s="1"/>
  <c r="BQ43" i="22"/>
  <c r="AG68" i="2" s="1"/>
  <c r="L89" i="22"/>
  <c r="AW79" i="22" s="1"/>
  <c r="M70" i="2" s="1"/>
  <c r="AR61" i="22"/>
  <c r="H69" i="2" s="1"/>
  <c r="I62" i="22"/>
  <c r="AR79" i="22"/>
  <c r="H70" i="2" s="1"/>
  <c r="L107" i="22"/>
  <c r="AW97" i="22" s="1"/>
  <c r="M71" i="2" s="1"/>
  <c r="AR97" i="22"/>
  <c r="H71" i="2" s="1"/>
  <c r="BV25" i="22"/>
  <c r="AL67" i="2" s="1"/>
  <c r="L53" i="22"/>
  <c r="AW43" i="22" s="1"/>
  <c r="M68" i="2" s="1"/>
  <c r="AR25" i="22"/>
  <c r="H67" i="2" s="1"/>
  <c r="I26" i="22"/>
  <c r="I71" i="22"/>
  <c r="BD43" i="22"/>
  <c r="T68" i="2" s="1"/>
  <c r="BU25" i="22"/>
  <c r="AK67" i="2" s="1"/>
  <c r="L71" i="22"/>
  <c r="AW61" i="22" s="1"/>
  <c r="M69" i="2" s="1"/>
  <c r="AR43" i="22"/>
  <c r="H68" i="2" s="1"/>
  <c r="I44" i="22"/>
  <c r="BQ61" i="22"/>
  <c r="AG69" i="2" s="1"/>
  <c r="L104" i="22"/>
  <c r="O98" i="22" s="1"/>
  <c r="AQ79" i="22"/>
  <c r="G70" i="2" s="1"/>
  <c r="BT97" i="22"/>
  <c r="AJ71" i="2" s="1"/>
  <c r="AQ97" i="22"/>
  <c r="G71" i="2" s="1"/>
  <c r="BW25" i="22"/>
  <c r="AM67" i="2" s="1"/>
  <c r="I56" i="22"/>
  <c r="BF25" i="22"/>
  <c r="V67" i="2" s="1"/>
  <c r="I43" i="22"/>
  <c r="L54" i="22"/>
  <c r="O45" i="22" s="1"/>
  <c r="AS25" i="22"/>
  <c r="I67" i="2" s="1"/>
  <c r="L68" i="22"/>
  <c r="O62" i="22" s="1"/>
  <c r="AQ43" i="22"/>
  <c r="G68" i="2" s="1"/>
  <c r="BS61" i="22"/>
  <c r="AI69" i="2" s="1"/>
  <c r="I80" i="22"/>
  <c r="BS79" i="22"/>
  <c r="AI70" i="2" s="1"/>
  <c r="BR97" i="22"/>
  <c r="AH71" i="2" s="1"/>
  <c r="I98" i="22"/>
  <c r="BS97" i="22"/>
  <c r="AI71" i="2" s="1"/>
  <c r="W12" i="21"/>
  <c r="L67" i="21"/>
  <c r="AV61" i="21" s="1"/>
  <c r="L59" i="2" s="1"/>
  <c r="AA18" i="21"/>
  <c r="L78" i="21"/>
  <c r="O78" i="21" s="1"/>
  <c r="C61" i="21"/>
  <c r="AD15" i="21"/>
  <c r="I67" i="21"/>
  <c r="I38" i="21"/>
  <c r="H4" i="21"/>
  <c r="W26" i="21" s="1"/>
  <c r="Y25" i="15" s="1"/>
  <c r="BH32" i="15" s="1"/>
  <c r="W5" i="21"/>
  <c r="L85" i="21"/>
  <c r="AV79" i="21" s="1"/>
  <c r="L60" i="2" s="1"/>
  <c r="I64" i="21"/>
  <c r="C96" i="21"/>
  <c r="AC21" i="21"/>
  <c r="L82" i="21"/>
  <c r="AU79" i="21" s="1"/>
  <c r="K60" i="2" s="1"/>
  <c r="I63" i="21"/>
  <c r="L60" i="21"/>
  <c r="O60" i="21" s="1"/>
  <c r="I77" i="21"/>
  <c r="AL79" i="21" s="1"/>
  <c r="AZ79" i="21"/>
  <c r="P60" i="2" s="1"/>
  <c r="I104" i="21"/>
  <c r="I101" i="21"/>
  <c r="I102" i="21"/>
  <c r="C60" i="21"/>
  <c r="AC15" i="21"/>
  <c r="L103" i="21"/>
  <c r="AV97" i="21" s="1"/>
  <c r="L61" i="2" s="1"/>
  <c r="C58" i="21"/>
  <c r="X15" i="21"/>
  <c r="W30" i="21" s="1"/>
  <c r="L100" i="21"/>
  <c r="AU97" i="21" s="1"/>
  <c r="K61" i="2" s="1"/>
  <c r="F107" i="21"/>
  <c r="P98" i="21" s="1"/>
  <c r="Z21" i="21"/>
  <c r="C22" i="21"/>
  <c r="X9" i="21"/>
  <c r="W28" i="21" s="1"/>
  <c r="C78" i="21"/>
  <c r="AC18" i="21"/>
  <c r="C41" i="21"/>
  <c r="I60" i="21" s="1"/>
  <c r="V12" i="21"/>
  <c r="V29" i="21" s="1"/>
  <c r="X29" i="15" s="1"/>
  <c r="BA31" i="15" s="1"/>
  <c r="Z12" i="21"/>
  <c r="F53" i="21"/>
  <c r="P44" i="21" s="1"/>
  <c r="P40" i="21" s="1" a="1"/>
  <c r="C40" i="21"/>
  <c r="X12" i="21"/>
  <c r="W29" i="21" s="1"/>
  <c r="L38" i="21"/>
  <c r="AX25" i="21" s="1"/>
  <c r="N57" i="2" s="1"/>
  <c r="I99" i="21"/>
  <c r="C94" i="21"/>
  <c r="X21" i="21"/>
  <c r="AB12" i="21"/>
  <c r="E41" i="21"/>
  <c r="I35" i="21"/>
  <c r="C4" i="21"/>
  <c r="X7" i="21"/>
  <c r="W27" i="21" s="1"/>
  <c r="E23" i="21"/>
  <c r="AB9" i="21"/>
  <c r="I5" i="21"/>
  <c r="V5" i="21"/>
  <c r="V26" i="21" s="1"/>
  <c r="X26" i="15" s="1"/>
  <c r="BG32" i="15" s="1"/>
  <c r="C76" i="21"/>
  <c r="X18" i="21"/>
  <c r="W31" i="21" s="1"/>
  <c r="C42" i="21"/>
  <c r="AC12" i="21"/>
  <c r="I66" i="21"/>
  <c r="L65" i="21"/>
  <c r="O61" i="21" s="1"/>
  <c r="I36" i="21"/>
  <c r="L101" i="21"/>
  <c r="O97" i="21" s="1"/>
  <c r="W18" i="21"/>
  <c r="B76" i="21"/>
  <c r="H94" i="21" s="1"/>
  <c r="AM97" i="21" s="1"/>
  <c r="AD12" i="21"/>
  <c r="C43" i="21"/>
  <c r="F110" i="21"/>
  <c r="P99" i="21" s="1"/>
  <c r="AA21" i="21"/>
  <c r="I81" i="21"/>
  <c r="I103" i="20"/>
  <c r="L103" i="20"/>
  <c r="AV97" i="20" s="1"/>
  <c r="L51" i="2" s="1"/>
  <c r="AA21" i="20"/>
  <c r="I31" i="18"/>
  <c r="C4" i="18"/>
  <c r="C94" i="20"/>
  <c r="X21" i="20"/>
  <c r="L100" i="20"/>
  <c r="AU97" i="20" s="1"/>
  <c r="K51" i="2" s="1"/>
  <c r="C95" i="20"/>
  <c r="V21" i="20"/>
  <c r="C96" i="20"/>
  <c r="AC21" i="20"/>
  <c r="I28" i="18"/>
  <c r="C76" i="20"/>
  <c r="X18" i="20"/>
  <c r="W31" i="20" s="1"/>
  <c r="C78" i="20"/>
  <c r="AC18" i="20"/>
  <c r="V7" i="20"/>
  <c r="V27" i="20" s="1"/>
  <c r="X11" i="15" s="1"/>
  <c r="BG25" i="15" s="1"/>
  <c r="C5" i="20"/>
  <c r="I24" i="20" s="1"/>
  <c r="C97" i="20"/>
  <c r="AD21" i="20"/>
  <c r="F107" i="20"/>
  <c r="P98" i="20" s="1"/>
  <c r="P94" i="20" s="1" a="1"/>
  <c r="P94" i="20" s="1"/>
  <c r="Z21" i="20"/>
  <c r="I102" i="20"/>
  <c r="C79" i="20"/>
  <c r="AD18" i="20"/>
  <c r="F89" i="20"/>
  <c r="P80" i="20" s="1"/>
  <c r="P76" i="20" s="1" a="1"/>
  <c r="P76" i="20" s="1"/>
  <c r="Z18" i="20"/>
  <c r="L101" i="20"/>
  <c r="O97" i="20" s="1"/>
  <c r="E59" i="20"/>
  <c r="AB15" i="20"/>
  <c r="E41" i="20"/>
  <c r="AB12" i="20"/>
  <c r="C58" i="20"/>
  <c r="X15" i="20"/>
  <c r="W30" i="20" s="1"/>
  <c r="C40" i="20"/>
  <c r="X12" i="20"/>
  <c r="W29" i="20" s="1"/>
  <c r="I30" i="20"/>
  <c r="AD7" i="20"/>
  <c r="C7" i="20"/>
  <c r="F17" i="20"/>
  <c r="P8" i="20" s="1"/>
  <c r="Z7" i="20"/>
  <c r="L29" i="20"/>
  <c r="O25" i="20" s="1"/>
  <c r="I35" i="20"/>
  <c r="I32" i="20"/>
  <c r="L35" i="20"/>
  <c r="AW25" i="20" s="1"/>
  <c r="M47" i="2" s="1"/>
  <c r="X7" i="20"/>
  <c r="W27" i="20" s="1"/>
  <c r="C4" i="20"/>
  <c r="I28" i="20"/>
  <c r="C6" i="20"/>
  <c r="AC7" i="20"/>
  <c r="L28" i="20"/>
  <c r="AU25" i="20" s="1"/>
  <c r="K47" i="2" s="1"/>
  <c r="I37" i="20"/>
  <c r="I33" i="20"/>
  <c r="L36" i="20"/>
  <c r="O27" i="20" s="1"/>
  <c r="E95" i="20"/>
  <c r="AB21" i="20"/>
  <c r="B94" i="20"/>
  <c r="W21" i="20"/>
  <c r="I99" i="20"/>
  <c r="E77" i="20"/>
  <c r="AB18" i="20"/>
  <c r="L96" i="20"/>
  <c r="O96" i="20" s="1"/>
  <c r="B76" i="20"/>
  <c r="H94" i="20" s="1"/>
  <c r="AM97" i="20" s="1"/>
  <c r="W18" i="20"/>
  <c r="C22" i="20"/>
  <c r="X9" i="20"/>
  <c r="W28" i="20" s="1"/>
  <c r="I27" i="20"/>
  <c r="AB7" i="20"/>
  <c r="E5" i="20"/>
  <c r="L24" i="20"/>
  <c r="O24" i="20" s="1"/>
  <c r="W7" i="20"/>
  <c r="B4" i="20"/>
  <c r="H22" i="20" s="1"/>
  <c r="AM25" i="20" s="1"/>
  <c r="I38" i="20"/>
  <c r="I36" i="20"/>
  <c r="L38" i="20"/>
  <c r="AX25" i="20" s="1"/>
  <c r="N47" i="2" s="1"/>
  <c r="I5" i="20"/>
  <c r="V5" i="20"/>
  <c r="V26" i="20" s="1"/>
  <c r="X10" i="15" s="1"/>
  <c r="BG26" i="15" s="1"/>
  <c r="E23" i="20"/>
  <c r="AB9" i="20"/>
  <c r="I31" i="20"/>
  <c r="I29" i="20"/>
  <c r="F20" i="20"/>
  <c r="P9" i="20" s="1"/>
  <c r="AA7" i="20"/>
  <c r="L31" i="20"/>
  <c r="AV25" i="20" s="1"/>
  <c r="L47" i="2" s="1"/>
  <c r="I34" i="20"/>
  <c r="L32" i="20"/>
  <c r="O26" i="20" s="1"/>
  <c r="W5" i="20"/>
  <c r="H4" i="20"/>
  <c r="W26" i="20" s="1"/>
  <c r="Y9" i="15" s="1"/>
  <c r="BH26" i="15" s="1"/>
  <c r="C58" i="18"/>
  <c r="C40" i="18"/>
  <c r="C6" i="18"/>
  <c r="AC7" i="18"/>
  <c r="Q27" i="15"/>
  <c r="BG19" i="15" s="1"/>
  <c r="C5" i="18"/>
  <c r="I24" i="18" s="1"/>
  <c r="F20" i="18"/>
  <c r="P9" i="18" s="1"/>
  <c r="AA7" i="18"/>
  <c r="H4" i="18"/>
  <c r="E95" i="18"/>
  <c r="AB21" i="18"/>
  <c r="B94" i="18"/>
  <c r="F110" i="18"/>
  <c r="P99" i="18" s="1"/>
  <c r="AA21" i="18"/>
  <c r="C95" i="18"/>
  <c r="I30" i="18"/>
  <c r="AD7" i="18"/>
  <c r="C7" i="18"/>
  <c r="F17" i="18"/>
  <c r="P8" i="18" s="1"/>
  <c r="Z7" i="18"/>
  <c r="E23" i="18"/>
  <c r="AB9" i="18"/>
  <c r="I33" i="18"/>
  <c r="I5" i="18"/>
  <c r="Q26" i="15"/>
  <c r="BG20" i="15" s="1"/>
  <c r="I36" i="18"/>
  <c r="I38" i="18"/>
  <c r="C97" i="18"/>
  <c r="AD21" i="18"/>
  <c r="F107" i="18"/>
  <c r="P98" i="18" s="1"/>
  <c r="Z21" i="18"/>
  <c r="C94" i="18"/>
  <c r="C96" i="18"/>
  <c r="AC21" i="18"/>
  <c r="E59" i="18"/>
  <c r="AB15" i="18"/>
  <c r="AB12" i="18"/>
  <c r="C22" i="18"/>
  <c r="I27" i="18"/>
  <c r="AB7" i="18"/>
  <c r="E5" i="18"/>
  <c r="B4" i="18"/>
  <c r="H22" i="18" s="1"/>
  <c r="AM25" i="18" s="1"/>
  <c r="I37" i="18"/>
  <c r="I32" i="18"/>
  <c r="I35" i="18"/>
  <c r="C95" i="19"/>
  <c r="V21" i="19"/>
  <c r="I99" i="19"/>
  <c r="E77" i="19"/>
  <c r="AB18" i="19"/>
  <c r="B76" i="19"/>
  <c r="H94" i="19" s="1"/>
  <c r="AM97" i="19" s="1"/>
  <c r="W18" i="19"/>
  <c r="C94" i="19"/>
  <c r="X21" i="19"/>
  <c r="C96" i="19"/>
  <c r="AC21" i="19"/>
  <c r="I102" i="19"/>
  <c r="C79" i="19"/>
  <c r="AD18" i="19"/>
  <c r="F89" i="19"/>
  <c r="P80" i="19" s="1"/>
  <c r="Z18" i="19"/>
  <c r="L101" i="19"/>
  <c r="O97" i="19" s="1"/>
  <c r="E95" i="19"/>
  <c r="AB21" i="19"/>
  <c r="B94" i="19"/>
  <c r="W21" i="19"/>
  <c r="I103" i="19"/>
  <c r="I101" i="19"/>
  <c r="F92" i="19"/>
  <c r="P81" i="19" s="1"/>
  <c r="AA18" i="19"/>
  <c r="L103" i="19"/>
  <c r="AV97" i="19" s="1"/>
  <c r="L31" i="2" s="1"/>
  <c r="C77" i="19"/>
  <c r="I96" i="19" s="1"/>
  <c r="V18" i="19"/>
  <c r="V31" i="19" s="1"/>
  <c r="Q15" i="15" s="1"/>
  <c r="AU13" i="15" s="1"/>
  <c r="C58" i="19"/>
  <c r="X15" i="19"/>
  <c r="W30" i="19" s="1"/>
  <c r="C40" i="19"/>
  <c r="X12" i="19"/>
  <c r="W29" i="19" s="1"/>
  <c r="I35" i="19"/>
  <c r="I32" i="19"/>
  <c r="L35" i="19"/>
  <c r="AW25" i="19" s="1"/>
  <c r="M27" i="2" s="1"/>
  <c r="X7" i="19"/>
  <c r="W27" i="19" s="1"/>
  <c r="C4" i="19"/>
  <c r="I37" i="19"/>
  <c r="I33" i="19"/>
  <c r="L36" i="19"/>
  <c r="O27" i="19" s="1"/>
  <c r="F110" i="19"/>
  <c r="P99" i="19" s="1"/>
  <c r="AA21" i="19"/>
  <c r="L96" i="19"/>
  <c r="O96" i="19" s="1"/>
  <c r="C97" i="19"/>
  <c r="AD21" i="19"/>
  <c r="F107" i="19"/>
  <c r="P98" i="19" s="1"/>
  <c r="Z21" i="19"/>
  <c r="C76" i="19"/>
  <c r="X18" i="19"/>
  <c r="W31" i="19" s="1"/>
  <c r="I100" i="19"/>
  <c r="C78" i="19"/>
  <c r="AC18" i="19"/>
  <c r="L100" i="19"/>
  <c r="AU97" i="19" s="1"/>
  <c r="K31" i="2" s="1"/>
  <c r="C22" i="19"/>
  <c r="X9" i="19"/>
  <c r="W28" i="19" s="1"/>
  <c r="AB7" i="19"/>
  <c r="E5" i="19"/>
  <c r="I38" i="19"/>
  <c r="I36" i="19"/>
  <c r="L38" i="19"/>
  <c r="AX25" i="19" s="1"/>
  <c r="N27" i="2" s="1"/>
  <c r="I5" i="19"/>
  <c r="V5" i="19"/>
  <c r="V26" i="19" s="1"/>
  <c r="Q10" i="15" s="1"/>
  <c r="BG14" i="15" s="1"/>
  <c r="E59" i="19"/>
  <c r="AB15" i="19"/>
  <c r="E41" i="19"/>
  <c r="AB12" i="19"/>
  <c r="E23" i="19"/>
  <c r="AB9" i="19"/>
  <c r="I34" i="19"/>
  <c r="L32" i="19"/>
  <c r="O26" i="19" s="1"/>
  <c r="W5" i="19"/>
  <c r="H4" i="19"/>
  <c r="W26" i="19" s="1"/>
  <c r="BZ23" i="7" l="1"/>
  <c r="AX23" i="7"/>
  <c r="CB23" i="7"/>
  <c r="CB23" i="19"/>
  <c r="AU23" i="7"/>
  <c r="AW23" i="7"/>
  <c r="J34" i="19"/>
  <c r="K34" i="19"/>
  <c r="J35" i="19"/>
  <c r="K35" i="19"/>
  <c r="D79" i="19"/>
  <c r="E79" i="19"/>
  <c r="J36" i="18"/>
  <c r="K36" i="18"/>
  <c r="E7" i="18"/>
  <c r="D7" i="18"/>
  <c r="J24" i="18"/>
  <c r="K24" i="18"/>
  <c r="J36" i="20"/>
  <c r="K36" i="20"/>
  <c r="J24" i="20"/>
  <c r="K24" i="20"/>
  <c r="E96" i="20"/>
  <c r="D96" i="20"/>
  <c r="J35" i="21"/>
  <c r="K35" i="21"/>
  <c r="J60" i="21"/>
  <c r="K60" i="21"/>
  <c r="E60" i="21"/>
  <c r="D60" i="21"/>
  <c r="J67" i="21"/>
  <c r="K67" i="21"/>
  <c r="K98" i="22"/>
  <c r="J98" i="22"/>
  <c r="K26" i="22"/>
  <c r="J26" i="22"/>
  <c r="K54" i="22"/>
  <c r="J54" i="22"/>
  <c r="K62" i="23"/>
  <c r="J62" i="23"/>
  <c r="K25" i="23"/>
  <c r="J25" i="23"/>
  <c r="K104" i="23"/>
  <c r="J104" i="23"/>
  <c r="K86" i="24"/>
  <c r="J86" i="24"/>
  <c r="K104" i="24"/>
  <c r="J104" i="24"/>
  <c r="K26" i="25"/>
  <c r="J26" i="25"/>
  <c r="K80" i="25"/>
  <c r="J80" i="25"/>
  <c r="K44" i="25"/>
  <c r="J44" i="25"/>
  <c r="K25" i="22"/>
  <c r="J25" i="22"/>
  <c r="J103" i="21"/>
  <c r="K103" i="21"/>
  <c r="K68" i="24"/>
  <c r="J68" i="24"/>
  <c r="J32" i="21"/>
  <c r="K32" i="21"/>
  <c r="J29" i="18"/>
  <c r="K29" i="18"/>
  <c r="J33" i="21"/>
  <c r="K33" i="21"/>
  <c r="J79" i="23"/>
  <c r="K79" i="23"/>
  <c r="E66" i="12"/>
  <c r="D66" i="12"/>
  <c r="E69" i="12"/>
  <c r="D69" i="12"/>
  <c r="E17" i="12"/>
  <c r="D17" i="12"/>
  <c r="E18" i="12"/>
  <c r="D18" i="12"/>
  <c r="E16" i="12"/>
  <c r="D16" i="12"/>
  <c r="E10" i="12"/>
  <c r="D10" i="12"/>
  <c r="E12" i="12"/>
  <c r="D12" i="12"/>
  <c r="D73" i="10"/>
  <c r="E73" i="10"/>
  <c r="D65" i="10"/>
  <c r="E65" i="10"/>
  <c r="D70" i="10"/>
  <c r="E70" i="10"/>
  <c r="D8" i="10"/>
  <c r="E8" i="10"/>
  <c r="D9" i="10"/>
  <c r="E9" i="10"/>
  <c r="E67" i="8"/>
  <c r="D67" i="8"/>
  <c r="E72" i="8"/>
  <c r="D72" i="8"/>
  <c r="E69" i="8"/>
  <c r="D69" i="8"/>
  <c r="E63" i="8"/>
  <c r="D63" i="8"/>
  <c r="E68" i="8"/>
  <c r="D68" i="8"/>
  <c r="E20" i="8"/>
  <c r="D20" i="8"/>
  <c r="E19" i="8"/>
  <c r="D19" i="8"/>
  <c r="E16" i="8"/>
  <c r="D16" i="8"/>
  <c r="E85" i="7"/>
  <c r="D85" i="7"/>
  <c r="E90" i="7"/>
  <c r="D90" i="7"/>
  <c r="E87" i="7"/>
  <c r="D87" i="7"/>
  <c r="D12" i="9"/>
  <c r="E12" i="9"/>
  <c r="D18" i="9"/>
  <c r="E18" i="9"/>
  <c r="E85" i="6"/>
  <c r="D85" i="6"/>
  <c r="E88" i="6"/>
  <c r="D88" i="6"/>
  <c r="E50" i="11"/>
  <c r="D50" i="11"/>
  <c r="E48" i="11"/>
  <c r="D48" i="11"/>
  <c r="E49" i="11"/>
  <c r="D49" i="11"/>
  <c r="E54" i="11"/>
  <c r="D54" i="11"/>
  <c r="K16" i="9"/>
  <c r="J16" i="9"/>
  <c r="K15" i="9"/>
  <c r="J15" i="9"/>
  <c r="K20" i="9"/>
  <c r="J20" i="9"/>
  <c r="K10" i="9"/>
  <c r="J10" i="9"/>
  <c r="E98" i="12"/>
  <c r="D98" i="12"/>
  <c r="E101" i="12"/>
  <c r="D101" i="12"/>
  <c r="E106" i="12"/>
  <c r="D106" i="12"/>
  <c r="E38" i="9"/>
  <c r="D38" i="9"/>
  <c r="D29" i="9"/>
  <c r="E29" i="9"/>
  <c r="E105" i="7"/>
  <c r="D105" i="7"/>
  <c r="E96" i="7"/>
  <c r="D96" i="7"/>
  <c r="E110" i="7"/>
  <c r="D110" i="7"/>
  <c r="E107" i="7"/>
  <c r="D107" i="7"/>
  <c r="E51" i="12"/>
  <c r="D51" i="12"/>
  <c r="E43" i="12"/>
  <c r="D43" i="12"/>
  <c r="K60" i="12"/>
  <c r="J60" i="12"/>
  <c r="E48" i="12"/>
  <c r="D48" i="12"/>
  <c r="K7" i="12"/>
  <c r="J7" i="12"/>
  <c r="D47" i="10"/>
  <c r="E47" i="10"/>
  <c r="D55" i="10"/>
  <c r="E55" i="10"/>
  <c r="D50" i="10"/>
  <c r="E50" i="10"/>
  <c r="E55" i="8"/>
  <c r="D55" i="8"/>
  <c r="E44" i="8"/>
  <c r="D44" i="8"/>
  <c r="E51" i="8"/>
  <c r="D51" i="8"/>
  <c r="E53" i="8"/>
  <c r="D53" i="8"/>
  <c r="J13" i="8"/>
  <c r="K13" i="8"/>
  <c r="J17" i="8"/>
  <c r="K17" i="8"/>
  <c r="D8" i="7"/>
  <c r="E8" i="7"/>
  <c r="D19" i="7"/>
  <c r="E19" i="7"/>
  <c r="D15" i="7"/>
  <c r="E15" i="7"/>
  <c r="D70" i="9"/>
  <c r="E70" i="9"/>
  <c r="D65" i="9"/>
  <c r="E65" i="9"/>
  <c r="D62" i="9"/>
  <c r="E62" i="9"/>
  <c r="E45" i="9"/>
  <c r="D45" i="9"/>
  <c r="E55" i="9"/>
  <c r="D55" i="9"/>
  <c r="E47" i="9"/>
  <c r="D47" i="9"/>
  <c r="E51" i="9"/>
  <c r="D51" i="9"/>
  <c r="E53" i="9"/>
  <c r="D53" i="9"/>
  <c r="D101" i="10"/>
  <c r="E101" i="10"/>
  <c r="D98" i="10"/>
  <c r="E98" i="10"/>
  <c r="D102" i="10"/>
  <c r="E102" i="10"/>
  <c r="D107" i="10"/>
  <c r="E107" i="10"/>
  <c r="E87" i="12"/>
  <c r="D87" i="12"/>
  <c r="D82" i="10"/>
  <c r="E82" i="10"/>
  <c r="D91" i="10"/>
  <c r="E91" i="10"/>
  <c r="D92" i="10"/>
  <c r="E92" i="10"/>
  <c r="D87" i="10"/>
  <c r="E87" i="10"/>
  <c r="E81" i="8"/>
  <c r="D81" i="8"/>
  <c r="E87" i="8"/>
  <c r="D87" i="8"/>
  <c r="E29" i="12"/>
  <c r="D29" i="12"/>
  <c r="E27" i="12"/>
  <c r="D27" i="12"/>
  <c r="E108" i="11"/>
  <c r="D108" i="11"/>
  <c r="E109" i="11"/>
  <c r="D109" i="11"/>
  <c r="E104" i="11"/>
  <c r="D104" i="11"/>
  <c r="E101" i="11"/>
  <c r="D101" i="11"/>
  <c r="E105" i="11"/>
  <c r="D105" i="11"/>
  <c r="D38" i="10"/>
  <c r="E38" i="10"/>
  <c r="D28" i="10"/>
  <c r="E28" i="10"/>
  <c r="D98" i="9"/>
  <c r="E98" i="9"/>
  <c r="D107" i="9"/>
  <c r="E107" i="9"/>
  <c r="D103" i="9"/>
  <c r="E103" i="9"/>
  <c r="D104" i="9"/>
  <c r="E104" i="9"/>
  <c r="E34" i="8"/>
  <c r="D34" i="8"/>
  <c r="E36" i="8"/>
  <c r="D36" i="8"/>
  <c r="E29" i="8"/>
  <c r="D29" i="8"/>
  <c r="E37" i="8"/>
  <c r="D37" i="8"/>
  <c r="J8" i="7"/>
  <c r="K8" i="7"/>
  <c r="J20" i="7"/>
  <c r="K20" i="7"/>
  <c r="J12" i="7"/>
  <c r="K12" i="7"/>
  <c r="J17" i="7"/>
  <c r="K17" i="7"/>
  <c r="D8" i="11"/>
  <c r="E8" i="11"/>
  <c r="D12" i="11"/>
  <c r="E12" i="11"/>
  <c r="D17" i="11"/>
  <c r="E17" i="11"/>
  <c r="E20" i="11"/>
  <c r="D20" i="11"/>
  <c r="E30" i="11"/>
  <c r="D30" i="11"/>
  <c r="E38" i="11"/>
  <c r="D38" i="11"/>
  <c r="E98" i="8"/>
  <c r="D98" i="8"/>
  <c r="E104" i="8"/>
  <c r="D104" i="8"/>
  <c r="J17" i="6"/>
  <c r="K17" i="6"/>
  <c r="J12" i="6"/>
  <c r="K12" i="6"/>
  <c r="J20" i="6"/>
  <c r="K20" i="6"/>
  <c r="J19" i="6"/>
  <c r="K19" i="6"/>
  <c r="E83" i="11"/>
  <c r="D83" i="11"/>
  <c r="E84" i="11"/>
  <c r="D84" i="11"/>
  <c r="E91" i="11"/>
  <c r="D91" i="11"/>
  <c r="E79" i="11"/>
  <c r="D79" i="11"/>
  <c r="D86" i="9"/>
  <c r="E86" i="9"/>
  <c r="D80" i="9"/>
  <c r="E80" i="9"/>
  <c r="E107" i="6"/>
  <c r="D107" i="6"/>
  <c r="E102" i="6"/>
  <c r="D102" i="6"/>
  <c r="E98" i="6"/>
  <c r="D98" i="6"/>
  <c r="E110" i="6"/>
  <c r="D110" i="6"/>
  <c r="E62" i="11"/>
  <c r="D62" i="11"/>
  <c r="K78" i="11"/>
  <c r="J78" i="11"/>
  <c r="E64" i="11"/>
  <c r="D64" i="11"/>
  <c r="E67" i="11"/>
  <c r="D67" i="11"/>
  <c r="K12" i="11"/>
  <c r="J12" i="11"/>
  <c r="K17" i="11"/>
  <c r="J17" i="11"/>
  <c r="J10" i="11"/>
  <c r="K10" i="11"/>
  <c r="J13" i="11"/>
  <c r="K13" i="11"/>
  <c r="D97" i="19"/>
  <c r="E97" i="19"/>
  <c r="J102" i="19"/>
  <c r="K102" i="19"/>
  <c r="J35" i="18"/>
  <c r="K35" i="18"/>
  <c r="E96" i="18"/>
  <c r="D96" i="18"/>
  <c r="J34" i="20"/>
  <c r="K34" i="20"/>
  <c r="J29" i="20"/>
  <c r="K29" i="20"/>
  <c r="J38" i="20"/>
  <c r="K38" i="20"/>
  <c r="J33" i="20"/>
  <c r="K33" i="20"/>
  <c r="E6" i="20"/>
  <c r="D6" i="20"/>
  <c r="J30" i="20"/>
  <c r="K30" i="20"/>
  <c r="J66" i="21"/>
  <c r="K66" i="21"/>
  <c r="J99" i="21"/>
  <c r="K99" i="21"/>
  <c r="J102" i="21"/>
  <c r="K102" i="21"/>
  <c r="J43" i="22"/>
  <c r="K43" i="22"/>
  <c r="J68" i="22"/>
  <c r="K68" i="22"/>
  <c r="J54" i="23"/>
  <c r="K54" i="23"/>
  <c r="J71" i="23"/>
  <c r="K71" i="23"/>
  <c r="J50" i="23"/>
  <c r="K50" i="23"/>
  <c r="J61" i="23"/>
  <c r="K61" i="23"/>
  <c r="K53" i="24"/>
  <c r="J53" i="24"/>
  <c r="K97" i="24"/>
  <c r="J97" i="24"/>
  <c r="K79" i="24"/>
  <c r="J79" i="24"/>
  <c r="K61" i="24"/>
  <c r="J61" i="24"/>
  <c r="K62" i="25"/>
  <c r="J62" i="25"/>
  <c r="K54" i="25"/>
  <c r="J54" i="25"/>
  <c r="K68" i="25"/>
  <c r="J68" i="25"/>
  <c r="K56" i="25"/>
  <c r="J56" i="25"/>
  <c r="K25" i="25"/>
  <c r="J25" i="25"/>
  <c r="K104" i="25"/>
  <c r="J104" i="25"/>
  <c r="J107" i="23"/>
  <c r="K107" i="23"/>
  <c r="J97" i="22"/>
  <c r="K97" i="22"/>
  <c r="J101" i="20"/>
  <c r="K101" i="20"/>
  <c r="K105" i="22"/>
  <c r="J105" i="22"/>
  <c r="J71" i="24"/>
  <c r="K71" i="24"/>
  <c r="K107" i="25"/>
  <c r="J107" i="25"/>
  <c r="J34" i="18"/>
  <c r="K34" i="18"/>
  <c r="J34" i="21"/>
  <c r="K34" i="21"/>
  <c r="K89" i="23"/>
  <c r="J89" i="23"/>
  <c r="J107" i="22"/>
  <c r="K107" i="22"/>
  <c r="E64" i="12"/>
  <c r="D64" i="12"/>
  <c r="D74" i="12"/>
  <c r="E74" i="12"/>
  <c r="E62" i="12"/>
  <c r="D62" i="12"/>
  <c r="E70" i="12"/>
  <c r="D70" i="12"/>
  <c r="E19" i="12"/>
  <c r="D19" i="12"/>
  <c r="E13" i="12"/>
  <c r="D13" i="12"/>
  <c r="D72" i="10"/>
  <c r="E72" i="10"/>
  <c r="D66" i="10"/>
  <c r="E66" i="10"/>
  <c r="D68" i="10"/>
  <c r="E68" i="10"/>
  <c r="D12" i="10"/>
  <c r="E12" i="10"/>
  <c r="D11" i="10"/>
  <c r="E11" i="10"/>
  <c r="D16" i="10"/>
  <c r="E16" i="10"/>
  <c r="D18" i="10"/>
  <c r="E18" i="10"/>
  <c r="D20" i="10"/>
  <c r="E20" i="10"/>
  <c r="E70" i="8"/>
  <c r="D70" i="8"/>
  <c r="E74" i="8"/>
  <c r="D74" i="8"/>
  <c r="E66" i="8"/>
  <c r="D66" i="8"/>
  <c r="E73" i="8"/>
  <c r="D73" i="8"/>
  <c r="E64" i="8"/>
  <c r="D64" i="8"/>
  <c r="E11" i="8"/>
  <c r="D11" i="8"/>
  <c r="E13" i="8"/>
  <c r="D13" i="8"/>
  <c r="E12" i="8"/>
  <c r="D12" i="8"/>
  <c r="E18" i="8"/>
  <c r="D18" i="8"/>
  <c r="E84" i="7"/>
  <c r="D84" i="7"/>
  <c r="E81" i="7"/>
  <c r="D81" i="7"/>
  <c r="E83" i="7"/>
  <c r="D83" i="7"/>
  <c r="E88" i="7"/>
  <c r="D88" i="7"/>
  <c r="E9" i="9"/>
  <c r="D9" i="9"/>
  <c r="E15" i="9"/>
  <c r="D15" i="9"/>
  <c r="E17" i="9"/>
  <c r="D17" i="9"/>
  <c r="E86" i="6"/>
  <c r="D86" i="6"/>
  <c r="E91" i="6"/>
  <c r="D91" i="6"/>
  <c r="E80" i="6"/>
  <c r="D80" i="6"/>
  <c r="E90" i="6"/>
  <c r="D90" i="6"/>
  <c r="E44" i="11"/>
  <c r="D44" i="11"/>
  <c r="E52" i="11"/>
  <c r="D52" i="11"/>
  <c r="E53" i="11"/>
  <c r="D53" i="11"/>
  <c r="K18" i="9"/>
  <c r="J18" i="9"/>
  <c r="K8" i="9"/>
  <c r="J8" i="9"/>
  <c r="K19" i="9"/>
  <c r="J19" i="9"/>
  <c r="E102" i="12"/>
  <c r="D102" i="12"/>
  <c r="E99" i="12"/>
  <c r="D99" i="12"/>
  <c r="E100" i="12"/>
  <c r="D100" i="12"/>
  <c r="E26" i="9"/>
  <c r="D26" i="9"/>
  <c r="E32" i="9"/>
  <c r="D32" i="9"/>
  <c r="E104" i="7"/>
  <c r="D104" i="7"/>
  <c r="E103" i="7"/>
  <c r="D103" i="7"/>
  <c r="E106" i="7"/>
  <c r="D106" i="7"/>
  <c r="E56" i="12"/>
  <c r="D56" i="12"/>
  <c r="D46" i="10"/>
  <c r="E46" i="10"/>
  <c r="D52" i="10"/>
  <c r="E52" i="10"/>
  <c r="K19" i="10"/>
  <c r="J19" i="10"/>
  <c r="E49" i="8"/>
  <c r="D49" i="8"/>
  <c r="E46" i="8"/>
  <c r="D46" i="8"/>
  <c r="E56" i="8"/>
  <c r="D56" i="8"/>
  <c r="E52" i="8"/>
  <c r="D52" i="8"/>
  <c r="J11" i="8"/>
  <c r="K11" i="8"/>
  <c r="J10" i="8"/>
  <c r="K10" i="8"/>
  <c r="D20" i="7"/>
  <c r="E20" i="7"/>
  <c r="D12" i="7"/>
  <c r="E12" i="7"/>
  <c r="D13" i="7"/>
  <c r="E13" i="7"/>
  <c r="D14" i="7"/>
  <c r="E14" i="7"/>
  <c r="D16" i="7"/>
  <c r="E16" i="7"/>
  <c r="D74" i="9"/>
  <c r="E74" i="9"/>
  <c r="D72" i="9"/>
  <c r="E72" i="9"/>
  <c r="D63" i="9"/>
  <c r="E63" i="9"/>
  <c r="D68" i="9"/>
  <c r="E68" i="9"/>
  <c r="D46" i="9"/>
  <c r="E46" i="9"/>
  <c r="E49" i="9"/>
  <c r="D49" i="9"/>
  <c r="D52" i="9"/>
  <c r="E52" i="9"/>
  <c r="D108" i="10"/>
  <c r="E108" i="10"/>
  <c r="D110" i="10"/>
  <c r="E110" i="10"/>
  <c r="D104" i="10"/>
  <c r="E104" i="10"/>
  <c r="E89" i="12"/>
  <c r="D89" i="12"/>
  <c r="E86" i="12"/>
  <c r="D86" i="12"/>
  <c r="E80" i="12"/>
  <c r="D80" i="12"/>
  <c r="D80" i="10"/>
  <c r="E80" i="10"/>
  <c r="D88" i="10"/>
  <c r="E88" i="10"/>
  <c r="E83" i="8"/>
  <c r="D83" i="8"/>
  <c r="E82" i="8"/>
  <c r="D82" i="8"/>
  <c r="E86" i="8"/>
  <c r="D86" i="8"/>
  <c r="E85" i="8"/>
  <c r="D85" i="8"/>
  <c r="E80" i="8"/>
  <c r="D80" i="8"/>
  <c r="E88" i="8"/>
  <c r="D88" i="8"/>
  <c r="E28" i="12"/>
  <c r="D28" i="12"/>
  <c r="E38" i="12"/>
  <c r="D38" i="12"/>
  <c r="E32" i="12"/>
  <c r="D32" i="12"/>
  <c r="E36" i="12"/>
  <c r="D36" i="12"/>
  <c r="E37" i="12"/>
  <c r="D37" i="12"/>
  <c r="E96" i="11"/>
  <c r="D96" i="11"/>
  <c r="E102" i="11"/>
  <c r="D102" i="11"/>
  <c r="E107" i="11"/>
  <c r="D107" i="11"/>
  <c r="E106" i="11"/>
  <c r="D106" i="11"/>
  <c r="D36" i="10"/>
  <c r="E36" i="10"/>
  <c r="D30" i="10"/>
  <c r="E30" i="10"/>
  <c r="D33" i="10"/>
  <c r="E33" i="10"/>
  <c r="D110" i="9"/>
  <c r="E110" i="9"/>
  <c r="D105" i="9"/>
  <c r="E105" i="9"/>
  <c r="D101" i="9"/>
  <c r="E101" i="9"/>
  <c r="D109" i="9"/>
  <c r="E109" i="9"/>
  <c r="D99" i="9"/>
  <c r="E99" i="9"/>
  <c r="D100" i="9"/>
  <c r="E100" i="9"/>
  <c r="E28" i="8"/>
  <c r="D28" i="8"/>
  <c r="J11" i="7"/>
  <c r="K11" i="7"/>
  <c r="J14" i="7"/>
  <c r="K14" i="7"/>
  <c r="J7" i="7"/>
  <c r="K7" i="7"/>
  <c r="D11" i="11"/>
  <c r="E11" i="11"/>
  <c r="D15" i="11"/>
  <c r="E15" i="11"/>
  <c r="D16" i="11"/>
  <c r="E16" i="11"/>
  <c r="E37" i="11"/>
  <c r="D37" i="11"/>
  <c r="E36" i="11"/>
  <c r="D36" i="11"/>
  <c r="E32" i="11"/>
  <c r="D32" i="11"/>
  <c r="E29" i="11"/>
  <c r="D29" i="11"/>
  <c r="E33" i="11"/>
  <c r="D33" i="11"/>
  <c r="E96" i="8"/>
  <c r="D96" i="8"/>
  <c r="E107" i="8"/>
  <c r="D107" i="8"/>
  <c r="E108" i="8"/>
  <c r="D108" i="8"/>
  <c r="E99" i="8"/>
  <c r="D99" i="8"/>
  <c r="E100" i="8"/>
  <c r="D100" i="8"/>
  <c r="J8" i="6"/>
  <c r="K8" i="6"/>
  <c r="E88" i="11"/>
  <c r="D88" i="11"/>
  <c r="E90" i="11"/>
  <c r="D90" i="11"/>
  <c r="D85" i="9"/>
  <c r="E85" i="9"/>
  <c r="D84" i="9"/>
  <c r="E84" i="9"/>
  <c r="D90" i="9"/>
  <c r="E90" i="9"/>
  <c r="E100" i="6"/>
  <c r="D100" i="6"/>
  <c r="E103" i="6"/>
  <c r="D103" i="6"/>
  <c r="E99" i="6"/>
  <c r="D99" i="6"/>
  <c r="E63" i="11"/>
  <c r="D63" i="11"/>
  <c r="E74" i="11"/>
  <c r="D74" i="11"/>
  <c r="K7" i="11"/>
  <c r="J7" i="11"/>
  <c r="K19" i="11"/>
  <c r="J19" i="11"/>
  <c r="J36" i="19"/>
  <c r="K36" i="19"/>
  <c r="D78" i="19"/>
  <c r="E78" i="19"/>
  <c r="J33" i="19"/>
  <c r="K33" i="19"/>
  <c r="J96" i="19"/>
  <c r="K96" i="19"/>
  <c r="J101" i="19"/>
  <c r="K101" i="19"/>
  <c r="J99" i="19"/>
  <c r="K99" i="19"/>
  <c r="J32" i="18"/>
  <c r="K32" i="18"/>
  <c r="E97" i="18"/>
  <c r="D97" i="18"/>
  <c r="J30" i="18"/>
  <c r="K30" i="18"/>
  <c r="J31" i="20"/>
  <c r="K31" i="20"/>
  <c r="J37" i="20"/>
  <c r="K37" i="20"/>
  <c r="J28" i="20"/>
  <c r="K28" i="20"/>
  <c r="J32" i="20"/>
  <c r="K32" i="20"/>
  <c r="E79" i="20"/>
  <c r="D79" i="20"/>
  <c r="J28" i="18"/>
  <c r="K28" i="18"/>
  <c r="J103" i="20"/>
  <c r="K103" i="20"/>
  <c r="E43" i="21"/>
  <c r="D43" i="21"/>
  <c r="E78" i="21"/>
  <c r="D78" i="21"/>
  <c r="J101" i="21"/>
  <c r="K101" i="21"/>
  <c r="E96" i="21"/>
  <c r="D96" i="21"/>
  <c r="D61" i="21"/>
  <c r="E61" i="21"/>
  <c r="K44" i="22"/>
  <c r="J44" i="22"/>
  <c r="K55" i="22"/>
  <c r="J55" i="22"/>
  <c r="K98" i="23"/>
  <c r="J98" i="23"/>
  <c r="K80" i="24"/>
  <c r="J80" i="24"/>
  <c r="K89" i="24"/>
  <c r="J89" i="24"/>
  <c r="K44" i="24"/>
  <c r="J44" i="24"/>
  <c r="K98" i="24"/>
  <c r="J98" i="24"/>
  <c r="K43" i="25"/>
  <c r="J43" i="25"/>
  <c r="K50" i="25"/>
  <c r="J50" i="25"/>
  <c r="K61" i="25"/>
  <c r="J61" i="25"/>
  <c r="K97" i="25"/>
  <c r="J97" i="25"/>
  <c r="K79" i="25"/>
  <c r="J79" i="25"/>
  <c r="K89" i="25"/>
  <c r="J89" i="25"/>
  <c r="K89" i="22"/>
  <c r="J89" i="22"/>
  <c r="J100" i="21"/>
  <c r="K100" i="21"/>
  <c r="J83" i="21"/>
  <c r="K83" i="21"/>
  <c r="J87" i="22"/>
  <c r="K87" i="22"/>
  <c r="K78" i="12"/>
  <c r="J78" i="12"/>
  <c r="E65" i="12"/>
  <c r="D65" i="12"/>
  <c r="E63" i="12"/>
  <c r="D63" i="12"/>
  <c r="E72" i="12"/>
  <c r="D72" i="12"/>
  <c r="E73" i="12"/>
  <c r="D73" i="12"/>
  <c r="E20" i="12"/>
  <c r="D20" i="12"/>
  <c r="E15" i="12"/>
  <c r="D15" i="12"/>
  <c r="E14" i="12"/>
  <c r="D14" i="12"/>
  <c r="D74" i="10"/>
  <c r="E74" i="10"/>
  <c r="D63" i="10"/>
  <c r="E63" i="10"/>
  <c r="D64" i="10"/>
  <c r="E64" i="10"/>
  <c r="D67" i="10"/>
  <c r="E67" i="10"/>
  <c r="D13" i="10"/>
  <c r="E13" i="10"/>
  <c r="D15" i="10"/>
  <c r="E15" i="10"/>
  <c r="D19" i="10"/>
  <c r="E19" i="10"/>
  <c r="D17" i="10"/>
  <c r="E17" i="10"/>
  <c r="E65" i="8"/>
  <c r="D65" i="8"/>
  <c r="J78" i="8"/>
  <c r="K78" i="8"/>
  <c r="E10" i="8"/>
  <c r="D10" i="8"/>
  <c r="E14" i="8"/>
  <c r="D14" i="8"/>
  <c r="E9" i="8"/>
  <c r="D9" i="8"/>
  <c r="E17" i="8"/>
  <c r="D17" i="8"/>
  <c r="E92" i="7"/>
  <c r="D92" i="7"/>
  <c r="E89" i="7"/>
  <c r="D89" i="7"/>
  <c r="E86" i="7"/>
  <c r="D86" i="7"/>
  <c r="D14" i="9"/>
  <c r="E14" i="9"/>
  <c r="E13" i="9"/>
  <c r="D13" i="9"/>
  <c r="E19" i="9"/>
  <c r="D19" i="9"/>
  <c r="D8" i="9"/>
  <c r="E8" i="9"/>
  <c r="D16" i="9"/>
  <c r="E16" i="9"/>
  <c r="E81" i="6"/>
  <c r="D81" i="6"/>
  <c r="J96" i="6"/>
  <c r="K96" i="6"/>
  <c r="E82" i="6"/>
  <c r="D82" i="6"/>
  <c r="E92" i="6"/>
  <c r="D92" i="6"/>
  <c r="E84" i="6"/>
  <c r="D84" i="6"/>
  <c r="E89" i="6"/>
  <c r="D89" i="6"/>
  <c r="E47" i="11"/>
  <c r="D47" i="11"/>
  <c r="E51" i="11"/>
  <c r="D51" i="11"/>
  <c r="E45" i="11"/>
  <c r="D45" i="11"/>
  <c r="K13" i="9"/>
  <c r="J13" i="9"/>
  <c r="E110" i="12"/>
  <c r="D110" i="12"/>
  <c r="E104" i="12"/>
  <c r="D104" i="12"/>
  <c r="E108" i="12"/>
  <c r="D108" i="12"/>
  <c r="E34" i="9"/>
  <c r="D34" i="9"/>
  <c r="E36" i="9"/>
  <c r="D36" i="9"/>
  <c r="D33" i="9"/>
  <c r="E33" i="9"/>
  <c r="D27" i="9"/>
  <c r="E27" i="9"/>
  <c r="E28" i="9"/>
  <c r="D28" i="9"/>
  <c r="E102" i="7"/>
  <c r="D102" i="7"/>
  <c r="E100" i="7"/>
  <c r="D100" i="7"/>
  <c r="E101" i="7"/>
  <c r="D101" i="7"/>
  <c r="E47" i="12"/>
  <c r="D47" i="12"/>
  <c r="E54" i="12"/>
  <c r="D54" i="12"/>
  <c r="E52" i="12"/>
  <c r="D52" i="12"/>
  <c r="E53" i="12"/>
  <c r="D53" i="12"/>
  <c r="E45" i="12"/>
  <c r="D45" i="12"/>
  <c r="E50" i="12"/>
  <c r="D50" i="12"/>
  <c r="E44" i="12"/>
  <c r="D44" i="12"/>
  <c r="K8" i="12"/>
  <c r="J8" i="12"/>
  <c r="K11" i="12"/>
  <c r="J11" i="12"/>
  <c r="K15" i="12"/>
  <c r="J15" i="12"/>
  <c r="D48" i="10"/>
  <c r="E48" i="10"/>
  <c r="D51" i="10"/>
  <c r="E51" i="10"/>
  <c r="D54" i="10"/>
  <c r="E54" i="10"/>
  <c r="D45" i="10"/>
  <c r="E45" i="10"/>
  <c r="K15" i="10"/>
  <c r="J15" i="10"/>
  <c r="E50" i="8"/>
  <c r="D50" i="8"/>
  <c r="E48" i="8"/>
  <c r="D48" i="8"/>
  <c r="J15" i="8"/>
  <c r="K15" i="8"/>
  <c r="J20" i="8"/>
  <c r="K20" i="8"/>
  <c r="J8" i="8"/>
  <c r="K8" i="8"/>
  <c r="D18" i="7"/>
  <c r="E18" i="7"/>
  <c r="D17" i="7"/>
  <c r="E17" i="7"/>
  <c r="D69" i="9"/>
  <c r="E69" i="9"/>
  <c r="D67" i="9"/>
  <c r="E67" i="9"/>
  <c r="D73" i="9"/>
  <c r="E73" i="9"/>
  <c r="D44" i="9"/>
  <c r="E44" i="9"/>
  <c r="D99" i="10"/>
  <c r="E99" i="10"/>
  <c r="E83" i="12"/>
  <c r="D83" i="12"/>
  <c r="E90" i="12"/>
  <c r="D90" i="12"/>
  <c r="E88" i="12"/>
  <c r="D88" i="12"/>
  <c r="E81" i="12"/>
  <c r="D81" i="12"/>
  <c r="E82" i="12"/>
  <c r="D82" i="12"/>
  <c r="E84" i="12"/>
  <c r="D84" i="12"/>
  <c r="D85" i="10"/>
  <c r="E85" i="10"/>
  <c r="D90" i="10"/>
  <c r="E90" i="10"/>
  <c r="E91" i="8"/>
  <c r="D91" i="8"/>
  <c r="D90" i="8"/>
  <c r="E90" i="8"/>
  <c r="E26" i="12"/>
  <c r="D26" i="12"/>
  <c r="E31" i="12"/>
  <c r="D31" i="12"/>
  <c r="K42" i="12"/>
  <c r="J42" i="12"/>
  <c r="E33" i="12"/>
  <c r="D33" i="12"/>
  <c r="E35" i="12"/>
  <c r="D35" i="12"/>
  <c r="E98" i="11"/>
  <c r="D98" i="11"/>
  <c r="E100" i="11"/>
  <c r="D100" i="11"/>
  <c r="E103" i="11"/>
  <c r="D103" i="11"/>
  <c r="D35" i="10"/>
  <c r="E35" i="10"/>
  <c r="D27" i="10"/>
  <c r="E27" i="10"/>
  <c r="D29" i="10"/>
  <c r="E29" i="10"/>
  <c r="D34" i="10"/>
  <c r="E34" i="10"/>
  <c r="D106" i="9"/>
  <c r="E106" i="9"/>
  <c r="E30" i="8"/>
  <c r="D30" i="8"/>
  <c r="E35" i="8"/>
  <c r="D35" i="8"/>
  <c r="E38" i="8"/>
  <c r="D38" i="8"/>
  <c r="J15" i="7"/>
  <c r="K15" i="7"/>
  <c r="J6" i="7"/>
  <c r="K6" i="7"/>
  <c r="J19" i="7"/>
  <c r="K19" i="7"/>
  <c r="J9" i="7"/>
  <c r="K9" i="7"/>
  <c r="D13" i="11"/>
  <c r="E13" i="11"/>
  <c r="D19" i="11"/>
  <c r="E19" i="11"/>
  <c r="D6" i="11"/>
  <c r="E6" i="11"/>
  <c r="E35" i="11"/>
  <c r="D35" i="11"/>
  <c r="E27" i="11"/>
  <c r="D27" i="11"/>
  <c r="E34" i="11"/>
  <c r="D34" i="11"/>
  <c r="D101" i="8"/>
  <c r="E101" i="8"/>
  <c r="D105" i="8"/>
  <c r="E105" i="8"/>
  <c r="E103" i="8"/>
  <c r="D103" i="8"/>
  <c r="D109" i="8"/>
  <c r="E109" i="8"/>
  <c r="J15" i="6"/>
  <c r="K15" i="6"/>
  <c r="J13" i="6"/>
  <c r="K13" i="6"/>
  <c r="J6" i="6"/>
  <c r="K6" i="6"/>
  <c r="J7" i="6"/>
  <c r="K7" i="6"/>
  <c r="J14" i="6"/>
  <c r="K14" i="6"/>
  <c r="E87" i="11"/>
  <c r="D87" i="11"/>
  <c r="E85" i="11"/>
  <c r="D85" i="11"/>
  <c r="E89" i="11"/>
  <c r="D89" i="11"/>
  <c r="E92" i="11"/>
  <c r="D92" i="11"/>
  <c r="E81" i="11"/>
  <c r="D81" i="11"/>
  <c r="D83" i="9"/>
  <c r="E83" i="9"/>
  <c r="D91" i="9"/>
  <c r="E91" i="9"/>
  <c r="D87" i="9"/>
  <c r="E87" i="9"/>
  <c r="D89" i="9"/>
  <c r="E89" i="9"/>
  <c r="E101" i="6"/>
  <c r="D101" i="6"/>
  <c r="E105" i="6"/>
  <c r="D105" i="6"/>
  <c r="E109" i="6"/>
  <c r="D109" i="6"/>
  <c r="E72" i="11"/>
  <c r="D72" i="11"/>
  <c r="E73" i="11"/>
  <c r="D73" i="11"/>
  <c r="E68" i="11"/>
  <c r="D68" i="11"/>
  <c r="E65" i="11"/>
  <c r="D65" i="11"/>
  <c r="E69" i="11"/>
  <c r="D69" i="11"/>
  <c r="J9" i="11"/>
  <c r="K9" i="11"/>
  <c r="K8" i="11"/>
  <c r="J8" i="11"/>
  <c r="J20" i="11"/>
  <c r="K20" i="11"/>
  <c r="K15" i="11"/>
  <c r="J15" i="11"/>
  <c r="I74" i="24"/>
  <c r="BX61" i="24" s="1"/>
  <c r="AN89" i="2" s="1"/>
  <c r="J54" i="24"/>
  <c r="K54" i="24"/>
  <c r="BQ43" i="25"/>
  <c r="AG98" i="2" s="1"/>
  <c r="K45" i="25"/>
  <c r="J45" i="25"/>
  <c r="BV43" i="25"/>
  <c r="AL98" i="2" s="1"/>
  <c r="K53" i="25"/>
  <c r="J53" i="25"/>
  <c r="J38" i="19"/>
  <c r="K38" i="19"/>
  <c r="J100" i="19"/>
  <c r="K100" i="19"/>
  <c r="J37" i="19"/>
  <c r="K37" i="19"/>
  <c r="J32" i="19"/>
  <c r="K32" i="19"/>
  <c r="J103" i="19"/>
  <c r="K103" i="19"/>
  <c r="D96" i="19"/>
  <c r="E96" i="19"/>
  <c r="J37" i="18"/>
  <c r="K37" i="18"/>
  <c r="J27" i="18"/>
  <c r="K27" i="18"/>
  <c r="J38" i="18"/>
  <c r="K38" i="18"/>
  <c r="J33" i="18"/>
  <c r="K33" i="18"/>
  <c r="E6" i="18"/>
  <c r="D6" i="18"/>
  <c r="J27" i="20"/>
  <c r="K27" i="20"/>
  <c r="J99" i="20"/>
  <c r="K99" i="20"/>
  <c r="J35" i="20"/>
  <c r="K35" i="20"/>
  <c r="E7" i="20"/>
  <c r="D7" i="20"/>
  <c r="J102" i="20"/>
  <c r="K102" i="20"/>
  <c r="E97" i="20"/>
  <c r="D97" i="20"/>
  <c r="E78" i="20"/>
  <c r="D78" i="20"/>
  <c r="J31" i="18"/>
  <c r="K31" i="18"/>
  <c r="J81" i="21"/>
  <c r="K81" i="21"/>
  <c r="J36" i="21"/>
  <c r="K36" i="21"/>
  <c r="D42" i="21"/>
  <c r="E42" i="21"/>
  <c r="J104" i="21"/>
  <c r="K104" i="21"/>
  <c r="J63" i="21"/>
  <c r="K63" i="21"/>
  <c r="J64" i="21"/>
  <c r="K64" i="21"/>
  <c r="J38" i="21"/>
  <c r="K38" i="21"/>
  <c r="J80" i="22"/>
  <c r="K80" i="22"/>
  <c r="K56" i="22"/>
  <c r="J56" i="22"/>
  <c r="J71" i="22"/>
  <c r="K71" i="22"/>
  <c r="J62" i="22"/>
  <c r="K62" i="22"/>
  <c r="J80" i="23"/>
  <c r="K80" i="23"/>
  <c r="K44" i="23"/>
  <c r="J44" i="23"/>
  <c r="K55" i="23"/>
  <c r="J55" i="23"/>
  <c r="K68" i="23"/>
  <c r="J68" i="23"/>
  <c r="K56" i="23"/>
  <c r="J56" i="23"/>
  <c r="J26" i="23"/>
  <c r="K26" i="23"/>
  <c r="K43" i="23"/>
  <c r="J43" i="23"/>
  <c r="K97" i="23"/>
  <c r="J97" i="23"/>
  <c r="K62" i="24"/>
  <c r="J62" i="24"/>
  <c r="K26" i="24"/>
  <c r="J26" i="24"/>
  <c r="J50" i="24"/>
  <c r="K50" i="24"/>
  <c r="K25" i="24"/>
  <c r="J25" i="24"/>
  <c r="K55" i="24"/>
  <c r="J55" i="24"/>
  <c r="K107" i="24"/>
  <c r="J107" i="24"/>
  <c r="K43" i="24"/>
  <c r="J43" i="24"/>
  <c r="K98" i="25"/>
  <c r="J98" i="25"/>
  <c r="K55" i="25"/>
  <c r="J55" i="25"/>
  <c r="K71" i="25"/>
  <c r="J71" i="25"/>
  <c r="J86" i="23"/>
  <c r="K86" i="23"/>
  <c r="J96" i="21"/>
  <c r="K96" i="21"/>
  <c r="E79" i="21"/>
  <c r="D79" i="21"/>
  <c r="J85" i="21"/>
  <c r="K85" i="21"/>
  <c r="K50" i="22"/>
  <c r="J50" i="22"/>
  <c r="K86" i="25"/>
  <c r="J86" i="25"/>
  <c r="J53" i="22"/>
  <c r="K53" i="22"/>
  <c r="J65" i="21"/>
  <c r="K65" i="21"/>
  <c r="K108" i="22"/>
  <c r="J108" i="22"/>
  <c r="J37" i="21"/>
  <c r="K37" i="21"/>
  <c r="J84" i="21"/>
  <c r="K84" i="21"/>
  <c r="J82" i="21"/>
  <c r="K82" i="21"/>
  <c r="K56" i="24"/>
  <c r="J56" i="24"/>
  <c r="J100" i="20"/>
  <c r="K100" i="20"/>
  <c r="K53" i="23"/>
  <c r="J53" i="23"/>
  <c r="E67" i="12"/>
  <c r="D67" i="12"/>
  <c r="E68" i="12"/>
  <c r="D68" i="12"/>
  <c r="E71" i="12"/>
  <c r="D71" i="12"/>
  <c r="E11" i="12"/>
  <c r="D11" i="12"/>
  <c r="E9" i="12"/>
  <c r="D9" i="12"/>
  <c r="E8" i="12"/>
  <c r="D8" i="12"/>
  <c r="D62" i="10"/>
  <c r="E62" i="10"/>
  <c r="D71" i="10"/>
  <c r="E71" i="10"/>
  <c r="D69" i="10"/>
  <c r="E69" i="10"/>
  <c r="D14" i="10"/>
  <c r="E14" i="10"/>
  <c r="D10" i="10"/>
  <c r="E10" i="10"/>
  <c r="E62" i="8"/>
  <c r="D62" i="8"/>
  <c r="E71" i="8"/>
  <c r="D71" i="8"/>
  <c r="E8" i="8"/>
  <c r="D8" i="8"/>
  <c r="E15" i="8"/>
  <c r="D15" i="8"/>
  <c r="E80" i="7"/>
  <c r="D80" i="7"/>
  <c r="E91" i="7"/>
  <c r="D91" i="7"/>
  <c r="E82" i="7"/>
  <c r="D82" i="7"/>
  <c r="E11" i="9"/>
  <c r="D11" i="9"/>
  <c r="D10" i="9"/>
  <c r="E10" i="9"/>
  <c r="D20" i="9"/>
  <c r="E20" i="9"/>
  <c r="E83" i="6"/>
  <c r="D83" i="6"/>
  <c r="E87" i="6"/>
  <c r="D87" i="6"/>
  <c r="E46" i="11"/>
  <c r="D46" i="11"/>
  <c r="E55" i="11"/>
  <c r="D55" i="11"/>
  <c r="E56" i="11"/>
  <c r="D56" i="11"/>
  <c r="K6" i="9"/>
  <c r="J6" i="9"/>
  <c r="K11" i="9"/>
  <c r="J11" i="9"/>
  <c r="K9" i="9"/>
  <c r="J9" i="9"/>
  <c r="K14" i="9"/>
  <c r="J14" i="9"/>
  <c r="E103" i="12"/>
  <c r="D103" i="12"/>
  <c r="E105" i="12"/>
  <c r="D105" i="12"/>
  <c r="E107" i="12"/>
  <c r="D107" i="12"/>
  <c r="E109" i="12"/>
  <c r="D109" i="12"/>
  <c r="D35" i="9"/>
  <c r="E35" i="9"/>
  <c r="D31" i="9"/>
  <c r="E31" i="9"/>
  <c r="E30" i="9"/>
  <c r="D30" i="9"/>
  <c r="D37" i="9"/>
  <c r="E37" i="9"/>
  <c r="E109" i="7"/>
  <c r="D109" i="7"/>
  <c r="E98" i="7"/>
  <c r="D98" i="7"/>
  <c r="E108" i="7"/>
  <c r="D108" i="7"/>
  <c r="E99" i="7"/>
  <c r="D99" i="7"/>
  <c r="E49" i="12"/>
  <c r="D49" i="12"/>
  <c r="E55" i="12"/>
  <c r="D55" i="12"/>
  <c r="E46" i="12"/>
  <c r="D46" i="12"/>
  <c r="K9" i="12"/>
  <c r="J9" i="12"/>
  <c r="K10" i="12"/>
  <c r="J10" i="12"/>
  <c r="K18" i="12"/>
  <c r="J18" i="12"/>
  <c r="D49" i="10"/>
  <c r="E49" i="10"/>
  <c r="D44" i="10"/>
  <c r="E44" i="10"/>
  <c r="D53" i="10"/>
  <c r="E53" i="10"/>
  <c r="D56" i="10"/>
  <c r="E56" i="10"/>
  <c r="E45" i="8"/>
  <c r="D45" i="8"/>
  <c r="E47" i="8"/>
  <c r="D47" i="8"/>
  <c r="E54" i="8"/>
  <c r="D54" i="8"/>
  <c r="J18" i="8"/>
  <c r="K18" i="8"/>
  <c r="J12" i="8"/>
  <c r="K12" i="8"/>
  <c r="D11" i="7"/>
  <c r="E11" i="7"/>
  <c r="D9" i="7"/>
  <c r="E9" i="7"/>
  <c r="D10" i="7"/>
  <c r="E10" i="7"/>
  <c r="D71" i="9"/>
  <c r="E71" i="9"/>
  <c r="D66" i="9"/>
  <c r="E66" i="9"/>
  <c r="D64" i="9"/>
  <c r="E64" i="9"/>
  <c r="D50" i="9"/>
  <c r="E50" i="9"/>
  <c r="D56" i="9"/>
  <c r="E56" i="9"/>
  <c r="D48" i="9"/>
  <c r="E48" i="9"/>
  <c r="D54" i="9"/>
  <c r="E54" i="9"/>
  <c r="D103" i="10"/>
  <c r="E103" i="10"/>
  <c r="D105" i="10"/>
  <c r="E105" i="10"/>
  <c r="D106" i="10"/>
  <c r="E106" i="10"/>
  <c r="D109" i="10"/>
  <c r="E109" i="10"/>
  <c r="D100" i="10"/>
  <c r="E100" i="10"/>
  <c r="E85" i="12"/>
  <c r="D85" i="12"/>
  <c r="E92" i="12"/>
  <c r="D92" i="12"/>
  <c r="E91" i="12"/>
  <c r="D91" i="12"/>
  <c r="D81" i="10"/>
  <c r="E81" i="10"/>
  <c r="D83" i="10"/>
  <c r="E83" i="10"/>
  <c r="D86" i="10"/>
  <c r="E86" i="10"/>
  <c r="D84" i="10"/>
  <c r="E84" i="10"/>
  <c r="D89" i="10"/>
  <c r="E89" i="10"/>
  <c r="E92" i="8"/>
  <c r="D92" i="8"/>
  <c r="E84" i="8"/>
  <c r="D84" i="8"/>
  <c r="E89" i="8"/>
  <c r="D89" i="8"/>
  <c r="E30" i="12"/>
  <c r="D30" i="12"/>
  <c r="E34" i="12"/>
  <c r="D34" i="12"/>
  <c r="E99" i="11"/>
  <c r="D99" i="11"/>
  <c r="E110" i="11"/>
  <c r="D110" i="11"/>
  <c r="D37" i="10"/>
  <c r="E37" i="10"/>
  <c r="D26" i="10"/>
  <c r="E26" i="10"/>
  <c r="D32" i="10"/>
  <c r="E32" i="10"/>
  <c r="D31" i="10"/>
  <c r="E31" i="10"/>
  <c r="D102" i="9"/>
  <c r="E102" i="9"/>
  <c r="D108" i="9"/>
  <c r="E108" i="9"/>
  <c r="D97" i="9"/>
  <c r="E97" i="9"/>
  <c r="E31" i="8"/>
  <c r="D31" i="8"/>
  <c r="E33" i="8"/>
  <c r="D33" i="8"/>
  <c r="E26" i="8"/>
  <c r="D26" i="8"/>
  <c r="E27" i="8"/>
  <c r="D27" i="8"/>
  <c r="E32" i="8"/>
  <c r="D32" i="8"/>
  <c r="J10" i="7"/>
  <c r="K10" i="7"/>
  <c r="J13" i="7"/>
  <c r="K13" i="7"/>
  <c r="J16" i="7"/>
  <c r="K16" i="7"/>
  <c r="J18" i="7"/>
  <c r="K18" i="7"/>
  <c r="D14" i="11"/>
  <c r="E14" i="11"/>
  <c r="D10" i="11"/>
  <c r="E10" i="11"/>
  <c r="D18" i="11"/>
  <c r="E18" i="11"/>
  <c r="D9" i="11"/>
  <c r="E9" i="11"/>
  <c r="E26" i="11"/>
  <c r="D26" i="11"/>
  <c r="E28" i="11"/>
  <c r="D28" i="11"/>
  <c r="E31" i="11"/>
  <c r="D31" i="11"/>
  <c r="E110" i="8"/>
  <c r="D110" i="8"/>
  <c r="E106" i="8"/>
  <c r="D106" i="8"/>
  <c r="E102" i="8"/>
  <c r="D102" i="8"/>
  <c r="J18" i="6"/>
  <c r="K18" i="6"/>
  <c r="J11" i="6"/>
  <c r="K11" i="6"/>
  <c r="J16" i="6"/>
  <c r="K16" i="6"/>
  <c r="J9" i="6"/>
  <c r="K9" i="6"/>
  <c r="J10" i="6"/>
  <c r="K10" i="6"/>
  <c r="E80" i="11"/>
  <c r="D80" i="11"/>
  <c r="E82" i="11"/>
  <c r="D82" i="11"/>
  <c r="E86" i="11"/>
  <c r="D86" i="11"/>
  <c r="D81" i="9"/>
  <c r="E81" i="9"/>
  <c r="D82" i="9"/>
  <c r="E82" i="9"/>
  <c r="D92" i="9"/>
  <c r="E92" i="9"/>
  <c r="D88" i="9"/>
  <c r="E88" i="9"/>
  <c r="E108" i="6"/>
  <c r="D108" i="6"/>
  <c r="E104" i="6"/>
  <c r="D104" i="6"/>
  <c r="E106" i="6"/>
  <c r="D106" i="6"/>
  <c r="E71" i="11"/>
  <c r="D71" i="11"/>
  <c r="E66" i="11"/>
  <c r="D66" i="11"/>
  <c r="E70" i="11"/>
  <c r="D70" i="11"/>
  <c r="J18" i="11"/>
  <c r="K18" i="11"/>
  <c r="J6" i="11"/>
  <c r="K6" i="11"/>
  <c r="J14" i="11"/>
  <c r="K14" i="11"/>
  <c r="K11" i="11"/>
  <c r="J11" i="11"/>
  <c r="J16" i="11"/>
  <c r="K16" i="11"/>
  <c r="R50" i="23"/>
  <c r="R68" i="23"/>
  <c r="R86" i="23"/>
  <c r="R50" i="22"/>
  <c r="R86" i="22"/>
  <c r="R68" i="22"/>
  <c r="O40" i="24" a="1"/>
  <c r="O40" i="24" s="1"/>
  <c r="P94" i="18" a="1"/>
  <c r="P76" i="19" a="1"/>
  <c r="P94" i="12" a="1"/>
  <c r="P94" i="21" a="1"/>
  <c r="P94" i="21" s="1"/>
  <c r="Q40" i="23" a="1"/>
  <c r="P4" i="20" a="1"/>
  <c r="N38" i="21"/>
  <c r="R38" i="21" s="1"/>
  <c r="BF43" i="24"/>
  <c r="V88" i="2" s="1"/>
  <c r="BW25" i="21"/>
  <c r="AM57" i="2" s="1"/>
  <c r="BD79" i="21"/>
  <c r="T60" i="2" s="1"/>
  <c r="I109" i="22"/>
  <c r="I90" i="24"/>
  <c r="BB25" i="21"/>
  <c r="R57" i="2" s="1"/>
  <c r="BD25" i="18"/>
  <c r="T37" i="2" s="1"/>
  <c r="BR79" i="21"/>
  <c r="AH60" i="2" s="1"/>
  <c r="BX43" i="24"/>
  <c r="AN88" i="2" s="1"/>
  <c r="BR97" i="20"/>
  <c r="AH51" i="2" s="1"/>
  <c r="BV61" i="24"/>
  <c r="AL89" i="2" s="1"/>
  <c r="BV97" i="25"/>
  <c r="BU25" i="18"/>
  <c r="AK37" i="2" s="1"/>
  <c r="BE25" i="21"/>
  <c r="U57" i="2" s="1"/>
  <c r="BA79" i="23"/>
  <c r="Q80" i="2" s="1"/>
  <c r="BR97" i="21"/>
  <c r="AH61" i="2" s="1"/>
  <c r="BU25" i="21"/>
  <c r="AK57" i="2" s="1"/>
  <c r="BV79" i="23"/>
  <c r="AL80" i="2" s="1"/>
  <c r="P4" i="18" a="1"/>
  <c r="P11" i="25"/>
  <c r="N11" i="25" s="1"/>
  <c r="N4" i="11" a="1"/>
  <c r="N4" i="11" s="1"/>
  <c r="O11" i="11" s="1"/>
  <c r="Q40" i="22" a="1"/>
  <c r="Q40" i="22" s="1"/>
  <c r="Q40" i="25" a="1"/>
  <c r="Q40" i="25" s="1"/>
  <c r="N4" i="9" a="1"/>
  <c r="N4" i="9" s="1"/>
  <c r="O11" i="9" s="1"/>
  <c r="P94" i="19" a="1"/>
  <c r="P94" i="19" s="1"/>
  <c r="Q40" i="23"/>
  <c r="P29" i="25"/>
  <c r="N29" i="25" s="1"/>
  <c r="P94" i="12"/>
  <c r="P11" i="22"/>
  <c r="N11" i="22" s="1"/>
  <c r="P11" i="24"/>
  <c r="N11" i="24" s="1"/>
  <c r="N40" i="25" a="1"/>
  <c r="N40" i="25" s="1"/>
  <c r="O47" i="25" s="1"/>
  <c r="O40" i="25" a="1"/>
  <c r="O40" i="25" s="1"/>
  <c r="N4" i="12" a="1"/>
  <c r="N4" i="12" s="1"/>
  <c r="O11" i="12" s="1"/>
  <c r="O107" i="12"/>
  <c r="N107" i="12" s="1"/>
  <c r="R107" i="12" s="1"/>
  <c r="R104" i="12" s="1"/>
  <c r="P29" i="24"/>
  <c r="N29" i="24" s="1"/>
  <c r="N56" i="12"/>
  <c r="R56" i="12" s="1"/>
  <c r="O71" i="12"/>
  <c r="O90" i="12" s="1"/>
  <c r="O109" i="12" s="1"/>
  <c r="N109" i="12" s="1"/>
  <c r="R109" i="12" s="1"/>
  <c r="N55" i="12"/>
  <c r="R55" i="12" s="1"/>
  <c r="O19" i="12"/>
  <c r="O38" i="12" s="1"/>
  <c r="CB25" i="12" s="1"/>
  <c r="AR92" i="2" s="1"/>
  <c r="O4" i="12" a="1"/>
  <c r="O4" i="12" s="1"/>
  <c r="L31" i="18"/>
  <c r="AV25" i="18" s="1"/>
  <c r="L37" i="2" s="1"/>
  <c r="O89" i="12"/>
  <c r="O108" i="12" s="1"/>
  <c r="N108" i="12" s="1"/>
  <c r="R108" i="12" s="1"/>
  <c r="N74" i="12"/>
  <c r="R74" i="12" s="1"/>
  <c r="N20" i="12"/>
  <c r="R20" i="12" s="1"/>
  <c r="N17" i="12"/>
  <c r="R17" i="12" s="1"/>
  <c r="R14" i="12" s="1"/>
  <c r="O35" i="12"/>
  <c r="O54" i="12" s="1"/>
  <c r="O73" i="12" s="1"/>
  <c r="O92" i="12" s="1"/>
  <c r="N92" i="12" s="1"/>
  <c r="R92" i="12" s="1"/>
  <c r="N18" i="12"/>
  <c r="R18" i="12" s="1"/>
  <c r="O53" i="12"/>
  <c r="O72" i="12" s="1"/>
  <c r="O91" i="12" s="1"/>
  <c r="O110" i="12" s="1"/>
  <c r="N110" i="12" s="1"/>
  <c r="R110" i="12" s="1"/>
  <c r="N36" i="12"/>
  <c r="R36" i="12" s="1"/>
  <c r="N37" i="12"/>
  <c r="R37" i="12" s="1"/>
  <c r="Q40" i="24" a="1"/>
  <c r="Q40" i="24" s="1"/>
  <c r="N40" i="24" a="1"/>
  <c r="N40" i="24" s="1"/>
  <c r="O47" i="24" s="1"/>
  <c r="P29" i="23"/>
  <c r="N29" i="23" s="1"/>
  <c r="O53" i="11"/>
  <c r="O72" i="11" s="1"/>
  <c r="O91" i="11" s="1"/>
  <c r="O110" i="11" s="1"/>
  <c r="N110" i="11" s="1"/>
  <c r="R110" i="11" s="1"/>
  <c r="N36" i="11"/>
  <c r="R36" i="11" s="1"/>
  <c r="N37" i="11"/>
  <c r="R37" i="11" s="1"/>
  <c r="N56" i="11"/>
  <c r="R56" i="11" s="1"/>
  <c r="O71" i="11"/>
  <c r="O90" i="11" s="1"/>
  <c r="O109" i="11" s="1"/>
  <c r="N109" i="11" s="1"/>
  <c r="R109" i="11" s="1"/>
  <c r="N55" i="11"/>
  <c r="R55" i="11" s="1"/>
  <c r="O19" i="11"/>
  <c r="O38" i="11" s="1"/>
  <c r="N38" i="11" s="1"/>
  <c r="R38" i="11" s="1"/>
  <c r="N20" i="11"/>
  <c r="R20" i="11" s="1"/>
  <c r="N17" i="11"/>
  <c r="R17" i="11" s="1"/>
  <c r="R14" i="11" s="1"/>
  <c r="O35" i="11"/>
  <c r="O54" i="11" s="1"/>
  <c r="O73" i="11" s="1"/>
  <c r="O92" i="11" s="1"/>
  <c r="N92" i="11" s="1"/>
  <c r="R92" i="11" s="1"/>
  <c r="N18" i="11"/>
  <c r="R18" i="11" s="1"/>
  <c r="O89" i="11"/>
  <c r="O108" i="11" s="1"/>
  <c r="N108" i="11" s="1"/>
  <c r="R108" i="11" s="1"/>
  <c r="N74" i="11"/>
  <c r="R74" i="11" s="1"/>
  <c r="O107" i="11"/>
  <c r="N107" i="11" s="1"/>
  <c r="R107" i="11" s="1"/>
  <c r="R104" i="11" s="1"/>
  <c r="O4" i="11" a="1"/>
  <c r="O4" i="11" s="1"/>
  <c r="P11" i="23"/>
  <c r="N11" i="23" s="1"/>
  <c r="N89" i="21"/>
  <c r="R89" i="21" s="1"/>
  <c r="N19" i="21"/>
  <c r="R19" i="21" s="1"/>
  <c r="R14" i="21" s="1"/>
  <c r="O40" i="23" a="1"/>
  <c r="O40" i="23" s="1"/>
  <c r="N40" i="23" a="1"/>
  <c r="N40" i="23" s="1"/>
  <c r="O47" i="23" s="1"/>
  <c r="N90" i="21"/>
  <c r="R90" i="21" s="1"/>
  <c r="O89" i="10"/>
  <c r="O108" i="10" s="1"/>
  <c r="N108" i="10" s="1"/>
  <c r="R108" i="10" s="1"/>
  <c r="N74" i="10"/>
  <c r="R74" i="10" s="1"/>
  <c r="N20" i="10"/>
  <c r="R20" i="10" s="1"/>
  <c r="N17" i="10"/>
  <c r="R17" i="10" s="1"/>
  <c r="N19" i="10"/>
  <c r="R19" i="10" s="1"/>
  <c r="O35" i="10"/>
  <c r="O54" i="10" s="1"/>
  <c r="O73" i="10" s="1"/>
  <c r="O92" i="10" s="1"/>
  <c r="N92" i="10" s="1"/>
  <c r="R92" i="10" s="1"/>
  <c r="N18" i="10"/>
  <c r="R18" i="10" s="1"/>
  <c r="N56" i="10"/>
  <c r="R56" i="10" s="1"/>
  <c r="N55" i="10"/>
  <c r="R55" i="10" s="1"/>
  <c r="O71" i="10"/>
  <c r="O90" i="10" s="1"/>
  <c r="O109" i="10" s="1"/>
  <c r="N109" i="10" s="1"/>
  <c r="R109" i="10" s="1"/>
  <c r="O107" i="10"/>
  <c r="N107" i="10" s="1"/>
  <c r="R107" i="10" s="1"/>
  <c r="R104" i="10" s="1"/>
  <c r="O53" i="10"/>
  <c r="O72" i="10" s="1"/>
  <c r="O91" i="10" s="1"/>
  <c r="O110" i="10" s="1"/>
  <c r="N110" i="10" s="1"/>
  <c r="R110" i="10" s="1"/>
  <c r="N36" i="10"/>
  <c r="R36" i="10" s="1"/>
  <c r="N37" i="10"/>
  <c r="R37" i="10" s="1"/>
  <c r="N38" i="10"/>
  <c r="R38" i="10" s="1"/>
  <c r="P29" i="22"/>
  <c r="N29" i="22" s="1"/>
  <c r="N40" i="22" a="1"/>
  <c r="N40" i="22" s="1"/>
  <c r="O47" i="22" s="1"/>
  <c r="N91" i="21"/>
  <c r="R91" i="21" s="1"/>
  <c r="N53" i="21"/>
  <c r="R53" i="21" s="1"/>
  <c r="O40" i="22" a="1"/>
  <c r="O40" i="22" s="1"/>
  <c r="O19" i="9"/>
  <c r="O38" i="9" s="1"/>
  <c r="N38" i="9" s="1"/>
  <c r="R38" i="9" s="1"/>
  <c r="O53" i="9"/>
  <c r="O72" i="9" s="1"/>
  <c r="O91" i="9" s="1"/>
  <c r="O110" i="9" s="1"/>
  <c r="N110" i="9" s="1"/>
  <c r="R110" i="9" s="1"/>
  <c r="N36" i="9"/>
  <c r="R36" i="9" s="1"/>
  <c r="N55" i="9"/>
  <c r="R55" i="9" s="1"/>
  <c r="O71" i="9"/>
  <c r="O90" i="9" s="1"/>
  <c r="O109" i="9" s="1"/>
  <c r="N109" i="9" s="1"/>
  <c r="R109" i="9" s="1"/>
  <c r="O4" i="9" a="1"/>
  <c r="O4" i="9" s="1"/>
  <c r="O89" i="9"/>
  <c r="O108" i="9" s="1"/>
  <c r="N108" i="9" s="1"/>
  <c r="R108" i="9" s="1"/>
  <c r="N74" i="9"/>
  <c r="R74" i="9" s="1"/>
  <c r="O107" i="9"/>
  <c r="N107" i="9" s="1"/>
  <c r="R107" i="9" s="1"/>
  <c r="R104" i="9" s="1"/>
  <c r="P40" i="21"/>
  <c r="N20" i="9"/>
  <c r="R20" i="9" s="1"/>
  <c r="N17" i="9"/>
  <c r="R17" i="9" s="1"/>
  <c r="O35" i="9"/>
  <c r="O54" i="9" s="1"/>
  <c r="O73" i="9" s="1"/>
  <c r="O92" i="9" s="1"/>
  <c r="N92" i="9" s="1"/>
  <c r="R92" i="9" s="1"/>
  <c r="O18" i="9"/>
  <c r="O37" i="9" s="1"/>
  <c r="O56" i="9" s="1"/>
  <c r="N56" i="9" s="1"/>
  <c r="R56" i="9" s="1"/>
  <c r="N71" i="21"/>
  <c r="R71" i="21" s="1"/>
  <c r="N73" i="21"/>
  <c r="R73" i="21" s="1"/>
  <c r="N54" i="21"/>
  <c r="R54" i="21" s="1"/>
  <c r="N72" i="21"/>
  <c r="R72" i="21" s="1"/>
  <c r="N35" i="21"/>
  <c r="R35" i="21" s="1"/>
  <c r="P4" i="20"/>
  <c r="O89" i="8"/>
  <c r="O108" i="8" s="1"/>
  <c r="N108" i="8" s="1"/>
  <c r="R108" i="8" s="1"/>
  <c r="N74" i="8"/>
  <c r="R74" i="8" s="1"/>
  <c r="N4" i="8" a="1"/>
  <c r="N4" i="8" s="1"/>
  <c r="O11" i="8" s="1"/>
  <c r="N20" i="8"/>
  <c r="R20" i="8" s="1"/>
  <c r="N17" i="8"/>
  <c r="R17" i="8" s="1"/>
  <c r="O35" i="8"/>
  <c r="O54" i="8" s="1"/>
  <c r="O73" i="8" s="1"/>
  <c r="O92" i="8" s="1"/>
  <c r="N92" i="8" s="1"/>
  <c r="R92" i="8" s="1"/>
  <c r="N18" i="8"/>
  <c r="R18" i="8" s="1"/>
  <c r="O4" i="8" a="1"/>
  <c r="O4" i="8" s="1"/>
  <c r="O53" i="8"/>
  <c r="O72" i="8" s="1"/>
  <c r="O91" i="8" s="1"/>
  <c r="O110" i="8" s="1"/>
  <c r="N110" i="8" s="1"/>
  <c r="R110" i="8" s="1"/>
  <c r="N36" i="8"/>
  <c r="R36" i="8" s="1"/>
  <c r="N37" i="8"/>
  <c r="R37" i="8" s="1"/>
  <c r="N56" i="8"/>
  <c r="R56" i="8" s="1"/>
  <c r="N55" i="8"/>
  <c r="R55" i="8" s="1"/>
  <c r="O71" i="8"/>
  <c r="O90" i="8" s="1"/>
  <c r="O109" i="8" s="1"/>
  <c r="N109" i="8" s="1"/>
  <c r="R109" i="8" s="1"/>
  <c r="O19" i="8"/>
  <c r="O38" i="8" s="1"/>
  <c r="N38" i="8" s="1"/>
  <c r="R38" i="8" s="1"/>
  <c r="O107" i="8"/>
  <c r="N107" i="8" s="1"/>
  <c r="R107" i="8" s="1"/>
  <c r="R104" i="8" s="1"/>
  <c r="O22" i="20" a="1"/>
  <c r="O22" i="20" s="1"/>
  <c r="Q4" i="20" a="1"/>
  <c r="Q4" i="20" s="1"/>
  <c r="N19" i="20"/>
  <c r="R19" i="20" s="1"/>
  <c r="R14" i="20" s="1"/>
  <c r="P94" i="18"/>
  <c r="P4" i="18"/>
  <c r="O4" i="6" a="1"/>
  <c r="O4" i="6" s="1"/>
  <c r="O107" i="6"/>
  <c r="N107" i="6" s="1"/>
  <c r="R107" i="6" s="1"/>
  <c r="R104" i="6" s="1"/>
  <c r="O19" i="6"/>
  <c r="O38" i="6" s="1"/>
  <c r="CB25" i="6" s="1"/>
  <c r="AR42" i="2" s="1"/>
  <c r="O22" i="18" a="1"/>
  <c r="O22" i="18" s="1"/>
  <c r="N19" i="18"/>
  <c r="R19" i="18" s="1"/>
  <c r="R14" i="18" s="1"/>
  <c r="Q4" i="18" a="1"/>
  <c r="Q4" i="18" s="1"/>
  <c r="W26" i="18"/>
  <c r="R25" i="15" s="1"/>
  <c r="BH20" i="15" s="1"/>
  <c r="O107" i="7"/>
  <c r="N107" i="7" s="1"/>
  <c r="R107" i="7" s="1"/>
  <c r="R104" i="7" s="1"/>
  <c r="O19" i="7"/>
  <c r="O38" i="7" s="1"/>
  <c r="O4" i="7" a="1"/>
  <c r="O4" i="7" s="1"/>
  <c r="P76" i="19"/>
  <c r="N4" i="7" a="1"/>
  <c r="N4" i="7" s="1"/>
  <c r="O11" i="7" s="1"/>
  <c r="N20" i="7"/>
  <c r="R20" i="7" s="1"/>
  <c r="N17" i="7"/>
  <c r="R17" i="7" s="1"/>
  <c r="O35" i="7"/>
  <c r="O54" i="7" s="1"/>
  <c r="O73" i="7" s="1"/>
  <c r="O92" i="7" s="1"/>
  <c r="N92" i="7" s="1"/>
  <c r="R92" i="7" s="1"/>
  <c r="N18" i="7"/>
  <c r="R18" i="7" s="1"/>
  <c r="BY97" i="19"/>
  <c r="AO31" i="2" s="1"/>
  <c r="CB25" i="5"/>
  <c r="AR22" i="2" s="1"/>
  <c r="F28" i="20"/>
  <c r="P24" i="20" s="1"/>
  <c r="F31" i="20"/>
  <c r="P25" i="20" s="1"/>
  <c r="CB25" i="10"/>
  <c r="AR72" i="2" s="1"/>
  <c r="BE79" i="22"/>
  <c r="U70" i="2" s="1"/>
  <c r="I105" i="23"/>
  <c r="BV97" i="22"/>
  <c r="AL71" i="2" s="1"/>
  <c r="BB61" i="24"/>
  <c r="R89" i="2" s="1"/>
  <c r="BV43" i="23"/>
  <c r="AL78" i="2" s="1"/>
  <c r="I107" i="21"/>
  <c r="I53" i="18"/>
  <c r="I55" i="21"/>
  <c r="I99" i="6"/>
  <c r="I35" i="6"/>
  <c r="I32" i="6"/>
  <c r="I34" i="6"/>
  <c r="I100" i="7"/>
  <c r="I102" i="7"/>
  <c r="I34" i="7"/>
  <c r="I30" i="7"/>
  <c r="I35" i="7"/>
  <c r="I32" i="7"/>
  <c r="I84" i="8"/>
  <c r="I85" i="8"/>
  <c r="I103" i="8"/>
  <c r="I66" i="8"/>
  <c r="I34" i="8"/>
  <c r="I82" i="9"/>
  <c r="I66" i="9"/>
  <c r="I100" i="9"/>
  <c r="I99" i="9"/>
  <c r="I30" i="9"/>
  <c r="I38" i="9"/>
  <c r="I37" i="9"/>
  <c r="I28" i="9"/>
  <c r="I48" i="9"/>
  <c r="I63" i="10"/>
  <c r="I103" i="10"/>
  <c r="I46" i="10"/>
  <c r="I48" i="10"/>
  <c r="I81" i="10"/>
  <c r="I85" i="10"/>
  <c r="I29" i="10"/>
  <c r="I27" i="10"/>
  <c r="I31" i="10"/>
  <c r="I67" i="11"/>
  <c r="I66" i="11"/>
  <c r="I32" i="11"/>
  <c r="I38" i="11"/>
  <c r="I37" i="11"/>
  <c r="I36" i="11"/>
  <c r="I31" i="11"/>
  <c r="I27" i="11"/>
  <c r="I28" i="11"/>
  <c r="I33" i="12"/>
  <c r="I84" i="12"/>
  <c r="I85" i="12"/>
  <c r="I64" i="12"/>
  <c r="I48" i="12"/>
  <c r="I47" i="12"/>
  <c r="I102" i="6"/>
  <c r="I38" i="6"/>
  <c r="I36" i="6"/>
  <c r="I37" i="6"/>
  <c r="I33" i="6"/>
  <c r="I103" i="7"/>
  <c r="I101" i="7"/>
  <c r="I99" i="7"/>
  <c r="I37" i="7"/>
  <c r="I33" i="7"/>
  <c r="I27" i="7"/>
  <c r="I38" i="7"/>
  <c r="I36" i="7"/>
  <c r="I100" i="6"/>
  <c r="I102" i="8"/>
  <c r="I81" i="8"/>
  <c r="I38" i="8"/>
  <c r="I35" i="8"/>
  <c r="I101" i="9"/>
  <c r="I65" i="9"/>
  <c r="I46" i="9"/>
  <c r="I29" i="9"/>
  <c r="I47" i="9"/>
  <c r="I32" i="9"/>
  <c r="I35" i="9"/>
  <c r="I45" i="9"/>
  <c r="I100" i="10"/>
  <c r="I45" i="10"/>
  <c r="I47" i="10"/>
  <c r="I84" i="10"/>
  <c r="I82" i="10"/>
  <c r="I30" i="10"/>
  <c r="I28" i="10"/>
  <c r="I100" i="11"/>
  <c r="I101" i="11"/>
  <c r="I64" i="11"/>
  <c r="I65" i="11"/>
  <c r="I33" i="11"/>
  <c r="I34" i="11"/>
  <c r="I35" i="11"/>
  <c r="I30" i="11"/>
  <c r="I29" i="11"/>
  <c r="I102" i="12"/>
  <c r="I31" i="12"/>
  <c r="I101" i="12"/>
  <c r="I81" i="12"/>
  <c r="I31" i="7"/>
  <c r="I34" i="9"/>
  <c r="I37" i="12"/>
  <c r="I82" i="8"/>
  <c r="I45" i="8"/>
  <c r="I100" i="8"/>
  <c r="I29" i="8"/>
  <c r="I102" i="9"/>
  <c r="I102" i="10"/>
  <c r="I67" i="10"/>
  <c r="I99" i="10"/>
  <c r="I66" i="10"/>
  <c r="I103" i="11"/>
  <c r="I84" i="11"/>
  <c r="I103" i="12"/>
  <c r="I49" i="12"/>
  <c r="I100" i="12"/>
  <c r="I82" i="11"/>
  <c r="I36" i="9"/>
  <c r="BR25" i="18"/>
  <c r="AH37" i="2" s="1"/>
  <c r="I102" i="11"/>
  <c r="I47" i="8"/>
  <c r="I46" i="8"/>
  <c r="I85" i="11"/>
  <c r="I108" i="23"/>
  <c r="I98" i="21"/>
  <c r="I108" i="25"/>
  <c r="BV43" i="22"/>
  <c r="AL68" i="2" s="1"/>
  <c r="I54" i="21"/>
  <c r="I65" i="12"/>
  <c r="I63" i="12"/>
  <c r="I45" i="12"/>
  <c r="I37" i="10"/>
  <c r="I34" i="12"/>
  <c r="I99" i="8"/>
  <c r="I37" i="8"/>
  <c r="I31" i="8"/>
  <c r="I63" i="9"/>
  <c r="I103" i="9"/>
  <c r="I64" i="9"/>
  <c r="I83" i="10"/>
  <c r="I49" i="10"/>
  <c r="I49" i="11"/>
  <c r="I47" i="11"/>
  <c r="I99" i="12"/>
  <c r="I67" i="12"/>
  <c r="I38" i="12"/>
  <c r="I35" i="12"/>
  <c r="I83" i="11"/>
  <c r="BT25" i="18"/>
  <c r="AJ37" i="2" s="1"/>
  <c r="I83" i="8"/>
  <c r="BT97" i="20"/>
  <c r="AJ51" i="2" s="1"/>
  <c r="I63" i="11"/>
  <c r="BA79" i="25"/>
  <c r="Q100" i="2" s="1"/>
  <c r="BV97" i="23"/>
  <c r="AL81" i="2" s="1"/>
  <c r="BV79" i="22"/>
  <c r="AL70" i="2" s="1"/>
  <c r="BS79" i="21"/>
  <c r="AI60" i="2" s="1"/>
  <c r="X31" i="3"/>
  <c r="V7" i="12"/>
  <c r="V27" i="12" s="1"/>
  <c r="AL19" i="15" s="1"/>
  <c r="BG52" i="15" s="1"/>
  <c r="C5" i="12"/>
  <c r="I24" i="12" s="1"/>
  <c r="AB18" i="18"/>
  <c r="R9" i="15"/>
  <c r="BH14" i="15" s="1"/>
  <c r="BZ79" i="25"/>
  <c r="AP100" i="2" s="1"/>
  <c r="P9" i="2"/>
  <c r="BY25" i="20"/>
  <c r="AO47" i="2" s="1"/>
  <c r="L35" i="6"/>
  <c r="AW25" i="6" s="1"/>
  <c r="M42" i="2" s="1"/>
  <c r="BY61" i="21"/>
  <c r="AO59" i="2" s="1"/>
  <c r="AC21" i="7"/>
  <c r="AO11" i="2"/>
  <c r="BY97" i="21"/>
  <c r="AO61" i="2" s="1"/>
  <c r="BF97" i="22"/>
  <c r="V71" i="2" s="1"/>
  <c r="BY79" i="21"/>
  <c r="AO60" i="2" s="1"/>
  <c r="X7" i="10"/>
  <c r="W27" i="10" s="1"/>
  <c r="BY25" i="18"/>
  <c r="AO37" i="2" s="1"/>
  <c r="BZ97" i="21"/>
  <c r="AP61" i="2" s="1"/>
  <c r="BY97" i="20"/>
  <c r="AO51" i="2" s="1"/>
  <c r="W21" i="12"/>
  <c r="W18" i="12"/>
  <c r="W9" i="11"/>
  <c r="B58" i="11"/>
  <c r="H76" i="11" s="1"/>
  <c r="AM79" i="11" s="1"/>
  <c r="C85" i="2" s="1"/>
  <c r="B76" i="11"/>
  <c r="H94" i="11" s="1"/>
  <c r="AM97" i="11" s="1"/>
  <c r="C86" i="2" s="1"/>
  <c r="W21" i="11"/>
  <c r="B76" i="10"/>
  <c r="H94" i="10" s="1"/>
  <c r="AM97" i="10" s="1"/>
  <c r="C76" i="2" s="1"/>
  <c r="W15" i="10"/>
  <c r="W15" i="9"/>
  <c r="B40" i="9"/>
  <c r="H58" i="9" s="1"/>
  <c r="AM61" i="9" s="1"/>
  <c r="C64" i="2" s="1"/>
  <c r="W15" i="8"/>
  <c r="W9" i="8"/>
  <c r="B40" i="8"/>
  <c r="H58" i="8" s="1"/>
  <c r="AM61" i="8" s="1"/>
  <c r="C54" i="2" s="1"/>
  <c r="C31" i="2"/>
  <c r="C37" i="2"/>
  <c r="C47" i="2"/>
  <c r="C51" i="2"/>
  <c r="B4" i="8"/>
  <c r="H22" i="8" s="1"/>
  <c r="AM25" i="8" s="1"/>
  <c r="C61" i="2"/>
  <c r="C60" i="2"/>
  <c r="B4" i="9"/>
  <c r="H22" i="9" s="1"/>
  <c r="AM25" i="9" s="1"/>
  <c r="B4" i="11"/>
  <c r="H22" i="11" s="1"/>
  <c r="AM25" i="11" s="1"/>
  <c r="W7" i="12"/>
  <c r="CB79" i="25"/>
  <c r="AR100" i="2" s="1"/>
  <c r="CA61" i="25"/>
  <c r="AQ99" i="2" s="1"/>
  <c r="CB43" i="12"/>
  <c r="AR93" i="2" s="1"/>
  <c r="CD23" i="3" s="1"/>
  <c r="CA25" i="12"/>
  <c r="AQ92" i="2" s="1"/>
  <c r="BZ25" i="12"/>
  <c r="AP92" i="2" s="1"/>
  <c r="CB97" i="24"/>
  <c r="AR91" i="2" s="1"/>
  <c r="CA79" i="24"/>
  <c r="AQ90" i="2" s="1"/>
  <c r="CB79" i="24"/>
  <c r="AR90" i="2" s="1"/>
  <c r="CA61" i="24"/>
  <c r="AQ89" i="2" s="1"/>
  <c r="BZ25" i="11"/>
  <c r="AP82" i="2" s="1"/>
  <c r="CB43" i="11"/>
  <c r="AR83" i="2" s="1"/>
  <c r="CA25" i="11"/>
  <c r="AQ82" i="2" s="1"/>
  <c r="CB79" i="23"/>
  <c r="AR80" i="2" s="1"/>
  <c r="CA61" i="23"/>
  <c r="AQ79" i="2" s="1"/>
  <c r="CB97" i="23"/>
  <c r="AR81" i="2" s="1"/>
  <c r="CA79" i="23"/>
  <c r="AQ80" i="2" s="1"/>
  <c r="CB97" i="22"/>
  <c r="AR71" i="2" s="1"/>
  <c r="CA79" i="22"/>
  <c r="AQ70" i="2" s="1"/>
  <c r="CB79" i="22"/>
  <c r="AR70" i="2" s="1"/>
  <c r="CA61" i="22"/>
  <c r="AQ69" i="2" s="1"/>
  <c r="BZ25" i="9"/>
  <c r="AP62" i="2" s="1"/>
  <c r="CB61" i="21"/>
  <c r="AR59" i="2" s="1"/>
  <c r="CA43" i="21"/>
  <c r="AQ58" i="2" s="1"/>
  <c r="CA97" i="21"/>
  <c r="AQ61" i="2" s="1"/>
  <c r="BZ79" i="21"/>
  <c r="AP60" i="2" s="1"/>
  <c r="BZ25" i="8"/>
  <c r="AP52" i="2" s="1"/>
  <c r="CB43" i="8"/>
  <c r="AR53" i="2" s="1"/>
  <c r="CD5" i="3" s="1"/>
  <c r="CA25" i="8"/>
  <c r="AQ52" i="2" s="1"/>
  <c r="BZ43" i="20"/>
  <c r="AP48" i="2" s="1"/>
  <c r="CB61" i="20"/>
  <c r="AR49" i="2" s="1"/>
  <c r="CA43" i="20"/>
  <c r="AQ48" i="2" s="1"/>
  <c r="BZ25" i="6"/>
  <c r="AP42" i="2" s="1"/>
  <c r="CB43" i="6"/>
  <c r="AR43" i="2" s="1"/>
  <c r="CA25" i="6"/>
  <c r="AQ42" i="2" s="1"/>
  <c r="BZ43" i="18"/>
  <c r="AP38" i="2" s="1"/>
  <c r="BZ23" i="19" s="1"/>
  <c r="CB61" i="18"/>
  <c r="AR39" i="2" s="1"/>
  <c r="CB41" i="7" s="1"/>
  <c r="CA43" i="18"/>
  <c r="AQ38" i="2" s="1"/>
  <c r="CA23" i="19" s="1"/>
  <c r="BZ25" i="7"/>
  <c r="AP32" i="2" s="1"/>
  <c r="CB43" i="7"/>
  <c r="AR33" i="2" s="1"/>
  <c r="CA25" i="7"/>
  <c r="AQ32" i="2" s="1"/>
  <c r="CB61" i="19"/>
  <c r="AR29" i="2" s="1"/>
  <c r="CA43" i="19"/>
  <c r="AQ28" i="2" s="1"/>
  <c r="CB43" i="5"/>
  <c r="AR23" i="2" s="1"/>
  <c r="CA25" i="5"/>
  <c r="AQ22" i="2" s="1"/>
  <c r="BZ25" i="5"/>
  <c r="AP22" i="2" s="1"/>
  <c r="AQ12" i="2"/>
  <c r="AP12" i="2"/>
  <c r="AS61" i="23"/>
  <c r="I79" i="2" s="1"/>
  <c r="I89" i="21"/>
  <c r="L90" i="23"/>
  <c r="O81" i="23" s="1"/>
  <c r="O76" i="23" s="1" a="1"/>
  <c r="O76" i="23" s="1"/>
  <c r="L53" i="18"/>
  <c r="AW43" i="18" s="1"/>
  <c r="M38" i="2" s="1"/>
  <c r="AW23" i="19" s="1"/>
  <c r="AS25" i="18"/>
  <c r="I37" i="2" s="1"/>
  <c r="BD61" i="21"/>
  <c r="T59" i="2" s="1"/>
  <c r="B67" i="2"/>
  <c r="AS97" i="24"/>
  <c r="I91" i="2" s="1"/>
  <c r="L96" i="11"/>
  <c r="O96" i="11" s="1"/>
  <c r="AT25" i="18"/>
  <c r="J37" i="2" s="1"/>
  <c r="BE97" i="22"/>
  <c r="U71" i="2" s="1"/>
  <c r="L42" i="11"/>
  <c r="O42" i="11" s="1"/>
  <c r="AS25" i="21"/>
  <c r="I57" i="2" s="1"/>
  <c r="L54" i="21"/>
  <c r="O45" i="21" s="1"/>
  <c r="L28" i="12"/>
  <c r="AU25" i="12" s="1"/>
  <c r="K92" i="2" s="1"/>
  <c r="L85" i="11"/>
  <c r="AV79" i="11" s="1"/>
  <c r="L85" i="2" s="1"/>
  <c r="L56" i="21"/>
  <c r="AX43" i="21" s="1"/>
  <c r="N58" i="2" s="1"/>
  <c r="L107" i="21"/>
  <c r="AW97" i="21" s="1"/>
  <c r="M61" i="2" s="1"/>
  <c r="BB79" i="25"/>
  <c r="R100" i="2" s="1"/>
  <c r="B51" i="2"/>
  <c r="AQ97" i="21"/>
  <c r="G61" i="2" s="1"/>
  <c r="L36" i="9"/>
  <c r="O27" i="9" s="1"/>
  <c r="L60" i="10"/>
  <c r="O60" i="10" s="1"/>
  <c r="AT25" i="21"/>
  <c r="J57" i="2" s="1"/>
  <c r="AR79" i="21"/>
  <c r="H60" i="2" s="1"/>
  <c r="AS79" i="24"/>
  <c r="I90" i="2" s="1"/>
  <c r="B99" i="2"/>
  <c r="AS61" i="25"/>
  <c r="I99" i="2" s="1"/>
  <c r="L42" i="8"/>
  <c r="O42" i="8" s="1"/>
  <c r="L78" i="9"/>
  <c r="O78" i="9" s="1"/>
  <c r="L101" i="10"/>
  <c r="O97" i="10" s="1"/>
  <c r="L108" i="24"/>
  <c r="O99" i="24" s="1"/>
  <c r="O94" i="24" s="1" a="1"/>
  <c r="O94" i="24" s="1"/>
  <c r="AG5" i="21"/>
  <c r="AA27" i="21" s="1"/>
  <c r="AB27" i="15" s="1"/>
  <c r="V13" i="24"/>
  <c r="AQ25" i="18"/>
  <c r="G37" i="2" s="1"/>
  <c r="I72" i="22"/>
  <c r="BD97" i="20"/>
  <c r="T51" i="2" s="1"/>
  <c r="AG5" i="23"/>
  <c r="AA27" i="23" s="1"/>
  <c r="AI27" i="15" s="1"/>
  <c r="AG5" i="25"/>
  <c r="AA27" i="25" s="1"/>
  <c r="AP27" i="15" s="1"/>
  <c r="AG5" i="22"/>
  <c r="AA27" i="22" s="1"/>
  <c r="AI11" i="15" s="1"/>
  <c r="AG5" i="24"/>
  <c r="AA27" i="24" s="1"/>
  <c r="AP11" i="15" s="1"/>
  <c r="AZ97" i="21"/>
  <c r="P61" i="2" s="1"/>
  <c r="I95" i="21"/>
  <c r="AL97" i="21" s="1"/>
  <c r="V22" i="21" s="1"/>
  <c r="BB43" i="22"/>
  <c r="R68" i="2" s="1"/>
  <c r="AB15" i="11"/>
  <c r="L50" i="18"/>
  <c r="O44" i="18" s="1"/>
  <c r="L56" i="18"/>
  <c r="AX43" i="18" s="1"/>
  <c r="N38" i="2" s="1"/>
  <c r="AX23" i="19" s="1"/>
  <c r="AR25" i="18"/>
  <c r="H37" i="2" s="1"/>
  <c r="L31" i="7"/>
  <c r="AV25" i="7" s="1"/>
  <c r="L32" i="2" s="1"/>
  <c r="L28" i="7"/>
  <c r="AU25" i="7" s="1"/>
  <c r="K32" i="2" s="1"/>
  <c r="L54" i="18"/>
  <c r="O45" i="18" s="1"/>
  <c r="W18" i="11"/>
  <c r="BT97" i="21"/>
  <c r="AJ61" i="2" s="1"/>
  <c r="BT79" i="21"/>
  <c r="AJ60" i="2" s="1"/>
  <c r="L101" i="11"/>
  <c r="O97" i="11" s="1"/>
  <c r="AD18" i="11"/>
  <c r="BA97" i="22"/>
  <c r="Q71" i="2" s="1"/>
  <c r="I51" i="22"/>
  <c r="BA25" i="22"/>
  <c r="Q67" i="2" s="1"/>
  <c r="V16" i="23"/>
  <c r="L90" i="25"/>
  <c r="O81" i="25" s="1"/>
  <c r="Q76" i="25" s="1" a="1"/>
  <c r="Q76" i="25" s="1"/>
  <c r="BB79" i="23"/>
  <c r="R80" i="2" s="1"/>
  <c r="BV79" i="25"/>
  <c r="AL100" i="2" s="1"/>
  <c r="Z18" i="11"/>
  <c r="I105" i="25"/>
  <c r="X15" i="11"/>
  <c r="W30" i="11" s="1"/>
  <c r="AB18" i="11"/>
  <c r="Z15" i="11"/>
  <c r="V19" i="25"/>
  <c r="B100" i="2"/>
  <c r="V13" i="25"/>
  <c r="B98" i="2"/>
  <c r="V10" i="25"/>
  <c r="B97" i="2"/>
  <c r="BA97" i="25"/>
  <c r="BB97" i="25"/>
  <c r="BA61" i="25"/>
  <c r="Q99" i="2" s="1"/>
  <c r="I87" i="25"/>
  <c r="BB43" i="25"/>
  <c r="R98" i="2" s="1"/>
  <c r="I72" i="25"/>
  <c r="BA25" i="25"/>
  <c r="Q97" i="2" s="1"/>
  <c r="I51" i="25"/>
  <c r="AS97" i="25"/>
  <c r="I88" i="25"/>
  <c r="BC61" i="25"/>
  <c r="S99" i="2" s="1"/>
  <c r="AT43" i="25"/>
  <c r="J98" i="2" s="1"/>
  <c r="L74" i="25"/>
  <c r="AX61" i="25" s="1"/>
  <c r="N99" i="2" s="1"/>
  <c r="L108" i="25"/>
  <c r="O99" i="25" s="1"/>
  <c r="Q94" i="25" s="1" a="1"/>
  <c r="Q94" i="25" s="1"/>
  <c r="AS79" i="25"/>
  <c r="I100" i="2" s="1"/>
  <c r="L72" i="25"/>
  <c r="O63" i="25" s="1"/>
  <c r="O58" i="25" s="1" a="1"/>
  <c r="O58" i="25" s="1"/>
  <c r="AS43" i="25"/>
  <c r="I98" i="2" s="1"/>
  <c r="BW43" i="25"/>
  <c r="AM98" i="2" s="1"/>
  <c r="I69" i="25"/>
  <c r="BA43" i="25"/>
  <c r="Q98" i="2" s="1"/>
  <c r="I74" i="25"/>
  <c r="BF43" i="25"/>
  <c r="V98" i="2" s="1"/>
  <c r="BC79" i="25"/>
  <c r="S100" i="2" s="1"/>
  <c r="I106" i="25"/>
  <c r="BC43" i="25"/>
  <c r="S98" i="2" s="1"/>
  <c r="I70" i="25"/>
  <c r="I90" i="25"/>
  <c r="BB61" i="25"/>
  <c r="R99" i="2" s="1"/>
  <c r="BV61" i="25"/>
  <c r="AL99" i="2" s="1"/>
  <c r="BX43" i="25"/>
  <c r="AN98" i="2" s="1"/>
  <c r="AC5" i="25"/>
  <c r="Y27" i="25" s="1"/>
  <c r="AN27" i="15" s="1"/>
  <c r="BI55" i="15" s="1"/>
  <c r="I52" i="25"/>
  <c r="BC25" i="25"/>
  <c r="S97" i="2" s="1"/>
  <c r="BC97" i="25"/>
  <c r="AG10" i="25"/>
  <c r="AA28" i="25" s="1"/>
  <c r="AP28" i="15" s="1"/>
  <c r="V22" i="24"/>
  <c r="B91" i="2"/>
  <c r="V19" i="24"/>
  <c r="B90" i="2"/>
  <c r="V16" i="24"/>
  <c r="B89" i="2"/>
  <c r="V10" i="24"/>
  <c r="B87" i="2"/>
  <c r="I69" i="24"/>
  <c r="BA43" i="24"/>
  <c r="Q88" i="2" s="1"/>
  <c r="I88" i="24"/>
  <c r="BC61" i="24"/>
  <c r="S89" i="2" s="1"/>
  <c r="BV79" i="24"/>
  <c r="AL90" i="2" s="1"/>
  <c r="L72" i="24"/>
  <c r="O63" i="24" s="1"/>
  <c r="Q58" i="24" s="1" a="1"/>
  <c r="Q58" i="24" s="1"/>
  <c r="AS43" i="24"/>
  <c r="I88" i="2" s="1"/>
  <c r="I72" i="24"/>
  <c r="BB43" i="24"/>
  <c r="R88" i="2" s="1"/>
  <c r="BV43" i="24"/>
  <c r="AL88" i="2" s="1"/>
  <c r="I70" i="24"/>
  <c r="BC43" i="24"/>
  <c r="S88" i="2" s="1"/>
  <c r="BA97" i="24"/>
  <c r="Q91" i="2" s="1"/>
  <c r="L74" i="24"/>
  <c r="AX61" i="24" s="1"/>
  <c r="N89" i="2" s="1"/>
  <c r="AT43" i="24"/>
  <c r="J88" i="2" s="1"/>
  <c r="AC5" i="24"/>
  <c r="Y27" i="24" s="1"/>
  <c r="AN11" i="15" s="1"/>
  <c r="BI49" i="15" s="1"/>
  <c r="L90" i="24"/>
  <c r="O81" i="24" s="1"/>
  <c r="Q76" i="24" s="1" a="1"/>
  <c r="Q76" i="24" s="1"/>
  <c r="AS61" i="24"/>
  <c r="I89" i="2" s="1"/>
  <c r="BW43" i="24"/>
  <c r="AM88" i="2" s="1"/>
  <c r="BV97" i="24"/>
  <c r="AL91" i="2" s="1"/>
  <c r="BC97" i="24"/>
  <c r="S91" i="2" s="1"/>
  <c r="I87" i="24"/>
  <c r="BA61" i="24"/>
  <c r="Q89" i="2" s="1"/>
  <c r="I106" i="24"/>
  <c r="BC79" i="24"/>
  <c r="S90" i="2" s="1"/>
  <c r="BB79" i="24"/>
  <c r="R90" i="2" s="1"/>
  <c r="I108" i="24"/>
  <c r="I52" i="24"/>
  <c r="BC25" i="24"/>
  <c r="S87" i="2" s="1"/>
  <c r="I105" i="24"/>
  <c r="BA79" i="24"/>
  <c r="Q90" i="2" s="1"/>
  <c r="I51" i="24"/>
  <c r="BA25" i="24"/>
  <c r="Q87" i="2" s="1"/>
  <c r="BB97" i="24"/>
  <c r="R91" i="2" s="1"/>
  <c r="V22" i="23"/>
  <c r="B81" i="2"/>
  <c r="V19" i="23"/>
  <c r="B80" i="2"/>
  <c r="V13" i="23"/>
  <c r="B78" i="2"/>
  <c r="V10" i="23"/>
  <c r="B77" i="2"/>
  <c r="BA97" i="23"/>
  <c r="Q81" i="2" s="1"/>
  <c r="BB97" i="23"/>
  <c r="R81" i="2" s="1"/>
  <c r="BA61" i="23"/>
  <c r="Q79" i="2" s="1"/>
  <c r="I87" i="23"/>
  <c r="I51" i="23"/>
  <c r="BA25" i="23"/>
  <c r="Q77" i="2" s="1"/>
  <c r="I72" i="23"/>
  <c r="BB43" i="23"/>
  <c r="R78" i="2" s="1"/>
  <c r="AC5" i="23"/>
  <c r="Y27" i="23" s="1"/>
  <c r="AG27" i="15" s="1"/>
  <c r="BW43" i="23"/>
  <c r="AM78" i="2" s="1"/>
  <c r="I74" i="23"/>
  <c r="BF43" i="23"/>
  <c r="V78" i="2" s="1"/>
  <c r="AS97" i="23"/>
  <c r="I81" i="2" s="1"/>
  <c r="I90" i="23"/>
  <c r="BB61" i="23"/>
  <c r="R79" i="2" s="1"/>
  <c r="BV61" i="23"/>
  <c r="AL79" i="2" s="1"/>
  <c r="BX43" i="23"/>
  <c r="AN78" i="2" s="1"/>
  <c r="I52" i="23"/>
  <c r="BC25" i="23"/>
  <c r="S77" i="2" s="1"/>
  <c r="I69" i="23"/>
  <c r="BA43" i="23"/>
  <c r="Q78" i="2" s="1"/>
  <c r="BC97" i="23"/>
  <c r="S81" i="2" s="1"/>
  <c r="L72" i="23"/>
  <c r="O63" i="23" s="1"/>
  <c r="Q58" i="23" s="1" a="1"/>
  <c r="Q58" i="23" s="1"/>
  <c r="AS43" i="23"/>
  <c r="I78" i="2" s="1"/>
  <c r="BC79" i="23"/>
  <c r="S80" i="2" s="1"/>
  <c r="I106" i="23"/>
  <c r="BC43" i="23"/>
  <c r="S78" i="2" s="1"/>
  <c r="I70" i="23"/>
  <c r="I88" i="23"/>
  <c r="BC61" i="23"/>
  <c r="S79" i="2" s="1"/>
  <c r="L108" i="23"/>
  <c r="O99" i="23" s="1"/>
  <c r="N94" i="23" s="1" a="1"/>
  <c r="N94" i="23" s="1"/>
  <c r="O101" i="23" s="1"/>
  <c r="AS79" i="23"/>
  <c r="I80" i="2" s="1"/>
  <c r="AT43" i="23"/>
  <c r="J78" i="2" s="1"/>
  <c r="L74" i="23"/>
  <c r="AX61" i="23" s="1"/>
  <c r="N79" i="2" s="1"/>
  <c r="V13" i="22"/>
  <c r="B68" i="2"/>
  <c r="AS97" i="22"/>
  <c r="I71" i="2" s="1"/>
  <c r="I70" i="22"/>
  <c r="BC43" i="22"/>
  <c r="S68" i="2" s="1"/>
  <c r="BC25" i="22"/>
  <c r="S67" i="2" s="1"/>
  <c r="I52" i="22"/>
  <c r="L72" i="22"/>
  <c r="O63" i="22" s="1"/>
  <c r="O58" i="22" s="1" a="1"/>
  <c r="O58" i="22" s="1"/>
  <c r="AS43" i="22"/>
  <c r="I68" i="2" s="1"/>
  <c r="L108" i="22"/>
  <c r="O99" i="22" s="1"/>
  <c r="N94" i="22" s="1" a="1"/>
  <c r="N94" i="22" s="1"/>
  <c r="O101" i="22" s="1"/>
  <c r="AS79" i="22"/>
  <c r="I70" i="2" s="1"/>
  <c r="I90" i="22"/>
  <c r="BB61" i="22"/>
  <c r="R69" i="2" s="1"/>
  <c r="BW43" i="22"/>
  <c r="AM68" i="2" s="1"/>
  <c r="AC5" i="22"/>
  <c r="Y27" i="22" s="1"/>
  <c r="AG11" i="15" s="1"/>
  <c r="BC97" i="22"/>
  <c r="S71" i="2" s="1"/>
  <c r="BC79" i="22"/>
  <c r="S70" i="2" s="1"/>
  <c r="I106" i="22"/>
  <c r="L90" i="22"/>
  <c r="O81" i="22" s="1"/>
  <c r="O76" i="22" s="1" a="1"/>
  <c r="O76" i="22" s="1"/>
  <c r="AS61" i="22"/>
  <c r="I69" i="2" s="1"/>
  <c r="L74" i="22"/>
  <c r="AX61" i="22" s="1"/>
  <c r="N69" i="2" s="1"/>
  <c r="AT43" i="22"/>
  <c r="J68" i="2" s="1"/>
  <c r="I69" i="22"/>
  <c r="BA43" i="22"/>
  <c r="Q68" i="2" s="1"/>
  <c r="BX43" i="22"/>
  <c r="AN68" i="2" s="1"/>
  <c r="BV61" i="22"/>
  <c r="AL69" i="2" s="1"/>
  <c r="I88" i="22"/>
  <c r="BC61" i="22"/>
  <c r="S69" i="2" s="1"/>
  <c r="AG10" i="22"/>
  <c r="AA28" i="22" s="1"/>
  <c r="AI12" i="15" s="1"/>
  <c r="I74" i="22"/>
  <c r="BF43" i="22"/>
  <c r="V68" i="2" s="1"/>
  <c r="V19" i="21"/>
  <c r="B60" i="2"/>
  <c r="L46" i="8"/>
  <c r="AU43" i="8" s="1"/>
  <c r="K53" i="2" s="1"/>
  <c r="AW5" i="3" s="1"/>
  <c r="BT61" i="21"/>
  <c r="AJ59" i="2" s="1"/>
  <c r="F35" i="8"/>
  <c r="P26" i="8" s="1"/>
  <c r="BX25" i="21"/>
  <c r="AN57" i="2" s="1"/>
  <c r="I80" i="21"/>
  <c r="L104" i="21"/>
  <c r="O98" i="21" s="1"/>
  <c r="AQ79" i="21"/>
  <c r="G60" i="2" s="1"/>
  <c r="BB97" i="21"/>
  <c r="R61" i="2" s="1"/>
  <c r="BD97" i="21"/>
  <c r="T61" i="2" s="1"/>
  <c r="I61" i="21"/>
  <c r="I62" i="21"/>
  <c r="BS61" i="21"/>
  <c r="AI59" i="2" s="1"/>
  <c r="BV25" i="21"/>
  <c r="AL57" i="2" s="1"/>
  <c r="BQ97" i="21"/>
  <c r="AG61" i="2" s="1"/>
  <c r="BS97" i="21"/>
  <c r="AI61" i="2" s="1"/>
  <c r="I56" i="21"/>
  <c r="BF25" i="21"/>
  <c r="V57" i="2" s="1"/>
  <c r="AQ61" i="21"/>
  <c r="G59" i="2" s="1"/>
  <c r="L86" i="21"/>
  <c r="O80" i="21" s="1"/>
  <c r="I79" i="21"/>
  <c r="BQ61" i="21"/>
  <c r="AG59" i="2" s="1"/>
  <c r="BQ79" i="21"/>
  <c r="AG60" i="2" s="1"/>
  <c r="BR61" i="21"/>
  <c r="AH59" i="2" s="1"/>
  <c r="I97" i="21"/>
  <c r="AR97" i="21"/>
  <c r="H61" i="2" s="1"/>
  <c r="L89" i="21"/>
  <c r="AW79" i="21" s="1"/>
  <c r="M60" i="2" s="1"/>
  <c r="AR61" i="21"/>
  <c r="H59" i="2" s="1"/>
  <c r="I59" i="21"/>
  <c r="AL61" i="21" s="1"/>
  <c r="I86" i="21"/>
  <c r="AZ61" i="21"/>
  <c r="P59" i="2" s="1"/>
  <c r="AB9" i="8"/>
  <c r="C23" i="8"/>
  <c r="I42" i="8" s="1"/>
  <c r="Z15" i="8"/>
  <c r="I49" i="8"/>
  <c r="L82" i="11"/>
  <c r="AU79" i="11" s="1"/>
  <c r="K85" i="2" s="1"/>
  <c r="V15" i="8"/>
  <c r="V30" i="8" s="1"/>
  <c r="X22" i="15" s="1"/>
  <c r="AX28" i="15" s="1"/>
  <c r="W7" i="11"/>
  <c r="X9" i="8"/>
  <c r="W28" i="8" s="1"/>
  <c r="L85" i="8"/>
  <c r="AV79" i="8" s="1"/>
  <c r="L55" i="2" s="1"/>
  <c r="H4" i="9"/>
  <c r="W26" i="9" s="1"/>
  <c r="AF1" i="15" s="1"/>
  <c r="BH35" i="15" s="1"/>
  <c r="L46" i="10"/>
  <c r="AU43" i="10" s="1"/>
  <c r="K73" i="2" s="1"/>
  <c r="V15" i="11"/>
  <c r="V30" i="11" s="1"/>
  <c r="AL6" i="15" s="1"/>
  <c r="AX46" i="15" s="1"/>
  <c r="F56" i="9"/>
  <c r="P45" i="9" s="1"/>
  <c r="AC7" i="11"/>
  <c r="F35" i="10"/>
  <c r="P26" i="10" s="1"/>
  <c r="AA21" i="9"/>
  <c r="C78" i="12"/>
  <c r="AB21" i="8"/>
  <c r="I97" i="20"/>
  <c r="AZ25" i="20"/>
  <c r="P47" i="2" s="1"/>
  <c r="I23" i="20"/>
  <c r="AL25" i="20" s="1"/>
  <c r="I50" i="20"/>
  <c r="L54" i="20"/>
  <c r="O45" i="20" s="1"/>
  <c r="AS25" i="20"/>
  <c r="I47" i="2" s="1"/>
  <c r="BU25" i="20"/>
  <c r="AK47" i="2" s="1"/>
  <c r="BT25" i="20"/>
  <c r="AJ47" i="2" s="1"/>
  <c r="BX25" i="20"/>
  <c r="AN47" i="2" s="1"/>
  <c r="BQ25" i="20"/>
  <c r="AG47" i="2" s="1"/>
  <c r="BQ97" i="20"/>
  <c r="AG51" i="2" s="1"/>
  <c r="L56" i="20"/>
  <c r="AX43" i="20" s="1"/>
  <c r="N48" i="2" s="1"/>
  <c r="AT25" i="20"/>
  <c r="J47" i="2" s="1"/>
  <c r="I55" i="20"/>
  <c r="BE25" i="20"/>
  <c r="U47" i="2" s="1"/>
  <c r="BW25" i="20"/>
  <c r="AM47" i="2" s="1"/>
  <c r="I25" i="20"/>
  <c r="BV25" i="20"/>
  <c r="AL47" i="2" s="1"/>
  <c r="L53" i="20"/>
  <c r="AW43" i="20" s="1"/>
  <c r="M48" i="2" s="1"/>
  <c r="AR25" i="20"/>
  <c r="H47" i="2" s="1"/>
  <c r="BS25" i="20"/>
  <c r="AI47" i="2" s="1"/>
  <c r="AR97" i="20"/>
  <c r="H51" i="2" s="1"/>
  <c r="BS97" i="20"/>
  <c r="AI51" i="2" s="1"/>
  <c r="I53" i="20"/>
  <c r="BD25" i="20"/>
  <c r="T47" i="2" s="1"/>
  <c r="I56" i="20"/>
  <c r="BF25" i="20"/>
  <c r="V47" i="2" s="1"/>
  <c r="L50" i="20"/>
  <c r="O44" i="20" s="1"/>
  <c r="AQ25" i="20"/>
  <c r="G47" i="2" s="1"/>
  <c r="AQ97" i="20"/>
  <c r="G51" i="2" s="1"/>
  <c r="BR25" i="20"/>
  <c r="AH47" i="2" s="1"/>
  <c r="I54" i="20"/>
  <c r="BB25" i="20"/>
  <c r="R47" i="2" s="1"/>
  <c r="I26" i="20"/>
  <c r="I98" i="20"/>
  <c r="I25" i="18"/>
  <c r="AZ25" i="18"/>
  <c r="P37" i="2" s="1"/>
  <c r="I23" i="18"/>
  <c r="AL25" i="18" s="1"/>
  <c r="V10" i="18" s="1"/>
  <c r="I50" i="18"/>
  <c r="BV25" i="18"/>
  <c r="AL37" i="2" s="1"/>
  <c r="BQ25" i="18"/>
  <c r="AG37" i="2" s="1"/>
  <c r="BX25" i="18"/>
  <c r="AN37" i="2" s="1"/>
  <c r="I55" i="18"/>
  <c r="BE25" i="18"/>
  <c r="U37" i="2" s="1"/>
  <c r="I26" i="18"/>
  <c r="I54" i="18"/>
  <c r="BB25" i="18"/>
  <c r="R37" i="2" s="1"/>
  <c r="BW25" i="18"/>
  <c r="AM37" i="2" s="1"/>
  <c r="I56" i="18"/>
  <c r="BF25" i="18"/>
  <c r="V37" i="2" s="1"/>
  <c r="BS25" i="18"/>
  <c r="AI37" i="2" s="1"/>
  <c r="BU25" i="19"/>
  <c r="AK27" i="2" s="1"/>
  <c r="BX25" i="19"/>
  <c r="AN27" i="2" s="1"/>
  <c r="AQ97" i="19"/>
  <c r="G31" i="2" s="1"/>
  <c r="I55" i="19"/>
  <c r="BE25" i="19"/>
  <c r="U27" i="2" s="1"/>
  <c r="BV25" i="19"/>
  <c r="AL27" i="2" s="1"/>
  <c r="AZ97" i="19"/>
  <c r="P31" i="2" s="1"/>
  <c r="I95" i="19"/>
  <c r="AL97" i="19" s="1"/>
  <c r="BD97" i="19"/>
  <c r="T31" i="2" s="1"/>
  <c r="BT97" i="19"/>
  <c r="AJ31" i="2" s="1"/>
  <c r="AR97" i="19"/>
  <c r="H31" i="2" s="1"/>
  <c r="I98" i="19"/>
  <c r="BS97" i="19"/>
  <c r="AI31" i="2" s="1"/>
  <c r="L54" i="19"/>
  <c r="O45" i="19" s="1"/>
  <c r="AS25" i="19"/>
  <c r="I27" i="2" s="1"/>
  <c r="BF25" i="19"/>
  <c r="V27" i="2" s="1"/>
  <c r="I56" i="19"/>
  <c r="I97" i="19"/>
  <c r="BR97" i="19"/>
  <c r="AH31" i="2" s="1"/>
  <c r="L56" i="19"/>
  <c r="AX43" i="19" s="1"/>
  <c r="N28" i="2" s="1"/>
  <c r="AT25" i="19"/>
  <c r="J27" i="2" s="1"/>
  <c r="BW25" i="19"/>
  <c r="AM27" i="2" s="1"/>
  <c r="BB25" i="19"/>
  <c r="R27" i="2" s="1"/>
  <c r="I54" i="19"/>
  <c r="BQ97" i="19"/>
  <c r="AG31" i="2" s="1"/>
  <c r="B76" i="12"/>
  <c r="H94" i="12" s="1"/>
  <c r="AM97" i="12" s="1"/>
  <c r="Z7" i="8"/>
  <c r="L49" i="11"/>
  <c r="AV43" i="11" s="1"/>
  <c r="L83" i="2" s="1"/>
  <c r="L46" i="11"/>
  <c r="AU43" i="11" s="1"/>
  <c r="K83" i="2" s="1"/>
  <c r="F38" i="11"/>
  <c r="P27" i="11" s="1"/>
  <c r="P22" i="11" s="1" a="1"/>
  <c r="P22" i="11" s="1"/>
  <c r="AA21" i="12"/>
  <c r="F53" i="12"/>
  <c r="P44" i="12" s="1"/>
  <c r="X18" i="6"/>
  <c r="W31" i="6" s="1"/>
  <c r="C40" i="12"/>
  <c r="C58" i="12"/>
  <c r="W18" i="10"/>
  <c r="C78" i="11"/>
  <c r="B94" i="11"/>
  <c r="B58" i="9"/>
  <c r="H76" i="9" s="1"/>
  <c r="AM79" i="9" s="1"/>
  <c r="AB18" i="12"/>
  <c r="AB12" i="10"/>
  <c r="Z9" i="11"/>
  <c r="C79" i="9"/>
  <c r="L96" i="9"/>
  <c r="O96" i="9" s="1"/>
  <c r="C4" i="9"/>
  <c r="X12" i="6"/>
  <c r="W29" i="6" s="1"/>
  <c r="V18" i="8"/>
  <c r="V31" i="8" s="1"/>
  <c r="X23" i="15" s="1"/>
  <c r="AU28" i="15" s="1"/>
  <c r="AD21" i="9"/>
  <c r="C5" i="7"/>
  <c r="I24" i="7" s="1"/>
  <c r="L49" i="8"/>
  <c r="AV43" i="8" s="1"/>
  <c r="L53" i="2" s="1"/>
  <c r="AX5" i="3" s="1"/>
  <c r="L65" i="8"/>
  <c r="O61" i="8" s="1"/>
  <c r="C40" i="10"/>
  <c r="AA12" i="10"/>
  <c r="E77" i="10"/>
  <c r="AC21" i="8"/>
  <c r="L103" i="6"/>
  <c r="AV97" i="6" s="1"/>
  <c r="L46" i="2" s="1"/>
  <c r="C41" i="8"/>
  <c r="I60" i="8" s="1"/>
  <c r="L103" i="8"/>
  <c r="AV97" i="8" s="1"/>
  <c r="L56" i="2" s="1"/>
  <c r="B58" i="8"/>
  <c r="H76" i="8" s="1"/>
  <c r="AM79" i="8" s="1"/>
  <c r="W12" i="9"/>
  <c r="L28" i="9"/>
  <c r="AU25" i="9" s="1"/>
  <c r="K62" i="2" s="1"/>
  <c r="L35" i="12"/>
  <c r="AW25" i="12" s="1"/>
  <c r="M92" i="2" s="1"/>
  <c r="W12" i="8"/>
  <c r="E95" i="12"/>
  <c r="C25" i="12"/>
  <c r="C61" i="10"/>
  <c r="E59" i="9"/>
  <c r="AA12" i="8"/>
  <c r="F74" i="11"/>
  <c r="P63" i="11" s="1"/>
  <c r="P58" i="11" s="1" a="1"/>
  <c r="P58" i="11" s="1"/>
  <c r="F38" i="8"/>
  <c r="P27" i="8" s="1"/>
  <c r="F53" i="8"/>
  <c r="P44" i="8" s="1"/>
  <c r="P40" i="8" s="1" a="1"/>
  <c r="P40" i="8" s="1"/>
  <c r="E5" i="8"/>
  <c r="C42" i="8"/>
  <c r="L67" i="10"/>
  <c r="AV61" i="10" s="1"/>
  <c r="L74" i="2" s="1"/>
  <c r="X21" i="11"/>
  <c r="L64" i="12"/>
  <c r="AU61" i="12" s="1"/>
  <c r="K94" i="2" s="1"/>
  <c r="V5" i="8"/>
  <c r="V26" i="8" s="1"/>
  <c r="X18" i="15" s="1"/>
  <c r="BG29" i="15" s="1"/>
  <c r="L83" i="12"/>
  <c r="O79" i="12" s="1"/>
  <c r="Z21" i="12"/>
  <c r="AD12" i="12"/>
  <c r="F38" i="12"/>
  <c r="P27" i="12" s="1"/>
  <c r="AC21" i="11"/>
  <c r="C42" i="10"/>
  <c r="F92" i="9"/>
  <c r="P81" i="9" s="1"/>
  <c r="C6" i="9"/>
  <c r="C24" i="12"/>
  <c r="AB21" i="11"/>
  <c r="C60" i="11"/>
  <c r="AB12" i="11"/>
  <c r="AA15" i="9"/>
  <c r="F20" i="9"/>
  <c r="P9" i="9" s="1"/>
  <c r="L35" i="8"/>
  <c r="AW25" i="8" s="1"/>
  <c r="M52" i="2" s="1"/>
  <c r="L49" i="9"/>
  <c r="AV43" i="9" s="1"/>
  <c r="L63" i="2" s="1"/>
  <c r="V12" i="10"/>
  <c r="V29" i="10" s="1"/>
  <c r="AE21" i="15" s="1"/>
  <c r="BA40" i="15" s="1"/>
  <c r="L96" i="10"/>
  <c r="O96" i="10" s="1"/>
  <c r="L64" i="10"/>
  <c r="AU61" i="10" s="1"/>
  <c r="K74" i="2" s="1"/>
  <c r="AZ79" i="11"/>
  <c r="P85" i="2" s="1"/>
  <c r="V15" i="12"/>
  <c r="V30" i="12" s="1"/>
  <c r="AL22" i="15" s="1"/>
  <c r="AX52" i="15" s="1"/>
  <c r="C4" i="8"/>
  <c r="L85" i="9"/>
  <c r="AV79" i="9" s="1"/>
  <c r="L65" i="2" s="1"/>
  <c r="X21" i="12"/>
  <c r="C23" i="11"/>
  <c r="I42" i="11" s="1"/>
  <c r="B58" i="10"/>
  <c r="H76" i="10" s="1"/>
  <c r="AM79" i="10" s="1"/>
  <c r="X21" i="10"/>
  <c r="F110" i="11"/>
  <c r="P99" i="11" s="1"/>
  <c r="F107" i="11"/>
  <c r="P98" i="11" s="1"/>
  <c r="C60" i="10"/>
  <c r="F53" i="10"/>
  <c r="P44" i="10" s="1"/>
  <c r="P40" i="10" s="1" a="1"/>
  <c r="P40" i="10" s="1"/>
  <c r="C60" i="9"/>
  <c r="C43" i="9"/>
  <c r="L101" i="8"/>
  <c r="O97" i="8" s="1"/>
  <c r="L64" i="9"/>
  <c r="AU61" i="9" s="1"/>
  <c r="K64" i="2" s="1"/>
  <c r="W7" i="9"/>
  <c r="L42" i="12"/>
  <c r="O42" i="12" s="1"/>
  <c r="L78" i="11"/>
  <c r="O78" i="11" s="1"/>
  <c r="V21" i="11"/>
  <c r="W15" i="11"/>
  <c r="C42" i="9"/>
  <c r="F35" i="9"/>
  <c r="P26" i="9" s="1"/>
  <c r="E77" i="8"/>
  <c r="W7" i="8"/>
  <c r="I16" i="12"/>
  <c r="I27" i="12"/>
  <c r="I28" i="12"/>
  <c r="I62" i="12"/>
  <c r="I77" i="12"/>
  <c r="AL79" i="12" s="1"/>
  <c r="I104" i="12"/>
  <c r="I59" i="12"/>
  <c r="AL61" i="12" s="1"/>
  <c r="I86" i="12"/>
  <c r="I41" i="12"/>
  <c r="AL43" i="12" s="1"/>
  <c r="I68" i="12"/>
  <c r="I83" i="12"/>
  <c r="I66" i="12"/>
  <c r="I46" i="12"/>
  <c r="I13" i="12"/>
  <c r="I19" i="12"/>
  <c r="I12" i="12"/>
  <c r="I6" i="12"/>
  <c r="I30" i="12"/>
  <c r="I29" i="12"/>
  <c r="I82" i="12"/>
  <c r="I14" i="12"/>
  <c r="I20" i="12"/>
  <c r="V5" i="12"/>
  <c r="V26" i="12" s="1"/>
  <c r="AL18" i="15" s="1"/>
  <c r="BG53" i="15" s="1"/>
  <c r="I5" i="12"/>
  <c r="I17" i="12"/>
  <c r="I48" i="11"/>
  <c r="I99" i="11"/>
  <c r="I81" i="11"/>
  <c r="I46" i="11"/>
  <c r="I98" i="11"/>
  <c r="I25" i="11"/>
  <c r="I45" i="11"/>
  <c r="I77" i="11"/>
  <c r="AL79" i="11" s="1"/>
  <c r="I104" i="11"/>
  <c r="L31" i="8"/>
  <c r="AV25" i="8" s="1"/>
  <c r="L52" i="2" s="1"/>
  <c r="L28" i="8"/>
  <c r="AU25" i="8" s="1"/>
  <c r="K52" i="2" s="1"/>
  <c r="X18" i="8"/>
  <c r="W31" i="8" s="1"/>
  <c r="B22" i="8"/>
  <c r="H40" i="8" s="1"/>
  <c r="AM43" i="8" s="1"/>
  <c r="X9" i="9"/>
  <c r="W28" i="9" s="1"/>
  <c r="L60" i="9"/>
  <c r="O60" i="9" s="1"/>
  <c r="C41" i="9"/>
  <c r="I60" i="9" s="1"/>
  <c r="L103" i="10"/>
  <c r="AV97" i="10" s="1"/>
  <c r="L76" i="2" s="1"/>
  <c r="X9" i="10"/>
  <c r="W28" i="10" s="1"/>
  <c r="B22" i="11"/>
  <c r="H40" i="11" s="1"/>
  <c r="AM43" i="11" s="1"/>
  <c r="X18" i="11"/>
  <c r="W31" i="11" s="1"/>
  <c r="C4" i="11"/>
  <c r="B94" i="12"/>
  <c r="X18" i="12"/>
  <c r="W31" i="12" s="1"/>
  <c r="L82" i="12"/>
  <c r="AU79" i="12" s="1"/>
  <c r="K95" i="2" s="1"/>
  <c r="V12" i="12"/>
  <c r="V29" i="12" s="1"/>
  <c r="AL21" i="15" s="1"/>
  <c r="BA52" i="15" s="1"/>
  <c r="L67" i="12"/>
  <c r="AV61" i="12" s="1"/>
  <c r="L94" i="2" s="1"/>
  <c r="V9" i="12"/>
  <c r="V28" i="12" s="1"/>
  <c r="AL20" i="15" s="1"/>
  <c r="BD52" i="15" s="1"/>
  <c r="L82" i="9"/>
  <c r="AU79" i="9" s="1"/>
  <c r="K65" i="2" s="1"/>
  <c r="X12" i="8"/>
  <c r="W29" i="8" s="1"/>
  <c r="C5" i="8"/>
  <c r="I24" i="8" s="1"/>
  <c r="X15" i="9"/>
  <c r="W30" i="9" s="1"/>
  <c r="F71" i="12"/>
  <c r="P62" i="12" s="1"/>
  <c r="C24" i="11"/>
  <c r="F74" i="10"/>
  <c r="P63" i="10" s="1"/>
  <c r="F71" i="9"/>
  <c r="P62" i="9" s="1"/>
  <c r="P58" i="9" s="1" a="1"/>
  <c r="P58" i="9" s="1"/>
  <c r="E23" i="9"/>
  <c r="C96" i="12"/>
  <c r="F92" i="11"/>
  <c r="P81" i="11" s="1"/>
  <c r="P76" i="11" s="1" a="1"/>
  <c r="P76" i="11" s="1"/>
  <c r="E23" i="11"/>
  <c r="E5" i="10"/>
  <c r="E59" i="8"/>
  <c r="C24" i="8"/>
  <c r="I14" i="10"/>
  <c r="I16" i="10"/>
  <c r="I101" i="10"/>
  <c r="I65" i="10"/>
  <c r="I60" i="10"/>
  <c r="I64" i="10"/>
  <c r="I12" i="9"/>
  <c r="I7" i="9"/>
  <c r="I31" i="9"/>
  <c r="I84" i="9"/>
  <c r="I81" i="9"/>
  <c r="I17" i="9"/>
  <c r="I83" i="9"/>
  <c r="I78" i="9"/>
  <c r="I67" i="9"/>
  <c r="I85" i="9"/>
  <c r="I49" i="9"/>
  <c r="I27" i="9"/>
  <c r="I77" i="8"/>
  <c r="AL79" i="8" s="1"/>
  <c r="I104" i="8"/>
  <c r="I96" i="8"/>
  <c r="I6" i="8"/>
  <c r="I30" i="8"/>
  <c r="I63" i="8"/>
  <c r="I9" i="8"/>
  <c r="I64" i="8"/>
  <c r="I16" i="8"/>
  <c r="I14" i="8"/>
  <c r="I27" i="8"/>
  <c r="I67" i="8"/>
  <c r="I48" i="8"/>
  <c r="I28" i="8"/>
  <c r="I19" i="8"/>
  <c r="I101" i="8"/>
  <c r="I65" i="8"/>
  <c r="I7" i="8"/>
  <c r="I95" i="6"/>
  <c r="AL97" i="6" s="1"/>
  <c r="I103" i="6"/>
  <c r="V5" i="6"/>
  <c r="V26" i="6" s="1"/>
  <c r="X2" i="15" s="1"/>
  <c r="BG23" i="15" s="1"/>
  <c r="I5" i="6"/>
  <c r="I101" i="6"/>
  <c r="I29" i="7"/>
  <c r="I28" i="7"/>
  <c r="X21" i="8"/>
  <c r="L78" i="8"/>
  <c r="O78" i="8" s="1"/>
  <c r="L67" i="8"/>
  <c r="AV61" i="8" s="1"/>
  <c r="L54" i="2" s="1"/>
  <c r="L96" i="8"/>
  <c r="O96" i="8" s="1"/>
  <c r="L67" i="9"/>
  <c r="AV61" i="9" s="1"/>
  <c r="L64" i="2" s="1"/>
  <c r="L47" i="9"/>
  <c r="O43" i="9" s="1"/>
  <c r="V15" i="9"/>
  <c r="V30" i="9" s="1"/>
  <c r="AE6" i="15" s="1"/>
  <c r="AX34" i="15" s="1"/>
  <c r="L100" i="10"/>
  <c r="AU97" i="10" s="1"/>
  <c r="K76" i="2" s="1"/>
  <c r="L100" i="11"/>
  <c r="AU97" i="11" s="1"/>
  <c r="K86" i="2" s="1"/>
  <c r="L96" i="12"/>
  <c r="O96" i="12" s="1"/>
  <c r="L49" i="12"/>
  <c r="AV43" i="12" s="1"/>
  <c r="L93" i="2" s="1"/>
  <c r="AX23" i="3" s="1"/>
  <c r="C4" i="12"/>
  <c r="C22" i="11"/>
  <c r="V21" i="12"/>
  <c r="X15" i="8"/>
  <c r="W30" i="8" s="1"/>
  <c r="X37" i="3"/>
  <c r="X34" i="3"/>
  <c r="K21" i="2"/>
  <c r="L32" i="9"/>
  <c r="O26" i="9" s="1"/>
  <c r="L38" i="12"/>
  <c r="AX25" i="12" s="1"/>
  <c r="N92" i="2" s="1"/>
  <c r="X15" i="7"/>
  <c r="W30" i="7" s="1"/>
  <c r="X9" i="7"/>
  <c r="W28" i="7" s="1"/>
  <c r="L36" i="8"/>
  <c r="O27" i="8" s="1"/>
  <c r="L24" i="8"/>
  <c r="O24" i="8" s="1"/>
  <c r="B4" i="12"/>
  <c r="H22" i="12" s="1"/>
  <c r="AM25" i="12" s="1"/>
  <c r="L31" i="12"/>
  <c r="AV25" i="12" s="1"/>
  <c r="L92" i="2" s="1"/>
  <c r="L32" i="8"/>
  <c r="O26" i="8" s="1"/>
  <c r="L24" i="9"/>
  <c r="O24" i="9" s="1"/>
  <c r="L32" i="12"/>
  <c r="O26" i="12" s="1"/>
  <c r="L24" i="12"/>
  <c r="O24" i="12" s="1"/>
  <c r="W5" i="12"/>
  <c r="E41" i="5"/>
  <c r="AB12" i="5"/>
  <c r="F110" i="6"/>
  <c r="P99" i="6" s="1"/>
  <c r="AA21" i="6"/>
  <c r="E77" i="6"/>
  <c r="AB18" i="6"/>
  <c r="C97" i="6"/>
  <c r="AD21" i="6"/>
  <c r="F107" i="6"/>
  <c r="P98" i="6" s="1"/>
  <c r="Z21" i="6"/>
  <c r="E59" i="6"/>
  <c r="AB15" i="6"/>
  <c r="E23" i="6"/>
  <c r="AB9" i="6"/>
  <c r="E95" i="7"/>
  <c r="AB21" i="7"/>
  <c r="C78" i="7"/>
  <c r="AC18" i="7"/>
  <c r="E77" i="7"/>
  <c r="AB18" i="7"/>
  <c r="E5" i="7"/>
  <c r="AB7" i="7"/>
  <c r="F74" i="8"/>
  <c r="P63" i="8" s="1"/>
  <c r="P58" i="8" s="1" a="1"/>
  <c r="P58" i="8" s="1"/>
  <c r="AA15" i="8"/>
  <c r="C97" i="8"/>
  <c r="AD21" i="8"/>
  <c r="F110" i="8"/>
  <c r="P99" i="8" s="1"/>
  <c r="AA21" i="8"/>
  <c r="F89" i="8"/>
  <c r="P80" i="8" s="1"/>
  <c r="Z18" i="8"/>
  <c r="C43" i="8"/>
  <c r="AD12" i="8"/>
  <c r="C60" i="8"/>
  <c r="AC15" i="8"/>
  <c r="C61" i="9"/>
  <c r="AD15" i="9"/>
  <c r="C96" i="9"/>
  <c r="AC21" i="9"/>
  <c r="F107" i="9"/>
  <c r="P98" i="9" s="1"/>
  <c r="P94" i="9" s="1" a="1"/>
  <c r="P94" i="9" s="1"/>
  <c r="Z21" i="9"/>
  <c r="E95" i="9"/>
  <c r="AB21" i="9"/>
  <c r="E41" i="9"/>
  <c r="AB12" i="9"/>
  <c r="E77" i="9"/>
  <c r="AB18" i="9"/>
  <c r="F89" i="9"/>
  <c r="P80" i="9" s="1"/>
  <c r="Z18" i="9"/>
  <c r="C78" i="9"/>
  <c r="AC18" i="9"/>
  <c r="C25" i="9"/>
  <c r="AD9" i="9"/>
  <c r="C43" i="10"/>
  <c r="AD12" i="10"/>
  <c r="C79" i="10"/>
  <c r="AD18" i="10"/>
  <c r="F89" i="10"/>
  <c r="P80" i="10" s="1"/>
  <c r="Z18" i="10"/>
  <c r="C78" i="10"/>
  <c r="AC18" i="10"/>
  <c r="F92" i="10"/>
  <c r="P81" i="10" s="1"/>
  <c r="AA18" i="10"/>
  <c r="F71" i="10"/>
  <c r="P62" i="10" s="1"/>
  <c r="Z15" i="10"/>
  <c r="E23" i="10"/>
  <c r="AB9" i="10"/>
  <c r="C97" i="11"/>
  <c r="AD21" i="11"/>
  <c r="C42" i="11"/>
  <c r="AC12" i="11"/>
  <c r="F20" i="11"/>
  <c r="P9" i="11" s="1"/>
  <c r="AA7" i="11"/>
  <c r="E5" i="11"/>
  <c r="AB7" i="11"/>
  <c r="C97" i="12"/>
  <c r="AD21" i="12"/>
  <c r="F89" i="12"/>
  <c r="P80" i="12" s="1"/>
  <c r="Z18" i="12"/>
  <c r="C79" i="12"/>
  <c r="AD18" i="12"/>
  <c r="F92" i="12"/>
  <c r="P81" i="12" s="1"/>
  <c r="AA18" i="12"/>
  <c r="E59" i="12"/>
  <c r="AB15" i="12"/>
  <c r="C60" i="12"/>
  <c r="AC15" i="12"/>
  <c r="C61" i="12"/>
  <c r="AD15" i="12"/>
  <c r="F74" i="12"/>
  <c r="P63" i="12" s="1"/>
  <c r="AA15" i="12"/>
  <c r="F35" i="12"/>
  <c r="P26" i="12" s="1"/>
  <c r="Z9" i="12"/>
  <c r="E23" i="12"/>
  <c r="AB9" i="12"/>
  <c r="F20" i="7"/>
  <c r="P9" i="7" s="1"/>
  <c r="AA7" i="7"/>
  <c r="F20" i="8"/>
  <c r="P9" i="8" s="1"/>
  <c r="Q4" i="8" s="1" a="1"/>
  <c r="Q4" i="8" s="1"/>
  <c r="AA7" i="8"/>
  <c r="C7" i="9"/>
  <c r="AD7" i="9"/>
  <c r="F17" i="10"/>
  <c r="P8" i="10" s="1"/>
  <c r="Z7" i="10"/>
  <c r="F17" i="11"/>
  <c r="P8" i="11" s="1"/>
  <c r="P4" i="11" s="1" a="1"/>
  <c r="Z7" i="11"/>
  <c r="F17" i="12"/>
  <c r="P8" i="12" s="1"/>
  <c r="Z7" i="12"/>
  <c r="E5" i="12"/>
  <c r="AB7" i="12"/>
  <c r="E95" i="5"/>
  <c r="AB21" i="5"/>
  <c r="E59" i="5"/>
  <c r="AB15" i="5"/>
  <c r="E77" i="5"/>
  <c r="AB18" i="5"/>
  <c r="E23" i="5"/>
  <c r="AB9" i="5"/>
  <c r="E5" i="5"/>
  <c r="AB7" i="5"/>
  <c r="C96" i="6"/>
  <c r="AC21" i="6"/>
  <c r="C79" i="6"/>
  <c r="AD18" i="6"/>
  <c r="F89" i="6"/>
  <c r="P80" i="6" s="1"/>
  <c r="Z18" i="6"/>
  <c r="E41" i="6"/>
  <c r="AB12" i="6"/>
  <c r="E95" i="6"/>
  <c r="AB21" i="6"/>
  <c r="E5" i="6"/>
  <c r="AB7" i="6"/>
  <c r="C97" i="7"/>
  <c r="AD21" i="7"/>
  <c r="F107" i="7"/>
  <c r="P98" i="7" s="1"/>
  <c r="Z21" i="7"/>
  <c r="F92" i="7"/>
  <c r="P81" i="7" s="1"/>
  <c r="AA18" i="7"/>
  <c r="E59" i="7"/>
  <c r="AB15" i="7"/>
  <c r="C79" i="7"/>
  <c r="AD18" i="7"/>
  <c r="F89" i="7"/>
  <c r="P80" i="7" s="1"/>
  <c r="Z18" i="7"/>
  <c r="E41" i="7"/>
  <c r="AB12" i="7"/>
  <c r="E23" i="7"/>
  <c r="AB9" i="7"/>
  <c r="C7" i="7"/>
  <c r="AD7" i="7"/>
  <c r="F17" i="7"/>
  <c r="P8" i="7" s="1"/>
  <c r="Q4" i="7" s="1" a="1"/>
  <c r="Z7" i="7"/>
  <c r="C6" i="7"/>
  <c r="AC7" i="7"/>
  <c r="C78" i="6"/>
  <c r="AC18" i="6"/>
  <c r="F92" i="6"/>
  <c r="P81" i="6" s="1"/>
  <c r="AA18" i="6"/>
  <c r="F110" i="7"/>
  <c r="P99" i="7" s="1"/>
  <c r="AA21" i="7"/>
  <c r="C25" i="8"/>
  <c r="AD9" i="8"/>
  <c r="C7" i="8"/>
  <c r="AD7" i="8"/>
  <c r="C61" i="8"/>
  <c r="AD15" i="8"/>
  <c r="F107" i="8"/>
  <c r="P98" i="8" s="1"/>
  <c r="P94" i="8" s="1" a="1"/>
  <c r="Z21" i="8"/>
  <c r="C78" i="8"/>
  <c r="AC18" i="8"/>
  <c r="C79" i="8"/>
  <c r="AD18" i="8"/>
  <c r="F92" i="8"/>
  <c r="P81" i="8" s="1"/>
  <c r="AA18" i="8"/>
  <c r="E41" i="8"/>
  <c r="AB12" i="8"/>
  <c r="F53" i="9"/>
  <c r="P44" i="9" s="1"/>
  <c r="P40" i="9" s="1" a="1"/>
  <c r="Z12" i="9"/>
  <c r="F17" i="9"/>
  <c r="P8" i="9" s="1"/>
  <c r="Z7" i="9"/>
  <c r="C24" i="9"/>
  <c r="AC9" i="9"/>
  <c r="F38" i="9"/>
  <c r="P27" i="9" s="1"/>
  <c r="AA9" i="9"/>
  <c r="C96" i="10"/>
  <c r="AC21" i="10"/>
  <c r="E95" i="10"/>
  <c r="AB21" i="10"/>
  <c r="C97" i="10"/>
  <c r="AD21" i="10"/>
  <c r="F107" i="10"/>
  <c r="P98" i="10" s="1"/>
  <c r="Z21" i="10"/>
  <c r="F110" i="10"/>
  <c r="P99" i="10" s="1"/>
  <c r="AA21" i="10"/>
  <c r="F38" i="10"/>
  <c r="P27" i="10" s="1"/>
  <c r="AA9" i="10"/>
  <c r="C25" i="10"/>
  <c r="AD9" i="10"/>
  <c r="C24" i="10"/>
  <c r="AC9" i="10"/>
  <c r="E59" i="10"/>
  <c r="AB15" i="10"/>
  <c r="C7" i="10"/>
  <c r="AD7" i="10"/>
  <c r="F20" i="10"/>
  <c r="P9" i="10" s="1"/>
  <c r="AA7" i="10"/>
  <c r="C61" i="11"/>
  <c r="AD15" i="11"/>
  <c r="C25" i="11"/>
  <c r="AD9" i="11"/>
  <c r="C43" i="11"/>
  <c r="AD12" i="11"/>
  <c r="F56" i="11"/>
  <c r="P45" i="11" s="1"/>
  <c r="AA12" i="11"/>
  <c r="F53" i="11"/>
  <c r="P44" i="11" s="1"/>
  <c r="Z12" i="11"/>
  <c r="F20" i="12"/>
  <c r="P9" i="12" s="1"/>
  <c r="AA7" i="12"/>
  <c r="C7" i="12"/>
  <c r="AD7" i="12"/>
  <c r="F56" i="12"/>
  <c r="P45" i="12" s="1"/>
  <c r="AA12" i="12"/>
  <c r="C42" i="12"/>
  <c r="AC12" i="12"/>
  <c r="E41" i="12"/>
  <c r="AB12" i="12"/>
  <c r="C6" i="8"/>
  <c r="AC7" i="8"/>
  <c r="E5" i="9"/>
  <c r="AB7" i="9"/>
  <c r="C6" i="10"/>
  <c r="AC7" i="10"/>
  <c r="C7" i="11"/>
  <c r="AD7" i="11"/>
  <c r="C6" i="12"/>
  <c r="AC7" i="12"/>
  <c r="E4" i="8"/>
  <c r="L100" i="6"/>
  <c r="AU97" i="6" s="1"/>
  <c r="K46" i="2" s="1"/>
  <c r="L21" i="2"/>
  <c r="AZ43" i="12"/>
  <c r="P93" i="2" s="1"/>
  <c r="BB23" i="3" s="1"/>
  <c r="L101" i="12"/>
  <c r="O97" i="12" s="1"/>
  <c r="W12" i="12"/>
  <c r="B40" i="12"/>
  <c r="H58" i="12" s="1"/>
  <c r="AM61" i="12" s="1"/>
  <c r="L47" i="12"/>
  <c r="O43" i="12" s="1"/>
  <c r="L29" i="12"/>
  <c r="O25" i="12" s="1"/>
  <c r="F59" i="12"/>
  <c r="B22" i="12"/>
  <c r="H40" i="12" s="1"/>
  <c r="AM43" i="12" s="1"/>
  <c r="W9" i="12"/>
  <c r="L36" i="12"/>
  <c r="O27" i="12" s="1"/>
  <c r="F77" i="12"/>
  <c r="F4" i="12"/>
  <c r="E22" i="12"/>
  <c r="F76" i="12"/>
  <c r="L60" i="12"/>
  <c r="O60" i="12" s="1"/>
  <c r="E40" i="12"/>
  <c r="W15" i="12"/>
  <c r="B58" i="12"/>
  <c r="H76" i="12" s="1"/>
  <c r="AM79" i="12" s="1"/>
  <c r="E58" i="12"/>
  <c r="AZ79" i="12"/>
  <c r="P95" i="2" s="1"/>
  <c r="L65" i="12"/>
  <c r="O61" i="12" s="1"/>
  <c r="L100" i="12"/>
  <c r="AU97" i="12" s="1"/>
  <c r="K96" i="2" s="1"/>
  <c r="F41" i="12"/>
  <c r="X9" i="12"/>
  <c r="W28" i="12" s="1"/>
  <c r="C22" i="12"/>
  <c r="L103" i="12"/>
  <c r="AV97" i="12" s="1"/>
  <c r="L96" i="2" s="1"/>
  <c r="L78" i="12"/>
  <c r="O78" i="12" s="1"/>
  <c r="F22" i="12"/>
  <c r="C77" i="12"/>
  <c r="I96" i="12" s="1"/>
  <c r="V18" i="12"/>
  <c r="V31" i="12" s="1"/>
  <c r="AL23" i="15" s="1"/>
  <c r="AU52" i="15" s="1"/>
  <c r="L85" i="12"/>
  <c r="AV79" i="12" s="1"/>
  <c r="L95" i="2" s="1"/>
  <c r="F58" i="12"/>
  <c r="L46" i="12"/>
  <c r="AU43" i="12" s="1"/>
  <c r="K93" i="2" s="1"/>
  <c r="AW23" i="3" s="1"/>
  <c r="AZ61" i="12"/>
  <c r="P94" i="2" s="1"/>
  <c r="L103" i="11"/>
  <c r="AV97" i="11" s="1"/>
  <c r="L86" i="2" s="1"/>
  <c r="L83" i="11"/>
  <c r="O79" i="11" s="1"/>
  <c r="V5" i="11"/>
  <c r="V26" i="11" s="1"/>
  <c r="AL2" i="15" s="1"/>
  <c r="BG47" i="15" s="1"/>
  <c r="F41" i="11"/>
  <c r="L36" i="11"/>
  <c r="O27" i="11" s="1"/>
  <c r="L38" i="11"/>
  <c r="AX25" i="11" s="1"/>
  <c r="N82" i="2" s="1"/>
  <c r="L29" i="11"/>
  <c r="O25" i="11" s="1"/>
  <c r="V7" i="11"/>
  <c r="V27" i="11" s="1"/>
  <c r="AL3" i="15" s="1"/>
  <c r="BG46" i="15" s="1"/>
  <c r="C5" i="11"/>
  <c r="I24" i="11" s="1"/>
  <c r="F77" i="11"/>
  <c r="L65" i="11"/>
  <c r="O61" i="11" s="1"/>
  <c r="L31" i="11"/>
  <c r="AV25" i="11" s="1"/>
  <c r="L82" i="2" s="1"/>
  <c r="F40" i="11"/>
  <c r="L47" i="11"/>
  <c r="O43" i="11" s="1"/>
  <c r="E4" i="11"/>
  <c r="F5" i="11"/>
  <c r="L60" i="11"/>
  <c r="O60" i="11" s="1"/>
  <c r="B40" i="11"/>
  <c r="H58" i="11" s="1"/>
  <c r="AM61" i="11" s="1"/>
  <c r="W12" i="11"/>
  <c r="L35" i="11"/>
  <c r="AW25" i="11" s="1"/>
  <c r="M82" i="2" s="1"/>
  <c r="L28" i="11"/>
  <c r="AU25" i="11" s="1"/>
  <c r="K82" i="2" s="1"/>
  <c r="L32" i="11"/>
  <c r="O26" i="11" s="1"/>
  <c r="W5" i="11"/>
  <c r="H4" i="11"/>
  <c r="W26" i="11" s="1"/>
  <c r="AM1" i="15" s="1"/>
  <c r="BH47" i="15" s="1"/>
  <c r="C41" i="11"/>
  <c r="I60" i="11" s="1"/>
  <c r="V12" i="11"/>
  <c r="V29" i="11" s="1"/>
  <c r="AL5" i="15" s="1"/>
  <c r="BA46" i="15" s="1"/>
  <c r="C77" i="11"/>
  <c r="I96" i="11" s="1"/>
  <c r="V18" i="11"/>
  <c r="V31" i="11" s="1"/>
  <c r="AL7" i="15" s="1"/>
  <c r="AU46" i="15" s="1"/>
  <c r="L64" i="11"/>
  <c r="AU61" i="11" s="1"/>
  <c r="K84" i="2" s="1"/>
  <c r="E40" i="11"/>
  <c r="C40" i="11"/>
  <c r="X12" i="11"/>
  <c r="W29" i="11" s="1"/>
  <c r="L67" i="11"/>
  <c r="AV61" i="11" s="1"/>
  <c r="L84" i="2" s="1"/>
  <c r="L24" i="11"/>
  <c r="O24" i="11" s="1"/>
  <c r="V21" i="10"/>
  <c r="C95" i="10"/>
  <c r="L83" i="10"/>
  <c r="O79" i="10" s="1"/>
  <c r="F5" i="10"/>
  <c r="E4" i="10"/>
  <c r="W12" i="10"/>
  <c r="B40" i="10"/>
  <c r="H58" i="10" s="1"/>
  <c r="AM61" i="10" s="1"/>
  <c r="F94" i="10"/>
  <c r="L47" i="10"/>
  <c r="O43" i="10" s="1"/>
  <c r="V15" i="10"/>
  <c r="V30" i="10" s="1"/>
  <c r="AE22" i="15" s="1"/>
  <c r="AX40" i="15" s="1"/>
  <c r="C59" i="10"/>
  <c r="I78" i="10" s="1"/>
  <c r="W7" i="10"/>
  <c r="B4" i="10"/>
  <c r="H22" i="10" s="1"/>
  <c r="AM25" i="10" s="1"/>
  <c r="L28" i="10"/>
  <c r="AU25" i="10" s="1"/>
  <c r="K72" i="2" s="1"/>
  <c r="L31" i="10"/>
  <c r="AV25" i="10" s="1"/>
  <c r="L72" i="2" s="1"/>
  <c r="F77" i="10"/>
  <c r="V9" i="10"/>
  <c r="V28" i="10" s="1"/>
  <c r="AE20" i="15" s="1"/>
  <c r="BD40" i="15" s="1"/>
  <c r="C23" i="10"/>
  <c r="I42" i="10" s="1"/>
  <c r="E22" i="10"/>
  <c r="L49" i="10"/>
  <c r="AV43" i="10" s="1"/>
  <c r="L73" i="2" s="1"/>
  <c r="L85" i="10"/>
  <c r="AV79" i="10" s="1"/>
  <c r="L75" i="2" s="1"/>
  <c r="L78" i="10"/>
  <c r="O78" i="10" s="1"/>
  <c r="L65" i="10"/>
  <c r="O61" i="10" s="1"/>
  <c r="E94" i="10"/>
  <c r="C77" i="10"/>
  <c r="I96" i="10" s="1"/>
  <c r="V18" i="10"/>
  <c r="V31" i="10" s="1"/>
  <c r="AE23" i="15" s="1"/>
  <c r="AU40" i="15" s="1"/>
  <c r="L42" i="10"/>
  <c r="O42" i="10" s="1"/>
  <c r="L82" i="10"/>
  <c r="AU79" i="10" s="1"/>
  <c r="K75" i="2" s="1"/>
  <c r="C58" i="10"/>
  <c r="X15" i="10"/>
  <c r="W30" i="10" s="1"/>
  <c r="W9" i="10"/>
  <c r="B22" i="10"/>
  <c r="H40" i="10" s="1"/>
  <c r="AM43" i="10" s="1"/>
  <c r="F23" i="10"/>
  <c r="L24" i="10"/>
  <c r="O24" i="10" s="1"/>
  <c r="L29" i="10"/>
  <c r="O25" i="10" s="1"/>
  <c r="F59" i="10"/>
  <c r="F40" i="10"/>
  <c r="W21" i="10"/>
  <c r="B94" i="10"/>
  <c r="C76" i="10"/>
  <c r="X18" i="10"/>
  <c r="W31" i="10" s="1"/>
  <c r="F22" i="10"/>
  <c r="V7" i="10"/>
  <c r="V27" i="10" s="1"/>
  <c r="AE19" i="15" s="1"/>
  <c r="BG40" i="15" s="1"/>
  <c r="C5" i="10"/>
  <c r="I24" i="10" s="1"/>
  <c r="E76" i="10"/>
  <c r="F4" i="10"/>
  <c r="L65" i="9"/>
  <c r="O61" i="9" s="1"/>
  <c r="L100" i="9"/>
  <c r="AU97" i="9" s="1"/>
  <c r="K66" i="2" s="1"/>
  <c r="V7" i="9"/>
  <c r="V27" i="9" s="1"/>
  <c r="AE3" i="15" s="1"/>
  <c r="BG34" i="15" s="1"/>
  <c r="C5" i="9"/>
  <c r="I24" i="9" s="1"/>
  <c r="L38" i="9"/>
  <c r="AX25" i="9" s="1"/>
  <c r="N62" i="2" s="1"/>
  <c r="L46" i="9"/>
  <c r="AU43" i="9" s="1"/>
  <c r="K63" i="2" s="1"/>
  <c r="L31" i="9"/>
  <c r="AV25" i="9" s="1"/>
  <c r="L62" i="2" s="1"/>
  <c r="F40" i="9"/>
  <c r="C77" i="9"/>
  <c r="I96" i="9" s="1"/>
  <c r="V18" i="9"/>
  <c r="V31" i="9" s="1"/>
  <c r="AE7" i="15" s="1"/>
  <c r="AU34" i="15" s="1"/>
  <c r="B76" i="9"/>
  <c r="H94" i="9" s="1"/>
  <c r="AM97" i="9" s="1"/>
  <c r="W18" i="9"/>
  <c r="X18" i="9"/>
  <c r="W31" i="9" s="1"/>
  <c r="C76" i="9"/>
  <c r="L103" i="9"/>
  <c r="AV97" i="9" s="1"/>
  <c r="L66" i="2" s="1"/>
  <c r="V5" i="9"/>
  <c r="V26" i="9" s="1"/>
  <c r="AE2" i="15" s="1"/>
  <c r="BG35" i="15" s="1"/>
  <c r="F23" i="9"/>
  <c r="L42" i="9"/>
  <c r="O42" i="9" s="1"/>
  <c r="F5" i="9"/>
  <c r="V9" i="9"/>
  <c r="V28" i="9" s="1"/>
  <c r="AE4" i="15" s="1"/>
  <c r="BD34" i="15" s="1"/>
  <c r="C23" i="9"/>
  <c r="I42" i="9" s="1"/>
  <c r="W21" i="9"/>
  <c r="B94" i="9"/>
  <c r="C95" i="9"/>
  <c r="V21" i="9"/>
  <c r="F76" i="9"/>
  <c r="L29" i="9"/>
  <c r="O25" i="9" s="1"/>
  <c r="C94" i="9"/>
  <c r="X21" i="9"/>
  <c r="X12" i="9"/>
  <c r="W29" i="9" s="1"/>
  <c r="C40" i="9"/>
  <c r="L101" i="9"/>
  <c r="O97" i="9" s="1"/>
  <c r="E58" i="9"/>
  <c r="W9" i="9"/>
  <c r="B22" i="9"/>
  <c r="H40" i="9" s="1"/>
  <c r="AM43" i="9" s="1"/>
  <c r="L83" i="9"/>
  <c r="O79" i="9" s="1"/>
  <c r="F95" i="9"/>
  <c r="L35" i="9"/>
  <c r="AW25" i="9" s="1"/>
  <c r="M62" i="2" s="1"/>
  <c r="F22" i="9"/>
  <c r="W21" i="8"/>
  <c r="B94" i="8"/>
  <c r="L83" i="8"/>
  <c r="O79" i="8" s="1"/>
  <c r="H4" i="8"/>
  <c r="W26" i="8" s="1"/>
  <c r="Y17" i="15" s="1"/>
  <c r="BH29" i="15" s="1"/>
  <c r="W5" i="8"/>
  <c r="L38" i="8"/>
  <c r="AX25" i="8" s="1"/>
  <c r="N52" i="2" s="1"/>
  <c r="AZ79" i="8"/>
  <c r="P55" i="2" s="1"/>
  <c r="L82" i="8"/>
  <c r="AU79" i="8" s="1"/>
  <c r="K55" i="2" s="1"/>
  <c r="F95" i="8"/>
  <c r="F58" i="8"/>
  <c r="W18" i="8"/>
  <c r="B76" i="8"/>
  <c r="H94" i="8" s="1"/>
  <c r="AM97" i="8" s="1"/>
  <c r="F41" i="8"/>
  <c r="L29" i="8"/>
  <c r="O25" i="8" s="1"/>
  <c r="L100" i="8"/>
  <c r="AU97" i="8" s="1"/>
  <c r="K56" i="2" s="1"/>
  <c r="F77" i="8"/>
  <c r="E94" i="8"/>
  <c r="L64" i="8"/>
  <c r="AU61" i="8" s="1"/>
  <c r="K54" i="2" s="1"/>
  <c r="L60" i="8"/>
  <c r="O60" i="8" s="1"/>
  <c r="F59" i="8"/>
  <c r="C95" i="8"/>
  <c r="V21" i="8"/>
  <c r="L47" i="8"/>
  <c r="O43" i="8" s="1"/>
  <c r="X12" i="5"/>
  <c r="W29" i="5" s="1"/>
  <c r="P11" i="2"/>
  <c r="C4" i="7"/>
  <c r="X18" i="5"/>
  <c r="W31" i="5" s="1"/>
  <c r="C4" i="5"/>
  <c r="X9" i="5"/>
  <c r="W28" i="5" s="1"/>
  <c r="AZ97" i="6"/>
  <c r="P46" i="2" s="1"/>
  <c r="E58" i="7"/>
  <c r="C94" i="7"/>
  <c r="X21" i="7"/>
  <c r="E76" i="5"/>
  <c r="F95" i="7"/>
  <c r="F5" i="5"/>
  <c r="E94" i="7"/>
  <c r="E40" i="5"/>
  <c r="F41" i="6"/>
  <c r="C95" i="7"/>
  <c r="V21" i="7"/>
  <c r="V18" i="6"/>
  <c r="V31" i="6" s="1"/>
  <c r="X7" i="15" s="1"/>
  <c r="AU22" i="15" s="1"/>
  <c r="F23" i="5"/>
  <c r="E22" i="5"/>
  <c r="F77" i="6"/>
  <c r="F94" i="7"/>
  <c r="B94" i="7"/>
  <c r="W21" i="7"/>
  <c r="E76" i="7"/>
  <c r="C76" i="7"/>
  <c r="X18" i="7"/>
  <c r="W31" i="7" s="1"/>
  <c r="L100" i="7"/>
  <c r="AU97" i="7" s="1"/>
  <c r="K36" i="2" s="1"/>
  <c r="F41" i="7"/>
  <c r="F76" i="7"/>
  <c r="L96" i="7"/>
  <c r="O96" i="7" s="1"/>
  <c r="B76" i="7"/>
  <c r="H94" i="7" s="1"/>
  <c r="AM97" i="7" s="1"/>
  <c r="W18" i="7"/>
  <c r="L32" i="7"/>
  <c r="O26" i="7" s="1"/>
  <c r="H4" i="7"/>
  <c r="W26" i="7" s="1"/>
  <c r="R17" i="15" s="1"/>
  <c r="BH17" i="15" s="1"/>
  <c r="W5" i="7"/>
  <c r="F4" i="7"/>
  <c r="L24" i="7"/>
  <c r="O24" i="7" s="1"/>
  <c r="W7" i="7"/>
  <c r="B4" i="7"/>
  <c r="H22" i="7" s="1"/>
  <c r="AM25" i="7" s="1"/>
  <c r="L38" i="7"/>
  <c r="AX25" i="7" s="1"/>
  <c r="N32" i="2" s="1"/>
  <c r="V5" i="7"/>
  <c r="V26" i="7" s="1"/>
  <c r="Q18" i="15" s="1"/>
  <c r="BG17" i="15" s="1"/>
  <c r="F77" i="7"/>
  <c r="L103" i="7"/>
  <c r="AV97" i="7" s="1"/>
  <c r="L36" i="2" s="1"/>
  <c r="C77" i="7"/>
  <c r="I96" i="7" s="1"/>
  <c r="V18" i="7"/>
  <c r="V31" i="7" s="1"/>
  <c r="Q23" i="15" s="1"/>
  <c r="AU16" i="15" s="1"/>
  <c r="F58" i="7"/>
  <c r="E40" i="7"/>
  <c r="C40" i="7"/>
  <c r="X12" i="7"/>
  <c r="W29" i="7" s="1"/>
  <c r="L101" i="7"/>
  <c r="O97" i="7" s="1"/>
  <c r="F40" i="7"/>
  <c r="L36" i="7"/>
  <c r="O27" i="7" s="1"/>
  <c r="F22" i="7"/>
  <c r="L29" i="7"/>
  <c r="O25" i="7" s="1"/>
  <c r="L35" i="7"/>
  <c r="AW25" i="7" s="1"/>
  <c r="M32" i="2" s="1"/>
  <c r="E94" i="6"/>
  <c r="C94" i="6"/>
  <c r="X21" i="6"/>
  <c r="L101" i="6"/>
  <c r="O97" i="6" s="1"/>
  <c r="F59" i="6"/>
  <c r="F40" i="6"/>
  <c r="F94" i="6"/>
  <c r="B94" i="6"/>
  <c r="W21" i="6"/>
  <c r="F22" i="6"/>
  <c r="E22" i="6"/>
  <c r="C22" i="6"/>
  <c r="X9" i="6"/>
  <c r="W28" i="6" s="1"/>
  <c r="E4" i="6"/>
  <c r="X7" i="6"/>
  <c r="W27" i="6" s="1"/>
  <c r="C4" i="6"/>
  <c r="L36" i="6"/>
  <c r="O27" i="6" s="1"/>
  <c r="F95" i="6"/>
  <c r="C95" i="6"/>
  <c r="V21" i="6"/>
  <c r="F76" i="6"/>
  <c r="L96" i="6"/>
  <c r="O96" i="6" s="1"/>
  <c r="B76" i="6"/>
  <c r="H94" i="6" s="1"/>
  <c r="AM97" i="6" s="1"/>
  <c r="W18" i="6"/>
  <c r="E58" i="6"/>
  <c r="C58" i="6"/>
  <c r="X15" i="6"/>
  <c r="W30" i="6" s="1"/>
  <c r="F58" i="6"/>
  <c r="F4" i="6"/>
  <c r="L38" i="6"/>
  <c r="AX25" i="6" s="1"/>
  <c r="N42" i="2" s="1"/>
  <c r="F23" i="6"/>
  <c r="F5" i="6"/>
  <c r="L32" i="6"/>
  <c r="O26" i="6" s="1"/>
  <c r="W5" i="6"/>
  <c r="H4" i="6"/>
  <c r="W26" i="6" s="1"/>
  <c r="Y1" i="15" s="1"/>
  <c r="BH23" i="15" s="1"/>
  <c r="F94" i="5"/>
  <c r="F58" i="5"/>
  <c r="E94" i="5"/>
  <c r="C94" i="5"/>
  <c r="X21" i="5"/>
  <c r="E58" i="5"/>
  <c r="C58" i="5"/>
  <c r="X15" i="5"/>
  <c r="W30" i="5" s="1"/>
  <c r="F22" i="5"/>
  <c r="F95" i="5"/>
  <c r="F76" i="5"/>
  <c r="F59" i="5"/>
  <c r="F40" i="5"/>
  <c r="F4" i="5"/>
  <c r="P10" i="2"/>
  <c r="K19" i="2"/>
  <c r="K20" i="2"/>
  <c r="N12" i="2"/>
  <c r="L19" i="2"/>
  <c r="L20" i="2"/>
  <c r="CB41" i="6" l="1"/>
  <c r="CB41" i="5"/>
  <c r="CB59" i="5"/>
  <c r="BB23" i="7"/>
  <c r="AM23" i="7"/>
  <c r="N32" i="7" s="1"/>
  <c r="BF23" i="7"/>
  <c r="BX23" i="7"/>
  <c r="AR23" i="7"/>
  <c r="BY23" i="7"/>
  <c r="O32" i="7" s="1"/>
  <c r="O53" i="7" s="1"/>
  <c r="O72" i="7" s="1"/>
  <c r="O91" i="7" s="1"/>
  <c r="O110" i="7" s="1"/>
  <c r="N110" i="7" s="1"/>
  <c r="R110" i="7" s="1"/>
  <c r="BT23" i="7"/>
  <c r="BQ23" i="7"/>
  <c r="AZ23" i="7"/>
  <c r="AQ23" i="7"/>
  <c r="AV23" i="7"/>
  <c r="BU23" i="7"/>
  <c r="BS23" i="7"/>
  <c r="AS23" i="7"/>
  <c r="BD23" i="7"/>
  <c r="BW23" i="7"/>
  <c r="BE23" i="7"/>
  <c r="BV23" i="7"/>
  <c r="AT23" i="7"/>
  <c r="BR23" i="7"/>
  <c r="K42" i="9"/>
  <c r="J42" i="9"/>
  <c r="K96" i="9"/>
  <c r="J96" i="9"/>
  <c r="J78" i="10"/>
  <c r="K78" i="10"/>
  <c r="K60" i="11"/>
  <c r="J60" i="11"/>
  <c r="J24" i="11"/>
  <c r="K24" i="11"/>
  <c r="J29" i="7"/>
  <c r="K29" i="7"/>
  <c r="J103" i="6"/>
  <c r="K103" i="6"/>
  <c r="J101" i="8"/>
  <c r="K101" i="8"/>
  <c r="J67" i="8"/>
  <c r="K67" i="8"/>
  <c r="J64" i="8"/>
  <c r="K64" i="8"/>
  <c r="J6" i="8"/>
  <c r="K6" i="8"/>
  <c r="K27" i="9"/>
  <c r="J27" i="9"/>
  <c r="K78" i="9"/>
  <c r="J78" i="9"/>
  <c r="K84" i="9"/>
  <c r="J84" i="9"/>
  <c r="K64" i="10"/>
  <c r="J64" i="10"/>
  <c r="K16" i="10"/>
  <c r="J16" i="10"/>
  <c r="K60" i="9"/>
  <c r="J60" i="9"/>
  <c r="K46" i="11"/>
  <c r="J46" i="11"/>
  <c r="K17" i="12"/>
  <c r="J17" i="12"/>
  <c r="J14" i="12"/>
  <c r="K14" i="12"/>
  <c r="J6" i="12"/>
  <c r="K6" i="12"/>
  <c r="K46" i="12"/>
  <c r="J46" i="12"/>
  <c r="K16" i="12"/>
  <c r="J16" i="12"/>
  <c r="D42" i="9"/>
  <c r="E42" i="9"/>
  <c r="E43" i="9"/>
  <c r="D43" i="9"/>
  <c r="K42" i="11"/>
  <c r="J42" i="11"/>
  <c r="E24" i="12"/>
  <c r="D24" i="12"/>
  <c r="D61" i="10"/>
  <c r="E61" i="10"/>
  <c r="J97" i="19"/>
  <c r="K97" i="19"/>
  <c r="J56" i="18"/>
  <c r="K56" i="18"/>
  <c r="J26" i="18"/>
  <c r="K26" i="18"/>
  <c r="J25" i="20"/>
  <c r="K25" i="20"/>
  <c r="J97" i="20"/>
  <c r="K97" i="20"/>
  <c r="J86" i="21"/>
  <c r="K86" i="21"/>
  <c r="J80" i="21"/>
  <c r="K80" i="21"/>
  <c r="K74" i="22"/>
  <c r="J74" i="22"/>
  <c r="K106" i="22"/>
  <c r="J106" i="22"/>
  <c r="K70" i="23"/>
  <c r="J70" i="23"/>
  <c r="J69" i="23"/>
  <c r="K69" i="23"/>
  <c r="K87" i="23"/>
  <c r="J87" i="23"/>
  <c r="K108" i="24"/>
  <c r="J108" i="24"/>
  <c r="K70" i="24"/>
  <c r="J70" i="24"/>
  <c r="J88" i="24"/>
  <c r="K88" i="24"/>
  <c r="K70" i="25"/>
  <c r="J70" i="25"/>
  <c r="K88" i="25"/>
  <c r="J88" i="25"/>
  <c r="K72" i="25"/>
  <c r="J72" i="25"/>
  <c r="J72" i="22"/>
  <c r="K72" i="22"/>
  <c r="K67" i="12"/>
  <c r="J67" i="12"/>
  <c r="K49" i="10"/>
  <c r="J49" i="10"/>
  <c r="K63" i="9"/>
  <c r="J63" i="9"/>
  <c r="K34" i="12"/>
  <c r="J34" i="12"/>
  <c r="K65" i="12"/>
  <c r="J65" i="12"/>
  <c r="J98" i="21"/>
  <c r="K98" i="21"/>
  <c r="J47" i="8"/>
  <c r="K47" i="8"/>
  <c r="K82" i="11"/>
  <c r="J82" i="11"/>
  <c r="J84" i="11"/>
  <c r="K84" i="11"/>
  <c r="J67" i="10"/>
  <c r="K67" i="10"/>
  <c r="J100" i="8"/>
  <c r="K100" i="8"/>
  <c r="K34" i="9"/>
  <c r="J34" i="9"/>
  <c r="K31" i="12"/>
  <c r="J31" i="12"/>
  <c r="J35" i="11"/>
  <c r="K35" i="11"/>
  <c r="J64" i="11"/>
  <c r="K64" i="11"/>
  <c r="K30" i="10"/>
  <c r="J30" i="10"/>
  <c r="K45" i="10"/>
  <c r="J45" i="10"/>
  <c r="K32" i="9"/>
  <c r="J32" i="9"/>
  <c r="K65" i="9"/>
  <c r="J65" i="9"/>
  <c r="J81" i="8"/>
  <c r="K81" i="8"/>
  <c r="J38" i="7"/>
  <c r="K38" i="7"/>
  <c r="J99" i="7"/>
  <c r="K99" i="7"/>
  <c r="J37" i="6"/>
  <c r="K37" i="6"/>
  <c r="K47" i="12"/>
  <c r="J47" i="12"/>
  <c r="K84" i="12"/>
  <c r="J84" i="12"/>
  <c r="K31" i="11"/>
  <c r="J31" i="11"/>
  <c r="J32" i="11"/>
  <c r="K32" i="11"/>
  <c r="K27" i="10"/>
  <c r="J27" i="10"/>
  <c r="J48" i="10"/>
  <c r="K48" i="10"/>
  <c r="K48" i="9"/>
  <c r="J48" i="9"/>
  <c r="K30" i="9"/>
  <c r="J30" i="9"/>
  <c r="J82" i="9"/>
  <c r="K82" i="9"/>
  <c r="J85" i="8"/>
  <c r="K85" i="8"/>
  <c r="J30" i="7"/>
  <c r="K30" i="7"/>
  <c r="J34" i="6"/>
  <c r="K34" i="6"/>
  <c r="J55" i="21"/>
  <c r="K55" i="21"/>
  <c r="I110" i="24"/>
  <c r="BX97" i="24" s="1"/>
  <c r="AN91" i="2" s="1"/>
  <c r="K90" i="24"/>
  <c r="J90" i="24"/>
  <c r="D7" i="11"/>
  <c r="E7" i="11"/>
  <c r="E25" i="11"/>
  <c r="D25" i="11"/>
  <c r="D25" i="10"/>
  <c r="E25" i="10"/>
  <c r="D97" i="10"/>
  <c r="E97" i="10"/>
  <c r="D96" i="10"/>
  <c r="E96" i="10"/>
  <c r="E24" i="9"/>
  <c r="D24" i="9"/>
  <c r="E78" i="8"/>
  <c r="D78" i="8"/>
  <c r="E61" i="8"/>
  <c r="D61" i="8"/>
  <c r="E25" i="8"/>
  <c r="D25" i="8"/>
  <c r="D6" i="7"/>
  <c r="E6" i="7"/>
  <c r="D7" i="7"/>
  <c r="E7" i="7"/>
  <c r="E79" i="7"/>
  <c r="D79" i="7"/>
  <c r="E97" i="7"/>
  <c r="D97" i="7"/>
  <c r="E96" i="6"/>
  <c r="D96" i="6"/>
  <c r="E7" i="9"/>
  <c r="D7" i="9"/>
  <c r="E61" i="12"/>
  <c r="D61" i="12"/>
  <c r="E79" i="12"/>
  <c r="D79" i="12"/>
  <c r="E97" i="12"/>
  <c r="D97" i="12"/>
  <c r="E97" i="11"/>
  <c r="D97" i="11"/>
  <c r="D78" i="10"/>
  <c r="E78" i="10"/>
  <c r="D79" i="10"/>
  <c r="E79" i="10"/>
  <c r="D25" i="9"/>
  <c r="E25" i="9"/>
  <c r="D61" i="9"/>
  <c r="E61" i="9"/>
  <c r="E43" i="8"/>
  <c r="D43" i="8"/>
  <c r="E97" i="6"/>
  <c r="D97" i="6"/>
  <c r="J101" i="6"/>
  <c r="K101" i="6"/>
  <c r="J19" i="8"/>
  <c r="K19" i="8"/>
  <c r="J27" i="8"/>
  <c r="K27" i="8"/>
  <c r="J9" i="8"/>
  <c r="K9" i="8"/>
  <c r="J96" i="8"/>
  <c r="K96" i="8"/>
  <c r="K49" i="9"/>
  <c r="J49" i="9"/>
  <c r="K83" i="9"/>
  <c r="J83" i="9"/>
  <c r="K31" i="9"/>
  <c r="J31" i="9"/>
  <c r="K60" i="10"/>
  <c r="J60" i="10"/>
  <c r="J14" i="10"/>
  <c r="K14" i="10"/>
  <c r="J45" i="11"/>
  <c r="K45" i="11"/>
  <c r="J81" i="11"/>
  <c r="K81" i="11"/>
  <c r="K82" i="12"/>
  <c r="J82" i="12"/>
  <c r="J12" i="12"/>
  <c r="K12" i="12"/>
  <c r="K66" i="12"/>
  <c r="J66" i="12"/>
  <c r="K86" i="12"/>
  <c r="J86" i="12"/>
  <c r="K62" i="12"/>
  <c r="J62" i="12"/>
  <c r="E60" i="9"/>
  <c r="D60" i="9"/>
  <c r="D6" i="9"/>
  <c r="E6" i="9"/>
  <c r="E42" i="8"/>
  <c r="D42" i="8"/>
  <c r="E25" i="12"/>
  <c r="D25" i="12"/>
  <c r="J60" i="8"/>
  <c r="K60" i="8"/>
  <c r="J24" i="7"/>
  <c r="K24" i="7"/>
  <c r="E78" i="11"/>
  <c r="D78" i="11"/>
  <c r="J56" i="19"/>
  <c r="K56" i="19"/>
  <c r="J25" i="18"/>
  <c r="K25" i="18"/>
  <c r="J54" i="20"/>
  <c r="K54" i="20"/>
  <c r="J53" i="20"/>
  <c r="K53" i="20"/>
  <c r="J50" i="20"/>
  <c r="K50" i="20"/>
  <c r="J42" i="8"/>
  <c r="K42" i="8"/>
  <c r="J97" i="21"/>
  <c r="K97" i="21"/>
  <c r="J79" i="21"/>
  <c r="K79" i="21"/>
  <c r="J56" i="21"/>
  <c r="K56" i="21"/>
  <c r="K74" i="23"/>
  <c r="J74" i="23"/>
  <c r="J72" i="23"/>
  <c r="K72" i="23"/>
  <c r="K105" i="24"/>
  <c r="J105" i="24"/>
  <c r="K87" i="24"/>
  <c r="J87" i="24"/>
  <c r="K74" i="25"/>
  <c r="J74" i="25"/>
  <c r="K63" i="11"/>
  <c r="J63" i="11"/>
  <c r="J83" i="11"/>
  <c r="K83" i="11"/>
  <c r="K99" i="12"/>
  <c r="J99" i="12"/>
  <c r="K83" i="10"/>
  <c r="J83" i="10"/>
  <c r="J31" i="8"/>
  <c r="K31" i="8"/>
  <c r="J37" i="10"/>
  <c r="K37" i="10"/>
  <c r="J54" i="21"/>
  <c r="K54" i="21"/>
  <c r="K108" i="23"/>
  <c r="J108" i="23"/>
  <c r="J102" i="11"/>
  <c r="K102" i="11"/>
  <c r="K100" i="12"/>
  <c r="J100" i="12"/>
  <c r="K103" i="11"/>
  <c r="J103" i="11"/>
  <c r="K102" i="10"/>
  <c r="J102" i="10"/>
  <c r="J45" i="8"/>
  <c r="K45" i="8"/>
  <c r="J31" i="7"/>
  <c r="K31" i="7"/>
  <c r="K102" i="12"/>
  <c r="J102" i="12"/>
  <c r="K34" i="11"/>
  <c r="J34" i="11"/>
  <c r="K101" i="11"/>
  <c r="J101" i="11"/>
  <c r="J82" i="10"/>
  <c r="K82" i="10"/>
  <c r="K100" i="10"/>
  <c r="J100" i="10"/>
  <c r="K47" i="9"/>
  <c r="J47" i="9"/>
  <c r="J101" i="9"/>
  <c r="K101" i="9"/>
  <c r="J102" i="8"/>
  <c r="K102" i="8"/>
  <c r="J27" i="7"/>
  <c r="K27" i="7"/>
  <c r="J101" i="7"/>
  <c r="K101" i="7"/>
  <c r="J36" i="6"/>
  <c r="K36" i="6"/>
  <c r="J48" i="12"/>
  <c r="K48" i="12"/>
  <c r="J33" i="12"/>
  <c r="K33" i="12"/>
  <c r="J36" i="11"/>
  <c r="K36" i="11"/>
  <c r="J66" i="11"/>
  <c r="K66" i="11"/>
  <c r="J29" i="10"/>
  <c r="K29" i="10"/>
  <c r="K46" i="10"/>
  <c r="J46" i="10"/>
  <c r="K28" i="9"/>
  <c r="J28" i="9"/>
  <c r="K99" i="9"/>
  <c r="J99" i="9"/>
  <c r="J34" i="8"/>
  <c r="K34" i="8"/>
  <c r="J84" i="8"/>
  <c r="K84" i="8"/>
  <c r="J34" i="7"/>
  <c r="K34" i="7"/>
  <c r="J32" i="6"/>
  <c r="K32" i="6"/>
  <c r="J53" i="18"/>
  <c r="K53" i="18"/>
  <c r="BW97" i="22"/>
  <c r="AM71" i="2" s="1"/>
  <c r="J109" i="22"/>
  <c r="K109" i="22"/>
  <c r="K74" i="24"/>
  <c r="J74" i="24"/>
  <c r="K96" i="10"/>
  <c r="J96" i="10"/>
  <c r="J96" i="11"/>
  <c r="K96" i="11"/>
  <c r="K96" i="12"/>
  <c r="J96" i="12"/>
  <c r="J7" i="8"/>
  <c r="K7" i="8"/>
  <c r="J28" i="8"/>
  <c r="K28" i="8"/>
  <c r="J14" i="8"/>
  <c r="K14" i="8"/>
  <c r="J63" i="8"/>
  <c r="K63" i="8"/>
  <c r="J104" i="8"/>
  <c r="K104" i="8"/>
  <c r="K85" i="9"/>
  <c r="J85" i="9"/>
  <c r="K17" i="9"/>
  <c r="J17" i="9"/>
  <c r="K7" i="9"/>
  <c r="J7" i="9"/>
  <c r="J65" i="10"/>
  <c r="K65" i="10"/>
  <c r="E24" i="8"/>
  <c r="D24" i="8"/>
  <c r="J24" i="8"/>
  <c r="K24" i="8"/>
  <c r="K25" i="11"/>
  <c r="J25" i="11"/>
  <c r="J99" i="11"/>
  <c r="K99" i="11"/>
  <c r="K29" i="12"/>
  <c r="J29" i="12"/>
  <c r="K19" i="12"/>
  <c r="J19" i="12"/>
  <c r="K83" i="12"/>
  <c r="J83" i="12"/>
  <c r="K28" i="12"/>
  <c r="J28" i="12"/>
  <c r="E60" i="11"/>
  <c r="D60" i="11"/>
  <c r="J54" i="19"/>
  <c r="K54" i="19"/>
  <c r="J98" i="19"/>
  <c r="K98" i="19"/>
  <c r="J55" i="19"/>
  <c r="K55" i="19"/>
  <c r="J55" i="18"/>
  <c r="K55" i="18"/>
  <c r="J50" i="18"/>
  <c r="K50" i="18"/>
  <c r="J98" i="20"/>
  <c r="K98" i="20"/>
  <c r="E78" i="12"/>
  <c r="D78" i="12"/>
  <c r="J62" i="21"/>
  <c r="K62" i="21"/>
  <c r="J90" i="22"/>
  <c r="K90" i="22"/>
  <c r="K70" i="22"/>
  <c r="J70" i="22"/>
  <c r="K106" i="23"/>
  <c r="J106" i="23"/>
  <c r="K52" i="23"/>
  <c r="J52" i="23"/>
  <c r="K90" i="23"/>
  <c r="J90" i="23"/>
  <c r="K69" i="24"/>
  <c r="J69" i="24"/>
  <c r="K52" i="25"/>
  <c r="J52" i="25"/>
  <c r="K106" i="25"/>
  <c r="J106" i="25"/>
  <c r="K51" i="25"/>
  <c r="J51" i="25"/>
  <c r="K87" i="25"/>
  <c r="J87" i="25"/>
  <c r="K51" i="22"/>
  <c r="J51" i="22"/>
  <c r="J89" i="21"/>
  <c r="K89" i="21"/>
  <c r="K24" i="12"/>
  <c r="J24" i="12"/>
  <c r="K35" i="12"/>
  <c r="J35" i="12"/>
  <c r="J47" i="11"/>
  <c r="K47" i="11"/>
  <c r="K64" i="9"/>
  <c r="J64" i="9"/>
  <c r="J37" i="8"/>
  <c r="K37" i="8"/>
  <c r="K45" i="12"/>
  <c r="J45" i="12"/>
  <c r="J85" i="11"/>
  <c r="K85" i="11"/>
  <c r="K49" i="12"/>
  <c r="J49" i="12"/>
  <c r="K66" i="10"/>
  <c r="J66" i="10"/>
  <c r="K102" i="9"/>
  <c r="J102" i="9"/>
  <c r="J82" i="8"/>
  <c r="K82" i="8"/>
  <c r="K81" i="12"/>
  <c r="J81" i="12"/>
  <c r="K29" i="11"/>
  <c r="J29" i="11"/>
  <c r="K33" i="11"/>
  <c r="J33" i="11"/>
  <c r="J100" i="11"/>
  <c r="K100" i="11"/>
  <c r="K84" i="10"/>
  <c r="J84" i="10"/>
  <c r="K45" i="9"/>
  <c r="J45" i="9"/>
  <c r="K29" i="9"/>
  <c r="J29" i="9"/>
  <c r="J35" i="8"/>
  <c r="K35" i="8"/>
  <c r="J100" i="6"/>
  <c r="K100" i="6"/>
  <c r="J33" i="7"/>
  <c r="K33" i="7"/>
  <c r="J103" i="7"/>
  <c r="K103" i="7"/>
  <c r="J38" i="6"/>
  <c r="K38" i="6"/>
  <c r="K64" i="12"/>
  <c r="J64" i="12"/>
  <c r="J28" i="11"/>
  <c r="K28" i="11"/>
  <c r="K37" i="11"/>
  <c r="J37" i="11"/>
  <c r="K67" i="11"/>
  <c r="J67" i="11"/>
  <c r="K85" i="10"/>
  <c r="J85" i="10"/>
  <c r="K103" i="10"/>
  <c r="J103" i="10"/>
  <c r="K37" i="9"/>
  <c r="J37" i="9"/>
  <c r="K100" i="9"/>
  <c r="J100" i="9"/>
  <c r="J66" i="8"/>
  <c r="K66" i="8"/>
  <c r="J32" i="7"/>
  <c r="K32" i="7"/>
  <c r="J102" i="7"/>
  <c r="K102" i="7"/>
  <c r="J35" i="6"/>
  <c r="K35" i="6"/>
  <c r="J107" i="21"/>
  <c r="K107" i="21"/>
  <c r="K105" i="23"/>
  <c r="J105" i="23"/>
  <c r="J96" i="7"/>
  <c r="K96" i="7"/>
  <c r="K24" i="9"/>
  <c r="J24" i="9"/>
  <c r="J42" i="10"/>
  <c r="K42" i="10"/>
  <c r="K24" i="10"/>
  <c r="J24" i="10"/>
  <c r="E6" i="12"/>
  <c r="D6" i="12"/>
  <c r="D6" i="10"/>
  <c r="E6" i="10"/>
  <c r="E6" i="8"/>
  <c r="D6" i="8"/>
  <c r="E42" i="12"/>
  <c r="D42" i="12"/>
  <c r="E7" i="12"/>
  <c r="D7" i="12"/>
  <c r="E43" i="11"/>
  <c r="D43" i="11"/>
  <c r="E61" i="11"/>
  <c r="D61" i="11"/>
  <c r="D7" i="10"/>
  <c r="E7" i="10"/>
  <c r="D24" i="10"/>
  <c r="E24" i="10"/>
  <c r="E79" i="8"/>
  <c r="D79" i="8"/>
  <c r="E7" i="8"/>
  <c r="D7" i="8"/>
  <c r="E78" i="6"/>
  <c r="D78" i="6"/>
  <c r="E79" i="6"/>
  <c r="D79" i="6"/>
  <c r="E60" i="12"/>
  <c r="D60" i="12"/>
  <c r="E42" i="11"/>
  <c r="D42" i="11"/>
  <c r="D43" i="10"/>
  <c r="E43" i="10"/>
  <c r="D78" i="9"/>
  <c r="E78" i="9"/>
  <c r="D96" i="9"/>
  <c r="E96" i="9"/>
  <c r="E60" i="8"/>
  <c r="D60" i="8"/>
  <c r="D97" i="8"/>
  <c r="E97" i="8"/>
  <c r="E78" i="7"/>
  <c r="D78" i="7"/>
  <c r="J28" i="7"/>
  <c r="K28" i="7"/>
  <c r="J65" i="8"/>
  <c r="K65" i="8"/>
  <c r="J48" i="8"/>
  <c r="K48" i="8"/>
  <c r="J16" i="8"/>
  <c r="K16" i="8"/>
  <c r="J30" i="8"/>
  <c r="K30" i="8"/>
  <c r="K67" i="9"/>
  <c r="J67" i="9"/>
  <c r="K81" i="9"/>
  <c r="J81" i="9"/>
  <c r="K12" i="9"/>
  <c r="J12" i="9"/>
  <c r="J101" i="10"/>
  <c r="K101" i="10"/>
  <c r="D96" i="12"/>
  <c r="E96" i="12"/>
  <c r="E24" i="11"/>
  <c r="D24" i="11"/>
  <c r="J104" i="11"/>
  <c r="K104" i="11"/>
  <c r="K98" i="11"/>
  <c r="J98" i="11"/>
  <c r="K48" i="11"/>
  <c r="J48" i="11"/>
  <c r="K20" i="12"/>
  <c r="J20" i="12"/>
  <c r="K30" i="12"/>
  <c r="J30" i="12"/>
  <c r="K13" i="12"/>
  <c r="J13" i="12"/>
  <c r="K68" i="12"/>
  <c r="J68" i="12"/>
  <c r="K104" i="12"/>
  <c r="J104" i="12"/>
  <c r="K27" i="12"/>
  <c r="J27" i="12"/>
  <c r="D60" i="10"/>
  <c r="E60" i="10"/>
  <c r="D42" i="10"/>
  <c r="E42" i="10"/>
  <c r="D79" i="9"/>
  <c r="E79" i="9"/>
  <c r="J54" i="18"/>
  <c r="K54" i="18"/>
  <c r="J26" i="20"/>
  <c r="K26" i="20"/>
  <c r="J56" i="20"/>
  <c r="K56" i="20"/>
  <c r="J55" i="20"/>
  <c r="K55" i="20"/>
  <c r="J49" i="8"/>
  <c r="K49" i="8"/>
  <c r="J61" i="21"/>
  <c r="K61" i="21"/>
  <c r="J88" i="22"/>
  <c r="K88" i="22"/>
  <c r="K69" i="22"/>
  <c r="J69" i="22"/>
  <c r="J52" i="22"/>
  <c r="K52" i="22"/>
  <c r="J88" i="23"/>
  <c r="K88" i="23"/>
  <c r="K51" i="23"/>
  <c r="J51" i="23"/>
  <c r="K51" i="24"/>
  <c r="J51" i="24"/>
  <c r="J52" i="24"/>
  <c r="K52" i="24"/>
  <c r="K106" i="24"/>
  <c r="J106" i="24"/>
  <c r="K72" i="24"/>
  <c r="J72" i="24"/>
  <c r="K90" i="25"/>
  <c r="J90" i="25"/>
  <c r="K69" i="25"/>
  <c r="J69" i="25"/>
  <c r="K105" i="25"/>
  <c r="J105" i="25"/>
  <c r="J83" i="8"/>
  <c r="K83" i="8"/>
  <c r="K38" i="12"/>
  <c r="J38" i="12"/>
  <c r="K49" i="11"/>
  <c r="J49" i="11"/>
  <c r="K103" i="9"/>
  <c r="J103" i="9"/>
  <c r="J99" i="8"/>
  <c r="K99" i="8"/>
  <c r="K63" i="12"/>
  <c r="J63" i="12"/>
  <c r="K108" i="25"/>
  <c r="J108" i="25"/>
  <c r="J46" i="8"/>
  <c r="K46" i="8"/>
  <c r="K36" i="9"/>
  <c r="J36" i="9"/>
  <c r="K103" i="12"/>
  <c r="J103" i="12"/>
  <c r="J99" i="10"/>
  <c r="K99" i="10"/>
  <c r="J29" i="8"/>
  <c r="K29" i="8"/>
  <c r="K37" i="12"/>
  <c r="J37" i="12"/>
  <c r="K101" i="12"/>
  <c r="J101" i="12"/>
  <c r="J30" i="11"/>
  <c r="K30" i="11"/>
  <c r="K65" i="11"/>
  <c r="J65" i="11"/>
  <c r="K28" i="10"/>
  <c r="J28" i="10"/>
  <c r="K47" i="10"/>
  <c r="J47" i="10"/>
  <c r="K35" i="9"/>
  <c r="J35" i="9"/>
  <c r="K46" i="9"/>
  <c r="J46" i="9"/>
  <c r="J38" i="8"/>
  <c r="K38" i="8"/>
  <c r="J36" i="7"/>
  <c r="K36" i="7"/>
  <c r="J37" i="7"/>
  <c r="K37" i="7"/>
  <c r="J33" i="6"/>
  <c r="K33" i="6"/>
  <c r="J102" i="6"/>
  <c r="K102" i="6"/>
  <c r="K85" i="12"/>
  <c r="J85" i="12"/>
  <c r="K27" i="11"/>
  <c r="J27" i="11"/>
  <c r="K38" i="11"/>
  <c r="J38" i="11"/>
  <c r="K31" i="10"/>
  <c r="J31" i="10"/>
  <c r="K81" i="10"/>
  <c r="J81" i="10"/>
  <c r="J63" i="10"/>
  <c r="K63" i="10"/>
  <c r="K38" i="9"/>
  <c r="J38" i="9"/>
  <c r="K66" i="9"/>
  <c r="J66" i="9"/>
  <c r="J103" i="8"/>
  <c r="K103" i="8"/>
  <c r="J35" i="7"/>
  <c r="K35" i="7"/>
  <c r="J100" i="7"/>
  <c r="K100" i="7"/>
  <c r="J99" i="6"/>
  <c r="K99" i="6"/>
  <c r="R14" i="10"/>
  <c r="R50" i="21"/>
  <c r="P47" i="24"/>
  <c r="N47" i="24" s="1"/>
  <c r="F13" i="6"/>
  <c r="P7" i="6" s="1"/>
  <c r="F10" i="6"/>
  <c r="P6" i="6" s="1"/>
  <c r="F49" i="20"/>
  <c r="P43" i="20" s="1"/>
  <c r="F46" i="20"/>
  <c r="P42" i="20" s="1"/>
  <c r="R32" i="21"/>
  <c r="R68" i="21"/>
  <c r="R86" i="21"/>
  <c r="N35" i="12"/>
  <c r="R35" i="12" s="1"/>
  <c r="R32" i="12" s="1"/>
  <c r="P4" i="11"/>
  <c r="G9" i="2"/>
  <c r="L9" i="2"/>
  <c r="H10" i="2"/>
  <c r="K9" i="2"/>
  <c r="K11" i="2"/>
  <c r="H9" i="2"/>
  <c r="C11" i="2"/>
  <c r="G10" i="2"/>
  <c r="G11" i="2"/>
  <c r="H11" i="2"/>
  <c r="L11" i="2"/>
  <c r="C10" i="2"/>
  <c r="K10" i="2"/>
  <c r="L10" i="2"/>
  <c r="C9" i="2"/>
  <c r="P40" i="11" a="1"/>
  <c r="P94" i="10" a="1"/>
  <c r="P4" i="9" a="1"/>
  <c r="P76" i="7" a="1"/>
  <c r="P58" i="10" a="1"/>
  <c r="P76" i="9" a="1"/>
  <c r="N53" i="11"/>
  <c r="R53" i="11" s="1"/>
  <c r="R50" i="11" s="1"/>
  <c r="P4" i="12" a="1"/>
  <c r="P4" i="10" a="1"/>
  <c r="P76" i="8" a="1"/>
  <c r="P22" i="12" a="1"/>
  <c r="P94" i="6" a="1"/>
  <c r="P94" i="6" s="1"/>
  <c r="P58" i="10"/>
  <c r="B9" i="2"/>
  <c r="P22" i="12"/>
  <c r="BF79" i="24"/>
  <c r="V90" i="2" s="1"/>
  <c r="P40" i="9"/>
  <c r="CA25" i="9"/>
  <c r="AQ62" i="2" s="1"/>
  <c r="P4" i="9"/>
  <c r="BT61" i="12"/>
  <c r="AJ94" i="2" s="1"/>
  <c r="BT43" i="10"/>
  <c r="AJ73" i="2" s="1"/>
  <c r="BQ61" i="9"/>
  <c r="AG64" i="2" s="1"/>
  <c r="C9" i="6" s="1"/>
  <c r="BD43" i="8"/>
  <c r="T53" i="2" s="1"/>
  <c r="BF5" i="3" s="1"/>
  <c r="BS79" i="11"/>
  <c r="AI85" i="2" s="1"/>
  <c r="BT61" i="10"/>
  <c r="AJ74" i="2" s="1"/>
  <c r="BR97" i="8"/>
  <c r="AH56" i="2" s="1"/>
  <c r="BQ61" i="11"/>
  <c r="AG84" i="2" s="1"/>
  <c r="BD79" i="11"/>
  <c r="T85" i="2" s="1"/>
  <c r="BQ97" i="12"/>
  <c r="AG96" i="2" s="1"/>
  <c r="BD79" i="10"/>
  <c r="T75" i="2" s="1"/>
  <c r="BT25" i="8"/>
  <c r="AJ52" i="2" s="1"/>
  <c r="BF97" i="23"/>
  <c r="V81" i="2" s="1"/>
  <c r="BS97" i="11"/>
  <c r="AI86" i="2" s="1"/>
  <c r="BR97" i="12"/>
  <c r="AH96" i="2" s="1"/>
  <c r="BT97" i="11"/>
  <c r="AJ86" i="2" s="1"/>
  <c r="BS97" i="10"/>
  <c r="AI76" i="2" s="1"/>
  <c r="BQ43" i="8"/>
  <c r="AG53" i="2" s="1"/>
  <c r="BS5" i="3" s="1"/>
  <c r="BT25" i="7"/>
  <c r="AJ32" i="2" s="1"/>
  <c r="BD97" i="7"/>
  <c r="T36" i="2" s="1"/>
  <c r="BE97" i="23"/>
  <c r="U81" i="2" s="1"/>
  <c r="BV25" i="12"/>
  <c r="AL92" i="2" s="1"/>
  <c r="BD43" i="11"/>
  <c r="T83" i="2" s="1"/>
  <c r="BR61" i="9"/>
  <c r="AH64" i="2" s="1"/>
  <c r="C10" i="6" s="1"/>
  <c r="BT79" i="11"/>
  <c r="AJ85" i="2" s="1"/>
  <c r="BT43" i="12"/>
  <c r="AJ93" i="2" s="1"/>
  <c r="BV23" i="3" s="1"/>
  <c r="BS61" i="10"/>
  <c r="AI74" i="2" s="1"/>
  <c r="BS97" i="9"/>
  <c r="AI66" i="2" s="1"/>
  <c r="BR79" i="8"/>
  <c r="AH55" i="2" s="1"/>
  <c r="BR97" i="6"/>
  <c r="AH46" i="2" s="1"/>
  <c r="BW43" i="21"/>
  <c r="AM58" i="2" s="1"/>
  <c r="BD79" i="8"/>
  <c r="T55" i="2" s="1"/>
  <c r="BX25" i="12"/>
  <c r="AN92" i="2" s="1"/>
  <c r="BT43" i="11"/>
  <c r="AJ83" i="2" s="1"/>
  <c r="BT97" i="9"/>
  <c r="AJ66" i="2" s="1"/>
  <c r="BQ97" i="8"/>
  <c r="AG56" i="2" s="1"/>
  <c r="BF97" i="25"/>
  <c r="BR43" i="8"/>
  <c r="AH53" i="2" s="1"/>
  <c r="BT5" i="3" s="1"/>
  <c r="BF25" i="9"/>
  <c r="V62" i="2" s="1"/>
  <c r="BT97" i="12"/>
  <c r="AJ96" i="2" s="1"/>
  <c r="BQ97" i="10"/>
  <c r="AG76" i="2" s="1"/>
  <c r="BD25" i="8"/>
  <c r="T52" i="2" s="1"/>
  <c r="S11" i="2"/>
  <c r="AJ9" i="2"/>
  <c r="AH11" i="2"/>
  <c r="P94" i="11" a="1"/>
  <c r="P94" i="11" s="1"/>
  <c r="P76" i="12" a="1"/>
  <c r="P76" i="12" s="1"/>
  <c r="P40" i="12" a="1"/>
  <c r="P40" i="12" s="1"/>
  <c r="P76" i="10" a="1"/>
  <c r="P76" i="10" s="1"/>
  <c r="P22" i="9" a="1"/>
  <c r="P76" i="6" a="1"/>
  <c r="P94" i="7" a="1"/>
  <c r="P94" i="7" s="1"/>
  <c r="P58" i="12" a="1"/>
  <c r="P58" i="12" s="1"/>
  <c r="P22" i="10" a="1"/>
  <c r="N22" i="12" a="1"/>
  <c r="N22" i="12" s="1"/>
  <c r="O29" i="12" s="1"/>
  <c r="P22" i="8" a="1"/>
  <c r="P22" i="8" s="1"/>
  <c r="P47" i="23"/>
  <c r="N47" i="23" s="1"/>
  <c r="N91" i="11"/>
  <c r="R91" i="11" s="1"/>
  <c r="P47" i="25"/>
  <c r="N47" i="25" s="1"/>
  <c r="P47" i="22"/>
  <c r="N47" i="22" s="1"/>
  <c r="N72" i="11"/>
  <c r="R72" i="11" s="1"/>
  <c r="N90" i="11"/>
  <c r="R90" i="11" s="1"/>
  <c r="P76" i="9"/>
  <c r="N38" i="12"/>
  <c r="R38" i="12" s="1"/>
  <c r="N19" i="12"/>
  <c r="R19" i="12" s="1"/>
  <c r="P4" i="12"/>
  <c r="N72" i="12"/>
  <c r="R72" i="12" s="1"/>
  <c r="N91" i="12"/>
  <c r="R91" i="12" s="1"/>
  <c r="O76" i="25" a="1"/>
  <c r="O76" i="25" s="1"/>
  <c r="P83" i="25" s="1"/>
  <c r="N76" i="25" a="1"/>
  <c r="N76" i="25" s="1"/>
  <c r="O83" i="25" s="1"/>
  <c r="N58" i="25" a="1"/>
  <c r="N58" i="25" s="1"/>
  <c r="O65" i="25" s="1"/>
  <c r="Q58" i="25" a="1"/>
  <c r="Q58" i="25" s="1"/>
  <c r="P65" i="25" s="1"/>
  <c r="N89" i="11"/>
  <c r="R89" i="11" s="1"/>
  <c r="R86" i="11" s="1"/>
  <c r="N73" i="12"/>
  <c r="R73" i="12" s="1"/>
  <c r="N54" i="12"/>
  <c r="R54" i="12" s="1"/>
  <c r="O94" i="25" a="1"/>
  <c r="O94" i="25" s="1"/>
  <c r="P101" i="25" s="1"/>
  <c r="N94" i="25" a="1"/>
  <c r="N94" i="25" s="1"/>
  <c r="O101" i="25" s="1"/>
  <c r="Q4" i="12" a="1"/>
  <c r="Q4" i="12" s="1"/>
  <c r="N71" i="12"/>
  <c r="R71" i="12" s="1"/>
  <c r="R68" i="12" s="1"/>
  <c r="N53" i="12"/>
  <c r="R53" i="12" s="1"/>
  <c r="R50" i="12" s="1"/>
  <c r="N89" i="12"/>
  <c r="R89" i="12" s="1"/>
  <c r="R86" i="12" s="1"/>
  <c r="N90" i="12"/>
  <c r="R90" i="12" s="1"/>
  <c r="Q22" i="12" a="1"/>
  <c r="Q22" i="12" s="1"/>
  <c r="O22" i="12" a="1"/>
  <c r="O22" i="12" s="1"/>
  <c r="N76" i="24" a="1"/>
  <c r="N76" i="24" s="1"/>
  <c r="O83" i="24" s="1"/>
  <c r="P40" i="11"/>
  <c r="P94" i="10"/>
  <c r="N72" i="9"/>
  <c r="R72" i="9" s="1"/>
  <c r="N53" i="9"/>
  <c r="R53" i="9" s="1"/>
  <c r="Q94" i="24" a="1"/>
  <c r="Q94" i="24" s="1"/>
  <c r="P101" i="24" s="1"/>
  <c r="N58" i="24" a="1"/>
  <c r="N58" i="24" s="1"/>
  <c r="O65" i="24" s="1"/>
  <c r="O76" i="24" a="1"/>
  <c r="O76" i="24" s="1"/>
  <c r="P83" i="24" s="1"/>
  <c r="O58" i="24" a="1"/>
  <c r="O58" i="24" s="1"/>
  <c r="P65" i="24" s="1"/>
  <c r="N71" i="11"/>
  <c r="R71" i="11" s="1"/>
  <c r="R68" i="11" s="1"/>
  <c r="N19" i="11"/>
  <c r="R19" i="11" s="1"/>
  <c r="N94" i="24" a="1"/>
  <c r="N94" i="24" s="1"/>
  <c r="O101" i="24" s="1"/>
  <c r="N89" i="10"/>
  <c r="R89" i="10" s="1"/>
  <c r="Q4" i="11" a="1"/>
  <c r="Q4" i="11" s="1"/>
  <c r="N73" i="11"/>
  <c r="R73" i="11" s="1"/>
  <c r="CB25" i="11"/>
  <c r="AR82" i="2" s="1"/>
  <c r="Q22" i="11" a="1"/>
  <c r="Q22" i="11" s="1"/>
  <c r="O22" i="11" a="1"/>
  <c r="O22" i="11" s="1"/>
  <c r="P4" i="10"/>
  <c r="N91" i="10"/>
  <c r="R91" i="10" s="1"/>
  <c r="N54" i="11"/>
  <c r="R54" i="11" s="1"/>
  <c r="N35" i="11"/>
  <c r="R35" i="11" s="1"/>
  <c r="R32" i="11" s="1"/>
  <c r="N22" i="11" a="1"/>
  <c r="N22" i="11" s="1"/>
  <c r="O29" i="11" s="1"/>
  <c r="P22" i="10"/>
  <c r="P11" i="20"/>
  <c r="N11" i="20" s="1"/>
  <c r="N91" i="8"/>
  <c r="R91" i="8" s="1"/>
  <c r="N53" i="8"/>
  <c r="R53" i="8" s="1"/>
  <c r="O58" i="23" a="1"/>
  <c r="O58" i="23" s="1"/>
  <c r="P65" i="23" s="1"/>
  <c r="N58" i="23" a="1"/>
  <c r="N58" i="23" s="1"/>
  <c r="O65" i="23" s="1"/>
  <c r="Q76" i="23" a="1"/>
  <c r="Q76" i="23" s="1"/>
  <c r="P83" i="23" s="1"/>
  <c r="CB25" i="9"/>
  <c r="AR62" i="2" s="1"/>
  <c r="N90" i="10"/>
  <c r="R90" i="10" s="1"/>
  <c r="O94" i="23" a="1"/>
  <c r="O94" i="23" s="1"/>
  <c r="Q94" i="23" a="1"/>
  <c r="Q94" i="23" s="1"/>
  <c r="N76" i="23" a="1"/>
  <c r="N76" i="23" s="1"/>
  <c r="O83" i="23" s="1"/>
  <c r="N19" i="9"/>
  <c r="R19" i="9" s="1"/>
  <c r="N89" i="9"/>
  <c r="R89" i="9" s="1"/>
  <c r="N73" i="10"/>
  <c r="R73" i="10" s="1"/>
  <c r="N91" i="9"/>
  <c r="R91" i="9" s="1"/>
  <c r="N73" i="9"/>
  <c r="R73" i="9" s="1"/>
  <c r="N37" i="9"/>
  <c r="R37" i="9" s="1"/>
  <c r="N53" i="10"/>
  <c r="R53" i="10" s="1"/>
  <c r="N71" i="10"/>
  <c r="R71" i="10" s="1"/>
  <c r="N72" i="10"/>
  <c r="R72" i="10" s="1"/>
  <c r="N18" i="9"/>
  <c r="R18" i="9" s="1"/>
  <c r="N35" i="10"/>
  <c r="R35" i="10" s="1"/>
  <c r="R32" i="10" s="1"/>
  <c r="N54" i="10"/>
  <c r="R54" i="10" s="1"/>
  <c r="N90" i="8"/>
  <c r="R90" i="8" s="1"/>
  <c r="N54" i="8"/>
  <c r="R54" i="8" s="1"/>
  <c r="CB43" i="9"/>
  <c r="AR63" i="2" s="1"/>
  <c r="N90" i="9"/>
  <c r="R90" i="9" s="1"/>
  <c r="N54" i="9"/>
  <c r="R54" i="9" s="1"/>
  <c r="N76" i="22" a="1"/>
  <c r="N76" i="22" s="1"/>
  <c r="O83" i="22" s="1"/>
  <c r="Q94" i="22" a="1"/>
  <c r="Q94" i="22" s="1"/>
  <c r="Q58" i="22" a="1"/>
  <c r="Q58" i="22" s="1"/>
  <c r="P65" i="22" s="1"/>
  <c r="Q76" i="22" a="1"/>
  <c r="Q76" i="22" s="1"/>
  <c r="P83" i="22" s="1"/>
  <c r="N71" i="9"/>
  <c r="R71" i="9" s="1"/>
  <c r="O94" i="22" a="1"/>
  <c r="O94" i="22" s="1"/>
  <c r="P22" i="9"/>
  <c r="N58" i="22" a="1"/>
  <c r="N58" i="22" s="1"/>
  <c r="O65" i="22" s="1"/>
  <c r="Q4" i="9" a="1"/>
  <c r="Q4" i="9" s="1"/>
  <c r="O22" i="9" a="1"/>
  <c r="O22" i="9" s="1"/>
  <c r="Q22" i="9" a="1"/>
  <c r="Q22" i="9" s="1"/>
  <c r="N35" i="8"/>
  <c r="R35" i="8" s="1"/>
  <c r="R32" i="8" s="1"/>
  <c r="N35" i="9"/>
  <c r="R35" i="9" s="1"/>
  <c r="N22" i="9" a="1"/>
  <c r="N22" i="9" s="1"/>
  <c r="O29" i="9" s="1"/>
  <c r="N73" i="8"/>
  <c r="R73" i="8" s="1"/>
  <c r="P94" i="8"/>
  <c r="P76" i="8"/>
  <c r="CB25" i="8"/>
  <c r="AR52" i="2" s="1"/>
  <c r="N89" i="8"/>
  <c r="R89" i="8" s="1"/>
  <c r="Q22" i="8" a="1"/>
  <c r="Q22" i="8" s="1"/>
  <c r="O22" i="8" a="1"/>
  <c r="O22" i="8" s="1"/>
  <c r="N19" i="8"/>
  <c r="R19" i="8" s="1"/>
  <c r="R14" i="8" s="1"/>
  <c r="N71" i="8"/>
  <c r="R71" i="8" s="1"/>
  <c r="N22" i="8" a="1"/>
  <c r="N22" i="8" s="1"/>
  <c r="O29" i="8" s="1"/>
  <c r="N72" i="8"/>
  <c r="R72" i="8" s="1"/>
  <c r="P4" i="8" a="1"/>
  <c r="P4" i="8" s="1"/>
  <c r="P11" i="8" s="1"/>
  <c r="N11" i="8" s="1"/>
  <c r="P11" i="18"/>
  <c r="N11" i="18" s="1"/>
  <c r="P76" i="6"/>
  <c r="N19" i="7"/>
  <c r="R19" i="7" s="1"/>
  <c r="R14" i="7" s="1"/>
  <c r="CB25" i="7"/>
  <c r="AR32" i="2" s="1"/>
  <c r="Q4" i="7"/>
  <c r="P76" i="7"/>
  <c r="P4" i="7" a="1"/>
  <c r="P4" i="7" s="1"/>
  <c r="N35" i="7"/>
  <c r="R35" i="7" s="1"/>
  <c r="O22" i="7" a="1"/>
  <c r="O22" i="7" s="1"/>
  <c r="CB43" i="10"/>
  <c r="AR73" i="2" s="1"/>
  <c r="CA25" i="10"/>
  <c r="AQ72" i="2" s="1"/>
  <c r="C67" i="20"/>
  <c r="C28" i="20"/>
  <c r="AC9" i="20"/>
  <c r="C24" i="20"/>
  <c r="F24" i="20"/>
  <c r="N24" i="20" s="1"/>
  <c r="C23" i="20"/>
  <c r="I42" i="20" s="1"/>
  <c r="F29" i="20"/>
  <c r="N25" i="20" s="1"/>
  <c r="C27" i="20"/>
  <c r="C30" i="20"/>
  <c r="N32" i="20"/>
  <c r="N50" i="20"/>
  <c r="O32" i="20"/>
  <c r="C29" i="20"/>
  <c r="C31" i="20"/>
  <c r="BV43" i="18"/>
  <c r="AL38" i="2" s="1"/>
  <c r="BV23" i="19" s="1"/>
  <c r="BV97" i="21"/>
  <c r="AL61" i="2" s="1"/>
  <c r="T9" i="2"/>
  <c r="S9" i="2"/>
  <c r="BR25" i="7"/>
  <c r="AH32" i="2" s="1"/>
  <c r="I89" i="8"/>
  <c r="I107" i="9"/>
  <c r="AZ61" i="10"/>
  <c r="P74" i="2" s="1"/>
  <c r="I36" i="10"/>
  <c r="I51" i="11"/>
  <c r="BR43" i="11"/>
  <c r="AH83" i="2" s="1"/>
  <c r="I53" i="12"/>
  <c r="I32" i="12"/>
  <c r="I107" i="12"/>
  <c r="BR25" i="12"/>
  <c r="AH92" i="2" s="1"/>
  <c r="I61" i="9"/>
  <c r="I79" i="10"/>
  <c r="I25" i="9"/>
  <c r="I44" i="12"/>
  <c r="BV79" i="21"/>
  <c r="AL60" i="2" s="1"/>
  <c r="I107" i="8"/>
  <c r="I107" i="11"/>
  <c r="I107" i="10"/>
  <c r="I74" i="21"/>
  <c r="BF43" i="21"/>
  <c r="V58" i="2" s="1"/>
  <c r="BC97" i="21"/>
  <c r="S61" i="2" s="1"/>
  <c r="I71" i="8"/>
  <c r="BR79" i="11"/>
  <c r="AH85" i="2" s="1"/>
  <c r="I53" i="11"/>
  <c r="I55" i="11"/>
  <c r="I54" i="9"/>
  <c r="I53" i="9"/>
  <c r="I89" i="9"/>
  <c r="I55" i="7"/>
  <c r="I56" i="6"/>
  <c r="I71" i="12"/>
  <c r="I54" i="11"/>
  <c r="I54" i="7"/>
  <c r="I54" i="6"/>
  <c r="I25" i="12"/>
  <c r="I26" i="11"/>
  <c r="I25" i="10"/>
  <c r="I25" i="8"/>
  <c r="I62" i="11"/>
  <c r="I26" i="10"/>
  <c r="I43" i="10"/>
  <c r="I43" i="9"/>
  <c r="I97" i="8"/>
  <c r="I80" i="8"/>
  <c r="I44" i="8"/>
  <c r="I25" i="7"/>
  <c r="I98" i="7"/>
  <c r="I26" i="9"/>
  <c r="I80" i="12"/>
  <c r="I98" i="12"/>
  <c r="I98" i="10"/>
  <c r="I62" i="10"/>
  <c r="I97" i="9"/>
  <c r="I53" i="7"/>
  <c r="I36" i="8"/>
  <c r="I32" i="8"/>
  <c r="BS79" i="9"/>
  <c r="AI65" i="2" s="1"/>
  <c r="I89" i="10"/>
  <c r="I59" i="9"/>
  <c r="AL61" i="9" s="1"/>
  <c r="B64" i="2" s="1"/>
  <c r="BQ43" i="11"/>
  <c r="AG83" i="2" s="1"/>
  <c r="BS25" i="12"/>
  <c r="AI92" i="2" s="1"/>
  <c r="BS61" i="12"/>
  <c r="AI94" i="2" s="1"/>
  <c r="I90" i="12"/>
  <c r="I108" i="12"/>
  <c r="I88" i="12"/>
  <c r="I43" i="12"/>
  <c r="I59" i="8"/>
  <c r="AL61" i="8" s="1"/>
  <c r="B54" i="2" s="1"/>
  <c r="I97" i="11"/>
  <c r="I71" i="11"/>
  <c r="I89" i="12"/>
  <c r="I56" i="9"/>
  <c r="I53" i="8"/>
  <c r="I89" i="11"/>
  <c r="I71" i="10"/>
  <c r="I71" i="9"/>
  <c r="I56" i="7"/>
  <c r="I55" i="6"/>
  <c r="I55" i="12"/>
  <c r="I56" i="11"/>
  <c r="I53" i="10"/>
  <c r="AG11" i="2"/>
  <c r="AJ10" i="2"/>
  <c r="I18" i="10"/>
  <c r="L18" i="10"/>
  <c r="O9" i="10" s="1"/>
  <c r="L14" i="10"/>
  <c r="O8" i="10" s="1"/>
  <c r="I17" i="10"/>
  <c r="I20" i="10"/>
  <c r="C36" i="21"/>
  <c r="F31" i="21"/>
  <c r="P25" i="21" s="1"/>
  <c r="F28" i="21"/>
  <c r="P24" i="21" s="1"/>
  <c r="F82" i="18"/>
  <c r="P78" i="18" s="1"/>
  <c r="F85" i="18"/>
  <c r="P79" i="18" s="1"/>
  <c r="BY97" i="12"/>
  <c r="AO96" i="2" s="1"/>
  <c r="BY25" i="11"/>
  <c r="AO82" i="2" s="1"/>
  <c r="BY61" i="12"/>
  <c r="AO94" i="2" s="1"/>
  <c r="AO10" i="2"/>
  <c r="AP11" i="2"/>
  <c r="BY61" i="8"/>
  <c r="AO54" i="2" s="1"/>
  <c r="AO9" i="2"/>
  <c r="R10" i="2"/>
  <c r="BY25" i="10"/>
  <c r="AO72" i="2" s="1"/>
  <c r="BY61" i="9"/>
  <c r="AO64" i="2" s="1"/>
  <c r="O14" i="6" s="1"/>
  <c r="N19" i="6" s="1"/>
  <c r="R19" i="6" s="1"/>
  <c r="BY61" i="10"/>
  <c r="AO74" i="2" s="1"/>
  <c r="BY97" i="7"/>
  <c r="AO36" i="2" s="1"/>
  <c r="BY79" i="11"/>
  <c r="AO85" i="2" s="1"/>
  <c r="BY25" i="9"/>
  <c r="AO62" i="2" s="1"/>
  <c r="BY43" i="9"/>
  <c r="AO63" i="2" s="1"/>
  <c r="BY79" i="10"/>
  <c r="AO75" i="2" s="1"/>
  <c r="BY97" i="10"/>
  <c r="AO76" i="2" s="1"/>
  <c r="BY97" i="6"/>
  <c r="AO46" i="2" s="1"/>
  <c r="BY79" i="9"/>
  <c r="AO65" i="2" s="1"/>
  <c r="BZ97" i="10"/>
  <c r="AP76" i="2" s="1"/>
  <c r="BY97" i="9"/>
  <c r="AO66" i="2" s="1"/>
  <c r="BY43" i="8"/>
  <c r="AO53" i="2" s="1"/>
  <c r="CA5" i="3" s="1"/>
  <c r="BY79" i="8"/>
  <c r="AO55" i="2" s="1"/>
  <c r="BY97" i="8"/>
  <c r="AO56" i="2" s="1"/>
  <c r="BY43" i="11"/>
  <c r="AO83" i="2" s="1"/>
  <c r="BZ97" i="8"/>
  <c r="AP56" i="2" s="1"/>
  <c r="BY43" i="10"/>
  <c r="AO73" i="2" s="1"/>
  <c r="BY61" i="11"/>
  <c r="AO84" i="2" s="1"/>
  <c r="BY25" i="8"/>
  <c r="AO52" i="2" s="1"/>
  <c r="BY97" i="11"/>
  <c r="AO86" i="2" s="1"/>
  <c r="BY43" i="12"/>
  <c r="AO93" i="2" s="1"/>
  <c r="CA23" i="3" s="1"/>
  <c r="CA97" i="25"/>
  <c r="AR12" i="2"/>
  <c r="AQ13" i="2"/>
  <c r="AR14" i="2"/>
  <c r="AR13" i="2"/>
  <c r="C19" i="2"/>
  <c r="C20" i="2"/>
  <c r="C21" i="2"/>
  <c r="BY25" i="7"/>
  <c r="AO32" i="2" s="1"/>
  <c r="BY79" i="12"/>
  <c r="AO95" i="2" s="1"/>
  <c r="C32" i="2"/>
  <c r="BZ61" i="12"/>
  <c r="AP94" i="2" s="1"/>
  <c r="C36" i="2"/>
  <c r="BY25" i="12"/>
  <c r="AO92" i="2" s="1"/>
  <c r="BZ97" i="12"/>
  <c r="AP96" i="2" s="1"/>
  <c r="C46" i="2"/>
  <c r="C56" i="2"/>
  <c r="C55" i="2"/>
  <c r="C52" i="2"/>
  <c r="C53" i="2"/>
  <c r="AO5" i="3" s="1"/>
  <c r="C63" i="2"/>
  <c r="C66" i="2"/>
  <c r="C62" i="2"/>
  <c r="C65" i="2"/>
  <c r="C72" i="2"/>
  <c r="C75" i="2"/>
  <c r="C73" i="2"/>
  <c r="C74" i="2"/>
  <c r="C83" i="2"/>
  <c r="AQ43" i="11"/>
  <c r="G83" i="2" s="1"/>
  <c r="C82" i="2"/>
  <c r="C84" i="2"/>
  <c r="C94" i="2"/>
  <c r="C92" i="2"/>
  <c r="C95" i="2"/>
  <c r="C93" i="2"/>
  <c r="AO23" i="3" s="1"/>
  <c r="Y9" i="3" s="1"/>
  <c r="C96" i="2"/>
  <c r="BY43" i="25"/>
  <c r="AO98" i="2" s="1"/>
  <c r="BZ43" i="12"/>
  <c r="AP93" i="2" s="1"/>
  <c r="CB23" i="3" s="1"/>
  <c r="CB61" i="12"/>
  <c r="AR94" i="2" s="1"/>
  <c r="CA43" i="12"/>
  <c r="AQ93" i="2" s="1"/>
  <c r="CC23" i="3" s="1"/>
  <c r="CB97" i="12"/>
  <c r="AR96" i="2" s="1"/>
  <c r="CA79" i="12"/>
  <c r="AQ95" i="2" s="1"/>
  <c r="CA97" i="12"/>
  <c r="AQ96" i="2" s="1"/>
  <c r="BZ79" i="12"/>
  <c r="AP95" i="2" s="1"/>
  <c r="BZ43" i="11"/>
  <c r="AP83" i="2" s="1"/>
  <c r="CB61" i="11"/>
  <c r="AR84" i="2" s="1"/>
  <c r="CA43" i="11"/>
  <c r="AQ83" i="2" s="1"/>
  <c r="CA97" i="11"/>
  <c r="AQ86" i="2" s="1"/>
  <c r="BZ79" i="11"/>
  <c r="AP85" i="2" s="1"/>
  <c r="BZ43" i="10"/>
  <c r="AP73" i="2" s="1"/>
  <c r="CA97" i="10"/>
  <c r="AQ76" i="2" s="1"/>
  <c r="BZ79" i="10"/>
  <c r="AP75" i="2" s="1"/>
  <c r="CA97" i="9"/>
  <c r="AQ66" i="2" s="1"/>
  <c r="BZ79" i="9"/>
  <c r="AP65" i="2" s="1"/>
  <c r="CB61" i="9"/>
  <c r="AR64" i="2" s="1"/>
  <c r="CA43" i="9"/>
  <c r="AQ63" i="2" s="1"/>
  <c r="BZ61" i="9"/>
  <c r="AP64" i="2" s="1"/>
  <c r="CA97" i="8"/>
  <c r="AQ56" i="2" s="1"/>
  <c r="BZ79" i="8"/>
  <c r="AP55" i="2" s="1"/>
  <c r="CB61" i="8"/>
  <c r="AR54" i="2" s="1"/>
  <c r="CA43" i="8"/>
  <c r="AQ53" i="2" s="1"/>
  <c r="CC5" i="3" s="1"/>
  <c r="CB79" i="20"/>
  <c r="AR50" i="2" s="1"/>
  <c r="CB59" i="6" s="1"/>
  <c r="CA61" i="20"/>
  <c r="AQ49" i="2" s="1"/>
  <c r="CB61" i="6"/>
  <c r="AR44" i="2" s="1"/>
  <c r="CA43" i="6"/>
  <c r="AQ43" i="2" s="1"/>
  <c r="CB79" i="18"/>
  <c r="AR40" i="2" s="1"/>
  <c r="CA61" i="18"/>
  <c r="AQ39" i="2" s="1"/>
  <c r="CA41" i="7" s="1"/>
  <c r="BZ43" i="7"/>
  <c r="AP33" i="2" s="1"/>
  <c r="CB61" i="7"/>
  <c r="AR34" i="2" s="1"/>
  <c r="CB41" i="19" s="1"/>
  <c r="CA43" i="7"/>
  <c r="AQ33" i="2" s="1"/>
  <c r="CB61" i="5"/>
  <c r="AR24" i="2" s="1"/>
  <c r="CA43" i="5"/>
  <c r="AQ23" i="2" s="1"/>
  <c r="AQ11" i="2"/>
  <c r="AP10" i="2"/>
  <c r="AE5" i="22"/>
  <c r="Z27" i="22" s="1"/>
  <c r="AH11" i="15" s="1"/>
  <c r="L56" i="9"/>
  <c r="AX43" i="9" s="1"/>
  <c r="N63" i="2" s="1"/>
  <c r="AS43" i="18"/>
  <c r="I38" i="2" s="1"/>
  <c r="AS23" i="19" s="1"/>
  <c r="L86" i="10"/>
  <c r="O80" i="10" s="1"/>
  <c r="AT79" i="23"/>
  <c r="J80" i="2" s="1"/>
  <c r="AQ61" i="10"/>
  <c r="G74" i="2" s="1"/>
  <c r="AE5" i="25"/>
  <c r="Z27" i="25" s="1"/>
  <c r="AO27" i="15" s="1"/>
  <c r="L110" i="23"/>
  <c r="AX97" i="23" s="1"/>
  <c r="N81" i="2" s="1"/>
  <c r="L104" i="9"/>
  <c r="O98" i="9" s="1"/>
  <c r="AE5" i="24"/>
  <c r="Z27" i="24" s="1"/>
  <c r="AO11" i="15" s="1"/>
  <c r="AQ79" i="9"/>
  <c r="G65" i="2" s="1"/>
  <c r="AE5" i="23"/>
  <c r="Z27" i="23" s="1"/>
  <c r="AH27" i="15" s="1"/>
  <c r="AQ97" i="11"/>
  <c r="G86" i="2" s="1"/>
  <c r="AT25" i="9"/>
  <c r="J62" i="2" s="1"/>
  <c r="AR97" i="10"/>
  <c r="H76" i="2" s="1"/>
  <c r="AR97" i="11"/>
  <c r="H86" i="2" s="1"/>
  <c r="AQ43" i="8"/>
  <c r="G53" i="2" s="1"/>
  <c r="AS5" i="3" s="1"/>
  <c r="AT79" i="25"/>
  <c r="J100" i="2" s="1"/>
  <c r="L68" i="11"/>
  <c r="O62" i="11" s="1"/>
  <c r="L74" i="21"/>
  <c r="AX61" i="21" s="1"/>
  <c r="N59" i="2" s="1"/>
  <c r="AT43" i="21"/>
  <c r="J58" i="2" s="1"/>
  <c r="L68" i="8"/>
  <c r="O62" i="8" s="1"/>
  <c r="AS25" i="12"/>
  <c r="I92" i="2" s="1"/>
  <c r="AT97" i="24"/>
  <c r="J91" i="2" s="1"/>
  <c r="AE10" i="23"/>
  <c r="Z28" i="23" s="1"/>
  <c r="AH28" i="15" s="1"/>
  <c r="AE10" i="24"/>
  <c r="Z28" i="24" s="1"/>
  <c r="AO12" i="15" s="1"/>
  <c r="AA5" i="25"/>
  <c r="X27" i="25" s="1"/>
  <c r="AM27" i="15" s="1"/>
  <c r="BH55" i="15" s="1"/>
  <c r="I92" i="22"/>
  <c r="BF61" i="22"/>
  <c r="V69" i="2" s="1"/>
  <c r="AE10" i="22"/>
  <c r="Z28" i="22" s="1"/>
  <c r="AH12" i="15" s="1"/>
  <c r="AG10" i="23"/>
  <c r="AA28" i="23" s="1"/>
  <c r="AI28" i="15" s="1"/>
  <c r="AE10" i="25"/>
  <c r="Z28" i="25" s="1"/>
  <c r="AO28" i="15" s="1"/>
  <c r="AC10" i="22"/>
  <c r="Y28" i="22" s="1"/>
  <c r="AG12" i="15" s="1"/>
  <c r="AA5" i="24"/>
  <c r="X27" i="24" s="1"/>
  <c r="AM11" i="15" s="1"/>
  <c r="BH49" i="15" s="1"/>
  <c r="AA5" i="23"/>
  <c r="X27" i="23" s="1"/>
  <c r="AF27" i="15" s="1"/>
  <c r="BH43" i="15" s="1"/>
  <c r="AC5" i="8"/>
  <c r="Y27" i="8" s="1"/>
  <c r="Z19" i="15" s="1"/>
  <c r="AG5" i="19"/>
  <c r="AA27" i="19" s="1"/>
  <c r="U11" i="15" s="1"/>
  <c r="AG5" i="20"/>
  <c r="AA27" i="20" s="1"/>
  <c r="AB11" i="15" s="1"/>
  <c r="AG10" i="24"/>
  <c r="AA28" i="24" s="1"/>
  <c r="AP12" i="15" s="1"/>
  <c r="AG5" i="18"/>
  <c r="AA27" i="18" s="1"/>
  <c r="U27" i="15" s="1"/>
  <c r="AA5" i="22"/>
  <c r="X27" i="22" s="1"/>
  <c r="AF11" i="15" s="1"/>
  <c r="BH37" i="15" s="1"/>
  <c r="B61" i="2"/>
  <c r="L72" i="18"/>
  <c r="O63" i="18" s="1"/>
  <c r="AG19" i="18"/>
  <c r="AA31" i="18" s="1"/>
  <c r="U31" i="15" s="1"/>
  <c r="AC5" i="18"/>
  <c r="L74" i="18"/>
  <c r="AX61" i="18" s="1"/>
  <c r="N39" i="2" s="1"/>
  <c r="AX41" i="7" s="1"/>
  <c r="AT43" i="18"/>
  <c r="J38" i="2" s="1"/>
  <c r="AT23" i="19" s="1"/>
  <c r="L110" i="25"/>
  <c r="AX97" i="25" s="1"/>
  <c r="I73" i="22"/>
  <c r="BE43" i="22"/>
  <c r="U68" i="2" s="1"/>
  <c r="BE97" i="25"/>
  <c r="BE79" i="25"/>
  <c r="U100" i="2" s="1"/>
  <c r="I109" i="25"/>
  <c r="I73" i="25"/>
  <c r="BE43" i="25"/>
  <c r="U98" i="2" s="1"/>
  <c r="I92" i="25"/>
  <c r="BF61" i="25"/>
  <c r="V99" i="2" s="1"/>
  <c r="AC10" i="25"/>
  <c r="Y28" i="25" s="1"/>
  <c r="AN28" i="15" s="1"/>
  <c r="BF55" i="15" s="1"/>
  <c r="I110" i="25"/>
  <c r="BF79" i="25"/>
  <c r="V100" i="2" s="1"/>
  <c r="BU61" i="25"/>
  <c r="AK99" i="2" s="1"/>
  <c r="AT97" i="25"/>
  <c r="BU79" i="25"/>
  <c r="AK100" i="2" s="1"/>
  <c r="BU43" i="25"/>
  <c r="AK98" i="2" s="1"/>
  <c r="BU97" i="25"/>
  <c r="BX61" i="25"/>
  <c r="AN99" i="2" s="1"/>
  <c r="BE61" i="25"/>
  <c r="U99" i="2" s="1"/>
  <c r="I91" i="25"/>
  <c r="L92" i="25"/>
  <c r="AX79" i="25" s="1"/>
  <c r="N100" i="2" s="1"/>
  <c r="AT61" i="25"/>
  <c r="J99" i="2" s="1"/>
  <c r="AG13" i="24"/>
  <c r="AA29" i="24" s="1"/>
  <c r="AP13" i="15" s="1"/>
  <c r="BE61" i="24"/>
  <c r="U89" i="2" s="1"/>
  <c r="I91" i="24"/>
  <c r="I109" i="24"/>
  <c r="BE79" i="24"/>
  <c r="U90" i="2" s="1"/>
  <c r="L110" i="24"/>
  <c r="AX97" i="24" s="1"/>
  <c r="N91" i="2" s="1"/>
  <c r="AT79" i="24"/>
  <c r="J90" i="2" s="1"/>
  <c r="BF61" i="24"/>
  <c r="V89" i="2" s="1"/>
  <c r="I92" i="24"/>
  <c r="BU79" i="24"/>
  <c r="AK90" i="2" s="1"/>
  <c r="I73" i="24"/>
  <c r="BE43" i="24"/>
  <c r="U88" i="2" s="1"/>
  <c r="BE97" i="24"/>
  <c r="U91" i="2" s="1"/>
  <c r="BU43" i="24"/>
  <c r="AK88" i="2" s="1"/>
  <c r="BF97" i="24"/>
  <c r="V91" i="2" s="1"/>
  <c r="BU97" i="24"/>
  <c r="AK91" i="2" s="1"/>
  <c r="BU61" i="24"/>
  <c r="AK89" i="2" s="1"/>
  <c r="L92" i="24"/>
  <c r="AX79" i="24" s="1"/>
  <c r="N90" i="2" s="1"/>
  <c r="AT61" i="24"/>
  <c r="J89" i="2" s="1"/>
  <c r="BE79" i="23"/>
  <c r="U80" i="2" s="1"/>
  <c r="I109" i="23"/>
  <c r="I92" i="23"/>
  <c r="BF61" i="23"/>
  <c r="V79" i="2" s="1"/>
  <c r="I73" i="23"/>
  <c r="BE43" i="23"/>
  <c r="U78" i="2" s="1"/>
  <c r="AC10" i="23"/>
  <c r="Y28" i="23" s="1"/>
  <c r="AG28" i="15" s="1"/>
  <c r="BU43" i="23"/>
  <c r="AK78" i="2" s="1"/>
  <c r="I110" i="23"/>
  <c r="BF79" i="23"/>
  <c r="V80" i="2" s="1"/>
  <c r="BX61" i="23"/>
  <c r="AN79" i="2" s="1"/>
  <c r="AT97" i="23"/>
  <c r="J81" i="2" s="1"/>
  <c r="BU61" i="23"/>
  <c r="AK79" i="2" s="1"/>
  <c r="BU79" i="23"/>
  <c r="AK80" i="2" s="1"/>
  <c r="BU97" i="23"/>
  <c r="AK81" i="2" s="1"/>
  <c r="L92" i="23"/>
  <c r="AX79" i="23" s="1"/>
  <c r="N80" i="2" s="1"/>
  <c r="AT61" i="23"/>
  <c r="J79" i="2" s="1"/>
  <c r="BE61" i="23"/>
  <c r="U79" i="2" s="1"/>
  <c r="I91" i="23"/>
  <c r="BU79" i="22"/>
  <c r="AK70" i="2" s="1"/>
  <c r="I91" i="22"/>
  <c r="BE61" i="22"/>
  <c r="U69" i="2" s="1"/>
  <c r="AT79" i="22"/>
  <c r="J70" i="2" s="1"/>
  <c r="L110" i="22"/>
  <c r="AX97" i="22" s="1"/>
  <c r="N71" i="2" s="1"/>
  <c r="BU97" i="22"/>
  <c r="AK71" i="2" s="1"/>
  <c r="AT97" i="22"/>
  <c r="J71" i="2" s="1"/>
  <c r="BX61" i="22"/>
  <c r="AN69" i="2" s="1"/>
  <c r="I110" i="22"/>
  <c r="BF79" i="22"/>
  <c r="V70" i="2" s="1"/>
  <c r="L92" i="22"/>
  <c r="AX79" i="22" s="1"/>
  <c r="N70" i="2" s="1"/>
  <c r="AT61" i="22"/>
  <c r="J69" i="2" s="1"/>
  <c r="BU43" i="22"/>
  <c r="AK68" i="2" s="1"/>
  <c r="BU61" i="22"/>
  <c r="AK69" i="2" s="1"/>
  <c r="V16" i="21"/>
  <c r="B59" i="2"/>
  <c r="AS97" i="21"/>
  <c r="I61" i="2" s="1"/>
  <c r="I106" i="21"/>
  <c r="BC79" i="21"/>
  <c r="S60" i="2" s="1"/>
  <c r="I108" i="21"/>
  <c r="BB79" i="21"/>
  <c r="R60" i="2" s="1"/>
  <c r="BA97" i="21"/>
  <c r="Q61" i="2" s="1"/>
  <c r="BX43" i="21"/>
  <c r="AN58" i="2" s="1"/>
  <c r="BC61" i="21"/>
  <c r="S59" i="2" s="1"/>
  <c r="I88" i="21"/>
  <c r="I105" i="21"/>
  <c r="BA79" i="21"/>
  <c r="Q60" i="2" s="1"/>
  <c r="L108" i="21"/>
  <c r="O99" i="21" s="1"/>
  <c r="Q94" i="21" s="1" a="1"/>
  <c r="Q94" i="21" s="1"/>
  <c r="AS79" i="21"/>
  <c r="I60" i="2" s="1"/>
  <c r="I87" i="21"/>
  <c r="BA61" i="21"/>
  <c r="Q59" i="2" s="1"/>
  <c r="V10" i="20"/>
  <c r="B47" i="2"/>
  <c r="BT43" i="8"/>
  <c r="AJ53" i="2" s="1"/>
  <c r="BV5" i="3" s="1"/>
  <c r="I97" i="12"/>
  <c r="BA97" i="20"/>
  <c r="Q51" i="2" s="1"/>
  <c r="BB43" i="20"/>
  <c r="R48" i="2" s="1"/>
  <c r="I72" i="20"/>
  <c r="I52" i="20"/>
  <c r="BC25" i="20"/>
  <c r="S47" i="2" s="1"/>
  <c r="I74" i="20"/>
  <c r="BF43" i="20"/>
  <c r="V48" i="2" s="1"/>
  <c r="L72" i="20"/>
  <c r="O63" i="20" s="1"/>
  <c r="AS43" i="20"/>
  <c r="I48" i="2" s="1"/>
  <c r="BX43" i="20"/>
  <c r="AN48" i="2" s="1"/>
  <c r="I51" i="20"/>
  <c r="BA25" i="20"/>
  <c r="Q47" i="2" s="1"/>
  <c r="AT43" i="20"/>
  <c r="J48" i="2" s="1"/>
  <c r="L74" i="20"/>
  <c r="AX61" i="20" s="1"/>
  <c r="N49" i="2" s="1"/>
  <c r="BC97" i="20"/>
  <c r="S51" i="2" s="1"/>
  <c r="BV43" i="20"/>
  <c r="AL48" i="2" s="1"/>
  <c r="AC5" i="20"/>
  <c r="Y27" i="20" s="1"/>
  <c r="Z11" i="15" s="1"/>
  <c r="BW43" i="20"/>
  <c r="AM48" i="2" s="1"/>
  <c r="AG5" i="6"/>
  <c r="AA27" i="6" s="1"/>
  <c r="AB3" i="15" s="1"/>
  <c r="B37" i="2"/>
  <c r="BB43" i="18"/>
  <c r="R38" i="2" s="1"/>
  <c r="BB23" i="19" s="1"/>
  <c r="I72" i="18"/>
  <c r="I51" i="18"/>
  <c r="BA25" i="18"/>
  <c r="Q37" i="2" s="1"/>
  <c r="I52" i="18"/>
  <c r="BC25" i="18"/>
  <c r="S37" i="2" s="1"/>
  <c r="BW43" i="18"/>
  <c r="AM38" i="2" s="1"/>
  <c r="BW23" i="19" s="1"/>
  <c r="BX43" i="18"/>
  <c r="AN38" i="2" s="1"/>
  <c r="BX23" i="19" s="1"/>
  <c r="I74" i="18"/>
  <c r="BF43" i="18"/>
  <c r="V38" i="2" s="1"/>
  <c r="BF23" i="19" s="1"/>
  <c r="V22" i="19"/>
  <c r="B31" i="2"/>
  <c r="I74" i="19"/>
  <c r="BF43" i="19"/>
  <c r="V28" i="2" s="1"/>
  <c r="BC97" i="19"/>
  <c r="S31" i="2" s="1"/>
  <c r="BW43" i="19"/>
  <c r="AM28" i="2" s="1"/>
  <c r="BA97" i="19"/>
  <c r="Q31" i="2" s="1"/>
  <c r="BX43" i="19"/>
  <c r="AN28" i="2" s="1"/>
  <c r="L74" i="19"/>
  <c r="AX61" i="19" s="1"/>
  <c r="N29" i="2" s="1"/>
  <c r="AT43" i="19"/>
  <c r="J28" i="2" s="1"/>
  <c r="BD97" i="8"/>
  <c r="T56" i="2" s="1"/>
  <c r="AQ97" i="9"/>
  <c r="G66" i="2" s="1"/>
  <c r="BB97" i="11"/>
  <c r="R86" i="2" s="1"/>
  <c r="BQ79" i="9"/>
  <c r="AG65" i="2" s="1"/>
  <c r="BR43" i="12"/>
  <c r="AH93" i="2" s="1"/>
  <c r="BT23" i="3" s="1"/>
  <c r="I98" i="9"/>
  <c r="AR61" i="8"/>
  <c r="H54" i="2" s="1"/>
  <c r="AZ97" i="8"/>
  <c r="P56" i="2" s="1"/>
  <c r="I62" i="9"/>
  <c r="AR97" i="8"/>
  <c r="H56" i="2" s="1"/>
  <c r="L89" i="8"/>
  <c r="AW79" i="8" s="1"/>
  <c r="M55" i="2" s="1"/>
  <c r="BD61" i="8"/>
  <c r="T54" i="2" s="1"/>
  <c r="AZ61" i="8"/>
  <c r="P54" i="2" s="1"/>
  <c r="AQ61" i="9"/>
  <c r="G64" i="2" s="1"/>
  <c r="I86" i="8"/>
  <c r="I80" i="10"/>
  <c r="AR43" i="9"/>
  <c r="H63" i="2" s="1"/>
  <c r="AQ97" i="12"/>
  <c r="G96" i="2" s="1"/>
  <c r="BT43" i="9"/>
  <c r="AJ63" i="2" s="1"/>
  <c r="BR79" i="12"/>
  <c r="AH95" i="2" s="1"/>
  <c r="AQ79" i="11"/>
  <c r="G85" i="2" s="1"/>
  <c r="AR79" i="12"/>
  <c r="H95" i="2" s="1"/>
  <c r="I61" i="10"/>
  <c r="BC61" i="12"/>
  <c r="S94" i="2" s="1"/>
  <c r="AZ25" i="7"/>
  <c r="P32" i="2" s="1"/>
  <c r="BS25" i="8"/>
  <c r="AI52" i="2" s="1"/>
  <c r="BQ61" i="8"/>
  <c r="AG54" i="2" s="1"/>
  <c r="AQ97" i="8"/>
  <c r="G56" i="2" s="1"/>
  <c r="L104" i="8"/>
  <c r="O98" i="8" s="1"/>
  <c r="L71" i="9"/>
  <c r="AW61" i="9" s="1"/>
  <c r="M64" i="2" s="1"/>
  <c r="AQ43" i="12"/>
  <c r="G93" i="2" s="1"/>
  <c r="AS23" i="3" s="1"/>
  <c r="BQ79" i="11"/>
  <c r="AG85" i="2" s="1"/>
  <c r="BR61" i="8"/>
  <c r="AH54" i="2" s="1"/>
  <c r="BS43" i="8"/>
  <c r="AI53" i="2" s="1"/>
  <c r="BU5" i="3" s="1"/>
  <c r="BT79" i="9"/>
  <c r="AJ65" i="2" s="1"/>
  <c r="L86" i="9"/>
  <c r="O80" i="9" s="1"/>
  <c r="L54" i="9"/>
  <c r="O45" i="9" s="1"/>
  <c r="AZ61" i="9"/>
  <c r="P64" i="2" s="1"/>
  <c r="BD97" i="10"/>
  <c r="T76" i="2" s="1"/>
  <c r="BQ97" i="11"/>
  <c r="AG86" i="2" s="1"/>
  <c r="L68" i="12"/>
  <c r="O62" i="12" s="1"/>
  <c r="L104" i="11"/>
  <c r="O98" i="11" s="1"/>
  <c r="L107" i="12"/>
  <c r="AW97" i="12" s="1"/>
  <c r="M96" i="2" s="1"/>
  <c r="I86" i="9"/>
  <c r="BD79" i="12"/>
  <c r="T95" i="2" s="1"/>
  <c r="BB61" i="12"/>
  <c r="R94" i="2" s="1"/>
  <c r="BT61" i="9"/>
  <c r="AJ64" i="2" s="1"/>
  <c r="C13" i="6" s="1"/>
  <c r="BQ25" i="9"/>
  <c r="AG62" i="2" s="1"/>
  <c r="I61" i="8"/>
  <c r="I79" i="11"/>
  <c r="BR61" i="10"/>
  <c r="AH74" i="2" s="1"/>
  <c r="AZ43" i="8"/>
  <c r="P53" i="2" s="1"/>
  <c r="BB5" i="3" s="1"/>
  <c r="BR25" i="8"/>
  <c r="AH52" i="2" s="1"/>
  <c r="AZ25" i="8"/>
  <c r="P52" i="2" s="1"/>
  <c r="I43" i="8"/>
  <c r="L54" i="8"/>
  <c r="O45" i="8" s="1"/>
  <c r="BT61" i="8"/>
  <c r="AJ54" i="2" s="1"/>
  <c r="AQ79" i="8"/>
  <c r="G55" i="2" s="1"/>
  <c r="BT25" i="9"/>
  <c r="AJ62" i="2" s="1"/>
  <c r="AQ97" i="10"/>
  <c r="G76" i="2" s="1"/>
  <c r="BS43" i="11"/>
  <c r="AI83" i="2" s="1"/>
  <c r="BQ25" i="12"/>
  <c r="AG92" i="2" s="1"/>
  <c r="BD79" i="9"/>
  <c r="T65" i="2" s="1"/>
  <c r="AZ43" i="11"/>
  <c r="P83" i="2" s="1"/>
  <c r="I79" i="9"/>
  <c r="I95" i="12"/>
  <c r="AL97" i="12" s="1"/>
  <c r="I61" i="12"/>
  <c r="I26" i="12"/>
  <c r="I79" i="12"/>
  <c r="AZ25" i="12"/>
  <c r="P92" i="2" s="1"/>
  <c r="V13" i="12"/>
  <c r="B93" i="2"/>
  <c r="AN23" i="3" s="1"/>
  <c r="V16" i="12"/>
  <c r="B94" i="2"/>
  <c r="V19" i="12"/>
  <c r="B95" i="2"/>
  <c r="I36" i="12"/>
  <c r="I95" i="11"/>
  <c r="AL97" i="11" s="1"/>
  <c r="I23" i="11"/>
  <c r="AL25" i="11" s="1"/>
  <c r="I50" i="11"/>
  <c r="V19" i="11"/>
  <c r="B85" i="2"/>
  <c r="I59" i="11"/>
  <c r="AL61" i="11" s="1"/>
  <c r="I86" i="11"/>
  <c r="I44" i="11"/>
  <c r="I80" i="11"/>
  <c r="I61" i="11"/>
  <c r="I43" i="11"/>
  <c r="I41" i="11"/>
  <c r="AL43" i="11" s="1"/>
  <c r="I68" i="11"/>
  <c r="I44" i="10"/>
  <c r="I97" i="10"/>
  <c r="I23" i="10"/>
  <c r="AL25" i="10" s="1"/>
  <c r="I50" i="10"/>
  <c r="I95" i="10"/>
  <c r="AL97" i="10" s="1"/>
  <c r="I41" i="10"/>
  <c r="AL43" i="10" s="1"/>
  <c r="I68" i="10"/>
  <c r="I77" i="10"/>
  <c r="AL79" i="10" s="1"/>
  <c r="I104" i="10"/>
  <c r="I59" i="10"/>
  <c r="AL61" i="10" s="1"/>
  <c r="I86" i="10"/>
  <c r="I41" i="9"/>
  <c r="AL43" i="9" s="1"/>
  <c r="I68" i="9"/>
  <c r="I95" i="9"/>
  <c r="AL97" i="9" s="1"/>
  <c r="I23" i="9"/>
  <c r="AL25" i="9" s="1"/>
  <c r="I50" i="9"/>
  <c r="I77" i="9"/>
  <c r="AL79" i="9" s="1"/>
  <c r="I104" i="9"/>
  <c r="AZ79" i="9"/>
  <c r="P65" i="2" s="1"/>
  <c r="I44" i="9"/>
  <c r="I80" i="9"/>
  <c r="I33" i="9"/>
  <c r="I98" i="8"/>
  <c r="I26" i="8"/>
  <c r="I79" i="8"/>
  <c r="I62" i="8"/>
  <c r="V19" i="8"/>
  <c r="B55" i="2"/>
  <c r="I33" i="8"/>
  <c r="I23" i="8"/>
  <c r="AL25" i="8" s="1"/>
  <c r="I50" i="8"/>
  <c r="I41" i="8"/>
  <c r="AL43" i="8" s="1"/>
  <c r="I68" i="8"/>
  <c r="I95" i="8"/>
  <c r="AL97" i="8" s="1"/>
  <c r="I97" i="6"/>
  <c r="I98" i="6"/>
  <c r="B46" i="2"/>
  <c r="V22" i="6"/>
  <c r="BD97" i="6"/>
  <c r="T46" i="2" s="1"/>
  <c r="I95" i="7"/>
  <c r="AL97" i="7" s="1"/>
  <c r="I26" i="7"/>
  <c r="BD25" i="7"/>
  <c r="T32" i="2" s="1"/>
  <c r="I97" i="7"/>
  <c r="I23" i="7"/>
  <c r="AL25" i="7" s="1"/>
  <c r="I50" i="7"/>
  <c r="BD61" i="10"/>
  <c r="T74" i="2" s="1"/>
  <c r="BA25" i="11"/>
  <c r="Q82" i="2" s="1"/>
  <c r="AG5" i="11"/>
  <c r="AA27" i="11" s="1"/>
  <c r="AP3" i="15" s="1"/>
  <c r="AG10" i="9"/>
  <c r="AA28" i="9" s="1"/>
  <c r="AI4" i="15" s="1"/>
  <c r="AG5" i="9"/>
  <c r="AA27" i="9" s="1"/>
  <c r="AI3" i="15" s="1"/>
  <c r="BQ25" i="8"/>
  <c r="AG52" i="2" s="1"/>
  <c r="AQ25" i="8"/>
  <c r="G52" i="2" s="1"/>
  <c r="AS25" i="9"/>
  <c r="I62" i="2" s="1"/>
  <c r="BD25" i="12"/>
  <c r="T92" i="2" s="1"/>
  <c r="M12" i="2"/>
  <c r="BW25" i="8"/>
  <c r="AM52" i="2" s="1"/>
  <c r="L50" i="12"/>
  <c r="O44" i="12" s="1"/>
  <c r="L56" i="8"/>
  <c r="AX43" i="8" s="1"/>
  <c r="N53" i="2" s="1"/>
  <c r="AZ5" i="3" s="1"/>
  <c r="B11" i="2"/>
  <c r="B10" i="2"/>
  <c r="L50" i="8"/>
  <c r="O44" i="8" s="1"/>
  <c r="AQ25" i="9"/>
  <c r="G62" i="2" s="1"/>
  <c r="AT25" i="8"/>
  <c r="J52" i="2" s="1"/>
  <c r="BC97" i="11"/>
  <c r="S86" i="2" s="1"/>
  <c r="L54" i="12"/>
  <c r="O45" i="12" s="1"/>
  <c r="P19" i="2"/>
  <c r="AS25" i="8"/>
  <c r="I52" i="2" s="1"/>
  <c r="L50" i="9"/>
  <c r="O44" i="9" s="1"/>
  <c r="AQ25" i="12"/>
  <c r="G92" i="2" s="1"/>
  <c r="BW25" i="12"/>
  <c r="AM92" i="2" s="1"/>
  <c r="AG5" i="10"/>
  <c r="AA27" i="10" s="1"/>
  <c r="AI19" i="15" s="1"/>
  <c r="AC5" i="11"/>
  <c r="Y27" i="11" s="1"/>
  <c r="AN3" i="15" s="1"/>
  <c r="BI46" i="15" s="1"/>
  <c r="BQ61" i="12"/>
  <c r="AG94" i="2" s="1"/>
  <c r="BS79" i="12"/>
  <c r="AI95" i="2" s="1"/>
  <c r="BD43" i="12"/>
  <c r="T93" i="2" s="1"/>
  <c r="BF23" i="3" s="1"/>
  <c r="AR25" i="12"/>
  <c r="H92" i="2" s="1"/>
  <c r="L53" i="12"/>
  <c r="AW43" i="12" s="1"/>
  <c r="M93" i="2" s="1"/>
  <c r="AY23" i="3" s="1"/>
  <c r="AT25" i="12"/>
  <c r="J92" i="2" s="1"/>
  <c r="L56" i="12"/>
  <c r="AX43" i="12" s="1"/>
  <c r="N93" i="2" s="1"/>
  <c r="AZ23" i="3" s="1"/>
  <c r="BT79" i="12"/>
  <c r="AJ95" i="2" s="1"/>
  <c r="BD97" i="12"/>
  <c r="T96" i="2" s="1"/>
  <c r="L86" i="12"/>
  <c r="O80" i="12" s="1"/>
  <c r="AQ61" i="12"/>
  <c r="G94" i="2" s="1"/>
  <c r="AR97" i="12"/>
  <c r="H96" i="2" s="1"/>
  <c r="L104" i="12"/>
  <c r="O98" i="12" s="1"/>
  <c r="AQ79" i="12"/>
  <c r="G95" i="2" s="1"/>
  <c r="BU25" i="12"/>
  <c r="AK92" i="2" s="1"/>
  <c r="BB79" i="12"/>
  <c r="R95" i="2" s="1"/>
  <c r="BS43" i="12"/>
  <c r="AI93" i="2" s="1"/>
  <c r="BU23" i="3" s="1"/>
  <c r="BT25" i="12"/>
  <c r="AJ92" i="2" s="1"/>
  <c r="BB97" i="12"/>
  <c r="R96" i="2" s="1"/>
  <c r="BQ79" i="12"/>
  <c r="AG95" i="2" s="1"/>
  <c r="L89" i="12"/>
  <c r="AW79" i="12" s="1"/>
  <c r="M95" i="2" s="1"/>
  <c r="AR61" i="12"/>
  <c r="H94" i="2" s="1"/>
  <c r="AZ97" i="12"/>
  <c r="P96" i="2" s="1"/>
  <c r="BS97" i="12"/>
  <c r="AI96" i="2" s="1"/>
  <c r="AR43" i="12"/>
  <c r="H93" i="2" s="1"/>
  <c r="AT23" i="3" s="1"/>
  <c r="L71" i="12"/>
  <c r="AW61" i="12" s="1"/>
  <c r="M94" i="2" s="1"/>
  <c r="BR61" i="12"/>
  <c r="AH94" i="2" s="1"/>
  <c r="BD61" i="12"/>
  <c r="T94" i="2" s="1"/>
  <c r="BQ43" i="12"/>
  <c r="AG93" i="2" s="1"/>
  <c r="BS23" i="3" s="1"/>
  <c r="BE25" i="12"/>
  <c r="U92" i="2" s="1"/>
  <c r="AZ25" i="11"/>
  <c r="P82" i="2" s="1"/>
  <c r="AZ61" i="11"/>
  <c r="P84" i="2" s="1"/>
  <c r="BX25" i="11"/>
  <c r="AN82" i="2" s="1"/>
  <c r="L86" i="11"/>
  <c r="O80" i="11" s="1"/>
  <c r="AQ61" i="11"/>
  <c r="G84" i="2" s="1"/>
  <c r="BR25" i="11"/>
  <c r="AH82" i="2" s="1"/>
  <c r="L56" i="11"/>
  <c r="AX43" i="11" s="1"/>
  <c r="N83" i="2" s="1"/>
  <c r="AT25" i="11"/>
  <c r="J82" i="2" s="1"/>
  <c r="BT25" i="11"/>
  <c r="AJ82" i="2" s="1"/>
  <c r="L107" i="11"/>
  <c r="AW97" i="11" s="1"/>
  <c r="M86" i="2" s="1"/>
  <c r="AR79" i="11"/>
  <c r="H85" i="2" s="1"/>
  <c r="BE25" i="11"/>
  <c r="U82" i="2" s="1"/>
  <c r="BD61" i="11"/>
  <c r="T84" i="2" s="1"/>
  <c r="BW25" i="11"/>
  <c r="AM82" i="2" s="1"/>
  <c r="BS61" i="11"/>
  <c r="AI84" i="2" s="1"/>
  <c r="BV25" i="11"/>
  <c r="AL82" i="2" s="1"/>
  <c r="BF25" i="11"/>
  <c r="V82" i="2" s="1"/>
  <c r="BB25" i="11"/>
  <c r="R82" i="2" s="1"/>
  <c r="BT61" i="11"/>
  <c r="AJ84" i="2" s="1"/>
  <c r="L53" i="11"/>
  <c r="AW43" i="11" s="1"/>
  <c r="M83" i="2" s="1"/>
  <c r="AR25" i="11"/>
  <c r="H82" i="2" s="1"/>
  <c r="L54" i="11"/>
  <c r="O45" i="11" s="1"/>
  <c r="AS25" i="11"/>
  <c r="I82" i="2" s="1"/>
  <c r="AR43" i="11"/>
  <c r="H83" i="2" s="1"/>
  <c r="L71" i="11"/>
  <c r="AW61" i="11" s="1"/>
  <c r="M84" i="2" s="1"/>
  <c r="BD97" i="11"/>
  <c r="T86" i="2" s="1"/>
  <c r="BR97" i="11"/>
  <c r="AH86" i="2" s="1"/>
  <c r="BS25" i="11"/>
  <c r="AI82" i="2" s="1"/>
  <c r="BR61" i="11"/>
  <c r="AH84" i="2" s="1"/>
  <c r="AQ25" i="11"/>
  <c r="G82" i="2" s="1"/>
  <c r="L50" i="11"/>
  <c r="O44" i="11" s="1"/>
  <c r="AZ97" i="11"/>
  <c r="P86" i="2" s="1"/>
  <c r="BQ25" i="11"/>
  <c r="AG82" i="2" s="1"/>
  <c r="BD25" i="11"/>
  <c r="T82" i="2" s="1"/>
  <c r="L89" i="11"/>
  <c r="AW79" i="11" s="1"/>
  <c r="M85" i="2" s="1"/>
  <c r="AR61" i="11"/>
  <c r="H84" i="2" s="1"/>
  <c r="BD43" i="10"/>
  <c r="T73" i="2" s="1"/>
  <c r="BS43" i="10"/>
  <c r="AI73" i="2" s="1"/>
  <c r="BR43" i="10"/>
  <c r="AH73" i="2" s="1"/>
  <c r="BQ25" i="10"/>
  <c r="AG72" i="2" s="1"/>
  <c r="BT97" i="10"/>
  <c r="AJ76" i="2" s="1"/>
  <c r="BD25" i="10"/>
  <c r="T72" i="2" s="1"/>
  <c r="AZ43" i="10"/>
  <c r="P73" i="2" s="1"/>
  <c r="BT25" i="10"/>
  <c r="AJ72" i="2" s="1"/>
  <c r="AZ25" i="10"/>
  <c r="P72" i="2" s="1"/>
  <c r="BR97" i="10"/>
  <c r="AH76" i="2" s="1"/>
  <c r="AR25" i="10"/>
  <c r="H72" i="2" s="1"/>
  <c r="L53" i="10"/>
  <c r="AW43" i="10" s="1"/>
  <c r="M73" i="2" s="1"/>
  <c r="L68" i="10"/>
  <c r="O62" i="10" s="1"/>
  <c r="AQ43" i="10"/>
  <c r="G73" i="2" s="1"/>
  <c r="L89" i="10"/>
  <c r="AW79" i="10" s="1"/>
  <c r="M75" i="2" s="1"/>
  <c r="AR61" i="10"/>
  <c r="H74" i="2" s="1"/>
  <c r="L104" i="10"/>
  <c r="O98" i="10" s="1"/>
  <c r="AQ79" i="10"/>
  <c r="G75" i="2" s="1"/>
  <c r="L107" i="10"/>
  <c r="AW97" i="10" s="1"/>
  <c r="M76" i="2" s="1"/>
  <c r="AR79" i="10"/>
  <c r="H75" i="2" s="1"/>
  <c r="L50" i="10"/>
  <c r="O44" i="10" s="1"/>
  <c r="AQ25" i="10"/>
  <c r="G72" i="2" s="1"/>
  <c r="BR79" i="10"/>
  <c r="AH75" i="2" s="1"/>
  <c r="BR25" i="10"/>
  <c r="AH72" i="2" s="1"/>
  <c r="BS25" i="10"/>
  <c r="AI72" i="2" s="1"/>
  <c r="AZ79" i="10"/>
  <c r="P75" i="2" s="1"/>
  <c r="BT79" i="10"/>
  <c r="AJ75" i="2" s="1"/>
  <c r="AZ97" i="10"/>
  <c r="P76" i="2" s="1"/>
  <c r="BQ43" i="10"/>
  <c r="AG73" i="2" s="1"/>
  <c r="BS79" i="10"/>
  <c r="AI75" i="2" s="1"/>
  <c r="AR43" i="10"/>
  <c r="H73" i="2" s="1"/>
  <c r="L71" i="10"/>
  <c r="AW61" i="10" s="1"/>
  <c r="M74" i="2" s="1"/>
  <c r="BQ61" i="10"/>
  <c r="AG74" i="2" s="1"/>
  <c r="BQ79" i="10"/>
  <c r="AG75" i="2" s="1"/>
  <c r="AZ97" i="9"/>
  <c r="P66" i="2" s="1"/>
  <c r="BW25" i="9"/>
  <c r="AM62" i="2" s="1"/>
  <c r="AZ43" i="9"/>
  <c r="P63" i="2" s="1"/>
  <c r="BS61" i="9"/>
  <c r="AI64" i="2" s="1"/>
  <c r="C12" i="6" s="1"/>
  <c r="BD25" i="9"/>
  <c r="T62" i="2" s="1"/>
  <c r="BV25" i="9"/>
  <c r="AL62" i="2" s="1"/>
  <c r="BR97" i="9"/>
  <c r="AH66" i="2" s="1"/>
  <c r="BS25" i="9"/>
  <c r="AI62" i="2" s="1"/>
  <c r="BB25" i="9"/>
  <c r="R62" i="2" s="1"/>
  <c r="L89" i="9"/>
  <c r="AW79" i="9" s="1"/>
  <c r="M65" i="2" s="1"/>
  <c r="AR61" i="9"/>
  <c r="H64" i="2" s="1"/>
  <c r="L107" i="9"/>
  <c r="AW97" i="9" s="1"/>
  <c r="M66" i="2" s="1"/>
  <c r="AR79" i="9"/>
  <c r="H65" i="2" s="1"/>
  <c r="BQ43" i="9"/>
  <c r="AG63" i="2" s="1"/>
  <c r="AR97" i="9"/>
  <c r="H66" i="2" s="1"/>
  <c r="AQ43" i="9"/>
  <c r="G63" i="2" s="1"/>
  <c r="L68" i="9"/>
  <c r="O62" i="9" s="1"/>
  <c r="BU25" i="9"/>
  <c r="AK62" i="2" s="1"/>
  <c r="BR43" i="9"/>
  <c r="AH63" i="2" s="1"/>
  <c r="BD61" i="9"/>
  <c r="T64" i="2" s="1"/>
  <c r="BX25" i="9"/>
  <c r="AN62" i="2" s="1"/>
  <c r="BS43" i="9"/>
  <c r="AI63" i="2" s="1"/>
  <c r="BR25" i="9"/>
  <c r="AH62" i="2" s="1"/>
  <c r="L53" i="9"/>
  <c r="AW43" i="9" s="1"/>
  <c r="M63" i="2" s="1"/>
  <c r="AR25" i="9"/>
  <c r="H62" i="2" s="1"/>
  <c r="BD97" i="9"/>
  <c r="T66" i="2" s="1"/>
  <c r="BD43" i="9"/>
  <c r="T63" i="2" s="1"/>
  <c r="BR79" i="9"/>
  <c r="AH65" i="2" s="1"/>
  <c r="BQ97" i="9"/>
  <c r="AG66" i="2" s="1"/>
  <c r="AZ25" i="9"/>
  <c r="P62" i="2" s="1"/>
  <c r="BB97" i="8"/>
  <c r="R56" i="2" s="1"/>
  <c r="L71" i="8"/>
  <c r="AW61" i="8" s="1"/>
  <c r="M54" i="2" s="1"/>
  <c r="AR43" i="8"/>
  <c r="H53" i="2" s="1"/>
  <c r="AT5" i="3" s="1"/>
  <c r="BT97" i="8"/>
  <c r="AJ56" i="2" s="1"/>
  <c r="BQ79" i="8"/>
  <c r="AG55" i="2" s="1"/>
  <c r="BS79" i="8"/>
  <c r="AI55" i="2" s="1"/>
  <c r="BT79" i="8"/>
  <c r="AJ55" i="2" s="1"/>
  <c r="BS61" i="8"/>
  <c r="AI54" i="2" s="1"/>
  <c r="AR79" i="8"/>
  <c r="H55" i="2" s="1"/>
  <c r="L107" i="8"/>
  <c r="AW97" i="8" s="1"/>
  <c r="M56" i="2" s="1"/>
  <c r="L86" i="8"/>
  <c r="O80" i="8" s="1"/>
  <c r="AQ61" i="8"/>
  <c r="G54" i="2" s="1"/>
  <c r="BX25" i="8"/>
  <c r="AN52" i="2" s="1"/>
  <c r="BS97" i="8"/>
  <c r="AI56" i="2" s="1"/>
  <c r="BV25" i="8"/>
  <c r="AL52" i="2" s="1"/>
  <c r="AR25" i="8"/>
  <c r="H52" i="2" s="1"/>
  <c r="L53" i="8"/>
  <c r="AW43" i="8" s="1"/>
  <c r="M53" i="2" s="1"/>
  <c r="AY5" i="3" s="1"/>
  <c r="T11" i="2"/>
  <c r="T10" i="2"/>
  <c r="AJ11" i="2"/>
  <c r="Q11" i="2"/>
  <c r="AI9" i="2"/>
  <c r="R11" i="2"/>
  <c r="BT97" i="6"/>
  <c r="AJ46" i="2" s="1"/>
  <c r="AG9" i="2"/>
  <c r="AH10" i="2"/>
  <c r="AH9" i="2"/>
  <c r="P21" i="2"/>
  <c r="Q10" i="2"/>
  <c r="Q9" i="2"/>
  <c r="L56" i="7"/>
  <c r="AX43" i="7" s="1"/>
  <c r="N33" i="2" s="1"/>
  <c r="AT25" i="7"/>
  <c r="J32" i="2" s="1"/>
  <c r="BE25" i="7"/>
  <c r="U32" i="2" s="1"/>
  <c r="BW25" i="7"/>
  <c r="AM32" i="2" s="1"/>
  <c r="BS97" i="7"/>
  <c r="AI36" i="2" s="1"/>
  <c r="BF25" i="7"/>
  <c r="V32" i="2" s="1"/>
  <c r="L54" i="7"/>
  <c r="O45" i="7" s="1"/>
  <c r="AS25" i="7"/>
  <c r="I32" i="2" s="1"/>
  <c r="BB25" i="7"/>
  <c r="R32" i="2" s="1"/>
  <c r="BV25" i="7"/>
  <c r="AL32" i="2" s="1"/>
  <c r="L53" i="7"/>
  <c r="AW43" i="7" s="1"/>
  <c r="M33" i="2" s="1"/>
  <c r="AR25" i="7"/>
  <c r="H32" i="2" s="1"/>
  <c r="BS25" i="7"/>
  <c r="AI32" i="2" s="1"/>
  <c r="AR97" i="7"/>
  <c r="H36" i="2" s="1"/>
  <c r="AZ97" i="7"/>
  <c r="P36" i="2" s="1"/>
  <c r="BT97" i="7"/>
  <c r="AJ36" i="2" s="1"/>
  <c r="BX25" i="7"/>
  <c r="AN32" i="2" s="1"/>
  <c r="L50" i="7"/>
  <c r="O44" i="7" s="1"/>
  <c r="AQ25" i="7"/>
  <c r="G32" i="2" s="1"/>
  <c r="BQ25" i="7"/>
  <c r="AG32" i="2" s="1"/>
  <c r="AQ97" i="7"/>
  <c r="G36" i="2" s="1"/>
  <c r="BQ97" i="7"/>
  <c r="AG36" i="2" s="1"/>
  <c r="BR97" i="7"/>
  <c r="AH36" i="2" s="1"/>
  <c r="BF25" i="6"/>
  <c r="V42" i="2" s="1"/>
  <c r="AQ97" i="6"/>
  <c r="G46" i="2" s="1"/>
  <c r="BB25" i="6"/>
  <c r="R42" i="2" s="1"/>
  <c r="BX25" i="6"/>
  <c r="AN42" i="2" s="1"/>
  <c r="L54" i="6"/>
  <c r="O45" i="6" s="1"/>
  <c r="AS25" i="6"/>
  <c r="I42" i="2" s="1"/>
  <c r="BQ97" i="6"/>
  <c r="AG46" i="2" s="1"/>
  <c r="L56" i="6"/>
  <c r="AX43" i="6" s="1"/>
  <c r="N43" i="2" s="1"/>
  <c r="AT25" i="6"/>
  <c r="J42" i="2" s="1"/>
  <c r="BE25" i="6"/>
  <c r="U42" i="2" s="1"/>
  <c r="BW25" i="6"/>
  <c r="AM42" i="2" s="1"/>
  <c r="BV25" i="6"/>
  <c r="AL42" i="2" s="1"/>
  <c r="AR97" i="6"/>
  <c r="H46" i="2" s="1"/>
  <c r="BS97" i="6"/>
  <c r="AI46" i="2" s="1"/>
  <c r="AI10" i="2"/>
  <c r="S10" i="2"/>
  <c r="R12" i="2"/>
  <c r="AL12" i="2"/>
  <c r="AI21" i="2"/>
  <c r="U12" i="2"/>
  <c r="G19" i="2"/>
  <c r="AH19" i="2"/>
  <c r="T19" i="2"/>
  <c r="AG20" i="2"/>
  <c r="G21" i="2"/>
  <c r="AG21" i="2"/>
  <c r="M20" i="2"/>
  <c r="H19" i="2"/>
  <c r="AI19" i="2"/>
  <c r="P20" i="2"/>
  <c r="AJ20" i="2"/>
  <c r="AJ19" i="2"/>
  <c r="M21" i="2"/>
  <c r="H20" i="2"/>
  <c r="AI20" i="2"/>
  <c r="H21" i="2"/>
  <c r="AJ21" i="2"/>
  <c r="AM12" i="2"/>
  <c r="V12" i="2"/>
  <c r="AN12" i="2"/>
  <c r="AG19" i="2"/>
  <c r="AH20" i="2"/>
  <c r="T20" i="2"/>
  <c r="G20" i="2"/>
  <c r="AH21" i="2"/>
  <c r="T21" i="2"/>
  <c r="AI11" i="2"/>
  <c r="AG10" i="2"/>
  <c r="N91" i="7" l="1"/>
  <c r="R91" i="7" s="1"/>
  <c r="AX41" i="6"/>
  <c r="CA41" i="6"/>
  <c r="N36" i="7"/>
  <c r="R36" i="7" s="1"/>
  <c r="AX41" i="5"/>
  <c r="AX59" i="5"/>
  <c r="BC23" i="7"/>
  <c r="N37" i="7"/>
  <c r="R37" i="7" s="1"/>
  <c r="BA23" i="7"/>
  <c r="AL23" i="7"/>
  <c r="N38" i="7"/>
  <c r="R38" i="7" s="1"/>
  <c r="J97" i="7"/>
  <c r="K97" i="7"/>
  <c r="J50" i="7"/>
  <c r="K50" i="7"/>
  <c r="J26" i="7"/>
  <c r="K26" i="7"/>
  <c r="J68" i="8"/>
  <c r="K68" i="8"/>
  <c r="J33" i="8"/>
  <c r="K33" i="8"/>
  <c r="J79" i="8"/>
  <c r="K79" i="8"/>
  <c r="K80" i="9"/>
  <c r="J80" i="9"/>
  <c r="K68" i="9"/>
  <c r="J68" i="9"/>
  <c r="K104" i="10"/>
  <c r="J104" i="10"/>
  <c r="J44" i="10"/>
  <c r="K44" i="10"/>
  <c r="K61" i="11"/>
  <c r="J61" i="11"/>
  <c r="K61" i="12"/>
  <c r="J61" i="12"/>
  <c r="J43" i="8"/>
  <c r="K43" i="8"/>
  <c r="E13" i="6"/>
  <c r="D13" i="6"/>
  <c r="J61" i="10"/>
  <c r="K61" i="10"/>
  <c r="J86" i="8"/>
  <c r="K86" i="8"/>
  <c r="J51" i="18"/>
  <c r="K51" i="18"/>
  <c r="J51" i="20"/>
  <c r="K51" i="20"/>
  <c r="J72" i="20"/>
  <c r="K72" i="20"/>
  <c r="J87" i="21"/>
  <c r="K87" i="21"/>
  <c r="J105" i="21"/>
  <c r="K105" i="21"/>
  <c r="J106" i="21"/>
  <c r="K106" i="21"/>
  <c r="K91" i="22"/>
  <c r="J91" i="22"/>
  <c r="K110" i="23"/>
  <c r="J110" i="23"/>
  <c r="J73" i="23"/>
  <c r="K73" i="23"/>
  <c r="J92" i="24"/>
  <c r="K92" i="24"/>
  <c r="K110" i="25"/>
  <c r="J110" i="25"/>
  <c r="J55" i="6"/>
  <c r="K55" i="6"/>
  <c r="J89" i="11"/>
  <c r="K89" i="11"/>
  <c r="K71" i="11"/>
  <c r="J71" i="11"/>
  <c r="K88" i="12"/>
  <c r="J88" i="12"/>
  <c r="J97" i="9"/>
  <c r="K97" i="9"/>
  <c r="K80" i="12"/>
  <c r="J80" i="12"/>
  <c r="J44" i="8"/>
  <c r="K44" i="8"/>
  <c r="J43" i="10"/>
  <c r="K43" i="10"/>
  <c r="J25" i="10"/>
  <c r="K25" i="10"/>
  <c r="J54" i="7"/>
  <c r="K54" i="7"/>
  <c r="J55" i="7"/>
  <c r="K55" i="7"/>
  <c r="J55" i="11"/>
  <c r="K55" i="11"/>
  <c r="K107" i="11"/>
  <c r="J107" i="11"/>
  <c r="K25" i="9"/>
  <c r="J25" i="9"/>
  <c r="K107" i="12"/>
  <c r="J107" i="12"/>
  <c r="J51" i="11"/>
  <c r="K51" i="11"/>
  <c r="J89" i="8"/>
  <c r="K89" i="8"/>
  <c r="E27" i="20"/>
  <c r="D27" i="20"/>
  <c r="E24" i="20"/>
  <c r="D24" i="20"/>
  <c r="E9" i="6"/>
  <c r="D9" i="6"/>
  <c r="K50" i="9"/>
  <c r="J50" i="9"/>
  <c r="K68" i="11"/>
  <c r="J68" i="11"/>
  <c r="J80" i="11"/>
  <c r="K80" i="11"/>
  <c r="K79" i="11"/>
  <c r="J79" i="11"/>
  <c r="K98" i="9"/>
  <c r="J98" i="9"/>
  <c r="J72" i="18"/>
  <c r="K72" i="18"/>
  <c r="J74" i="20"/>
  <c r="K74" i="20"/>
  <c r="J88" i="21"/>
  <c r="K88" i="21"/>
  <c r="K110" i="22"/>
  <c r="J110" i="22"/>
  <c r="J109" i="24"/>
  <c r="K109" i="24"/>
  <c r="K73" i="25"/>
  <c r="J73" i="25"/>
  <c r="E36" i="21"/>
  <c r="D36" i="21"/>
  <c r="K53" i="10"/>
  <c r="J53" i="10"/>
  <c r="J56" i="7"/>
  <c r="K56" i="7"/>
  <c r="J53" i="8"/>
  <c r="K53" i="8"/>
  <c r="K97" i="11"/>
  <c r="J97" i="11"/>
  <c r="K108" i="12"/>
  <c r="J108" i="12"/>
  <c r="J32" i="8"/>
  <c r="K32" i="8"/>
  <c r="K62" i="10"/>
  <c r="J62" i="10"/>
  <c r="K26" i="9"/>
  <c r="J26" i="9"/>
  <c r="J80" i="8"/>
  <c r="K80" i="8"/>
  <c r="K26" i="10"/>
  <c r="J26" i="10"/>
  <c r="J26" i="11"/>
  <c r="K26" i="11"/>
  <c r="J54" i="11"/>
  <c r="K54" i="11"/>
  <c r="K89" i="9"/>
  <c r="J89" i="9"/>
  <c r="K53" i="11"/>
  <c r="J53" i="11"/>
  <c r="J107" i="8"/>
  <c r="K107" i="8"/>
  <c r="K79" i="10"/>
  <c r="J79" i="10"/>
  <c r="K32" i="12"/>
  <c r="J32" i="12"/>
  <c r="K36" i="10"/>
  <c r="J36" i="10"/>
  <c r="K110" i="24"/>
  <c r="J110" i="24"/>
  <c r="J98" i="6"/>
  <c r="K98" i="6"/>
  <c r="J26" i="8"/>
  <c r="K26" i="8"/>
  <c r="J50" i="10"/>
  <c r="K50" i="10"/>
  <c r="J86" i="10"/>
  <c r="K86" i="10"/>
  <c r="K36" i="12"/>
  <c r="J36" i="12"/>
  <c r="K79" i="12"/>
  <c r="J79" i="12"/>
  <c r="K79" i="9"/>
  <c r="J79" i="9"/>
  <c r="J61" i="8"/>
  <c r="K61" i="8"/>
  <c r="K62" i="9"/>
  <c r="J62" i="9"/>
  <c r="J74" i="19"/>
  <c r="K74" i="19"/>
  <c r="J74" i="18"/>
  <c r="K74" i="18"/>
  <c r="J52" i="18"/>
  <c r="K52" i="18"/>
  <c r="J108" i="21"/>
  <c r="K108" i="21"/>
  <c r="J91" i="23"/>
  <c r="K91" i="23"/>
  <c r="J92" i="23"/>
  <c r="K92" i="23"/>
  <c r="J73" i="24"/>
  <c r="K73" i="24"/>
  <c r="K91" i="24"/>
  <c r="J91" i="24"/>
  <c r="K109" i="25"/>
  <c r="J109" i="25"/>
  <c r="K73" i="22"/>
  <c r="J73" i="22"/>
  <c r="J20" i="10"/>
  <c r="K20" i="10"/>
  <c r="J18" i="10"/>
  <c r="K18" i="10"/>
  <c r="K56" i="11"/>
  <c r="J56" i="11"/>
  <c r="K71" i="9"/>
  <c r="J71" i="9"/>
  <c r="K56" i="9"/>
  <c r="J56" i="9"/>
  <c r="K90" i="12"/>
  <c r="J90" i="12"/>
  <c r="J36" i="8"/>
  <c r="K36" i="8"/>
  <c r="K98" i="10"/>
  <c r="J98" i="10"/>
  <c r="J98" i="7"/>
  <c r="K98" i="7"/>
  <c r="J97" i="8"/>
  <c r="K97" i="8"/>
  <c r="J62" i="11"/>
  <c r="K62" i="11"/>
  <c r="K25" i="12"/>
  <c r="J25" i="12"/>
  <c r="K71" i="12"/>
  <c r="J71" i="12"/>
  <c r="K53" i="9"/>
  <c r="J53" i="9"/>
  <c r="J74" i="21"/>
  <c r="K74" i="21"/>
  <c r="K61" i="9"/>
  <c r="J61" i="9"/>
  <c r="K53" i="12"/>
  <c r="J53" i="12"/>
  <c r="E31" i="20"/>
  <c r="D31" i="20"/>
  <c r="J42" i="20"/>
  <c r="K42" i="20"/>
  <c r="E28" i="20"/>
  <c r="D28" i="20"/>
  <c r="E12" i="6"/>
  <c r="D12" i="6"/>
  <c r="K44" i="9"/>
  <c r="J44" i="9"/>
  <c r="J97" i="6"/>
  <c r="K97" i="6"/>
  <c r="J50" i="8"/>
  <c r="K50" i="8"/>
  <c r="J98" i="8"/>
  <c r="K98" i="8"/>
  <c r="K68" i="10"/>
  <c r="J68" i="10"/>
  <c r="K44" i="11"/>
  <c r="J44" i="11"/>
  <c r="J62" i="8"/>
  <c r="K62" i="8"/>
  <c r="K33" i="9"/>
  <c r="J33" i="9"/>
  <c r="K104" i="9"/>
  <c r="J104" i="9"/>
  <c r="J97" i="10"/>
  <c r="K97" i="10"/>
  <c r="J43" i="11"/>
  <c r="K43" i="11"/>
  <c r="K86" i="11"/>
  <c r="J86" i="11"/>
  <c r="K50" i="11"/>
  <c r="J50" i="11"/>
  <c r="K26" i="12"/>
  <c r="J26" i="12"/>
  <c r="J86" i="9"/>
  <c r="K86" i="9"/>
  <c r="J80" i="10"/>
  <c r="K80" i="10"/>
  <c r="J52" i="20"/>
  <c r="K52" i="20"/>
  <c r="K97" i="12"/>
  <c r="J97" i="12"/>
  <c r="K109" i="23"/>
  <c r="J109" i="23"/>
  <c r="K91" i="25"/>
  <c r="J91" i="25"/>
  <c r="K92" i="25"/>
  <c r="J92" i="25"/>
  <c r="J92" i="22"/>
  <c r="K92" i="22"/>
  <c r="K17" i="10"/>
  <c r="J17" i="10"/>
  <c r="K55" i="12"/>
  <c r="J55" i="12"/>
  <c r="J71" i="10"/>
  <c r="K71" i="10"/>
  <c r="K89" i="12"/>
  <c r="J89" i="12"/>
  <c r="K43" i="12"/>
  <c r="J43" i="12"/>
  <c r="J89" i="10"/>
  <c r="K89" i="10"/>
  <c r="J53" i="7"/>
  <c r="K53" i="7"/>
  <c r="K98" i="12"/>
  <c r="J98" i="12"/>
  <c r="J25" i="7"/>
  <c r="K25" i="7"/>
  <c r="K43" i="9"/>
  <c r="J43" i="9"/>
  <c r="J25" i="8"/>
  <c r="K25" i="8"/>
  <c r="J54" i="6"/>
  <c r="K54" i="6"/>
  <c r="J56" i="6"/>
  <c r="K56" i="6"/>
  <c r="K54" i="9"/>
  <c r="J54" i="9"/>
  <c r="J71" i="8"/>
  <c r="K71" i="8"/>
  <c r="K107" i="10"/>
  <c r="J107" i="10"/>
  <c r="K44" i="12"/>
  <c r="J44" i="12"/>
  <c r="K107" i="9"/>
  <c r="J107" i="9"/>
  <c r="E29" i="20"/>
  <c r="D29" i="20"/>
  <c r="E30" i="20"/>
  <c r="D30" i="20"/>
  <c r="E67" i="20"/>
  <c r="D67" i="20"/>
  <c r="E10" i="6"/>
  <c r="D10" i="6"/>
  <c r="R50" i="10"/>
  <c r="R68" i="10"/>
  <c r="R86" i="10"/>
  <c r="Q40" i="8" a="1"/>
  <c r="Q20" i="3"/>
  <c r="C11" i="6"/>
  <c r="F11" i="6"/>
  <c r="F6" i="6"/>
  <c r="N14" i="6"/>
  <c r="B4" i="6"/>
  <c r="H22" i="6" s="1"/>
  <c r="AM25" i="6" s="1"/>
  <c r="C42" i="2" s="1"/>
  <c r="W7" i="6"/>
  <c r="N17" i="6"/>
  <c r="R17" i="6" s="1"/>
  <c r="O35" i="6"/>
  <c r="N18" i="6"/>
  <c r="R18" i="6" s="1"/>
  <c r="N20" i="6"/>
  <c r="R20" i="6" s="1"/>
  <c r="X9" i="3"/>
  <c r="X43" i="3" s="1"/>
  <c r="J4" i="15" s="1"/>
  <c r="P11" i="11"/>
  <c r="N11" i="11" s="1"/>
  <c r="C49" i="20"/>
  <c r="O50" i="20"/>
  <c r="O71" i="20" s="1"/>
  <c r="C48" i="20"/>
  <c r="F47" i="20"/>
  <c r="N43" i="20" s="1"/>
  <c r="F42" i="20"/>
  <c r="N42" i="20" s="1"/>
  <c r="C46" i="20"/>
  <c r="C47" i="20"/>
  <c r="C45" i="20"/>
  <c r="C41" i="20"/>
  <c r="I60" i="20" s="1"/>
  <c r="R86" i="9"/>
  <c r="R68" i="9"/>
  <c r="R50" i="9"/>
  <c r="R14" i="9"/>
  <c r="R32" i="9"/>
  <c r="R50" i="8"/>
  <c r="R86" i="8"/>
  <c r="R68" i="8"/>
  <c r="M11" i="2"/>
  <c r="I10" i="2"/>
  <c r="I11" i="2"/>
  <c r="M10" i="2"/>
  <c r="O40" i="9" a="1"/>
  <c r="P11" i="9"/>
  <c r="N11" i="9" s="1"/>
  <c r="AK10" i="2"/>
  <c r="Q40" i="8"/>
  <c r="Q20" i="2"/>
  <c r="S19" i="2"/>
  <c r="I69" i="12"/>
  <c r="BV79" i="10"/>
  <c r="AL75" i="2" s="1"/>
  <c r="BV43" i="7"/>
  <c r="AL33" i="2" s="1"/>
  <c r="BC61" i="10"/>
  <c r="S74" i="2" s="1"/>
  <c r="BC79" i="8"/>
  <c r="S55" i="2" s="1"/>
  <c r="BC25" i="10"/>
  <c r="S72" i="2" s="1"/>
  <c r="BV61" i="8"/>
  <c r="AL54" i="2" s="1"/>
  <c r="BV97" i="10"/>
  <c r="AL76" i="2" s="1"/>
  <c r="BC43" i="12"/>
  <c r="S93" i="2" s="1"/>
  <c r="BE23" i="3" s="1"/>
  <c r="BV97" i="9"/>
  <c r="AL66" i="2" s="1"/>
  <c r="BV61" i="11"/>
  <c r="AL84" i="2" s="1"/>
  <c r="BU79" i="12"/>
  <c r="AK95" i="2" s="1"/>
  <c r="BC97" i="10"/>
  <c r="S76" i="2" s="1"/>
  <c r="BC97" i="7"/>
  <c r="S36" i="2" s="1"/>
  <c r="BA97" i="8"/>
  <c r="Q56" i="2" s="1"/>
  <c r="BC61" i="11"/>
  <c r="S84" i="2" s="1"/>
  <c r="BV97" i="11"/>
  <c r="AL86" i="2" s="1"/>
  <c r="I51" i="9"/>
  <c r="BV97" i="12"/>
  <c r="AL96" i="2" s="1"/>
  <c r="BE43" i="11"/>
  <c r="U83" i="2" s="1"/>
  <c r="BV79" i="8"/>
  <c r="AL55" i="2" s="1"/>
  <c r="Q21" i="2"/>
  <c r="S21" i="2"/>
  <c r="BA97" i="11"/>
  <c r="Q86" i="2" s="1"/>
  <c r="BB25" i="8"/>
  <c r="R52" i="2" s="1"/>
  <c r="BC97" i="12"/>
  <c r="S96" i="2" s="1"/>
  <c r="BA25" i="7"/>
  <c r="Q32" i="2" s="1"/>
  <c r="BA43" i="9"/>
  <c r="Q63" i="2" s="1"/>
  <c r="BV97" i="8"/>
  <c r="AL56" i="2" s="1"/>
  <c r="I105" i="10"/>
  <c r="BB25" i="12"/>
  <c r="R92" i="2" s="1"/>
  <c r="BF25" i="10"/>
  <c r="V72" i="2" s="1"/>
  <c r="Q19" i="2"/>
  <c r="S20" i="2"/>
  <c r="BF79" i="12"/>
  <c r="V95" i="2" s="1"/>
  <c r="BF25" i="8"/>
  <c r="V52" i="2" s="1"/>
  <c r="BA97" i="9"/>
  <c r="Q66" i="2" s="1"/>
  <c r="BC79" i="12"/>
  <c r="S95" i="2" s="1"/>
  <c r="BC43" i="8"/>
  <c r="S53" i="2" s="1"/>
  <c r="BE5" i="3" s="1"/>
  <c r="BA43" i="10"/>
  <c r="Q73" i="2" s="1"/>
  <c r="I87" i="9"/>
  <c r="BV43" i="12"/>
  <c r="AL93" i="2" s="1"/>
  <c r="BX23" i="3" s="1"/>
  <c r="V11" i="2"/>
  <c r="AL10" i="2"/>
  <c r="Q40" i="12" a="1"/>
  <c r="Q40" i="12" s="1"/>
  <c r="O40" i="11" a="1"/>
  <c r="O40" i="11" s="1"/>
  <c r="P11" i="12"/>
  <c r="N11" i="12" s="1"/>
  <c r="AA5" i="12" s="1"/>
  <c r="X27" i="12" s="1"/>
  <c r="AM19" i="15" s="1"/>
  <c r="BH52" i="15" s="1"/>
  <c r="P11" i="7"/>
  <c r="N11" i="7" s="1"/>
  <c r="AA5" i="7" s="1"/>
  <c r="X27" i="7" s="1"/>
  <c r="R19" i="15" s="1"/>
  <c r="BH16" i="15" s="1"/>
  <c r="O40" i="9"/>
  <c r="P101" i="22"/>
  <c r="N101" i="22" s="1"/>
  <c r="P101" i="23"/>
  <c r="N101" i="23" s="1"/>
  <c r="P29" i="12"/>
  <c r="N29" i="12" s="1"/>
  <c r="N65" i="25"/>
  <c r="N101" i="25"/>
  <c r="N83" i="25"/>
  <c r="N40" i="12" a="1"/>
  <c r="N40" i="12" s="1"/>
  <c r="O47" i="12" s="1"/>
  <c r="O40" i="12" a="1"/>
  <c r="O40" i="12" s="1"/>
  <c r="N65" i="24"/>
  <c r="N101" i="24"/>
  <c r="AA22" i="24" s="1"/>
  <c r="P29" i="11"/>
  <c r="N29" i="11" s="1"/>
  <c r="N83" i="24"/>
  <c r="Q40" i="11" a="1"/>
  <c r="Q40" i="11" s="1"/>
  <c r="N40" i="11" a="1"/>
  <c r="N40" i="11" s="1"/>
  <c r="O47" i="11" s="1"/>
  <c r="N83" i="23"/>
  <c r="AA19" i="23" s="1"/>
  <c r="X31" i="23" s="1"/>
  <c r="AF31" i="15" s="1"/>
  <c r="AV43" i="15" s="1"/>
  <c r="N65" i="23"/>
  <c r="P29" i="9"/>
  <c r="N29" i="9" s="1"/>
  <c r="N65" i="22"/>
  <c r="N83" i="22"/>
  <c r="Q40" i="9" a="1"/>
  <c r="Q40" i="9" s="1"/>
  <c r="N40" i="9" a="1"/>
  <c r="N40" i="9" s="1"/>
  <c r="O47" i="9" s="1"/>
  <c r="P29" i="8"/>
  <c r="N29" i="8" s="1"/>
  <c r="O94" i="21" a="1"/>
  <c r="O94" i="21" s="1"/>
  <c r="P101" i="21" s="1"/>
  <c r="N94" i="21" a="1"/>
  <c r="N94" i="21" s="1"/>
  <c r="O101" i="21" s="1"/>
  <c r="O40" i="8" a="1"/>
  <c r="O40" i="8" s="1"/>
  <c r="N40" i="8" a="1"/>
  <c r="N40" i="8" s="1"/>
  <c r="O47" i="8" s="1"/>
  <c r="O53" i="20"/>
  <c r="O72" i="20" s="1"/>
  <c r="N36" i="20"/>
  <c r="R36" i="20" s="1"/>
  <c r="N37" i="20"/>
  <c r="R37" i="20" s="1"/>
  <c r="N38" i="20"/>
  <c r="R38" i="20" s="1"/>
  <c r="N35" i="20"/>
  <c r="R35" i="20" s="1"/>
  <c r="Y27" i="18"/>
  <c r="S27" i="15" s="1"/>
  <c r="W9" i="20"/>
  <c r="V9" i="20"/>
  <c r="V28" i="20" s="1"/>
  <c r="X12" i="15" s="1"/>
  <c r="BD25" i="15" s="1"/>
  <c r="I46" i="20"/>
  <c r="B22" i="20"/>
  <c r="H40" i="20" s="1"/>
  <c r="AM43" i="20" s="1"/>
  <c r="C48" i="2" s="1"/>
  <c r="L46" i="20"/>
  <c r="AU43" i="20" s="1"/>
  <c r="K48" i="2" s="1"/>
  <c r="L42" i="20"/>
  <c r="O42" i="20" s="1"/>
  <c r="I43" i="20"/>
  <c r="C26" i="20"/>
  <c r="W12" i="20"/>
  <c r="B40" i="20"/>
  <c r="H58" i="20" s="1"/>
  <c r="AM61" i="20" s="1"/>
  <c r="C49" i="2" s="1"/>
  <c r="AZ43" i="20"/>
  <c r="P48" i="2" s="1"/>
  <c r="I41" i="20"/>
  <c r="AL43" i="20" s="1"/>
  <c r="I68" i="20"/>
  <c r="F56" i="7"/>
  <c r="P45" i="7" s="1"/>
  <c r="AA12" i="7"/>
  <c r="I70" i="12"/>
  <c r="V16" i="8"/>
  <c r="BA61" i="9"/>
  <c r="Q64" i="2" s="1"/>
  <c r="BA25" i="9"/>
  <c r="Q62" i="2" s="1"/>
  <c r="BA43" i="12"/>
  <c r="Q93" i="2" s="1"/>
  <c r="BC23" i="3" s="1"/>
  <c r="V16" i="9"/>
  <c r="BA79" i="10"/>
  <c r="Q75" i="2" s="1"/>
  <c r="I88" i="8"/>
  <c r="I52" i="8"/>
  <c r="BE25" i="9"/>
  <c r="U62" i="2" s="1"/>
  <c r="I70" i="9"/>
  <c r="I72" i="9"/>
  <c r="I72" i="10"/>
  <c r="I90" i="11"/>
  <c r="BA43" i="11"/>
  <c r="Q83" i="2" s="1"/>
  <c r="I106" i="11"/>
  <c r="I108" i="11"/>
  <c r="I72" i="11"/>
  <c r="I52" i="12"/>
  <c r="BA43" i="8"/>
  <c r="Q53" i="2" s="1"/>
  <c r="BC5" i="3" s="1"/>
  <c r="I105" i="11"/>
  <c r="I108" i="9"/>
  <c r="I106" i="10"/>
  <c r="I88" i="9"/>
  <c r="I38" i="10"/>
  <c r="BV43" i="8"/>
  <c r="AL53" i="2" s="1"/>
  <c r="BX5" i="3" s="1"/>
  <c r="I110" i="12"/>
  <c r="I56" i="8"/>
  <c r="I106" i="12"/>
  <c r="I70" i="8"/>
  <c r="I69" i="10"/>
  <c r="I88" i="11"/>
  <c r="I51" i="10"/>
  <c r="I51" i="12"/>
  <c r="I74" i="6"/>
  <c r="I74" i="11"/>
  <c r="I74" i="9"/>
  <c r="I54" i="12"/>
  <c r="I56" i="10"/>
  <c r="I52" i="7"/>
  <c r="BB61" i="8"/>
  <c r="R54" i="2" s="1"/>
  <c r="I72" i="8"/>
  <c r="I105" i="8"/>
  <c r="I106" i="9"/>
  <c r="I90" i="9"/>
  <c r="I90" i="10"/>
  <c r="I70" i="10"/>
  <c r="I87" i="11"/>
  <c r="I70" i="11"/>
  <c r="BF25" i="12"/>
  <c r="V92" i="2" s="1"/>
  <c r="I105" i="12"/>
  <c r="I87" i="12"/>
  <c r="I108" i="8"/>
  <c r="BX43" i="9"/>
  <c r="AN63" i="2" s="1"/>
  <c r="I54" i="8"/>
  <c r="I88" i="10"/>
  <c r="I52" i="9"/>
  <c r="I51" i="7"/>
  <c r="I106" i="8"/>
  <c r="I69" i="9"/>
  <c r="I52" i="10"/>
  <c r="I51" i="8"/>
  <c r="I52" i="11"/>
  <c r="I74" i="7"/>
  <c r="BX61" i="21"/>
  <c r="AN59" i="2" s="1"/>
  <c r="I73" i="11"/>
  <c r="U11" i="2"/>
  <c r="AK11" i="2"/>
  <c r="L36" i="10"/>
  <c r="O27" i="10" s="1"/>
  <c r="L38" i="10"/>
  <c r="AX25" i="10" s="1"/>
  <c r="N72" i="2" s="1"/>
  <c r="C13" i="2"/>
  <c r="C28" i="21"/>
  <c r="C38" i="21"/>
  <c r="C32" i="21"/>
  <c r="C30" i="21"/>
  <c r="C37" i="21"/>
  <c r="C31" i="21"/>
  <c r="C27" i="21"/>
  <c r="F29" i="21"/>
  <c r="N25" i="21" s="1"/>
  <c r="C34" i="21"/>
  <c r="C35" i="21"/>
  <c r="C29" i="21"/>
  <c r="F24" i="21"/>
  <c r="N24" i="21" s="1"/>
  <c r="F32" i="21"/>
  <c r="N26" i="21" s="1"/>
  <c r="C33" i="21"/>
  <c r="F36" i="21"/>
  <c r="N27" i="21" s="1"/>
  <c r="AA9" i="21"/>
  <c r="F38" i="21"/>
  <c r="P27" i="21" s="1"/>
  <c r="I49" i="21"/>
  <c r="F35" i="21"/>
  <c r="P26" i="21" s="1"/>
  <c r="Z9" i="21"/>
  <c r="C83" i="18"/>
  <c r="C81" i="18"/>
  <c r="F78" i="18"/>
  <c r="N78" i="18" s="1"/>
  <c r="C85" i="18"/>
  <c r="C84" i="18"/>
  <c r="F83" i="18"/>
  <c r="N79" i="18" s="1"/>
  <c r="C82" i="18"/>
  <c r="BZ61" i="8"/>
  <c r="AP54" i="2" s="1"/>
  <c r="BZ97" i="9"/>
  <c r="AP66" i="2" s="1"/>
  <c r="BZ43" i="9"/>
  <c r="AP63" i="2" s="1"/>
  <c r="BZ61" i="10"/>
  <c r="AP74" i="2" s="1"/>
  <c r="BZ61" i="11"/>
  <c r="AP84" i="2" s="1"/>
  <c r="BZ97" i="11"/>
  <c r="AP86" i="2" s="1"/>
  <c r="BZ43" i="8"/>
  <c r="AP53" i="2" s="1"/>
  <c r="CB5" i="3" s="1"/>
  <c r="AO19" i="2"/>
  <c r="AO17" i="2"/>
  <c r="AO18" i="2"/>
  <c r="AO20" i="2"/>
  <c r="AP18" i="2"/>
  <c r="AP19" i="2"/>
  <c r="BZ61" i="25"/>
  <c r="AP99" i="2" s="1"/>
  <c r="CB79" i="12"/>
  <c r="AR95" i="2" s="1"/>
  <c r="CA61" i="12"/>
  <c r="AQ94" i="2" s="1"/>
  <c r="CB79" i="11"/>
  <c r="AR85" i="2" s="1"/>
  <c r="CA61" i="11"/>
  <c r="AQ84" i="2" s="1"/>
  <c r="CB79" i="10"/>
  <c r="AR75" i="2" s="1"/>
  <c r="CA61" i="10"/>
  <c r="AQ74" i="2" s="1"/>
  <c r="CB97" i="9"/>
  <c r="AR66" i="2" s="1"/>
  <c r="CA79" i="9"/>
  <c r="AQ65" i="2" s="1"/>
  <c r="CB79" i="7"/>
  <c r="AR35" i="2" s="1"/>
  <c r="CB59" i="19" s="1"/>
  <c r="CA61" i="7"/>
  <c r="AQ34" i="2" s="1"/>
  <c r="AO21" i="2"/>
  <c r="AS79" i="10"/>
  <c r="I75" i="2" s="1"/>
  <c r="AE5" i="18"/>
  <c r="Z27" i="18" s="1"/>
  <c r="T27" i="15" s="1"/>
  <c r="AE5" i="20"/>
  <c r="Z27" i="20" s="1"/>
  <c r="AA11" i="15" s="1"/>
  <c r="L108" i="10"/>
  <c r="O99" i="10" s="1"/>
  <c r="N94" i="10" s="1" a="1"/>
  <c r="N94" i="10" s="1"/>
  <c r="O101" i="10" s="1"/>
  <c r="AS97" i="9"/>
  <c r="I66" i="2" s="1"/>
  <c r="L90" i="8"/>
  <c r="O81" i="8" s="1"/>
  <c r="N76" i="8" s="1" a="1"/>
  <c r="N76" i="8" s="1"/>
  <c r="O83" i="8" s="1"/>
  <c r="AA5" i="8"/>
  <c r="X27" i="8" s="1"/>
  <c r="Y19" i="15" s="1"/>
  <c r="BH28" i="15" s="1"/>
  <c r="AE5" i="8"/>
  <c r="Z27" i="8" s="1"/>
  <c r="AA19" i="15" s="1"/>
  <c r="L72" i="12"/>
  <c r="O63" i="12" s="1"/>
  <c r="O58" i="12" s="1" a="1"/>
  <c r="O58" i="12" s="1"/>
  <c r="L92" i="18"/>
  <c r="AX79" i="18" s="1"/>
  <c r="N40" i="2" s="1"/>
  <c r="AS61" i="8"/>
  <c r="I54" i="2" s="1"/>
  <c r="L90" i="11"/>
  <c r="O81" i="11" s="1"/>
  <c r="O76" i="11" s="1" a="1"/>
  <c r="O76" i="11" s="1"/>
  <c r="AS61" i="11"/>
  <c r="I84" i="2" s="1"/>
  <c r="AT43" i="12"/>
  <c r="J93" i="2" s="1"/>
  <c r="AV23" i="3" s="1"/>
  <c r="AT61" i="18"/>
  <c r="J39" i="2" s="1"/>
  <c r="AT41" i="7" s="1"/>
  <c r="AA10" i="25"/>
  <c r="X28" i="25" s="1"/>
  <c r="AM28" i="15" s="1"/>
  <c r="BE55" i="15" s="1"/>
  <c r="AA10" i="23"/>
  <c r="X28" i="23" s="1"/>
  <c r="AF28" i="15" s="1"/>
  <c r="BE43" i="15" s="1"/>
  <c r="AA10" i="24"/>
  <c r="X28" i="24" s="1"/>
  <c r="AM12" i="15" s="1"/>
  <c r="BE49" i="15" s="1"/>
  <c r="BX79" i="22"/>
  <c r="AN70" i="2" s="1"/>
  <c r="AG10" i="11"/>
  <c r="AA28" i="11" s="1"/>
  <c r="AP4" i="15" s="1"/>
  <c r="AG16" i="18"/>
  <c r="AA30" i="18" s="1"/>
  <c r="U30" i="15" s="1"/>
  <c r="AE13" i="22"/>
  <c r="Z29" i="22" s="1"/>
  <c r="AH13" i="15" s="1"/>
  <c r="AG5" i="7"/>
  <c r="AA27" i="7" s="1"/>
  <c r="U19" i="15" s="1"/>
  <c r="AA10" i="22"/>
  <c r="X28" i="22" s="1"/>
  <c r="AF12" i="15" s="1"/>
  <c r="BE37" i="15" s="1"/>
  <c r="AG10" i="21"/>
  <c r="AA28" i="21" s="1"/>
  <c r="AB28" i="15" s="1"/>
  <c r="AG13" i="23"/>
  <c r="AA29" i="23" s="1"/>
  <c r="AI29" i="15" s="1"/>
  <c r="AG13" i="25"/>
  <c r="AA29" i="25" s="1"/>
  <c r="AP29" i="15" s="1"/>
  <c r="AG10" i="7"/>
  <c r="AA28" i="7" s="1"/>
  <c r="U20" i="15" s="1"/>
  <c r="AG10" i="18"/>
  <c r="AA28" i="18" s="1"/>
  <c r="U28" i="15" s="1"/>
  <c r="AA5" i="20"/>
  <c r="X27" i="20" s="1"/>
  <c r="Y11" i="15" s="1"/>
  <c r="BH25" i="15" s="1"/>
  <c r="AC5" i="9"/>
  <c r="Y27" i="9" s="1"/>
  <c r="AG3" i="15" s="1"/>
  <c r="AC13" i="24"/>
  <c r="Y29" i="24" s="1"/>
  <c r="AN13" i="15" s="1"/>
  <c r="BC49" i="15" s="1"/>
  <c r="AG10" i="10"/>
  <c r="AA28" i="10" s="1"/>
  <c r="AI20" i="15" s="1"/>
  <c r="AG5" i="12"/>
  <c r="AA27" i="12" s="1"/>
  <c r="AP19" i="15" s="1"/>
  <c r="AG16" i="22"/>
  <c r="AA30" i="22" s="1"/>
  <c r="AI14" i="15" s="1"/>
  <c r="AE13" i="23"/>
  <c r="Z29" i="23" s="1"/>
  <c r="AH29" i="15" s="1"/>
  <c r="AG19" i="23"/>
  <c r="AA31" i="23" s="1"/>
  <c r="AI31" i="15" s="1"/>
  <c r="AE13" i="24"/>
  <c r="Z29" i="24" s="1"/>
  <c r="AO13" i="15" s="1"/>
  <c r="AG10" i="6"/>
  <c r="AA28" i="6" s="1"/>
  <c r="AB4" i="15" s="1"/>
  <c r="AG10" i="8"/>
  <c r="AA28" i="8" s="1"/>
  <c r="AB20" i="15" s="1"/>
  <c r="AG10" i="19"/>
  <c r="AA28" i="19" s="1"/>
  <c r="U12" i="15" s="1"/>
  <c r="AG10" i="20"/>
  <c r="AA28" i="20" s="1"/>
  <c r="AB12" i="15" s="1"/>
  <c r="AG13" i="22"/>
  <c r="AA29" i="22" s="1"/>
  <c r="AI13" i="15" s="1"/>
  <c r="AA13" i="22"/>
  <c r="X29" i="22" s="1"/>
  <c r="AF13" i="15" s="1"/>
  <c r="BB37" i="15" s="1"/>
  <c r="AE13" i="25"/>
  <c r="Z29" i="25" s="1"/>
  <c r="AO29" i="15" s="1"/>
  <c r="AG19" i="25"/>
  <c r="AA31" i="25" s="1"/>
  <c r="AP31" i="15" s="1"/>
  <c r="AA5" i="18"/>
  <c r="AG22" i="24"/>
  <c r="AG5" i="8"/>
  <c r="AA27" i="8" s="1"/>
  <c r="AB19" i="15" s="1"/>
  <c r="AC10" i="24"/>
  <c r="Y28" i="24" s="1"/>
  <c r="AN12" i="15" s="1"/>
  <c r="BF49" i="15" s="1"/>
  <c r="W5" i="5"/>
  <c r="AC5" i="7"/>
  <c r="Y27" i="7" s="1"/>
  <c r="S19" i="15" s="1"/>
  <c r="AG13" i="7"/>
  <c r="AA29" i="7" s="1"/>
  <c r="U21" i="15" s="1"/>
  <c r="BW61" i="22"/>
  <c r="AM69" i="2" s="1"/>
  <c r="BW97" i="25"/>
  <c r="BX79" i="25"/>
  <c r="AN100" i="2" s="1"/>
  <c r="BW61" i="25"/>
  <c r="AM99" i="2" s="1"/>
  <c r="BW79" i="25"/>
  <c r="AM100" i="2" s="1"/>
  <c r="BX97" i="25"/>
  <c r="AC13" i="25"/>
  <c r="Y29" i="25" s="1"/>
  <c r="AN29" i="15" s="1"/>
  <c r="BC55" i="15" s="1"/>
  <c r="BW79" i="24"/>
  <c r="AM90" i="2" s="1"/>
  <c r="AC16" i="24"/>
  <c r="Y30" i="24" s="1"/>
  <c r="AN14" i="15" s="1"/>
  <c r="AZ49" i="15" s="1"/>
  <c r="BW61" i="24"/>
  <c r="AM89" i="2" s="1"/>
  <c r="BX79" i="24"/>
  <c r="AN90" i="2" s="1"/>
  <c r="BW97" i="24"/>
  <c r="AM91" i="2" s="1"/>
  <c r="BW97" i="23"/>
  <c r="AM81" i="2" s="1"/>
  <c r="BW61" i="23"/>
  <c r="AM79" i="2" s="1"/>
  <c r="BX79" i="23"/>
  <c r="AN80" i="2" s="1"/>
  <c r="AG16" i="23"/>
  <c r="AA30" i="23" s="1"/>
  <c r="AI30" i="15" s="1"/>
  <c r="AC19" i="23"/>
  <c r="Y31" i="23" s="1"/>
  <c r="AG31" i="15" s="1"/>
  <c r="BX97" i="23"/>
  <c r="AN81" i="2" s="1"/>
  <c r="BW79" i="23"/>
  <c r="AM80" i="2" s="1"/>
  <c r="AC13" i="23"/>
  <c r="Y29" i="23" s="1"/>
  <c r="AG29" i="15" s="1"/>
  <c r="AG22" i="23"/>
  <c r="BX97" i="22"/>
  <c r="AN71" i="2" s="1"/>
  <c r="BW79" i="22"/>
  <c r="AM70" i="2" s="1"/>
  <c r="AC13" i="22"/>
  <c r="Y29" i="22" s="1"/>
  <c r="AG13" i="15" s="1"/>
  <c r="BU97" i="21"/>
  <c r="AK61" i="2" s="1"/>
  <c r="BF97" i="21"/>
  <c r="V61" i="2" s="1"/>
  <c r="BE97" i="21"/>
  <c r="U61" i="2" s="1"/>
  <c r="I109" i="21"/>
  <c r="BE79" i="21"/>
  <c r="U60" i="2" s="1"/>
  <c r="BU79" i="21"/>
  <c r="AK60" i="2" s="1"/>
  <c r="AT97" i="21"/>
  <c r="J61" i="2" s="1"/>
  <c r="BA97" i="12"/>
  <c r="Q96" i="2" s="1"/>
  <c r="BC61" i="9"/>
  <c r="S64" i="2" s="1"/>
  <c r="I92" i="20"/>
  <c r="BF61" i="20"/>
  <c r="V49" i="2" s="1"/>
  <c r="I73" i="20"/>
  <c r="BE43" i="20"/>
  <c r="U48" i="2" s="1"/>
  <c r="L92" i="20"/>
  <c r="AX79" i="20" s="1"/>
  <c r="N50" i="2" s="1"/>
  <c r="AX59" i="6" s="1"/>
  <c r="AT61" i="20"/>
  <c r="J49" i="2" s="1"/>
  <c r="BX61" i="20"/>
  <c r="AN49" i="2" s="1"/>
  <c r="BU43" i="20"/>
  <c r="AK48" i="2" s="1"/>
  <c r="I73" i="18"/>
  <c r="BE43" i="18"/>
  <c r="U38" i="2" s="1"/>
  <c r="BE23" i="19" s="1"/>
  <c r="I92" i="18"/>
  <c r="BF61" i="18"/>
  <c r="V39" i="2" s="1"/>
  <c r="BF41" i="7" s="1"/>
  <c r="BU43" i="18"/>
  <c r="AK38" i="2" s="1"/>
  <c r="BU23" i="19" s="1"/>
  <c r="BX61" i="18"/>
  <c r="AN39" i="2" s="1"/>
  <c r="BX41" i="7" s="1"/>
  <c r="BC97" i="9"/>
  <c r="S66" i="2" s="1"/>
  <c r="J12" i="2"/>
  <c r="BX61" i="19"/>
  <c r="AN29" i="2" s="1"/>
  <c r="K13" i="2"/>
  <c r="BB79" i="8"/>
  <c r="R55" i="2" s="1"/>
  <c r="N13" i="2"/>
  <c r="L90" i="12"/>
  <c r="O81" i="12" s="1"/>
  <c r="N76" i="12" s="1" a="1"/>
  <c r="N76" i="12" s="1"/>
  <c r="O83" i="12" s="1"/>
  <c r="AT43" i="8"/>
  <c r="J53" i="2" s="1"/>
  <c r="AV5" i="3" s="1"/>
  <c r="AS79" i="9"/>
  <c r="I65" i="2" s="1"/>
  <c r="AS97" i="11"/>
  <c r="I86" i="2" s="1"/>
  <c r="BA79" i="11"/>
  <c r="Q85" i="2" s="1"/>
  <c r="L74" i="8"/>
  <c r="AX61" i="8" s="1"/>
  <c r="N54" i="2" s="1"/>
  <c r="AS97" i="8"/>
  <c r="I56" i="2" s="1"/>
  <c r="L108" i="9"/>
  <c r="O99" i="9" s="1"/>
  <c r="O94" i="9" s="1" a="1"/>
  <c r="O94" i="9" s="1"/>
  <c r="BB79" i="9"/>
  <c r="R65" i="2" s="1"/>
  <c r="BC43" i="9"/>
  <c r="S63" i="2" s="1"/>
  <c r="AS61" i="12"/>
  <c r="I94" i="2" s="1"/>
  <c r="BC79" i="10"/>
  <c r="S75" i="2" s="1"/>
  <c r="BC25" i="12"/>
  <c r="S92" i="2" s="1"/>
  <c r="BA79" i="8"/>
  <c r="Q55" i="2" s="1"/>
  <c r="BA97" i="10"/>
  <c r="Q76" i="2" s="1"/>
  <c r="BC97" i="8"/>
  <c r="S56" i="2" s="1"/>
  <c r="I87" i="10"/>
  <c r="BA61" i="10"/>
  <c r="Q74" i="2" s="1"/>
  <c r="BC97" i="6"/>
  <c r="S46" i="2" s="1"/>
  <c r="AT43" i="9"/>
  <c r="J63" i="2" s="1"/>
  <c r="L74" i="9"/>
  <c r="AX61" i="9" s="1"/>
  <c r="N64" i="2" s="1"/>
  <c r="BC79" i="9"/>
  <c r="S65" i="2" s="1"/>
  <c r="BB43" i="8"/>
  <c r="R53" i="2" s="1"/>
  <c r="BD5" i="3" s="1"/>
  <c r="I87" i="8"/>
  <c r="BA61" i="8"/>
  <c r="Q54" i="2" s="1"/>
  <c r="I69" i="8"/>
  <c r="BB61" i="11"/>
  <c r="R84" i="2" s="1"/>
  <c r="AS43" i="12"/>
  <c r="I93" i="2" s="1"/>
  <c r="AU23" i="3" s="1"/>
  <c r="BA61" i="12"/>
  <c r="Q94" i="2" s="1"/>
  <c r="I105" i="9"/>
  <c r="BA79" i="9"/>
  <c r="Q65" i="2" s="1"/>
  <c r="BA97" i="7"/>
  <c r="Q36" i="2" s="1"/>
  <c r="V22" i="12"/>
  <c r="B96" i="2"/>
  <c r="I56" i="12"/>
  <c r="I23" i="12"/>
  <c r="AL25" i="12" s="1"/>
  <c r="I50" i="12"/>
  <c r="V13" i="11"/>
  <c r="B83" i="2"/>
  <c r="V16" i="11"/>
  <c r="B84" i="2"/>
  <c r="V10" i="11"/>
  <c r="B82" i="2"/>
  <c r="B86" i="2"/>
  <c r="V22" i="11"/>
  <c r="I69" i="11"/>
  <c r="V16" i="10"/>
  <c r="B74" i="2"/>
  <c r="I108" i="10"/>
  <c r="BB79" i="10"/>
  <c r="R75" i="2" s="1"/>
  <c r="V19" i="10"/>
  <c r="B75" i="2"/>
  <c r="V13" i="10"/>
  <c r="B73" i="2"/>
  <c r="V22" i="10"/>
  <c r="B76" i="2"/>
  <c r="V10" i="10"/>
  <c r="B72" i="2"/>
  <c r="V19" i="9"/>
  <c r="B65" i="2"/>
  <c r="V10" i="9"/>
  <c r="B62" i="2"/>
  <c r="V22" i="9"/>
  <c r="B66" i="2"/>
  <c r="V13" i="9"/>
  <c r="B63" i="2"/>
  <c r="I55" i="9"/>
  <c r="BB97" i="9"/>
  <c r="R66" i="2" s="1"/>
  <c r="B21" i="2"/>
  <c r="I90" i="8"/>
  <c r="V22" i="8"/>
  <c r="B56" i="2"/>
  <c r="B53" i="2"/>
  <c r="AN5" i="3" s="1"/>
  <c r="V13" i="8"/>
  <c r="V10" i="8"/>
  <c r="B52" i="2"/>
  <c r="I55" i="8"/>
  <c r="BE25" i="8"/>
  <c r="U52" i="2" s="1"/>
  <c r="B32" i="2"/>
  <c r="V10" i="7"/>
  <c r="V22" i="7"/>
  <c r="B36" i="2"/>
  <c r="AS43" i="8"/>
  <c r="I53" i="2" s="1"/>
  <c r="AU5" i="3" s="1"/>
  <c r="L72" i="9"/>
  <c r="O63" i="9" s="1"/>
  <c r="O58" i="9" s="1" a="1"/>
  <c r="O58" i="9" s="1"/>
  <c r="I72" i="7"/>
  <c r="BB43" i="7"/>
  <c r="R33" i="2" s="1"/>
  <c r="AC5" i="12"/>
  <c r="Y27" i="12" s="1"/>
  <c r="AN19" i="15" s="1"/>
  <c r="BI52" i="15" s="1"/>
  <c r="AG22" i="10"/>
  <c r="AG13" i="9"/>
  <c r="AA29" i="9" s="1"/>
  <c r="AI5" i="15" s="1"/>
  <c r="AG19" i="8"/>
  <c r="AA31" i="8" s="1"/>
  <c r="AB23" i="15" s="1"/>
  <c r="AG13" i="6"/>
  <c r="AA29" i="6" s="1"/>
  <c r="AB5" i="15" s="1"/>
  <c r="AS43" i="9"/>
  <c r="I63" i="2" s="1"/>
  <c r="BC43" i="11"/>
  <c r="S83" i="2" s="1"/>
  <c r="I12" i="2"/>
  <c r="BC61" i="8"/>
  <c r="S54" i="2" s="1"/>
  <c r="L72" i="8"/>
  <c r="O63" i="8" s="1"/>
  <c r="N58" i="8" s="1" a="1"/>
  <c r="N58" i="8" s="1"/>
  <c r="O65" i="8" s="1"/>
  <c r="BC25" i="8"/>
  <c r="S52" i="2" s="1"/>
  <c r="B20" i="2"/>
  <c r="BC25" i="7"/>
  <c r="S32" i="2" s="1"/>
  <c r="BC43" i="10"/>
  <c r="S73" i="2" s="1"/>
  <c r="BA61" i="11"/>
  <c r="Q84" i="2" s="1"/>
  <c r="L74" i="12"/>
  <c r="AX61" i="12" s="1"/>
  <c r="N94" i="2" s="1"/>
  <c r="BA79" i="12"/>
  <c r="Q95" i="2" s="1"/>
  <c r="BW25" i="10"/>
  <c r="AM72" i="2" s="1"/>
  <c r="BA97" i="6"/>
  <c r="Q46" i="2" s="1"/>
  <c r="BC79" i="11"/>
  <c r="S85" i="2" s="1"/>
  <c r="AC10" i="11"/>
  <c r="Y28" i="11" s="1"/>
  <c r="AN4" i="15" s="1"/>
  <c r="BF46" i="15" s="1"/>
  <c r="BC25" i="9"/>
  <c r="S62" i="2" s="1"/>
  <c r="BA25" i="8"/>
  <c r="Q52" i="2" s="1"/>
  <c r="BA25" i="10"/>
  <c r="Q72" i="2" s="1"/>
  <c r="BA25" i="12"/>
  <c r="Q92" i="2" s="1"/>
  <c r="AC10" i="8"/>
  <c r="Y28" i="8" s="1"/>
  <c r="Z20" i="15" s="1"/>
  <c r="AC10" i="9"/>
  <c r="Y28" i="9" s="1"/>
  <c r="AG4" i="15" s="1"/>
  <c r="BC25" i="11"/>
  <c r="S82" i="2" s="1"/>
  <c r="BF97" i="12"/>
  <c r="V96" i="2" s="1"/>
  <c r="BW43" i="12"/>
  <c r="AM93" i="2" s="1"/>
  <c r="BY23" i="3" s="1"/>
  <c r="AS97" i="12"/>
  <c r="I96" i="2" s="1"/>
  <c r="BV61" i="12"/>
  <c r="AL94" i="2" s="1"/>
  <c r="BV79" i="12"/>
  <c r="AL95" i="2" s="1"/>
  <c r="L108" i="12"/>
  <c r="O99" i="12" s="1"/>
  <c r="O94" i="12" s="1" a="1"/>
  <c r="O94" i="12" s="1"/>
  <c r="AS79" i="12"/>
  <c r="I95" i="2" s="1"/>
  <c r="BB43" i="11"/>
  <c r="R83" i="2" s="1"/>
  <c r="BU25" i="11"/>
  <c r="AK82" i="2" s="1"/>
  <c r="AS79" i="11"/>
  <c r="I85" i="2" s="1"/>
  <c r="L108" i="11"/>
  <c r="O99" i="11" s="1"/>
  <c r="O94" i="11" s="1" a="1"/>
  <c r="O94" i="11" s="1"/>
  <c r="BB79" i="11"/>
  <c r="R85" i="2" s="1"/>
  <c r="BX43" i="11"/>
  <c r="AN83" i="2" s="1"/>
  <c r="AT43" i="11"/>
  <c r="J83" i="2" s="1"/>
  <c r="L74" i="11"/>
  <c r="AX61" i="11" s="1"/>
  <c r="N84" i="2" s="1"/>
  <c r="L72" i="11"/>
  <c r="O63" i="11" s="1"/>
  <c r="O58" i="11" s="1" a="1"/>
  <c r="O58" i="11" s="1"/>
  <c r="AS43" i="11"/>
  <c r="I83" i="2" s="1"/>
  <c r="BF43" i="11"/>
  <c r="V83" i="2" s="1"/>
  <c r="BV79" i="11"/>
  <c r="AL85" i="2" s="1"/>
  <c r="BV43" i="11"/>
  <c r="AL83" i="2" s="1"/>
  <c r="BW43" i="11"/>
  <c r="AM83" i="2" s="1"/>
  <c r="L72" i="10"/>
  <c r="O63" i="10" s="1"/>
  <c r="N58" i="10" s="1" a="1"/>
  <c r="N58" i="10" s="1"/>
  <c r="O65" i="10" s="1"/>
  <c r="AS43" i="10"/>
  <c r="I73" i="2" s="1"/>
  <c r="AS97" i="10"/>
  <c r="I76" i="2" s="1"/>
  <c r="BV43" i="10"/>
  <c r="AL73" i="2" s="1"/>
  <c r="AS61" i="10"/>
  <c r="I74" i="2" s="1"/>
  <c r="L90" i="10"/>
  <c r="O81" i="10" s="1"/>
  <c r="N76" i="10" s="1" a="1"/>
  <c r="N76" i="10" s="1"/>
  <c r="O83" i="10" s="1"/>
  <c r="BB43" i="10"/>
  <c r="R73" i="2" s="1"/>
  <c r="BB61" i="10"/>
  <c r="R74" i="2" s="1"/>
  <c r="BB97" i="10"/>
  <c r="R76" i="2" s="1"/>
  <c r="BV61" i="10"/>
  <c r="AL74" i="2" s="1"/>
  <c r="BV61" i="9"/>
  <c r="AL64" i="2" s="1"/>
  <c r="C17" i="6" s="1"/>
  <c r="BF43" i="9"/>
  <c r="V63" i="2" s="1"/>
  <c r="AS61" i="9"/>
  <c r="I64" i="2" s="1"/>
  <c r="L90" i="9"/>
  <c r="O81" i="9" s="1"/>
  <c r="N76" i="9" s="1" a="1"/>
  <c r="N76" i="9" s="1"/>
  <c r="O83" i="9" s="1"/>
  <c r="BV43" i="9"/>
  <c r="AL63" i="2" s="1"/>
  <c r="BB61" i="9"/>
  <c r="R64" i="2" s="1"/>
  <c r="BB43" i="9"/>
  <c r="R63" i="2" s="1"/>
  <c r="BV79" i="9"/>
  <c r="AL65" i="2" s="1"/>
  <c r="AS79" i="8"/>
  <c r="I55" i="2" s="1"/>
  <c r="L108" i="8"/>
  <c r="O99" i="8" s="1"/>
  <c r="O94" i="8" s="1" a="1"/>
  <c r="O94" i="8" s="1"/>
  <c r="BU25" i="8"/>
  <c r="AK52" i="2" s="1"/>
  <c r="P12" i="2"/>
  <c r="AL11" i="2"/>
  <c r="U10" i="2"/>
  <c r="BW43" i="7"/>
  <c r="AM33" i="2" s="1"/>
  <c r="BU25" i="7"/>
  <c r="AK32" i="2" s="1"/>
  <c r="AS43" i="7"/>
  <c r="I33" i="2" s="1"/>
  <c r="L72" i="7"/>
  <c r="O63" i="7" s="1"/>
  <c r="BF43" i="7"/>
  <c r="V33" i="2" s="1"/>
  <c r="L74" i="7"/>
  <c r="AX61" i="7" s="1"/>
  <c r="N34" i="2" s="1"/>
  <c r="AX41" i="19" s="1"/>
  <c r="AT43" i="7"/>
  <c r="J33" i="2" s="1"/>
  <c r="BX43" i="7"/>
  <c r="AN33" i="2" s="1"/>
  <c r="BW43" i="6"/>
  <c r="AM43" i="2" s="1"/>
  <c r="L74" i="6"/>
  <c r="AX61" i="6" s="1"/>
  <c r="N44" i="2" s="1"/>
  <c r="AT43" i="6"/>
  <c r="J43" i="2" s="1"/>
  <c r="BU25" i="6"/>
  <c r="AK42" i="2" s="1"/>
  <c r="BF43" i="6"/>
  <c r="V43" i="2" s="1"/>
  <c r="BX43" i="6"/>
  <c r="AN43" i="2" s="1"/>
  <c r="AL20" i="2"/>
  <c r="I20" i="2"/>
  <c r="I21" i="2"/>
  <c r="AN13" i="2"/>
  <c r="R21" i="2"/>
  <c r="AK12" i="2"/>
  <c r="AM13" i="2"/>
  <c r="AL21" i="2"/>
  <c r="V13" i="2"/>
  <c r="AT41" i="6" l="1"/>
  <c r="BF41" i="6"/>
  <c r="BX41" i="6"/>
  <c r="R32" i="7"/>
  <c r="BX41" i="5"/>
  <c r="BX59" i="5"/>
  <c r="AM41" i="6"/>
  <c r="J87" i="8"/>
  <c r="K87" i="8"/>
  <c r="J72" i="7"/>
  <c r="K72" i="7"/>
  <c r="J55" i="8"/>
  <c r="K55" i="8"/>
  <c r="J108" i="10"/>
  <c r="K108" i="10"/>
  <c r="K50" i="12"/>
  <c r="J50" i="12"/>
  <c r="K87" i="10"/>
  <c r="J87" i="10"/>
  <c r="J73" i="18"/>
  <c r="K73" i="18"/>
  <c r="J92" i="20"/>
  <c r="K92" i="20"/>
  <c r="E82" i="18"/>
  <c r="D82" i="18"/>
  <c r="E29" i="21"/>
  <c r="D29" i="21"/>
  <c r="D27" i="21"/>
  <c r="E27" i="21"/>
  <c r="E32" i="21"/>
  <c r="D32" i="21"/>
  <c r="J73" i="11"/>
  <c r="K73" i="11"/>
  <c r="J51" i="8"/>
  <c r="K51" i="8"/>
  <c r="J51" i="7"/>
  <c r="K51" i="7"/>
  <c r="J90" i="10"/>
  <c r="K90" i="10"/>
  <c r="J72" i="8"/>
  <c r="K72" i="8"/>
  <c r="K54" i="12"/>
  <c r="J54" i="12"/>
  <c r="K51" i="12"/>
  <c r="J51" i="12"/>
  <c r="J70" i="8"/>
  <c r="K70" i="8"/>
  <c r="K108" i="9"/>
  <c r="J108" i="9"/>
  <c r="J72" i="11"/>
  <c r="K72" i="11"/>
  <c r="K90" i="11"/>
  <c r="J90" i="11"/>
  <c r="J68" i="20"/>
  <c r="K68" i="20"/>
  <c r="BE97" i="10"/>
  <c r="U76" i="2" s="1"/>
  <c r="J105" i="10"/>
  <c r="K105" i="10"/>
  <c r="I73" i="9"/>
  <c r="K51" i="9"/>
  <c r="J51" i="9"/>
  <c r="J60" i="20"/>
  <c r="K60" i="20"/>
  <c r="E49" i="20"/>
  <c r="D49" i="20"/>
  <c r="E11" i="6"/>
  <c r="D11" i="6"/>
  <c r="E81" i="18"/>
  <c r="D81" i="18"/>
  <c r="J49" i="21"/>
  <c r="K49" i="21"/>
  <c r="E33" i="21"/>
  <c r="D33" i="21"/>
  <c r="D35" i="21"/>
  <c r="E35" i="21"/>
  <c r="D31" i="21"/>
  <c r="E31" i="21"/>
  <c r="E38" i="21"/>
  <c r="D38" i="21"/>
  <c r="J52" i="10"/>
  <c r="K52" i="10"/>
  <c r="K52" i="9"/>
  <c r="J52" i="9"/>
  <c r="J108" i="8"/>
  <c r="K108" i="8"/>
  <c r="J70" i="11"/>
  <c r="K70" i="11"/>
  <c r="J90" i="9"/>
  <c r="K90" i="9"/>
  <c r="K74" i="9"/>
  <c r="J74" i="9"/>
  <c r="J51" i="10"/>
  <c r="K51" i="10"/>
  <c r="K106" i="12"/>
  <c r="J106" i="12"/>
  <c r="K38" i="10"/>
  <c r="J38" i="10"/>
  <c r="K105" i="11"/>
  <c r="J105" i="11"/>
  <c r="J108" i="11"/>
  <c r="K108" i="11"/>
  <c r="K72" i="10"/>
  <c r="J72" i="10"/>
  <c r="J52" i="8"/>
  <c r="K52" i="8"/>
  <c r="K70" i="12"/>
  <c r="J70" i="12"/>
  <c r="E26" i="20"/>
  <c r="D26" i="20"/>
  <c r="BE79" i="9"/>
  <c r="U65" i="2" s="1"/>
  <c r="K87" i="9"/>
  <c r="J87" i="9"/>
  <c r="I91" i="12"/>
  <c r="BW79" i="12" s="1"/>
  <c r="AM95" i="2" s="1"/>
  <c r="K69" i="12"/>
  <c r="J69" i="12"/>
  <c r="E45" i="20"/>
  <c r="D45" i="20"/>
  <c r="J92" i="18"/>
  <c r="K92" i="18"/>
  <c r="J73" i="20"/>
  <c r="K73" i="20"/>
  <c r="E84" i="18"/>
  <c r="D84" i="18"/>
  <c r="E83" i="18"/>
  <c r="D83" i="18"/>
  <c r="E34" i="21"/>
  <c r="D34" i="21"/>
  <c r="E37" i="21"/>
  <c r="D37" i="21"/>
  <c r="E28" i="21"/>
  <c r="D28" i="21"/>
  <c r="J74" i="7"/>
  <c r="K74" i="7"/>
  <c r="K69" i="9"/>
  <c r="J69" i="9"/>
  <c r="K88" i="10"/>
  <c r="J88" i="10"/>
  <c r="K87" i="12"/>
  <c r="J87" i="12"/>
  <c r="K87" i="11"/>
  <c r="J87" i="11"/>
  <c r="K106" i="9"/>
  <c r="J106" i="9"/>
  <c r="J52" i="7"/>
  <c r="K52" i="7"/>
  <c r="J74" i="11"/>
  <c r="K74" i="11"/>
  <c r="K88" i="11"/>
  <c r="J88" i="11"/>
  <c r="J56" i="8"/>
  <c r="K56" i="8"/>
  <c r="K88" i="9"/>
  <c r="J88" i="9"/>
  <c r="J106" i="11"/>
  <c r="K106" i="11"/>
  <c r="K72" i="9"/>
  <c r="J72" i="9"/>
  <c r="J88" i="8"/>
  <c r="K88" i="8"/>
  <c r="J43" i="20"/>
  <c r="K43" i="20"/>
  <c r="J46" i="20"/>
  <c r="K46" i="20"/>
  <c r="E47" i="20"/>
  <c r="D47" i="20"/>
  <c r="E48" i="20"/>
  <c r="D48" i="20"/>
  <c r="K55" i="9"/>
  <c r="J55" i="9"/>
  <c r="K56" i="12"/>
  <c r="J56" i="12"/>
  <c r="J109" i="21"/>
  <c r="K109" i="21"/>
  <c r="E17" i="6"/>
  <c r="D17" i="6"/>
  <c r="J90" i="8"/>
  <c r="K90" i="8"/>
  <c r="K69" i="11"/>
  <c r="J69" i="11"/>
  <c r="J105" i="9"/>
  <c r="K105" i="9"/>
  <c r="J69" i="8"/>
  <c r="K69" i="8"/>
  <c r="E85" i="18"/>
  <c r="D85" i="18"/>
  <c r="E30" i="21"/>
  <c r="D30" i="21"/>
  <c r="K52" i="11"/>
  <c r="J52" i="11"/>
  <c r="J106" i="8"/>
  <c r="K106" i="8"/>
  <c r="J54" i="8"/>
  <c r="K54" i="8"/>
  <c r="K105" i="12"/>
  <c r="J105" i="12"/>
  <c r="J70" i="10"/>
  <c r="K70" i="10"/>
  <c r="J105" i="8"/>
  <c r="K105" i="8"/>
  <c r="J56" i="10"/>
  <c r="K56" i="10"/>
  <c r="J74" i="6"/>
  <c r="K74" i="6"/>
  <c r="K69" i="10"/>
  <c r="J69" i="10"/>
  <c r="K110" i="12"/>
  <c r="J110" i="12"/>
  <c r="K106" i="10"/>
  <c r="J106" i="10"/>
  <c r="J52" i="12"/>
  <c r="K52" i="12"/>
  <c r="K70" i="9"/>
  <c r="J70" i="9"/>
  <c r="E46" i="20"/>
  <c r="D46" i="20"/>
  <c r="Q19" i="3"/>
  <c r="Q38" i="3" s="1"/>
  <c r="CD25" i="3" s="1"/>
  <c r="AR2" i="2" s="1"/>
  <c r="CA41" i="19"/>
  <c r="L64" i="20"/>
  <c r="AU61" i="20" s="1"/>
  <c r="K49" i="2" s="1"/>
  <c r="BD7" i="15"/>
  <c r="R14" i="6"/>
  <c r="L60" i="20"/>
  <c r="O60" i="20" s="1"/>
  <c r="I64" i="20"/>
  <c r="V12" i="20"/>
  <c r="V29" i="20" s="1"/>
  <c r="X13" i="15" s="1"/>
  <c r="BA25" i="15" s="1"/>
  <c r="N7" i="6"/>
  <c r="L28" i="6"/>
  <c r="AU25" i="6" s="1"/>
  <c r="K42" i="2" s="1"/>
  <c r="AC7" i="6"/>
  <c r="C6" i="6"/>
  <c r="N6" i="6"/>
  <c r="L24" i="6"/>
  <c r="C8" i="6"/>
  <c r="F17" i="6"/>
  <c r="P8" i="6" s="1"/>
  <c r="Z7" i="6"/>
  <c r="I28" i="6"/>
  <c r="C14" i="6"/>
  <c r="V7" i="6"/>
  <c r="V27" i="6" s="1"/>
  <c r="X3" i="15" s="1"/>
  <c r="BG22" i="15" s="1"/>
  <c r="C5" i="6"/>
  <c r="I24" i="6" s="1"/>
  <c r="O54" i="6"/>
  <c r="BY25" i="6"/>
  <c r="AO42" i="2" s="1"/>
  <c r="F14" i="6"/>
  <c r="N56" i="20"/>
  <c r="R56" i="20" s="1"/>
  <c r="N55" i="20"/>
  <c r="R55" i="20" s="1"/>
  <c r="N54" i="20"/>
  <c r="R54" i="20" s="1"/>
  <c r="C43" i="20"/>
  <c r="AA12" i="20"/>
  <c r="AC12" i="20"/>
  <c r="C42" i="20"/>
  <c r="C44" i="20"/>
  <c r="R32" i="20"/>
  <c r="F56" i="18"/>
  <c r="P45" i="18" s="1"/>
  <c r="J11" i="2"/>
  <c r="I109" i="9"/>
  <c r="BE61" i="12"/>
  <c r="U94" i="2" s="1"/>
  <c r="BE43" i="9"/>
  <c r="U63" i="2" s="1"/>
  <c r="P47" i="8"/>
  <c r="N47" i="8" s="1"/>
  <c r="BU97" i="8"/>
  <c r="AK56" i="2" s="1"/>
  <c r="BF61" i="8"/>
  <c r="V54" i="2" s="1"/>
  <c r="BU61" i="8"/>
  <c r="AK54" i="2" s="1"/>
  <c r="BX97" i="12"/>
  <c r="AN96" i="2" s="1"/>
  <c r="BU97" i="10"/>
  <c r="AK76" i="2" s="1"/>
  <c r="AK20" i="2"/>
  <c r="AK21" i="2"/>
  <c r="BW61" i="11"/>
  <c r="AM84" i="2" s="1"/>
  <c r="BW61" i="9"/>
  <c r="AM64" i="2" s="1"/>
  <c r="C19" i="6" s="1"/>
  <c r="BU61" i="11"/>
  <c r="AK84" i="2" s="1"/>
  <c r="BU97" i="12"/>
  <c r="AK96" i="2" s="1"/>
  <c r="BF97" i="9"/>
  <c r="V66" i="2" s="1"/>
  <c r="BF79" i="11"/>
  <c r="V85" i="2" s="1"/>
  <c r="U20" i="2"/>
  <c r="U21" i="2"/>
  <c r="BU43" i="10"/>
  <c r="AK73" i="2" s="1"/>
  <c r="BE79" i="11"/>
  <c r="U85" i="2" s="1"/>
  <c r="BU97" i="9"/>
  <c r="AK66" i="2" s="1"/>
  <c r="BU43" i="7"/>
  <c r="AK33" i="2" s="1"/>
  <c r="BU79" i="11"/>
  <c r="AK85" i="2" s="1"/>
  <c r="BX25" i="10"/>
  <c r="AN72" i="2" s="1"/>
  <c r="BE97" i="11"/>
  <c r="U86" i="2" s="1"/>
  <c r="BE61" i="9"/>
  <c r="U64" i="2" s="1"/>
  <c r="BU79" i="10"/>
  <c r="AK75" i="2" s="1"/>
  <c r="BF97" i="8"/>
  <c r="V56" i="2" s="1"/>
  <c r="BE97" i="12"/>
  <c r="U96" i="2" s="1"/>
  <c r="BE97" i="8"/>
  <c r="U56" i="2" s="1"/>
  <c r="BE61" i="10"/>
  <c r="U74" i="2" s="1"/>
  <c r="BU79" i="9"/>
  <c r="AK65" i="2" s="1"/>
  <c r="BU79" i="8"/>
  <c r="AK55" i="2" s="1"/>
  <c r="P22" i="21" a="1"/>
  <c r="P22" i="21" s="1"/>
  <c r="Q94" i="8" a="1"/>
  <c r="P47" i="9"/>
  <c r="N47" i="9" s="1"/>
  <c r="P47" i="11"/>
  <c r="N47" i="11" s="1"/>
  <c r="P47" i="12"/>
  <c r="N47" i="12" s="1"/>
  <c r="N94" i="12" a="1"/>
  <c r="N94" i="12" s="1"/>
  <c r="O101" i="12" s="1"/>
  <c r="Q58" i="12" a="1"/>
  <c r="Q58" i="12" s="1"/>
  <c r="P65" i="12" s="1"/>
  <c r="O76" i="12" a="1"/>
  <c r="O76" i="12" s="1"/>
  <c r="Q76" i="12" a="1"/>
  <c r="Q76" i="12" s="1"/>
  <c r="Q94" i="12" a="1"/>
  <c r="Q94" i="12" s="1"/>
  <c r="P101" i="12" s="1"/>
  <c r="N58" i="12" a="1"/>
  <c r="N58" i="12" s="1"/>
  <c r="O65" i="12" s="1"/>
  <c r="N94" i="11" a="1"/>
  <c r="N94" i="11" s="1"/>
  <c r="O101" i="11" s="1"/>
  <c r="N76" i="11" a="1"/>
  <c r="N76" i="11" s="1"/>
  <c r="O83" i="11" s="1"/>
  <c r="Q76" i="11" a="1"/>
  <c r="Q76" i="11" s="1"/>
  <c r="P83" i="11" s="1"/>
  <c r="Q94" i="11" a="1"/>
  <c r="Q94" i="11" s="1"/>
  <c r="P101" i="11" s="1"/>
  <c r="N58" i="11" a="1"/>
  <c r="N58" i="11" s="1"/>
  <c r="O65" i="11" s="1"/>
  <c r="Q58" i="11" a="1"/>
  <c r="Q58" i="11" s="1"/>
  <c r="P65" i="11" s="1"/>
  <c r="O58" i="10" a="1"/>
  <c r="O58" i="10" s="1"/>
  <c r="O76" i="10" a="1"/>
  <c r="O76" i="10" s="1"/>
  <c r="Q94" i="10" a="1"/>
  <c r="Q94" i="10" s="1"/>
  <c r="Q58" i="10" a="1"/>
  <c r="Q58" i="10" s="1"/>
  <c r="Q76" i="10" a="1"/>
  <c r="Q76" i="10" s="1"/>
  <c r="O94" i="10" a="1"/>
  <c r="O94" i="10" s="1"/>
  <c r="Q94" i="9" a="1"/>
  <c r="Q94" i="9" s="1"/>
  <c r="P101" i="9" s="1"/>
  <c r="O76" i="9" a="1"/>
  <c r="O76" i="9" s="1"/>
  <c r="Q76" i="9" a="1"/>
  <c r="Q76" i="9" s="1"/>
  <c r="N94" i="9" a="1"/>
  <c r="N94" i="9" s="1"/>
  <c r="O101" i="9" s="1"/>
  <c r="Q58" i="9" a="1"/>
  <c r="Q58" i="9" s="1"/>
  <c r="P65" i="9" s="1"/>
  <c r="N58" i="9" a="1"/>
  <c r="N58" i="9" s="1"/>
  <c r="O65" i="9" s="1"/>
  <c r="N101" i="21"/>
  <c r="Q94" i="8"/>
  <c r="P101" i="8" s="1"/>
  <c r="O58" i="8" a="1"/>
  <c r="O58" i="8" s="1"/>
  <c r="N94" i="8" a="1"/>
  <c r="N94" i="8" s="1"/>
  <c r="O101" i="8" s="1"/>
  <c r="N53" i="20"/>
  <c r="R53" i="20" s="1"/>
  <c r="Q58" i="8" a="1"/>
  <c r="Q58" i="8" s="1"/>
  <c r="O76" i="8" a="1"/>
  <c r="O76" i="8" s="1"/>
  <c r="Q76" i="8" a="1"/>
  <c r="Q76" i="8" s="1"/>
  <c r="O91" i="20"/>
  <c r="O90" i="20"/>
  <c r="X27" i="18"/>
  <c r="R27" i="15" s="1"/>
  <c r="BH19" i="15" s="1"/>
  <c r="L68" i="20"/>
  <c r="O62" i="20" s="1"/>
  <c r="AQ43" i="20"/>
  <c r="G48" i="2" s="1"/>
  <c r="BR43" i="20"/>
  <c r="AH48" i="2" s="1"/>
  <c r="I45" i="20"/>
  <c r="C54" i="20"/>
  <c r="C72" i="20"/>
  <c r="F72" i="20"/>
  <c r="N63" i="20" s="1"/>
  <c r="C74" i="20"/>
  <c r="F74" i="20"/>
  <c r="P63" i="20" s="1"/>
  <c r="AA15" i="20"/>
  <c r="AD15" i="20"/>
  <c r="C61" i="20"/>
  <c r="BY43" i="20"/>
  <c r="AO48" i="2" s="1"/>
  <c r="I69" i="20"/>
  <c r="BA43" i="20"/>
  <c r="Q48" i="2" s="1"/>
  <c r="BY61" i="20"/>
  <c r="AO49" i="2" s="1"/>
  <c r="I59" i="20"/>
  <c r="AL61" i="20" s="1"/>
  <c r="AZ61" i="20"/>
  <c r="P49" i="2" s="1"/>
  <c r="I86" i="20"/>
  <c r="C25" i="20"/>
  <c r="AD9" i="20"/>
  <c r="F38" i="20"/>
  <c r="P27" i="20" s="1"/>
  <c r="AA9" i="20"/>
  <c r="F36" i="20"/>
  <c r="N27" i="20" s="1"/>
  <c r="C38" i="20"/>
  <c r="BB61" i="20"/>
  <c r="R49" i="2" s="1"/>
  <c r="I90" i="20"/>
  <c r="C36" i="20"/>
  <c r="V13" i="20"/>
  <c r="B48" i="2"/>
  <c r="G56" i="3"/>
  <c r="R45" i="3" s="1"/>
  <c r="AA21" i="5"/>
  <c r="F110" i="5"/>
  <c r="P99" i="5" s="1"/>
  <c r="F13" i="21"/>
  <c r="P7" i="21" s="1"/>
  <c r="F103" i="5"/>
  <c r="P97" i="5" s="1"/>
  <c r="W7" i="21"/>
  <c r="N104" i="5"/>
  <c r="F10" i="21"/>
  <c r="P6" i="21" s="1"/>
  <c r="F100" i="5"/>
  <c r="P96" i="5" s="1"/>
  <c r="C10" i="21"/>
  <c r="C100" i="5"/>
  <c r="AA12" i="5"/>
  <c r="BU61" i="12"/>
  <c r="AK94" i="2" s="1"/>
  <c r="AE16" i="24"/>
  <c r="Z30" i="24" s="1"/>
  <c r="AO14" i="15" s="1"/>
  <c r="I109" i="12"/>
  <c r="I109" i="11"/>
  <c r="I110" i="10"/>
  <c r="I92" i="8"/>
  <c r="BX43" i="10"/>
  <c r="AN73" i="2" s="1"/>
  <c r="I73" i="10"/>
  <c r="I91" i="10"/>
  <c r="BX43" i="8"/>
  <c r="AN53" i="2" s="1"/>
  <c r="I92" i="11"/>
  <c r="I110" i="11"/>
  <c r="I92" i="9"/>
  <c r="I73" i="8"/>
  <c r="I91" i="9"/>
  <c r="I73" i="7"/>
  <c r="BE43" i="7"/>
  <c r="U33" i="2" s="1"/>
  <c r="I74" i="8"/>
  <c r="BF43" i="8"/>
  <c r="V53" i="2" s="1"/>
  <c r="BH5" i="3" s="1"/>
  <c r="I110" i="9"/>
  <c r="I74" i="12"/>
  <c r="BF43" i="12"/>
  <c r="V93" i="2" s="1"/>
  <c r="BH23" i="3" s="1"/>
  <c r="I73" i="12"/>
  <c r="I92" i="10"/>
  <c r="AM11" i="2"/>
  <c r="L56" i="10"/>
  <c r="AX43" i="10" s="1"/>
  <c r="N73" i="2" s="1"/>
  <c r="AT25" i="10"/>
  <c r="J72" i="2" s="1"/>
  <c r="B4" i="21"/>
  <c r="H22" i="21" s="1"/>
  <c r="AM25" i="21" s="1"/>
  <c r="C57" i="2" s="1"/>
  <c r="AO13" i="2"/>
  <c r="AO12" i="2"/>
  <c r="C26" i="21"/>
  <c r="BT43" i="21"/>
  <c r="AJ58" i="2" s="1"/>
  <c r="W9" i="21"/>
  <c r="B22" i="21"/>
  <c r="H40" i="21" s="1"/>
  <c r="AM43" i="21" s="1"/>
  <c r="C58" i="2" s="1"/>
  <c r="N32" i="6" s="1"/>
  <c r="L49" i="21"/>
  <c r="AV43" i="21" s="1"/>
  <c r="L58" i="2" s="1"/>
  <c r="I48" i="21"/>
  <c r="L47" i="21"/>
  <c r="O43" i="21" s="1"/>
  <c r="L42" i="21"/>
  <c r="O42" i="21" s="1"/>
  <c r="I46" i="21"/>
  <c r="L46" i="21"/>
  <c r="AU43" i="21" s="1"/>
  <c r="K58" i="2" s="1"/>
  <c r="C25" i="21"/>
  <c r="AD9" i="21"/>
  <c r="I47" i="21"/>
  <c r="AC9" i="21"/>
  <c r="C24" i="21"/>
  <c r="AA7" i="21"/>
  <c r="F20" i="21"/>
  <c r="P9" i="21" s="1"/>
  <c r="C87" i="18"/>
  <c r="F86" i="18"/>
  <c r="N80" i="18" s="1"/>
  <c r="C88" i="18"/>
  <c r="C86" i="18"/>
  <c r="C80" i="18"/>
  <c r="L100" i="18"/>
  <c r="AU97" i="18" s="1"/>
  <c r="K41" i="2" s="1"/>
  <c r="C79" i="18"/>
  <c r="AD18" i="18"/>
  <c r="B76" i="18"/>
  <c r="H94" i="18" s="1"/>
  <c r="AM97" i="18" s="1"/>
  <c r="C41" i="2" s="1"/>
  <c r="L96" i="18"/>
  <c r="O96" i="18" s="1"/>
  <c r="F89" i="18"/>
  <c r="P80" i="18" s="1"/>
  <c r="Z18" i="18"/>
  <c r="I100" i="18"/>
  <c r="C78" i="18"/>
  <c r="AC18" i="18"/>
  <c r="AA9" i="5"/>
  <c r="AE22" i="22"/>
  <c r="AE5" i="9"/>
  <c r="Z27" i="9" s="1"/>
  <c r="AH3" i="15" s="1"/>
  <c r="CA79" i="10"/>
  <c r="AQ75" i="2" s="1"/>
  <c r="CA61" i="8"/>
  <c r="AQ54" i="2" s="1"/>
  <c r="CA61" i="9"/>
  <c r="AQ64" i="2" s="1"/>
  <c r="CA79" i="11"/>
  <c r="AQ85" i="2" s="1"/>
  <c r="CA79" i="8"/>
  <c r="AQ55" i="2" s="1"/>
  <c r="AE10" i="8"/>
  <c r="Z28" i="8" s="1"/>
  <c r="AA20" i="15" s="1"/>
  <c r="AE10" i="11"/>
  <c r="Z28" i="11" s="1"/>
  <c r="AO4" i="15" s="1"/>
  <c r="AQ19" i="2"/>
  <c r="AQ20" i="2"/>
  <c r="AP20" i="2"/>
  <c r="AP21" i="2"/>
  <c r="AE5" i="7"/>
  <c r="Z27" i="7" s="1"/>
  <c r="T19" i="15" s="1"/>
  <c r="CB97" i="25"/>
  <c r="CA79" i="25"/>
  <c r="AQ100" i="2" s="1"/>
  <c r="AT97" i="10"/>
  <c r="J76" i="2" s="1"/>
  <c r="AE19" i="23"/>
  <c r="Z31" i="23" s="1"/>
  <c r="AH31" i="15" s="1"/>
  <c r="AE10" i="9"/>
  <c r="Z28" i="9" s="1"/>
  <c r="AH4" i="15" s="1"/>
  <c r="AA10" i="11"/>
  <c r="X28" i="11" s="1"/>
  <c r="AM4" i="15" s="1"/>
  <c r="BE46" i="15" s="1"/>
  <c r="AE5" i="12"/>
  <c r="Z27" i="12" s="1"/>
  <c r="AO19" i="15" s="1"/>
  <c r="L110" i="8"/>
  <c r="AX97" i="8" s="1"/>
  <c r="N56" i="2" s="1"/>
  <c r="AT79" i="8"/>
  <c r="J55" i="2" s="1"/>
  <c r="AA10" i="8"/>
  <c r="X28" i="8" s="1"/>
  <c r="Y20" i="15" s="1"/>
  <c r="BE28" i="15" s="1"/>
  <c r="AA5" i="9"/>
  <c r="X27" i="9" s="1"/>
  <c r="AF3" i="15" s="1"/>
  <c r="BH34" i="15" s="1"/>
  <c r="AT61" i="12"/>
  <c r="J94" i="2" s="1"/>
  <c r="AE22" i="24"/>
  <c r="L92" i="12"/>
  <c r="AX79" i="12" s="1"/>
  <c r="N95" i="2" s="1"/>
  <c r="AE16" i="22"/>
  <c r="Z30" i="22" s="1"/>
  <c r="AH14" i="15" s="1"/>
  <c r="L110" i="11"/>
  <c r="AX97" i="11" s="1"/>
  <c r="N86" i="2" s="1"/>
  <c r="AT79" i="11"/>
  <c r="J85" i="2" s="1"/>
  <c r="AE22" i="25"/>
  <c r="H4" i="5"/>
  <c r="W26" i="5" s="1"/>
  <c r="R1" i="15" s="1"/>
  <c r="BH11" i="15" s="1"/>
  <c r="AC22" i="24"/>
  <c r="AA13" i="23"/>
  <c r="X29" i="23" s="1"/>
  <c r="AF29" i="15" s="1"/>
  <c r="BB43" i="15" s="1"/>
  <c r="AG13" i="11"/>
  <c r="AA29" i="11" s="1"/>
  <c r="AP5" i="15" s="1"/>
  <c r="AG13" i="18"/>
  <c r="AA29" i="18" s="1"/>
  <c r="U29" i="15" s="1"/>
  <c r="AG19" i="22"/>
  <c r="AA31" i="22" s="1"/>
  <c r="AI15" i="15" s="1"/>
  <c r="AG19" i="24"/>
  <c r="AA31" i="24" s="1"/>
  <c r="AP15" i="15" s="1"/>
  <c r="AG16" i="25"/>
  <c r="AA30" i="25" s="1"/>
  <c r="AP30" i="15" s="1"/>
  <c r="AC13" i="8"/>
  <c r="Y29" i="8" s="1"/>
  <c r="Z21" i="15" s="1"/>
  <c r="AA16" i="22"/>
  <c r="X30" i="22" s="1"/>
  <c r="AF14" i="15" s="1"/>
  <c r="AY37" i="15" s="1"/>
  <c r="AE5" i="11"/>
  <c r="Z27" i="11" s="1"/>
  <c r="AO3" i="15" s="1"/>
  <c r="AA5" i="11"/>
  <c r="X27" i="11" s="1"/>
  <c r="AM3" i="15" s="1"/>
  <c r="BH46" i="15" s="1"/>
  <c r="AG13" i="10"/>
  <c r="AA29" i="10" s="1"/>
  <c r="AI21" i="15" s="1"/>
  <c r="AG13" i="8"/>
  <c r="AA29" i="8" s="1"/>
  <c r="AB21" i="15" s="1"/>
  <c r="AG19" i="11"/>
  <c r="AA31" i="11" s="1"/>
  <c r="AP7" i="15" s="1"/>
  <c r="AG10" i="12"/>
  <c r="AA28" i="12" s="1"/>
  <c r="AP20" i="15" s="1"/>
  <c r="AG13" i="20"/>
  <c r="AA29" i="20" s="1"/>
  <c r="AB13" i="15" s="1"/>
  <c r="AG13" i="21"/>
  <c r="AA29" i="21" s="1"/>
  <c r="AB29" i="15" s="1"/>
  <c r="AE19" i="22"/>
  <c r="Z31" i="22" s="1"/>
  <c r="AH15" i="15" s="1"/>
  <c r="AA22" i="22"/>
  <c r="AE16" i="23"/>
  <c r="Z30" i="23" s="1"/>
  <c r="AH30" i="15" s="1"/>
  <c r="AE19" i="24"/>
  <c r="Z31" i="24" s="1"/>
  <c r="AO15" i="15" s="1"/>
  <c r="AG22" i="25"/>
  <c r="AE16" i="25"/>
  <c r="Z30" i="25" s="1"/>
  <c r="AO30" i="15" s="1"/>
  <c r="AA13" i="25"/>
  <c r="X29" i="25" s="1"/>
  <c r="AM29" i="15" s="1"/>
  <c r="BB55" i="15" s="1"/>
  <c r="AA10" i="9"/>
  <c r="X28" i="9" s="1"/>
  <c r="AF4" i="15" s="1"/>
  <c r="BE34" i="15" s="1"/>
  <c r="AC19" i="25"/>
  <c r="Y31" i="25" s="1"/>
  <c r="AN31" i="15" s="1"/>
  <c r="AW55" i="15" s="1"/>
  <c r="AA16" i="24"/>
  <c r="X30" i="24" s="1"/>
  <c r="AM14" i="15" s="1"/>
  <c r="AY49" i="15" s="1"/>
  <c r="AG13" i="19"/>
  <c r="AA29" i="19" s="1"/>
  <c r="U13" i="15" s="1"/>
  <c r="AG16" i="12"/>
  <c r="AA30" i="12" s="1"/>
  <c r="AP22" i="15" s="1"/>
  <c r="AG22" i="22"/>
  <c r="AA22" i="25"/>
  <c r="AE22" i="23"/>
  <c r="AG22" i="18"/>
  <c r="AG16" i="24"/>
  <c r="AA30" i="24" s="1"/>
  <c r="AP14" i="15" s="1"/>
  <c r="AA13" i="24"/>
  <c r="X29" i="24" s="1"/>
  <c r="AM13" i="15" s="1"/>
  <c r="BB49" i="15" s="1"/>
  <c r="AC22" i="25"/>
  <c r="AC16" i="25"/>
  <c r="Y30" i="25" s="1"/>
  <c r="AN30" i="15" s="1"/>
  <c r="AZ55" i="15" s="1"/>
  <c r="AC19" i="24"/>
  <c r="Y31" i="24" s="1"/>
  <c r="AN15" i="15" s="1"/>
  <c r="AW49" i="15" s="1"/>
  <c r="AC22" i="23"/>
  <c r="AC16" i="23"/>
  <c r="Y30" i="23" s="1"/>
  <c r="AG30" i="15" s="1"/>
  <c r="AC19" i="22"/>
  <c r="Y31" i="22" s="1"/>
  <c r="AG15" i="15" s="1"/>
  <c r="AC22" i="22"/>
  <c r="AG22" i="21"/>
  <c r="BW97" i="21"/>
  <c r="AM61" i="2" s="1"/>
  <c r="AG19" i="21"/>
  <c r="AA31" i="21" s="1"/>
  <c r="AB31" i="15" s="1"/>
  <c r="AG19" i="19"/>
  <c r="AA31" i="19" s="1"/>
  <c r="U15" i="15" s="1"/>
  <c r="BX79" i="20"/>
  <c r="AN50" i="2" s="1"/>
  <c r="BX59" i="6" s="1"/>
  <c r="BW61" i="20"/>
  <c r="AM49" i="2" s="1"/>
  <c r="BX79" i="18"/>
  <c r="AN40" i="2" s="1"/>
  <c r="BW61" i="18"/>
  <c r="AM39" i="2" s="1"/>
  <c r="BW41" i="7" s="1"/>
  <c r="AG16" i="19"/>
  <c r="AA30" i="19" s="1"/>
  <c r="U14" i="15" s="1"/>
  <c r="AG16" i="9"/>
  <c r="AA30" i="9" s="1"/>
  <c r="AI6" i="15" s="1"/>
  <c r="L110" i="12"/>
  <c r="AX97" i="12" s="1"/>
  <c r="N96" i="2" s="1"/>
  <c r="N14" i="2"/>
  <c r="J13" i="2"/>
  <c r="AT97" i="9"/>
  <c r="J66" i="2" s="1"/>
  <c r="AT79" i="12"/>
  <c r="J95" i="2" s="1"/>
  <c r="BF61" i="7"/>
  <c r="V34" i="2" s="1"/>
  <c r="BF41" i="19" s="1"/>
  <c r="I109" i="10"/>
  <c r="BE79" i="10"/>
  <c r="U75" i="2" s="1"/>
  <c r="AT61" i="8"/>
  <c r="J54" i="2" s="1"/>
  <c r="L92" i="9"/>
  <c r="AX79" i="9" s="1"/>
  <c r="N65" i="2" s="1"/>
  <c r="I109" i="8"/>
  <c r="BE79" i="8"/>
  <c r="U55" i="2" s="1"/>
  <c r="L92" i="8"/>
  <c r="AX79" i="8" s="1"/>
  <c r="N55" i="2" s="1"/>
  <c r="AC13" i="9"/>
  <c r="Y29" i="9" s="1"/>
  <c r="AG5" i="15" s="1"/>
  <c r="I91" i="8"/>
  <c r="BE61" i="8"/>
  <c r="U54" i="2" s="1"/>
  <c r="BB43" i="12"/>
  <c r="R93" i="2" s="1"/>
  <c r="BD23" i="3" s="1"/>
  <c r="BE97" i="9"/>
  <c r="U66" i="2" s="1"/>
  <c r="I72" i="12"/>
  <c r="BX43" i="12"/>
  <c r="AN93" i="2" s="1"/>
  <c r="BZ23" i="3" s="1"/>
  <c r="V10" i="12"/>
  <c r="B92" i="2"/>
  <c r="I91" i="11"/>
  <c r="BE61" i="11"/>
  <c r="U84" i="2" s="1"/>
  <c r="AT61" i="9"/>
  <c r="J64" i="2" s="1"/>
  <c r="BF97" i="10"/>
  <c r="V76" i="2" s="1"/>
  <c r="BW43" i="9"/>
  <c r="AM63" i="2" s="1"/>
  <c r="BW43" i="8"/>
  <c r="AM53" i="2" s="1"/>
  <c r="BY5" i="3" s="1"/>
  <c r="I110" i="8"/>
  <c r="BF79" i="8"/>
  <c r="V55" i="2" s="1"/>
  <c r="I92" i="7"/>
  <c r="BU61" i="9"/>
  <c r="AK64" i="2" s="1"/>
  <c r="C16" i="6" s="1"/>
  <c r="AG19" i="9"/>
  <c r="AA31" i="9" s="1"/>
  <c r="AI7" i="15" s="1"/>
  <c r="AG16" i="8"/>
  <c r="AA30" i="8" s="1"/>
  <c r="AB22" i="15" s="1"/>
  <c r="AG19" i="6"/>
  <c r="AA31" i="6" s="1"/>
  <c r="AB7" i="15" s="1"/>
  <c r="BU43" i="8"/>
  <c r="AK53" i="2" s="1"/>
  <c r="BW5" i="3" s="1"/>
  <c r="BU61" i="10"/>
  <c r="AK74" i="2" s="1"/>
  <c r="BE79" i="12"/>
  <c r="U95" i="2" s="1"/>
  <c r="R20" i="2"/>
  <c r="B19" i="2"/>
  <c r="BU43" i="12"/>
  <c r="AK93" i="2" s="1"/>
  <c r="BW23" i="3" s="1"/>
  <c r="BU97" i="11"/>
  <c r="AK86" i="2" s="1"/>
  <c r="BU43" i="11"/>
  <c r="AK83" i="2" s="1"/>
  <c r="BE43" i="12"/>
  <c r="U93" i="2" s="1"/>
  <c r="BG23" i="3" s="1"/>
  <c r="BE43" i="10"/>
  <c r="U73" i="2" s="1"/>
  <c r="BE43" i="8"/>
  <c r="U53" i="2" s="1"/>
  <c r="BG5" i="3" s="1"/>
  <c r="BU43" i="9"/>
  <c r="AK63" i="2" s="1"/>
  <c r="AT97" i="12"/>
  <c r="J96" i="2" s="1"/>
  <c r="BF97" i="11"/>
  <c r="V86" i="2" s="1"/>
  <c r="BX61" i="11"/>
  <c r="AN84" i="2" s="1"/>
  <c r="BF61" i="11"/>
  <c r="V84" i="2" s="1"/>
  <c r="AT97" i="11"/>
  <c r="J86" i="2" s="1"/>
  <c r="AT61" i="11"/>
  <c r="J84" i="2" s="1"/>
  <c r="L92" i="11"/>
  <c r="AX79" i="11" s="1"/>
  <c r="N85" i="2" s="1"/>
  <c r="AT79" i="10"/>
  <c r="J75" i="2" s="1"/>
  <c r="L110" i="10"/>
  <c r="AX97" i="10" s="1"/>
  <c r="N76" i="2" s="1"/>
  <c r="BF61" i="10"/>
  <c r="V74" i="2" s="1"/>
  <c r="BF79" i="10"/>
  <c r="V75" i="2" s="1"/>
  <c r="L92" i="10"/>
  <c r="AX79" i="10" s="1"/>
  <c r="N75" i="2" s="1"/>
  <c r="AT61" i="10"/>
  <c r="J74" i="2" s="1"/>
  <c r="BX61" i="9"/>
  <c r="AN64" i="2" s="1"/>
  <c r="C20" i="6" s="1"/>
  <c r="L110" i="9"/>
  <c r="AX97" i="9" s="1"/>
  <c r="N66" i="2" s="1"/>
  <c r="AT79" i="9"/>
  <c r="J65" i="2" s="1"/>
  <c r="BF61" i="9"/>
  <c r="V64" i="2" s="1"/>
  <c r="BF79" i="9"/>
  <c r="V65" i="2" s="1"/>
  <c r="AT97" i="8"/>
  <c r="J56" i="2" s="1"/>
  <c r="R13" i="2"/>
  <c r="BX61" i="7"/>
  <c r="AN34" i="2" s="1"/>
  <c r="BX41" i="19" s="1"/>
  <c r="L92" i="7"/>
  <c r="AX79" i="7" s="1"/>
  <c r="N35" i="2" s="1"/>
  <c r="AX59" i="19" s="1"/>
  <c r="AT61" i="7"/>
  <c r="J34" i="2" s="1"/>
  <c r="AT41" i="19" s="1"/>
  <c r="BX61" i="6"/>
  <c r="AN44" i="2" s="1"/>
  <c r="AN14" i="2"/>
  <c r="J21" i="2"/>
  <c r="C56" i="7" l="1"/>
  <c r="D56" i="7" s="1"/>
  <c r="BZ5" i="3"/>
  <c r="BW41" i="6"/>
  <c r="BB41" i="6"/>
  <c r="AZ41" i="6"/>
  <c r="AU41" i="6"/>
  <c r="BY41" i="6"/>
  <c r="E80" i="18"/>
  <c r="D80" i="18"/>
  <c r="J73" i="7"/>
  <c r="K73" i="7"/>
  <c r="E16" i="6"/>
  <c r="D16" i="6"/>
  <c r="E78" i="18"/>
  <c r="D78" i="18"/>
  <c r="E24" i="21"/>
  <c r="D24" i="21"/>
  <c r="E25" i="21"/>
  <c r="D25" i="21"/>
  <c r="K74" i="12"/>
  <c r="J74" i="12"/>
  <c r="K92" i="9"/>
  <c r="J92" i="9"/>
  <c r="K91" i="10"/>
  <c r="J91" i="10"/>
  <c r="K110" i="10"/>
  <c r="J110" i="10"/>
  <c r="J90" i="20"/>
  <c r="K90" i="20"/>
  <c r="J86" i="20"/>
  <c r="K86" i="20"/>
  <c r="E19" i="6"/>
  <c r="D19" i="6"/>
  <c r="J109" i="9"/>
  <c r="K109" i="9"/>
  <c r="E44" i="20"/>
  <c r="D44" i="20"/>
  <c r="E43" i="20"/>
  <c r="D43" i="20"/>
  <c r="E6" i="6"/>
  <c r="D6" i="6"/>
  <c r="K73" i="9"/>
  <c r="J73" i="9"/>
  <c r="J91" i="11"/>
  <c r="K91" i="11"/>
  <c r="K110" i="9"/>
  <c r="J110" i="9"/>
  <c r="K110" i="11"/>
  <c r="J110" i="11"/>
  <c r="K73" i="10"/>
  <c r="J73" i="10"/>
  <c r="K109" i="11"/>
  <c r="J109" i="11"/>
  <c r="J69" i="20"/>
  <c r="K69" i="20"/>
  <c r="E72" i="20"/>
  <c r="D72" i="20"/>
  <c r="E42" i="20"/>
  <c r="D42" i="20"/>
  <c r="E14" i="6"/>
  <c r="D14" i="6"/>
  <c r="E8" i="6"/>
  <c r="D8" i="6"/>
  <c r="J64" i="20"/>
  <c r="K64" i="20"/>
  <c r="K72" i="12"/>
  <c r="J72" i="12"/>
  <c r="J100" i="18"/>
  <c r="K100" i="18"/>
  <c r="J109" i="8"/>
  <c r="K109" i="8"/>
  <c r="J47" i="21"/>
  <c r="K47" i="21"/>
  <c r="J92" i="11"/>
  <c r="K92" i="11"/>
  <c r="D100" i="5"/>
  <c r="E100" i="5"/>
  <c r="E38" i="20"/>
  <c r="D38" i="20"/>
  <c r="E54" i="20"/>
  <c r="D54" i="20"/>
  <c r="J28" i="6"/>
  <c r="K28" i="6"/>
  <c r="K91" i="12"/>
  <c r="J91" i="12"/>
  <c r="J92" i="7"/>
  <c r="K92" i="7"/>
  <c r="E87" i="18"/>
  <c r="D87" i="18"/>
  <c r="J48" i="21"/>
  <c r="K48" i="21"/>
  <c r="K92" i="10"/>
  <c r="J92" i="10"/>
  <c r="J91" i="8"/>
  <c r="K91" i="8"/>
  <c r="J109" i="10"/>
  <c r="K109" i="10"/>
  <c r="E86" i="18"/>
  <c r="D86" i="18"/>
  <c r="J46" i="21"/>
  <c r="K46" i="21"/>
  <c r="E26" i="21"/>
  <c r="D26" i="21"/>
  <c r="K73" i="12"/>
  <c r="J73" i="12"/>
  <c r="K91" i="9"/>
  <c r="J91" i="9"/>
  <c r="K109" i="12"/>
  <c r="J109" i="12"/>
  <c r="E20" i="6"/>
  <c r="D20" i="6"/>
  <c r="J110" i="8"/>
  <c r="K110" i="8"/>
  <c r="E79" i="18"/>
  <c r="D79" i="18"/>
  <c r="E88" i="18"/>
  <c r="D88" i="18"/>
  <c r="J74" i="8"/>
  <c r="K74" i="8"/>
  <c r="J73" i="8"/>
  <c r="K73" i="8"/>
  <c r="J92" i="8"/>
  <c r="K92" i="8"/>
  <c r="E10" i="21"/>
  <c r="D10" i="21"/>
  <c r="E36" i="20"/>
  <c r="D36" i="20"/>
  <c r="E25" i="20"/>
  <c r="D25" i="20"/>
  <c r="E61" i="20"/>
  <c r="D61" i="20"/>
  <c r="E74" i="20"/>
  <c r="D74" i="20"/>
  <c r="J45" i="20"/>
  <c r="K45" i="20"/>
  <c r="J24" i="6"/>
  <c r="K24" i="6"/>
  <c r="AQ61" i="20"/>
  <c r="G49" i="2" s="1"/>
  <c r="L86" i="20"/>
  <c r="O80" i="20" s="1"/>
  <c r="BR61" i="20"/>
  <c r="AH49" i="2" s="1"/>
  <c r="R50" i="20"/>
  <c r="O73" i="6"/>
  <c r="BZ43" i="6"/>
  <c r="AP43" i="2" s="1"/>
  <c r="O24" i="6"/>
  <c r="L50" i="6"/>
  <c r="AQ25" i="6"/>
  <c r="G42" i="2" s="1"/>
  <c r="AD7" i="6"/>
  <c r="C7" i="6"/>
  <c r="C18" i="6"/>
  <c r="N8" i="6"/>
  <c r="L29" i="6"/>
  <c r="AZ25" i="6"/>
  <c r="P42" i="2" s="1"/>
  <c r="I23" i="6"/>
  <c r="AL25" i="6" s="1"/>
  <c r="I50" i="6"/>
  <c r="BR25" i="6"/>
  <c r="AH42" i="2" s="1"/>
  <c r="I27" i="6"/>
  <c r="I25" i="6"/>
  <c r="F20" i="6"/>
  <c r="P9" i="6" s="1"/>
  <c r="AA7" i="6"/>
  <c r="F18" i="6"/>
  <c r="C15" i="6"/>
  <c r="I29" i="6"/>
  <c r="F56" i="20"/>
  <c r="P45" i="20" s="1"/>
  <c r="I63" i="20"/>
  <c r="I62" i="20"/>
  <c r="AD12" i="20"/>
  <c r="I61" i="20"/>
  <c r="F54" i="20"/>
  <c r="N45" i="20" s="1"/>
  <c r="AA12" i="18"/>
  <c r="AE37" i="3"/>
  <c r="F54" i="18"/>
  <c r="N45" i="18" s="1"/>
  <c r="C54" i="18"/>
  <c r="AA15" i="18"/>
  <c r="C56" i="18"/>
  <c r="BW97" i="9"/>
  <c r="AM66" i="2" s="1"/>
  <c r="BX79" i="8"/>
  <c r="AN55" i="2" s="1"/>
  <c r="BX61" i="12"/>
  <c r="AN94" i="2" s="1"/>
  <c r="BW79" i="10"/>
  <c r="AM75" i="2" s="1"/>
  <c r="I67" i="20"/>
  <c r="V14" i="2"/>
  <c r="BW97" i="11"/>
  <c r="AM86" i="2" s="1"/>
  <c r="S13" i="2"/>
  <c r="AM21" i="2"/>
  <c r="BW79" i="9"/>
  <c r="AM65" i="2" s="1"/>
  <c r="BW97" i="12"/>
  <c r="AM96" i="2" s="1"/>
  <c r="N101" i="12"/>
  <c r="AA22" i="12" s="1"/>
  <c r="P83" i="12"/>
  <c r="N83" i="12" s="1"/>
  <c r="N65" i="12"/>
  <c r="AA16" i="12" s="1"/>
  <c r="X30" i="12" s="1"/>
  <c r="AM22" i="15" s="1"/>
  <c r="AY52" i="15" s="1"/>
  <c r="N65" i="11"/>
  <c r="N101" i="11"/>
  <c r="N83" i="11"/>
  <c r="P101" i="10"/>
  <c r="N101" i="10" s="1"/>
  <c r="AA22" i="10" s="1"/>
  <c r="P83" i="10"/>
  <c r="N83" i="10" s="1"/>
  <c r="P65" i="10"/>
  <c r="N65" i="10" s="1"/>
  <c r="AA16" i="10" s="1"/>
  <c r="X30" i="10" s="1"/>
  <c r="AF22" i="15" s="1"/>
  <c r="AY40" i="15" s="1"/>
  <c r="N101" i="9"/>
  <c r="N65" i="9"/>
  <c r="P83" i="9"/>
  <c r="N83" i="9" s="1"/>
  <c r="N101" i="8"/>
  <c r="P83" i="8"/>
  <c r="N83" i="8" s="1"/>
  <c r="P65" i="8"/>
  <c r="N65" i="8" s="1"/>
  <c r="AA16" i="8" s="1"/>
  <c r="X30" i="8" s="1"/>
  <c r="Y22" i="15" s="1"/>
  <c r="AY28" i="15" s="1"/>
  <c r="O109" i="20"/>
  <c r="N109" i="20" s="1"/>
  <c r="R109" i="20" s="1"/>
  <c r="N90" i="20"/>
  <c r="R90" i="20" s="1"/>
  <c r="O110" i="20"/>
  <c r="N110" i="20" s="1"/>
  <c r="R110" i="20" s="1"/>
  <c r="N91" i="20"/>
  <c r="R91" i="20" s="1"/>
  <c r="L90" i="20"/>
  <c r="O81" i="20" s="1"/>
  <c r="AS61" i="20"/>
  <c r="I49" i="2" s="1"/>
  <c r="BZ61" i="20"/>
  <c r="AP49" i="2" s="1"/>
  <c r="BQ43" i="20"/>
  <c r="AG48" i="2" s="1"/>
  <c r="I80" i="20"/>
  <c r="I85" i="20"/>
  <c r="C73" i="20"/>
  <c r="L85" i="20"/>
  <c r="AV79" i="20" s="1"/>
  <c r="L50" i="2" s="1"/>
  <c r="BZ79" i="20"/>
  <c r="AP50" i="2" s="1"/>
  <c r="B49" i="2"/>
  <c r="V16" i="20"/>
  <c r="BB79" i="20"/>
  <c r="R50" i="2" s="1"/>
  <c r="BB59" i="6" s="1"/>
  <c r="I108" i="20"/>
  <c r="I91" i="20"/>
  <c r="BE61" i="20"/>
  <c r="U49" i="2" s="1"/>
  <c r="I49" i="20"/>
  <c r="C37" i="20"/>
  <c r="L49" i="20"/>
  <c r="AV43" i="20" s="1"/>
  <c r="L48" i="2" s="1"/>
  <c r="I110" i="20"/>
  <c r="BF79" i="20"/>
  <c r="V50" i="2" s="1"/>
  <c r="BF59" i="6" s="1"/>
  <c r="I44" i="20"/>
  <c r="C56" i="5"/>
  <c r="F6" i="21"/>
  <c r="N6" i="21" s="1"/>
  <c r="F96" i="5"/>
  <c r="N96" i="5" s="1"/>
  <c r="C19" i="21"/>
  <c r="C109" i="5"/>
  <c r="C18" i="21"/>
  <c r="C108" i="5"/>
  <c r="F11" i="21"/>
  <c r="N7" i="21" s="1"/>
  <c r="F101" i="5"/>
  <c r="N97" i="5" s="1"/>
  <c r="C13" i="21"/>
  <c r="C103" i="5"/>
  <c r="C20" i="21"/>
  <c r="C110" i="5"/>
  <c r="F18" i="21"/>
  <c r="N9" i="21" s="1"/>
  <c r="F108" i="5"/>
  <c r="N99" i="5" s="1"/>
  <c r="O104" i="5"/>
  <c r="W21" i="5"/>
  <c r="B94" i="5"/>
  <c r="C11" i="21"/>
  <c r="C101" i="5"/>
  <c r="F56" i="5"/>
  <c r="P45" i="5" s="1"/>
  <c r="B22" i="6"/>
  <c r="H40" i="6" s="1"/>
  <c r="AM43" i="6" s="1"/>
  <c r="C43" i="2" s="1"/>
  <c r="BX61" i="8"/>
  <c r="AN54" i="2" s="1"/>
  <c r="BW61" i="7"/>
  <c r="AM34" i="2" s="1"/>
  <c r="BW41" i="19" s="1"/>
  <c r="BX97" i="11"/>
  <c r="AN86" i="2" s="1"/>
  <c r="T18" i="2"/>
  <c r="AP14" i="2"/>
  <c r="AP13" i="2"/>
  <c r="I43" i="21"/>
  <c r="I71" i="21"/>
  <c r="BD43" i="21"/>
  <c r="T58" i="2" s="1"/>
  <c r="I44" i="21"/>
  <c r="L68" i="21"/>
  <c r="O62" i="21" s="1"/>
  <c r="AQ43" i="21"/>
  <c r="G58" i="2" s="1"/>
  <c r="L71" i="21"/>
  <c r="AW61" i="21" s="1"/>
  <c r="M59" i="2" s="1"/>
  <c r="AR43" i="21"/>
  <c r="H58" i="2" s="1"/>
  <c r="BS43" i="21"/>
  <c r="AI58" i="2" s="1"/>
  <c r="BY43" i="21"/>
  <c r="AO58" i="2" s="1"/>
  <c r="O32" i="6" s="1"/>
  <c r="V9" i="21"/>
  <c r="V28" i="21" s="1"/>
  <c r="X28" i="15" s="1"/>
  <c r="BD31" i="15" s="1"/>
  <c r="C23" i="21"/>
  <c r="I42" i="21" s="1"/>
  <c r="BR43" i="21"/>
  <c r="AH58" i="2" s="1"/>
  <c r="I45" i="21"/>
  <c r="F38" i="5"/>
  <c r="P27" i="5" s="1"/>
  <c r="BR97" i="18"/>
  <c r="AH41" i="2" s="1"/>
  <c r="BY97" i="18"/>
  <c r="AO41" i="2" s="1"/>
  <c r="C90" i="18"/>
  <c r="C91" i="18"/>
  <c r="F90" i="18"/>
  <c r="N81" i="18" s="1"/>
  <c r="I97" i="18"/>
  <c r="AQ97" i="18"/>
  <c r="G41" i="2" s="1"/>
  <c r="I98" i="18"/>
  <c r="I99" i="18"/>
  <c r="I101" i="18"/>
  <c r="L101" i="18"/>
  <c r="O97" i="18" s="1"/>
  <c r="I102" i="18"/>
  <c r="C77" i="18"/>
  <c r="I96" i="18" s="1"/>
  <c r="Q31" i="15"/>
  <c r="AU19" i="15" s="1"/>
  <c r="AE22" i="11"/>
  <c r="BY43" i="7"/>
  <c r="AO33" i="2" s="1"/>
  <c r="AC22" i="10"/>
  <c r="AI18" i="2"/>
  <c r="CB97" i="11"/>
  <c r="AR86" i="2" s="1"/>
  <c r="CB97" i="10"/>
  <c r="AR76" i="2" s="1"/>
  <c r="CB79" i="9"/>
  <c r="AR65" i="2" s="1"/>
  <c r="CB97" i="8"/>
  <c r="AR56" i="2" s="1"/>
  <c r="CB79" i="8"/>
  <c r="AR55" i="2" s="1"/>
  <c r="C38" i="5"/>
  <c r="AQ21" i="2"/>
  <c r="AE13" i="11"/>
  <c r="Z29" i="11" s="1"/>
  <c r="AO5" i="15" s="1"/>
  <c r="C12" i="2"/>
  <c r="AE16" i="12"/>
  <c r="Z30" i="12" s="1"/>
  <c r="AO22" i="15" s="1"/>
  <c r="AE13" i="8"/>
  <c r="Z29" i="8" s="1"/>
  <c r="AA21" i="15" s="1"/>
  <c r="AE13" i="9"/>
  <c r="Z29" i="9" s="1"/>
  <c r="AH5" i="15" s="1"/>
  <c r="AA13" i="11"/>
  <c r="X29" i="11" s="1"/>
  <c r="AM5" i="15" s="1"/>
  <c r="BB46" i="15" s="1"/>
  <c r="AC19" i="8"/>
  <c r="Y31" i="8" s="1"/>
  <c r="Z23" i="15" s="1"/>
  <c r="AE10" i="12"/>
  <c r="Z28" i="12" s="1"/>
  <c r="AO20" i="15" s="1"/>
  <c r="AA19" i="25"/>
  <c r="X31" i="25" s="1"/>
  <c r="AM31" i="15" s="1"/>
  <c r="AV55" i="15" s="1"/>
  <c r="AE19" i="25"/>
  <c r="Z31" i="25" s="1"/>
  <c r="AO31" i="15" s="1"/>
  <c r="AC19" i="11"/>
  <c r="Y31" i="11" s="1"/>
  <c r="AN7" i="15" s="1"/>
  <c r="AW46" i="15" s="1"/>
  <c r="AA13" i="9"/>
  <c r="X29" i="9" s="1"/>
  <c r="AF5" i="15" s="1"/>
  <c r="BB34" i="15" s="1"/>
  <c r="AA13" i="8"/>
  <c r="X29" i="8" s="1"/>
  <c r="Y21" i="15" s="1"/>
  <c r="BB28" i="15" s="1"/>
  <c r="AC16" i="22"/>
  <c r="Y30" i="22" s="1"/>
  <c r="AG14" i="15" s="1"/>
  <c r="AA16" i="23"/>
  <c r="X30" i="23" s="1"/>
  <c r="AF30" i="15" s="1"/>
  <c r="AY43" i="15" s="1"/>
  <c r="AA10" i="12"/>
  <c r="X28" i="12" s="1"/>
  <c r="AM20" i="15" s="1"/>
  <c r="BE52" i="15" s="1"/>
  <c r="AC16" i="12"/>
  <c r="Y30" i="12" s="1"/>
  <c r="AN22" i="15" s="1"/>
  <c r="AZ52" i="15" s="1"/>
  <c r="AG13" i="12"/>
  <c r="AA29" i="12" s="1"/>
  <c r="AP21" i="15" s="1"/>
  <c r="AG22" i="9"/>
  <c r="AC10" i="12"/>
  <c r="Y28" i="12" s="1"/>
  <c r="AN20" i="15" s="1"/>
  <c r="BF52" i="15" s="1"/>
  <c r="AA19" i="22"/>
  <c r="X31" i="22" s="1"/>
  <c r="AF15" i="15" s="1"/>
  <c r="AV37" i="15" s="1"/>
  <c r="AG16" i="21"/>
  <c r="AA30" i="21" s="1"/>
  <c r="AB30" i="15" s="1"/>
  <c r="AA19" i="24"/>
  <c r="X31" i="24" s="1"/>
  <c r="AM15" i="15" s="1"/>
  <c r="AV49" i="15" s="1"/>
  <c r="AG16" i="6"/>
  <c r="AA30" i="6" s="1"/>
  <c r="AB6" i="15" s="1"/>
  <c r="AG22" i="8"/>
  <c r="AG19" i="10"/>
  <c r="AA31" i="10" s="1"/>
  <c r="AI23" i="15" s="1"/>
  <c r="AG22" i="19"/>
  <c r="AG19" i="12"/>
  <c r="AA31" i="12" s="1"/>
  <c r="AP23" i="15" s="1"/>
  <c r="AG16" i="20"/>
  <c r="AA30" i="20" s="1"/>
  <c r="AB14" i="15" s="1"/>
  <c r="AA16" i="25"/>
  <c r="X30" i="25" s="1"/>
  <c r="AM30" i="15" s="1"/>
  <c r="AY55" i="15" s="1"/>
  <c r="AA22" i="23"/>
  <c r="AC13" i="11"/>
  <c r="Y29" i="11" s="1"/>
  <c r="AN5" i="15" s="1"/>
  <c r="BC46" i="15" s="1"/>
  <c r="AC22" i="9"/>
  <c r="AG22" i="6"/>
  <c r="AG16" i="10"/>
  <c r="AA30" i="10" s="1"/>
  <c r="AI22" i="15" s="1"/>
  <c r="AG16" i="11"/>
  <c r="AA30" i="11" s="1"/>
  <c r="AP6" i="15" s="1"/>
  <c r="AG22" i="11"/>
  <c r="AG22" i="12"/>
  <c r="AG19" i="20"/>
  <c r="AA31" i="20" s="1"/>
  <c r="AB15" i="15" s="1"/>
  <c r="AE22" i="21"/>
  <c r="AG22" i="20"/>
  <c r="I10" i="5"/>
  <c r="I8" i="5"/>
  <c r="I11" i="5"/>
  <c r="I13" i="5"/>
  <c r="I12" i="5"/>
  <c r="I9" i="5"/>
  <c r="AC22" i="21"/>
  <c r="BX97" i="8"/>
  <c r="AN56" i="2" s="1"/>
  <c r="G13" i="2"/>
  <c r="BX79" i="7"/>
  <c r="AN35" i="2" s="1"/>
  <c r="BX59" i="19" s="1"/>
  <c r="BW97" i="10"/>
  <c r="AM76" i="2" s="1"/>
  <c r="BW97" i="8"/>
  <c r="AM56" i="2" s="1"/>
  <c r="BW79" i="8"/>
  <c r="AM55" i="2" s="1"/>
  <c r="I92" i="12"/>
  <c r="BF61" i="12"/>
  <c r="V94" i="2" s="1"/>
  <c r="BW79" i="11"/>
  <c r="AM85" i="2" s="1"/>
  <c r="B12" i="2"/>
  <c r="V21" i="2"/>
  <c r="AC22" i="12"/>
  <c r="AC16" i="10"/>
  <c r="Y30" i="10" s="1"/>
  <c r="AG22" i="15" s="1"/>
  <c r="AC22" i="11"/>
  <c r="AC19" i="10"/>
  <c r="Y31" i="10" s="1"/>
  <c r="AG23" i="15" s="1"/>
  <c r="AC22" i="8"/>
  <c r="AC16" i="11"/>
  <c r="Y30" i="11" s="1"/>
  <c r="AN6" i="15" s="1"/>
  <c r="AZ46" i="15" s="1"/>
  <c r="AC19" i="9"/>
  <c r="Y31" i="9" s="1"/>
  <c r="AG7" i="15" s="1"/>
  <c r="BW61" i="8"/>
  <c r="AM54" i="2" s="1"/>
  <c r="BW61" i="10"/>
  <c r="AM74" i="2" s="1"/>
  <c r="BW61" i="12"/>
  <c r="AM94" i="2" s="1"/>
  <c r="BX79" i="11"/>
  <c r="AN85" i="2" s="1"/>
  <c r="BX79" i="10"/>
  <c r="AN75" i="2" s="1"/>
  <c r="BX97" i="10"/>
  <c r="AN76" i="2" s="1"/>
  <c r="BX79" i="9"/>
  <c r="AN65" i="2" s="1"/>
  <c r="BX97" i="9"/>
  <c r="AN66" i="2" s="1"/>
  <c r="E56" i="7" l="1"/>
  <c r="BR41" i="6"/>
  <c r="BE41" i="6"/>
  <c r="BZ41" i="6"/>
  <c r="BZ59" i="6"/>
  <c r="AL41" i="6"/>
  <c r="AS41" i="6"/>
  <c r="AQ41" i="6"/>
  <c r="D38" i="5"/>
  <c r="E38" i="5"/>
  <c r="J102" i="18"/>
  <c r="K102" i="18"/>
  <c r="K12" i="5"/>
  <c r="J12" i="5"/>
  <c r="K10" i="5"/>
  <c r="J10" i="5"/>
  <c r="E18" i="21"/>
  <c r="D18" i="21"/>
  <c r="K11" i="5"/>
  <c r="J11" i="5"/>
  <c r="J96" i="18"/>
  <c r="K96" i="18"/>
  <c r="J99" i="18"/>
  <c r="K99" i="18"/>
  <c r="J42" i="21"/>
  <c r="K42" i="21"/>
  <c r="J44" i="21"/>
  <c r="K44" i="21"/>
  <c r="D101" i="5"/>
  <c r="E101" i="5"/>
  <c r="D20" i="21"/>
  <c r="E20" i="21"/>
  <c r="E19" i="21"/>
  <c r="D19" i="21"/>
  <c r="J44" i="20"/>
  <c r="K44" i="20"/>
  <c r="E37" i="20"/>
  <c r="D37" i="20"/>
  <c r="J108" i="20"/>
  <c r="K108" i="20"/>
  <c r="J80" i="20"/>
  <c r="K80" i="20"/>
  <c r="I88" i="20"/>
  <c r="J62" i="20"/>
  <c r="K62" i="20"/>
  <c r="E15" i="6"/>
  <c r="D15" i="6"/>
  <c r="J25" i="6"/>
  <c r="K25" i="6"/>
  <c r="E18" i="6"/>
  <c r="D18" i="6"/>
  <c r="D108" i="5"/>
  <c r="E108" i="5"/>
  <c r="E54" i="18"/>
  <c r="D54" i="18"/>
  <c r="BQ61" i="20"/>
  <c r="AG49" i="2" s="1"/>
  <c r="J63" i="20"/>
  <c r="K63" i="20"/>
  <c r="J27" i="6"/>
  <c r="K27" i="6"/>
  <c r="E7" i="6"/>
  <c r="D7" i="6"/>
  <c r="K92" i="12"/>
  <c r="J92" i="12"/>
  <c r="K8" i="5"/>
  <c r="J8" i="5"/>
  <c r="J98" i="18"/>
  <c r="K98" i="18"/>
  <c r="E91" i="18"/>
  <c r="D91" i="18"/>
  <c r="E11" i="21"/>
  <c r="D11" i="21"/>
  <c r="J49" i="20"/>
  <c r="K49" i="20"/>
  <c r="BT61" i="20"/>
  <c r="AJ49" i="2" s="1"/>
  <c r="J67" i="20"/>
  <c r="K67" i="20"/>
  <c r="J61" i="20"/>
  <c r="K61" i="20"/>
  <c r="K9" i="5"/>
  <c r="J9" i="5"/>
  <c r="D103" i="5"/>
  <c r="E103" i="5"/>
  <c r="E90" i="18"/>
  <c r="D90" i="18"/>
  <c r="J45" i="21"/>
  <c r="K45" i="21"/>
  <c r="J71" i="21"/>
  <c r="K71" i="21"/>
  <c r="E13" i="21"/>
  <c r="D13" i="21"/>
  <c r="J110" i="20"/>
  <c r="K110" i="20"/>
  <c r="E73" i="20"/>
  <c r="D73" i="20"/>
  <c r="K13" i="5"/>
  <c r="J13" i="5"/>
  <c r="J101" i="18"/>
  <c r="K101" i="18"/>
  <c r="J97" i="18"/>
  <c r="K97" i="18"/>
  <c r="J43" i="21"/>
  <c r="K43" i="21"/>
  <c r="D110" i="5"/>
  <c r="E110" i="5"/>
  <c r="D109" i="5"/>
  <c r="E109" i="5"/>
  <c r="D56" i="5"/>
  <c r="E56" i="5"/>
  <c r="J91" i="20"/>
  <c r="K91" i="20"/>
  <c r="J85" i="20"/>
  <c r="K85" i="20"/>
  <c r="E56" i="18"/>
  <c r="D56" i="18"/>
  <c r="J29" i="6"/>
  <c r="K29" i="6"/>
  <c r="J50" i="6"/>
  <c r="K50" i="6"/>
  <c r="L108" i="20"/>
  <c r="O99" i="20" s="1"/>
  <c r="AS79" i="20"/>
  <c r="I50" i="2" s="1"/>
  <c r="AS59" i="6" s="1"/>
  <c r="Q4" i="6" a="1"/>
  <c r="Q4" i="6" s="1"/>
  <c r="P4" i="6" a="1"/>
  <c r="C55" i="18"/>
  <c r="L67" i="20"/>
  <c r="AV61" i="20" s="1"/>
  <c r="L49" i="2" s="1"/>
  <c r="N35" i="6"/>
  <c r="R35" i="6" s="1"/>
  <c r="O53" i="6"/>
  <c r="BY43" i="6" s="1"/>
  <c r="AO43" i="2" s="1"/>
  <c r="O32" i="18" s="1"/>
  <c r="N36" i="18" s="1"/>
  <c r="R36" i="18" s="1"/>
  <c r="N38" i="6"/>
  <c r="R38" i="6" s="1"/>
  <c r="N36" i="6"/>
  <c r="R36" i="6" s="1"/>
  <c r="N37" i="6"/>
  <c r="R37" i="6" s="1"/>
  <c r="P4" i="6"/>
  <c r="BD25" i="6"/>
  <c r="T42" i="2" s="1"/>
  <c r="I53" i="6"/>
  <c r="BQ25" i="6"/>
  <c r="AG42" i="2" s="1"/>
  <c r="I72" i="6"/>
  <c r="BB43" i="6"/>
  <c r="R43" i="2" s="1"/>
  <c r="I26" i="6"/>
  <c r="I30" i="6"/>
  <c r="I51" i="6"/>
  <c r="BA25" i="6"/>
  <c r="Q42" i="2" s="1"/>
  <c r="N9" i="6"/>
  <c r="L31" i="6"/>
  <c r="AV25" i="6" s="1"/>
  <c r="L42" i="2" s="1"/>
  <c r="B42" i="2"/>
  <c r="V10" i="6"/>
  <c r="O25" i="6"/>
  <c r="AR25" i="6"/>
  <c r="H42" i="2" s="1"/>
  <c r="L53" i="6"/>
  <c r="AW43" i="6" s="1"/>
  <c r="M43" i="2" s="1"/>
  <c r="I31" i="6"/>
  <c r="O44" i="6"/>
  <c r="L72" i="6"/>
  <c r="AS43" i="6"/>
  <c r="I43" i="2" s="1"/>
  <c r="O92" i="6"/>
  <c r="CA61" i="6"/>
  <c r="AQ44" i="2" s="1"/>
  <c r="BC61" i="20"/>
  <c r="S49" i="2" s="1"/>
  <c r="BA61" i="20"/>
  <c r="Q49" i="2" s="1"/>
  <c r="I87" i="20"/>
  <c r="C56" i="20"/>
  <c r="C55" i="20"/>
  <c r="N32" i="18"/>
  <c r="W9" i="18"/>
  <c r="F74" i="18"/>
  <c r="P63" i="18" s="1"/>
  <c r="I67" i="18"/>
  <c r="L67" i="18"/>
  <c r="AV61" i="18" s="1"/>
  <c r="L39" i="2" s="1"/>
  <c r="AC37" i="3"/>
  <c r="C74" i="18"/>
  <c r="C96" i="5"/>
  <c r="C97" i="5"/>
  <c r="T17" i="2"/>
  <c r="AN15" i="2"/>
  <c r="L110" i="20"/>
  <c r="AX97" i="20" s="1"/>
  <c r="N51" i="2" s="1"/>
  <c r="AT79" i="20"/>
  <c r="J50" i="2" s="1"/>
  <c r="AT59" i="6" s="1"/>
  <c r="L31" i="21"/>
  <c r="AV25" i="21" s="1"/>
  <c r="L57" i="2" s="1"/>
  <c r="L24" i="21"/>
  <c r="O24" i="21" s="1"/>
  <c r="CA79" i="20"/>
  <c r="AQ50" i="2" s="1"/>
  <c r="CA59" i="6" s="1"/>
  <c r="Q32" i="3"/>
  <c r="BT79" i="20"/>
  <c r="AJ50" i="2" s="1"/>
  <c r="BC79" i="20"/>
  <c r="S50" i="2" s="1"/>
  <c r="I106" i="20"/>
  <c r="BW79" i="20"/>
  <c r="AM50" i="2" s="1"/>
  <c r="BW59" i="6" s="1"/>
  <c r="BF97" i="20"/>
  <c r="V51" i="2" s="1"/>
  <c r="CA97" i="20"/>
  <c r="AQ51" i="2" s="1"/>
  <c r="BC43" i="20"/>
  <c r="S48" i="2" s="1"/>
  <c r="I70" i="20"/>
  <c r="CB97" i="20"/>
  <c r="AR51" i="2" s="1"/>
  <c r="BT43" i="20"/>
  <c r="AJ48" i="2" s="1"/>
  <c r="BX97" i="20"/>
  <c r="AN51" i="2" s="1"/>
  <c r="L28" i="21"/>
  <c r="AU25" i="21" s="1"/>
  <c r="K57" i="2" s="1"/>
  <c r="I28" i="21"/>
  <c r="I31" i="21"/>
  <c r="P50" i="3"/>
  <c r="G54" i="3"/>
  <c r="P45" i="3" s="1"/>
  <c r="C12" i="21"/>
  <c r="C102" i="5"/>
  <c r="C9" i="21"/>
  <c r="C99" i="5"/>
  <c r="C56" i="3"/>
  <c r="C38" i="6"/>
  <c r="AA9" i="6"/>
  <c r="F38" i="6"/>
  <c r="P27" i="6" s="1"/>
  <c r="I35" i="5"/>
  <c r="AK14" i="2"/>
  <c r="C16" i="2"/>
  <c r="H4" i="10"/>
  <c r="W26" i="10" s="1"/>
  <c r="AF17" i="15" s="1"/>
  <c r="BH41" i="15" s="1"/>
  <c r="W5" i="10"/>
  <c r="AE19" i="9"/>
  <c r="Z31" i="9" s="1"/>
  <c r="AH7" i="15" s="1"/>
  <c r="C6" i="21"/>
  <c r="AC7" i="21"/>
  <c r="C7" i="21"/>
  <c r="AD7" i="21"/>
  <c r="AQ15" i="2"/>
  <c r="AQ14" i="2"/>
  <c r="BQ43" i="21"/>
  <c r="AG58" i="2" s="1"/>
  <c r="I68" i="21"/>
  <c r="AZ43" i="21"/>
  <c r="P58" i="2" s="1"/>
  <c r="I41" i="21"/>
  <c r="AL43" i="21" s="1"/>
  <c r="BZ61" i="21"/>
  <c r="AP59" i="2" s="1"/>
  <c r="L90" i="21"/>
  <c r="O81" i="21" s="1"/>
  <c r="AS61" i="21"/>
  <c r="I59" i="2" s="1"/>
  <c r="I70" i="21"/>
  <c r="BC43" i="21"/>
  <c r="S58" i="2" s="1"/>
  <c r="BV61" i="21"/>
  <c r="AL59" i="2" s="1"/>
  <c r="I69" i="21"/>
  <c r="BA43" i="21"/>
  <c r="Q58" i="2" s="1"/>
  <c r="Z7" i="21"/>
  <c r="F17" i="21"/>
  <c r="P8" i="21" s="1"/>
  <c r="AA22" i="11"/>
  <c r="C92" i="18"/>
  <c r="AZ97" i="18"/>
  <c r="P41" i="2" s="1"/>
  <c r="I95" i="18"/>
  <c r="AL97" i="18" s="1"/>
  <c r="V22" i="18" s="1"/>
  <c r="AR97" i="18"/>
  <c r="H41" i="2" s="1"/>
  <c r="BD97" i="18"/>
  <c r="T41" i="2" s="1"/>
  <c r="BC97" i="18"/>
  <c r="S41" i="2" s="1"/>
  <c r="L103" i="18"/>
  <c r="AV97" i="18" s="1"/>
  <c r="L41" i="2" s="1"/>
  <c r="I103" i="18"/>
  <c r="F92" i="18"/>
  <c r="P81" i="18" s="1"/>
  <c r="P76" i="18" s="1" a="1"/>
  <c r="P76" i="18" s="1"/>
  <c r="AA18" i="18"/>
  <c r="BS97" i="18"/>
  <c r="AI41" i="2" s="1"/>
  <c r="BQ97" i="18"/>
  <c r="AG41" i="2" s="1"/>
  <c r="BA97" i="18"/>
  <c r="Q41" i="2" s="1"/>
  <c r="AE22" i="10"/>
  <c r="B22" i="7"/>
  <c r="H40" i="7" s="1"/>
  <c r="AM43" i="7" s="1"/>
  <c r="C33" i="2" s="1"/>
  <c r="W9" i="7"/>
  <c r="BZ61" i="7"/>
  <c r="AP34" i="2" s="1"/>
  <c r="BZ41" i="19" s="1"/>
  <c r="C17" i="2"/>
  <c r="H18" i="2"/>
  <c r="M19" i="2"/>
  <c r="AE19" i="12"/>
  <c r="Z31" i="12" s="1"/>
  <c r="AO23" i="15" s="1"/>
  <c r="AL19" i="2"/>
  <c r="AE16" i="9"/>
  <c r="Z30" i="9" s="1"/>
  <c r="AH6" i="15" s="1"/>
  <c r="C18" i="2"/>
  <c r="AE22" i="8"/>
  <c r="AR20" i="2"/>
  <c r="AR21" i="2"/>
  <c r="AA19" i="8"/>
  <c r="X31" i="8" s="1"/>
  <c r="Y23" i="15" s="1"/>
  <c r="AV28" i="15" s="1"/>
  <c r="AE19" i="8"/>
  <c r="Z31" i="8" s="1"/>
  <c r="AA23" i="15" s="1"/>
  <c r="AE13" i="12"/>
  <c r="Z29" i="12" s="1"/>
  <c r="AO21" i="15" s="1"/>
  <c r="AE16" i="10"/>
  <c r="Z30" i="10" s="1"/>
  <c r="AH22" i="15" s="1"/>
  <c r="AE22" i="12"/>
  <c r="AE16" i="8"/>
  <c r="Z30" i="8" s="1"/>
  <c r="AA22" i="15" s="1"/>
  <c r="AE22" i="9"/>
  <c r="AE16" i="11"/>
  <c r="Z30" i="11" s="1"/>
  <c r="AO6" i="15" s="1"/>
  <c r="AE19" i="10"/>
  <c r="Z31" i="10" s="1"/>
  <c r="AH23" i="15" s="1"/>
  <c r="AA19" i="12"/>
  <c r="X31" i="12" s="1"/>
  <c r="AM23" i="15" s="1"/>
  <c r="AV52" i="15" s="1"/>
  <c r="AA22" i="9"/>
  <c r="AA13" i="12"/>
  <c r="X29" i="12" s="1"/>
  <c r="AM21" i="15" s="1"/>
  <c r="BB52" i="15" s="1"/>
  <c r="AA16" i="9"/>
  <c r="X30" i="9" s="1"/>
  <c r="AF6" i="15" s="1"/>
  <c r="AY34" i="15" s="1"/>
  <c r="AA22" i="8"/>
  <c r="AA16" i="11"/>
  <c r="X30" i="11" s="1"/>
  <c r="AM6" i="15" s="1"/>
  <c r="AY46" i="15" s="1"/>
  <c r="AC16" i="9"/>
  <c r="Y30" i="9" s="1"/>
  <c r="AG6" i="15" s="1"/>
  <c r="AA19" i="10"/>
  <c r="X31" i="10" s="1"/>
  <c r="AF23" i="15" s="1"/>
  <c r="AV40" i="15" s="1"/>
  <c r="AA22" i="21"/>
  <c r="AC19" i="12"/>
  <c r="Y31" i="12" s="1"/>
  <c r="AN23" i="15" s="1"/>
  <c r="AW52" i="15" s="1"/>
  <c r="I34" i="5"/>
  <c r="AC13" i="12"/>
  <c r="Y29" i="12" s="1"/>
  <c r="AN21" i="15" s="1"/>
  <c r="BC52" i="15" s="1"/>
  <c r="AC16" i="8"/>
  <c r="Y30" i="8" s="1"/>
  <c r="Z22" i="15" s="1"/>
  <c r="AA19" i="9"/>
  <c r="X31" i="9" s="1"/>
  <c r="AF7" i="15" s="1"/>
  <c r="AV34" i="15" s="1"/>
  <c r="I6" i="5"/>
  <c r="L11" i="5"/>
  <c r="O7" i="5" s="1"/>
  <c r="I7" i="5"/>
  <c r="L6" i="5"/>
  <c r="O6" i="5" s="1"/>
  <c r="I5" i="5"/>
  <c r="V5" i="5"/>
  <c r="V26" i="5" s="1"/>
  <c r="Q2" i="15" s="1"/>
  <c r="BG11" i="15" s="1"/>
  <c r="I14" i="2"/>
  <c r="BX79" i="12"/>
  <c r="AN95" i="2" s="1"/>
  <c r="L14" i="2"/>
  <c r="BT59" i="6" l="1"/>
  <c r="BC59" i="6"/>
  <c r="BQ41" i="6"/>
  <c r="BA41" i="6"/>
  <c r="AV41" i="6"/>
  <c r="AV59" i="6"/>
  <c r="BC41" i="6"/>
  <c r="BT41" i="6"/>
  <c r="AT97" i="20"/>
  <c r="J51" i="2" s="1"/>
  <c r="D12" i="21"/>
  <c r="E12" i="21"/>
  <c r="D97" i="5"/>
  <c r="E97" i="5"/>
  <c r="K6" i="5"/>
  <c r="J6" i="5"/>
  <c r="K34" i="5"/>
  <c r="J34" i="5"/>
  <c r="J68" i="21"/>
  <c r="K68" i="21"/>
  <c r="E38" i="6"/>
  <c r="D38" i="6"/>
  <c r="D99" i="5"/>
  <c r="E99" i="5"/>
  <c r="J28" i="21"/>
  <c r="K28" i="21"/>
  <c r="J106" i="20"/>
  <c r="K106" i="20"/>
  <c r="D96" i="5"/>
  <c r="E96" i="5"/>
  <c r="J67" i="18"/>
  <c r="K67" i="18"/>
  <c r="E55" i="20"/>
  <c r="D55" i="20"/>
  <c r="J30" i="6"/>
  <c r="K30" i="6"/>
  <c r="K7" i="5"/>
  <c r="J7" i="5"/>
  <c r="E92" i="18"/>
  <c r="D92" i="18"/>
  <c r="J70" i="21"/>
  <c r="K70" i="21"/>
  <c r="D102" i="5"/>
  <c r="E102" i="5"/>
  <c r="J31" i="21"/>
  <c r="K31" i="21"/>
  <c r="J87" i="20"/>
  <c r="K87" i="20"/>
  <c r="J31" i="6"/>
  <c r="K31" i="6"/>
  <c r="E55" i="18"/>
  <c r="D55" i="18"/>
  <c r="J69" i="21"/>
  <c r="K69" i="21"/>
  <c r="J88" i="20"/>
  <c r="K88" i="20"/>
  <c r="J103" i="18"/>
  <c r="K103" i="18"/>
  <c r="E6" i="21"/>
  <c r="D6" i="21"/>
  <c r="J51" i="6"/>
  <c r="K51" i="6"/>
  <c r="J72" i="6"/>
  <c r="K72" i="6"/>
  <c r="E7" i="21"/>
  <c r="D7" i="21"/>
  <c r="K35" i="5"/>
  <c r="J35" i="5"/>
  <c r="F56" i="3"/>
  <c r="E56" i="3"/>
  <c r="D56" i="3"/>
  <c r="E9" i="21"/>
  <c r="D9" i="21"/>
  <c r="J70" i="20"/>
  <c r="K70" i="20"/>
  <c r="BU79" i="20"/>
  <c r="AK50" i="2" s="1"/>
  <c r="E74" i="18"/>
  <c r="D74" i="18"/>
  <c r="E56" i="20"/>
  <c r="D56" i="20"/>
  <c r="J26" i="6"/>
  <c r="K26" i="6"/>
  <c r="J53" i="6"/>
  <c r="K53" i="6"/>
  <c r="F67" i="20"/>
  <c r="P61" i="20" s="1"/>
  <c r="AV41" i="7"/>
  <c r="N37" i="18"/>
  <c r="R37" i="18" s="1"/>
  <c r="O22" i="6" a="1"/>
  <c r="O22" i="6" s="1"/>
  <c r="P11" i="6"/>
  <c r="AE5" i="6" s="1"/>
  <c r="Z27" i="6" s="1"/>
  <c r="AA3" i="15" s="1"/>
  <c r="N4" i="6" a="1"/>
  <c r="N4" i="6" s="1"/>
  <c r="O11" i="6" s="1"/>
  <c r="Q18" i="3"/>
  <c r="Q37" i="3" s="1"/>
  <c r="P37" i="3" s="1"/>
  <c r="T37" i="3" s="1"/>
  <c r="N35" i="18"/>
  <c r="R35" i="18" s="1"/>
  <c r="O53" i="18"/>
  <c r="O72" i="18" s="1"/>
  <c r="O91" i="18" s="1"/>
  <c r="O110" i="18" s="1"/>
  <c r="N110" i="18" s="1"/>
  <c r="R110" i="18" s="1"/>
  <c r="N38" i="18"/>
  <c r="R38" i="18" s="1"/>
  <c r="O72" i="6"/>
  <c r="O91" i="6" s="1"/>
  <c r="N91" i="6" s="1"/>
  <c r="R91" i="6" s="1"/>
  <c r="R32" i="6"/>
  <c r="C25" i="6"/>
  <c r="O63" i="6"/>
  <c r="L92" i="6"/>
  <c r="AX79" i="6" s="1"/>
  <c r="N45" i="2" s="1"/>
  <c r="AT61" i="6"/>
  <c r="J44" i="2" s="1"/>
  <c r="BV43" i="6"/>
  <c r="AL43" i="2" s="1"/>
  <c r="C35" i="18" s="1"/>
  <c r="N92" i="6"/>
  <c r="R92" i="6" s="1"/>
  <c r="CB79" i="6"/>
  <c r="AR45" i="2" s="1"/>
  <c r="CD59" i="3" s="1"/>
  <c r="I52" i="6"/>
  <c r="BC25" i="6"/>
  <c r="S42" i="2" s="1"/>
  <c r="BT25" i="6"/>
  <c r="AJ42" i="2" s="1"/>
  <c r="I73" i="6"/>
  <c r="BE43" i="6"/>
  <c r="U43" i="2" s="1"/>
  <c r="BS25" i="6"/>
  <c r="AI42" i="2" s="1"/>
  <c r="BF61" i="6"/>
  <c r="V44" i="2" s="1"/>
  <c r="I92" i="6"/>
  <c r="BE79" i="20"/>
  <c r="U50" i="2" s="1"/>
  <c r="BE59" i="6" s="1"/>
  <c r="I109" i="20"/>
  <c r="BT61" i="18"/>
  <c r="AJ39" i="2" s="1"/>
  <c r="BT41" i="7" s="1"/>
  <c r="AG37" i="3"/>
  <c r="AC21" i="5"/>
  <c r="AD21" i="5"/>
  <c r="C95" i="5"/>
  <c r="BV25" i="5"/>
  <c r="AL22" i="2" s="1"/>
  <c r="C35" i="19" s="1"/>
  <c r="Q4" i="21" a="1"/>
  <c r="Q4" i="21" s="1"/>
  <c r="P4" i="21" a="1"/>
  <c r="P4" i="21" s="1"/>
  <c r="Q76" i="21" a="1"/>
  <c r="Q76" i="21" s="1"/>
  <c r="N76" i="21" a="1"/>
  <c r="N76" i="21" s="1"/>
  <c r="O83" i="21" s="1"/>
  <c r="O76" i="21" a="1"/>
  <c r="O76" i="21" s="1"/>
  <c r="AQ25" i="21"/>
  <c r="G57" i="2" s="1"/>
  <c r="L50" i="21"/>
  <c r="O44" i="21" s="1"/>
  <c r="P38" i="3"/>
  <c r="T38" i="3" s="1"/>
  <c r="Q53" i="3"/>
  <c r="Q72" i="3" s="1"/>
  <c r="Q91" i="3" s="1"/>
  <c r="BT25" i="21"/>
  <c r="AJ57" i="2" s="1"/>
  <c r="BY25" i="21"/>
  <c r="AO57" i="2" s="1"/>
  <c r="BR25" i="21"/>
  <c r="AH57" i="2" s="1"/>
  <c r="BU97" i="20"/>
  <c r="AK51" i="2" s="1"/>
  <c r="BU61" i="20"/>
  <c r="AK49" i="2" s="1"/>
  <c r="B40" i="3"/>
  <c r="I58" i="3" s="1"/>
  <c r="N67" i="3"/>
  <c r="C55" i="3"/>
  <c r="C54" i="3"/>
  <c r="C8" i="21"/>
  <c r="C98" i="5"/>
  <c r="I32" i="5"/>
  <c r="AL18" i="2"/>
  <c r="AO16" i="2"/>
  <c r="I13" i="10"/>
  <c r="L6" i="10"/>
  <c r="O6" i="10" s="1"/>
  <c r="I10" i="10"/>
  <c r="I26" i="21"/>
  <c r="I25" i="21"/>
  <c r="C5" i="21"/>
  <c r="I24" i="21" s="1"/>
  <c r="V7" i="21"/>
  <c r="V27" i="21" s="1"/>
  <c r="X27" i="15" s="1"/>
  <c r="BG31" i="15" s="1"/>
  <c r="BZ43" i="21"/>
  <c r="AP58" i="2" s="1"/>
  <c r="AR16" i="2"/>
  <c r="AR15" i="2"/>
  <c r="AT79" i="21"/>
  <c r="J60" i="2" s="1"/>
  <c r="L110" i="21"/>
  <c r="AX97" i="21" s="1"/>
  <c r="N61" i="2" s="1"/>
  <c r="CA79" i="21"/>
  <c r="AQ60" i="2" s="1"/>
  <c r="BE61" i="21"/>
  <c r="U59" i="2" s="1"/>
  <c r="I91" i="21"/>
  <c r="BU61" i="21"/>
  <c r="AK59" i="2" s="1"/>
  <c r="V13" i="21"/>
  <c r="B58" i="2"/>
  <c r="BB61" i="21"/>
  <c r="R59" i="2" s="1"/>
  <c r="I90" i="21"/>
  <c r="C89" i="18"/>
  <c r="C17" i="21"/>
  <c r="BT97" i="18"/>
  <c r="AJ41" i="2" s="1"/>
  <c r="B41" i="2"/>
  <c r="C35" i="7"/>
  <c r="CA79" i="7"/>
  <c r="AQ35" i="2" s="1"/>
  <c r="CA59" i="19" s="1"/>
  <c r="B22" i="18"/>
  <c r="H40" i="18" s="1"/>
  <c r="AM43" i="18" s="1"/>
  <c r="C38" i="2" s="1"/>
  <c r="AM23" i="19" s="1"/>
  <c r="N32" i="19" s="1"/>
  <c r="AH17" i="2"/>
  <c r="K17" i="2"/>
  <c r="C14" i="2"/>
  <c r="AA19" i="11"/>
  <c r="X31" i="11" s="1"/>
  <c r="AM7" i="15" s="1"/>
  <c r="AV46" i="15" s="1"/>
  <c r="AE19" i="11"/>
  <c r="Z31" i="11" s="1"/>
  <c r="AO7" i="15" s="1"/>
  <c r="K12" i="2"/>
  <c r="BU25" i="5"/>
  <c r="AK22" i="2" s="1"/>
  <c r="C34" i="7" s="1"/>
  <c r="AG19" i="7"/>
  <c r="AA31" i="7" s="1"/>
  <c r="U23" i="15" s="1"/>
  <c r="L32" i="5"/>
  <c r="O26" i="5" s="1"/>
  <c r="I33" i="5"/>
  <c r="L35" i="5"/>
  <c r="AW25" i="5" s="1"/>
  <c r="M22" i="2" s="1"/>
  <c r="N16" i="2"/>
  <c r="J15" i="2"/>
  <c r="AJ14" i="2"/>
  <c r="AH13" i="2"/>
  <c r="AG12" i="2"/>
  <c r="BU41" i="6" l="1"/>
  <c r="BU59" i="6"/>
  <c r="B22" i="19"/>
  <c r="H40" i="19" s="1"/>
  <c r="AM43" i="19" s="1"/>
  <c r="C28" i="2" s="1"/>
  <c r="N14" i="5" s="1"/>
  <c r="W9" i="19"/>
  <c r="J91" i="21"/>
  <c r="K91" i="21"/>
  <c r="J10" i="10"/>
  <c r="K10" i="10"/>
  <c r="D98" i="5"/>
  <c r="E98" i="5"/>
  <c r="D35" i="19"/>
  <c r="E35" i="19"/>
  <c r="J92" i="6"/>
  <c r="K92" i="6"/>
  <c r="J73" i="6"/>
  <c r="K73" i="6"/>
  <c r="D34" i="7"/>
  <c r="E34" i="7"/>
  <c r="E17" i="21"/>
  <c r="D17" i="21"/>
  <c r="J24" i="21"/>
  <c r="K24" i="21"/>
  <c r="K32" i="5"/>
  <c r="J32" i="5"/>
  <c r="D8" i="21"/>
  <c r="E8" i="21"/>
  <c r="K33" i="5"/>
  <c r="J33" i="5"/>
  <c r="D35" i="7"/>
  <c r="E35" i="7"/>
  <c r="E89" i="18"/>
  <c r="D89" i="18"/>
  <c r="J25" i="21"/>
  <c r="K25" i="21"/>
  <c r="J13" i="10"/>
  <c r="K13" i="10"/>
  <c r="F54" i="3"/>
  <c r="E54" i="3"/>
  <c r="D54" i="3"/>
  <c r="J109" i="20"/>
  <c r="K109" i="20"/>
  <c r="E35" i="18"/>
  <c r="D35" i="18"/>
  <c r="I44" i="6"/>
  <c r="I70" i="6" s="1"/>
  <c r="E25" i="6"/>
  <c r="D25" i="6"/>
  <c r="J90" i="21"/>
  <c r="K90" i="21"/>
  <c r="J26" i="21"/>
  <c r="K26" i="21"/>
  <c r="D55" i="3"/>
  <c r="F55" i="3"/>
  <c r="E55" i="3"/>
  <c r="J52" i="6"/>
  <c r="K52" i="6"/>
  <c r="BY43" i="18"/>
  <c r="AO38" i="2" s="1"/>
  <c r="BY23" i="19" s="1"/>
  <c r="O32" i="19" s="1"/>
  <c r="N36" i="19" s="1"/>
  <c r="R36" i="19" s="1"/>
  <c r="R32" i="18"/>
  <c r="CA79" i="18"/>
  <c r="AQ40" i="2" s="1"/>
  <c r="BZ61" i="6"/>
  <c r="AP44" i="2" s="1"/>
  <c r="AC5" i="6"/>
  <c r="Y27" i="6" s="1"/>
  <c r="Z3" i="15" s="1"/>
  <c r="N11" i="6"/>
  <c r="AA5" i="6" s="1"/>
  <c r="X27" i="6" s="1"/>
  <c r="Y3" i="15" s="1"/>
  <c r="BH22" i="15" s="1"/>
  <c r="Q56" i="3"/>
  <c r="CD43" i="3" s="1"/>
  <c r="AR3" i="2" s="1"/>
  <c r="CC25" i="3"/>
  <c r="AQ2" i="2" s="1"/>
  <c r="N91" i="18"/>
  <c r="R91" i="18" s="1"/>
  <c r="BZ61" i="18"/>
  <c r="AP39" i="2" s="1"/>
  <c r="BZ41" i="7" s="1"/>
  <c r="CA79" i="6"/>
  <c r="AQ45" i="2" s="1"/>
  <c r="O110" i="6"/>
  <c r="N110" i="6" s="1"/>
  <c r="R110" i="6" s="1"/>
  <c r="BW61" i="6"/>
  <c r="AM44" i="2" s="1"/>
  <c r="BU43" i="6"/>
  <c r="AK43" i="2" s="1"/>
  <c r="C34" i="18" s="1"/>
  <c r="BX79" i="6"/>
  <c r="AN45" i="2" s="1"/>
  <c r="Z21" i="5"/>
  <c r="BW97" i="20"/>
  <c r="AM51" i="2" s="1"/>
  <c r="O68" i="18"/>
  <c r="N72" i="18" s="1"/>
  <c r="R72" i="18" s="1"/>
  <c r="C72" i="6"/>
  <c r="F67" i="6"/>
  <c r="P61" i="6" s="1"/>
  <c r="V21" i="5"/>
  <c r="AO61" i="3"/>
  <c r="C4" i="2" s="1"/>
  <c r="AX61" i="3"/>
  <c r="L4" i="2" s="1"/>
  <c r="L72" i="21"/>
  <c r="O63" i="21" s="1"/>
  <c r="AI13" i="2"/>
  <c r="I54" i="5"/>
  <c r="T13" i="2"/>
  <c r="AS43" i="21"/>
  <c r="I58" i="2" s="1"/>
  <c r="F32" i="6" s="1"/>
  <c r="P11" i="21"/>
  <c r="Q40" i="21" a="1"/>
  <c r="Q40" i="21" s="1"/>
  <c r="O40" i="21" a="1"/>
  <c r="O40" i="21" s="1"/>
  <c r="N40" i="21" a="1"/>
  <c r="N40" i="21" s="1"/>
  <c r="O47" i="21" s="1"/>
  <c r="AC13" i="21" s="1"/>
  <c r="Y29" i="21" s="1"/>
  <c r="Z29" i="15" s="1"/>
  <c r="P83" i="21"/>
  <c r="N83" i="21" s="1"/>
  <c r="Q58" i="21" a="1"/>
  <c r="O58" i="21" a="1"/>
  <c r="N58" i="21" a="1"/>
  <c r="O53" i="19"/>
  <c r="W7" i="5"/>
  <c r="B4" i="5"/>
  <c r="H22" i="5" s="1"/>
  <c r="AM25" i="5" s="1"/>
  <c r="C22" i="2" s="1"/>
  <c r="CB61" i="3"/>
  <c r="AP4" i="2" s="1"/>
  <c r="Q110" i="3"/>
  <c r="CC79" i="3"/>
  <c r="AQ5" i="2" s="1"/>
  <c r="CA43" i="3"/>
  <c r="AO3" i="2" s="1"/>
  <c r="Z9" i="19"/>
  <c r="F35" i="19"/>
  <c r="P26" i="19" s="1"/>
  <c r="J67" i="3"/>
  <c r="I27" i="21"/>
  <c r="BB25" i="5"/>
  <c r="R22" i="2" s="1"/>
  <c r="G16" i="2"/>
  <c r="AG16" i="2"/>
  <c r="AP17" i="2"/>
  <c r="K16" i="2"/>
  <c r="AC19" i="21"/>
  <c r="Y31" i="21" s="1"/>
  <c r="Z31" i="15" s="1"/>
  <c r="L32" i="10"/>
  <c r="O26" i="10" s="1"/>
  <c r="BC25" i="21"/>
  <c r="S57" i="2" s="1"/>
  <c r="I52" i="21"/>
  <c r="CA61" i="21"/>
  <c r="AQ59" i="2" s="1"/>
  <c r="AZ25" i="21"/>
  <c r="P57" i="2" s="1"/>
  <c r="I50" i="21"/>
  <c r="I23" i="21"/>
  <c r="AL25" i="21" s="1"/>
  <c r="I51" i="21"/>
  <c r="BA25" i="21"/>
  <c r="Q57" i="2" s="1"/>
  <c r="AO14" i="2"/>
  <c r="I110" i="21"/>
  <c r="BF79" i="21"/>
  <c r="V60" i="2" s="1"/>
  <c r="BW79" i="21"/>
  <c r="AM60" i="2" s="1"/>
  <c r="CB97" i="21"/>
  <c r="AR61" i="2" s="1"/>
  <c r="F35" i="7"/>
  <c r="P26" i="7" s="1"/>
  <c r="Z9" i="7"/>
  <c r="C28" i="7"/>
  <c r="CB97" i="7"/>
  <c r="AR36" i="2" s="1"/>
  <c r="CB97" i="18"/>
  <c r="AR41" i="2" s="1"/>
  <c r="C32" i="18"/>
  <c r="G17" i="2"/>
  <c r="G12" i="2"/>
  <c r="AG22" i="7"/>
  <c r="I55" i="5"/>
  <c r="BE25" i="5"/>
  <c r="U22" i="2" s="1"/>
  <c r="C33" i="7" s="1"/>
  <c r="L54" i="5"/>
  <c r="O45" i="5" s="1"/>
  <c r="AS25" i="5"/>
  <c r="I22" i="2" s="1"/>
  <c r="H13" i="2"/>
  <c r="M14" i="2"/>
  <c r="AH12" i="2"/>
  <c r="N38" i="19" l="1"/>
  <c r="R38" i="19" s="1"/>
  <c r="N37" i="19"/>
  <c r="R37" i="19" s="1"/>
  <c r="BF43" i="5"/>
  <c r="V23" i="2" s="1"/>
  <c r="K54" i="5"/>
  <c r="J54" i="5"/>
  <c r="K55" i="5"/>
  <c r="J55" i="5"/>
  <c r="E32" i="18"/>
  <c r="D32" i="18"/>
  <c r="J51" i="21"/>
  <c r="K51" i="21"/>
  <c r="BC43" i="6"/>
  <c r="S43" i="2" s="1"/>
  <c r="J44" i="6"/>
  <c r="K44" i="6"/>
  <c r="J50" i="21"/>
  <c r="K50" i="21"/>
  <c r="K67" i="3"/>
  <c r="M67" i="3"/>
  <c r="L67" i="3"/>
  <c r="E72" i="6"/>
  <c r="D72" i="6"/>
  <c r="D33" i="7"/>
  <c r="E33" i="7"/>
  <c r="D28" i="7"/>
  <c r="E28" i="7"/>
  <c r="E34" i="18"/>
  <c r="D34" i="18"/>
  <c r="J110" i="21"/>
  <c r="K110" i="21"/>
  <c r="J52" i="21"/>
  <c r="K52" i="21"/>
  <c r="J27" i="21"/>
  <c r="K27" i="21"/>
  <c r="J70" i="6"/>
  <c r="K70" i="6"/>
  <c r="CB97" i="6"/>
  <c r="AR46" i="2" s="1"/>
  <c r="N26" i="6"/>
  <c r="L47" i="6"/>
  <c r="F107" i="5"/>
  <c r="P98" i="5" s="1"/>
  <c r="P94" i="5" s="1" a="1"/>
  <c r="P94" i="5" s="1"/>
  <c r="I85" i="6"/>
  <c r="O89" i="18"/>
  <c r="O108" i="18" s="1"/>
  <c r="N74" i="18"/>
  <c r="R74" i="18" s="1"/>
  <c r="N73" i="18"/>
  <c r="R73" i="18" s="1"/>
  <c r="F68" i="6"/>
  <c r="L83" i="6" s="1"/>
  <c r="W9" i="6"/>
  <c r="BU61" i="6"/>
  <c r="AK44" i="2" s="1"/>
  <c r="AT61" i="21"/>
  <c r="J59" i="2" s="1"/>
  <c r="L92" i="21"/>
  <c r="AX79" i="21" s="1"/>
  <c r="N60" i="2" s="1"/>
  <c r="O58" i="21"/>
  <c r="Q58" i="21"/>
  <c r="N58" i="21"/>
  <c r="O65" i="21" s="1"/>
  <c r="I74" i="5"/>
  <c r="S12" i="2"/>
  <c r="Q12" i="2"/>
  <c r="BQ25" i="21"/>
  <c r="AG57" i="2" s="1"/>
  <c r="AG14" i="2"/>
  <c r="Q22" i="10" a="1"/>
  <c r="Q22" i="10" s="1"/>
  <c r="N22" i="10" a="1"/>
  <c r="N22" i="10" s="1"/>
  <c r="O29" i="10" s="1"/>
  <c r="O22" i="10" a="1"/>
  <c r="O22" i="10" s="1"/>
  <c r="P47" i="21"/>
  <c r="N47" i="21" s="1"/>
  <c r="O72" i="19"/>
  <c r="CD97" i="3"/>
  <c r="AR6" i="2" s="1"/>
  <c r="C32" i="7"/>
  <c r="C32" i="19"/>
  <c r="C33" i="19"/>
  <c r="BY43" i="19"/>
  <c r="AO28" i="2" s="1"/>
  <c r="BV61" i="3"/>
  <c r="AJ4" i="2" s="1"/>
  <c r="Q50" i="3"/>
  <c r="P56" i="3" s="1"/>
  <c r="T56" i="3" s="1"/>
  <c r="C47" i="3"/>
  <c r="C16" i="21"/>
  <c r="C106" i="5"/>
  <c r="F14" i="21"/>
  <c r="N8" i="21" s="1"/>
  <c r="N4" i="21" s="1" a="1"/>
  <c r="N4" i="21" s="1"/>
  <c r="O11" i="21" s="1"/>
  <c r="N11" i="21" s="1"/>
  <c r="F104" i="5"/>
  <c r="N98" i="5" s="1"/>
  <c r="S17" i="2"/>
  <c r="AL14" i="2"/>
  <c r="AQ18" i="2"/>
  <c r="AH16" i="2"/>
  <c r="S16" i="2"/>
  <c r="I17" i="2"/>
  <c r="L16" i="2"/>
  <c r="BZ25" i="10"/>
  <c r="AP72" i="2" s="1"/>
  <c r="L11" i="10"/>
  <c r="O7" i="10" s="1"/>
  <c r="I7" i="10"/>
  <c r="I6" i="10"/>
  <c r="I8" i="10"/>
  <c r="I9" i="10"/>
  <c r="AS25" i="10"/>
  <c r="I72" i="2" s="1"/>
  <c r="L54" i="10"/>
  <c r="O45" i="10" s="1"/>
  <c r="AE5" i="21"/>
  <c r="Z27" i="21" s="1"/>
  <c r="AA27" i="15" s="1"/>
  <c r="BE43" i="21"/>
  <c r="U58" i="2" s="1"/>
  <c r="C33" i="6" s="1"/>
  <c r="I73" i="21"/>
  <c r="V10" i="21"/>
  <c r="B57" i="2"/>
  <c r="BU43" i="21"/>
  <c r="AK58" i="2" s="1"/>
  <c r="C34" i="6" s="1"/>
  <c r="BB43" i="21"/>
  <c r="R58" i="2" s="1"/>
  <c r="C32" i="6" s="1"/>
  <c r="I72" i="21"/>
  <c r="CB79" i="21"/>
  <c r="AR60" i="2" s="1"/>
  <c r="AP15" i="2"/>
  <c r="BX97" i="21"/>
  <c r="AN61" i="2" s="1"/>
  <c r="F32" i="18"/>
  <c r="N26" i="18" s="1"/>
  <c r="F32" i="7"/>
  <c r="N26" i="7" s="1"/>
  <c r="I48" i="7"/>
  <c r="C33" i="18"/>
  <c r="C26" i="18"/>
  <c r="I47" i="18"/>
  <c r="F35" i="18"/>
  <c r="P26" i="18" s="1"/>
  <c r="Z9" i="18"/>
  <c r="I18" i="2"/>
  <c r="I13" i="2"/>
  <c r="I16" i="5"/>
  <c r="I14" i="5"/>
  <c r="I17" i="5"/>
  <c r="AT43" i="5"/>
  <c r="J23" i="2" s="1"/>
  <c r="L74" i="5"/>
  <c r="AX61" i="5" s="1"/>
  <c r="N24" i="2" s="1"/>
  <c r="BW43" i="5"/>
  <c r="AM23" i="2" s="1"/>
  <c r="L14" i="5"/>
  <c r="O8" i="5" s="1"/>
  <c r="I15" i="5"/>
  <c r="AK18" i="2"/>
  <c r="J73" i="21" l="1"/>
  <c r="K73" i="21"/>
  <c r="K7" i="10"/>
  <c r="J7" i="10"/>
  <c r="D47" i="3"/>
  <c r="F47" i="3"/>
  <c r="E47" i="3"/>
  <c r="D33" i="19"/>
  <c r="E33" i="19"/>
  <c r="E26" i="18"/>
  <c r="D26" i="18"/>
  <c r="J72" i="21"/>
  <c r="K72" i="21"/>
  <c r="D16" i="21"/>
  <c r="E16" i="21"/>
  <c r="E32" i="6"/>
  <c r="D32" i="6"/>
  <c r="K16" i="5"/>
  <c r="J16" i="5"/>
  <c r="J48" i="7"/>
  <c r="K48" i="7"/>
  <c r="E34" i="6"/>
  <c r="D34" i="6"/>
  <c r="E33" i="6"/>
  <c r="D33" i="6"/>
  <c r="K9" i="10"/>
  <c r="J9" i="10"/>
  <c r="K17" i="5"/>
  <c r="J17" i="5"/>
  <c r="J6" i="10"/>
  <c r="K6" i="10"/>
  <c r="K14" i="5"/>
  <c r="J14" i="5"/>
  <c r="E33" i="18"/>
  <c r="D33" i="18"/>
  <c r="D32" i="19"/>
  <c r="E32" i="19"/>
  <c r="K15" i="5"/>
  <c r="J15" i="5"/>
  <c r="J47" i="18"/>
  <c r="K47" i="18"/>
  <c r="K8" i="10"/>
  <c r="J8" i="10"/>
  <c r="D106" i="5"/>
  <c r="E106" i="5"/>
  <c r="D32" i="7"/>
  <c r="E32" i="7"/>
  <c r="K74" i="5"/>
  <c r="J74" i="5"/>
  <c r="J85" i="6"/>
  <c r="K85" i="6"/>
  <c r="AZ59" i="3"/>
  <c r="I48" i="6"/>
  <c r="L71" i="6"/>
  <c r="AW61" i="6" s="1"/>
  <c r="M44" i="2" s="1"/>
  <c r="AR43" i="6"/>
  <c r="H43" i="2" s="1"/>
  <c r="O43" i="6"/>
  <c r="I47" i="6"/>
  <c r="BT79" i="6"/>
  <c r="AJ45" i="2" s="1"/>
  <c r="BY79" i="18"/>
  <c r="AO40" i="2" s="1"/>
  <c r="N89" i="18"/>
  <c r="R89" i="18" s="1"/>
  <c r="N62" i="6"/>
  <c r="C73" i="6"/>
  <c r="O79" i="6"/>
  <c r="L107" i="6"/>
  <c r="AW97" i="6" s="1"/>
  <c r="M46" i="2" s="1"/>
  <c r="AR79" i="6"/>
  <c r="H45" i="2" s="1"/>
  <c r="N68" i="18"/>
  <c r="W15" i="18"/>
  <c r="B58" i="18"/>
  <c r="H76" i="18" s="1"/>
  <c r="AM79" i="18" s="1"/>
  <c r="C40" i="2" s="1"/>
  <c r="N108" i="18"/>
  <c r="R108" i="18" s="1"/>
  <c r="BZ97" i="18"/>
  <c r="AP41" i="2" s="1"/>
  <c r="BX61" i="5"/>
  <c r="AN24" i="2" s="1"/>
  <c r="P65" i="21"/>
  <c r="N65" i="21" s="1"/>
  <c r="AJ17" i="2"/>
  <c r="AK13" i="2"/>
  <c r="AJ13" i="2"/>
  <c r="I48" i="19"/>
  <c r="N40" i="10" a="1"/>
  <c r="N40" i="10" s="1"/>
  <c r="O47" i="10" s="1"/>
  <c r="O40" i="10" a="1"/>
  <c r="O40" i="10" s="1"/>
  <c r="Q40" i="10" a="1"/>
  <c r="Q40" i="10" s="1"/>
  <c r="P29" i="10"/>
  <c r="N29" i="10" s="1"/>
  <c r="Q4" i="10" a="1"/>
  <c r="Q4" i="10" s="1"/>
  <c r="O4" i="10" a="1"/>
  <c r="O4" i="10" s="1"/>
  <c r="N4" i="10" a="1"/>
  <c r="N4" i="10" s="1"/>
  <c r="O11" i="10" s="1"/>
  <c r="O91" i="19"/>
  <c r="L47" i="18"/>
  <c r="O43" i="18" s="1"/>
  <c r="O14" i="5"/>
  <c r="I47" i="7"/>
  <c r="I47" i="19"/>
  <c r="BZ61" i="19"/>
  <c r="AP29" i="2" s="1"/>
  <c r="P53" i="3"/>
  <c r="T53" i="3" s="1"/>
  <c r="J64" i="3"/>
  <c r="Q71" i="3"/>
  <c r="Q90" i="3" s="1"/>
  <c r="C48" i="3"/>
  <c r="L29" i="21"/>
  <c r="O25" i="21" s="1"/>
  <c r="AC5" i="21"/>
  <c r="Y27" i="21" s="1"/>
  <c r="Z27" i="15" s="1"/>
  <c r="AG17" i="2"/>
  <c r="U13" i="2"/>
  <c r="P16" i="2"/>
  <c r="AR19" i="2"/>
  <c r="N19" i="2"/>
  <c r="J18" i="2"/>
  <c r="Q16" i="2"/>
  <c r="AK17" i="2"/>
  <c r="AJ16" i="2"/>
  <c r="AC16" i="21"/>
  <c r="Y30" i="21" s="1"/>
  <c r="Z30" i="15" s="1"/>
  <c r="AC10" i="10"/>
  <c r="Y28" i="10" s="1"/>
  <c r="AG20" i="15" s="1"/>
  <c r="L74" i="10"/>
  <c r="AX61" i="10" s="1"/>
  <c r="N74" i="2" s="1"/>
  <c r="AT43" i="10"/>
  <c r="J73" i="2" s="1"/>
  <c r="CA43" i="10"/>
  <c r="AQ73" i="2" s="1"/>
  <c r="I11" i="10"/>
  <c r="I12" i="10"/>
  <c r="I34" i="10"/>
  <c r="I32" i="10"/>
  <c r="I33" i="10"/>
  <c r="L35" i="10"/>
  <c r="AW25" i="10" s="1"/>
  <c r="M72" i="2" s="1"/>
  <c r="BF61" i="21"/>
  <c r="V59" i="2" s="1"/>
  <c r="I92" i="21"/>
  <c r="AA13" i="21"/>
  <c r="X29" i="21" s="1"/>
  <c r="Y29" i="15" s="1"/>
  <c r="BB31" i="15" s="1"/>
  <c r="AE13" i="21"/>
  <c r="Z29" i="21" s="1"/>
  <c r="AA29" i="15" s="1"/>
  <c r="BW61" i="21"/>
  <c r="AM59" i="2" s="1"/>
  <c r="C15" i="2"/>
  <c r="AO15" i="2"/>
  <c r="P14" i="2"/>
  <c r="Q14" i="2"/>
  <c r="AQ16" i="2"/>
  <c r="AA19" i="21"/>
  <c r="X31" i="21" s="1"/>
  <c r="Y31" i="15" s="1"/>
  <c r="AV31" i="15" s="1"/>
  <c r="AE19" i="21"/>
  <c r="Z31" i="21" s="1"/>
  <c r="AA31" i="15" s="1"/>
  <c r="BS43" i="7"/>
  <c r="AI33" i="2" s="1"/>
  <c r="L47" i="7"/>
  <c r="O43" i="7" s="1"/>
  <c r="BD43" i="18"/>
  <c r="T38" i="2" s="1"/>
  <c r="BD23" i="19" s="1"/>
  <c r="I71" i="18"/>
  <c r="I45" i="18"/>
  <c r="I48" i="18"/>
  <c r="J19" i="2"/>
  <c r="Q15" i="2"/>
  <c r="N20" i="2"/>
  <c r="J14" i="2"/>
  <c r="N15" i="2"/>
  <c r="P15" i="2"/>
  <c r="H17" i="2"/>
  <c r="AG22" i="5"/>
  <c r="AG16" i="7"/>
  <c r="AA30" i="7" s="1"/>
  <c r="U22" i="15" s="1"/>
  <c r="I36" i="5"/>
  <c r="I37" i="5"/>
  <c r="L36" i="5"/>
  <c r="O27" i="5" s="1"/>
  <c r="M18" i="2"/>
  <c r="L13" i="2"/>
  <c r="BZ41" i="5" l="1"/>
  <c r="BZ59" i="5"/>
  <c r="K37" i="5"/>
  <c r="J37" i="5"/>
  <c r="M64" i="3"/>
  <c r="L64" i="3"/>
  <c r="K64" i="3"/>
  <c r="J47" i="19"/>
  <c r="K47" i="19"/>
  <c r="J48" i="18"/>
  <c r="K48" i="18"/>
  <c r="J92" i="21"/>
  <c r="K92" i="21"/>
  <c r="J32" i="10"/>
  <c r="K32" i="10"/>
  <c r="F48" i="3"/>
  <c r="E48" i="3"/>
  <c r="D48" i="3"/>
  <c r="E73" i="6"/>
  <c r="D73" i="6"/>
  <c r="K34" i="10"/>
  <c r="J34" i="10"/>
  <c r="J48" i="6"/>
  <c r="K48" i="6"/>
  <c r="J45" i="18"/>
  <c r="K45" i="18"/>
  <c r="K36" i="5"/>
  <c r="J36" i="5"/>
  <c r="J71" i="18"/>
  <c r="K71" i="18"/>
  <c r="K12" i="10"/>
  <c r="J12" i="10"/>
  <c r="BS43" i="19"/>
  <c r="AI28" i="2" s="1"/>
  <c r="C12" i="5" s="1"/>
  <c r="J48" i="19"/>
  <c r="K48" i="19"/>
  <c r="J47" i="6"/>
  <c r="K47" i="6"/>
  <c r="J33" i="10"/>
  <c r="K33" i="10"/>
  <c r="K11" i="10"/>
  <c r="J11" i="10"/>
  <c r="J47" i="7"/>
  <c r="K47" i="7"/>
  <c r="BZ59" i="3"/>
  <c r="BD43" i="6"/>
  <c r="T43" i="2" s="1"/>
  <c r="I71" i="6"/>
  <c r="BS43" i="6"/>
  <c r="AI43" i="2" s="1"/>
  <c r="C30" i="18" s="1"/>
  <c r="C107" i="5"/>
  <c r="C68" i="6"/>
  <c r="AE16" i="21"/>
  <c r="Z30" i="21" s="1"/>
  <c r="AA30" i="15" s="1"/>
  <c r="AI15" i="2"/>
  <c r="AH15" i="2"/>
  <c r="BT61" i="3"/>
  <c r="AH4" i="2" s="1"/>
  <c r="P11" i="10"/>
  <c r="N11" i="10" s="1"/>
  <c r="P47" i="10"/>
  <c r="N47" i="10" s="1"/>
  <c r="N22" i="21" a="1"/>
  <c r="N22" i="21" s="1"/>
  <c r="O29" i="21" s="1"/>
  <c r="Q22" i="21" a="1"/>
  <c r="Q22" i="21" s="1"/>
  <c r="O22" i="21" a="1"/>
  <c r="O22" i="21" s="1"/>
  <c r="AR43" i="18"/>
  <c r="H38" i="2" s="1"/>
  <c r="AR23" i="19" s="1"/>
  <c r="O110" i="19"/>
  <c r="N110" i="19" s="1"/>
  <c r="R110" i="19" s="1"/>
  <c r="N91" i="19"/>
  <c r="R91" i="19" s="1"/>
  <c r="N20" i="5"/>
  <c r="R20" i="5" s="1"/>
  <c r="N17" i="5"/>
  <c r="R17" i="5" s="1"/>
  <c r="N19" i="5"/>
  <c r="R19" i="5" s="1"/>
  <c r="O35" i="5"/>
  <c r="N18" i="5"/>
  <c r="R18" i="5" s="1"/>
  <c r="L71" i="18"/>
  <c r="AW61" i="18" s="1"/>
  <c r="M39" i="2" s="1"/>
  <c r="L53" i="21"/>
  <c r="AW43" i="21" s="1"/>
  <c r="M58" i="2" s="1"/>
  <c r="I71" i="7"/>
  <c r="F35" i="20"/>
  <c r="P26" i="20" s="1"/>
  <c r="BD43" i="7"/>
  <c r="T33" i="2" s="1"/>
  <c r="BD43" i="19"/>
  <c r="T28" i="2" s="1"/>
  <c r="C11" i="5" s="1"/>
  <c r="I71" i="19"/>
  <c r="CA61" i="3"/>
  <c r="AO4" i="2" s="1"/>
  <c r="CA79" i="19"/>
  <c r="AQ30" i="2" s="1"/>
  <c r="CA77" i="5" s="1"/>
  <c r="G42" i="3"/>
  <c r="N60" i="3" s="1"/>
  <c r="AS61" i="3" s="1"/>
  <c r="Q109" i="3"/>
  <c r="CB79" i="3"/>
  <c r="AP5" i="2" s="1"/>
  <c r="AR25" i="21"/>
  <c r="H57" i="2" s="1"/>
  <c r="AA5" i="21"/>
  <c r="X27" i="21" s="1"/>
  <c r="Y27" i="15" s="1"/>
  <c r="BH31" i="15" s="1"/>
  <c r="I56" i="5"/>
  <c r="AM14" i="2"/>
  <c r="U17" i="2"/>
  <c r="B16" i="2"/>
  <c r="R17" i="2"/>
  <c r="AC5" i="10"/>
  <c r="Y27" i="10" s="1"/>
  <c r="AG19" i="15" s="1"/>
  <c r="AA16" i="21"/>
  <c r="X30" i="21" s="1"/>
  <c r="Y30" i="15" s="1"/>
  <c r="AY31" i="15" s="1"/>
  <c r="AC13" i="10"/>
  <c r="Y29" i="10" s="1"/>
  <c r="AG21" i="15" s="1"/>
  <c r="I54" i="10"/>
  <c r="BB25" i="10"/>
  <c r="R72" i="2" s="1"/>
  <c r="I5" i="10"/>
  <c r="V5" i="10"/>
  <c r="V26" i="10" s="1"/>
  <c r="AE18" i="15" s="1"/>
  <c r="BG41" i="15" s="1"/>
  <c r="I35" i="10"/>
  <c r="CB61" i="10"/>
  <c r="AR74" i="2" s="1"/>
  <c r="I55" i="10"/>
  <c r="BE25" i="10"/>
  <c r="U72" i="2" s="1"/>
  <c r="BU25" i="10"/>
  <c r="AK72" i="2" s="1"/>
  <c r="BX79" i="21"/>
  <c r="AN60" i="2" s="1"/>
  <c r="AP16" i="2"/>
  <c r="AR17" i="2"/>
  <c r="R15" i="2"/>
  <c r="U15" i="2"/>
  <c r="B14" i="2"/>
  <c r="L71" i="7"/>
  <c r="AW61" i="7" s="1"/>
  <c r="M34" i="2" s="1"/>
  <c r="AW41" i="19" s="1"/>
  <c r="AR43" i="7"/>
  <c r="H33" i="2" s="1"/>
  <c r="AC9" i="7"/>
  <c r="C24" i="7"/>
  <c r="AD9" i="7"/>
  <c r="C25" i="7"/>
  <c r="BS43" i="18"/>
  <c r="AI38" i="2" s="1"/>
  <c r="BS23" i="19" s="1"/>
  <c r="BV61" i="18"/>
  <c r="AL39" i="2" s="1"/>
  <c r="BQ43" i="18"/>
  <c r="AG38" i="2" s="1"/>
  <c r="BQ23" i="19" s="1"/>
  <c r="U16" i="2"/>
  <c r="T15" i="2"/>
  <c r="L18" i="2"/>
  <c r="G14" i="2"/>
  <c r="R16" i="2"/>
  <c r="B15" i="2"/>
  <c r="BF25" i="5"/>
  <c r="V22" i="2" s="1"/>
  <c r="AT25" i="5"/>
  <c r="J22" i="2" s="1"/>
  <c r="L56" i="5"/>
  <c r="AX43" i="5" s="1"/>
  <c r="N23" i="2" s="1"/>
  <c r="BW25" i="5"/>
  <c r="AM22" i="2" s="1"/>
  <c r="C37" i="7" s="1"/>
  <c r="S14" i="2"/>
  <c r="N18" i="3"/>
  <c r="Q9" i="3" s="1"/>
  <c r="J19" i="3"/>
  <c r="D37" i="7" l="1"/>
  <c r="E37" i="7"/>
  <c r="J71" i="19"/>
  <c r="K71" i="19"/>
  <c r="J71" i="7"/>
  <c r="K71" i="7"/>
  <c r="M19" i="3"/>
  <c r="L19" i="3"/>
  <c r="K19" i="3"/>
  <c r="D25" i="7"/>
  <c r="E25" i="7"/>
  <c r="J71" i="6"/>
  <c r="K71" i="6"/>
  <c r="D24" i="7"/>
  <c r="E24" i="7"/>
  <c r="J55" i="10"/>
  <c r="K55" i="10"/>
  <c r="D107" i="5"/>
  <c r="E107" i="5"/>
  <c r="I83" i="6"/>
  <c r="I107" i="6" s="1"/>
  <c r="E68" i="6"/>
  <c r="D68" i="6"/>
  <c r="E30" i="18"/>
  <c r="D30" i="18"/>
  <c r="K35" i="10"/>
  <c r="J35" i="10"/>
  <c r="K54" i="10"/>
  <c r="J54" i="10"/>
  <c r="K56" i="5"/>
  <c r="J56" i="5"/>
  <c r="D11" i="5"/>
  <c r="E11" i="5"/>
  <c r="D12" i="5"/>
  <c r="E12" i="5"/>
  <c r="C71" i="20"/>
  <c r="BV41" i="7"/>
  <c r="F71" i="20"/>
  <c r="P62" i="20" s="1"/>
  <c r="AW41" i="7"/>
  <c r="Z12" i="18"/>
  <c r="BV61" i="6"/>
  <c r="AL44" i="2" s="1"/>
  <c r="R14" i="5"/>
  <c r="P32" i="3"/>
  <c r="AK15" i="2"/>
  <c r="AL16" i="2"/>
  <c r="AH18" i="2"/>
  <c r="BX43" i="5"/>
  <c r="AN23" i="2" s="1"/>
  <c r="P29" i="21"/>
  <c r="N29" i="21" s="1"/>
  <c r="Q22" i="20" a="1"/>
  <c r="Q22" i="20" s="1"/>
  <c r="P22" i="20" a="1"/>
  <c r="P22" i="20" s="1"/>
  <c r="O54" i="5"/>
  <c r="Z15" i="20"/>
  <c r="AC10" i="21"/>
  <c r="Y28" i="21" s="1"/>
  <c r="Z28" i="15" s="1"/>
  <c r="I28" i="5"/>
  <c r="BY25" i="5"/>
  <c r="AO22" i="2" s="1"/>
  <c r="BV61" i="7"/>
  <c r="AL34" i="2" s="1"/>
  <c r="BV41" i="19" s="1"/>
  <c r="Z9" i="20"/>
  <c r="Z12" i="20"/>
  <c r="F53" i="20"/>
  <c r="P44" i="20" s="1"/>
  <c r="P40" i="20" s="1" a="1"/>
  <c r="P40" i="20" s="1"/>
  <c r="C35" i="20"/>
  <c r="C53" i="20"/>
  <c r="BV61" i="19"/>
  <c r="AL29" i="2" s="1"/>
  <c r="P42" i="3"/>
  <c r="C55" i="19"/>
  <c r="C37" i="19"/>
  <c r="F32" i="19"/>
  <c r="N26" i="19" s="1"/>
  <c r="CB97" i="19"/>
  <c r="AR31" i="2" s="1"/>
  <c r="G53" i="3"/>
  <c r="R44" i="3" s="1"/>
  <c r="C53" i="3"/>
  <c r="C42" i="3"/>
  <c r="C43" i="3"/>
  <c r="CC97" i="3"/>
  <c r="AQ6" i="2" s="1"/>
  <c r="G4" i="2"/>
  <c r="N86" i="3"/>
  <c r="Q60" i="3"/>
  <c r="V18" i="2"/>
  <c r="AM18" i="2"/>
  <c r="BW43" i="10"/>
  <c r="AM73" i="2" s="1"/>
  <c r="AA10" i="10"/>
  <c r="X28" i="10" s="1"/>
  <c r="AF20" i="15" s="1"/>
  <c r="BE40" i="15" s="1"/>
  <c r="AE10" i="10"/>
  <c r="Z28" i="10" s="1"/>
  <c r="AH20" i="15" s="1"/>
  <c r="BV25" i="10"/>
  <c r="AL72" i="2" s="1"/>
  <c r="I74" i="10"/>
  <c r="BF43" i="10"/>
  <c r="V73" i="2" s="1"/>
  <c r="AI14" i="2"/>
  <c r="T14" i="2"/>
  <c r="AQ17" i="2"/>
  <c r="AM16" i="2"/>
  <c r="V16" i="2"/>
  <c r="I44" i="7"/>
  <c r="I43" i="7"/>
  <c r="F36" i="18"/>
  <c r="N27" i="18" s="1"/>
  <c r="F36" i="7"/>
  <c r="N27" i="7" s="1"/>
  <c r="C36" i="18"/>
  <c r="C36" i="7"/>
  <c r="C23" i="7"/>
  <c r="I42" i="7" s="1"/>
  <c r="V9" i="7"/>
  <c r="V28" i="7" s="1"/>
  <c r="Q20" i="15" s="1"/>
  <c r="BD16" i="15" s="1"/>
  <c r="C37" i="3"/>
  <c r="C37" i="18"/>
  <c r="C29" i="18"/>
  <c r="F29" i="18"/>
  <c r="N25" i="18" s="1"/>
  <c r="G36" i="3"/>
  <c r="P27" i="3" s="1"/>
  <c r="C36" i="3"/>
  <c r="AM17" i="2"/>
  <c r="I15" i="2"/>
  <c r="V17" i="2"/>
  <c r="F18" i="5"/>
  <c r="N9" i="5" s="1"/>
  <c r="C19" i="5"/>
  <c r="I18" i="5"/>
  <c r="C18" i="5"/>
  <c r="L18" i="5"/>
  <c r="O9" i="5" s="1"/>
  <c r="O4" i="5" s="1" a="1"/>
  <c r="O4" i="5" s="1"/>
  <c r="I19" i="5"/>
  <c r="J18" i="3"/>
  <c r="AG19" i="5"/>
  <c r="AA31" i="5" s="1"/>
  <c r="U7" i="15" s="1"/>
  <c r="K14" i="2"/>
  <c r="AH14" i="2"/>
  <c r="N38" i="3"/>
  <c r="BV41" i="5" l="1"/>
  <c r="C53" i="5" s="1"/>
  <c r="BV59" i="5"/>
  <c r="BD79" i="6"/>
  <c r="T45" i="2" s="1"/>
  <c r="D18" i="5"/>
  <c r="E18" i="5"/>
  <c r="E37" i="3"/>
  <c r="D37" i="3"/>
  <c r="F37" i="3"/>
  <c r="E36" i="18"/>
  <c r="D36" i="18"/>
  <c r="J44" i="7"/>
  <c r="K44" i="7"/>
  <c r="D37" i="19"/>
  <c r="E37" i="19"/>
  <c r="E53" i="20"/>
  <c r="D53" i="20"/>
  <c r="J107" i="6"/>
  <c r="K107" i="6"/>
  <c r="E71" i="20"/>
  <c r="D71" i="20"/>
  <c r="F36" i="3"/>
  <c r="E36" i="3"/>
  <c r="D36" i="3"/>
  <c r="E37" i="18"/>
  <c r="D37" i="18"/>
  <c r="D36" i="7"/>
  <c r="E36" i="7"/>
  <c r="J43" i="7"/>
  <c r="K43" i="7"/>
  <c r="K74" i="10"/>
  <c r="J74" i="10"/>
  <c r="D53" i="3"/>
  <c r="F53" i="3"/>
  <c r="E53" i="3"/>
  <c r="K28" i="5"/>
  <c r="J28" i="5"/>
  <c r="J83" i="6"/>
  <c r="K83" i="6"/>
  <c r="L18" i="3"/>
  <c r="K18" i="3"/>
  <c r="M18" i="3"/>
  <c r="K18" i="5"/>
  <c r="J18" i="5"/>
  <c r="D43" i="3"/>
  <c r="F43" i="3"/>
  <c r="E43" i="3"/>
  <c r="D55" i="19"/>
  <c r="E55" i="19"/>
  <c r="E35" i="20"/>
  <c r="D35" i="20"/>
  <c r="K19" i="5"/>
  <c r="J19" i="5"/>
  <c r="D19" i="5"/>
  <c r="E19" i="5"/>
  <c r="E29" i="18"/>
  <c r="D29" i="18"/>
  <c r="J42" i="7"/>
  <c r="K42" i="7"/>
  <c r="F42" i="3"/>
  <c r="E42" i="3"/>
  <c r="D42" i="3"/>
  <c r="F53" i="18"/>
  <c r="P44" i="18" s="1"/>
  <c r="C53" i="18"/>
  <c r="J17" i="3"/>
  <c r="Y5" i="3"/>
  <c r="I4" i="3"/>
  <c r="Y41" i="3" s="1"/>
  <c r="K1" i="15" s="1"/>
  <c r="BH8" i="15" s="1"/>
  <c r="W9" i="5"/>
  <c r="AU79" i="3"/>
  <c r="I5" i="2" s="1"/>
  <c r="G30" i="15"/>
  <c r="C35" i="5"/>
  <c r="AA15" i="7"/>
  <c r="AZ25" i="3"/>
  <c r="N2" i="2" s="1"/>
  <c r="O68" i="20"/>
  <c r="B22" i="3"/>
  <c r="I40" i="3" s="1"/>
  <c r="N50" i="18"/>
  <c r="W12" i="18"/>
  <c r="B40" i="18"/>
  <c r="H58" i="18" s="1"/>
  <c r="AM61" i="18" s="1"/>
  <c r="C39" i="2" s="1"/>
  <c r="AM41" i="7" s="1"/>
  <c r="C53" i="7"/>
  <c r="F54" i="7"/>
  <c r="BV97" i="6"/>
  <c r="AL46" i="2" s="1"/>
  <c r="F72" i="6"/>
  <c r="F28" i="6"/>
  <c r="P24" i="6" s="1"/>
  <c r="F64" i="18"/>
  <c r="P60" i="18" s="1"/>
  <c r="C28" i="6"/>
  <c r="C64" i="18"/>
  <c r="P29" i="20"/>
  <c r="O73" i="5"/>
  <c r="O92" i="5" s="1"/>
  <c r="AE10" i="21"/>
  <c r="Z28" i="21" s="1"/>
  <c r="AA28" i="15" s="1"/>
  <c r="BR25" i="5"/>
  <c r="AH22" i="2" s="1"/>
  <c r="BZ43" i="5"/>
  <c r="AP23" i="2" s="1"/>
  <c r="J62" i="3"/>
  <c r="L47" i="19"/>
  <c r="O43" i="19" s="1"/>
  <c r="C54" i="19"/>
  <c r="C36" i="19"/>
  <c r="J61" i="3"/>
  <c r="C41" i="3"/>
  <c r="AR7" i="2"/>
  <c r="Q80" i="3"/>
  <c r="N108" i="3"/>
  <c r="AV97" i="3" s="1"/>
  <c r="AC9" i="6"/>
  <c r="C24" i="6"/>
  <c r="I38" i="5"/>
  <c r="I49" i="18"/>
  <c r="AN19" i="2"/>
  <c r="BX61" i="10"/>
  <c r="AN74" i="2" s="1"/>
  <c r="AA5" i="10"/>
  <c r="X27" i="10" s="1"/>
  <c r="AF19" i="15" s="1"/>
  <c r="BH40" i="15" s="1"/>
  <c r="AE5" i="10"/>
  <c r="Z27" i="10" s="1"/>
  <c r="AH19" i="15" s="1"/>
  <c r="AA13" i="10"/>
  <c r="X29" i="10" s="1"/>
  <c r="AF21" i="15" s="1"/>
  <c r="BB40" i="15" s="1"/>
  <c r="AE13" i="10"/>
  <c r="Z29" i="10" s="1"/>
  <c r="AH21" i="15" s="1"/>
  <c r="AL15" i="2"/>
  <c r="AR18" i="2"/>
  <c r="AN17" i="2"/>
  <c r="L49" i="18"/>
  <c r="AV43" i="18" s="1"/>
  <c r="L38" i="2" s="1"/>
  <c r="AV23" i="19" s="1"/>
  <c r="I49" i="7"/>
  <c r="BC43" i="7"/>
  <c r="S33" i="2" s="1"/>
  <c r="C26" i="3" s="1"/>
  <c r="I70" i="7"/>
  <c r="I68" i="7"/>
  <c r="AZ43" i="7"/>
  <c r="P33" i="2" s="1"/>
  <c r="I41" i="7"/>
  <c r="AL43" i="7" s="1"/>
  <c r="L49" i="7"/>
  <c r="AV43" i="7" s="1"/>
  <c r="L33" i="2" s="1"/>
  <c r="I69" i="7"/>
  <c r="BA43" i="7"/>
  <c r="Q33" i="2" s="1"/>
  <c r="L46" i="18"/>
  <c r="AU43" i="18" s="1"/>
  <c r="K38" i="2" s="1"/>
  <c r="AU23" i="19" s="1"/>
  <c r="I46" i="18"/>
  <c r="J49" i="3"/>
  <c r="N49" i="3"/>
  <c r="J16" i="2"/>
  <c r="N17" i="2"/>
  <c r="L31" i="5"/>
  <c r="AV25" i="5" s="1"/>
  <c r="L22" i="2" s="1"/>
  <c r="G15" i="2"/>
  <c r="L15" i="2"/>
  <c r="AN18" i="2"/>
  <c r="AG16" i="5"/>
  <c r="AA30" i="5" s="1"/>
  <c r="U6" i="15" s="1"/>
  <c r="AG13" i="5"/>
  <c r="AA29" i="5" s="1"/>
  <c r="U5" i="15" s="1"/>
  <c r="N5" i="15"/>
  <c r="L12" i="2"/>
  <c r="I31" i="5"/>
  <c r="L38" i="5"/>
  <c r="AX25" i="5" s="1"/>
  <c r="N22" i="2" s="1"/>
  <c r="J38" i="3"/>
  <c r="E41" i="3" l="1"/>
  <c r="D41" i="3"/>
  <c r="F41" i="3"/>
  <c r="E64" i="18"/>
  <c r="D64" i="18"/>
  <c r="M62" i="3"/>
  <c r="L62" i="3"/>
  <c r="K62" i="3"/>
  <c r="E28" i="6"/>
  <c r="D28" i="6"/>
  <c r="J49" i="7"/>
  <c r="K49" i="7"/>
  <c r="K38" i="5"/>
  <c r="J38" i="5"/>
  <c r="D36" i="19"/>
  <c r="E36" i="19"/>
  <c r="M17" i="3"/>
  <c r="L17" i="3"/>
  <c r="K17" i="3"/>
  <c r="J46" i="18"/>
  <c r="K46" i="18"/>
  <c r="J70" i="7"/>
  <c r="K70" i="7"/>
  <c r="K38" i="3"/>
  <c r="M38" i="3"/>
  <c r="L38" i="3"/>
  <c r="F26" i="3"/>
  <c r="E26" i="3"/>
  <c r="D26" i="3"/>
  <c r="J49" i="18"/>
  <c r="K49" i="18"/>
  <c r="K61" i="3"/>
  <c r="M61" i="3"/>
  <c r="L61" i="3"/>
  <c r="K31" i="5"/>
  <c r="J31" i="5"/>
  <c r="L49" i="3"/>
  <c r="K49" i="3"/>
  <c r="M49" i="3"/>
  <c r="J69" i="7"/>
  <c r="K69" i="7"/>
  <c r="J68" i="7"/>
  <c r="K68" i="7"/>
  <c r="E24" i="6"/>
  <c r="D24" i="6"/>
  <c r="D54" i="19"/>
  <c r="E54" i="19"/>
  <c r="D53" i="7"/>
  <c r="E53" i="7"/>
  <c r="D35" i="5"/>
  <c r="E35" i="5"/>
  <c r="E53" i="18"/>
  <c r="D53" i="18"/>
  <c r="D53" i="5"/>
  <c r="E53" i="5"/>
  <c r="W12" i="7"/>
  <c r="B40" i="7"/>
  <c r="H58" i="7" s="1"/>
  <c r="AM61" i="7" s="1"/>
  <c r="C34" i="2" s="1"/>
  <c r="AM41" i="19" s="1"/>
  <c r="N50" i="7"/>
  <c r="N32" i="5"/>
  <c r="B22" i="5"/>
  <c r="H40" i="5" s="1"/>
  <c r="AM43" i="5" s="1"/>
  <c r="C23" i="2" s="1"/>
  <c r="AA7" i="19"/>
  <c r="F20" i="19"/>
  <c r="P9" i="19" s="1"/>
  <c r="J60" i="3"/>
  <c r="F74" i="7"/>
  <c r="P63" i="7" s="1"/>
  <c r="N68" i="7"/>
  <c r="F74" i="5"/>
  <c r="P63" i="5" s="1"/>
  <c r="AA15" i="5"/>
  <c r="J87" i="3"/>
  <c r="BC61" i="3"/>
  <c r="Q4" i="2" s="1"/>
  <c r="J88" i="3"/>
  <c r="BE61" i="3"/>
  <c r="S4" i="2" s="1"/>
  <c r="AO43" i="3"/>
  <c r="C3" i="2" s="1"/>
  <c r="AX43" i="3"/>
  <c r="L3" i="2" s="1"/>
  <c r="O89" i="20"/>
  <c r="N73" i="20"/>
  <c r="R73" i="20" s="1"/>
  <c r="N74" i="20"/>
  <c r="R74" i="20" s="1"/>
  <c r="N72" i="20"/>
  <c r="R72" i="20" s="1"/>
  <c r="N71" i="20"/>
  <c r="R71" i="20" s="1"/>
  <c r="N45" i="7"/>
  <c r="L67" i="7"/>
  <c r="AV61" i="7" s="1"/>
  <c r="L34" i="2" s="1"/>
  <c r="AV41" i="19" s="1"/>
  <c r="N63" i="6"/>
  <c r="L85" i="6"/>
  <c r="AV79" i="6" s="1"/>
  <c r="L45" i="2" s="1"/>
  <c r="BT43" i="18"/>
  <c r="AJ38" i="2" s="1"/>
  <c r="BT23" i="19" s="1"/>
  <c r="F53" i="19"/>
  <c r="P44" i="19" s="1"/>
  <c r="AJ15" i="2"/>
  <c r="BX25" i="5"/>
  <c r="AN22" i="2" s="1"/>
  <c r="C56" i="19" s="1"/>
  <c r="I67" i="19"/>
  <c r="AA10" i="21"/>
  <c r="X28" i="21" s="1"/>
  <c r="Y28" i="15" s="1"/>
  <c r="BE31" i="15" s="1"/>
  <c r="CA61" i="5"/>
  <c r="AQ24" i="2" s="1"/>
  <c r="C34" i="20"/>
  <c r="C52" i="20"/>
  <c r="AE10" i="20"/>
  <c r="Z28" i="20" s="1"/>
  <c r="AA12" i="15" s="1"/>
  <c r="F38" i="19"/>
  <c r="P27" i="19" s="1"/>
  <c r="C74" i="3"/>
  <c r="C38" i="19"/>
  <c r="F24" i="7"/>
  <c r="N24" i="7" s="1"/>
  <c r="I49" i="19"/>
  <c r="L71" i="19"/>
  <c r="AW61" i="19" s="1"/>
  <c r="M29" i="2" s="1"/>
  <c r="AR43" i="19"/>
  <c r="H28" i="2" s="1"/>
  <c r="F11" i="5" s="1"/>
  <c r="N7" i="5" s="1"/>
  <c r="G47" i="3"/>
  <c r="N64" i="3" s="1"/>
  <c r="J6" i="2"/>
  <c r="Q99" i="3"/>
  <c r="C23" i="6"/>
  <c r="I42" i="6" s="1"/>
  <c r="V9" i="6"/>
  <c r="V28" i="6" s="1"/>
  <c r="X4" i="15" s="1"/>
  <c r="BD22" i="15" s="1"/>
  <c r="I43" i="6"/>
  <c r="J45" i="3"/>
  <c r="F31" i="7"/>
  <c r="P25" i="7" s="1"/>
  <c r="C38" i="18"/>
  <c r="C38" i="7"/>
  <c r="I91" i="7"/>
  <c r="BE61" i="7"/>
  <c r="U34" i="2" s="1"/>
  <c r="BE41" i="19" s="1"/>
  <c r="BU61" i="7"/>
  <c r="AK34" i="2" s="1"/>
  <c r="BT43" i="7"/>
  <c r="AJ33" i="2" s="1"/>
  <c r="F38" i="7"/>
  <c r="P27" i="7" s="1"/>
  <c r="AA9" i="7"/>
  <c r="V13" i="7"/>
  <c r="B33" i="2"/>
  <c r="BB61" i="7"/>
  <c r="R34" i="2" s="1"/>
  <c r="BB41" i="19" s="1"/>
  <c r="I90" i="7"/>
  <c r="G38" i="3"/>
  <c r="R27" i="3" s="1"/>
  <c r="G31" i="3"/>
  <c r="R25" i="3" s="1"/>
  <c r="BR43" i="18"/>
  <c r="AH38" i="2" s="1"/>
  <c r="BR23" i="19" s="1"/>
  <c r="C28" i="19" s="1"/>
  <c r="C74" i="19"/>
  <c r="C38" i="3"/>
  <c r="BV43" i="3"/>
  <c r="AJ3" i="2" s="1"/>
  <c r="I16" i="2"/>
  <c r="N4" i="15"/>
  <c r="H14" i="2"/>
  <c r="L17" i="2"/>
  <c r="M15" i="2"/>
  <c r="N7" i="15"/>
  <c r="N3" i="15"/>
  <c r="AG10" i="5"/>
  <c r="AA28" i="5" s="1"/>
  <c r="U4" i="15" s="1"/>
  <c r="BT25" i="5"/>
  <c r="AJ22" i="2" s="1"/>
  <c r="F20" i="5"/>
  <c r="P9" i="5" s="1"/>
  <c r="AA7" i="5"/>
  <c r="BZ25" i="3"/>
  <c r="AN2" i="2" s="1"/>
  <c r="C20" i="19" s="1"/>
  <c r="AJ12" i="2"/>
  <c r="H15" i="2"/>
  <c r="M16" i="2"/>
  <c r="D28" i="19" l="1"/>
  <c r="E28" i="19"/>
  <c r="AW41" i="5"/>
  <c r="F53" i="5" s="1"/>
  <c r="P44" i="5" s="1"/>
  <c r="AW59" i="5"/>
  <c r="D74" i="19"/>
  <c r="E74" i="19"/>
  <c r="J90" i="7"/>
  <c r="K90" i="7"/>
  <c r="J42" i="6"/>
  <c r="K42" i="6"/>
  <c r="D38" i="19"/>
  <c r="E38" i="19"/>
  <c r="E52" i="20"/>
  <c r="D52" i="20"/>
  <c r="BT61" i="19"/>
  <c r="AJ29" i="2" s="1"/>
  <c r="J67" i="19"/>
  <c r="K67" i="19"/>
  <c r="J91" i="7"/>
  <c r="K91" i="7"/>
  <c r="L45" i="3"/>
  <c r="K45" i="3"/>
  <c r="M45" i="3"/>
  <c r="J49" i="19"/>
  <c r="K49" i="19"/>
  <c r="E74" i="3"/>
  <c r="D74" i="3"/>
  <c r="F74" i="3"/>
  <c r="E34" i="20"/>
  <c r="D34" i="20"/>
  <c r="D56" i="19"/>
  <c r="E56" i="19"/>
  <c r="L88" i="3"/>
  <c r="E32" i="15" s="1"/>
  <c r="K88" i="3"/>
  <c r="D32" i="15" s="1"/>
  <c r="M88" i="3"/>
  <c r="F32" i="15" s="1"/>
  <c r="M60" i="3"/>
  <c r="L60" i="3"/>
  <c r="K60" i="3"/>
  <c r="D20" i="19"/>
  <c r="E20" i="19"/>
  <c r="D38" i="7"/>
  <c r="E38" i="7"/>
  <c r="J43" i="6"/>
  <c r="K43" i="6"/>
  <c r="F38" i="3"/>
  <c r="E38" i="3"/>
  <c r="D38" i="3"/>
  <c r="E38" i="18"/>
  <c r="D38" i="18"/>
  <c r="M87" i="3"/>
  <c r="F31" i="15" s="1"/>
  <c r="L87" i="3"/>
  <c r="E31" i="15" s="1"/>
  <c r="K87" i="3"/>
  <c r="D31" i="15" s="1"/>
  <c r="CC59" i="3"/>
  <c r="N50" i="19"/>
  <c r="B40" i="19"/>
  <c r="H58" i="19" s="1"/>
  <c r="AM61" i="19" s="1"/>
  <c r="C29" i="2" s="1"/>
  <c r="W12" i="19"/>
  <c r="J16" i="3"/>
  <c r="BU41" i="19"/>
  <c r="C52" i="19" s="1"/>
  <c r="F49" i="18"/>
  <c r="P43" i="18" s="1"/>
  <c r="C50" i="19"/>
  <c r="J14" i="3"/>
  <c r="C51" i="19"/>
  <c r="J15" i="3"/>
  <c r="C52" i="18"/>
  <c r="F49" i="19"/>
  <c r="P43" i="19" s="1"/>
  <c r="Z9" i="5"/>
  <c r="F35" i="5"/>
  <c r="P26" i="5" s="1"/>
  <c r="R68" i="20"/>
  <c r="J59" i="3"/>
  <c r="AN61" i="3" s="1"/>
  <c r="X16" i="3" s="1"/>
  <c r="BB61" i="3"/>
  <c r="P4" i="2" s="1"/>
  <c r="J86" i="3"/>
  <c r="C32" i="15"/>
  <c r="BG79" i="3"/>
  <c r="U5" i="2" s="1"/>
  <c r="C31" i="15"/>
  <c r="B58" i="7"/>
  <c r="H76" i="7" s="1"/>
  <c r="AM79" i="7" s="1"/>
  <c r="C35" i="2" s="1"/>
  <c r="AM59" i="19" s="1"/>
  <c r="W15" i="7"/>
  <c r="C49" i="7"/>
  <c r="N7" i="2"/>
  <c r="AW61" i="3"/>
  <c r="K4" i="2" s="1"/>
  <c r="N89" i="20"/>
  <c r="R89" i="20" s="1"/>
  <c r="R86" i="20" s="1"/>
  <c r="BY79" i="20"/>
  <c r="AO50" i="2" s="1"/>
  <c r="BY59" i="6" s="1"/>
  <c r="O108" i="20"/>
  <c r="N68" i="20"/>
  <c r="W15" i="20"/>
  <c r="B58" i="20"/>
  <c r="H76" i="20" s="1"/>
  <c r="AM79" i="20" s="1"/>
  <c r="C50" i="2" s="1"/>
  <c r="AM59" i="6" s="1"/>
  <c r="Z12" i="19"/>
  <c r="L42" i="7"/>
  <c r="O42" i="7" s="1"/>
  <c r="CB79" i="5"/>
  <c r="AR25" i="2" s="1"/>
  <c r="AA9" i="19"/>
  <c r="J109" i="3"/>
  <c r="C33" i="20"/>
  <c r="C51" i="20"/>
  <c r="BW79" i="3"/>
  <c r="AK5" i="2" s="1"/>
  <c r="AA12" i="19"/>
  <c r="F56" i="19"/>
  <c r="P45" i="19" s="1"/>
  <c r="BT43" i="19"/>
  <c r="AJ28" i="2" s="1"/>
  <c r="C33" i="3"/>
  <c r="P43" i="3"/>
  <c r="C49" i="3"/>
  <c r="C34" i="3"/>
  <c r="I41" i="6"/>
  <c r="AL43" i="6" s="1"/>
  <c r="AZ43" i="6"/>
  <c r="P43" i="2" s="1"/>
  <c r="I68" i="6"/>
  <c r="I69" i="6"/>
  <c r="BA43" i="6"/>
  <c r="Q43" i="2" s="1"/>
  <c r="BS43" i="3"/>
  <c r="AG3" i="2" s="1"/>
  <c r="C31" i="7"/>
  <c r="C68" i="18"/>
  <c r="BW79" i="7"/>
  <c r="AM35" i="2" s="1"/>
  <c r="BF79" i="7"/>
  <c r="V35" i="2" s="1"/>
  <c r="I110" i="7"/>
  <c r="F38" i="18"/>
  <c r="P27" i="18" s="1"/>
  <c r="AA9" i="18"/>
  <c r="AA15" i="19"/>
  <c r="F74" i="19"/>
  <c r="P63" i="19" s="1"/>
  <c r="C31" i="5"/>
  <c r="L28" i="5"/>
  <c r="AU25" i="5" s="1"/>
  <c r="K22" i="2" s="1"/>
  <c r="N18" i="2"/>
  <c r="J17" i="2"/>
  <c r="Q17" i="2"/>
  <c r="P17" i="2"/>
  <c r="N6" i="15"/>
  <c r="AG5" i="5"/>
  <c r="AA27" i="5" s="1"/>
  <c r="U3" i="15" s="1"/>
  <c r="I20" i="5"/>
  <c r="C20" i="5"/>
  <c r="J20" i="3"/>
  <c r="N68" i="6" l="1"/>
  <c r="B58" i="6"/>
  <c r="H76" i="6" s="1"/>
  <c r="AM79" i="6" s="1"/>
  <c r="C45" i="2" s="1"/>
  <c r="W15" i="6"/>
  <c r="BW59" i="19"/>
  <c r="C73" i="19" s="1"/>
  <c r="BF59" i="19"/>
  <c r="C72" i="19" s="1"/>
  <c r="AM41" i="5"/>
  <c r="W12" i="5" s="1"/>
  <c r="AM59" i="5"/>
  <c r="BT41" i="5"/>
  <c r="C49" i="5" s="1"/>
  <c r="E49" i="5" s="1"/>
  <c r="BT59" i="5"/>
  <c r="L20" i="3"/>
  <c r="K20" i="3"/>
  <c r="M20" i="3"/>
  <c r="F34" i="3"/>
  <c r="E34" i="3"/>
  <c r="D34" i="3"/>
  <c r="E33" i="3"/>
  <c r="D33" i="3"/>
  <c r="F33" i="3"/>
  <c r="L109" i="3"/>
  <c r="K109" i="3"/>
  <c r="M109" i="3"/>
  <c r="M15" i="3"/>
  <c r="L15" i="3"/>
  <c r="K15" i="3"/>
  <c r="J110" i="7"/>
  <c r="K110" i="7"/>
  <c r="D31" i="7"/>
  <c r="E31" i="7"/>
  <c r="J68" i="6"/>
  <c r="K68" i="6"/>
  <c r="E33" i="20"/>
  <c r="D33" i="20"/>
  <c r="D49" i="7"/>
  <c r="E49" i="7"/>
  <c r="L86" i="3"/>
  <c r="E30" i="15" s="1"/>
  <c r="K86" i="3"/>
  <c r="D30" i="15" s="1"/>
  <c r="M86" i="3"/>
  <c r="F30" i="15" s="1"/>
  <c r="E52" i="18"/>
  <c r="D52" i="18"/>
  <c r="D50" i="19"/>
  <c r="E50" i="19"/>
  <c r="D20" i="5"/>
  <c r="E20" i="5"/>
  <c r="D51" i="19"/>
  <c r="E51" i="19"/>
  <c r="D52" i="19"/>
  <c r="E52" i="19"/>
  <c r="K20" i="5"/>
  <c r="J20" i="5"/>
  <c r="D31" i="5"/>
  <c r="E31" i="5"/>
  <c r="E68" i="18"/>
  <c r="D68" i="18"/>
  <c r="J69" i="6"/>
  <c r="K69" i="6"/>
  <c r="D49" i="3"/>
  <c r="F49" i="3"/>
  <c r="E49" i="3"/>
  <c r="E51" i="20"/>
  <c r="D51" i="20"/>
  <c r="L14" i="3"/>
  <c r="K14" i="3"/>
  <c r="M14" i="3"/>
  <c r="L16" i="3"/>
  <c r="K16" i="3"/>
  <c r="M16" i="3"/>
  <c r="I65" i="19"/>
  <c r="J36" i="3"/>
  <c r="I66" i="19"/>
  <c r="J37" i="3"/>
  <c r="B4" i="2"/>
  <c r="J108" i="3"/>
  <c r="BD79" i="3"/>
  <c r="R5" i="2" s="1"/>
  <c r="C30" i="15"/>
  <c r="AD9" i="18"/>
  <c r="C25" i="18"/>
  <c r="AC9" i="18"/>
  <c r="C24" i="18"/>
  <c r="C71" i="7"/>
  <c r="C71" i="5"/>
  <c r="N68" i="19"/>
  <c r="W15" i="19"/>
  <c r="B58" i="19"/>
  <c r="H76" i="19" s="1"/>
  <c r="AM79" i="19" s="1"/>
  <c r="C30" i="2" s="1"/>
  <c r="AM77" i="5" s="1"/>
  <c r="Z12" i="5"/>
  <c r="C72" i="18"/>
  <c r="C73" i="18"/>
  <c r="N108" i="20"/>
  <c r="R108" i="20" s="1"/>
  <c r="BZ97" i="20"/>
  <c r="AP51" i="2" s="1"/>
  <c r="Z12" i="7"/>
  <c r="F53" i="7"/>
  <c r="P44" i="7" s="1"/>
  <c r="C27" i="6"/>
  <c r="C63" i="18"/>
  <c r="O40" i="7" a="1"/>
  <c r="O40" i="7" s="1"/>
  <c r="L68" i="7"/>
  <c r="O62" i="7" s="1"/>
  <c r="AQ43" i="7"/>
  <c r="G33" i="2" s="1"/>
  <c r="BY97" i="3"/>
  <c r="AM6" i="2" s="1"/>
  <c r="C13" i="5"/>
  <c r="I48" i="20"/>
  <c r="C50" i="20"/>
  <c r="C68" i="20"/>
  <c r="I66" i="20"/>
  <c r="C32" i="3"/>
  <c r="C32" i="20"/>
  <c r="F28" i="7"/>
  <c r="P24" i="7" s="1"/>
  <c r="F28" i="19"/>
  <c r="P24" i="19" s="1"/>
  <c r="F54" i="19"/>
  <c r="N45" i="19" s="1"/>
  <c r="F36" i="19"/>
  <c r="N27" i="19" s="1"/>
  <c r="J48" i="3"/>
  <c r="BB61" i="6"/>
  <c r="R44" i="2" s="1"/>
  <c r="I90" i="6"/>
  <c r="B43" i="2"/>
  <c r="V13" i="6"/>
  <c r="C36" i="6"/>
  <c r="BE61" i="6"/>
  <c r="U44" i="2" s="1"/>
  <c r="I91" i="6"/>
  <c r="C37" i="6"/>
  <c r="G24" i="3"/>
  <c r="AI12" i="2"/>
  <c r="I83" i="18"/>
  <c r="BX97" i="7"/>
  <c r="AN36" i="2" s="1"/>
  <c r="G28" i="3"/>
  <c r="R24" i="3" s="1"/>
  <c r="K15" i="2"/>
  <c r="K18" i="2"/>
  <c r="R18" i="2"/>
  <c r="B17" i="2"/>
  <c r="U18" i="2"/>
  <c r="D49" i="5" l="1"/>
  <c r="N50" i="5"/>
  <c r="N86" i="5"/>
  <c r="W18" i="5"/>
  <c r="B76" i="5"/>
  <c r="H94" i="5" s="1"/>
  <c r="AM97" i="5" s="1"/>
  <c r="C26" i="2" s="1"/>
  <c r="B40" i="5"/>
  <c r="H58" i="5" s="1"/>
  <c r="AM61" i="5" s="1"/>
  <c r="C24" i="2" s="1"/>
  <c r="E72" i="19"/>
  <c r="D72" i="19"/>
  <c r="I85" i="19"/>
  <c r="J85" i="19" s="1"/>
  <c r="D73" i="19"/>
  <c r="E73" i="19"/>
  <c r="E37" i="6"/>
  <c r="D37" i="6"/>
  <c r="J48" i="20"/>
  <c r="K48" i="20"/>
  <c r="E27" i="6"/>
  <c r="D27" i="6"/>
  <c r="D71" i="5"/>
  <c r="E71" i="5"/>
  <c r="M37" i="3"/>
  <c r="L37" i="3"/>
  <c r="K37" i="3"/>
  <c r="E36" i="6"/>
  <c r="D36" i="6"/>
  <c r="M48" i="3"/>
  <c r="L48" i="3"/>
  <c r="K48" i="3"/>
  <c r="E32" i="20"/>
  <c r="D32" i="20"/>
  <c r="E50" i="20"/>
  <c r="D50" i="20"/>
  <c r="E63" i="18"/>
  <c r="D63" i="18"/>
  <c r="J65" i="19"/>
  <c r="K65" i="19"/>
  <c r="F32" i="3"/>
  <c r="E32" i="3"/>
  <c r="D32" i="3"/>
  <c r="E25" i="18"/>
  <c r="D25" i="18"/>
  <c r="J83" i="18"/>
  <c r="K83" i="18"/>
  <c r="J91" i="6"/>
  <c r="K91" i="6"/>
  <c r="J66" i="20"/>
  <c r="K66" i="20"/>
  <c r="D13" i="5"/>
  <c r="E13" i="5"/>
  <c r="E73" i="18"/>
  <c r="D73" i="18"/>
  <c r="E71" i="7"/>
  <c r="D71" i="7"/>
  <c r="BS61" i="19"/>
  <c r="AI29" i="2" s="1"/>
  <c r="J66" i="19"/>
  <c r="K66" i="19"/>
  <c r="J90" i="6"/>
  <c r="K90" i="6"/>
  <c r="E68" i="20"/>
  <c r="D68" i="20"/>
  <c r="E72" i="18"/>
  <c r="D72" i="18"/>
  <c r="E24" i="18"/>
  <c r="D24" i="18"/>
  <c r="BH97" i="3"/>
  <c r="V6" i="2" s="1"/>
  <c r="M108" i="3"/>
  <c r="L108" i="3"/>
  <c r="K108" i="3"/>
  <c r="K36" i="3"/>
  <c r="M36" i="3"/>
  <c r="L36" i="3"/>
  <c r="BD61" i="19"/>
  <c r="T29" i="2" s="1"/>
  <c r="I89" i="19"/>
  <c r="BY25" i="3"/>
  <c r="AM2" i="2" s="1"/>
  <c r="C19" i="19" s="1"/>
  <c r="BH25" i="3"/>
  <c r="V2" i="2" s="1"/>
  <c r="C18" i="19" s="1"/>
  <c r="J56" i="3"/>
  <c r="C29" i="5"/>
  <c r="C30" i="5"/>
  <c r="I44" i="18"/>
  <c r="I43" i="18"/>
  <c r="V9" i="18"/>
  <c r="V28" i="18" s="1"/>
  <c r="Q28" i="15" s="1"/>
  <c r="BD19" i="15" s="1"/>
  <c r="C23" i="18"/>
  <c r="I42" i="18" s="1"/>
  <c r="N68" i="5"/>
  <c r="I85" i="18"/>
  <c r="C51" i="18"/>
  <c r="C50" i="18"/>
  <c r="AC15" i="18"/>
  <c r="AD9" i="6"/>
  <c r="C26" i="6"/>
  <c r="C62" i="18"/>
  <c r="BS43" i="20"/>
  <c r="AI48" i="2" s="1"/>
  <c r="I65" i="20"/>
  <c r="BU43" i="3"/>
  <c r="AI3" i="2" s="1"/>
  <c r="AS61" i="7"/>
  <c r="I34" i="2" s="1"/>
  <c r="L90" i="7"/>
  <c r="O81" i="7" s="1"/>
  <c r="P22" i="7" a="1"/>
  <c r="P22" i="7" s="1"/>
  <c r="Q22" i="7" a="1"/>
  <c r="Q22" i="7" s="1"/>
  <c r="F6" i="5"/>
  <c r="N6" i="5" s="1"/>
  <c r="I83" i="20"/>
  <c r="BS61" i="20"/>
  <c r="AI49" i="2" s="1"/>
  <c r="J47" i="3"/>
  <c r="I47" i="20"/>
  <c r="L67" i="19"/>
  <c r="AV61" i="19" s="1"/>
  <c r="L29" i="2" s="1"/>
  <c r="AV59" i="5" s="1"/>
  <c r="L49" i="19"/>
  <c r="AV43" i="19" s="1"/>
  <c r="L28" i="2" s="1"/>
  <c r="F13" i="5" s="1"/>
  <c r="P7" i="5" s="1"/>
  <c r="G49" i="3"/>
  <c r="R43" i="3" s="1"/>
  <c r="AN7" i="2"/>
  <c r="C15" i="21"/>
  <c r="C105" i="5"/>
  <c r="C14" i="21"/>
  <c r="C104" i="5"/>
  <c r="I49" i="6"/>
  <c r="BW79" i="6"/>
  <c r="AM45" i="2" s="1"/>
  <c r="I110" i="6"/>
  <c r="BF79" i="6"/>
  <c r="V45" i="2" s="1"/>
  <c r="P24" i="3"/>
  <c r="N42" i="3"/>
  <c r="AS43" i="3" s="1"/>
  <c r="BD79" i="18"/>
  <c r="T40" i="2" s="1"/>
  <c r="I107" i="18"/>
  <c r="V19" i="2"/>
  <c r="AM19" i="2"/>
  <c r="BT79" i="19" l="1"/>
  <c r="AJ30" i="2" s="1"/>
  <c r="BT77" i="5" s="1"/>
  <c r="C85" i="5" s="1"/>
  <c r="K85" i="19"/>
  <c r="BS41" i="5"/>
  <c r="C48" i="5" s="1"/>
  <c r="E48" i="5" s="1"/>
  <c r="BS59" i="5"/>
  <c r="BD41" i="5"/>
  <c r="C47" i="5" s="1"/>
  <c r="E47" i="5" s="1"/>
  <c r="BD59" i="5"/>
  <c r="BS41" i="6"/>
  <c r="J49" i="6"/>
  <c r="K49" i="6"/>
  <c r="D104" i="5"/>
  <c r="E104" i="5"/>
  <c r="BD61" i="20"/>
  <c r="T49" i="2" s="1"/>
  <c r="J65" i="20"/>
  <c r="K65" i="20"/>
  <c r="E26" i="6"/>
  <c r="D26" i="6"/>
  <c r="E51" i="18"/>
  <c r="D51" i="18"/>
  <c r="J42" i="18"/>
  <c r="K42" i="18"/>
  <c r="D18" i="19"/>
  <c r="E18" i="19"/>
  <c r="J107" i="18"/>
  <c r="K107" i="18"/>
  <c r="E14" i="21"/>
  <c r="D14" i="21"/>
  <c r="J83" i="20"/>
  <c r="K83" i="20"/>
  <c r="BT79" i="18"/>
  <c r="AJ40" i="2" s="1"/>
  <c r="J85" i="18"/>
  <c r="K85" i="18"/>
  <c r="D30" i="5"/>
  <c r="E30" i="5"/>
  <c r="D19" i="19"/>
  <c r="E19" i="19"/>
  <c r="J110" i="6"/>
  <c r="K110" i="6"/>
  <c r="D105" i="5"/>
  <c r="E105" i="5"/>
  <c r="J47" i="20"/>
  <c r="K47" i="20"/>
  <c r="J43" i="18"/>
  <c r="K43" i="18"/>
  <c r="D29" i="5"/>
  <c r="E29" i="5"/>
  <c r="J89" i="19"/>
  <c r="K89" i="19"/>
  <c r="E15" i="21"/>
  <c r="D15" i="21"/>
  <c r="BF43" i="3"/>
  <c r="T3" i="2" s="1"/>
  <c r="L47" i="3"/>
  <c r="K47" i="3"/>
  <c r="M47" i="3"/>
  <c r="E62" i="18"/>
  <c r="D62" i="18"/>
  <c r="E50" i="18"/>
  <c r="D50" i="18"/>
  <c r="J44" i="18"/>
  <c r="K44" i="18"/>
  <c r="M56" i="3"/>
  <c r="L56" i="3"/>
  <c r="K56" i="3"/>
  <c r="F31" i="5"/>
  <c r="P25" i="5" s="1"/>
  <c r="AV41" i="5"/>
  <c r="F49" i="5" s="1"/>
  <c r="P43" i="5" s="1"/>
  <c r="F32" i="5"/>
  <c r="N26" i="5" s="1"/>
  <c r="AS41" i="5"/>
  <c r="N14" i="3"/>
  <c r="Q8" i="3" s="1"/>
  <c r="AS41" i="19"/>
  <c r="BV79" i="19"/>
  <c r="AL30" i="2" s="1"/>
  <c r="BV77" i="5" s="1"/>
  <c r="C89" i="5" s="1"/>
  <c r="BZ43" i="3"/>
  <c r="AN3" i="2" s="1"/>
  <c r="I31" i="19"/>
  <c r="I46" i="5"/>
  <c r="C46" i="18"/>
  <c r="C30" i="3"/>
  <c r="I69" i="18"/>
  <c r="BA43" i="18"/>
  <c r="Q38" i="2" s="1"/>
  <c r="BA23" i="19" s="1"/>
  <c r="AZ43" i="18"/>
  <c r="P38" i="2" s="1"/>
  <c r="AZ23" i="19" s="1"/>
  <c r="I68" i="18"/>
  <c r="I41" i="18"/>
  <c r="AL43" i="18" s="1"/>
  <c r="I70" i="18"/>
  <c r="BC43" i="18"/>
  <c r="S38" i="2" s="1"/>
  <c r="BC23" i="19" s="1"/>
  <c r="B58" i="5"/>
  <c r="H76" i="5" s="1"/>
  <c r="AM79" i="5" s="1"/>
  <c r="C25" i="2" s="1"/>
  <c r="AO77" i="3" s="1"/>
  <c r="W15" i="5"/>
  <c r="C67" i="7"/>
  <c r="F49" i="7"/>
  <c r="P43" i="7" s="1"/>
  <c r="I65" i="18"/>
  <c r="C60" i="18"/>
  <c r="I66" i="18"/>
  <c r="C59" i="18"/>
  <c r="I78" i="18" s="1"/>
  <c r="C62" i="6"/>
  <c r="G50" i="3"/>
  <c r="N65" i="3" s="1"/>
  <c r="I45" i="6"/>
  <c r="C61" i="18"/>
  <c r="AD15" i="18"/>
  <c r="I81" i="18"/>
  <c r="I89" i="20"/>
  <c r="J71" i="3"/>
  <c r="L110" i="7"/>
  <c r="AX97" i="7" s="1"/>
  <c r="N36" i="2" s="1"/>
  <c r="AT79" i="7"/>
  <c r="J35" i="2" s="1"/>
  <c r="P29" i="7"/>
  <c r="L24" i="5"/>
  <c r="O24" i="5" s="1"/>
  <c r="I107" i="20"/>
  <c r="BD79" i="20"/>
  <c r="T50" i="2" s="1"/>
  <c r="F50" i="20"/>
  <c r="N44" i="20" s="1"/>
  <c r="F68" i="20"/>
  <c r="N62" i="20" s="1"/>
  <c r="BD43" i="20"/>
  <c r="T48" i="2" s="1"/>
  <c r="I71" i="20"/>
  <c r="G32" i="3"/>
  <c r="N47" i="3" s="1"/>
  <c r="AT43" i="3" s="1"/>
  <c r="F32" i="20"/>
  <c r="N26" i="20" s="1"/>
  <c r="N22" i="20" s="1" a="1"/>
  <c r="N22" i="20" s="1"/>
  <c r="O29" i="20" s="1"/>
  <c r="N29" i="20" s="1"/>
  <c r="I29" i="21"/>
  <c r="I30" i="21"/>
  <c r="BX97" i="6"/>
  <c r="AN46" i="2" s="1"/>
  <c r="C56" i="6" s="1"/>
  <c r="BT43" i="6"/>
  <c r="AJ43" i="2" s="1"/>
  <c r="F36" i="6"/>
  <c r="N27" i="6" s="1"/>
  <c r="Q42" i="3"/>
  <c r="N68" i="3"/>
  <c r="AU61" i="3" s="1"/>
  <c r="G3" i="2"/>
  <c r="T12" i="2"/>
  <c r="BV97" i="18"/>
  <c r="AL41" i="2" s="1"/>
  <c r="G18" i="2"/>
  <c r="AN20" i="2"/>
  <c r="P13" i="2"/>
  <c r="BD59" i="6" l="1"/>
  <c r="C65" i="6" s="1"/>
  <c r="D89" i="5"/>
  <c r="E89" i="5"/>
  <c r="D85" i="5"/>
  <c r="E85" i="5"/>
  <c r="AT59" i="19"/>
  <c r="F72" i="19" s="1"/>
  <c r="D48" i="5"/>
  <c r="I64" i="5"/>
  <c r="BR61" i="5" s="1"/>
  <c r="AH24" i="2" s="1"/>
  <c r="D47" i="5"/>
  <c r="C24" i="19"/>
  <c r="AC9" i="19"/>
  <c r="BD41" i="6"/>
  <c r="N36" i="3"/>
  <c r="N56" i="3" s="1"/>
  <c r="AZ43" i="3" s="1"/>
  <c r="N3" i="2" s="1"/>
  <c r="BQ43" i="6"/>
  <c r="AG43" i="2" s="1"/>
  <c r="C27" i="18" s="1"/>
  <c r="J45" i="6"/>
  <c r="K45" i="6"/>
  <c r="J65" i="18"/>
  <c r="K65" i="18"/>
  <c r="F30" i="3"/>
  <c r="E30" i="3"/>
  <c r="D30" i="3"/>
  <c r="J31" i="19"/>
  <c r="K31" i="19"/>
  <c r="J29" i="21"/>
  <c r="K29" i="21"/>
  <c r="J81" i="18"/>
  <c r="K81" i="18"/>
  <c r="J78" i="18"/>
  <c r="K78" i="18"/>
  <c r="E46" i="18"/>
  <c r="D46" i="18"/>
  <c r="J71" i="20"/>
  <c r="K71" i="20"/>
  <c r="K71" i="3"/>
  <c r="M71" i="3"/>
  <c r="L71" i="3"/>
  <c r="J66" i="18"/>
  <c r="K66" i="18"/>
  <c r="E67" i="7"/>
  <c r="D67" i="7"/>
  <c r="J70" i="18"/>
  <c r="K70" i="18"/>
  <c r="E56" i="6"/>
  <c r="D56" i="6"/>
  <c r="E61" i="18"/>
  <c r="D61" i="18"/>
  <c r="E62" i="6"/>
  <c r="D62" i="6"/>
  <c r="I79" i="18"/>
  <c r="E60" i="18"/>
  <c r="D60" i="18"/>
  <c r="J69" i="18"/>
  <c r="K69" i="18"/>
  <c r="K46" i="5"/>
  <c r="J46" i="5"/>
  <c r="J30" i="21"/>
  <c r="K30" i="21"/>
  <c r="J107" i="20"/>
  <c r="K107" i="20"/>
  <c r="J89" i="20"/>
  <c r="K89" i="20"/>
  <c r="J68" i="18"/>
  <c r="K68" i="18"/>
  <c r="L47" i="5"/>
  <c r="AR43" i="5" s="1"/>
  <c r="H23" i="2" s="1"/>
  <c r="BT25" i="19"/>
  <c r="AJ27" i="2" s="1"/>
  <c r="BR43" i="5"/>
  <c r="AH23" i="2" s="1"/>
  <c r="C31" i="18"/>
  <c r="BU61" i="18"/>
  <c r="AK39" i="2" s="1"/>
  <c r="V13" i="18"/>
  <c r="B38" i="2"/>
  <c r="AL23" i="19" s="1"/>
  <c r="BE61" i="18"/>
  <c r="U39" i="2" s="1"/>
  <c r="I91" i="18"/>
  <c r="I90" i="18"/>
  <c r="BB61" i="18"/>
  <c r="R39" i="2" s="1"/>
  <c r="BB41" i="7" s="1"/>
  <c r="B94" i="3"/>
  <c r="C7" i="2" s="1"/>
  <c r="V15" i="18"/>
  <c r="V30" i="18" s="1"/>
  <c r="Q30" i="15" s="1"/>
  <c r="AX19" i="15" s="1"/>
  <c r="BS61" i="18"/>
  <c r="AI39" i="2" s="1"/>
  <c r="BS41" i="7" s="1"/>
  <c r="C48" i="7" s="1"/>
  <c r="I89" i="18"/>
  <c r="BD61" i="18"/>
  <c r="T39" i="2" s="1"/>
  <c r="BD41" i="7" s="1"/>
  <c r="C47" i="7" s="1"/>
  <c r="F72" i="18"/>
  <c r="N63" i="18" s="1"/>
  <c r="I81" i="6"/>
  <c r="N89" i="3"/>
  <c r="AT61" i="3"/>
  <c r="H4" i="2" s="1"/>
  <c r="Q61" i="3"/>
  <c r="P44" i="3"/>
  <c r="AJ8" i="2"/>
  <c r="I104" i="18"/>
  <c r="I77" i="18"/>
  <c r="AL79" i="18" s="1"/>
  <c r="AZ79" i="18"/>
  <c r="P40" i="2" s="1"/>
  <c r="BQ79" i="18"/>
  <c r="AG40" i="2" s="1"/>
  <c r="F24" i="6"/>
  <c r="L42" i="6" s="1"/>
  <c r="F60" i="18"/>
  <c r="I80" i="18"/>
  <c r="F72" i="7"/>
  <c r="BX61" i="3"/>
  <c r="AL4" i="2" s="1"/>
  <c r="BV79" i="20"/>
  <c r="AL50" i="2" s="1"/>
  <c r="I53" i="21"/>
  <c r="L65" i="20"/>
  <c r="O61" i="20" s="1"/>
  <c r="L50" i="5"/>
  <c r="O44" i="5" s="1"/>
  <c r="AQ25" i="5"/>
  <c r="G22" i="2" s="1"/>
  <c r="AE10" i="7"/>
  <c r="Z28" i="7" s="1"/>
  <c r="T20" i="15" s="1"/>
  <c r="P26" i="3"/>
  <c r="C29" i="3"/>
  <c r="L83" i="20"/>
  <c r="O79" i="20" s="1"/>
  <c r="BV97" i="20"/>
  <c r="AL51" i="2" s="1"/>
  <c r="BV61" i="20"/>
  <c r="AL49" i="2" s="1"/>
  <c r="BV59" i="6" s="1"/>
  <c r="L47" i="20"/>
  <c r="O43" i="20" s="1"/>
  <c r="C31" i="19"/>
  <c r="Q43" i="3"/>
  <c r="N71" i="3"/>
  <c r="H3" i="2"/>
  <c r="BD25" i="21"/>
  <c r="T57" i="2" s="1"/>
  <c r="BS25" i="21"/>
  <c r="AI57" i="2" s="1"/>
  <c r="L49" i="6"/>
  <c r="AV43" i="6" s="1"/>
  <c r="L43" i="2" s="1"/>
  <c r="F31" i="18" s="1"/>
  <c r="P25" i="18" s="1"/>
  <c r="N90" i="3"/>
  <c r="I4" i="2"/>
  <c r="Q62" i="3"/>
  <c r="AG13" i="2"/>
  <c r="AL13" i="2"/>
  <c r="I19" i="2"/>
  <c r="C24" i="3"/>
  <c r="C27" i="3"/>
  <c r="Q13" i="2"/>
  <c r="R14" i="2"/>
  <c r="AI17" i="2"/>
  <c r="S15" i="2"/>
  <c r="B13" i="2"/>
  <c r="J64" i="5" l="1"/>
  <c r="L85" i="19"/>
  <c r="AV79" i="19" s="1"/>
  <c r="L30" i="2" s="1"/>
  <c r="AV77" i="5" s="1"/>
  <c r="F85" i="5" s="1"/>
  <c r="P79" i="5" s="1"/>
  <c r="N63" i="19"/>
  <c r="K64" i="5"/>
  <c r="V9" i="19"/>
  <c r="V28" i="19" s="1"/>
  <c r="Q12" i="15" s="1"/>
  <c r="BD13" i="15" s="1"/>
  <c r="C23" i="19"/>
  <c r="I42" i="19" s="1"/>
  <c r="D24" i="19"/>
  <c r="E24" i="19"/>
  <c r="I43" i="19"/>
  <c r="Q27" i="3"/>
  <c r="AV25" i="3"/>
  <c r="J2" i="2" s="1"/>
  <c r="F18" i="19" s="1"/>
  <c r="L31" i="19" s="1"/>
  <c r="AV25" i="19" s="1"/>
  <c r="L27" i="2" s="1"/>
  <c r="BV41" i="6"/>
  <c r="C53" i="6" s="1"/>
  <c r="O43" i="5"/>
  <c r="D47" i="7"/>
  <c r="E47" i="7"/>
  <c r="J79" i="18"/>
  <c r="K79" i="18"/>
  <c r="E27" i="3"/>
  <c r="D27" i="3"/>
  <c r="F27" i="3"/>
  <c r="D31" i="19"/>
  <c r="E31" i="19"/>
  <c r="BV43" i="21"/>
  <c r="AL58" i="2" s="1"/>
  <c r="J53" i="21"/>
  <c r="K53" i="21"/>
  <c r="J91" i="18"/>
  <c r="K91" i="18"/>
  <c r="E65" i="6"/>
  <c r="D65" i="6"/>
  <c r="E29" i="3"/>
  <c r="D29" i="3"/>
  <c r="F29" i="3"/>
  <c r="J104" i="18"/>
  <c r="K104" i="18"/>
  <c r="J81" i="6"/>
  <c r="K81" i="6"/>
  <c r="J89" i="18"/>
  <c r="K89" i="18"/>
  <c r="J90" i="18"/>
  <c r="K90" i="18"/>
  <c r="I105" i="18"/>
  <c r="BE97" i="18" s="1"/>
  <c r="U41" i="2" s="1"/>
  <c r="D48" i="7"/>
  <c r="E48" i="7"/>
  <c r="F24" i="3"/>
  <c r="E24" i="3"/>
  <c r="D24" i="3"/>
  <c r="J80" i="18"/>
  <c r="K80" i="18"/>
  <c r="BA79" i="18"/>
  <c r="Q40" i="2" s="1"/>
  <c r="E31" i="18"/>
  <c r="D31" i="18"/>
  <c r="E27" i="18"/>
  <c r="D27" i="18"/>
  <c r="L71" i="5"/>
  <c r="AW61" i="5" s="1"/>
  <c r="M24" i="2" s="1"/>
  <c r="C32" i="5"/>
  <c r="C33" i="5"/>
  <c r="BE41" i="5"/>
  <c r="C51" i="5" s="1"/>
  <c r="C69" i="20"/>
  <c r="BE41" i="7"/>
  <c r="C51" i="7" s="1"/>
  <c r="I64" i="7"/>
  <c r="C70" i="20"/>
  <c r="BU41" i="7"/>
  <c r="AV79" i="3"/>
  <c r="J5" i="2" s="1"/>
  <c r="G34" i="15"/>
  <c r="C35" i="3"/>
  <c r="C35" i="6"/>
  <c r="BW79" i="18"/>
  <c r="AM40" i="2" s="1"/>
  <c r="C109" i="3" s="1"/>
  <c r="BF79" i="18"/>
  <c r="V40" i="2" s="1"/>
  <c r="C108" i="3" s="1"/>
  <c r="I110" i="18"/>
  <c r="Y21" i="3"/>
  <c r="P104" i="3"/>
  <c r="P86" i="3"/>
  <c r="Y18" i="3"/>
  <c r="B76" i="3"/>
  <c r="I94" i="3" s="1"/>
  <c r="AO97" i="3" s="1"/>
  <c r="C6" i="2" s="1"/>
  <c r="F67" i="7"/>
  <c r="P61" i="7" s="1"/>
  <c r="F67" i="5"/>
  <c r="P61" i="5" s="1"/>
  <c r="BQ79" i="6"/>
  <c r="AG45" i="2" s="1"/>
  <c r="C50" i="7"/>
  <c r="L85" i="18"/>
  <c r="AV79" i="18" s="1"/>
  <c r="L40" i="2" s="1"/>
  <c r="C65" i="20"/>
  <c r="C65" i="7"/>
  <c r="C66" i="20"/>
  <c r="C66" i="7"/>
  <c r="BV79" i="18"/>
  <c r="AL40" i="2" s="1"/>
  <c r="AY61" i="3"/>
  <c r="M4" i="2" s="1"/>
  <c r="AY79" i="3"/>
  <c r="M5" i="2" s="1"/>
  <c r="I82" i="6"/>
  <c r="N24" i="6"/>
  <c r="V19" i="18"/>
  <c r="B40" i="2"/>
  <c r="I106" i="18"/>
  <c r="BC79" i="18"/>
  <c r="S40" i="2" s="1"/>
  <c r="N60" i="18"/>
  <c r="L78" i="18"/>
  <c r="BB97" i="18"/>
  <c r="R41" i="2" s="1"/>
  <c r="N63" i="7"/>
  <c r="L85" i="7"/>
  <c r="AV79" i="7" s="1"/>
  <c r="L35" i="2" s="1"/>
  <c r="AV59" i="19" s="1"/>
  <c r="O42" i="6"/>
  <c r="L68" i="6"/>
  <c r="AQ43" i="6"/>
  <c r="G43" i="2" s="1"/>
  <c r="F24" i="18" s="1"/>
  <c r="N40" i="20" a="1"/>
  <c r="N40" i="20" s="1"/>
  <c r="O47" i="20" s="1"/>
  <c r="Q40" i="20" a="1"/>
  <c r="Q40" i="20" s="1"/>
  <c r="O40" i="20" a="1"/>
  <c r="O40" i="20" s="1"/>
  <c r="O58" i="20" a="1"/>
  <c r="O58" i="20" s="1"/>
  <c r="L89" i="20"/>
  <c r="AW79" i="20" s="1"/>
  <c r="M50" i="2" s="1"/>
  <c r="AR61" i="20"/>
  <c r="H49" i="2" s="1"/>
  <c r="C7" i="5"/>
  <c r="AD7" i="5"/>
  <c r="L72" i="5"/>
  <c r="O63" i="5" s="1"/>
  <c r="AS43" i="5"/>
  <c r="I23" i="2" s="1"/>
  <c r="J46" i="3"/>
  <c r="L107" i="20"/>
  <c r="AW97" i="20" s="1"/>
  <c r="M51" i="2" s="1"/>
  <c r="AR79" i="20"/>
  <c r="H50" i="2" s="1"/>
  <c r="L71" i="20"/>
  <c r="AW61" i="20" s="1"/>
  <c r="M49" i="2" s="1"/>
  <c r="AR43" i="20"/>
  <c r="H48" i="2" s="1"/>
  <c r="C26" i="19"/>
  <c r="F31" i="19"/>
  <c r="P25" i="19" s="1"/>
  <c r="C52" i="3"/>
  <c r="C46" i="3"/>
  <c r="C51" i="3"/>
  <c r="C50" i="3"/>
  <c r="Q81" i="3"/>
  <c r="N110" i="3"/>
  <c r="U14" i="2"/>
  <c r="J43" i="3"/>
  <c r="H16" i="2"/>
  <c r="M17" i="2"/>
  <c r="M13" i="2"/>
  <c r="H12" i="2"/>
  <c r="J20" i="2"/>
  <c r="N21" i="2"/>
  <c r="AK16" i="2"/>
  <c r="V15" i="2"/>
  <c r="AR59" i="6" l="1"/>
  <c r="F65" i="6" s="1"/>
  <c r="AW41" i="6"/>
  <c r="F53" i="6" s="1"/>
  <c r="P44" i="6" s="1"/>
  <c r="AW59" i="6"/>
  <c r="I68" i="19"/>
  <c r="AZ43" i="19"/>
  <c r="P28" i="2" s="1"/>
  <c r="J42" i="19"/>
  <c r="I41" i="19"/>
  <c r="AL43" i="19" s="1"/>
  <c r="K42" i="19"/>
  <c r="J43" i="19"/>
  <c r="K43" i="19"/>
  <c r="I69" i="19"/>
  <c r="BA43" i="19"/>
  <c r="Q28" i="2" s="1"/>
  <c r="BB41" i="5"/>
  <c r="C50" i="5" s="1"/>
  <c r="E50" i="5" s="1"/>
  <c r="AR41" i="6"/>
  <c r="N9" i="19"/>
  <c r="E53" i="6"/>
  <c r="D53" i="6"/>
  <c r="I66" i="7"/>
  <c r="BS61" i="7" s="1"/>
  <c r="AI34" i="2" s="1"/>
  <c r="D51" i="7"/>
  <c r="E51" i="7"/>
  <c r="F46" i="3"/>
  <c r="E46" i="3"/>
  <c r="D46" i="3"/>
  <c r="E65" i="7"/>
  <c r="D65" i="7"/>
  <c r="D109" i="3"/>
  <c r="F109" i="3"/>
  <c r="E109" i="3"/>
  <c r="E70" i="20"/>
  <c r="D70" i="20"/>
  <c r="D51" i="5"/>
  <c r="E51" i="5"/>
  <c r="BC43" i="3"/>
  <c r="Q3" i="2" s="1"/>
  <c r="L43" i="3"/>
  <c r="K43" i="3"/>
  <c r="M43" i="3"/>
  <c r="F52" i="3"/>
  <c r="E52" i="3"/>
  <c r="D52" i="3"/>
  <c r="M46" i="3"/>
  <c r="L46" i="3"/>
  <c r="K46" i="3"/>
  <c r="D7" i="5"/>
  <c r="E7" i="5"/>
  <c r="E65" i="20"/>
  <c r="D65" i="20"/>
  <c r="D50" i="7"/>
  <c r="E50" i="7"/>
  <c r="E35" i="6"/>
  <c r="D35" i="6"/>
  <c r="J64" i="7"/>
  <c r="K64" i="7"/>
  <c r="D33" i="5"/>
  <c r="E33" i="5"/>
  <c r="F50" i="3"/>
  <c r="E50" i="3"/>
  <c r="D50" i="3"/>
  <c r="E66" i="7"/>
  <c r="D66" i="7"/>
  <c r="J110" i="18"/>
  <c r="K110" i="18"/>
  <c r="E35" i="3"/>
  <c r="D35" i="3"/>
  <c r="F35" i="3"/>
  <c r="D51" i="3"/>
  <c r="F51" i="3"/>
  <c r="E51" i="3"/>
  <c r="D26" i="19"/>
  <c r="E26" i="19"/>
  <c r="J106" i="18"/>
  <c r="K106" i="18"/>
  <c r="J82" i="6"/>
  <c r="K82" i="6"/>
  <c r="E66" i="20"/>
  <c r="D66" i="20"/>
  <c r="F108" i="3"/>
  <c r="E108" i="3"/>
  <c r="D108" i="3"/>
  <c r="I84" i="20"/>
  <c r="BS79" i="20" s="1"/>
  <c r="AI50" i="2" s="1"/>
  <c r="BS59" i="6" s="1"/>
  <c r="E69" i="20"/>
  <c r="D69" i="20"/>
  <c r="D32" i="5"/>
  <c r="E32" i="5"/>
  <c r="J105" i="18"/>
  <c r="K105" i="18"/>
  <c r="I47" i="5"/>
  <c r="I71" i="5" s="1"/>
  <c r="I48" i="5"/>
  <c r="BR61" i="7"/>
  <c r="AH34" i="2" s="1"/>
  <c r="F47" i="18"/>
  <c r="N43" i="18" s="1"/>
  <c r="Z12" i="6"/>
  <c r="G35" i="3"/>
  <c r="R26" i="3" s="1"/>
  <c r="BX97" i="18"/>
  <c r="AN41" i="2" s="1"/>
  <c r="N24" i="18"/>
  <c r="N22" i="18" s="1" a="1"/>
  <c r="N22" i="18" s="1"/>
  <c r="O29" i="18" s="1"/>
  <c r="AC10" i="18" s="1"/>
  <c r="Y28" i="18" s="1"/>
  <c r="S28" i="15" s="1"/>
  <c r="L42" i="18"/>
  <c r="F67" i="19"/>
  <c r="P61" i="19" s="1"/>
  <c r="I65" i="7"/>
  <c r="I66" i="5"/>
  <c r="I82" i="20"/>
  <c r="I82" i="7"/>
  <c r="Z15" i="18"/>
  <c r="AZ97" i="3"/>
  <c r="N6" i="2" s="1"/>
  <c r="AH8" i="2"/>
  <c r="O40" i="6" a="1"/>
  <c r="O40" i="6" s="1"/>
  <c r="C69" i="6"/>
  <c r="C70" i="6"/>
  <c r="BR79" i="6"/>
  <c r="AH45" i="2" s="1"/>
  <c r="F31" i="6"/>
  <c r="P25" i="6" s="1"/>
  <c r="F67" i="18"/>
  <c r="P61" i="18" s="1"/>
  <c r="O78" i="18"/>
  <c r="AQ79" i="18"/>
  <c r="G40" i="2" s="1"/>
  <c r="L104" i="18"/>
  <c r="BU97" i="18"/>
  <c r="AK41" i="2" s="1"/>
  <c r="O62" i="6"/>
  <c r="AS61" i="6"/>
  <c r="I44" i="2" s="1"/>
  <c r="L90" i="6"/>
  <c r="C73" i="7"/>
  <c r="F50" i="19"/>
  <c r="N44" i="19" s="1"/>
  <c r="BT43" i="3"/>
  <c r="AH3" i="2" s="1"/>
  <c r="P47" i="20"/>
  <c r="N47" i="20" s="1"/>
  <c r="P22" i="19" a="1"/>
  <c r="P22" i="19" s="1"/>
  <c r="AC7" i="5"/>
  <c r="C6" i="5"/>
  <c r="AT61" i="5"/>
  <c r="J24" i="2" s="1"/>
  <c r="L92" i="5"/>
  <c r="AX79" i="5" s="1"/>
  <c r="N25" i="2" s="1"/>
  <c r="I26" i="5"/>
  <c r="G29" i="3"/>
  <c r="P25" i="3" s="1"/>
  <c r="AC10" i="20"/>
  <c r="Y28" i="20" s="1"/>
  <c r="Z12" i="15" s="1"/>
  <c r="AA10" i="20"/>
  <c r="X28" i="20" s="1"/>
  <c r="Y12" i="15" s="1"/>
  <c r="BE25" i="15" s="1"/>
  <c r="R22" i="3" a="1"/>
  <c r="AC13" i="20"/>
  <c r="Y29" i="20" s="1"/>
  <c r="Z13" i="15" s="1"/>
  <c r="J66" i="3"/>
  <c r="I45" i="19"/>
  <c r="J65" i="3"/>
  <c r="G46" i="3"/>
  <c r="R42" i="3" s="1"/>
  <c r="J69" i="3"/>
  <c r="AM15" i="2"/>
  <c r="AN16" i="2"/>
  <c r="Q18" i="2"/>
  <c r="I65" i="5" l="1"/>
  <c r="K65" i="5" s="1"/>
  <c r="D50" i="5"/>
  <c r="J69" i="19"/>
  <c r="BE61" i="19"/>
  <c r="U29" i="2" s="1"/>
  <c r="BE59" i="5" s="1"/>
  <c r="K69" i="19"/>
  <c r="I91" i="19"/>
  <c r="V13" i="19"/>
  <c r="B28" i="2"/>
  <c r="K68" i="19"/>
  <c r="BB61" i="19"/>
  <c r="R29" i="2" s="1"/>
  <c r="BB59" i="5" s="1"/>
  <c r="I90" i="19"/>
  <c r="J68" i="19"/>
  <c r="K69" i="3"/>
  <c r="M69" i="3"/>
  <c r="L69" i="3"/>
  <c r="M66" i="3"/>
  <c r="L66" i="3"/>
  <c r="K66" i="3"/>
  <c r="K66" i="5"/>
  <c r="J66" i="5"/>
  <c r="K71" i="5"/>
  <c r="J71" i="5"/>
  <c r="BD43" i="5"/>
  <c r="T23" i="2" s="1"/>
  <c r="K47" i="5"/>
  <c r="J47" i="5"/>
  <c r="D6" i="5"/>
  <c r="E6" i="5"/>
  <c r="J45" i="19"/>
  <c r="K45" i="19"/>
  <c r="E70" i="6"/>
  <c r="D70" i="6"/>
  <c r="E69" i="6"/>
  <c r="D69" i="6"/>
  <c r="BS43" i="5"/>
  <c r="AI23" i="2" s="1"/>
  <c r="K48" i="5"/>
  <c r="J48" i="5"/>
  <c r="J84" i="20"/>
  <c r="K84" i="20"/>
  <c r="J82" i="7"/>
  <c r="K82" i="7"/>
  <c r="J65" i="7"/>
  <c r="K65" i="7"/>
  <c r="K65" i="3"/>
  <c r="M65" i="3"/>
  <c r="L65" i="3"/>
  <c r="K26" i="5"/>
  <c r="J26" i="5"/>
  <c r="E73" i="7"/>
  <c r="D73" i="7"/>
  <c r="BR79" i="20"/>
  <c r="AH50" i="2" s="1"/>
  <c r="BR59" i="6" s="1"/>
  <c r="J82" i="20"/>
  <c r="K82" i="20"/>
  <c r="J66" i="7"/>
  <c r="K66" i="7"/>
  <c r="J12" i="3"/>
  <c r="BS41" i="19"/>
  <c r="C48" i="19" s="1"/>
  <c r="J10" i="3"/>
  <c r="BR41" i="19"/>
  <c r="C46" i="19" s="1"/>
  <c r="F17" i="19"/>
  <c r="P8" i="19" s="1"/>
  <c r="Z7" i="19"/>
  <c r="L64" i="18"/>
  <c r="AU61" i="18" s="1"/>
  <c r="K39" i="2" s="1"/>
  <c r="AU41" i="7" s="1"/>
  <c r="F46" i="7" s="1"/>
  <c r="P42" i="7" s="1"/>
  <c r="R22" i="3"/>
  <c r="C48" i="18"/>
  <c r="BV61" i="5"/>
  <c r="AL24" i="2" s="1"/>
  <c r="F35" i="6"/>
  <c r="P26" i="6" s="1"/>
  <c r="Z9" i="6"/>
  <c r="AJ7" i="2"/>
  <c r="O42" i="18"/>
  <c r="L68" i="18"/>
  <c r="AQ43" i="18"/>
  <c r="G38" i="2" s="1"/>
  <c r="AQ23" i="19" s="1"/>
  <c r="F24" i="19" s="1"/>
  <c r="G110" i="3"/>
  <c r="R99" i="3" s="1"/>
  <c r="C72" i="7"/>
  <c r="I89" i="7"/>
  <c r="BD61" i="7"/>
  <c r="T34" i="2" s="1"/>
  <c r="F71" i="18"/>
  <c r="P62" i="18" s="1"/>
  <c r="BS61" i="5"/>
  <c r="AI24" i="2" s="1"/>
  <c r="BR79" i="7"/>
  <c r="AH35" i="2" s="1"/>
  <c r="BR59" i="19" s="1"/>
  <c r="F64" i="20"/>
  <c r="P60" i="20" s="1"/>
  <c r="Q58" i="20" s="1" a="1"/>
  <c r="F64" i="7"/>
  <c r="P60" i="7" s="1"/>
  <c r="F50" i="5"/>
  <c r="N44" i="5" s="1"/>
  <c r="F50" i="18"/>
  <c r="J91" i="3"/>
  <c r="BG61" i="3"/>
  <c r="U4" i="2" s="1"/>
  <c r="J89" i="3"/>
  <c r="BF61" i="3"/>
  <c r="T4" i="2" s="1"/>
  <c r="P58" i="20" a="1"/>
  <c r="C54" i="7"/>
  <c r="C55" i="7"/>
  <c r="P58" i="18" a="1"/>
  <c r="Q22" i="6" a="1"/>
  <c r="P22" i="6" a="1"/>
  <c r="I84" i="6"/>
  <c r="N61" i="6"/>
  <c r="L82" i="6"/>
  <c r="AU79" i="6" s="1"/>
  <c r="K45" i="2" s="1"/>
  <c r="O98" i="18"/>
  <c r="AS97" i="18"/>
  <c r="I41" i="2" s="1"/>
  <c r="O81" i="6"/>
  <c r="L110" i="6"/>
  <c r="AX97" i="6" s="1"/>
  <c r="N46" i="2" s="1"/>
  <c r="AT79" i="6"/>
  <c r="J45" i="2" s="1"/>
  <c r="AV59" i="3" s="1"/>
  <c r="AI8" i="2"/>
  <c r="L65" i="19"/>
  <c r="O61" i="19" s="1"/>
  <c r="BU61" i="3"/>
  <c r="AI4" i="2" s="1"/>
  <c r="V7" i="5"/>
  <c r="V27" i="5" s="1"/>
  <c r="Q3" i="15" s="1"/>
  <c r="BG10" i="15" s="1"/>
  <c r="C5" i="5"/>
  <c r="I24" i="5" s="1"/>
  <c r="I52" i="5"/>
  <c r="BC25" i="5"/>
  <c r="S22" i="2" s="1"/>
  <c r="C26" i="7" s="1"/>
  <c r="I25" i="5"/>
  <c r="N46" i="3"/>
  <c r="R40" i="3" a="1"/>
  <c r="R40" i="3" s="1"/>
  <c r="BQ43" i="19"/>
  <c r="AG28" i="2" s="1"/>
  <c r="C9" i="5" s="1"/>
  <c r="C45" i="3"/>
  <c r="AG18" i="2"/>
  <c r="T16" i="2"/>
  <c r="P18" i="2"/>
  <c r="U19" i="2"/>
  <c r="J65" i="5" l="1"/>
  <c r="BD61" i="5"/>
  <c r="T24" i="2" s="1"/>
  <c r="I89" i="5"/>
  <c r="K89" i="5" s="1"/>
  <c r="P40" i="7" a="1"/>
  <c r="Q40" i="7" a="1"/>
  <c r="Q40" i="7" s="1"/>
  <c r="J91" i="19"/>
  <c r="K91" i="19"/>
  <c r="BW79" i="19"/>
  <c r="AM30" i="2" s="1"/>
  <c r="BW77" i="5" s="1"/>
  <c r="C91" i="5" s="1"/>
  <c r="N24" i="19"/>
  <c r="L42" i="19"/>
  <c r="BF79" i="19"/>
  <c r="V30" i="2" s="1"/>
  <c r="BF77" i="5" s="1"/>
  <c r="C90" i="5" s="1"/>
  <c r="J90" i="19"/>
  <c r="K90" i="19"/>
  <c r="I110" i="19"/>
  <c r="M91" i="3"/>
  <c r="F35" i="15" s="1"/>
  <c r="L91" i="3"/>
  <c r="E35" i="15" s="1"/>
  <c r="K91" i="3"/>
  <c r="D35" i="15" s="1"/>
  <c r="E72" i="7"/>
  <c r="D72" i="7"/>
  <c r="D46" i="19"/>
  <c r="E46" i="19"/>
  <c r="L10" i="3"/>
  <c r="K10" i="3"/>
  <c r="M10" i="3"/>
  <c r="D55" i="7"/>
  <c r="E55" i="7"/>
  <c r="D48" i="19"/>
  <c r="E48" i="19"/>
  <c r="D45" i="3"/>
  <c r="F45" i="3"/>
  <c r="E45" i="3"/>
  <c r="K25" i="5"/>
  <c r="J25" i="5"/>
  <c r="D9" i="5"/>
  <c r="E9" i="5"/>
  <c r="D26" i="7"/>
  <c r="E26" i="7"/>
  <c r="K52" i="5"/>
  <c r="J52" i="5"/>
  <c r="J84" i="6"/>
  <c r="K84" i="6"/>
  <c r="M89" i="3"/>
  <c r="F33" i="15" s="1"/>
  <c r="L89" i="3"/>
  <c r="E33" i="15" s="1"/>
  <c r="K89" i="3"/>
  <c r="D33" i="15" s="1"/>
  <c r="K24" i="5"/>
  <c r="J24" i="5"/>
  <c r="D54" i="7"/>
  <c r="E54" i="7"/>
  <c r="J89" i="7"/>
  <c r="K89" i="7"/>
  <c r="E48" i="18"/>
  <c r="D48" i="18"/>
  <c r="L12" i="3"/>
  <c r="K12" i="3"/>
  <c r="M12" i="3"/>
  <c r="P40" i="7"/>
  <c r="J11" i="3"/>
  <c r="BD41" i="19"/>
  <c r="C47" i="19" s="1"/>
  <c r="C30" i="19"/>
  <c r="C29" i="19"/>
  <c r="O40" i="18" a="1"/>
  <c r="O40" i="18" s="1"/>
  <c r="Q58" i="20"/>
  <c r="F28" i="5"/>
  <c r="P24" i="5" s="1"/>
  <c r="P22" i="6"/>
  <c r="C47" i="18"/>
  <c r="AA12" i="6"/>
  <c r="F56" i="6"/>
  <c r="P45" i="6" s="1"/>
  <c r="Q22" i="6"/>
  <c r="C35" i="15"/>
  <c r="C33" i="15"/>
  <c r="I85" i="7"/>
  <c r="O62" i="18"/>
  <c r="L90" i="18"/>
  <c r="AS61" i="18"/>
  <c r="I39" i="2" s="1"/>
  <c r="AS41" i="7" s="1"/>
  <c r="F50" i="7" s="1"/>
  <c r="F68" i="7"/>
  <c r="L83" i="7" s="1"/>
  <c r="C74" i="7"/>
  <c r="C74" i="5"/>
  <c r="C64" i="19"/>
  <c r="BV79" i="7"/>
  <c r="AL35" i="2" s="1"/>
  <c r="P58" i="18"/>
  <c r="L65" i="5"/>
  <c r="O61" i="5" s="1"/>
  <c r="P58" i="20"/>
  <c r="N44" i="18"/>
  <c r="L65" i="18"/>
  <c r="C71" i="18"/>
  <c r="AW43" i="3"/>
  <c r="K3" i="2" s="1"/>
  <c r="K8" i="2"/>
  <c r="I67" i="7"/>
  <c r="BS79" i="6"/>
  <c r="AI45" i="2" s="1"/>
  <c r="AA15" i="6"/>
  <c r="F74" i="6"/>
  <c r="P63" i="6" s="1"/>
  <c r="AR61" i="19"/>
  <c r="H29" i="2" s="1"/>
  <c r="AR59" i="5" s="1"/>
  <c r="L89" i="19"/>
  <c r="AW79" i="19" s="1"/>
  <c r="M30" i="2" s="1"/>
  <c r="AW77" i="5" s="1"/>
  <c r="S18" i="2"/>
  <c r="BY79" i="3"/>
  <c r="AM5" i="2" s="1"/>
  <c r="BA25" i="5"/>
  <c r="Q22" i="2" s="1"/>
  <c r="I51" i="5"/>
  <c r="BU43" i="5"/>
  <c r="AK23" i="2" s="1"/>
  <c r="AZ25" i="5"/>
  <c r="P22" i="2" s="1"/>
  <c r="I50" i="5"/>
  <c r="I23" i="5"/>
  <c r="AL25" i="5" s="1"/>
  <c r="C8" i="5"/>
  <c r="I45" i="7"/>
  <c r="BX79" i="3"/>
  <c r="AL5" i="2" s="1"/>
  <c r="AA13" i="20"/>
  <c r="X29" i="20" s="1"/>
  <c r="Y13" i="15" s="1"/>
  <c r="BB25" i="15" s="1"/>
  <c r="AE13" i="20"/>
  <c r="Z29" i="20" s="1"/>
  <c r="AA13" i="15" s="1"/>
  <c r="R19" i="2"/>
  <c r="AL17" i="2"/>
  <c r="AI16" i="2"/>
  <c r="B18" i="2"/>
  <c r="AM20" i="2"/>
  <c r="V20" i="2"/>
  <c r="BV79" i="5" l="1"/>
  <c r="AL25" i="2" s="1"/>
  <c r="C71" i="6" s="1"/>
  <c r="J89" i="5"/>
  <c r="P47" i="7"/>
  <c r="AE13" i="7" s="1"/>
  <c r="Z29" i="7" s="1"/>
  <c r="T21" i="15" s="1"/>
  <c r="Z18" i="5"/>
  <c r="F89" i="5"/>
  <c r="P80" i="5" s="1"/>
  <c r="D91" i="5"/>
  <c r="E91" i="5"/>
  <c r="D90" i="5"/>
  <c r="E90" i="5"/>
  <c r="I103" i="5"/>
  <c r="BV59" i="19"/>
  <c r="C71" i="19" s="1"/>
  <c r="K110" i="19"/>
  <c r="J110" i="19"/>
  <c r="BX97" i="19"/>
  <c r="AN31" i="2" s="1"/>
  <c r="O42" i="19"/>
  <c r="L68" i="19"/>
  <c r="AQ43" i="19"/>
  <c r="G28" i="2" s="1"/>
  <c r="E47" i="18"/>
  <c r="D47" i="18"/>
  <c r="D47" i="19"/>
  <c r="E47" i="19"/>
  <c r="D74" i="5"/>
  <c r="E74" i="5"/>
  <c r="J45" i="7"/>
  <c r="K45" i="7"/>
  <c r="D8" i="5"/>
  <c r="E8" i="5"/>
  <c r="E71" i="18"/>
  <c r="D71" i="18"/>
  <c r="E71" i="6"/>
  <c r="D71" i="6"/>
  <c r="E74" i="7"/>
  <c r="D74" i="7"/>
  <c r="I46" i="19"/>
  <c r="BR43" i="19" s="1"/>
  <c r="AH28" i="2" s="1"/>
  <c r="C10" i="5" s="1"/>
  <c r="D29" i="19"/>
  <c r="E29" i="19"/>
  <c r="J35" i="3"/>
  <c r="BX25" i="3" s="1"/>
  <c r="AL2" i="2" s="1"/>
  <c r="C17" i="19" s="1"/>
  <c r="M11" i="3"/>
  <c r="L11" i="3"/>
  <c r="K11" i="3"/>
  <c r="K51" i="5"/>
  <c r="J51" i="5"/>
  <c r="BU59" i="3"/>
  <c r="C66" i="3" s="1"/>
  <c r="K50" i="5"/>
  <c r="J50" i="5"/>
  <c r="J67" i="7"/>
  <c r="K67" i="7"/>
  <c r="D64" i="19"/>
  <c r="E64" i="19"/>
  <c r="J85" i="7"/>
  <c r="K85" i="7"/>
  <c r="D30" i="19"/>
  <c r="E30" i="19"/>
  <c r="F29" i="5"/>
  <c r="L46" i="5" s="1"/>
  <c r="AU43" i="5" s="1"/>
  <c r="K23" i="2" s="1"/>
  <c r="AR41" i="5"/>
  <c r="F47" i="5" s="1"/>
  <c r="L64" i="5" s="1"/>
  <c r="AU61" i="5" s="1"/>
  <c r="K24" i="2" s="1"/>
  <c r="N44" i="7"/>
  <c r="L65" i="7"/>
  <c r="P29" i="6"/>
  <c r="AE10" i="6" s="1"/>
  <c r="Z28" i="6" s="1"/>
  <c r="AA4" i="15" s="1"/>
  <c r="P65" i="20"/>
  <c r="AE16" i="20" s="1"/>
  <c r="Z30" i="20" s="1"/>
  <c r="AA14" i="15" s="1"/>
  <c r="P22" i="5" a="1"/>
  <c r="P22" i="5" s="1"/>
  <c r="I64" i="18"/>
  <c r="F42" i="18"/>
  <c r="L60" i="18" s="1"/>
  <c r="I64" i="19"/>
  <c r="C47" i="6"/>
  <c r="BT79" i="7"/>
  <c r="AJ35" i="2" s="1"/>
  <c r="O81" i="18"/>
  <c r="AT79" i="18"/>
  <c r="J40" i="2" s="1"/>
  <c r="L110" i="18"/>
  <c r="AX97" i="18" s="1"/>
  <c r="N41" i="2" s="1"/>
  <c r="N62" i="7"/>
  <c r="Z15" i="7"/>
  <c r="AR61" i="5"/>
  <c r="H24" i="2" s="1"/>
  <c r="L89" i="5"/>
  <c r="AW79" i="5" s="1"/>
  <c r="M25" i="2" s="1"/>
  <c r="C64" i="20"/>
  <c r="C64" i="7"/>
  <c r="L89" i="18"/>
  <c r="AW79" i="18" s="1"/>
  <c r="M40" i="2" s="1"/>
  <c r="O61" i="18"/>
  <c r="AR61" i="18"/>
  <c r="H39" i="2" s="1"/>
  <c r="AR41" i="7" s="1"/>
  <c r="F47" i="7" s="1"/>
  <c r="F71" i="6"/>
  <c r="P62" i="6" s="1"/>
  <c r="L8" i="2"/>
  <c r="C52" i="7"/>
  <c r="BT61" i="7"/>
  <c r="AJ34" i="2" s="1"/>
  <c r="C31" i="6"/>
  <c r="C67" i="18"/>
  <c r="O79" i="7"/>
  <c r="L107" i="7"/>
  <c r="AW97" i="7" s="1"/>
  <c r="M36" i="2" s="1"/>
  <c r="AR79" i="7"/>
  <c r="H35" i="2" s="1"/>
  <c r="C53" i="19"/>
  <c r="C107" i="3"/>
  <c r="I73" i="5"/>
  <c r="BE43" i="5"/>
  <c r="U23" i="2" s="1"/>
  <c r="I27" i="5"/>
  <c r="I72" i="5"/>
  <c r="BB43" i="5"/>
  <c r="R23" i="2" s="1"/>
  <c r="BQ43" i="7"/>
  <c r="AG33" i="2" s="1"/>
  <c r="V10" i="5"/>
  <c r="B22" i="2"/>
  <c r="C44" i="3"/>
  <c r="AK19" i="2"/>
  <c r="AG15" i="2"/>
  <c r="AN21" i="2"/>
  <c r="K103" i="5" l="1"/>
  <c r="J103" i="5"/>
  <c r="BT97" i="5"/>
  <c r="AJ26" i="2" s="1"/>
  <c r="BT59" i="19"/>
  <c r="C67" i="19" s="1"/>
  <c r="D67" i="19" s="1"/>
  <c r="D71" i="19"/>
  <c r="E71" i="19"/>
  <c r="O62" i="19"/>
  <c r="L90" i="19"/>
  <c r="AS61" i="19"/>
  <c r="I29" i="2" s="1"/>
  <c r="AS59" i="5" s="1"/>
  <c r="F68" i="5" s="1"/>
  <c r="G107" i="3"/>
  <c r="R98" i="3" s="1"/>
  <c r="N25" i="5"/>
  <c r="D17" i="19"/>
  <c r="E17" i="19"/>
  <c r="F44" i="3"/>
  <c r="E44" i="3"/>
  <c r="D44" i="3"/>
  <c r="K73" i="5"/>
  <c r="J73" i="5"/>
  <c r="E47" i="6"/>
  <c r="D47" i="6"/>
  <c r="BR61" i="18"/>
  <c r="AH39" i="2" s="1"/>
  <c r="BR41" i="7" s="1"/>
  <c r="C46" i="7" s="1"/>
  <c r="J64" i="18"/>
  <c r="K64" i="18"/>
  <c r="D53" i="19"/>
  <c r="E53" i="19"/>
  <c r="E64" i="20"/>
  <c r="D64" i="20"/>
  <c r="J64" i="19"/>
  <c r="K64" i="19"/>
  <c r="E31" i="6"/>
  <c r="D31" i="6"/>
  <c r="K72" i="5"/>
  <c r="J72" i="5"/>
  <c r="D107" i="3"/>
  <c r="F107" i="3"/>
  <c r="E107" i="3"/>
  <c r="E64" i="7"/>
  <c r="D64" i="7"/>
  <c r="J46" i="19"/>
  <c r="K46" i="19"/>
  <c r="K27" i="5"/>
  <c r="J27" i="5"/>
  <c r="E67" i="18"/>
  <c r="D67" i="18"/>
  <c r="D52" i="7"/>
  <c r="E52" i="7"/>
  <c r="M35" i="3"/>
  <c r="L35" i="3"/>
  <c r="K35" i="3"/>
  <c r="D10" i="5"/>
  <c r="E10" i="5"/>
  <c r="E66" i="3"/>
  <c r="D66" i="3"/>
  <c r="F66" i="3"/>
  <c r="AW59" i="3"/>
  <c r="J13" i="3"/>
  <c r="BT41" i="19"/>
  <c r="C49" i="19" s="1"/>
  <c r="L89" i="7"/>
  <c r="AW79" i="7" s="1"/>
  <c r="M35" i="2" s="1"/>
  <c r="AW59" i="19" s="1"/>
  <c r="O61" i="7"/>
  <c r="AR61" i="7"/>
  <c r="H34" i="2" s="1"/>
  <c r="AR59" i="19" s="1"/>
  <c r="F65" i="19" s="1"/>
  <c r="F29" i="19"/>
  <c r="N25" i="19" s="1"/>
  <c r="AT59" i="3"/>
  <c r="G65" i="3" s="1"/>
  <c r="N82" i="3" s="1"/>
  <c r="AW79" i="3" s="1"/>
  <c r="K5" i="2" s="1"/>
  <c r="N42" i="18"/>
  <c r="C67" i="5"/>
  <c r="BR61" i="19"/>
  <c r="AH29" i="2" s="1"/>
  <c r="I64" i="6"/>
  <c r="L7" i="2"/>
  <c r="F71" i="7"/>
  <c r="P62" i="7" s="1"/>
  <c r="F71" i="5"/>
  <c r="P62" i="5" s="1"/>
  <c r="Z15" i="5"/>
  <c r="N43" i="5"/>
  <c r="C67" i="6"/>
  <c r="C103" i="3"/>
  <c r="Z15" i="6"/>
  <c r="F65" i="20"/>
  <c r="N61" i="20" s="1"/>
  <c r="F65" i="7"/>
  <c r="F68" i="18"/>
  <c r="L83" i="18" s="1"/>
  <c r="N40" i="18" a="1"/>
  <c r="C31" i="3"/>
  <c r="C49" i="18"/>
  <c r="O60" i="18"/>
  <c r="L86" i="18"/>
  <c r="AQ61" i="18"/>
  <c r="G39" i="2" s="1"/>
  <c r="AQ41" i="7" s="1"/>
  <c r="F42" i="7" s="1"/>
  <c r="N43" i="7"/>
  <c r="L64" i="7"/>
  <c r="AU61" i="7" s="1"/>
  <c r="K34" i="2" s="1"/>
  <c r="AU41" i="19" s="1"/>
  <c r="F29" i="6"/>
  <c r="L46" i="6" s="1"/>
  <c r="AU43" i="6" s="1"/>
  <c r="K43" i="2" s="1"/>
  <c r="F65" i="18"/>
  <c r="BW61" i="5"/>
  <c r="AM24" i="2" s="1"/>
  <c r="I92" i="5"/>
  <c r="BF61" i="5"/>
  <c r="V24" i="2" s="1"/>
  <c r="BQ25" i="5"/>
  <c r="AG22" i="2" s="1"/>
  <c r="C27" i="7" s="1"/>
  <c r="C27" i="19"/>
  <c r="J63" i="3"/>
  <c r="E67" i="19" l="1"/>
  <c r="F71" i="19"/>
  <c r="P62" i="19" s="1"/>
  <c r="Z15" i="19"/>
  <c r="N62" i="5"/>
  <c r="L83" i="5"/>
  <c r="O81" i="19"/>
  <c r="AT79" i="19"/>
  <c r="J30" i="2" s="1"/>
  <c r="AT77" i="5" s="1"/>
  <c r="F90" i="5" s="1"/>
  <c r="L110" i="19"/>
  <c r="AX97" i="19" s="1"/>
  <c r="N31" i="2" s="1"/>
  <c r="BR41" i="5"/>
  <c r="C46" i="5" s="1"/>
  <c r="BR59" i="5"/>
  <c r="D46" i="7"/>
  <c r="E46" i="7"/>
  <c r="D67" i="5"/>
  <c r="E67" i="5"/>
  <c r="D49" i="19"/>
  <c r="E49" i="19"/>
  <c r="K63" i="3"/>
  <c r="M63" i="3"/>
  <c r="L63" i="3"/>
  <c r="K92" i="5"/>
  <c r="J92" i="5"/>
  <c r="J64" i="6"/>
  <c r="K64" i="6"/>
  <c r="M13" i="3"/>
  <c r="L13" i="3"/>
  <c r="K13" i="3"/>
  <c r="D27" i="19"/>
  <c r="E27" i="19"/>
  <c r="E49" i="18"/>
  <c r="D49" i="18"/>
  <c r="D103" i="3"/>
  <c r="F103" i="3"/>
  <c r="E103" i="3"/>
  <c r="D27" i="7"/>
  <c r="E27" i="7"/>
  <c r="E31" i="3"/>
  <c r="D31" i="3"/>
  <c r="F31" i="3"/>
  <c r="E67" i="6"/>
  <c r="D67" i="6"/>
  <c r="BY59" i="3"/>
  <c r="BH59" i="3"/>
  <c r="N11" i="3"/>
  <c r="N35" i="3" s="1"/>
  <c r="AY25" i="3" s="1"/>
  <c r="M2" i="2" s="1"/>
  <c r="AR41" i="19"/>
  <c r="F47" i="19" s="1"/>
  <c r="L60" i="7"/>
  <c r="N42" i="7"/>
  <c r="N40" i="7" s="1" a="1"/>
  <c r="L46" i="19"/>
  <c r="AU43" i="19" s="1"/>
  <c r="K28" i="2" s="1"/>
  <c r="F10" i="5" s="1"/>
  <c r="P6" i="5" s="1"/>
  <c r="P58" i="7" a="1"/>
  <c r="P58" i="7" s="1"/>
  <c r="C45" i="18"/>
  <c r="J9" i="3"/>
  <c r="N40" i="18"/>
  <c r="O47" i="18" s="1"/>
  <c r="AC13" i="18" s="1"/>
  <c r="Y29" i="18" s="1"/>
  <c r="S29" i="15" s="1"/>
  <c r="C28" i="5"/>
  <c r="P61" i="3"/>
  <c r="F46" i="18"/>
  <c r="P42" i="18" s="1"/>
  <c r="Q40" i="18" s="1" a="1"/>
  <c r="F46" i="19"/>
  <c r="P42" i="19" s="1"/>
  <c r="BR61" i="6"/>
  <c r="AH44" i="2" s="1"/>
  <c r="F28" i="18"/>
  <c r="P24" i="18" s="1"/>
  <c r="G64" i="3"/>
  <c r="R60" i="3" s="1"/>
  <c r="F60" i="7"/>
  <c r="L78" i="7" s="1"/>
  <c r="N61" i="19"/>
  <c r="L82" i="19"/>
  <c r="AU79" i="19" s="1"/>
  <c r="K30" i="2" s="1"/>
  <c r="AU77" i="5" s="1"/>
  <c r="F82" i="5" s="1"/>
  <c r="P78" i="5" s="1"/>
  <c r="L82" i="20"/>
  <c r="AU79" i="20" s="1"/>
  <c r="K50" i="2" s="1"/>
  <c r="AU59" i="6" s="1"/>
  <c r="F64" i="6" s="1"/>
  <c r="P60" i="6" s="1"/>
  <c r="N62" i="18"/>
  <c r="N61" i="7"/>
  <c r="L82" i="7"/>
  <c r="AU79" i="7" s="1"/>
  <c r="K35" i="2" s="1"/>
  <c r="AU59" i="19" s="1"/>
  <c r="O58" i="18" a="1"/>
  <c r="O58" i="18" s="1"/>
  <c r="Q58" i="18" a="1"/>
  <c r="Q58" i="18" s="1"/>
  <c r="P40" i="18" a="1"/>
  <c r="F60" i="20"/>
  <c r="O80" i="18"/>
  <c r="AS79" i="18"/>
  <c r="I40" i="2" s="1"/>
  <c r="L108" i="18"/>
  <c r="O79" i="18"/>
  <c r="L107" i="18"/>
  <c r="AW97" i="18" s="1"/>
  <c r="M41" i="2" s="1"/>
  <c r="AR79" i="18"/>
  <c r="H40" i="2" s="1"/>
  <c r="G101" i="3" s="1"/>
  <c r="N25" i="6"/>
  <c r="N61" i="18"/>
  <c r="L82" i="18"/>
  <c r="AU79" i="18" s="1"/>
  <c r="K40" i="2" s="1"/>
  <c r="BS61" i="3"/>
  <c r="AG4" i="2" s="1"/>
  <c r="BX79" i="5"/>
  <c r="AN25" i="2" s="1"/>
  <c r="AJ18" i="2"/>
  <c r="P58" i="6" l="1" a="1"/>
  <c r="P58" i="6" s="1"/>
  <c r="N81" i="5"/>
  <c r="L103" i="5"/>
  <c r="AV97" i="5" s="1"/>
  <c r="L26" i="2" s="1"/>
  <c r="O79" i="5"/>
  <c r="L107" i="5"/>
  <c r="AW97" i="5" s="1"/>
  <c r="M26" i="2" s="1"/>
  <c r="AY77" i="3" s="1"/>
  <c r="G89" i="3" s="1"/>
  <c r="G15" i="15" s="1"/>
  <c r="AR79" i="5"/>
  <c r="H25" i="2" s="1"/>
  <c r="Q7" i="3"/>
  <c r="D28" i="5"/>
  <c r="E28" i="5"/>
  <c r="M9" i="3"/>
  <c r="L9" i="3"/>
  <c r="K9" i="3"/>
  <c r="D46" i="5"/>
  <c r="E46" i="5"/>
  <c r="E45" i="18"/>
  <c r="D45" i="18"/>
  <c r="C46" i="6"/>
  <c r="BT59" i="3"/>
  <c r="N43" i="19"/>
  <c r="L64" i="19"/>
  <c r="AU61" i="19" s="1"/>
  <c r="K29" i="2" s="1"/>
  <c r="N40" i="7"/>
  <c r="O47" i="7" s="1"/>
  <c r="AC13" i="7" s="1"/>
  <c r="Y29" i="7" s="1"/>
  <c r="S21" i="15" s="1"/>
  <c r="O60" i="7"/>
  <c r="L86" i="7"/>
  <c r="AQ61" i="7"/>
  <c r="G34" i="2" s="1"/>
  <c r="P40" i="19" a="1"/>
  <c r="P40" i="19" s="1"/>
  <c r="P40" i="18"/>
  <c r="P22" i="18" a="1"/>
  <c r="P22" i="18" s="1"/>
  <c r="Q22" i="18" a="1"/>
  <c r="Q22" i="18" s="1"/>
  <c r="F24" i="5"/>
  <c r="N24" i="5" s="1"/>
  <c r="Q40" i="18"/>
  <c r="G72" i="3"/>
  <c r="C110" i="3"/>
  <c r="N60" i="7"/>
  <c r="F65" i="5"/>
  <c r="L82" i="5" s="1"/>
  <c r="AU79" i="5" s="1"/>
  <c r="K25" i="2" s="1"/>
  <c r="F64" i="19"/>
  <c r="P60" i="19" s="1"/>
  <c r="H7" i="2"/>
  <c r="M8" i="2"/>
  <c r="O78" i="7"/>
  <c r="AQ79" i="7"/>
  <c r="G35" i="2" s="1"/>
  <c r="AQ59" i="19" s="1"/>
  <c r="L104" i="7"/>
  <c r="N76" i="18" a="1"/>
  <c r="N76" i="18" s="1"/>
  <c r="O83" i="18" s="1"/>
  <c r="Q76" i="18" a="1"/>
  <c r="Q76" i="18" s="1"/>
  <c r="O76" i="18" a="1"/>
  <c r="O76" i="18" s="1"/>
  <c r="P65" i="18"/>
  <c r="AE16" i="18" s="1"/>
  <c r="Z30" i="18" s="1"/>
  <c r="T30" i="15" s="1"/>
  <c r="O99" i="18"/>
  <c r="AT97" i="18"/>
  <c r="J41" i="2" s="1"/>
  <c r="N60" i="20"/>
  <c r="L78" i="20"/>
  <c r="P97" i="3"/>
  <c r="N58" i="18" a="1"/>
  <c r="N58" i="18" s="1"/>
  <c r="O65" i="18" s="1"/>
  <c r="AC16" i="18" s="1"/>
  <c r="Y30" i="18" s="1"/>
  <c r="S30" i="15" s="1"/>
  <c r="N22" i="6" a="1"/>
  <c r="N22" i="6" s="1"/>
  <c r="O29" i="6" s="1"/>
  <c r="C74" i="6"/>
  <c r="O58" i="7" l="1" a="1"/>
  <c r="Q58" i="7" a="1"/>
  <c r="R80" i="3"/>
  <c r="AU41" i="5"/>
  <c r="F46" i="5" s="1"/>
  <c r="P42" i="5" s="1"/>
  <c r="AU59" i="5"/>
  <c r="F64" i="5" s="1"/>
  <c r="P60" i="5" s="1"/>
  <c r="G100" i="3"/>
  <c r="R96" i="3" s="1"/>
  <c r="F110" i="3"/>
  <c r="E110" i="3"/>
  <c r="D110" i="3"/>
  <c r="E74" i="6"/>
  <c r="D74" i="6"/>
  <c r="E46" i="6"/>
  <c r="D46" i="6"/>
  <c r="N6" i="3"/>
  <c r="Q6" i="3" s="1"/>
  <c r="AQ41" i="19"/>
  <c r="F42" i="19" s="1"/>
  <c r="N47" i="7"/>
  <c r="AA13" i="7" s="1"/>
  <c r="X29" i="7" s="1"/>
  <c r="R21" i="15" s="1"/>
  <c r="BB16" i="15" s="1"/>
  <c r="L108" i="7"/>
  <c r="AS79" i="7"/>
  <c r="I35" i="2" s="1"/>
  <c r="O80" i="7"/>
  <c r="O58" i="7"/>
  <c r="Q58" i="7"/>
  <c r="P47" i="18"/>
  <c r="N47" i="18" s="1"/>
  <c r="AA13" i="18" s="1"/>
  <c r="X29" i="18" s="1"/>
  <c r="R29" i="15" s="1"/>
  <c r="BB19" i="15" s="1"/>
  <c r="P29" i="18"/>
  <c r="N29" i="18" s="1"/>
  <c r="AA10" i="18" s="1"/>
  <c r="X28" i="18" s="1"/>
  <c r="R28" i="15" s="1"/>
  <c r="BE19" i="15" s="1"/>
  <c r="N76" i="7" a="1"/>
  <c r="O76" i="7" a="1"/>
  <c r="Q76" i="7" a="1"/>
  <c r="N58" i="7" a="1"/>
  <c r="N58" i="7" s="1"/>
  <c r="O65" i="7" s="1"/>
  <c r="F17" i="5"/>
  <c r="P8" i="5" s="1"/>
  <c r="Z7" i="5"/>
  <c r="L42" i="5"/>
  <c r="O42" i="5" s="1"/>
  <c r="N85" i="3"/>
  <c r="P63" i="3"/>
  <c r="N61" i="5"/>
  <c r="C69" i="7"/>
  <c r="C69" i="5"/>
  <c r="C68" i="7"/>
  <c r="C68" i="5"/>
  <c r="F60" i="19"/>
  <c r="P58" i="19" a="1"/>
  <c r="P58" i="19" s="1"/>
  <c r="AS97" i="7"/>
  <c r="I36" i="2" s="1"/>
  <c r="O98" i="7"/>
  <c r="K7" i="2"/>
  <c r="N58" i="20" a="1"/>
  <c r="N58" i="20" s="1"/>
  <c r="O65" i="20" s="1"/>
  <c r="Q94" i="18" a="1"/>
  <c r="Q94" i="18" s="1"/>
  <c r="O94" i="18" a="1"/>
  <c r="O94" i="18" s="1"/>
  <c r="N94" i="18" a="1"/>
  <c r="N94" i="18" s="1"/>
  <c r="O101" i="18" s="1"/>
  <c r="O78" i="20"/>
  <c r="L104" i="20"/>
  <c r="AQ79" i="20"/>
  <c r="G50" i="2" s="1"/>
  <c r="AQ59" i="6" s="1"/>
  <c r="F60" i="6" s="1"/>
  <c r="AC19" i="18"/>
  <c r="Y31" i="18" s="1"/>
  <c r="S31" i="15" s="1"/>
  <c r="P83" i="18"/>
  <c r="AE19" i="18" s="1"/>
  <c r="Z31" i="18" s="1"/>
  <c r="T31" i="15" s="1"/>
  <c r="AC10" i="6"/>
  <c r="Y28" i="6" s="1"/>
  <c r="Z4" i="15" s="1"/>
  <c r="N29" i="6"/>
  <c r="AA10" i="6" s="1"/>
  <c r="X28" i="6" s="1"/>
  <c r="Y4" i="15" s="1"/>
  <c r="BE22" i="15" s="1"/>
  <c r="N65" i="18"/>
  <c r="AA16" i="18" s="1"/>
  <c r="X30" i="18" s="1"/>
  <c r="R30" i="15" s="1"/>
  <c r="AY19" i="15" s="1"/>
  <c r="P40" i="5" l="1" a="1"/>
  <c r="P40" i="5" s="1"/>
  <c r="O76" i="7"/>
  <c r="Q4" i="3"/>
  <c r="Q4" i="3" a="1"/>
  <c r="L78" i="6"/>
  <c r="N60" i="6"/>
  <c r="AS59" i="19"/>
  <c r="F68" i="19" s="1"/>
  <c r="P58" i="5" a="1"/>
  <c r="P58" i="5"/>
  <c r="E68" i="7"/>
  <c r="D68" i="7"/>
  <c r="D69" i="5"/>
  <c r="E69" i="5"/>
  <c r="E69" i="7"/>
  <c r="D69" i="7"/>
  <c r="D68" i="5"/>
  <c r="E68" i="5"/>
  <c r="AE13" i="18"/>
  <c r="Z29" i="18" s="1"/>
  <c r="T29" i="15" s="1"/>
  <c r="N32" i="3"/>
  <c r="N54" i="3" s="1"/>
  <c r="Q76" i="7"/>
  <c r="N76" i="7"/>
  <c r="O83" i="7" s="1"/>
  <c r="AC19" i="7" s="1"/>
  <c r="Y31" i="7" s="1"/>
  <c r="S23" i="15" s="1"/>
  <c r="N42" i="19"/>
  <c r="L60" i="19"/>
  <c r="O99" i="7"/>
  <c r="AT97" i="7"/>
  <c r="J36" i="2" s="1"/>
  <c r="P65" i="7"/>
  <c r="AE16" i="7" s="1"/>
  <c r="Z30" i="7" s="1"/>
  <c r="T22" i="15" s="1"/>
  <c r="AE10" i="18"/>
  <c r="Z28" i="18" s="1"/>
  <c r="T28" i="15" s="1"/>
  <c r="AC16" i="7"/>
  <c r="Y30" i="7" s="1"/>
  <c r="S22" i="15" s="1"/>
  <c r="O94" i="7" a="1"/>
  <c r="N94" i="7" a="1"/>
  <c r="Q94" i="7" a="1"/>
  <c r="Q40" i="5" a="1"/>
  <c r="Q40" i="5" s="1"/>
  <c r="O40" i="5" a="1"/>
  <c r="P4" i="5" a="1"/>
  <c r="P4" i="5" s="1"/>
  <c r="Q4" i="5" a="1"/>
  <c r="Q4" i="5" s="1"/>
  <c r="L68" i="5"/>
  <c r="O62" i="5" s="1"/>
  <c r="AQ43" i="5"/>
  <c r="G23" i="2" s="1"/>
  <c r="AX79" i="3"/>
  <c r="L5" i="2" s="1"/>
  <c r="O40" i="5"/>
  <c r="I84" i="7"/>
  <c r="I83" i="7"/>
  <c r="I83" i="5"/>
  <c r="I84" i="5"/>
  <c r="N60" i="19"/>
  <c r="L78" i="19"/>
  <c r="C8" i="2"/>
  <c r="AC16" i="20"/>
  <c r="Y30" i="20" s="1"/>
  <c r="Z14" i="15" s="1"/>
  <c r="N65" i="20"/>
  <c r="AA16" i="20" s="1"/>
  <c r="X30" i="20" s="1"/>
  <c r="Y14" i="15" s="1"/>
  <c r="AY25" i="15" s="1"/>
  <c r="N76" i="20" a="1"/>
  <c r="N76" i="20" s="1"/>
  <c r="O83" i="20" s="1"/>
  <c r="AC19" i="20" s="1"/>
  <c r="Y31" i="20" s="1"/>
  <c r="Z15" i="15" s="1"/>
  <c r="Q76" i="20" a="1"/>
  <c r="Q76" i="20" s="1"/>
  <c r="O76" i="20" a="1"/>
  <c r="O76" i="20" s="1"/>
  <c r="P101" i="18"/>
  <c r="AE22" i="18" s="1"/>
  <c r="AC22" i="18"/>
  <c r="O98" i="20"/>
  <c r="AS97" i="20"/>
  <c r="I51" i="2" s="1"/>
  <c r="N83" i="18"/>
  <c r="AA19" i="18" s="1"/>
  <c r="X31" i="18" s="1"/>
  <c r="R31" i="15" s="1"/>
  <c r="AV19" i="15" s="1"/>
  <c r="X28" i="3"/>
  <c r="P8" i="2"/>
  <c r="N94" i="7" l="1"/>
  <c r="O101" i="7" s="1"/>
  <c r="AC22" i="7" s="1"/>
  <c r="P83" i="7"/>
  <c r="AE19" i="7" s="1"/>
  <c r="Z31" i="7" s="1"/>
  <c r="T23" i="15" s="1"/>
  <c r="L104" i="6"/>
  <c r="O78" i="6"/>
  <c r="AQ79" i="6"/>
  <c r="G45" i="2" s="1"/>
  <c r="O94" i="7"/>
  <c r="N62" i="19"/>
  <c r="L83" i="19"/>
  <c r="L107" i="19" s="1"/>
  <c r="AW97" i="19" s="1"/>
  <c r="M31" i="2" s="1"/>
  <c r="K84" i="5"/>
  <c r="J84" i="5"/>
  <c r="J83" i="7"/>
  <c r="K83" i="7"/>
  <c r="BS79" i="7"/>
  <c r="AI35" i="2" s="1"/>
  <c r="BS59" i="19" s="1"/>
  <c r="C66" i="19" s="1"/>
  <c r="J84" i="7"/>
  <c r="K84" i="7"/>
  <c r="AU25" i="3"/>
  <c r="I2" i="2" s="1"/>
  <c r="F14" i="19" s="1"/>
  <c r="N8" i="19" s="1"/>
  <c r="K83" i="5"/>
  <c r="J83" i="5"/>
  <c r="Q94" i="7"/>
  <c r="Q26" i="3"/>
  <c r="O60" i="19"/>
  <c r="L86" i="19"/>
  <c r="AQ61" i="19"/>
  <c r="G29" i="2" s="1"/>
  <c r="N65" i="7"/>
  <c r="AA16" i="7" s="1"/>
  <c r="X30" i="7" s="1"/>
  <c r="R22" i="15" s="1"/>
  <c r="AY16" i="15" s="1"/>
  <c r="AV43" i="3"/>
  <c r="J3" i="2" s="1"/>
  <c r="N74" i="3"/>
  <c r="AZ61" i="3" s="1"/>
  <c r="N4" i="2" s="1"/>
  <c r="Q45" i="3"/>
  <c r="O79" i="19"/>
  <c r="J7" i="3"/>
  <c r="P11" i="5"/>
  <c r="AE5" i="5" s="1"/>
  <c r="Z27" i="5" s="1"/>
  <c r="T3" i="15" s="1"/>
  <c r="L90" i="5"/>
  <c r="O81" i="5" s="1"/>
  <c r="AS61" i="5"/>
  <c r="I24" i="2" s="1"/>
  <c r="P47" i="5"/>
  <c r="AE13" i="5" s="1"/>
  <c r="Z29" i="5" s="1"/>
  <c r="T5" i="15" s="1"/>
  <c r="AC12" i="18"/>
  <c r="J7" i="2"/>
  <c r="N8" i="2"/>
  <c r="I107" i="7"/>
  <c r="BD79" i="7"/>
  <c r="T35" i="2" s="1"/>
  <c r="BS79" i="5"/>
  <c r="AI25" i="2" s="1"/>
  <c r="BD79" i="5"/>
  <c r="T25" i="2" s="1"/>
  <c r="I107" i="5"/>
  <c r="O78" i="19"/>
  <c r="AQ79" i="19"/>
  <c r="G30" i="2" s="1"/>
  <c r="AQ77" i="5" s="1"/>
  <c r="F78" i="5" s="1"/>
  <c r="L104" i="19"/>
  <c r="S8" i="2"/>
  <c r="N101" i="18"/>
  <c r="AA22" i="18" s="1"/>
  <c r="O94" i="20" a="1"/>
  <c r="O94" i="20" s="1"/>
  <c r="N94" i="20" a="1"/>
  <c r="N94" i="20" s="1"/>
  <c r="O101" i="20" s="1"/>
  <c r="AC22" i="20" s="1"/>
  <c r="Q94" i="20" a="1"/>
  <c r="Q94" i="20" s="1"/>
  <c r="P83" i="20"/>
  <c r="AE19" i="20" s="1"/>
  <c r="Z31" i="20" s="1"/>
  <c r="AA15" i="15" s="1"/>
  <c r="C25" i="3"/>
  <c r="C30" i="6"/>
  <c r="C66" i="18"/>
  <c r="C29" i="6"/>
  <c r="C65" i="18"/>
  <c r="Q8" i="2"/>
  <c r="G8" i="2"/>
  <c r="AG8" i="2"/>
  <c r="B8" i="2"/>
  <c r="AO8" i="2"/>
  <c r="R9" i="2"/>
  <c r="N83" i="7" l="1"/>
  <c r="AA19" i="7" s="1"/>
  <c r="X31" i="7" s="1"/>
  <c r="R23" i="15" s="1"/>
  <c r="AV16" i="15" s="1"/>
  <c r="AR79" i="19"/>
  <c r="H30" i="2" s="1"/>
  <c r="AR77" i="5" s="1"/>
  <c r="F83" i="5" s="1"/>
  <c r="L100" i="5" s="1"/>
  <c r="AU97" i="5" s="1"/>
  <c r="K26" i="2" s="1"/>
  <c r="AW77" i="3" s="1"/>
  <c r="G82" i="3" s="1"/>
  <c r="O98" i="6"/>
  <c r="AS97" i="6"/>
  <c r="I46" i="2" s="1"/>
  <c r="F50" i="6" s="1"/>
  <c r="P101" i="7"/>
  <c r="N101" i="7" s="1"/>
  <c r="AA22" i="7" s="1"/>
  <c r="N78" i="5"/>
  <c r="L96" i="5"/>
  <c r="BD59" i="19"/>
  <c r="C65" i="19" s="1"/>
  <c r="AQ41" i="5"/>
  <c r="F42" i="5" s="1"/>
  <c r="N42" i="5" s="1"/>
  <c r="AQ59" i="5"/>
  <c r="F60" i="5" s="1"/>
  <c r="L78" i="5" s="1"/>
  <c r="O78" i="5" s="1"/>
  <c r="C66" i="6"/>
  <c r="E66" i="6" s="1"/>
  <c r="C101" i="3"/>
  <c r="D101" i="3" s="1"/>
  <c r="L29" i="19"/>
  <c r="AR25" i="19" s="1"/>
  <c r="H27" i="2" s="1"/>
  <c r="E65" i="18"/>
  <c r="D65" i="18"/>
  <c r="J44" i="3"/>
  <c r="J70" i="3" s="1"/>
  <c r="E25" i="3"/>
  <c r="D25" i="3"/>
  <c r="F25" i="3"/>
  <c r="E30" i="6"/>
  <c r="D30" i="6"/>
  <c r="D66" i="19"/>
  <c r="E66" i="19"/>
  <c r="J107" i="5"/>
  <c r="K107" i="5"/>
  <c r="J107" i="7"/>
  <c r="K107" i="7"/>
  <c r="M7" i="3"/>
  <c r="L7" i="3"/>
  <c r="K7" i="3"/>
  <c r="E29" i="6"/>
  <c r="D29" i="6"/>
  <c r="E66" i="18"/>
  <c r="D66" i="18"/>
  <c r="L108" i="19"/>
  <c r="O80" i="19"/>
  <c r="AS79" i="19"/>
  <c r="I30" i="2" s="1"/>
  <c r="AS77" i="5" s="1"/>
  <c r="F86" i="5" s="1"/>
  <c r="N76" i="19" a="1"/>
  <c r="Q76" i="19" a="1"/>
  <c r="O76" i="19" a="1"/>
  <c r="J33" i="3"/>
  <c r="L110" i="5"/>
  <c r="AX97" i="5" s="1"/>
  <c r="N26" i="2" s="1"/>
  <c r="AZ77" i="3" s="1"/>
  <c r="AT79" i="5"/>
  <c r="J25" i="2" s="1"/>
  <c r="G108" i="3"/>
  <c r="P99" i="3" s="1"/>
  <c r="C42" i="18"/>
  <c r="C44" i="18"/>
  <c r="BV97" i="7"/>
  <c r="AL36" i="2" s="1"/>
  <c r="BV97" i="5"/>
  <c r="AL26" i="2" s="1"/>
  <c r="BX77" i="3" s="1"/>
  <c r="O98" i="19"/>
  <c r="AS97" i="19"/>
  <c r="I31" i="2" s="1"/>
  <c r="C69" i="18"/>
  <c r="C70" i="18"/>
  <c r="AK9" i="2"/>
  <c r="U9" i="2"/>
  <c r="N83" i="20"/>
  <c r="AA19" i="20" s="1"/>
  <c r="X31" i="20" s="1"/>
  <c r="Y15" i="15" s="1"/>
  <c r="AV25" i="15" s="1"/>
  <c r="C43" i="18"/>
  <c r="AD12" i="18"/>
  <c r="C23" i="3"/>
  <c r="P101" i="20"/>
  <c r="I46" i="6"/>
  <c r="I82" i="18"/>
  <c r="AP9" i="2"/>
  <c r="V10" i="2"/>
  <c r="I9" i="2"/>
  <c r="N79" i="5" l="1"/>
  <c r="Q76" i="19"/>
  <c r="N44" i="6"/>
  <c r="L65" i="6"/>
  <c r="AE22" i="7"/>
  <c r="R78" i="3"/>
  <c r="G8" i="15"/>
  <c r="O96" i="5"/>
  <c r="AQ97" i="5"/>
  <c r="G26" i="2" s="1"/>
  <c r="D66" i="6"/>
  <c r="N80" i="5"/>
  <c r="L101" i="5"/>
  <c r="E65" i="19"/>
  <c r="D65" i="19"/>
  <c r="I82" i="19"/>
  <c r="K82" i="19" s="1"/>
  <c r="L53" i="19"/>
  <c r="AW43" i="19" s="1"/>
  <c r="M28" i="2" s="1"/>
  <c r="L60" i="5"/>
  <c r="AQ61" i="5" s="1"/>
  <c r="G24" i="2" s="1"/>
  <c r="E101" i="3"/>
  <c r="F101" i="3"/>
  <c r="O76" i="19"/>
  <c r="O25" i="19"/>
  <c r="N76" i="19"/>
  <c r="O83" i="19" s="1"/>
  <c r="AC19" i="19" s="1"/>
  <c r="Y31" i="19" s="1"/>
  <c r="S15" i="15" s="1"/>
  <c r="I63" i="18"/>
  <c r="BQ61" i="18" s="1"/>
  <c r="AG39" i="2" s="1"/>
  <c r="BQ41" i="7" s="1"/>
  <c r="C45" i="7" s="1"/>
  <c r="E44" i="18"/>
  <c r="D44" i="18"/>
  <c r="BE43" i="3"/>
  <c r="S3" i="2" s="1"/>
  <c r="M44" i="3"/>
  <c r="L44" i="3"/>
  <c r="K44" i="3"/>
  <c r="M70" i="3"/>
  <c r="L70" i="3"/>
  <c r="K70" i="3"/>
  <c r="E43" i="18"/>
  <c r="D43" i="18"/>
  <c r="E70" i="18"/>
  <c r="D70" i="18"/>
  <c r="J82" i="18"/>
  <c r="K82" i="18"/>
  <c r="E69" i="18"/>
  <c r="D69" i="18"/>
  <c r="E42" i="18"/>
  <c r="D42" i="18"/>
  <c r="M33" i="3"/>
  <c r="L33" i="3"/>
  <c r="K33" i="3"/>
  <c r="J46" i="6"/>
  <c r="K46" i="6"/>
  <c r="F23" i="3"/>
  <c r="E23" i="3"/>
  <c r="D23" i="3"/>
  <c r="J82" i="19"/>
  <c r="O99" i="19"/>
  <c r="AT97" i="19"/>
  <c r="J31" i="2" s="1"/>
  <c r="O94" i="19" a="1"/>
  <c r="Q94" i="19" a="1"/>
  <c r="N94" i="19" a="1"/>
  <c r="BG25" i="3"/>
  <c r="U2" i="2" s="1"/>
  <c r="C15" i="19" s="1"/>
  <c r="J55" i="3"/>
  <c r="G74" i="3"/>
  <c r="R63" i="3" s="1"/>
  <c r="G92" i="3"/>
  <c r="I61" i="18"/>
  <c r="C89" i="3"/>
  <c r="J42" i="3"/>
  <c r="C63" i="7"/>
  <c r="N60" i="5"/>
  <c r="L104" i="5"/>
  <c r="AQ79" i="5"/>
  <c r="G25" i="2" s="1"/>
  <c r="AH7" i="2"/>
  <c r="I84" i="18"/>
  <c r="AM10" i="2"/>
  <c r="N101" i="20"/>
  <c r="AA22" i="20" s="1"/>
  <c r="AE22" i="20"/>
  <c r="C63" i="20"/>
  <c r="C99" i="3"/>
  <c r="I62" i="18"/>
  <c r="V12" i="18"/>
  <c r="V29" i="18" s="1"/>
  <c r="Q29" i="15" s="1"/>
  <c r="BA19" i="15" s="1"/>
  <c r="C41" i="18"/>
  <c r="I60" i="18" s="1"/>
  <c r="BW61" i="3"/>
  <c r="AK4" i="2" s="1"/>
  <c r="BR43" i="6"/>
  <c r="AH43" i="2" s="1"/>
  <c r="BR79" i="18"/>
  <c r="AH40" i="2" s="1"/>
  <c r="C100" i="3" s="1"/>
  <c r="AQ10" i="2"/>
  <c r="AN11" i="2"/>
  <c r="J10" i="2"/>
  <c r="BR79" i="19" l="1"/>
  <c r="AH30" i="2" s="1"/>
  <c r="BR77" i="5" s="1"/>
  <c r="C82" i="5" s="1"/>
  <c r="D82" i="5" s="1"/>
  <c r="O60" i="5"/>
  <c r="Q58" i="5" s="1"/>
  <c r="P83" i="19"/>
  <c r="AE19" i="19" s="1"/>
  <c r="Z31" i="19" s="1"/>
  <c r="T15" i="15" s="1"/>
  <c r="O58" i="5" a="1"/>
  <c r="Q58" i="5" a="1"/>
  <c r="O94" i="19"/>
  <c r="O61" i="6"/>
  <c r="L89" i="6"/>
  <c r="AW79" i="6" s="1"/>
  <c r="M45" i="2" s="1"/>
  <c r="AY59" i="3" s="1"/>
  <c r="G71" i="3" s="1"/>
  <c r="R62" i="3" s="1"/>
  <c r="AR61" i="6"/>
  <c r="H44" i="2" s="1"/>
  <c r="F47" i="6" s="1"/>
  <c r="L86" i="5"/>
  <c r="L108" i="5" s="1"/>
  <c r="O97" i="5"/>
  <c r="AR97" i="5"/>
  <c r="H26" i="2" s="1"/>
  <c r="AT77" i="3" s="1"/>
  <c r="G83" i="3" s="1"/>
  <c r="D99" i="3"/>
  <c r="F99" i="3"/>
  <c r="E99" i="3"/>
  <c r="J61" i="18"/>
  <c r="K61" i="18"/>
  <c r="L55" i="3"/>
  <c r="K55" i="3"/>
  <c r="M55" i="3"/>
  <c r="J60" i="18"/>
  <c r="K60" i="18"/>
  <c r="J84" i="18"/>
  <c r="K84" i="18"/>
  <c r="E63" i="7"/>
  <c r="D63" i="7"/>
  <c r="BB43" i="3"/>
  <c r="P3" i="2" s="1"/>
  <c r="M42" i="3"/>
  <c r="L42" i="3"/>
  <c r="K42" i="3"/>
  <c r="E63" i="20"/>
  <c r="D63" i="20"/>
  <c r="D45" i="7"/>
  <c r="E45" i="7"/>
  <c r="D15" i="19"/>
  <c r="E15" i="19"/>
  <c r="F100" i="3"/>
  <c r="E100" i="3"/>
  <c r="D100" i="3"/>
  <c r="J62" i="18"/>
  <c r="K62" i="18"/>
  <c r="F89" i="3"/>
  <c r="F15" i="15" s="1"/>
  <c r="E89" i="3"/>
  <c r="E15" i="15" s="1"/>
  <c r="D89" i="3"/>
  <c r="D15" i="15" s="1"/>
  <c r="J63" i="18"/>
  <c r="K63" i="18"/>
  <c r="AS77" i="3"/>
  <c r="G78" i="3" s="1"/>
  <c r="G4" i="15" s="1"/>
  <c r="Q94" i="19"/>
  <c r="N94" i="19"/>
  <c r="O101" i="19" s="1"/>
  <c r="AC22" i="19" s="1"/>
  <c r="O58" i="5"/>
  <c r="I30" i="19"/>
  <c r="BY43" i="3"/>
  <c r="AM3" i="2" s="1"/>
  <c r="X5" i="3"/>
  <c r="X41" i="3" s="1"/>
  <c r="J2" i="15" s="1"/>
  <c r="BG8" i="15" s="1"/>
  <c r="J5" i="3"/>
  <c r="R81" i="3"/>
  <c r="G18" i="15"/>
  <c r="I87" i="18"/>
  <c r="BA61" i="18"/>
  <c r="Q39" i="2" s="1"/>
  <c r="BA41" i="7" s="1"/>
  <c r="C26" i="5"/>
  <c r="C28" i="18"/>
  <c r="C64" i="3"/>
  <c r="C15" i="15"/>
  <c r="C72" i="3"/>
  <c r="C73" i="3"/>
  <c r="J41" i="3"/>
  <c r="AN43" i="3" s="1"/>
  <c r="X13" i="3" s="1"/>
  <c r="J68" i="3"/>
  <c r="G96" i="3"/>
  <c r="P96" i="3" s="1"/>
  <c r="C64" i="5"/>
  <c r="O98" i="5"/>
  <c r="AS97" i="5"/>
  <c r="I26" i="2" s="1"/>
  <c r="N83" i="19"/>
  <c r="AA19" i="19" s="1"/>
  <c r="X31" i="19" s="1"/>
  <c r="R15" i="15" s="1"/>
  <c r="BS79" i="18"/>
  <c r="AI40" i="2" s="1"/>
  <c r="C102" i="3" s="1"/>
  <c r="AI7" i="2"/>
  <c r="T7" i="2"/>
  <c r="N11" i="2"/>
  <c r="BC61" i="18"/>
  <c r="S39" i="2" s="1"/>
  <c r="BC41" i="7" s="1"/>
  <c r="C44" i="7" s="1"/>
  <c r="I88" i="18"/>
  <c r="I86" i="18"/>
  <c r="AZ61" i="18"/>
  <c r="P39" i="2" s="1"/>
  <c r="AZ41" i="7" s="1"/>
  <c r="I59" i="18"/>
  <c r="AL61" i="18" s="1"/>
  <c r="AE34" i="3"/>
  <c r="AA51" i="3" s="1"/>
  <c r="AR11" i="2"/>
  <c r="P101" i="19" l="1"/>
  <c r="AE22" i="19" s="1"/>
  <c r="E82" i="5"/>
  <c r="O80" i="5"/>
  <c r="AS79" i="5"/>
  <c r="I25" i="2" s="1"/>
  <c r="L64" i="6"/>
  <c r="AU61" i="6" s="1"/>
  <c r="K44" i="2" s="1"/>
  <c r="F46" i="6" s="1"/>
  <c r="P42" i="6" s="1"/>
  <c r="N43" i="6"/>
  <c r="G9" i="15"/>
  <c r="P79" i="3"/>
  <c r="N100" i="3"/>
  <c r="AW97" i="3" s="1"/>
  <c r="K6" i="2" s="1"/>
  <c r="G104" i="3"/>
  <c r="P98" i="3" s="1"/>
  <c r="AU77" i="3"/>
  <c r="G86" i="3" s="1"/>
  <c r="G12" i="15" s="1"/>
  <c r="I45" i="5"/>
  <c r="BQ43" i="5" s="1"/>
  <c r="AG23" i="2" s="1"/>
  <c r="D26" i="5"/>
  <c r="E26" i="5"/>
  <c r="J30" i="19"/>
  <c r="K30" i="19"/>
  <c r="D44" i="7"/>
  <c r="E44" i="7"/>
  <c r="F102" i="3"/>
  <c r="E102" i="3"/>
  <c r="D102" i="3"/>
  <c r="F73" i="3"/>
  <c r="E73" i="3"/>
  <c r="D73" i="3"/>
  <c r="E64" i="3"/>
  <c r="D64" i="3"/>
  <c r="F64" i="3"/>
  <c r="J87" i="18"/>
  <c r="K87" i="18"/>
  <c r="J86" i="18"/>
  <c r="K86" i="18"/>
  <c r="BD61" i="3"/>
  <c r="R4" i="2" s="1"/>
  <c r="M68" i="3"/>
  <c r="L68" i="3"/>
  <c r="K68" i="3"/>
  <c r="E72" i="3"/>
  <c r="D72" i="3"/>
  <c r="F72" i="3"/>
  <c r="E28" i="18"/>
  <c r="D28" i="18"/>
  <c r="J88" i="18"/>
  <c r="K88" i="18"/>
  <c r="D64" i="5"/>
  <c r="E64" i="5"/>
  <c r="P65" i="5"/>
  <c r="AE16" i="5" s="1"/>
  <c r="Z30" i="5" s="1"/>
  <c r="T6" i="15" s="1"/>
  <c r="O99" i="5"/>
  <c r="AT97" i="5"/>
  <c r="J26" i="2" s="1"/>
  <c r="AC12" i="7"/>
  <c r="C42" i="7"/>
  <c r="I63" i="7"/>
  <c r="AD12" i="7"/>
  <c r="C43" i="7"/>
  <c r="AV13" i="15"/>
  <c r="Q94" i="5" a="1"/>
  <c r="N94" i="5" a="1"/>
  <c r="O94" i="5" a="1"/>
  <c r="I109" i="18"/>
  <c r="BS25" i="19"/>
  <c r="AI27" i="2" s="1"/>
  <c r="BE79" i="18"/>
  <c r="U40" i="2" s="1"/>
  <c r="AD9" i="5"/>
  <c r="C27" i="5"/>
  <c r="AC9" i="5"/>
  <c r="B3" i="2"/>
  <c r="J85" i="3"/>
  <c r="J90" i="3"/>
  <c r="G7" i="2"/>
  <c r="N96" i="3"/>
  <c r="P78" i="3"/>
  <c r="N101" i="19"/>
  <c r="AA22" i="19" s="1"/>
  <c r="C62" i="7"/>
  <c r="AC15" i="7"/>
  <c r="C66" i="5"/>
  <c r="AL8" i="2"/>
  <c r="AD15" i="7"/>
  <c r="C61" i="7"/>
  <c r="BU79" i="18"/>
  <c r="AK40" i="2" s="1"/>
  <c r="V16" i="18"/>
  <c r="B39" i="2"/>
  <c r="AL41" i="7" s="1"/>
  <c r="C62" i="20"/>
  <c r="BB79" i="18"/>
  <c r="R40" i="2" s="1"/>
  <c r="I108" i="18"/>
  <c r="O94" i="5" l="1"/>
  <c r="O76" i="5" a="1"/>
  <c r="O76" i="5" s="1"/>
  <c r="N76" i="5" a="1"/>
  <c r="N76" i="5" s="1"/>
  <c r="O83" i="5" s="1"/>
  <c r="AC19" i="5" s="1"/>
  <c r="Y31" i="5" s="1"/>
  <c r="S7" i="15" s="1"/>
  <c r="AV77" i="3"/>
  <c r="G90" i="3" s="1"/>
  <c r="J108" i="18"/>
  <c r="K108" i="18"/>
  <c r="BH79" i="3"/>
  <c r="V5" i="2" s="1"/>
  <c r="L90" i="3"/>
  <c r="E34" i="15" s="1"/>
  <c r="K90" i="3"/>
  <c r="D34" i="15" s="1"/>
  <c r="M90" i="3"/>
  <c r="F34" i="15" s="1"/>
  <c r="D66" i="5"/>
  <c r="E66" i="5"/>
  <c r="J63" i="7"/>
  <c r="K63" i="7"/>
  <c r="E62" i="7"/>
  <c r="D62" i="7"/>
  <c r="D43" i="7"/>
  <c r="E43" i="7"/>
  <c r="E62" i="20"/>
  <c r="D62" i="20"/>
  <c r="E61" i="7"/>
  <c r="D61" i="7"/>
  <c r="M85" i="3"/>
  <c r="F29" i="15" s="1"/>
  <c r="L85" i="3"/>
  <c r="E29" i="15" s="1"/>
  <c r="K85" i="3"/>
  <c r="D29" i="15" s="1"/>
  <c r="D27" i="5"/>
  <c r="E27" i="5"/>
  <c r="J109" i="18"/>
  <c r="K109" i="18"/>
  <c r="D42" i="7"/>
  <c r="E42" i="7"/>
  <c r="K45" i="5"/>
  <c r="J45" i="5"/>
  <c r="Q94" i="5"/>
  <c r="N94" i="5"/>
  <c r="O101" i="5" s="1"/>
  <c r="AC22" i="5" s="1"/>
  <c r="I62" i="7"/>
  <c r="I61" i="7"/>
  <c r="V12" i="7"/>
  <c r="V29" i="7" s="1"/>
  <c r="Q21" i="15" s="1"/>
  <c r="BA16" i="15" s="1"/>
  <c r="C41" i="7"/>
  <c r="I60" i="7" s="1"/>
  <c r="BQ61" i="7"/>
  <c r="AG34" i="2" s="1"/>
  <c r="BQ41" i="19" s="1"/>
  <c r="C45" i="19" s="1"/>
  <c r="BW97" i="18"/>
  <c r="AM41" i="2" s="1"/>
  <c r="C25" i="5"/>
  <c r="C24" i="5"/>
  <c r="V9" i="5"/>
  <c r="V28" i="5" s="1"/>
  <c r="Q4" i="15" s="1"/>
  <c r="BD10" i="15" s="1"/>
  <c r="N101" i="3"/>
  <c r="Q97" i="3" s="1"/>
  <c r="P80" i="3"/>
  <c r="BV79" i="3"/>
  <c r="AJ5" i="2" s="1"/>
  <c r="C29" i="15"/>
  <c r="J110" i="3"/>
  <c r="C34" i="15"/>
  <c r="M7" i="2"/>
  <c r="I81" i="7"/>
  <c r="AS97" i="3"/>
  <c r="G6" i="2" s="1"/>
  <c r="Q96" i="3"/>
  <c r="C60" i="7"/>
  <c r="C59" i="7"/>
  <c r="I78" i="7" s="1"/>
  <c r="C65" i="5"/>
  <c r="I80" i="7"/>
  <c r="AG34" i="3"/>
  <c r="AB51" i="3" s="1"/>
  <c r="C60" i="20"/>
  <c r="AC15" i="20"/>
  <c r="BF97" i="18"/>
  <c r="V41" i="2" s="1"/>
  <c r="I81" i="20"/>
  <c r="P101" i="5" l="1"/>
  <c r="N103" i="3"/>
  <c r="AX97" i="3" s="1"/>
  <c r="L6" i="2" s="1"/>
  <c r="G16" i="15"/>
  <c r="P81" i="3"/>
  <c r="J80" i="7"/>
  <c r="K80" i="7"/>
  <c r="I43" i="5"/>
  <c r="I69" i="5" s="1"/>
  <c r="D24" i="5"/>
  <c r="E24" i="5"/>
  <c r="J60" i="7"/>
  <c r="K60" i="7"/>
  <c r="D65" i="5"/>
  <c r="E65" i="5"/>
  <c r="J78" i="7"/>
  <c r="K78" i="7"/>
  <c r="J81" i="7"/>
  <c r="K81" i="7"/>
  <c r="I44" i="5"/>
  <c r="I70" i="5" s="1"/>
  <c r="D25" i="5"/>
  <c r="E25" i="5"/>
  <c r="E60" i="20"/>
  <c r="D60" i="20"/>
  <c r="I79" i="7"/>
  <c r="I105" i="7" s="1"/>
  <c r="E60" i="7"/>
  <c r="D60" i="7"/>
  <c r="M110" i="3"/>
  <c r="L110" i="3"/>
  <c r="K110" i="3"/>
  <c r="J61" i="7"/>
  <c r="K61" i="7"/>
  <c r="J81" i="20"/>
  <c r="K81" i="20"/>
  <c r="D45" i="19"/>
  <c r="E45" i="19"/>
  <c r="J62" i="7"/>
  <c r="K62" i="7"/>
  <c r="N101" i="5"/>
  <c r="AA22" i="5" s="1"/>
  <c r="AZ61" i="7"/>
  <c r="P34" i="2" s="1"/>
  <c r="I59" i="7"/>
  <c r="AL61" i="7" s="1"/>
  <c r="I86" i="7"/>
  <c r="BC61" i="7"/>
  <c r="S34" i="2" s="1"/>
  <c r="I88" i="7"/>
  <c r="BA61" i="7"/>
  <c r="Q34" i="2" s="1"/>
  <c r="BA41" i="19" s="1"/>
  <c r="I87" i="7"/>
  <c r="C23" i="5"/>
  <c r="I42" i="5" s="1"/>
  <c r="AT97" i="3"/>
  <c r="H6" i="2" s="1"/>
  <c r="BZ97" i="3"/>
  <c r="AN6" i="2" s="1"/>
  <c r="I8" i="2"/>
  <c r="BQ79" i="7"/>
  <c r="AG35" i="2" s="1"/>
  <c r="BQ59" i="19" s="1"/>
  <c r="C63" i="19" s="1"/>
  <c r="I7" i="2"/>
  <c r="V15" i="7"/>
  <c r="V30" i="7" s="1"/>
  <c r="Q22" i="15" s="1"/>
  <c r="AX16" i="15" s="1"/>
  <c r="I82" i="5"/>
  <c r="AE22" i="5"/>
  <c r="J9" i="2"/>
  <c r="N10" i="2"/>
  <c r="I106" i="7"/>
  <c r="BC79" i="7"/>
  <c r="S35" i="2" s="1"/>
  <c r="BC59" i="19" s="1"/>
  <c r="I104" i="7"/>
  <c r="AZ79" i="7"/>
  <c r="P35" i="2" s="1"/>
  <c r="I77" i="7"/>
  <c r="AL79" i="7" s="1"/>
  <c r="AC34" i="3"/>
  <c r="Z51" i="3" s="1"/>
  <c r="V15" i="20"/>
  <c r="V30" i="20" s="1"/>
  <c r="X14" i="15" s="1"/>
  <c r="AX25" i="15" s="1"/>
  <c r="C59" i="20"/>
  <c r="I78" i="20" s="1"/>
  <c r="BQ79" i="20"/>
  <c r="AG50" i="2" s="1"/>
  <c r="BQ59" i="6" s="1"/>
  <c r="I79" i="20"/>
  <c r="AZ59" i="19" l="1"/>
  <c r="BA43" i="5"/>
  <c r="Q23" i="2" s="1"/>
  <c r="J105" i="7"/>
  <c r="K105" i="7"/>
  <c r="K44" i="5"/>
  <c r="J44" i="5"/>
  <c r="J79" i="20"/>
  <c r="K79" i="20"/>
  <c r="BA79" i="7"/>
  <c r="Q35" i="2" s="1"/>
  <c r="BA59" i="19" s="1"/>
  <c r="D63" i="19"/>
  <c r="E63" i="19"/>
  <c r="K82" i="5"/>
  <c r="J82" i="5"/>
  <c r="BC43" i="5"/>
  <c r="S23" i="2" s="1"/>
  <c r="J87" i="7"/>
  <c r="K87" i="7"/>
  <c r="J86" i="7"/>
  <c r="K86" i="7"/>
  <c r="J79" i="7"/>
  <c r="K79" i="7"/>
  <c r="K43" i="5"/>
  <c r="J43" i="5"/>
  <c r="K70" i="5"/>
  <c r="J70" i="5"/>
  <c r="K69" i="5"/>
  <c r="J69" i="5"/>
  <c r="J78" i="20"/>
  <c r="K78" i="20"/>
  <c r="J104" i="7"/>
  <c r="K104" i="7"/>
  <c r="J106" i="7"/>
  <c r="K106" i="7"/>
  <c r="I41" i="5"/>
  <c r="AL43" i="5" s="1"/>
  <c r="V13" i="5" s="1"/>
  <c r="K42" i="5"/>
  <c r="J42" i="5"/>
  <c r="J88" i="7"/>
  <c r="K88" i="7"/>
  <c r="C43" i="19"/>
  <c r="AD12" i="19"/>
  <c r="J6" i="3"/>
  <c r="AZ41" i="19"/>
  <c r="J8" i="3"/>
  <c r="BC41" i="19"/>
  <c r="C44" i="19" s="1"/>
  <c r="I108" i="7"/>
  <c r="BB79" i="7"/>
  <c r="R35" i="2" s="1"/>
  <c r="BB59" i="19" s="1"/>
  <c r="C68" i="19" s="1"/>
  <c r="V16" i="7"/>
  <c r="B34" i="2"/>
  <c r="AL41" i="19" s="1"/>
  <c r="I109" i="7"/>
  <c r="BE79" i="7"/>
  <c r="U35" i="2" s="1"/>
  <c r="BU79" i="7"/>
  <c r="AK35" i="2" s="1"/>
  <c r="AZ43" i="5"/>
  <c r="P23" i="2" s="1"/>
  <c r="I68" i="5"/>
  <c r="BU61" i="5"/>
  <c r="AK24" i="2" s="1"/>
  <c r="BE61" i="5"/>
  <c r="U24" i="2" s="1"/>
  <c r="I91" i="5"/>
  <c r="J8" i="2"/>
  <c r="N9" i="2"/>
  <c r="BR79" i="5"/>
  <c r="AH25" i="2" s="1"/>
  <c r="H8" i="2"/>
  <c r="M9" i="2"/>
  <c r="C62" i="19"/>
  <c r="BU97" i="7"/>
  <c r="AK36" i="2" s="1"/>
  <c r="BB97" i="7"/>
  <c r="R36" i="2" s="1"/>
  <c r="BE97" i="7"/>
  <c r="U36" i="2" s="1"/>
  <c r="B35" i="2"/>
  <c r="V19" i="7"/>
  <c r="BA79" i="20"/>
  <c r="Q50" i="2" s="1"/>
  <c r="BA59" i="6" s="1"/>
  <c r="I105" i="20"/>
  <c r="AZ79" i="20"/>
  <c r="P50" i="2" s="1"/>
  <c r="AZ59" i="6" s="1"/>
  <c r="I104" i="20"/>
  <c r="I77" i="20"/>
  <c r="AL79" i="20" s="1"/>
  <c r="C61" i="6" l="1"/>
  <c r="AD15" i="6"/>
  <c r="C60" i="6"/>
  <c r="AC15" i="6"/>
  <c r="AL59" i="19"/>
  <c r="BU59" i="19"/>
  <c r="C70" i="19" s="1"/>
  <c r="BE59" i="19"/>
  <c r="C69" i="19" s="1"/>
  <c r="E68" i="19"/>
  <c r="I83" i="19"/>
  <c r="D68" i="19"/>
  <c r="B23" i="2"/>
  <c r="J104" i="20"/>
  <c r="K104" i="20"/>
  <c r="J109" i="7"/>
  <c r="K109" i="7"/>
  <c r="D62" i="19"/>
  <c r="E62" i="19"/>
  <c r="I90" i="5"/>
  <c r="I110" i="5" s="1"/>
  <c r="K68" i="5"/>
  <c r="J68" i="5"/>
  <c r="J108" i="7"/>
  <c r="K108" i="7"/>
  <c r="L6" i="3"/>
  <c r="K6" i="3"/>
  <c r="M6" i="3"/>
  <c r="J105" i="20"/>
  <c r="K105" i="20"/>
  <c r="K91" i="5"/>
  <c r="J91" i="5"/>
  <c r="D44" i="19"/>
  <c r="E44" i="19"/>
  <c r="L8" i="3"/>
  <c r="K8" i="3"/>
  <c r="M8" i="3"/>
  <c r="D43" i="19"/>
  <c r="E43" i="19"/>
  <c r="J34" i="3"/>
  <c r="J32" i="3"/>
  <c r="C42" i="19"/>
  <c r="AC12" i="19"/>
  <c r="I63" i="19"/>
  <c r="C41" i="19"/>
  <c r="I60" i="19" s="1"/>
  <c r="V12" i="19"/>
  <c r="V29" i="19" s="1"/>
  <c r="Q13" i="15" s="1"/>
  <c r="BA13" i="15" s="1"/>
  <c r="I62" i="19"/>
  <c r="BW97" i="7"/>
  <c r="AM36" i="2" s="1"/>
  <c r="BF97" i="7"/>
  <c r="V36" i="2" s="1"/>
  <c r="C34" i="19"/>
  <c r="BB61" i="5"/>
  <c r="R24" i="2" s="1"/>
  <c r="AD9" i="19"/>
  <c r="C25" i="19"/>
  <c r="BW79" i="5"/>
  <c r="AM25" i="2" s="1"/>
  <c r="AG25" i="3"/>
  <c r="AB48" i="3" s="1"/>
  <c r="C64" i="6"/>
  <c r="AM7" i="2"/>
  <c r="AG31" i="3"/>
  <c r="AB50" i="3" s="1"/>
  <c r="AE25" i="3"/>
  <c r="AA48" i="3" s="1"/>
  <c r="AE31" i="3"/>
  <c r="AA50" i="3" s="1"/>
  <c r="AC15" i="19"/>
  <c r="C60" i="19"/>
  <c r="I81" i="19"/>
  <c r="AD15" i="19"/>
  <c r="C61" i="19"/>
  <c r="BB97" i="20"/>
  <c r="R51" i="2" s="1"/>
  <c r="BE97" i="20"/>
  <c r="U51" i="2" s="1"/>
  <c r="B50" i="2"/>
  <c r="AL59" i="6" s="1"/>
  <c r="V19" i="20"/>
  <c r="C59" i="6" l="1"/>
  <c r="I78" i="6" s="1"/>
  <c r="V15" i="6"/>
  <c r="V30" i="6" s="1"/>
  <c r="X6" i="15" s="1"/>
  <c r="AX22" i="15" s="1"/>
  <c r="E60" i="6"/>
  <c r="D60" i="6"/>
  <c r="I79" i="6"/>
  <c r="I80" i="6"/>
  <c r="E61" i="6"/>
  <c r="D61" i="6"/>
  <c r="E69" i="19"/>
  <c r="D69" i="19"/>
  <c r="I84" i="19"/>
  <c r="K84" i="19" s="1"/>
  <c r="D70" i="19"/>
  <c r="E70" i="19"/>
  <c r="K83" i="19"/>
  <c r="I107" i="19"/>
  <c r="J83" i="19"/>
  <c r="BD79" i="19"/>
  <c r="T30" i="2" s="1"/>
  <c r="BD77" i="5" s="1"/>
  <c r="C83" i="5" s="1"/>
  <c r="BF79" i="5"/>
  <c r="V25" i="2" s="1"/>
  <c r="J84" i="19"/>
  <c r="J63" i="19"/>
  <c r="K63" i="19"/>
  <c r="K90" i="5"/>
  <c r="J90" i="5"/>
  <c r="D61" i="19"/>
  <c r="E61" i="19"/>
  <c r="J110" i="5"/>
  <c r="K110" i="5"/>
  <c r="J62" i="19"/>
  <c r="K62" i="19"/>
  <c r="K32" i="3"/>
  <c r="M32" i="3"/>
  <c r="L32" i="3"/>
  <c r="J81" i="19"/>
  <c r="K81" i="19"/>
  <c r="E64" i="6"/>
  <c r="D64" i="6"/>
  <c r="J54" i="3"/>
  <c r="BH43" i="3" s="1"/>
  <c r="V3" i="2" s="1"/>
  <c r="D42" i="19"/>
  <c r="E42" i="19"/>
  <c r="BW25" i="3"/>
  <c r="AK2" i="2" s="1"/>
  <c r="C16" i="19" s="1"/>
  <c r="K34" i="3"/>
  <c r="M34" i="3"/>
  <c r="L34" i="3"/>
  <c r="D60" i="19"/>
  <c r="E60" i="19"/>
  <c r="D25" i="19"/>
  <c r="E25" i="19"/>
  <c r="D34" i="19"/>
  <c r="E34" i="19"/>
  <c r="BD25" i="3"/>
  <c r="R2" i="2" s="1"/>
  <c r="C14" i="19" s="1"/>
  <c r="I29" i="19" s="1"/>
  <c r="J60" i="19"/>
  <c r="K60" i="19"/>
  <c r="BC61" i="19"/>
  <c r="S29" i="2" s="1"/>
  <c r="I88" i="19"/>
  <c r="I86" i="19"/>
  <c r="I59" i="19"/>
  <c r="AL61" i="19" s="1"/>
  <c r="AZ61" i="19"/>
  <c r="P29" i="2" s="1"/>
  <c r="BQ61" i="19"/>
  <c r="AG29" i="2" s="1"/>
  <c r="I61" i="19"/>
  <c r="I44" i="19"/>
  <c r="BX97" i="5"/>
  <c r="AN26" i="2" s="1"/>
  <c r="AC25" i="3"/>
  <c r="Z48" i="3" s="1"/>
  <c r="AC31" i="3"/>
  <c r="Z50" i="3" s="1"/>
  <c r="V7" i="2"/>
  <c r="AG28" i="3"/>
  <c r="AB49" i="3" s="1"/>
  <c r="AE28" i="3"/>
  <c r="AA49" i="3" s="1"/>
  <c r="I79" i="19"/>
  <c r="BQ79" i="19"/>
  <c r="AG30" i="2" s="1"/>
  <c r="BQ77" i="5" s="1"/>
  <c r="C81" i="5" s="1"/>
  <c r="C59" i="19"/>
  <c r="I78" i="19" s="1"/>
  <c r="V15" i="19"/>
  <c r="V30" i="19" s="1"/>
  <c r="Q14" i="15" s="1"/>
  <c r="AX13" i="15" s="1"/>
  <c r="I80" i="19"/>
  <c r="BS79" i="19" l="1"/>
  <c r="AI30" i="2" s="1"/>
  <c r="BS77" i="5" s="1"/>
  <c r="C84" i="5" s="1"/>
  <c r="E84" i="5" s="1"/>
  <c r="J80" i="6"/>
  <c r="K80" i="6"/>
  <c r="BC79" i="6"/>
  <c r="S45" i="2" s="1"/>
  <c r="I106" i="6"/>
  <c r="BA79" i="6"/>
  <c r="Q45" i="2" s="1"/>
  <c r="J79" i="6"/>
  <c r="I105" i="6"/>
  <c r="K79" i="6"/>
  <c r="K78" i="6"/>
  <c r="AZ79" i="6"/>
  <c r="P45" i="2" s="1"/>
  <c r="I77" i="6"/>
  <c r="AL79" i="6" s="1"/>
  <c r="J78" i="6"/>
  <c r="I104" i="6"/>
  <c r="BZ77" i="3"/>
  <c r="C92" i="3" s="1"/>
  <c r="E81" i="5"/>
  <c r="D81" i="5"/>
  <c r="E83" i="5"/>
  <c r="D83" i="5"/>
  <c r="I100" i="5"/>
  <c r="J107" i="19"/>
  <c r="K107" i="19"/>
  <c r="BV97" i="19"/>
  <c r="AL31" i="2" s="1"/>
  <c r="BQ41" i="5"/>
  <c r="C45" i="5" s="1"/>
  <c r="E45" i="5" s="1"/>
  <c r="BQ59" i="5"/>
  <c r="C63" i="5" s="1"/>
  <c r="AZ41" i="5"/>
  <c r="AC12" i="5" s="1"/>
  <c r="AZ59" i="5"/>
  <c r="BC41" i="5"/>
  <c r="C44" i="5" s="1"/>
  <c r="D44" i="5" s="1"/>
  <c r="BC59" i="5"/>
  <c r="J80" i="19"/>
  <c r="K80" i="19"/>
  <c r="J88" i="19"/>
  <c r="K88" i="19"/>
  <c r="J61" i="19"/>
  <c r="K61" i="19"/>
  <c r="J86" i="19"/>
  <c r="K86" i="19"/>
  <c r="M54" i="3"/>
  <c r="L54" i="3"/>
  <c r="K54" i="3"/>
  <c r="D16" i="19"/>
  <c r="E16" i="19"/>
  <c r="J79" i="19"/>
  <c r="K79" i="19"/>
  <c r="J29" i="19"/>
  <c r="K29" i="19"/>
  <c r="J78" i="19"/>
  <c r="K78" i="19"/>
  <c r="J44" i="19"/>
  <c r="K44" i="19"/>
  <c r="J74" i="3"/>
  <c r="D14" i="19"/>
  <c r="E14" i="19"/>
  <c r="I87" i="19"/>
  <c r="BA61" i="19"/>
  <c r="Q29" i="2" s="1"/>
  <c r="V16" i="19"/>
  <c r="B29" i="2"/>
  <c r="BB79" i="19"/>
  <c r="R30" i="2" s="1"/>
  <c r="BB77" i="5" s="1"/>
  <c r="C86" i="5" s="1"/>
  <c r="I108" i="19"/>
  <c r="BU79" i="19"/>
  <c r="AK30" i="2" s="1"/>
  <c r="I53" i="19"/>
  <c r="BD25" i="19"/>
  <c r="T27" i="2" s="1"/>
  <c r="I70" i="19"/>
  <c r="BC43" i="19"/>
  <c r="S28" i="2" s="1"/>
  <c r="AN8" i="2"/>
  <c r="AC28" i="3"/>
  <c r="Z49" i="3" s="1"/>
  <c r="I105" i="19"/>
  <c r="BA79" i="19"/>
  <c r="Q30" i="2" s="1"/>
  <c r="BA77" i="5" s="1"/>
  <c r="AZ79" i="19"/>
  <c r="P30" i="2" s="1"/>
  <c r="AZ77" i="5" s="1"/>
  <c r="I77" i="19"/>
  <c r="AL79" i="19" s="1"/>
  <c r="I104" i="19"/>
  <c r="I106" i="19"/>
  <c r="BC79" i="19"/>
  <c r="S30" i="2" s="1"/>
  <c r="BC77" i="5" s="1"/>
  <c r="C80" i="5" s="1"/>
  <c r="D45" i="5" l="1"/>
  <c r="D84" i="5"/>
  <c r="J106" i="6"/>
  <c r="K106" i="6"/>
  <c r="BU97" i="6"/>
  <c r="AK46" i="2" s="1"/>
  <c r="C52" i="6" s="1"/>
  <c r="B45" i="2"/>
  <c r="V19" i="6"/>
  <c r="K105" i="6"/>
  <c r="J105" i="6"/>
  <c r="BE97" i="6"/>
  <c r="U46" i="2" s="1"/>
  <c r="C51" i="6" s="1"/>
  <c r="J104" i="6"/>
  <c r="BB97" i="6"/>
  <c r="R46" i="2" s="1"/>
  <c r="C50" i="6" s="1"/>
  <c r="K104" i="6"/>
  <c r="D92" i="3"/>
  <c r="D18" i="15" s="1"/>
  <c r="F92" i="3"/>
  <c r="F18" i="15" s="1"/>
  <c r="E92" i="3"/>
  <c r="E18" i="15" s="1"/>
  <c r="C18" i="15"/>
  <c r="AC18" i="5"/>
  <c r="C78" i="5"/>
  <c r="I101" i="5"/>
  <c r="D86" i="5"/>
  <c r="E86" i="5"/>
  <c r="C79" i="5"/>
  <c r="AD18" i="5"/>
  <c r="C70" i="7"/>
  <c r="E70" i="7" s="1"/>
  <c r="BU77" i="5"/>
  <c r="C88" i="5" s="1"/>
  <c r="BR97" i="5"/>
  <c r="AH26" i="2" s="1"/>
  <c r="BT77" i="3" s="1"/>
  <c r="C82" i="3" s="1"/>
  <c r="K100" i="5"/>
  <c r="J100" i="5"/>
  <c r="D80" i="5"/>
  <c r="E80" i="5"/>
  <c r="I99" i="5"/>
  <c r="I63" i="5"/>
  <c r="BQ61" i="5" s="1"/>
  <c r="AG24" i="2" s="1"/>
  <c r="C42" i="5"/>
  <c r="E42" i="5" s="1"/>
  <c r="E44" i="5"/>
  <c r="AL41" i="5"/>
  <c r="C41" i="5" s="1"/>
  <c r="I60" i="5" s="1"/>
  <c r="AL59" i="5"/>
  <c r="BA41" i="5"/>
  <c r="C43" i="5" s="1"/>
  <c r="BA59" i="5"/>
  <c r="AD15" i="5" s="1"/>
  <c r="J70" i="19"/>
  <c r="K70" i="19"/>
  <c r="M74" i="3"/>
  <c r="L74" i="3"/>
  <c r="K74" i="3"/>
  <c r="D63" i="5"/>
  <c r="E63" i="5"/>
  <c r="BZ61" i="3"/>
  <c r="AN4" i="2" s="1"/>
  <c r="J108" i="19"/>
  <c r="K108" i="19"/>
  <c r="J106" i="19"/>
  <c r="K106" i="19"/>
  <c r="J87" i="19"/>
  <c r="K87" i="19"/>
  <c r="J104" i="19"/>
  <c r="K104" i="19"/>
  <c r="J105" i="19"/>
  <c r="K105" i="19"/>
  <c r="J53" i="19"/>
  <c r="K53" i="19"/>
  <c r="V12" i="5"/>
  <c r="V29" i="5" s="1"/>
  <c r="Q5" i="15" s="1"/>
  <c r="BA10" i="15" s="1"/>
  <c r="BF97" i="19"/>
  <c r="V31" i="2" s="1"/>
  <c r="BE79" i="19"/>
  <c r="U30" i="2" s="1"/>
  <c r="BE77" i="5" s="1"/>
  <c r="C87" i="5" s="1"/>
  <c r="I109" i="19"/>
  <c r="BV43" i="19"/>
  <c r="AL28" i="2" s="1"/>
  <c r="C17" i="5" s="1"/>
  <c r="BU61" i="19"/>
  <c r="AK29" i="2" s="1"/>
  <c r="BU59" i="5" s="1"/>
  <c r="C62" i="5"/>
  <c r="AC15" i="5"/>
  <c r="BU97" i="19"/>
  <c r="AK31" i="2" s="1"/>
  <c r="B30" i="2"/>
  <c r="AL77" i="5" s="1"/>
  <c r="V19" i="19"/>
  <c r="BB97" i="19"/>
  <c r="R31" i="2" s="1"/>
  <c r="BE97" i="19"/>
  <c r="U31" i="2" s="1"/>
  <c r="D51" i="6" l="1"/>
  <c r="E51" i="6"/>
  <c r="I66" i="6"/>
  <c r="E52" i="6"/>
  <c r="D52" i="6"/>
  <c r="I65" i="6"/>
  <c r="E50" i="6"/>
  <c r="D50" i="6"/>
  <c r="I61" i="5"/>
  <c r="K61" i="5" s="1"/>
  <c r="J63" i="5"/>
  <c r="K63" i="5"/>
  <c r="D82" i="3"/>
  <c r="D8" i="15" s="1"/>
  <c r="E82" i="3"/>
  <c r="E8" i="15" s="1"/>
  <c r="F82" i="3"/>
  <c r="F8" i="15" s="1"/>
  <c r="C8" i="15"/>
  <c r="D70" i="7"/>
  <c r="C77" i="5"/>
  <c r="I96" i="5" s="1"/>
  <c r="V18" i="5"/>
  <c r="V31" i="5" s="1"/>
  <c r="Q7" i="15" s="1"/>
  <c r="AU10" i="15" s="1"/>
  <c r="D42" i="5"/>
  <c r="K99" i="5"/>
  <c r="J99" i="5"/>
  <c r="BQ97" i="5"/>
  <c r="AG26" i="2" s="1"/>
  <c r="BD97" i="5"/>
  <c r="T26" i="2" s="1"/>
  <c r="BF77" i="3" s="1"/>
  <c r="C83" i="3" s="1"/>
  <c r="J101" i="5"/>
  <c r="K101" i="5"/>
  <c r="D87" i="5"/>
  <c r="E87" i="5"/>
  <c r="I102" i="5"/>
  <c r="D79" i="5"/>
  <c r="E79" i="5"/>
  <c r="I98" i="5"/>
  <c r="D78" i="5"/>
  <c r="I97" i="5"/>
  <c r="E78" i="5"/>
  <c r="D88" i="5"/>
  <c r="E88" i="5"/>
  <c r="AD12" i="5"/>
  <c r="D17" i="5"/>
  <c r="E17" i="5"/>
  <c r="K60" i="5"/>
  <c r="J60" i="5"/>
  <c r="D43" i="5"/>
  <c r="E43" i="5"/>
  <c r="J109" i="19"/>
  <c r="K109" i="19"/>
  <c r="D62" i="5"/>
  <c r="E62" i="5"/>
  <c r="C70" i="5"/>
  <c r="BU41" i="5"/>
  <c r="C52" i="5" s="1"/>
  <c r="I86" i="5"/>
  <c r="I59" i="5"/>
  <c r="AL61" i="5" s="1"/>
  <c r="AZ61" i="5"/>
  <c r="P24" i="2" s="1"/>
  <c r="I62" i="5"/>
  <c r="BW97" i="19"/>
  <c r="AM31" i="2" s="1"/>
  <c r="C34" i="5"/>
  <c r="I81" i="5"/>
  <c r="C61" i="5"/>
  <c r="C60" i="5"/>
  <c r="V15" i="5"/>
  <c r="V30" i="5" s="1"/>
  <c r="Q6" i="15" s="1"/>
  <c r="J61" i="5" l="1"/>
  <c r="I87" i="5"/>
  <c r="BA61" i="5"/>
  <c r="Q24" i="2" s="1"/>
  <c r="J66" i="6"/>
  <c r="BS61" i="6"/>
  <c r="AI44" i="2" s="1"/>
  <c r="C48" i="6" s="1"/>
  <c r="K66" i="6"/>
  <c r="K65" i="6"/>
  <c r="BD61" i="6"/>
  <c r="T44" i="2" s="1"/>
  <c r="BF59" i="3" s="1"/>
  <c r="C65" i="3" s="1"/>
  <c r="I89" i="6"/>
  <c r="J65" i="6"/>
  <c r="D83" i="3"/>
  <c r="D9" i="15" s="1"/>
  <c r="C9" i="15"/>
  <c r="F83" i="3"/>
  <c r="F9" i="15" s="1"/>
  <c r="E83" i="3"/>
  <c r="E9" i="15" s="1"/>
  <c r="J100" i="3"/>
  <c r="J97" i="5"/>
  <c r="K97" i="5"/>
  <c r="BA97" i="5"/>
  <c r="Q26" i="2" s="1"/>
  <c r="BS97" i="5"/>
  <c r="AI26" i="2" s="1"/>
  <c r="BU77" i="3" s="1"/>
  <c r="C84" i="3" s="1"/>
  <c r="J102" i="5"/>
  <c r="K102" i="5"/>
  <c r="K98" i="5"/>
  <c r="J98" i="5"/>
  <c r="BC97" i="5"/>
  <c r="S26" i="2" s="1"/>
  <c r="K96" i="5"/>
  <c r="I95" i="5"/>
  <c r="AL97" i="5" s="1"/>
  <c r="J96" i="5"/>
  <c r="AZ97" i="5"/>
  <c r="P26" i="2" s="1"/>
  <c r="D34" i="5"/>
  <c r="E34" i="5"/>
  <c r="K87" i="5"/>
  <c r="J87" i="5"/>
  <c r="D52" i="5"/>
  <c r="E52" i="5"/>
  <c r="BQ79" i="5"/>
  <c r="AG25" i="2" s="1"/>
  <c r="BS77" i="3" s="1"/>
  <c r="C81" i="3" s="1"/>
  <c r="K81" i="5"/>
  <c r="J81" i="5"/>
  <c r="K86" i="5"/>
  <c r="J86" i="5"/>
  <c r="I79" i="5"/>
  <c r="I105" i="5" s="1"/>
  <c r="D60" i="5"/>
  <c r="E60" i="5"/>
  <c r="D70" i="5"/>
  <c r="E70" i="5"/>
  <c r="D61" i="5"/>
  <c r="E61" i="5"/>
  <c r="K62" i="5"/>
  <c r="J62" i="5"/>
  <c r="BC61" i="5"/>
  <c r="S24" i="2" s="1"/>
  <c r="I88" i="5"/>
  <c r="I109" i="5"/>
  <c r="BE79" i="5"/>
  <c r="U25" i="2" s="1"/>
  <c r="V16" i="5"/>
  <c r="B24" i="2"/>
  <c r="BB79" i="5"/>
  <c r="R25" i="2" s="1"/>
  <c r="I108" i="5"/>
  <c r="AX10" i="15"/>
  <c r="I80" i="5"/>
  <c r="C63" i="6"/>
  <c r="C59" i="5"/>
  <c r="I78" i="5" s="1"/>
  <c r="O50" i="18"/>
  <c r="J89" i="6" l="1"/>
  <c r="K89" i="6"/>
  <c r="BV79" i="6"/>
  <c r="AL45" i="2" s="1"/>
  <c r="BX59" i="3" s="1"/>
  <c r="C71" i="3" s="1"/>
  <c r="E48" i="6"/>
  <c r="D48" i="6"/>
  <c r="E65" i="3"/>
  <c r="D65" i="3"/>
  <c r="F65" i="3"/>
  <c r="J82" i="3"/>
  <c r="C10" i="15"/>
  <c r="D84" i="3"/>
  <c r="D10" i="15" s="1"/>
  <c r="E84" i="3"/>
  <c r="E10" i="15" s="1"/>
  <c r="F84" i="3"/>
  <c r="F10" i="15" s="1"/>
  <c r="L100" i="3"/>
  <c r="K100" i="3"/>
  <c r="BT97" i="3"/>
  <c r="AH6" i="2" s="1"/>
  <c r="M100" i="3"/>
  <c r="V22" i="5"/>
  <c r="B26" i="2"/>
  <c r="C105" i="3"/>
  <c r="F105" i="3" s="1"/>
  <c r="C104" i="3"/>
  <c r="F104" i="3" s="1"/>
  <c r="J105" i="5"/>
  <c r="K105" i="5"/>
  <c r="K80" i="5"/>
  <c r="J80" i="5"/>
  <c r="K88" i="5"/>
  <c r="J88" i="5"/>
  <c r="K79" i="5"/>
  <c r="J79" i="5"/>
  <c r="K78" i="5"/>
  <c r="J78" i="5"/>
  <c r="C7" i="15"/>
  <c r="F81" i="3"/>
  <c r="F7" i="15" s="1"/>
  <c r="E81" i="3"/>
  <c r="E7" i="15" s="1"/>
  <c r="D81" i="3"/>
  <c r="D7" i="15" s="1"/>
  <c r="J108" i="5"/>
  <c r="K108" i="5"/>
  <c r="BA79" i="5"/>
  <c r="Q25" i="2" s="1"/>
  <c r="BC77" i="3" s="1"/>
  <c r="C79" i="3" s="1"/>
  <c r="E63" i="6"/>
  <c r="D63" i="6"/>
  <c r="J109" i="5"/>
  <c r="K109" i="5"/>
  <c r="BU79" i="5"/>
  <c r="AK25" i="2" s="1"/>
  <c r="BF97" i="5"/>
  <c r="V26" i="2" s="1"/>
  <c r="BW97" i="5"/>
  <c r="AM26" i="2" s="1"/>
  <c r="AZ79" i="5"/>
  <c r="P25" i="2" s="1"/>
  <c r="BC79" i="5"/>
  <c r="S25" i="2" s="1"/>
  <c r="BE77" i="3" s="1"/>
  <c r="I106" i="5"/>
  <c r="C96" i="3"/>
  <c r="C98" i="3"/>
  <c r="C97" i="3"/>
  <c r="I77" i="5"/>
  <c r="AL79" i="5" s="1"/>
  <c r="V19" i="5" s="1"/>
  <c r="I104" i="5"/>
  <c r="BE97" i="5"/>
  <c r="U26" i="2" s="1"/>
  <c r="BG77" i="3" s="1"/>
  <c r="N55" i="18"/>
  <c r="R55" i="18" s="1"/>
  <c r="N53" i="18"/>
  <c r="R53" i="18" s="1"/>
  <c r="N56" i="18"/>
  <c r="R56" i="18" s="1"/>
  <c r="N54" i="18"/>
  <c r="R54" i="18" s="1"/>
  <c r="O71" i="18"/>
  <c r="E71" i="3" l="1"/>
  <c r="F71" i="3"/>
  <c r="D71" i="3"/>
  <c r="M82" i="3"/>
  <c r="F26" i="15" s="1"/>
  <c r="L82" i="3"/>
  <c r="E26" i="15" s="1"/>
  <c r="K82" i="3"/>
  <c r="D26" i="15" s="1"/>
  <c r="BT79" i="3"/>
  <c r="AH5" i="2" s="1"/>
  <c r="C26" i="15"/>
  <c r="D105" i="3"/>
  <c r="BY77" i="3"/>
  <c r="C91" i="3" s="1"/>
  <c r="BH77" i="3"/>
  <c r="C90" i="3" s="1"/>
  <c r="D104" i="3"/>
  <c r="E104" i="3"/>
  <c r="E105" i="3"/>
  <c r="BB77" i="3"/>
  <c r="C78" i="3" s="1"/>
  <c r="C106" i="3"/>
  <c r="D106" i="3" s="1"/>
  <c r="BB97" i="5"/>
  <c r="R26" i="2" s="1"/>
  <c r="BD77" i="3" s="1"/>
  <c r="C86" i="3" s="1"/>
  <c r="J104" i="5"/>
  <c r="K104" i="5"/>
  <c r="F96" i="3"/>
  <c r="E96" i="3"/>
  <c r="D96" i="3"/>
  <c r="F79" i="3"/>
  <c r="F5" i="15" s="1"/>
  <c r="E79" i="3"/>
  <c r="E5" i="15" s="1"/>
  <c r="D79" i="3"/>
  <c r="D5" i="15" s="1"/>
  <c r="J106" i="5"/>
  <c r="K106" i="5"/>
  <c r="D97" i="3"/>
  <c r="F97" i="3"/>
  <c r="E97" i="3"/>
  <c r="F98" i="3"/>
  <c r="E98" i="3"/>
  <c r="D98" i="3"/>
  <c r="C80" i="3"/>
  <c r="J99" i="3" s="1"/>
  <c r="C87" i="3"/>
  <c r="C5" i="15"/>
  <c r="BU97" i="5"/>
  <c r="AK26" i="2" s="1"/>
  <c r="BW77" i="3" s="1"/>
  <c r="J98" i="3"/>
  <c r="B25" i="2"/>
  <c r="AN77" i="3" s="1"/>
  <c r="AG7" i="2"/>
  <c r="R50" i="18"/>
  <c r="BY61" i="18"/>
  <c r="AO39" i="2" s="1"/>
  <c r="BY41" i="7" s="1"/>
  <c r="O50" i="7" s="1"/>
  <c r="O90" i="18"/>
  <c r="N71" i="18"/>
  <c r="R71" i="18" s="1"/>
  <c r="R68" i="18" s="1"/>
  <c r="E106" i="3" l="1"/>
  <c r="U101" i="3" s="1"/>
  <c r="F106" i="3"/>
  <c r="U96" i="3" s="1"/>
  <c r="F90" i="3"/>
  <c r="F16" i="15" s="1"/>
  <c r="J103" i="3"/>
  <c r="M103" i="3" s="1"/>
  <c r="E90" i="3"/>
  <c r="E16" i="15" s="1"/>
  <c r="C16" i="15"/>
  <c r="D90" i="3"/>
  <c r="D16" i="15" s="1"/>
  <c r="F91" i="3"/>
  <c r="F17" i="15" s="1"/>
  <c r="E91" i="3"/>
  <c r="E17" i="15" s="1"/>
  <c r="D91" i="3"/>
  <c r="D17" i="15" s="1"/>
  <c r="C17" i="15"/>
  <c r="D78" i="3"/>
  <c r="D4" i="15" s="1"/>
  <c r="F78" i="3"/>
  <c r="F4" i="15" s="1"/>
  <c r="J97" i="3"/>
  <c r="L97" i="3" s="1"/>
  <c r="E78" i="3"/>
  <c r="E4" i="15" s="1"/>
  <c r="C4" i="15"/>
  <c r="D86" i="3"/>
  <c r="D12" i="15" s="1"/>
  <c r="F86" i="3"/>
  <c r="F12" i="15" s="1"/>
  <c r="E86" i="3"/>
  <c r="E12" i="15" s="1"/>
  <c r="L103" i="3"/>
  <c r="M98" i="3"/>
  <c r="L98" i="3"/>
  <c r="K98" i="3"/>
  <c r="C6" i="15"/>
  <c r="D80" i="3"/>
  <c r="D6" i="15" s="1"/>
  <c r="F80" i="3"/>
  <c r="F6" i="15" s="1"/>
  <c r="E80" i="3"/>
  <c r="E6" i="15" s="1"/>
  <c r="L99" i="3"/>
  <c r="K99" i="3"/>
  <c r="M99" i="3"/>
  <c r="C13" i="15"/>
  <c r="F87" i="3"/>
  <c r="F13" i="15" s="1"/>
  <c r="E87" i="3"/>
  <c r="E13" i="15" s="1"/>
  <c r="D87" i="3"/>
  <c r="D13" i="15" s="1"/>
  <c r="N53" i="7"/>
  <c r="R53" i="7" s="1"/>
  <c r="N54" i="7"/>
  <c r="R54" i="7" s="1"/>
  <c r="N56" i="7"/>
  <c r="R56" i="7" s="1"/>
  <c r="O71" i="7"/>
  <c r="N55" i="7"/>
  <c r="R55" i="7" s="1"/>
  <c r="Q17" i="3"/>
  <c r="Q36" i="3" s="1"/>
  <c r="C12" i="15"/>
  <c r="J101" i="3"/>
  <c r="J102" i="3"/>
  <c r="C88" i="3"/>
  <c r="S7" i="2"/>
  <c r="Q7" i="2"/>
  <c r="BE97" i="3"/>
  <c r="S6" i="2" s="1"/>
  <c r="BS97" i="3"/>
  <c r="AG6" i="2" s="1"/>
  <c r="X21" i="3"/>
  <c r="X47" i="3" s="1"/>
  <c r="BC97" i="3"/>
  <c r="Q6" i="2" s="1"/>
  <c r="O68" i="7"/>
  <c r="O89" i="7" s="1"/>
  <c r="N90" i="18"/>
  <c r="R90" i="18" s="1"/>
  <c r="R86" i="18" s="1"/>
  <c r="BZ79" i="18"/>
  <c r="AP40" i="2" s="1"/>
  <c r="O109" i="18"/>
  <c r="U98" i="3" l="1"/>
  <c r="U93" i="3"/>
  <c r="U99" i="3"/>
  <c r="U97" i="3"/>
  <c r="U102" i="3"/>
  <c r="U95" i="3"/>
  <c r="U100" i="3"/>
  <c r="BV97" i="3"/>
  <c r="AJ6" i="2" s="1"/>
  <c r="K103" i="3"/>
  <c r="U94" i="3"/>
  <c r="M97" i="3"/>
  <c r="K97" i="3"/>
  <c r="R50" i="7"/>
  <c r="D88" i="3"/>
  <c r="D14" i="15" s="1"/>
  <c r="F88" i="3"/>
  <c r="F14" i="15" s="1"/>
  <c r="E88" i="3"/>
  <c r="E14" i="15" s="1"/>
  <c r="M102" i="3"/>
  <c r="L102" i="3"/>
  <c r="K102" i="3"/>
  <c r="BF97" i="3"/>
  <c r="T6" i="2" s="1"/>
  <c r="L101" i="3"/>
  <c r="K101" i="3"/>
  <c r="M101" i="3"/>
  <c r="O90" i="7"/>
  <c r="BY61" i="7"/>
  <c r="AO34" i="2" s="1"/>
  <c r="BY41" i="19" s="1"/>
  <c r="O50" i="19" s="1"/>
  <c r="N55" i="19" s="1"/>
  <c r="R55" i="19" s="1"/>
  <c r="Q55" i="3"/>
  <c r="CB25" i="3"/>
  <c r="AP2" i="2" s="1"/>
  <c r="P36" i="3"/>
  <c r="T36" i="3" s="1"/>
  <c r="BU97" i="3"/>
  <c r="AI6" i="2" s="1"/>
  <c r="C14" i="15"/>
  <c r="AL7" i="2"/>
  <c r="U8" i="2"/>
  <c r="AK8" i="2"/>
  <c r="U7" i="2"/>
  <c r="C95" i="3"/>
  <c r="AK7" i="2"/>
  <c r="C77" i="3"/>
  <c r="X18" i="3"/>
  <c r="X46" i="3" s="1"/>
  <c r="J7" i="15" s="1"/>
  <c r="N72" i="7"/>
  <c r="R72" i="7" s="1"/>
  <c r="N73" i="7"/>
  <c r="R73" i="7" s="1"/>
  <c r="N74" i="7"/>
  <c r="R74" i="7" s="1"/>
  <c r="N71" i="7"/>
  <c r="R71" i="7" s="1"/>
  <c r="AM9" i="2"/>
  <c r="N109" i="18"/>
  <c r="R109" i="18" s="1"/>
  <c r="CA97" i="18"/>
  <c r="AQ41" i="2" s="1"/>
  <c r="O108" i="7"/>
  <c r="BY79" i="7"/>
  <c r="AO35" i="2" s="1"/>
  <c r="N89" i="7"/>
  <c r="R89" i="7" s="1"/>
  <c r="R86" i="7" s="1"/>
  <c r="BY59" i="19" l="1"/>
  <c r="F77" i="3"/>
  <c r="F3" i="15" s="1"/>
  <c r="E77" i="3"/>
  <c r="E3" i="15" s="1"/>
  <c r="D77" i="3"/>
  <c r="D3" i="15" s="1"/>
  <c r="N53" i="19"/>
  <c r="R53" i="19" s="1"/>
  <c r="N56" i="19"/>
  <c r="R56" i="19" s="1"/>
  <c r="O71" i="19"/>
  <c r="O90" i="19" s="1"/>
  <c r="BZ79" i="19" s="1"/>
  <c r="AP30" i="2" s="1"/>
  <c r="BZ77" i="5" s="1"/>
  <c r="O109" i="7"/>
  <c r="N90" i="7"/>
  <c r="R90" i="7" s="1"/>
  <c r="BZ79" i="7"/>
  <c r="AP35" i="2" s="1"/>
  <c r="BZ59" i="19" s="1"/>
  <c r="AU7" i="15"/>
  <c r="Q74" i="3"/>
  <c r="CD61" i="3" s="1"/>
  <c r="AR4" i="2" s="1"/>
  <c r="CC43" i="3"/>
  <c r="AQ3" i="2" s="1"/>
  <c r="P55" i="3"/>
  <c r="T55" i="3" s="1"/>
  <c r="O32" i="5"/>
  <c r="N35" i="5" s="1"/>
  <c r="R35" i="5" s="1"/>
  <c r="J96" i="3"/>
  <c r="C3" i="15"/>
  <c r="AM8" i="2"/>
  <c r="P7" i="2"/>
  <c r="R68" i="7"/>
  <c r="O68" i="19"/>
  <c r="BZ97" i="7"/>
  <c r="AP36" i="2" s="1"/>
  <c r="N108" i="7"/>
  <c r="R108" i="7" s="1"/>
  <c r="M96" i="3" l="1"/>
  <c r="L96" i="3"/>
  <c r="K96" i="3"/>
  <c r="O109" i="19"/>
  <c r="N109" i="19" s="1"/>
  <c r="R109" i="19" s="1"/>
  <c r="N90" i="19"/>
  <c r="R90" i="19" s="1"/>
  <c r="BY61" i="19"/>
  <c r="AO29" i="2" s="1"/>
  <c r="N109" i="7"/>
  <c r="R109" i="7" s="1"/>
  <c r="CA97" i="7"/>
  <c r="AQ36" i="2" s="1"/>
  <c r="N37" i="5"/>
  <c r="R37" i="5" s="1"/>
  <c r="N36" i="5"/>
  <c r="R36" i="5" s="1"/>
  <c r="N38" i="5"/>
  <c r="R38" i="5" s="1"/>
  <c r="O53" i="5"/>
  <c r="BY43" i="5" s="1"/>
  <c r="AO23" i="2" s="1"/>
  <c r="J95" i="3"/>
  <c r="AN97" i="3" s="1"/>
  <c r="X22" i="3" s="1"/>
  <c r="BB97" i="3"/>
  <c r="P6" i="2" s="1"/>
  <c r="R8" i="2"/>
  <c r="B7" i="2"/>
  <c r="X25" i="3"/>
  <c r="O89" i="19"/>
  <c r="N74" i="19"/>
  <c r="R74" i="19" s="1"/>
  <c r="N72" i="19"/>
  <c r="R72" i="19" s="1"/>
  <c r="N71" i="19"/>
  <c r="R71" i="19" s="1"/>
  <c r="O68" i="6"/>
  <c r="Q104" i="3"/>
  <c r="BY41" i="5" l="1"/>
  <c r="O50" i="5" s="1"/>
  <c r="N56" i="5" s="1"/>
  <c r="R56" i="5" s="1"/>
  <c r="BY59" i="5"/>
  <c r="CA97" i="19"/>
  <c r="AQ31" i="2" s="1"/>
  <c r="R32" i="5"/>
  <c r="O72" i="5"/>
  <c r="BZ61" i="5" s="1"/>
  <c r="AP24" i="2" s="1"/>
  <c r="R7" i="2"/>
  <c r="V8" i="2"/>
  <c r="B6" i="2"/>
  <c r="V9" i="2"/>
  <c r="AQ7" i="2"/>
  <c r="O108" i="19"/>
  <c r="N89" i="19"/>
  <c r="R89" i="19" s="1"/>
  <c r="BY79" i="19"/>
  <c r="AO30" i="2" s="1"/>
  <c r="BY77" i="5" s="1"/>
  <c r="O86" i="5" s="1"/>
  <c r="N73" i="6"/>
  <c r="R73" i="6" s="1"/>
  <c r="O89" i="6"/>
  <c r="N72" i="6"/>
  <c r="R72" i="6" s="1"/>
  <c r="N74" i="6"/>
  <c r="R74" i="6" s="1"/>
  <c r="P110" i="3"/>
  <c r="T110" i="3" s="1"/>
  <c r="P109" i="3"/>
  <c r="T109" i="3" s="1"/>
  <c r="O107" i="5" l="1"/>
  <c r="N92" i="5"/>
  <c r="R92" i="5" s="1"/>
  <c r="N53" i="5"/>
  <c r="R53" i="5" s="1"/>
  <c r="O71" i="5"/>
  <c r="O90" i="5" s="1"/>
  <c r="O109" i="5" s="1"/>
  <c r="N54" i="5"/>
  <c r="R54" i="5" s="1"/>
  <c r="N55" i="5"/>
  <c r="R55" i="5" s="1"/>
  <c r="O91" i="5"/>
  <c r="CA79" i="5" s="1"/>
  <c r="AQ25" i="2" s="1"/>
  <c r="T8" i="2"/>
  <c r="AN10" i="2"/>
  <c r="AR8" i="2"/>
  <c r="O68" i="5"/>
  <c r="O89" i="5" s="1"/>
  <c r="N89" i="5" s="1"/>
  <c r="R89" i="5" s="1"/>
  <c r="N108" i="19"/>
  <c r="R108" i="19" s="1"/>
  <c r="BZ97" i="19"/>
  <c r="AP31" i="2" s="1"/>
  <c r="AO7" i="2"/>
  <c r="O108" i="6"/>
  <c r="BY79" i="6"/>
  <c r="AO45" i="2" s="1"/>
  <c r="N89" i="6"/>
  <c r="R89" i="6" s="1"/>
  <c r="N107" i="5" l="1"/>
  <c r="R107" i="5" s="1"/>
  <c r="R104" i="5" s="1"/>
  <c r="BY97" i="5"/>
  <c r="AO26" i="2" s="1"/>
  <c r="BZ79" i="5"/>
  <c r="AP25" i="2" s="1"/>
  <c r="N90" i="5"/>
  <c r="R90" i="5" s="1"/>
  <c r="BY61" i="5"/>
  <c r="AO24" i="2" s="1"/>
  <c r="R50" i="5"/>
  <c r="O110" i="5"/>
  <c r="CB97" i="5" s="1"/>
  <c r="AR26" i="2" s="1"/>
  <c r="CD77" i="3" s="1"/>
  <c r="N91" i="5"/>
  <c r="R91" i="5" s="1"/>
  <c r="R86" i="5" s="1"/>
  <c r="N109" i="5"/>
  <c r="R109" i="5" s="1"/>
  <c r="CA97" i="5"/>
  <c r="AQ26" i="2" s="1"/>
  <c r="CC77" i="3" s="1"/>
  <c r="AN9" i="2"/>
  <c r="AL9" i="2"/>
  <c r="N73" i="5"/>
  <c r="R73" i="5" s="1"/>
  <c r="N71" i="5"/>
  <c r="R71" i="5" s="1"/>
  <c r="N72" i="5"/>
  <c r="R72" i="5" s="1"/>
  <c r="N74" i="5"/>
  <c r="R74" i="5" s="1"/>
  <c r="O108" i="5"/>
  <c r="BY79" i="5"/>
  <c r="AO25" i="2" s="1"/>
  <c r="N108" i="6"/>
  <c r="R108" i="6" s="1"/>
  <c r="BZ97" i="6"/>
  <c r="AP46" i="2" s="1"/>
  <c r="AP8" i="2"/>
  <c r="CA77" i="3" l="1"/>
  <c r="Q86" i="3" s="1"/>
  <c r="N110" i="5"/>
  <c r="R110" i="5" s="1"/>
  <c r="R68" i="5"/>
  <c r="N108" i="5"/>
  <c r="R108" i="5" s="1"/>
  <c r="BZ97" i="5"/>
  <c r="AP26" i="2" s="1"/>
  <c r="CB77" i="3" s="1"/>
  <c r="AQ9" i="2"/>
  <c r="Q107" i="3" l="1"/>
  <c r="P91" i="3"/>
  <c r="T91" i="3" s="1"/>
  <c r="P90" i="3"/>
  <c r="T90" i="3" s="1"/>
  <c r="AP7" i="2"/>
  <c r="AR10" i="2"/>
  <c r="CA97" i="3" l="1"/>
  <c r="AO6" i="2" s="1"/>
  <c r="P107" i="3"/>
  <c r="T107" i="3" s="1"/>
  <c r="T104" i="3" s="1"/>
  <c r="AQ8" i="2"/>
  <c r="W42" i="3"/>
  <c r="AM7" i="3"/>
  <c r="CB7" i="3" l="1"/>
  <c r="BX7" i="3"/>
  <c r="C17" i="3" s="1"/>
  <c r="BT7" i="3"/>
  <c r="C10" i="3" s="1"/>
  <c r="BP7" i="3"/>
  <c r="AF7" i="3" s="1"/>
  <c r="BL7" i="3"/>
  <c r="AB7" i="3" s="1"/>
  <c r="BH7" i="3"/>
  <c r="C18" i="3" s="1"/>
  <c r="BD7" i="3"/>
  <c r="C14" i="3" s="1"/>
  <c r="AZ7" i="3"/>
  <c r="G20" i="3" s="1"/>
  <c r="R9" i="3" s="1"/>
  <c r="AV7" i="3"/>
  <c r="AR7" i="3"/>
  <c r="AI7" i="3" s="1"/>
  <c r="AN7" i="3"/>
  <c r="BR7" i="3"/>
  <c r="BF7" i="3"/>
  <c r="C11" i="3" s="1"/>
  <c r="AT7" i="3"/>
  <c r="G11" i="3" s="1"/>
  <c r="BU7" i="3"/>
  <c r="C12" i="3" s="1"/>
  <c r="BA7" i="3"/>
  <c r="AS7" i="3"/>
  <c r="G6" i="3" s="1"/>
  <c r="CA7" i="3"/>
  <c r="Q14" i="3" s="1"/>
  <c r="Q35" i="3" s="1"/>
  <c r="CA25" i="3" s="1"/>
  <c r="AO2" i="2" s="1"/>
  <c r="O14" i="19" s="1"/>
  <c r="BW7" i="3"/>
  <c r="C16" i="3" s="1"/>
  <c r="BS7" i="3"/>
  <c r="C9" i="3" s="1"/>
  <c r="BO7" i="3"/>
  <c r="AE7" i="3" s="1"/>
  <c r="BK7" i="3"/>
  <c r="AA7" i="3" s="1"/>
  <c r="BG7" i="3"/>
  <c r="C15" i="3" s="1"/>
  <c r="BC7" i="3"/>
  <c r="C7" i="3" s="1"/>
  <c r="AY7" i="3"/>
  <c r="G17" i="3" s="1"/>
  <c r="R8" i="3" s="1"/>
  <c r="AU7" i="3"/>
  <c r="G14" i="3" s="1"/>
  <c r="AQ7" i="3"/>
  <c r="AH7" i="3" s="1"/>
  <c r="CD7" i="3"/>
  <c r="BV7" i="3"/>
  <c r="C13" i="3" s="1"/>
  <c r="BN7" i="3"/>
  <c r="BJ7" i="3"/>
  <c r="Z7" i="3" s="1"/>
  <c r="Y42" i="3" s="1"/>
  <c r="BB7" i="3"/>
  <c r="C6" i="3" s="1"/>
  <c r="AX7" i="3"/>
  <c r="G13" i="3" s="1"/>
  <c r="R7" i="3" s="1"/>
  <c r="AP7" i="3"/>
  <c r="AG7" i="3" s="1"/>
  <c r="CC7" i="3"/>
  <c r="BQ7" i="3"/>
  <c r="BE7" i="3"/>
  <c r="C8" i="3" s="1"/>
  <c r="AO7" i="3"/>
  <c r="BZ7" i="3"/>
  <c r="C20" i="3" s="1"/>
  <c r="BY7" i="3"/>
  <c r="C19" i="3" s="1"/>
  <c r="BM7" i="3"/>
  <c r="BI7" i="3"/>
  <c r="B5" i="3" s="1"/>
  <c r="AW7" i="3"/>
  <c r="G10" i="3" s="1"/>
  <c r="R6" i="3" s="1"/>
  <c r="AR9" i="2"/>
  <c r="G18" i="3"/>
  <c r="N29" i="3" l="1"/>
  <c r="N53" i="3" s="1"/>
  <c r="AY43" i="3" s="1"/>
  <c r="M3" i="2" s="1"/>
  <c r="P8" i="3"/>
  <c r="F19" i="3"/>
  <c r="E19" i="3"/>
  <c r="D19" i="3"/>
  <c r="D14" i="3"/>
  <c r="F14" i="3"/>
  <c r="E14" i="3"/>
  <c r="D20" i="3"/>
  <c r="F20" i="3"/>
  <c r="E20" i="3"/>
  <c r="F15" i="3"/>
  <c r="E15" i="3"/>
  <c r="D15" i="3"/>
  <c r="D18" i="3"/>
  <c r="F18" i="3"/>
  <c r="E18" i="3"/>
  <c r="F13" i="3"/>
  <c r="E13" i="3"/>
  <c r="D13" i="3"/>
  <c r="D10" i="3"/>
  <c r="F10" i="3"/>
  <c r="E10" i="3"/>
  <c r="D8" i="3"/>
  <c r="F8" i="3"/>
  <c r="E8" i="3"/>
  <c r="D12" i="3"/>
  <c r="F12" i="3"/>
  <c r="E12" i="3"/>
  <c r="D16" i="3"/>
  <c r="F16" i="3"/>
  <c r="E16" i="3"/>
  <c r="F17" i="3"/>
  <c r="E17" i="3"/>
  <c r="D17" i="3"/>
  <c r="F11" i="3"/>
  <c r="E11" i="3"/>
  <c r="D11" i="3"/>
  <c r="D6" i="3"/>
  <c r="F6" i="3"/>
  <c r="E6" i="3"/>
  <c r="F7" i="3"/>
  <c r="E7" i="3"/>
  <c r="D7" i="3"/>
  <c r="F9" i="3"/>
  <c r="E9" i="3"/>
  <c r="D9" i="3"/>
  <c r="O35" i="19"/>
  <c r="N18" i="19"/>
  <c r="R18" i="19" s="1"/>
  <c r="N17" i="19"/>
  <c r="R17" i="19" s="1"/>
  <c r="N20" i="19"/>
  <c r="R20" i="19" s="1"/>
  <c r="N19" i="19"/>
  <c r="R19" i="19" s="1"/>
  <c r="R4" i="3" a="1"/>
  <c r="S4" i="3" a="1"/>
  <c r="S4" i="3" s="1"/>
  <c r="P20" i="3"/>
  <c r="T20" i="3" s="1"/>
  <c r="P35" i="3"/>
  <c r="T35" i="3" s="1"/>
  <c r="T32" i="3" s="1"/>
  <c r="P17" i="3"/>
  <c r="T17" i="3" s="1"/>
  <c r="P18" i="3"/>
  <c r="T18" i="3" s="1"/>
  <c r="P19" i="3"/>
  <c r="T19" i="3" s="1"/>
  <c r="G5" i="3"/>
  <c r="J30" i="3"/>
  <c r="J29" i="3"/>
  <c r="C4" i="3"/>
  <c r="Q54" i="3"/>
  <c r="Q73" i="3" s="1"/>
  <c r="R4" i="3"/>
  <c r="N24" i="3"/>
  <c r="P6" i="3"/>
  <c r="E4" i="3"/>
  <c r="AD7" i="3"/>
  <c r="J26" i="3"/>
  <c r="N28" i="3"/>
  <c r="AW25" i="3" s="1"/>
  <c r="K2" i="2" s="1"/>
  <c r="F10" i="19" s="1"/>
  <c r="P6" i="19" s="1"/>
  <c r="P7" i="3"/>
  <c r="P14" i="3"/>
  <c r="Y7" i="3"/>
  <c r="B4" i="3"/>
  <c r="I22" i="3" s="1"/>
  <c r="AO25" i="3" s="1"/>
  <c r="C2" i="2" s="1"/>
  <c r="J28" i="3"/>
  <c r="BU25" i="3"/>
  <c r="AI2" i="2" s="1"/>
  <c r="C12" i="19" s="1"/>
  <c r="AT25" i="3"/>
  <c r="H2" i="2" s="1"/>
  <c r="F11" i="19" s="1"/>
  <c r="J25" i="3"/>
  <c r="P9" i="3"/>
  <c r="N31" i="3"/>
  <c r="AX25" i="3" s="1"/>
  <c r="L2" i="2" s="1"/>
  <c r="F13" i="19" s="1"/>
  <c r="P7" i="19" s="1"/>
  <c r="AC7" i="3"/>
  <c r="G4" i="3"/>
  <c r="C5" i="3"/>
  <c r="X7" i="3"/>
  <c r="X42" i="3" s="1"/>
  <c r="J3" i="15" s="1"/>
  <c r="BG7" i="15" s="1"/>
  <c r="J31" i="3"/>
  <c r="J27" i="3"/>
  <c r="Q25" i="3" l="1"/>
  <c r="K28" i="3"/>
  <c r="M28" i="3"/>
  <c r="L28" i="3"/>
  <c r="M31" i="3"/>
  <c r="L31" i="3"/>
  <c r="K31" i="3"/>
  <c r="F5" i="3"/>
  <c r="E5" i="3"/>
  <c r="D5" i="3"/>
  <c r="K26" i="3"/>
  <c r="M26" i="3"/>
  <c r="L26" i="3"/>
  <c r="M29" i="3"/>
  <c r="L29" i="3"/>
  <c r="K29" i="3"/>
  <c r="M27" i="3"/>
  <c r="L27" i="3"/>
  <c r="K27" i="3"/>
  <c r="M25" i="3"/>
  <c r="L25" i="3"/>
  <c r="K25" i="3"/>
  <c r="D12" i="19"/>
  <c r="E12" i="19"/>
  <c r="K30" i="3"/>
  <c r="M30" i="3"/>
  <c r="L30" i="3"/>
  <c r="P4" i="19" a="1"/>
  <c r="P4" i="19" s="1"/>
  <c r="Q4" i="19" a="1"/>
  <c r="Q4" i="19" s="1"/>
  <c r="N14" i="19"/>
  <c r="W7" i="19"/>
  <c r="B4" i="19"/>
  <c r="H22" i="19" s="1"/>
  <c r="AM25" i="19" s="1"/>
  <c r="C27" i="2" s="1"/>
  <c r="N7" i="19"/>
  <c r="L28" i="19"/>
  <c r="AU25" i="19" s="1"/>
  <c r="K27" i="2" s="1"/>
  <c r="R14" i="19"/>
  <c r="O54" i="19"/>
  <c r="BY25" i="19"/>
  <c r="AO27" i="2" s="1"/>
  <c r="N35" i="19"/>
  <c r="R35" i="19" s="1"/>
  <c r="R32" i="19" s="1"/>
  <c r="T14" i="3"/>
  <c r="P4" i="3" a="1"/>
  <c r="P4" i="3" s="1"/>
  <c r="Q11" i="3" s="1"/>
  <c r="J24" i="3"/>
  <c r="CB43" i="3"/>
  <c r="AP3" i="2" s="1"/>
  <c r="J53" i="3"/>
  <c r="BF25" i="3"/>
  <c r="T2" i="2" s="1"/>
  <c r="C11" i="19" s="1"/>
  <c r="P54" i="3"/>
  <c r="T54" i="3" s="1"/>
  <c r="T50" i="3" s="1"/>
  <c r="R11" i="3"/>
  <c r="AG5" i="3" s="1"/>
  <c r="AB42" i="3" s="1"/>
  <c r="M3" i="15" s="1"/>
  <c r="BC25" i="3"/>
  <c r="Q2" i="2" s="1"/>
  <c r="J51" i="3"/>
  <c r="BT25" i="3"/>
  <c r="AH2" i="2" s="1"/>
  <c r="C10" i="19" s="1"/>
  <c r="N50" i="3"/>
  <c r="Q24" i="3"/>
  <c r="AS25" i="3"/>
  <c r="G2" i="2" s="1"/>
  <c r="F6" i="19" s="1"/>
  <c r="BS25" i="3"/>
  <c r="AG2" i="2" s="1"/>
  <c r="C9" i="19" s="1"/>
  <c r="BV25" i="3"/>
  <c r="AJ2" i="2" s="1"/>
  <c r="C13" i="19" s="1"/>
  <c r="CC61" i="3"/>
  <c r="AQ4" i="2" s="1"/>
  <c r="Q92" i="3"/>
  <c r="J52" i="3"/>
  <c r="BE25" i="3"/>
  <c r="S2" i="2" s="1"/>
  <c r="C8" i="19" s="1"/>
  <c r="D9" i="19" l="1"/>
  <c r="E9" i="19"/>
  <c r="M52" i="3"/>
  <c r="L52" i="3"/>
  <c r="K52" i="3"/>
  <c r="D10" i="19"/>
  <c r="E10" i="19"/>
  <c r="K24" i="3"/>
  <c r="M24" i="3"/>
  <c r="L24" i="3"/>
  <c r="BX43" i="3"/>
  <c r="AL3" i="2" s="1"/>
  <c r="L53" i="3"/>
  <c r="K53" i="3"/>
  <c r="M53" i="3"/>
  <c r="L51" i="3"/>
  <c r="K51" i="3"/>
  <c r="M51" i="3"/>
  <c r="D11" i="19"/>
  <c r="E11" i="19"/>
  <c r="D8" i="19"/>
  <c r="E8" i="19"/>
  <c r="D13" i="19"/>
  <c r="E13" i="19"/>
  <c r="N6" i="19"/>
  <c r="N4" i="19" s="1" a="1"/>
  <c r="N4" i="19" s="1"/>
  <c r="O11" i="19" s="1"/>
  <c r="AC5" i="19" s="1"/>
  <c r="Y27" i="19" s="1"/>
  <c r="S11" i="15" s="1"/>
  <c r="L24" i="19"/>
  <c r="I28" i="19"/>
  <c r="P11" i="19"/>
  <c r="O73" i="19"/>
  <c r="BZ43" i="19"/>
  <c r="AP28" i="2" s="1"/>
  <c r="N54" i="19"/>
  <c r="R54" i="19" s="1"/>
  <c r="R50" i="19" s="1"/>
  <c r="I27" i="19"/>
  <c r="C7" i="19"/>
  <c r="AD7" i="19"/>
  <c r="S22" i="3" a="1"/>
  <c r="Q22" i="3" a="1"/>
  <c r="Q22" i="3" s="1"/>
  <c r="P22" i="3" a="1"/>
  <c r="P22" i="3" s="1"/>
  <c r="Q29" i="3" s="1"/>
  <c r="J23" i="3"/>
  <c r="AN25" i="3" s="1"/>
  <c r="B2" i="2" s="1"/>
  <c r="J50" i="3"/>
  <c r="BB25" i="3"/>
  <c r="P2" i="2" s="1"/>
  <c r="P11" i="3"/>
  <c r="AC5" i="3" s="1"/>
  <c r="Z42" i="3" s="1"/>
  <c r="K3" i="15" s="1"/>
  <c r="AE5" i="3"/>
  <c r="AA42" i="3" s="1"/>
  <c r="L3" i="15" s="1"/>
  <c r="BW43" i="3"/>
  <c r="AK3" i="2" s="1"/>
  <c r="S22" i="3"/>
  <c r="BG43" i="3"/>
  <c r="U3" i="2" s="1"/>
  <c r="J73" i="3"/>
  <c r="CD79" i="3"/>
  <c r="AR5" i="2" s="1"/>
  <c r="P92" i="3"/>
  <c r="T92" i="3" s="1"/>
  <c r="AU43" i="3"/>
  <c r="I3" i="2" s="1"/>
  <c r="Q44" i="3"/>
  <c r="N72" i="3"/>
  <c r="J27" i="19" l="1"/>
  <c r="K27" i="19"/>
  <c r="J28" i="19"/>
  <c r="K28" i="19"/>
  <c r="D7" i="19"/>
  <c r="E7" i="19"/>
  <c r="K73" i="3"/>
  <c r="M73" i="3"/>
  <c r="L73" i="3"/>
  <c r="M50" i="3"/>
  <c r="L50" i="3"/>
  <c r="K50" i="3"/>
  <c r="BH7" i="15"/>
  <c r="C6" i="19"/>
  <c r="AC7" i="19"/>
  <c r="N11" i="19"/>
  <c r="AA5" i="19" s="1"/>
  <c r="X27" i="19" s="1"/>
  <c r="R11" i="15" s="1"/>
  <c r="BH13" i="15" s="1"/>
  <c r="AE5" i="19"/>
  <c r="Z27" i="19" s="1"/>
  <c r="T11" i="15" s="1"/>
  <c r="O24" i="19"/>
  <c r="AQ25" i="19"/>
  <c r="G27" i="2" s="1"/>
  <c r="L50" i="19"/>
  <c r="V7" i="19"/>
  <c r="V27" i="19" s="1"/>
  <c r="Q11" i="15" s="1"/>
  <c r="C5" i="19"/>
  <c r="I24" i="19" s="1"/>
  <c r="BQ25" i="19"/>
  <c r="AG27" i="2" s="1"/>
  <c r="BR25" i="19"/>
  <c r="AH27" i="2" s="1"/>
  <c r="I26" i="19"/>
  <c r="O92" i="19"/>
  <c r="CA61" i="19"/>
  <c r="AQ29" i="2" s="1"/>
  <c r="N73" i="19"/>
  <c r="R73" i="19" s="1"/>
  <c r="R68" i="19" s="1"/>
  <c r="Q40" i="3" a="1"/>
  <c r="Q40" i="3" s="1"/>
  <c r="P40" i="3" a="1"/>
  <c r="P40" i="3" s="1"/>
  <c r="Q47" i="3" s="1"/>
  <c r="S40" i="3" a="1"/>
  <c r="S40" i="3" s="1"/>
  <c r="X10" i="3"/>
  <c r="J72" i="3"/>
  <c r="BD43" i="3"/>
  <c r="R3" i="2" s="1"/>
  <c r="R29" i="3"/>
  <c r="AG10" i="3" s="1"/>
  <c r="AB43" i="3" s="1"/>
  <c r="M4" i="15" s="1"/>
  <c r="AV61" i="3"/>
  <c r="J4" i="2" s="1"/>
  <c r="Q63" i="3"/>
  <c r="N92" i="3"/>
  <c r="AZ79" i="3" s="1"/>
  <c r="N5" i="2" s="1"/>
  <c r="AE10" i="3"/>
  <c r="AA43" i="3" s="1"/>
  <c r="L4" i="15" s="1"/>
  <c r="BY61" i="3"/>
  <c r="AM4" i="2" s="1"/>
  <c r="CA41" i="5" l="1"/>
  <c r="CA59" i="5"/>
  <c r="J24" i="19"/>
  <c r="K24" i="19"/>
  <c r="D6" i="19"/>
  <c r="E6" i="19"/>
  <c r="J92" i="3"/>
  <c r="M72" i="3"/>
  <c r="L72" i="3"/>
  <c r="K72" i="3"/>
  <c r="J26" i="19"/>
  <c r="K26" i="19"/>
  <c r="BH61" i="3"/>
  <c r="V4" i="2" s="1"/>
  <c r="BG13" i="15"/>
  <c r="O22" i="19" a="1"/>
  <c r="Q22" i="19" a="1"/>
  <c r="Q22" i="19" s="1"/>
  <c r="N22" i="19" a="1"/>
  <c r="N92" i="19"/>
  <c r="R92" i="19" s="1"/>
  <c r="R86" i="19" s="1"/>
  <c r="CB79" i="19"/>
  <c r="AR30" i="2" s="1"/>
  <c r="CB77" i="5" s="1"/>
  <c r="O44" i="19"/>
  <c r="L72" i="19"/>
  <c r="AS43" i="19"/>
  <c r="I28" i="2" s="1"/>
  <c r="F14" i="5" s="1"/>
  <c r="BC25" i="19"/>
  <c r="S27" i="2" s="1"/>
  <c r="I52" i="19"/>
  <c r="I50" i="19"/>
  <c r="I23" i="19"/>
  <c r="AL25" i="19" s="1"/>
  <c r="AZ25" i="19"/>
  <c r="P27" i="2" s="1"/>
  <c r="O22" i="19"/>
  <c r="N22" i="19"/>
  <c r="O29" i="19" s="1"/>
  <c r="I25" i="19"/>
  <c r="Q58" i="3" a="1"/>
  <c r="Q58" i="3" s="1"/>
  <c r="P29" i="3"/>
  <c r="AC10" i="3" s="1"/>
  <c r="Z43" i="3" s="1"/>
  <c r="K4" i="15" s="1"/>
  <c r="BE7" i="15" s="1"/>
  <c r="R47" i="3"/>
  <c r="AG13" i="3" s="1"/>
  <c r="AB44" i="3" s="1"/>
  <c r="M5" i="15" s="1"/>
  <c r="AE13" i="3"/>
  <c r="AA44" i="3" s="1"/>
  <c r="L5" i="15" s="1"/>
  <c r="C36" i="15" l="1"/>
  <c r="L92" i="3"/>
  <c r="E36" i="15" s="1"/>
  <c r="K92" i="3"/>
  <c r="D36" i="15" s="1"/>
  <c r="M92" i="3"/>
  <c r="F36" i="15" s="1"/>
  <c r="BZ79" i="3"/>
  <c r="AN5" i="2" s="1"/>
  <c r="J25" i="19"/>
  <c r="K25" i="19"/>
  <c r="J50" i="19"/>
  <c r="K50" i="19"/>
  <c r="J52" i="19"/>
  <c r="K52" i="19"/>
  <c r="O40" i="19" a="1"/>
  <c r="O40" i="19" s="1"/>
  <c r="N40" i="19" a="1"/>
  <c r="Q40" i="19" a="1"/>
  <c r="Q40" i="19" s="1"/>
  <c r="P29" i="19"/>
  <c r="AE10" i="19" s="1"/>
  <c r="Z28" i="19" s="1"/>
  <c r="T12" i="15" s="1"/>
  <c r="N40" i="19"/>
  <c r="O47" i="19" s="1"/>
  <c r="O63" i="19"/>
  <c r="L92" i="19"/>
  <c r="AX79" i="19" s="1"/>
  <c r="N30" i="2" s="1"/>
  <c r="AX77" i="5" s="1"/>
  <c r="AT61" i="19"/>
  <c r="J29" i="2" s="1"/>
  <c r="AT59" i="5" s="1"/>
  <c r="I51" i="19"/>
  <c r="BA25" i="19"/>
  <c r="Q27" i="2" s="1"/>
  <c r="I72" i="19"/>
  <c r="BB43" i="19"/>
  <c r="R28" i="2" s="1"/>
  <c r="C14" i="5" s="1"/>
  <c r="AC10" i="19"/>
  <c r="Y28" i="19" s="1"/>
  <c r="S12" i="15" s="1"/>
  <c r="V10" i="19"/>
  <c r="B27" i="2"/>
  <c r="BU43" i="19"/>
  <c r="AK28" i="2" s="1"/>
  <c r="C16" i="5" s="1"/>
  <c r="N8" i="5"/>
  <c r="L29" i="5"/>
  <c r="V58" i="3"/>
  <c r="V57" i="3"/>
  <c r="V63" i="3"/>
  <c r="V62" i="3"/>
  <c r="V59" i="3"/>
  <c r="V66" i="3"/>
  <c r="V60" i="3"/>
  <c r="V64" i="3"/>
  <c r="V61" i="3"/>
  <c r="V65" i="3"/>
  <c r="P47" i="3"/>
  <c r="AC13" i="3" s="1"/>
  <c r="Z44" i="3" s="1"/>
  <c r="K5" i="15" s="1"/>
  <c r="AA18" i="5" l="1"/>
  <c r="F92" i="5"/>
  <c r="P81" i="5" s="1"/>
  <c r="D16" i="5"/>
  <c r="E16" i="5"/>
  <c r="D14" i="5"/>
  <c r="E14" i="5"/>
  <c r="J72" i="19"/>
  <c r="K72" i="19"/>
  <c r="J51" i="19"/>
  <c r="K51" i="19"/>
  <c r="AT41" i="5"/>
  <c r="F54" i="5" s="1"/>
  <c r="BB7" i="15"/>
  <c r="O58" i="19" a="1"/>
  <c r="Q58" i="19" a="1"/>
  <c r="N58" i="19" a="1"/>
  <c r="N4" i="5" a="1"/>
  <c r="N4" i="5" s="1"/>
  <c r="O11" i="5" s="1"/>
  <c r="N29" i="19"/>
  <c r="AA10" i="19" s="1"/>
  <c r="X28" i="19" s="1"/>
  <c r="R12" i="15" s="1"/>
  <c r="F36" i="5"/>
  <c r="N27" i="5" s="1"/>
  <c r="F72" i="5"/>
  <c r="P47" i="19"/>
  <c r="AE13" i="19" s="1"/>
  <c r="Z29" i="19" s="1"/>
  <c r="T13" i="15" s="1"/>
  <c r="O25" i="5"/>
  <c r="AR25" i="5"/>
  <c r="H22" i="2" s="1"/>
  <c r="F29" i="7" s="1"/>
  <c r="L53" i="5"/>
  <c r="AW43" i="5" s="1"/>
  <c r="M23" i="2" s="1"/>
  <c r="AC13" i="19"/>
  <c r="Y29" i="19" s="1"/>
  <c r="S13" i="15" s="1"/>
  <c r="I29" i="5"/>
  <c r="BE43" i="19"/>
  <c r="U28" i="2" s="1"/>
  <c r="C15" i="5" s="1"/>
  <c r="I73" i="19"/>
  <c r="BF61" i="19"/>
  <c r="V29" i="2" s="1"/>
  <c r="BF59" i="5" s="1"/>
  <c r="I92" i="19"/>
  <c r="O58" i="19"/>
  <c r="Q58" i="19"/>
  <c r="N58" i="19"/>
  <c r="O65" i="19" s="1"/>
  <c r="P76" i="5" l="1" a="1"/>
  <c r="P76" i="5" s="1"/>
  <c r="Q76" i="5" a="1"/>
  <c r="Q76" i="5" s="1"/>
  <c r="D15" i="5"/>
  <c r="E15" i="5"/>
  <c r="J92" i="19"/>
  <c r="K92" i="19"/>
  <c r="K29" i="5"/>
  <c r="J29" i="5"/>
  <c r="J73" i="19"/>
  <c r="K73" i="19"/>
  <c r="N45" i="5"/>
  <c r="L67" i="5"/>
  <c r="AV61" i="5" s="1"/>
  <c r="L24" i="2" s="1"/>
  <c r="BF41" i="5"/>
  <c r="C54" i="5" s="1"/>
  <c r="BE13" i="15"/>
  <c r="N11" i="5"/>
  <c r="AA5" i="5" s="1"/>
  <c r="X27" i="5" s="1"/>
  <c r="R3" i="15" s="1"/>
  <c r="BH10" i="15" s="1"/>
  <c r="AC5" i="5"/>
  <c r="Y27" i="5" s="1"/>
  <c r="S3" i="15" s="1"/>
  <c r="N40" i="5" a="1"/>
  <c r="O22" i="5" a="1"/>
  <c r="Q22" i="5" a="1"/>
  <c r="N22" i="5" a="1"/>
  <c r="N22" i="5" s="1"/>
  <c r="O29" i="5" s="1"/>
  <c r="AC10" i="5" s="1"/>
  <c r="Y28" i="5" s="1"/>
  <c r="S4" i="15" s="1"/>
  <c r="L49" i="5"/>
  <c r="AV43" i="5" s="1"/>
  <c r="L23" i="2" s="1"/>
  <c r="C36" i="5"/>
  <c r="C72" i="5"/>
  <c r="N63" i="5"/>
  <c r="L85" i="5"/>
  <c r="AV79" i="5" s="1"/>
  <c r="L25" i="2" s="1"/>
  <c r="N47" i="19"/>
  <c r="AA13" i="19" s="1"/>
  <c r="X29" i="19" s="1"/>
  <c r="R13" i="15" s="1"/>
  <c r="BB13" i="15" s="1"/>
  <c r="BX79" i="19"/>
  <c r="AN30" i="2" s="1"/>
  <c r="BX77" i="5" s="1"/>
  <c r="C92" i="5" s="1"/>
  <c r="I53" i="5"/>
  <c r="BD25" i="5"/>
  <c r="T22" i="2" s="1"/>
  <c r="C29" i="7" s="1"/>
  <c r="AC16" i="19"/>
  <c r="Y30" i="19" s="1"/>
  <c r="S14" i="15" s="1"/>
  <c r="BW61" i="19"/>
  <c r="AM29" i="2" s="1"/>
  <c r="BW59" i="5" s="1"/>
  <c r="N25" i="7"/>
  <c r="L46" i="7"/>
  <c r="AU43" i="7" s="1"/>
  <c r="K33" i="2" s="1"/>
  <c r="P65" i="19"/>
  <c r="AE16" i="19" s="1"/>
  <c r="Z30" i="19" s="1"/>
  <c r="T14" i="15" s="1"/>
  <c r="I30" i="5"/>
  <c r="O22" i="5"/>
  <c r="Q22" i="5"/>
  <c r="P83" i="5" l="1"/>
  <c r="AE19" i="5" s="1"/>
  <c r="Z31" i="5" s="1"/>
  <c r="T7" i="15" s="1"/>
  <c r="D92" i="5"/>
  <c r="E92" i="5"/>
  <c r="N83" i="5"/>
  <c r="AA19" i="5" s="1"/>
  <c r="X31" i="5" s="1"/>
  <c r="R7" i="15" s="1"/>
  <c r="AV10" i="15" s="1"/>
  <c r="D36" i="5"/>
  <c r="E36" i="5"/>
  <c r="D29" i="7"/>
  <c r="E29" i="7"/>
  <c r="D54" i="5"/>
  <c r="E54" i="5"/>
  <c r="K53" i="5"/>
  <c r="J53" i="5"/>
  <c r="K30" i="5"/>
  <c r="J30" i="5"/>
  <c r="D72" i="5"/>
  <c r="E72" i="5"/>
  <c r="N40" i="5"/>
  <c r="O47" i="5" s="1"/>
  <c r="AC13" i="5" s="1"/>
  <c r="Y29" i="5" s="1"/>
  <c r="S5" i="15" s="1"/>
  <c r="AX77" i="3"/>
  <c r="G85" i="3" s="1"/>
  <c r="I67" i="5"/>
  <c r="BW41" i="5"/>
  <c r="C55" i="5" s="1"/>
  <c r="N58" i="5" a="1"/>
  <c r="N58" i="5" s="1"/>
  <c r="O65" i="5" s="1"/>
  <c r="N22" i="7" a="1"/>
  <c r="N22" i="7" s="1"/>
  <c r="O29" i="7" s="1"/>
  <c r="I49" i="5"/>
  <c r="C37" i="5"/>
  <c r="C73" i="5"/>
  <c r="I85" i="5"/>
  <c r="G103" i="3"/>
  <c r="R97" i="3" s="1"/>
  <c r="BS25" i="5"/>
  <c r="AI22" i="2" s="1"/>
  <c r="C30" i="7" s="1"/>
  <c r="P29" i="5"/>
  <c r="I46" i="7"/>
  <c r="N65" i="19"/>
  <c r="AA16" i="19" s="1"/>
  <c r="X30" i="19" s="1"/>
  <c r="R14" i="15" s="1"/>
  <c r="AY13" i="15" s="1"/>
  <c r="BV43" i="5"/>
  <c r="AL23" i="2" s="1"/>
  <c r="D30" i="7" l="1"/>
  <c r="E30" i="7"/>
  <c r="D37" i="5"/>
  <c r="E37" i="5"/>
  <c r="D55" i="5"/>
  <c r="E55" i="5"/>
  <c r="D73" i="5"/>
  <c r="E73" i="5"/>
  <c r="K49" i="5"/>
  <c r="J49" i="5"/>
  <c r="K67" i="5"/>
  <c r="J67" i="5"/>
  <c r="J46" i="7"/>
  <c r="K46" i="7"/>
  <c r="K85" i="5"/>
  <c r="J85" i="5"/>
  <c r="N47" i="5"/>
  <c r="AA13" i="5" s="1"/>
  <c r="X29" i="5" s="1"/>
  <c r="R5" i="15" s="1"/>
  <c r="BB10" i="15" s="1"/>
  <c r="BT61" i="5"/>
  <c r="AJ24" i="2" s="1"/>
  <c r="N29" i="7"/>
  <c r="AA10" i="7" s="1"/>
  <c r="X28" i="7" s="1"/>
  <c r="R20" i="15" s="1"/>
  <c r="BE16" i="15" s="1"/>
  <c r="AC10" i="7"/>
  <c r="Y28" i="7" s="1"/>
  <c r="S20" i="15" s="1"/>
  <c r="AC16" i="5"/>
  <c r="Y30" i="5" s="1"/>
  <c r="S6" i="15" s="1"/>
  <c r="N65" i="5"/>
  <c r="AA16" i="5" s="1"/>
  <c r="X30" i="5" s="1"/>
  <c r="R6" i="15" s="1"/>
  <c r="R94" i="3" a="1"/>
  <c r="R94" i="3" s="1"/>
  <c r="BT43" i="5"/>
  <c r="AJ23" i="2" s="1"/>
  <c r="BT79" i="5"/>
  <c r="AJ25" i="2" s="1"/>
  <c r="R79" i="3"/>
  <c r="G11" i="15"/>
  <c r="N29" i="5"/>
  <c r="AA10" i="5" s="1"/>
  <c r="X28" i="5" s="1"/>
  <c r="R4" i="15" s="1"/>
  <c r="AE10" i="5"/>
  <c r="Z28" i="5" s="1"/>
  <c r="T4" i="15" s="1"/>
  <c r="BR43" i="7"/>
  <c r="AH33" i="2" s="1"/>
  <c r="C28" i="3" s="1"/>
  <c r="F28" i="3" l="1"/>
  <c r="E28" i="3"/>
  <c r="D28" i="3"/>
  <c r="BV77" i="3"/>
  <c r="C85" i="3" s="1"/>
  <c r="AY10" i="15"/>
  <c r="BE10" i="15"/>
  <c r="R76" i="3" a="1"/>
  <c r="R76" i="3" s="1"/>
  <c r="C44" i="6"/>
  <c r="C45" i="6"/>
  <c r="C43" i="6"/>
  <c r="F42" i="6"/>
  <c r="C41" i="6"/>
  <c r="I60" i="6" s="1"/>
  <c r="C42" i="6"/>
  <c r="B40" i="6"/>
  <c r="H58" i="6" s="1"/>
  <c r="AM61" i="6" s="1"/>
  <c r="C44" i="2" s="1"/>
  <c r="AO59" i="3" s="1"/>
  <c r="O50" i="6"/>
  <c r="O71" i="6" s="1"/>
  <c r="E43" i="6" l="1"/>
  <c r="D43" i="6"/>
  <c r="E42" i="6"/>
  <c r="D42" i="6"/>
  <c r="J60" i="6"/>
  <c r="K60" i="6"/>
  <c r="E44" i="6"/>
  <c r="D44" i="6"/>
  <c r="F85" i="3"/>
  <c r="F11" i="15" s="1"/>
  <c r="E85" i="3"/>
  <c r="E11" i="15" s="1"/>
  <c r="D85" i="3"/>
  <c r="D11" i="15" s="1"/>
  <c r="E45" i="6"/>
  <c r="D45" i="6"/>
  <c r="C11" i="15"/>
  <c r="N50" i="6"/>
  <c r="W12" i="6"/>
  <c r="I61" i="6"/>
  <c r="AZ61" i="6"/>
  <c r="P44" i="2" s="1"/>
  <c r="V12" i="6"/>
  <c r="V29" i="6" s="1"/>
  <c r="X5" i="15" s="1"/>
  <c r="BA22" i="15" s="1"/>
  <c r="AC12" i="6"/>
  <c r="I63" i="6"/>
  <c r="N54" i="6"/>
  <c r="R54" i="6" s="1"/>
  <c r="N71" i="6"/>
  <c r="R71" i="6" s="1"/>
  <c r="R68" i="6" s="1"/>
  <c r="BY61" i="6"/>
  <c r="AO44" i="2" s="1"/>
  <c r="O90" i="6"/>
  <c r="Y15" i="3"/>
  <c r="B58" i="3"/>
  <c r="I76" i="3" s="1"/>
  <c r="AO79" i="3" s="1"/>
  <c r="C5" i="2" s="1"/>
  <c r="P68" i="3"/>
  <c r="I62" i="6"/>
  <c r="L60" i="6"/>
  <c r="N42" i="6"/>
  <c r="N53" i="6"/>
  <c r="R53" i="6" s="1"/>
  <c r="I86" i="6"/>
  <c r="N55" i="6"/>
  <c r="R55" i="6" s="1"/>
  <c r="I59" i="6"/>
  <c r="AL61" i="6" s="1"/>
  <c r="N56" i="6"/>
  <c r="R56" i="6" s="1"/>
  <c r="AD12" i="6"/>
  <c r="J86" i="6" l="1"/>
  <c r="K86" i="6"/>
  <c r="J62" i="6"/>
  <c r="K62" i="6"/>
  <c r="J63" i="6"/>
  <c r="K63" i="6"/>
  <c r="J61" i="6"/>
  <c r="K61" i="6"/>
  <c r="BB59" i="3"/>
  <c r="C60" i="3" s="1"/>
  <c r="CA59" i="3"/>
  <c r="Q68" i="3" s="1"/>
  <c r="U75" i="3"/>
  <c r="K12" i="15" s="1"/>
  <c r="U84" i="3"/>
  <c r="K21" i="15" s="1"/>
  <c r="U77" i="3"/>
  <c r="K14" i="15" s="1"/>
  <c r="U82" i="3"/>
  <c r="K19" i="15" s="1"/>
  <c r="U80" i="3"/>
  <c r="K17" i="15" s="1"/>
  <c r="U81" i="3"/>
  <c r="K18" i="15" s="1"/>
  <c r="U76" i="3"/>
  <c r="K13" i="15" s="1"/>
  <c r="U78" i="3"/>
  <c r="K15" i="15" s="1"/>
  <c r="U83" i="3"/>
  <c r="K20" i="15" s="1"/>
  <c r="U79" i="3"/>
  <c r="K16" i="15" s="1"/>
  <c r="R50" i="6"/>
  <c r="I87" i="6"/>
  <c r="BA61" i="6"/>
  <c r="Q44" i="2" s="1"/>
  <c r="BQ61" i="6"/>
  <c r="AG44" i="2" s="1"/>
  <c r="V16" i="6"/>
  <c r="B44" i="2"/>
  <c r="AN59" i="3" s="1"/>
  <c r="I108" i="6"/>
  <c r="BB79" i="6"/>
  <c r="R45" i="2" s="1"/>
  <c r="I88" i="6"/>
  <c r="BC61" i="6"/>
  <c r="S44" i="2" s="1"/>
  <c r="BZ79" i="6"/>
  <c r="AP45" i="2" s="1"/>
  <c r="CB59" i="3" s="1"/>
  <c r="N90" i="6"/>
  <c r="R90" i="6" s="1"/>
  <c r="R86" i="6" s="1"/>
  <c r="O109" i="6"/>
  <c r="O60" i="6"/>
  <c r="L86" i="6"/>
  <c r="AQ61" i="6"/>
  <c r="G44" i="2" s="1"/>
  <c r="BD59" i="3" l="1"/>
  <c r="C68" i="3" s="1"/>
  <c r="BE79" i="6"/>
  <c r="U45" i="2" s="1"/>
  <c r="J87" i="6"/>
  <c r="K87" i="6"/>
  <c r="J108" i="6"/>
  <c r="K108" i="6"/>
  <c r="J88" i="6"/>
  <c r="K88" i="6"/>
  <c r="E60" i="3"/>
  <c r="D60" i="3"/>
  <c r="F60" i="3"/>
  <c r="J79" i="3"/>
  <c r="P74" i="3"/>
  <c r="T74" i="3" s="1"/>
  <c r="P71" i="3"/>
  <c r="T71" i="3" s="1"/>
  <c r="Q89" i="3"/>
  <c r="Q108" i="3" s="1"/>
  <c r="P72" i="3"/>
  <c r="T72" i="3" s="1"/>
  <c r="P73" i="3"/>
  <c r="T73" i="3" s="1"/>
  <c r="BE59" i="3"/>
  <c r="C62" i="3" s="1"/>
  <c r="AS59" i="3"/>
  <c r="G60" i="3" s="1"/>
  <c r="BS59" i="3"/>
  <c r="C63" i="3" s="1"/>
  <c r="BC59" i="3"/>
  <c r="C61" i="3" s="1"/>
  <c r="O58" i="6" a="1"/>
  <c r="O58" i="6" s="1"/>
  <c r="N58" i="6" a="1"/>
  <c r="N58" i="6" s="1"/>
  <c r="O65" i="6" s="1"/>
  <c r="Q58" i="6" a="1"/>
  <c r="Q58" i="6" s="1"/>
  <c r="I109" i="6"/>
  <c r="O80" i="6"/>
  <c r="AS79" i="6"/>
  <c r="I45" i="2" s="1"/>
  <c r="L108" i="6"/>
  <c r="BF97" i="6"/>
  <c r="V46" i="2" s="1"/>
  <c r="C54" i="6" s="1"/>
  <c r="CA97" i="6"/>
  <c r="AQ46" i="2" s="1"/>
  <c r="N109" i="6"/>
  <c r="R109" i="6" s="1"/>
  <c r="X15" i="3"/>
  <c r="X45" i="3" s="1"/>
  <c r="J6" i="15" s="1"/>
  <c r="C59" i="3"/>
  <c r="BU79" i="6"/>
  <c r="AK45" i="2" s="1"/>
  <c r="F68" i="3" l="1"/>
  <c r="J83" i="3"/>
  <c r="K83" i="3" s="1"/>
  <c r="D27" i="15" s="1"/>
  <c r="E68" i="3"/>
  <c r="D68" i="3"/>
  <c r="AU59" i="3"/>
  <c r="G68" i="3" s="1"/>
  <c r="BW59" i="3"/>
  <c r="C70" i="3" s="1"/>
  <c r="BG59" i="3"/>
  <c r="C69" i="3" s="1"/>
  <c r="J84" i="3" s="1"/>
  <c r="T68" i="3"/>
  <c r="E62" i="3"/>
  <c r="D62" i="3"/>
  <c r="F62" i="3"/>
  <c r="E54" i="6"/>
  <c r="D54" i="6"/>
  <c r="F61" i="3"/>
  <c r="E61" i="3"/>
  <c r="D61" i="3"/>
  <c r="D59" i="3"/>
  <c r="F59" i="3"/>
  <c r="E59" i="3"/>
  <c r="F63" i="3"/>
  <c r="E63" i="3"/>
  <c r="D63" i="3"/>
  <c r="BC79" i="3"/>
  <c r="Q5" i="2" s="1"/>
  <c r="M79" i="3"/>
  <c r="F23" i="15" s="1"/>
  <c r="L79" i="3"/>
  <c r="E23" i="15" s="1"/>
  <c r="K79" i="3"/>
  <c r="D23" i="15" s="1"/>
  <c r="J109" i="6"/>
  <c r="K109" i="6"/>
  <c r="P89" i="3"/>
  <c r="T89" i="3" s="1"/>
  <c r="T86" i="3" s="1"/>
  <c r="L9" i="15" s="1"/>
  <c r="C23" i="15"/>
  <c r="N78" i="3"/>
  <c r="G22" i="15" s="1"/>
  <c r="P60" i="3"/>
  <c r="J80" i="3"/>
  <c r="CA79" i="3"/>
  <c r="AO5" i="2" s="1"/>
  <c r="J105" i="3"/>
  <c r="J81" i="3"/>
  <c r="AX7" i="15"/>
  <c r="C27" i="15"/>
  <c r="BF79" i="3"/>
  <c r="T5" i="2" s="1"/>
  <c r="N76" i="6" a="1"/>
  <c r="Q76" i="6" a="1"/>
  <c r="O76" i="6" a="1"/>
  <c r="BW97" i="6"/>
  <c r="AM46" i="2" s="1"/>
  <c r="C55" i="6" s="1"/>
  <c r="P65" i="6"/>
  <c r="AE16" i="6" s="1"/>
  <c r="Z30" i="6" s="1"/>
  <c r="AA6" i="15" s="1"/>
  <c r="AC16" i="6"/>
  <c r="Y30" i="6" s="1"/>
  <c r="Z6" i="15" s="1"/>
  <c r="J78" i="3"/>
  <c r="N76" i="6"/>
  <c r="O83" i="6" s="1"/>
  <c r="O76" i="6"/>
  <c r="Q76" i="6"/>
  <c r="I67" i="6"/>
  <c r="P108" i="3"/>
  <c r="T108" i="3" s="1"/>
  <c r="CB97" i="3"/>
  <c r="AP6" i="2" s="1"/>
  <c r="O99" i="6"/>
  <c r="AT97" i="6"/>
  <c r="J46" i="2" s="1"/>
  <c r="F54" i="6" s="1"/>
  <c r="L83" i="3" l="1"/>
  <c r="E27" i="15" s="1"/>
  <c r="J107" i="3"/>
  <c r="M83" i="3"/>
  <c r="F27" i="15" s="1"/>
  <c r="N83" i="3"/>
  <c r="G27" i="15" s="1"/>
  <c r="P62" i="3"/>
  <c r="P58" i="3" s="1" a="1"/>
  <c r="M84" i="3"/>
  <c r="F28" i="15" s="1"/>
  <c r="C28" i="15"/>
  <c r="E69" i="3"/>
  <c r="K84" i="3"/>
  <c r="D28" i="15" s="1"/>
  <c r="BU79" i="3"/>
  <c r="AI5" i="2" s="1"/>
  <c r="L84" i="3"/>
  <c r="E28" i="15" s="1"/>
  <c r="D69" i="3"/>
  <c r="E70" i="3"/>
  <c r="F70" i="3"/>
  <c r="D70" i="3"/>
  <c r="F69" i="3"/>
  <c r="J67" i="6"/>
  <c r="K67" i="6"/>
  <c r="L78" i="3"/>
  <c r="E22" i="15" s="1"/>
  <c r="K78" i="3"/>
  <c r="M78" i="3"/>
  <c r="F22" i="15" s="1"/>
  <c r="BG97" i="3"/>
  <c r="U6" i="2" s="1"/>
  <c r="L105" i="3"/>
  <c r="K105" i="3"/>
  <c r="M105" i="3"/>
  <c r="L107" i="3"/>
  <c r="K107" i="3"/>
  <c r="M107" i="3"/>
  <c r="C25" i="15"/>
  <c r="M81" i="3"/>
  <c r="F25" i="15" s="1"/>
  <c r="L81" i="3"/>
  <c r="E25" i="15" s="1"/>
  <c r="K81" i="3"/>
  <c r="D25" i="15" s="1"/>
  <c r="C24" i="15"/>
  <c r="L80" i="3"/>
  <c r="E24" i="15" s="1"/>
  <c r="K80" i="3"/>
  <c r="D24" i="15" s="1"/>
  <c r="M80" i="3"/>
  <c r="F24" i="15" s="1"/>
  <c r="E55" i="6"/>
  <c r="D55" i="6"/>
  <c r="BE79" i="3"/>
  <c r="S5" i="2" s="1"/>
  <c r="Q78" i="3"/>
  <c r="N104" i="3"/>
  <c r="Q98" i="3" s="1"/>
  <c r="AS79" i="3"/>
  <c r="G5" i="2" s="1"/>
  <c r="BS79" i="3"/>
  <c r="AG5" i="2" s="1"/>
  <c r="J106" i="3"/>
  <c r="P58" i="3"/>
  <c r="Q65" i="3" s="1"/>
  <c r="AE16" i="3" s="1"/>
  <c r="AA45" i="3" s="1"/>
  <c r="L6" i="15" s="1"/>
  <c r="BX97" i="3"/>
  <c r="AL6" i="2" s="1"/>
  <c r="N94" i="6" a="1"/>
  <c r="N94" i="6" s="1"/>
  <c r="O101" i="6" s="1"/>
  <c r="Q94" i="6" a="1"/>
  <c r="Q94" i="6" s="1"/>
  <c r="O94" i="6" a="1"/>
  <c r="N65" i="6"/>
  <c r="AA16" i="6" s="1"/>
  <c r="X30" i="6" s="1"/>
  <c r="Y6" i="15" s="1"/>
  <c r="AY22" i="15" s="1"/>
  <c r="O94" i="6"/>
  <c r="BT61" i="6"/>
  <c r="AJ44" i="2" s="1"/>
  <c r="BV59" i="3" s="1"/>
  <c r="N45" i="6"/>
  <c r="L67" i="6"/>
  <c r="AV61" i="6" s="1"/>
  <c r="L44" i="2" s="1"/>
  <c r="AX59" i="3" s="1"/>
  <c r="P83" i="6"/>
  <c r="AE19" i="6" s="1"/>
  <c r="Z31" i="6" s="1"/>
  <c r="AA7" i="15" s="1"/>
  <c r="AC19" i="6"/>
  <c r="Y31" i="6" s="1"/>
  <c r="Z7" i="15" s="1"/>
  <c r="J77" i="3"/>
  <c r="BB79" i="3"/>
  <c r="P5" i="2" s="1"/>
  <c r="J104" i="3"/>
  <c r="C22" i="15"/>
  <c r="Q79" i="3" l="1"/>
  <c r="N107" i="3"/>
  <c r="AY97" i="3" s="1"/>
  <c r="M6" i="2" s="1"/>
  <c r="AT79" i="3"/>
  <c r="H5" i="2" s="1"/>
  <c r="AU97" i="3"/>
  <c r="I6" i="2" s="1"/>
  <c r="M104" i="3"/>
  <c r="L104" i="3"/>
  <c r="K104" i="3"/>
  <c r="M106" i="3"/>
  <c r="L106" i="3"/>
  <c r="K106" i="3"/>
  <c r="BW97" i="3"/>
  <c r="AK6" i="2" s="1"/>
  <c r="Q94" i="3" a="1"/>
  <c r="P94" i="3" a="1"/>
  <c r="S94" i="3" a="1"/>
  <c r="S94" i="3" s="1"/>
  <c r="N40" i="6" a="1"/>
  <c r="N40" i="6" s="1"/>
  <c r="O47" i="6" s="1"/>
  <c r="AC13" i="6" s="1"/>
  <c r="Y29" i="6" s="1"/>
  <c r="Z5" i="15" s="1"/>
  <c r="BD97" i="3"/>
  <c r="R6" i="2" s="1"/>
  <c r="F49" i="6"/>
  <c r="P43" i="6" s="1"/>
  <c r="G67" i="3"/>
  <c r="R61" i="3" s="1"/>
  <c r="AC22" i="6"/>
  <c r="C21" i="15"/>
  <c r="AN79" i="3"/>
  <c r="N83" i="6"/>
  <c r="AA19" i="6" s="1"/>
  <c r="X31" i="6" s="1"/>
  <c r="Y7" i="15" s="1"/>
  <c r="AV22" i="15" s="1"/>
  <c r="V76" i="3"/>
  <c r="V79" i="3"/>
  <c r="V77" i="3"/>
  <c r="V81" i="3"/>
  <c r="V80" i="3"/>
  <c r="V75" i="3"/>
  <c r="D22" i="15"/>
  <c r="V78" i="3"/>
  <c r="V82" i="3"/>
  <c r="V83" i="3"/>
  <c r="V84" i="3"/>
  <c r="P94" i="3"/>
  <c r="Q101" i="3" s="1"/>
  <c r="Q94" i="3"/>
  <c r="C49" i="6"/>
  <c r="C67" i="3"/>
  <c r="P101" i="6"/>
  <c r="AE22" i="6" s="1"/>
  <c r="S76" i="3" l="1" a="1"/>
  <c r="S76" i="3" s="1"/>
  <c r="Q76" i="3" a="1"/>
  <c r="Q76" i="3" s="1"/>
  <c r="P76" i="3" a="1"/>
  <c r="P76" i="3" s="1"/>
  <c r="Q83" i="3" s="1"/>
  <c r="AE19" i="3" s="1"/>
  <c r="AA46" i="3" s="1"/>
  <c r="L7" i="15" s="1"/>
  <c r="E49" i="6"/>
  <c r="D49" i="6"/>
  <c r="F67" i="3"/>
  <c r="E67" i="3"/>
  <c r="D67" i="3"/>
  <c r="R58" i="3" a="1"/>
  <c r="S58" i="3" a="1"/>
  <c r="S58" i="3" s="1"/>
  <c r="Q40" i="6" a="1"/>
  <c r="Q40" i="6" s="1"/>
  <c r="P40" i="6" a="1"/>
  <c r="P40" i="6" s="1"/>
  <c r="L20" i="15"/>
  <c r="W83" i="3"/>
  <c r="M20" i="15" s="1"/>
  <c r="W75" i="3"/>
  <c r="M12" i="15" s="1"/>
  <c r="L12" i="15"/>
  <c r="W79" i="3"/>
  <c r="M16" i="15" s="1"/>
  <c r="L16" i="15"/>
  <c r="R58" i="3"/>
  <c r="L19" i="15"/>
  <c r="W82" i="3"/>
  <c r="M19" i="15" s="1"/>
  <c r="W80" i="3"/>
  <c r="M17" i="15" s="1"/>
  <c r="L17" i="15"/>
  <c r="W76" i="3"/>
  <c r="M13" i="15" s="1"/>
  <c r="L13" i="15"/>
  <c r="V93" i="3"/>
  <c r="W93" i="3" s="1"/>
  <c r="V98" i="3"/>
  <c r="W98" i="3" s="1"/>
  <c r="V102" i="3"/>
  <c r="W102" i="3" s="1"/>
  <c r="V96" i="3"/>
  <c r="W96" i="3" s="1"/>
  <c r="V97" i="3"/>
  <c r="W97" i="3" s="1"/>
  <c r="V94" i="3"/>
  <c r="W94" i="3" s="1"/>
  <c r="V101" i="3"/>
  <c r="W101" i="3" s="1"/>
  <c r="V99" i="3"/>
  <c r="W99" i="3" s="1"/>
  <c r="V100" i="3"/>
  <c r="W100" i="3" s="1"/>
  <c r="V95" i="3"/>
  <c r="W95" i="3" s="1"/>
  <c r="AE22" i="3"/>
  <c r="AA47" i="3" s="1"/>
  <c r="L15" i="15"/>
  <c r="W78" i="3"/>
  <c r="M15" i="15" s="1"/>
  <c r="W81" i="3"/>
  <c r="M18" i="15" s="1"/>
  <c r="L18" i="15"/>
  <c r="N101" i="6"/>
  <c r="AA22" i="6" s="1"/>
  <c r="R101" i="3"/>
  <c r="AG22" i="3" s="1"/>
  <c r="AB47" i="3" s="1"/>
  <c r="L21" i="15"/>
  <c r="W84" i="3"/>
  <c r="M21" i="15" s="1"/>
  <c r="W77" i="3"/>
  <c r="M14" i="15" s="1"/>
  <c r="L14" i="15"/>
  <c r="B5" i="2"/>
  <c r="X19" i="3"/>
  <c r="R83" i="3" l="1"/>
  <c r="AG19" i="3" s="1"/>
  <c r="AB46" i="3" s="1"/>
  <c r="M7" i="15" s="1"/>
  <c r="U61" i="3"/>
  <c r="W61" i="3" s="1"/>
  <c r="P101" i="3"/>
  <c r="AC22" i="3" s="1"/>
  <c r="Z47" i="3" s="1"/>
  <c r="P47" i="6"/>
  <c r="R65" i="3"/>
  <c r="U63" i="3"/>
  <c r="W63" i="3" s="1"/>
  <c r="U57" i="3"/>
  <c r="W57" i="3" s="1"/>
  <c r="U58" i="3"/>
  <c r="W58" i="3" s="1"/>
  <c r="U65" i="3"/>
  <c r="W65" i="3" s="1"/>
  <c r="U60" i="3"/>
  <c r="W60" i="3" s="1"/>
  <c r="U64" i="3"/>
  <c r="W64" i="3" s="1"/>
  <c r="U59" i="3"/>
  <c r="W59" i="3" s="1"/>
  <c r="U66" i="3"/>
  <c r="W66" i="3" s="1"/>
  <c r="U62" i="3"/>
  <c r="W62" i="3" s="1"/>
  <c r="P83" i="3" l="1"/>
  <c r="AC19" i="3" s="1"/>
  <c r="Z46" i="3" s="1"/>
  <c r="K7" i="15" s="1"/>
  <c r="AV7" i="15" s="1"/>
  <c r="AG16" i="3"/>
  <c r="AB45" i="3" s="1"/>
  <c r="M6" i="15" s="1"/>
  <c r="P65" i="3"/>
  <c r="AC16" i="3" s="1"/>
  <c r="Z45" i="3" s="1"/>
  <c r="K6" i="15" s="1"/>
  <c r="AE13" i="6"/>
  <c r="Z29" i="6" s="1"/>
  <c r="AA5" i="15" s="1"/>
  <c r="N47" i="6"/>
  <c r="AA13" i="6" s="1"/>
  <c r="X29" i="6" s="1"/>
  <c r="Y5" i="15" s="1"/>
  <c r="BB22" i="15" s="1"/>
  <c r="AY7" i="15" l="1"/>
</calcChain>
</file>

<file path=xl/sharedStrings.xml><?xml version="1.0" encoding="utf-8"?>
<sst xmlns="http://schemas.openxmlformats.org/spreadsheetml/2006/main" count="112532" uniqueCount="5392">
  <si>
    <t>種牡馬名</t>
  </si>
  <si>
    <t>実績</t>
  </si>
  <si>
    <t>底力</t>
  </si>
  <si>
    <t>安定</t>
  </si>
  <si>
    <t>父</t>
  </si>
  <si>
    <t>父母父</t>
  </si>
  <si>
    <t>母父</t>
  </si>
  <si>
    <t>母母父</t>
  </si>
  <si>
    <t>父父母父</t>
  </si>
  <si>
    <t>父母母父</t>
  </si>
  <si>
    <t>母父母父</t>
  </si>
  <si>
    <t>母母母父</t>
  </si>
  <si>
    <t>直完璧</t>
  </si>
  <si>
    <t>父因</t>
  </si>
  <si>
    <t>父父因</t>
  </si>
  <si>
    <t>母父因</t>
  </si>
  <si>
    <t>父父父</t>
  </si>
  <si>
    <t>母父父</t>
  </si>
  <si>
    <t>凄馬</t>
  </si>
  <si>
    <t>非凡</t>
  </si>
  <si>
    <t>距離</t>
  </si>
  <si>
    <t>脚質</t>
  </si>
  <si>
    <t>成長</t>
  </si>
  <si>
    <t>ダート</t>
  </si>
  <si>
    <t>体質</t>
  </si>
  <si>
    <t>気性</t>
  </si>
  <si>
    <t>因子</t>
  </si>
  <si>
    <t>メモ（自64、父32、3代8、4代1）</t>
  </si>
  <si>
    <t>父父父父</t>
  </si>
  <si>
    <t>子系統</t>
  </si>
  <si>
    <t>母父子系</t>
  </si>
  <si>
    <t>母母父子系</t>
  </si>
  <si>
    <t>母母母父子系</t>
  </si>
  <si>
    <t>相性値</t>
  </si>
  <si>
    <t>アイシラヌユエ20XX</t>
  </si>
  <si>
    <t>星5</t>
  </si>
  <si>
    <t>A</t>
  </si>
  <si>
    <t>Roy</t>
  </si>
  <si>
    <t>Her</t>
  </si>
  <si>
    <t>Swy</t>
  </si>
  <si>
    <t>Nea</t>
  </si>
  <si>
    <t>St.</t>
  </si>
  <si>
    <t>Ted</t>
  </si>
  <si>
    <t>Ham</t>
  </si>
  <si>
    <t>Nas</t>
  </si>
  <si>
    <t>可</t>
  </si>
  <si>
    <t>ﾄｰﾎｳｴﾝﾍﾟﾗｰ</t>
  </si>
  <si>
    <t>ﾌﾞﾗｲｱﾝｽﾞﾀｲﾑ</t>
  </si>
  <si>
    <t>Monsun</t>
  </si>
  <si>
    <t>Roberto</t>
  </si>
  <si>
    <t>ﾉｰﾘｭｰﾄ</t>
  </si>
  <si>
    <t>Konigsstuhl</t>
  </si>
  <si>
    <t>ﾌｧｰﾃﾞｨﾅﾝﾄﾞ</t>
  </si>
  <si>
    <t>差し</t>
  </si>
  <si>
    <t>晩成</t>
  </si>
  <si>
    <t>◎</t>
  </si>
  <si>
    <t>B</t>
  </si>
  <si>
    <t>Hail to Reason</t>
  </si>
  <si>
    <t>Graustark</t>
  </si>
  <si>
    <t>Luthier</t>
  </si>
  <si>
    <t>ﾏｯﾁｳｫﾝ</t>
  </si>
  <si>
    <t>Dschingis Khan</t>
  </si>
  <si>
    <t>surumu</t>
  </si>
  <si>
    <t>Irish River</t>
  </si>
  <si>
    <t>ﾍｲﾙﾄｩﾘｰｽﾞﾝ系</t>
  </si>
  <si>
    <t>アイナドイラヌ20XX</t>
  </si>
  <si>
    <t>C</t>
  </si>
  <si>
    <t>Nat</t>
  </si>
  <si>
    <t>Tom</t>
  </si>
  <si>
    <t>ｽﾀｰﾘﾝｸﾞﾛｰｽﾞ</t>
  </si>
  <si>
    <t>ｱﾌﾘｰﾄ</t>
  </si>
  <si>
    <t>ｴｰﾋﾟｰｲﾝﾃﾞｨ</t>
  </si>
  <si>
    <t>ﾀﾞﾝﾁﾋ</t>
  </si>
  <si>
    <t>Seattle Slew</t>
  </si>
  <si>
    <t>Spectacular Bid</t>
  </si>
  <si>
    <t>先行</t>
  </si>
  <si>
    <t>普通</t>
  </si>
  <si>
    <t>Raise a Native</t>
  </si>
  <si>
    <t>Venetian Jester</t>
  </si>
  <si>
    <t>Northern Dancer</t>
  </si>
  <si>
    <t>Buckpasser</t>
  </si>
  <si>
    <t>Bold Reasoning</t>
  </si>
  <si>
    <t>ｾｸﾚﾀﾘｱﾄ</t>
  </si>
  <si>
    <t>Bold Bidder</t>
  </si>
  <si>
    <t>Riverman</t>
  </si>
  <si>
    <t>ﾚｲｽﾞｱﾈｲﾃｨｳﾞ系</t>
  </si>
  <si>
    <t>アイランドホワール</t>
  </si>
  <si>
    <t>Fai</t>
  </si>
  <si>
    <t>Ecl</t>
  </si>
  <si>
    <t>Pago Pago</t>
  </si>
  <si>
    <t>Matrice</t>
  </si>
  <si>
    <t>Your Alibhai</t>
  </si>
  <si>
    <t>Masthead</t>
  </si>
  <si>
    <t>Abbots Fell</t>
  </si>
  <si>
    <t>Alibhai</t>
  </si>
  <si>
    <t>Native Dancer</t>
  </si>
  <si>
    <t>逃げ</t>
  </si>
  <si>
    <t>Blue Peter</t>
  </si>
  <si>
    <t>St.Magnus</t>
  </si>
  <si>
    <t>Felstead</t>
  </si>
  <si>
    <t>Talking</t>
  </si>
  <si>
    <t>Hyperion</t>
  </si>
  <si>
    <t>Beau Pere</t>
  </si>
  <si>
    <t>Polynesian</t>
  </si>
  <si>
    <t>Ambiorix</t>
  </si>
  <si>
    <t>ﾌｪｱｳｪｲ系</t>
  </si>
  <si>
    <t>アウザール1992</t>
  </si>
  <si>
    <t>Shergar</t>
  </si>
  <si>
    <t>Great Nephew</t>
  </si>
  <si>
    <t>Honeyway</t>
  </si>
  <si>
    <t>Val de Loir</t>
  </si>
  <si>
    <t>Charlottesville</t>
  </si>
  <si>
    <t>Fairway</t>
  </si>
  <si>
    <t>Admiral's Walk</t>
  </si>
  <si>
    <t>Vieux Manoir</t>
  </si>
  <si>
    <t>Nearctic</t>
  </si>
  <si>
    <t>Bull Page</t>
  </si>
  <si>
    <t>Prince Chevalier</t>
  </si>
  <si>
    <t>Botticelli</t>
  </si>
  <si>
    <t>アカテナンゴ</t>
  </si>
  <si>
    <t>Pha</t>
  </si>
  <si>
    <t>Literat</t>
  </si>
  <si>
    <t>Aggressor</t>
  </si>
  <si>
    <t>Birkhahn</t>
  </si>
  <si>
    <t>Combat</t>
  </si>
  <si>
    <t>Mr.Jinks</t>
  </si>
  <si>
    <t>△</t>
  </si>
  <si>
    <t>Alchimist</t>
  </si>
  <si>
    <t>Masetto</t>
  </si>
  <si>
    <t>Tantieme</t>
  </si>
  <si>
    <t>Big Game</t>
  </si>
  <si>
    <t>Nearco</t>
  </si>
  <si>
    <t>Tetratema</t>
  </si>
  <si>
    <t>He</t>
  </si>
  <si>
    <t>ﾊﾝﾌﾟﾄﾝ系</t>
  </si>
  <si>
    <t>アグネスタキオン</t>
  </si>
  <si>
    <t>Mat</t>
  </si>
  <si>
    <t>ｻﾝﾃﾞｰｻｲﾚﾝｽ</t>
  </si>
  <si>
    <t>Halo</t>
  </si>
  <si>
    <t>ﾛｲﾔﾙｽｷｰ</t>
  </si>
  <si>
    <t>Raja Baba</t>
  </si>
  <si>
    <t>ﾘﾏﾝﾄﾞ</t>
  </si>
  <si>
    <t>早熟</t>
  </si>
  <si>
    <t>〇</t>
  </si>
  <si>
    <t>Turn-to</t>
  </si>
  <si>
    <t>Cosmic Bomb</t>
  </si>
  <si>
    <t>Promised Land</t>
  </si>
  <si>
    <t>Montparnasse</t>
  </si>
  <si>
    <t>Bold Ruler</t>
  </si>
  <si>
    <t>Involvement</t>
  </si>
  <si>
    <t>Alcide</t>
  </si>
  <si>
    <t>Sallymount</t>
  </si>
  <si>
    <t>アグネスタキオン2008</t>
  </si>
  <si>
    <t>アグネスワールド</t>
  </si>
  <si>
    <t>Admiral's Voyage</t>
  </si>
  <si>
    <t>Lyphard</t>
  </si>
  <si>
    <t>Crafty Admiral</t>
  </si>
  <si>
    <t>Petition</t>
  </si>
  <si>
    <t>Boldnesian</t>
  </si>
  <si>
    <t>Poker</t>
  </si>
  <si>
    <t>Gyr</t>
  </si>
  <si>
    <t>ﾉｰｻﾞﾝﾀﾞﾝｻｰ系</t>
  </si>
  <si>
    <t>アジュディミツオー2006</t>
  </si>
  <si>
    <t>ｱｼﾞｭﾃﾞｨｹｰﾃｨﾝｸﾞ</t>
  </si>
  <si>
    <t>ｼﾞｬｯｼﾞｱﾝｼﾞｪﾙｰﾁ</t>
  </si>
  <si>
    <t>Reviewer</t>
  </si>
  <si>
    <t>Honest Pleasure</t>
  </si>
  <si>
    <t>ﾄﾝﾋﾟｵﾝ</t>
  </si>
  <si>
    <t>Swaps</t>
  </si>
  <si>
    <t>What a Pleasure</t>
  </si>
  <si>
    <t>Victoria Park</t>
  </si>
  <si>
    <t>Tom Fool</t>
  </si>
  <si>
    <t>ﾈｳﾞｧｰﾋﾞｰﾄ</t>
  </si>
  <si>
    <t>アドマイヤベガ</t>
  </si>
  <si>
    <t>ﾄﾆｰﾋﾞﾝ</t>
  </si>
  <si>
    <t>ｶﾝﾊﾟﾗ</t>
  </si>
  <si>
    <t>Hornbeam</t>
  </si>
  <si>
    <t>アニマルキングダム</t>
  </si>
  <si>
    <t>Leroidesanimaux</t>
  </si>
  <si>
    <t>Candy Stripes</t>
  </si>
  <si>
    <t>Acatenango</t>
  </si>
  <si>
    <t>Ahonoora</t>
  </si>
  <si>
    <t>ﾀﾞﾝｼﾝｸﾞﾌﾞﾚｰｳﾞ</t>
  </si>
  <si>
    <t>Red God</t>
  </si>
  <si>
    <t>Lorenzaccio</t>
  </si>
  <si>
    <t>High Line</t>
  </si>
  <si>
    <t>Aspros</t>
  </si>
  <si>
    <t>ﾚｯﾄﾞｺﾞｯﾄﾞ系</t>
  </si>
  <si>
    <t>アフリート</t>
  </si>
  <si>
    <t>Nashua</t>
  </si>
  <si>
    <t>Green Ticket</t>
  </si>
  <si>
    <t>追込</t>
  </si>
  <si>
    <t>Case Ace</t>
  </si>
  <si>
    <t>Nasrullah</t>
  </si>
  <si>
    <t>Count Fleet</t>
  </si>
  <si>
    <t>Menow</t>
  </si>
  <si>
    <t>Princequillo</t>
  </si>
  <si>
    <t>Traffic Judge</t>
  </si>
  <si>
    <t>Thinking Cap</t>
  </si>
  <si>
    <t>アベシ</t>
  </si>
  <si>
    <t>Him</t>
  </si>
  <si>
    <t>Pleasant Colony</t>
  </si>
  <si>
    <t>Ribot</t>
  </si>
  <si>
    <t>Sunrise Flight</t>
  </si>
  <si>
    <t>On-and-On</t>
  </si>
  <si>
    <t>Tenerani</t>
  </si>
  <si>
    <t>Double Jay</t>
  </si>
  <si>
    <t>Cockrullah</t>
  </si>
  <si>
    <t>Ponder</t>
  </si>
  <si>
    <t>ﾘﾎﾞｰ系</t>
  </si>
  <si>
    <t>アメリカンファラオ2015</t>
  </si>
  <si>
    <t>Pioneerof the Nile</t>
  </si>
  <si>
    <t>ｴﾝﾊﾟｲｱﾒｰｶｰ</t>
  </si>
  <si>
    <t>Yankee Gentleman</t>
  </si>
  <si>
    <t>Unbridled</t>
  </si>
  <si>
    <t>Lord at War</t>
  </si>
  <si>
    <t>ｽﾄｰﾑｷｬｯﾄ</t>
  </si>
  <si>
    <t>Ecliptical</t>
  </si>
  <si>
    <t>Fappiano</t>
  </si>
  <si>
    <t>El Gran Senor</t>
  </si>
  <si>
    <t>General</t>
  </si>
  <si>
    <t>Key to the Kingdom</t>
  </si>
  <si>
    <t>Storm Bird</t>
  </si>
  <si>
    <t>Flying Paster</t>
  </si>
  <si>
    <t>Exclusive Native</t>
  </si>
  <si>
    <t>Tri Jet</t>
  </si>
  <si>
    <t>アルアイン</t>
  </si>
  <si>
    <t>ﾃﾞｨｰﾌﾟｲﾝﾊﾟｸﾄ</t>
  </si>
  <si>
    <t>Essence of Dubai</t>
  </si>
  <si>
    <t>Pulpit</t>
  </si>
  <si>
    <t>Great Above</t>
  </si>
  <si>
    <t>Busted</t>
  </si>
  <si>
    <t>Summing</t>
  </si>
  <si>
    <t>Minnesota Mac</t>
  </si>
  <si>
    <t>アレミロード</t>
  </si>
  <si>
    <t>Tom Rolfe</t>
  </si>
  <si>
    <t>Roman</t>
  </si>
  <si>
    <t>Pappa Fourway</t>
  </si>
  <si>
    <t>Bellini</t>
  </si>
  <si>
    <t>El Greco</t>
  </si>
  <si>
    <t>Sir Gallahad</t>
  </si>
  <si>
    <t>Pappageno</t>
  </si>
  <si>
    <t>Tournoi</t>
  </si>
  <si>
    <t>アロゲート2016</t>
  </si>
  <si>
    <t>Unbridled's Song</t>
  </si>
  <si>
    <t>distorted humor</t>
  </si>
  <si>
    <t>Caro</t>
  </si>
  <si>
    <t>ﾌｫｰﾃｨﾅｲﾅｰ</t>
  </si>
  <si>
    <t>Deputy Minister</t>
  </si>
  <si>
    <t>自在</t>
  </si>
  <si>
    <t>Le Fabuleux</t>
  </si>
  <si>
    <t>ﾌｫﾙﾃｨﾉ</t>
  </si>
  <si>
    <t>Lucky Mel</t>
  </si>
  <si>
    <t>Vice Regent</t>
  </si>
  <si>
    <t>Meadowlake</t>
  </si>
  <si>
    <t>アンバーシャダイ</t>
  </si>
  <si>
    <t>ﾉｰｻﾞﾝﾃｰｽﾄ</t>
  </si>
  <si>
    <t>Ambiopoise</t>
  </si>
  <si>
    <t>Gallant Man</t>
  </si>
  <si>
    <t>Chop Chop</t>
  </si>
  <si>
    <t>Tourbillon</t>
  </si>
  <si>
    <t>Bull Lea</t>
  </si>
  <si>
    <t>Migoli</t>
  </si>
  <si>
    <t>イーグルカフェ</t>
  </si>
  <si>
    <t>ﾇﾚｲｴﾌ</t>
  </si>
  <si>
    <t>Rambunctious</t>
  </si>
  <si>
    <t>Damascus</t>
  </si>
  <si>
    <t>Rasper</t>
  </si>
  <si>
    <t>Seven Corners</t>
  </si>
  <si>
    <t>Forli</t>
  </si>
  <si>
    <t>Sword Dancer</t>
  </si>
  <si>
    <t>イーグルカフェ2002</t>
  </si>
  <si>
    <t>イシノヒカル1972</t>
  </si>
  <si>
    <t>ﾏﾛﾂﾄ</t>
  </si>
  <si>
    <t>ﾊﾛｳｪｰ</t>
  </si>
  <si>
    <t>Niccolo Dell'Arca</t>
  </si>
  <si>
    <t>ﾄｷﾉﾁｶﾗ</t>
  </si>
  <si>
    <t>Coronach</t>
  </si>
  <si>
    <t>Milton</t>
  </si>
  <si>
    <t>Phalaris</t>
  </si>
  <si>
    <t>Dark Legend</t>
  </si>
  <si>
    <t>ﾄｳﾙﾇｿﾙ</t>
  </si>
  <si>
    <t>ﾌﾟﾘﾒﾛ</t>
  </si>
  <si>
    <t>イナリアン</t>
  </si>
  <si>
    <t>ﾐﾙｼﾞｮｰｼﾞ</t>
  </si>
  <si>
    <t>Mill Reef</t>
  </si>
  <si>
    <t>ﾗｰｸｽﾊﾟｰ</t>
  </si>
  <si>
    <t>Never Bend</t>
  </si>
  <si>
    <t>Ragusa</t>
  </si>
  <si>
    <t>Never Say Die</t>
  </si>
  <si>
    <t>ｿﾛﾅｳｪｰ</t>
  </si>
  <si>
    <t>Grey Sovereign</t>
  </si>
  <si>
    <t>Precipitation</t>
  </si>
  <si>
    <t>Solferino</t>
  </si>
  <si>
    <t>ｾﾌﾄ</t>
  </si>
  <si>
    <t>ﾈｳﾞｧｰﾍﾞﾝﾄﾞ系</t>
  </si>
  <si>
    <t>イナリワン1989</t>
  </si>
  <si>
    <t>イフラージ</t>
  </si>
  <si>
    <t>Zafonic</t>
  </si>
  <si>
    <t>The Minstrel</t>
  </si>
  <si>
    <t>Secretariat</t>
  </si>
  <si>
    <t>Right Tack</t>
  </si>
  <si>
    <t>Balidar</t>
  </si>
  <si>
    <t>インヴィンシブルスピリット</t>
  </si>
  <si>
    <t>Kris</t>
  </si>
  <si>
    <t>Sharpen Up</t>
  </si>
  <si>
    <t>ｱｰﾃｨｱｽ</t>
  </si>
  <si>
    <t>Sir Gaylord</t>
  </si>
  <si>
    <t>ｴﾀﾝ</t>
  </si>
  <si>
    <t>Round Table</t>
  </si>
  <si>
    <t>ﾊﾞｳﾝﾃｨｱｽ</t>
  </si>
  <si>
    <t>インディアンチャーリー</t>
  </si>
  <si>
    <t>in excess</t>
  </si>
  <si>
    <t>siberian express</t>
  </si>
  <si>
    <t>leo castelli</t>
  </si>
  <si>
    <t>saulingo</t>
  </si>
  <si>
    <t>Sovereign Dancer</t>
  </si>
  <si>
    <t>diplomat way</t>
  </si>
  <si>
    <t>Warfare</t>
  </si>
  <si>
    <t>Sing Sing</t>
  </si>
  <si>
    <t>Vilmorin</t>
  </si>
  <si>
    <t>Creme Dela Creme</t>
  </si>
  <si>
    <t>ﾌｫﾙﾃｨﾉ系</t>
  </si>
  <si>
    <t>ヴィクトワールピサ2011</t>
  </si>
  <si>
    <t>ﾈｵﾕﾆｳﾞｧｰｽ</t>
  </si>
  <si>
    <t>ﾏｷｬﾍﾞﾘｱﾝ</t>
  </si>
  <si>
    <t>Bustino</t>
  </si>
  <si>
    <t>Shantung</t>
  </si>
  <si>
    <t>ウォーニング</t>
  </si>
  <si>
    <t>In Reality</t>
  </si>
  <si>
    <t>Intentionally</t>
  </si>
  <si>
    <t>Tim Tam</t>
  </si>
  <si>
    <t>Intent</t>
  </si>
  <si>
    <t>Rough'n Tumble</t>
  </si>
  <si>
    <t>Tudor Minstrel</t>
  </si>
  <si>
    <t>Mossborough</t>
  </si>
  <si>
    <t>ｲﾝﾃﾝﾄ系</t>
  </si>
  <si>
    <t>ウッドマン1990</t>
  </si>
  <si>
    <t>War Admiral</t>
  </si>
  <si>
    <t>Khaled</t>
  </si>
  <si>
    <t>エイシンヒカリ</t>
  </si>
  <si>
    <t>エイシンプレストン2003</t>
  </si>
  <si>
    <t>Monteverdi</t>
  </si>
  <si>
    <t>Blood Royal</t>
  </si>
  <si>
    <t>Spy Song</t>
  </si>
  <si>
    <t>Match</t>
  </si>
  <si>
    <t>Better Self</t>
  </si>
  <si>
    <t>エーピーインディ1992</t>
  </si>
  <si>
    <t>Jet Action</t>
  </si>
  <si>
    <t>ﾎﾞｰﾙﾄﾞﾙｰﾗｰ系</t>
  </si>
  <si>
    <t>エクシードアンドエクセル</t>
  </si>
  <si>
    <t>ﾃﾞｲﾝﾋﾙ</t>
  </si>
  <si>
    <t>Lomond</t>
  </si>
  <si>
    <t>watch your step</t>
  </si>
  <si>
    <t>Citation</t>
  </si>
  <si>
    <t>Carry Back</t>
  </si>
  <si>
    <t>エリモジョージ1976</t>
  </si>
  <si>
    <t>ｾﾝﾄｸﾚｽﾋﾟﾝ</t>
  </si>
  <si>
    <t>Aureole</t>
  </si>
  <si>
    <t>ﾜﾗﾋﾞｰ</t>
  </si>
  <si>
    <t>Fast Fox</t>
  </si>
  <si>
    <t>Gainsborough</t>
  </si>
  <si>
    <t>Donatello</t>
  </si>
  <si>
    <t>Pharos</t>
  </si>
  <si>
    <t>Blandford</t>
  </si>
  <si>
    <t>Fastnet</t>
  </si>
  <si>
    <t>ｵﾘｵｰﾙ系</t>
  </si>
  <si>
    <t>エルヴストローム2005</t>
  </si>
  <si>
    <t>Marscay</t>
  </si>
  <si>
    <t>biscay</t>
  </si>
  <si>
    <t>Zamazaan</t>
  </si>
  <si>
    <t>Star Kingdom</t>
  </si>
  <si>
    <t>To Market</t>
  </si>
  <si>
    <t>Exbury</t>
  </si>
  <si>
    <t>Gold Sovereign</t>
  </si>
  <si>
    <t>エルグランセニョール1984</t>
  </si>
  <si>
    <t>Mahmoud</t>
  </si>
  <si>
    <t>Mr.Busher</t>
  </si>
  <si>
    <t>エルコンドルパサー</t>
  </si>
  <si>
    <t>ｷﾝｸﾞﾏﾝﾎﾞ</t>
  </si>
  <si>
    <t>Prove Out</t>
  </si>
  <si>
    <t>Bold Reason</t>
  </si>
  <si>
    <t>エンドスウィープ</t>
  </si>
  <si>
    <t>Dance Spell</t>
  </si>
  <si>
    <t>Cyane</t>
  </si>
  <si>
    <t>Rosemont</t>
  </si>
  <si>
    <t>Lovely Night</t>
  </si>
  <si>
    <t>オアシスドリーム</t>
  </si>
  <si>
    <t>Drone</t>
  </si>
  <si>
    <t>オグリキャップ1990</t>
  </si>
  <si>
    <t>ﾀﾞﾝｼﾝｸﾞｷｬｯﾌﾟ</t>
  </si>
  <si>
    <t>ｼﾙﾊﾞｰｼｬｰｸ</t>
  </si>
  <si>
    <t>Buisson Ardent</t>
  </si>
  <si>
    <t>Unbreakable</t>
  </si>
  <si>
    <t>Discovery</t>
  </si>
  <si>
    <t>Golden Cloud</t>
  </si>
  <si>
    <t>Relic</t>
  </si>
  <si>
    <t>Palestine</t>
  </si>
  <si>
    <t>ｶﾞｰｻﾝﾄ</t>
  </si>
  <si>
    <t>ﾈｲﾃｨｳﾞﾀﾞﾝｻｰ系</t>
  </si>
  <si>
    <t>オサイチジョージ1990</t>
  </si>
  <si>
    <t>ﾌｧﾊﾞｰｼﾞ</t>
  </si>
  <si>
    <t>Princely Gift</t>
  </si>
  <si>
    <t>ﾁｬｲﾅﾛｯｸ</t>
  </si>
  <si>
    <t>Legend of France</t>
  </si>
  <si>
    <t>Rockefella</t>
  </si>
  <si>
    <t>ﾋﾝﾄﾞｽﾀﾝ</t>
  </si>
  <si>
    <t>オジジアン1986</t>
  </si>
  <si>
    <t>Francis S.</t>
  </si>
  <si>
    <t>Sunglow</t>
  </si>
  <si>
    <t>My Babu</t>
  </si>
  <si>
    <t>Royal Charger</t>
  </si>
  <si>
    <t>Correlation</t>
  </si>
  <si>
    <t>Sun Again</t>
  </si>
  <si>
    <t>By Jimminy</t>
  </si>
  <si>
    <t>Djebel</t>
  </si>
  <si>
    <t>Sickle</t>
  </si>
  <si>
    <t>Free America</t>
  </si>
  <si>
    <t>ﾃﾃﾞｨ系</t>
  </si>
  <si>
    <t>オルフェーヴル</t>
  </si>
  <si>
    <t>ｽﾃｲｺﾞｰﾙﾄﾞ</t>
  </si>
  <si>
    <t>ﾒｼﾞﾛﾏｯｸｲｰﾝ</t>
  </si>
  <si>
    <t>ﾃﾞｨｸﾀｽ</t>
  </si>
  <si>
    <t>ﾒｼﾞﾛﾃｨﾀｰﾝ</t>
  </si>
  <si>
    <t>Sanctus</t>
  </si>
  <si>
    <t>ﾒｼﾞﾛｱｻﾏ</t>
  </si>
  <si>
    <t>Lt.Stevens</t>
  </si>
  <si>
    <t>オルフェーヴル2013</t>
  </si>
  <si>
    <t>カーリアン</t>
  </si>
  <si>
    <t>Prince Rose</t>
  </si>
  <si>
    <t>Sir Cosmo</t>
  </si>
  <si>
    <t>Stymie</t>
  </si>
  <si>
    <t>カサンドラデンセツ</t>
  </si>
  <si>
    <t>ﾄﾞｸﾀｰｽﾊﾟｰﾄ</t>
  </si>
  <si>
    <t>ﾎｽﾋﾟﾀﾘﾃｲ</t>
  </si>
  <si>
    <t>ﾌｧﾙﾌﾞﾗｳﾞ</t>
  </si>
  <si>
    <t>ﾃｭﾃﾞﾅﾑ</t>
  </si>
  <si>
    <t>ﾀｹｼﾊﾞｵｰ</t>
  </si>
  <si>
    <t>Tudor Melody</t>
  </si>
  <si>
    <t>ｱｲｱﾝﾘｰｼﾞ</t>
  </si>
  <si>
    <t>ﾛﾀﾞﾝ</t>
  </si>
  <si>
    <t>Slewpy</t>
  </si>
  <si>
    <t>ｵｰｴﾝﾃｭｰﾀﾞｰ系</t>
  </si>
  <si>
    <t>カズタカイザー</t>
  </si>
  <si>
    <t>ﾌﾟﾙﾌｪｰﾌﾞﾙ</t>
  </si>
  <si>
    <t>ﾏﾝﾃﾞｰｻｲﾚﾝｽ</t>
  </si>
  <si>
    <t>ﾃｽｺﾎﾞｰｲ</t>
  </si>
  <si>
    <t>カズタカイザー？</t>
  </si>
  <si>
    <t>ﾀｯﾌﾟﾀﾞﾝｽｼﾁｰ</t>
  </si>
  <si>
    <t>Pleasant Tap</t>
  </si>
  <si>
    <t>Stage Door Johnny</t>
  </si>
  <si>
    <t>Bold Hour</t>
  </si>
  <si>
    <t>Hill Prince</t>
  </si>
  <si>
    <t>カツラギエース1984</t>
  </si>
  <si>
    <t>ﾎﾞｲｽﾞｨｰﾎﾞｰｲ</t>
  </si>
  <si>
    <t>King's Troop</t>
  </si>
  <si>
    <t>ｳﾞｪﾝﾁｱ</t>
  </si>
  <si>
    <t>The Phoenix</t>
  </si>
  <si>
    <t>Entente Cordiale</t>
  </si>
  <si>
    <t>Atout Maitre</t>
  </si>
  <si>
    <t>Chateau Bouscaut</t>
  </si>
  <si>
    <t>War Relic</t>
  </si>
  <si>
    <t>Pherozshah</t>
  </si>
  <si>
    <t>Umidwar</t>
  </si>
  <si>
    <t>ﾌﾟﾘﾝｽﾘｰｷﾞﾌﾄ系</t>
  </si>
  <si>
    <t>カツラノハイセイコ</t>
  </si>
  <si>
    <t>ﾊｲｾｲｺｰ</t>
  </si>
  <si>
    <t>ｼﾞｬｳﾞﾘﾝ</t>
  </si>
  <si>
    <t>ｶﾘﾑ</t>
  </si>
  <si>
    <t>Tulyar</t>
  </si>
  <si>
    <t>ﾀｶｸﾗﾔﾏ</t>
  </si>
  <si>
    <t>Rustom Pasha</t>
  </si>
  <si>
    <t>Beau Son</t>
  </si>
  <si>
    <t>Tehran</t>
  </si>
  <si>
    <t>ﾄﾋﾞｻｸﾗ</t>
  </si>
  <si>
    <t>ﾛｯｸﾌｪﾗ系</t>
  </si>
  <si>
    <t>カネヒキリ2005</t>
  </si>
  <si>
    <t>ﾌｼﾞｷｾｷ</t>
  </si>
  <si>
    <t>Wild Risk</t>
  </si>
  <si>
    <t>Bunty's Flight</t>
  </si>
  <si>
    <t>Road at Sea</t>
  </si>
  <si>
    <t>カブトシロー1967</t>
  </si>
  <si>
    <t>ｵｰﾛｲ</t>
  </si>
  <si>
    <t>ｲｰｽﾄﾊﾟﾚｰﾄﾞ</t>
  </si>
  <si>
    <t>Mieuxce</t>
  </si>
  <si>
    <t>ｱﾂﾞﾏﾀﾞｹ</t>
  </si>
  <si>
    <t>ｶﾌﾞﾄﾔﾏ</t>
  </si>
  <si>
    <t>Massine</t>
  </si>
  <si>
    <t>Phideas</t>
  </si>
  <si>
    <t>ｼｱﾝﾓｱ</t>
  </si>
  <si>
    <t>Jack Atkin</t>
  </si>
  <si>
    <t>カブラヤオー1975</t>
  </si>
  <si>
    <t>ﾌｧﾗﾓﾝﾄﾞ</t>
  </si>
  <si>
    <t>Sicambre</t>
  </si>
  <si>
    <t>ﾀﾞﾗﾉｰｱ</t>
  </si>
  <si>
    <t>Prince Bio</t>
  </si>
  <si>
    <t>Fair Trial</t>
  </si>
  <si>
    <t>Sunny Boy</t>
  </si>
  <si>
    <t>Rialto</t>
  </si>
  <si>
    <t>Jock</t>
  </si>
  <si>
    <t>Dante</t>
  </si>
  <si>
    <t>Dogpatch</t>
  </si>
  <si>
    <t>ﾌﾟﾘﾝｽﾋﾞｵ系</t>
  </si>
  <si>
    <t>カポーティ</t>
  </si>
  <si>
    <t>Bald Eagle</t>
  </si>
  <si>
    <t>Dark Star</t>
  </si>
  <si>
    <t>Tiger</t>
  </si>
  <si>
    <t>Royal Gem</t>
  </si>
  <si>
    <t>カリフォルニアクローム2014</t>
  </si>
  <si>
    <t>Lucky Pulpit</t>
  </si>
  <si>
    <t>Not for Love</t>
  </si>
  <si>
    <t>ｺｼﾞｰﾝ</t>
  </si>
  <si>
    <t>Polish Numbers</t>
  </si>
  <si>
    <t>ガリレオ</t>
  </si>
  <si>
    <t>lombard</t>
  </si>
  <si>
    <t>agio</t>
  </si>
  <si>
    <t>Espresso</t>
  </si>
  <si>
    <t>ガリレオ2001</t>
  </si>
  <si>
    <t>ガリレオゴールド</t>
  </si>
  <si>
    <t>Paco Boy</t>
  </si>
  <si>
    <t>Desert Style</t>
  </si>
  <si>
    <t>ｶﾞﾘﾚｵ</t>
  </si>
  <si>
    <t>Sandhurst Prince</t>
  </si>
  <si>
    <t>High Top</t>
  </si>
  <si>
    <t>Pampapaul</t>
  </si>
  <si>
    <t>Mummy's Pet</t>
  </si>
  <si>
    <t>ガルチ1988</t>
  </si>
  <si>
    <t>Owen Tudor</t>
  </si>
  <si>
    <t>The Solicitor</t>
  </si>
  <si>
    <t>Snow Boots</t>
  </si>
  <si>
    <t>ガンランナー2017</t>
  </si>
  <si>
    <t>ｷｬﾝﾃﾞｨﾗｲﾄﾞ</t>
  </si>
  <si>
    <t>Ride the Rails</t>
  </si>
  <si>
    <t>Giant's Causeway</t>
  </si>
  <si>
    <t>Cryptoclearance</t>
  </si>
  <si>
    <t>Quiet American</t>
  </si>
  <si>
    <t>Herbager</t>
  </si>
  <si>
    <t>Farnesio</t>
  </si>
  <si>
    <t>ﾗｰｲ</t>
  </si>
  <si>
    <t>キタサンブラック</t>
  </si>
  <si>
    <t>ﾌﾞﾗｯｸﾀｲﾄﾞ</t>
  </si>
  <si>
    <t>ｻｸﾗﾊﾞｸｼﾝｵｰ</t>
  </si>
  <si>
    <t>ｻｸﾗﾕﾀｶｵｰ</t>
  </si>
  <si>
    <t>キタサンブラック2016</t>
  </si>
  <si>
    <t>キタサンブラック2017</t>
  </si>
  <si>
    <t>キャメロット2012</t>
  </si>
  <si>
    <t>ﾓﾝｼﾞｭｰ</t>
  </si>
  <si>
    <t>Top Ville</t>
  </si>
  <si>
    <t>Tennyson</t>
  </si>
  <si>
    <t>ﾍﾟﾙｾﾎﾟﾘｽII</t>
  </si>
  <si>
    <t>ギャロップダイナ</t>
  </si>
  <si>
    <t>ｴﾙｾﾝﾀｳﾛ</t>
  </si>
  <si>
    <t>Sideral</t>
  </si>
  <si>
    <t>Seductor</t>
  </si>
  <si>
    <t>Penny Post</t>
  </si>
  <si>
    <t>キャロルハウス1989</t>
  </si>
  <si>
    <t>Lord Gayle</t>
  </si>
  <si>
    <t>Court Martial</t>
  </si>
  <si>
    <t>ｳﾞｨﾐｰ</t>
  </si>
  <si>
    <t>Ocean Swell</t>
  </si>
  <si>
    <t>ｻｰｹﾞｲﾛｰﾄﾞ系</t>
  </si>
  <si>
    <t>キャンディライド</t>
  </si>
  <si>
    <t>Hoist the Flag</t>
  </si>
  <si>
    <t>Vandale</t>
  </si>
  <si>
    <t>Good Manners</t>
  </si>
  <si>
    <t>Utopico</t>
  </si>
  <si>
    <t>ギルデッドタイム1992</t>
  </si>
  <si>
    <t>Timeless Moment</t>
  </si>
  <si>
    <t>キングカメハメハ</t>
  </si>
  <si>
    <t>ﾗｽﾄﾀｲｸｰﾝ</t>
  </si>
  <si>
    <t>ﾄﾗｲﾏｲﾍﾞｽﾄ</t>
  </si>
  <si>
    <t>Blakeney</t>
  </si>
  <si>
    <t>Hethersett</t>
  </si>
  <si>
    <t>キングマンボ1993</t>
  </si>
  <si>
    <t>グラスワンダー1999</t>
  </si>
  <si>
    <t>ｼﾙｳﾞｧｰﾎｰｸ</t>
  </si>
  <si>
    <t>Mat de Cocagne</t>
  </si>
  <si>
    <t>グリーングラス1977</t>
  </si>
  <si>
    <t>ｲﾝﾀｰﾒｿﾞ</t>
  </si>
  <si>
    <t>ﾆﾝﾊﾞｽ</t>
  </si>
  <si>
    <t>Persian Gulf</t>
  </si>
  <si>
    <t>ｹﾞｲﾀｲﾑ</t>
  </si>
  <si>
    <t>Bahram</t>
  </si>
  <si>
    <t>Baytown</t>
  </si>
  <si>
    <t>ﾊｲﾍﾟﾘｵﾝ系</t>
  </si>
  <si>
    <t>グリーンデザート1994</t>
  </si>
  <si>
    <t>Mr.Trouble</t>
  </si>
  <si>
    <t>クリスタルグリッターズ</t>
  </si>
  <si>
    <t>Donut King</t>
  </si>
  <si>
    <t>Determine</t>
  </si>
  <si>
    <t>Fleet Nasrullah</t>
  </si>
  <si>
    <t>Bull Dog</t>
  </si>
  <si>
    <t>Silver Horde</t>
  </si>
  <si>
    <t>クロフネ</t>
  </si>
  <si>
    <t>ﾌﾚﾝﾁﾃﾞﾋﾟｭﾃｨ</t>
  </si>
  <si>
    <t>Classic Go Go</t>
  </si>
  <si>
    <t>Hold Your Peace</t>
  </si>
  <si>
    <t>Icecapade</t>
  </si>
  <si>
    <t>Speak John</t>
  </si>
  <si>
    <t>ケープクロス</t>
  </si>
  <si>
    <t>Klairon</t>
  </si>
  <si>
    <t>Martial</t>
  </si>
  <si>
    <t>Will Somers</t>
  </si>
  <si>
    <t>ｼｰﾎｰｸ</t>
  </si>
  <si>
    <t>ゲームイズオーバー</t>
  </si>
  <si>
    <t>ｽﾄﾘｰﾄｾﾝｽ</t>
  </si>
  <si>
    <t>ｽﾄﾘｰﾄｸﾗｲ</t>
  </si>
  <si>
    <t>ｼﾝﾎﾞﾘｸﾘｽｴｽ</t>
  </si>
  <si>
    <t>Dixieland Band</t>
  </si>
  <si>
    <t>Gold Meridian</t>
  </si>
  <si>
    <t>ﾌﾟﾗﾃｨﾆ</t>
  </si>
  <si>
    <t>コウカイテイオー</t>
  </si>
  <si>
    <t>ｼﾝﾎﾞﾘﾙﾄﾞﾙﾌ</t>
  </si>
  <si>
    <t>ﾊﾟｰｿﾛﾝ</t>
  </si>
  <si>
    <t>ﾅｲｽﾀﾞﾝｻｰ</t>
  </si>
  <si>
    <t>Milesian</t>
  </si>
  <si>
    <t>ｽﾋﾟｰﾄﾞｼﾝﾎﾞﾘ</t>
  </si>
  <si>
    <t>Pharis</t>
  </si>
  <si>
    <t>ﾛｲﾔﾙﾁｬﾚﾝﾁﾞｬｰ</t>
  </si>
  <si>
    <t>Le Beau Prince</t>
  </si>
  <si>
    <t>ｱﾄﾗﾝﾃｨｽ</t>
  </si>
  <si>
    <t>ﾏｲﾊﾞﾌﾞｰ系</t>
  </si>
  <si>
    <t>ゴーストザッパー</t>
  </si>
  <si>
    <t>Awesome Again</t>
  </si>
  <si>
    <t>Relaunch</t>
  </si>
  <si>
    <t>The Axe</t>
  </si>
  <si>
    <t>Jester</t>
  </si>
  <si>
    <t>ゴールドアクター</t>
  </si>
  <si>
    <t>ｽｸﾘｰﾝﾋｰﾛｰ</t>
  </si>
  <si>
    <t>ｸﾞﾗｽﾜﾝﾀﾞｰ</t>
  </si>
  <si>
    <t>ｷｮｳﾜｱﾘｼﾊﾞ</t>
  </si>
  <si>
    <t>Alysheba</t>
  </si>
  <si>
    <t>ﾏﾅｰﾄﾞ</t>
  </si>
  <si>
    <t>Alydar</t>
  </si>
  <si>
    <t>Captain's Gig</t>
  </si>
  <si>
    <t>ｾﾀﾞﾝ</t>
  </si>
  <si>
    <t>ゴールドアリュール</t>
  </si>
  <si>
    <t>Hostage</t>
  </si>
  <si>
    <t>Vaguely Noble</t>
  </si>
  <si>
    <t>ゴールドシップ</t>
  </si>
  <si>
    <t>ﾌﾟﾙﾗﾘｽﾞﾑ</t>
  </si>
  <si>
    <t>ﾄﾗｲﾊﾞﾙﾁｰﾌ</t>
  </si>
  <si>
    <t>ゴールドシップ2012</t>
  </si>
  <si>
    <t>コジーン1996</t>
  </si>
  <si>
    <t>Prince John</t>
  </si>
  <si>
    <t>Chamossaire</t>
  </si>
  <si>
    <t>Solario</t>
  </si>
  <si>
    <t>Jet Pilot</t>
  </si>
  <si>
    <t>コパノリッキー</t>
  </si>
  <si>
    <t>ｺﾞｰﾙﾄﾞｱﾘｭｰﾙ</t>
  </si>
  <si>
    <t>ﾃｨﾝﾊﾞｰｶﾝﾄﾘｰ</t>
  </si>
  <si>
    <t>ｳｯﾄﾞﾏﾝ</t>
  </si>
  <si>
    <t>Pretense</t>
  </si>
  <si>
    <t>ﾘｱﾙｼｬﾀﾞｲ</t>
  </si>
  <si>
    <t>コマンダーインチーフ</t>
  </si>
  <si>
    <t>コングラッツ</t>
  </si>
  <si>
    <t>サーパーシー</t>
  </si>
  <si>
    <t>Mark of Esteem</t>
  </si>
  <si>
    <t>ﾀﾞﾙｼｬｰﾝ</t>
  </si>
  <si>
    <t>Ajdal</t>
  </si>
  <si>
    <t>Sassafras</t>
  </si>
  <si>
    <t>Abdos</t>
  </si>
  <si>
    <t>Hugh Lupus</t>
  </si>
  <si>
    <t>Sheshoon</t>
  </si>
  <si>
    <t>Pinza</t>
  </si>
  <si>
    <t>サイゴノショウ</t>
  </si>
  <si>
    <t>ｽﾀｰﾏﾝ</t>
  </si>
  <si>
    <t>ﾜｲｽﾞｶｳﾝｾﾗｰ</t>
  </si>
  <si>
    <t>ｵｼﾞｼﾞｱﾝ</t>
  </si>
  <si>
    <t>Alleged</t>
  </si>
  <si>
    <t>ﾀﾞﾝﾃﾞｨﾙｰﾄ</t>
  </si>
  <si>
    <t>ｸﾞﾚｲﾓﾅｰｸ</t>
  </si>
  <si>
    <t>Well Decorated</t>
  </si>
  <si>
    <t>サイレンススズカ</t>
  </si>
  <si>
    <t>Battle Joined</t>
  </si>
  <si>
    <t>サイレンススズカ1998</t>
  </si>
  <si>
    <t>サクラスターオー</t>
  </si>
  <si>
    <t>ｻｸﾗｼｮｳﾘ</t>
  </si>
  <si>
    <t>ﾕｱﾊｲﾈｽ</t>
  </si>
  <si>
    <t>サクラバクシンオー</t>
  </si>
  <si>
    <t>サクラバクシンオー1993</t>
  </si>
  <si>
    <t>サクラバクシンオー1994</t>
  </si>
  <si>
    <t>サクラローレル1996</t>
  </si>
  <si>
    <t>ﾚｲﾝﾎﾞｳｸｴｽﾄ</t>
  </si>
  <si>
    <t>Saint Cyrien</t>
  </si>
  <si>
    <t>ﾎﾞｰﾙﾄﾞﾗｯﾄﾞ</t>
  </si>
  <si>
    <t>High Treason</t>
  </si>
  <si>
    <t>サザンヘイロー</t>
  </si>
  <si>
    <t>Sea-Bird</t>
  </si>
  <si>
    <t>Blue Swords</t>
  </si>
  <si>
    <t>Pharamond</t>
  </si>
  <si>
    <t>Dan Cupid</t>
  </si>
  <si>
    <t>サッカーボーイ</t>
  </si>
  <si>
    <t>Fine Top</t>
  </si>
  <si>
    <t>Worden</t>
  </si>
  <si>
    <t>Fine Art</t>
  </si>
  <si>
    <t>Tourment</t>
  </si>
  <si>
    <t>Bozzetto</t>
  </si>
  <si>
    <t>ﾌｧｲﾝﾄｯﾌﾟ系</t>
  </si>
  <si>
    <t>サッカーボール</t>
  </si>
  <si>
    <t>サトノダイヤモンド2016</t>
  </si>
  <si>
    <t>Orpen</t>
  </si>
  <si>
    <t>Lure</t>
  </si>
  <si>
    <t>ｻｻﾞﾝﾍｲﾛｰ</t>
  </si>
  <si>
    <t>Logical</t>
  </si>
  <si>
    <t>サドラーズウェルズ1984</t>
  </si>
  <si>
    <t>Djeddah</t>
  </si>
  <si>
    <t>Aristophanes</t>
  </si>
  <si>
    <t>Nantallah</t>
  </si>
  <si>
    <t>サニーブライアン</t>
  </si>
  <si>
    <t>ｽｲﾌﾄｽﾜﾛｰ</t>
  </si>
  <si>
    <t>Hasty Road</t>
  </si>
  <si>
    <t>Alycidon</t>
  </si>
  <si>
    <t>ﾌｧｲﾅﾙｽｺｱ</t>
  </si>
  <si>
    <t>サルス</t>
  </si>
  <si>
    <t>Topsider</t>
  </si>
  <si>
    <t>サンデーサイレンス1989</t>
  </si>
  <si>
    <t>Palestinian</t>
  </si>
  <si>
    <t>Gulf Stream</t>
  </si>
  <si>
    <t>Hillary</t>
  </si>
  <si>
    <t>サンデーサイレンス1995</t>
  </si>
  <si>
    <t>シーキングザゴールド</t>
  </si>
  <si>
    <t>Challedon</t>
  </si>
  <si>
    <t>シーザスターズ2009</t>
  </si>
  <si>
    <t>ｹｰﾌﾟｸﾛｽ</t>
  </si>
  <si>
    <t>ジェイドロバリー1989</t>
  </si>
  <si>
    <t>ジェイペグ2008</t>
  </si>
  <si>
    <t>Camden Park</t>
  </si>
  <si>
    <t>Al Mufti</t>
  </si>
  <si>
    <t>Elliodor</t>
  </si>
  <si>
    <t>Cougar</t>
  </si>
  <si>
    <t>Cornish Prince</t>
  </si>
  <si>
    <t>ジェニュイン</t>
  </si>
  <si>
    <t>What Luck</t>
  </si>
  <si>
    <t>Tentam</t>
  </si>
  <si>
    <t>シチョウセイ20XX</t>
  </si>
  <si>
    <t>Son-in-Law</t>
  </si>
  <si>
    <t>Friar Marcus</t>
  </si>
  <si>
    <t>Gold Bridge</t>
  </si>
  <si>
    <t>ジャイアンツコーズウェイ2000</t>
  </si>
  <si>
    <t>New Providence</t>
  </si>
  <si>
    <t>Crimson Satan</t>
  </si>
  <si>
    <t>Chieftain</t>
  </si>
  <si>
    <t>ジャスタウェイ2014</t>
  </si>
  <si>
    <t>ﾊｰﾂｸﾗｲ</t>
  </si>
  <si>
    <t>ﾜｲﾙﾄﾞｱｹﾞｲﾝ</t>
  </si>
  <si>
    <t>Mo Exception</t>
  </si>
  <si>
    <t>Hard Work</t>
  </si>
  <si>
    <t>Sir Wiggle</t>
  </si>
  <si>
    <t>シュヴァルグラン</t>
  </si>
  <si>
    <t>シユーニ</t>
  </si>
  <si>
    <t>Pivotal</t>
  </si>
  <si>
    <t>polar falcon</t>
  </si>
  <si>
    <t>Conquistador Cielo</t>
  </si>
  <si>
    <t>jefferson</t>
  </si>
  <si>
    <t>ｲｸｽﾌﾟﾛｳﾃﾞﾝﾄ</t>
  </si>
  <si>
    <t>シルヴァーホーク1997</t>
  </si>
  <si>
    <t>Birikil</t>
  </si>
  <si>
    <t>Coaraze</t>
  </si>
  <si>
    <t>シロッコ</t>
  </si>
  <si>
    <t>ﾀｯﾌﾟｵﾝｳｯﾄﾞ</t>
  </si>
  <si>
    <t>Tamerlane</t>
  </si>
  <si>
    <t>Tiepoletto</t>
  </si>
  <si>
    <t>Authi</t>
  </si>
  <si>
    <t>Sallust</t>
  </si>
  <si>
    <t>Prince Tenderfoot</t>
  </si>
  <si>
    <t>ﾌﾞﾗﾝﾄﾞﾌｫｰﾄﾞ系</t>
  </si>
  <si>
    <t>シングスピール</t>
  </si>
  <si>
    <t>In the Wings</t>
  </si>
  <si>
    <t>Cohoes</t>
  </si>
  <si>
    <t>シンコウキング</t>
  </si>
  <si>
    <t>シンボリルドルフ</t>
  </si>
  <si>
    <t>Coup de Lyon</t>
  </si>
  <si>
    <t>Abjer</t>
  </si>
  <si>
    <t>ﾗｲｼﾞﾝｸﾞﾗｲﾄ</t>
  </si>
  <si>
    <t>Maravedis</t>
  </si>
  <si>
    <t>シンボリルドルフ1984</t>
  </si>
  <si>
    <t>シンボリルドルフ1985</t>
  </si>
  <si>
    <t>スーパークリーク</t>
  </si>
  <si>
    <t>ﾉｰｱﾃﾝｼｮﾝ</t>
  </si>
  <si>
    <t>Sovereign Path</t>
  </si>
  <si>
    <t>Sayajirao</t>
  </si>
  <si>
    <t>Orsini</t>
  </si>
  <si>
    <t>スーパークリーク1990</t>
  </si>
  <si>
    <t>スーパークリック</t>
  </si>
  <si>
    <t>スカイメサ</t>
  </si>
  <si>
    <t>Affirmed</t>
  </si>
  <si>
    <t>スキャットダディ</t>
  </si>
  <si>
    <t>ﾖﾊﾈｽﾌﾞﾙｸﾞ</t>
  </si>
  <si>
    <t>ﾍﾈｼｰ</t>
  </si>
  <si>
    <t>No Robbery</t>
  </si>
  <si>
    <t>スクリーンヒーロー</t>
  </si>
  <si>
    <t>ﾓﾃﾞﾙﾌｰﾙ</t>
  </si>
  <si>
    <t>ステイゴールド</t>
  </si>
  <si>
    <t>ステイゴールド2001</t>
  </si>
  <si>
    <t>ストームキャット1999</t>
  </si>
  <si>
    <t>Bolero</t>
  </si>
  <si>
    <t>ストリートクライ</t>
  </si>
  <si>
    <t>Pall Mall</t>
  </si>
  <si>
    <t>ストリートボス</t>
  </si>
  <si>
    <t>スピードシンボリ1967</t>
  </si>
  <si>
    <t>Singapore</t>
  </si>
  <si>
    <t>Orthodox</t>
  </si>
  <si>
    <t>Galloper Light</t>
  </si>
  <si>
    <t>Manna</t>
  </si>
  <si>
    <t>Colombo</t>
  </si>
  <si>
    <t>ﾛｲﾔﾙﾁｬｰｼﾞｬｰ系</t>
  </si>
  <si>
    <t>スプリットフィンガー</t>
  </si>
  <si>
    <t>ｴﾙｺﾝﾄﾞﾙﾊﾟｻｰ</t>
  </si>
  <si>
    <t>スペシャルウィーク1999</t>
  </si>
  <si>
    <t>ﾏﾙｾﾞﾝｽｷｰ</t>
  </si>
  <si>
    <t>スペンドアバック1985</t>
  </si>
  <si>
    <t>Buckaroo</t>
  </si>
  <si>
    <t>Jaipur</t>
  </si>
  <si>
    <t>Tornado</t>
  </si>
  <si>
    <t>Battlefield</t>
  </si>
  <si>
    <t>ﾄﾑﾌｰﾙ系</t>
  </si>
  <si>
    <t>スマートファルコン2011</t>
  </si>
  <si>
    <t>ﾐｼｼｯﾋﾟｱﾝ</t>
  </si>
  <si>
    <t>ｸﾗｳﾝﾄﾞﾌﾟﾘﾝｽ</t>
  </si>
  <si>
    <t>ｳﾞｨｴﾅ</t>
  </si>
  <si>
    <t>スルーオゴールド</t>
  </si>
  <si>
    <t>Stimulus</t>
  </si>
  <si>
    <t>セイウンスカイ1998</t>
  </si>
  <si>
    <t>ｼｪﾘﾌｽﾞｽﾀｰ</t>
  </si>
  <si>
    <t>ﾎﾟｯｾ</t>
  </si>
  <si>
    <t>ﾓｶﾞﾐ</t>
  </si>
  <si>
    <t>ｾﾞﾀﾞｰﾝ</t>
  </si>
  <si>
    <t>Right Royal</t>
  </si>
  <si>
    <t>ｶｰﾈﾙｼﾝﾎﾞﾘ</t>
  </si>
  <si>
    <t>セクレタリアト1973</t>
  </si>
  <si>
    <t>Caruso</t>
  </si>
  <si>
    <t>Blenheim</t>
  </si>
  <si>
    <t>Display</t>
  </si>
  <si>
    <t>Pompey</t>
  </si>
  <si>
    <t>Rose Prince</t>
  </si>
  <si>
    <t>Papyrus</t>
  </si>
  <si>
    <t>Polymelian</t>
  </si>
  <si>
    <t>Brown Bud</t>
  </si>
  <si>
    <t>ゼンノロブロイ2004</t>
  </si>
  <si>
    <t>ﾏｲﾆﾝｸﾞ</t>
  </si>
  <si>
    <t>Clever Trick</t>
  </si>
  <si>
    <t>Pia Star</t>
  </si>
  <si>
    <t>ダークエンジェル</t>
  </si>
  <si>
    <t>Acclamation</t>
  </si>
  <si>
    <t>royal applause</t>
  </si>
  <si>
    <t>ﾜｰｼﾞﾌﾞ</t>
  </si>
  <si>
    <t>Night Shift</t>
  </si>
  <si>
    <t>Auction Ring</t>
  </si>
  <si>
    <t>ﾌﾛﾘﾊﾞﾝﾀﾞ</t>
  </si>
  <si>
    <t>タイキシャトル1998</t>
  </si>
  <si>
    <t>ｶｰﾘｱﾝ</t>
  </si>
  <si>
    <t>Thatch</t>
  </si>
  <si>
    <t>Roan Rocket</t>
  </si>
  <si>
    <t>タイキブリザード</t>
  </si>
  <si>
    <t>ﾗﾃｨﾌｨｹｲｼｮﾝ</t>
  </si>
  <si>
    <t>ｷﾝｸﾞｽﾍﾞﾝﾁ</t>
  </si>
  <si>
    <t>ダイタクヘリオス1992</t>
  </si>
  <si>
    <t>ﾋﾞｾﾞﾝﾆｼｷ</t>
  </si>
  <si>
    <t>ﾐﾝｽｷｰ</t>
  </si>
  <si>
    <t>Prudent</t>
  </si>
  <si>
    <t>ｻｳﾝﾄﾞﾄﾗｯｸ</t>
  </si>
  <si>
    <t>ｸﾗﾘｵﾝ系</t>
  </si>
  <si>
    <t>ダイナガリバー</t>
  </si>
  <si>
    <t>Mazarin</t>
  </si>
  <si>
    <t>ダイワメジャー</t>
  </si>
  <si>
    <t>Beau Max</t>
  </si>
  <si>
    <t>タケホープ</t>
  </si>
  <si>
    <t>ｲﾝﾃﾞｨｱﾅ</t>
  </si>
  <si>
    <t>ﾀﾘﾔｰﾄｽ</t>
  </si>
  <si>
    <t>ﾗｲｼﾞﾝｸﾞﾌﾚｰﾑ</t>
  </si>
  <si>
    <t>Apelle</t>
  </si>
  <si>
    <t>ﾈｱﾙｺ系</t>
  </si>
  <si>
    <t>タニノチカラ1974</t>
  </si>
  <si>
    <t>ﾌﾞﾗﾝﾌﾞﾙｰ</t>
  </si>
  <si>
    <t>ﾃｨｴﾎﾟﾛ</t>
  </si>
  <si>
    <t>Clarion</t>
  </si>
  <si>
    <t>Sind</t>
  </si>
  <si>
    <t>Able Seaman</t>
  </si>
  <si>
    <t>Kantar</t>
  </si>
  <si>
    <t>Teddy</t>
  </si>
  <si>
    <t>Vermeer</t>
  </si>
  <si>
    <t>タバスコキャット</t>
  </si>
  <si>
    <t>Sauce Boat</t>
  </si>
  <si>
    <t>Barbizon</t>
  </si>
  <si>
    <t>Nigromante</t>
  </si>
  <si>
    <t>タピット</t>
  </si>
  <si>
    <t>タピット2014</t>
  </si>
  <si>
    <t>タマノクロス</t>
  </si>
  <si>
    <t>ｼｰﾋﾞｰｸﾛｽ</t>
  </si>
  <si>
    <t>ｼｬﾄｰｹﾞｲ</t>
  </si>
  <si>
    <t>ﾃｭｰﾀﾞｰﾍﾟﾘｵｯﾄﾞ</t>
  </si>
  <si>
    <t>ﾀｰｸｽﾘﾗｲｱﾝｽ</t>
  </si>
  <si>
    <t>タマモクロス</t>
  </si>
  <si>
    <t>タマモクロス1988</t>
  </si>
  <si>
    <t>タヤスツヨシ</t>
  </si>
  <si>
    <t>ダラカニ</t>
  </si>
  <si>
    <t>ｸﾘｽﾀﾙﾊﾟﾚｽ</t>
  </si>
  <si>
    <t>ﾊｰﾃﾞｨｶﾇｰﾄ</t>
  </si>
  <si>
    <t>Arbar</t>
  </si>
  <si>
    <t>Crepello</t>
  </si>
  <si>
    <t>ダルシャーン1984</t>
  </si>
  <si>
    <t>ﾊｰﾄﾞﾘﾄﾞﾝ</t>
  </si>
  <si>
    <t>Grandmaster</t>
  </si>
  <si>
    <t>Marsyas</t>
  </si>
  <si>
    <t>ダンシングブレーヴ1986</t>
  </si>
  <si>
    <t>Formor</t>
  </si>
  <si>
    <t>ダンシングブレーヴ1990</t>
  </si>
  <si>
    <t>ダンチヒ1992</t>
  </si>
  <si>
    <t>Fighting Fox</t>
  </si>
  <si>
    <t>Olympia</t>
  </si>
  <si>
    <t>ディープインパクト</t>
  </si>
  <si>
    <t>Queen's Hussar</t>
  </si>
  <si>
    <t>ディープインパクト2005</t>
  </si>
  <si>
    <t>テイエムオペラオー2000</t>
  </si>
  <si>
    <t>ｵﾍﾟﾗﾊｳｽ</t>
  </si>
  <si>
    <t>Derring-Do</t>
  </si>
  <si>
    <t>Jimmy Reppin</t>
  </si>
  <si>
    <t>テイエムオペラオー2001</t>
  </si>
  <si>
    <t>デインヒル1989</t>
  </si>
  <si>
    <t>テスコボーイ1974</t>
  </si>
  <si>
    <t>Dastur</t>
  </si>
  <si>
    <t>Bayardo</t>
  </si>
  <si>
    <t>Chaucer</t>
  </si>
  <si>
    <t>Hurry On</t>
  </si>
  <si>
    <t>ﾏｯﾁｪﾑ系</t>
  </si>
  <si>
    <t>デヒア</t>
  </si>
  <si>
    <t>Menetrier</t>
  </si>
  <si>
    <t>Bunty Lawless</t>
  </si>
  <si>
    <t>Jabneh</t>
  </si>
  <si>
    <t>Baybrook</t>
  </si>
  <si>
    <t>テンニカエル</t>
  </si>
  <si>
    <t>ｼｰｻﾞｽﾀｰｽﾞ</t>
  </si>
  <si>
    <t>ｼﾙﾊﾞｰﾁｬｰﾑ</t>
  </si>
  <si>
    <t>ｸﾞﾘｰﾝﾃﾞｻﾞｰﾄ</t>
  </si>
  <si>
    <t>ﾀﾞﾝｻｰｽﾞｲﾒｰｼﾞ</t>
  </si>
  <si>
    <t>テンポイント1977</t>
  </si>
  <si>
    <t>ｺﾝﾄﾗｲﾄ</t>
  </si>
  <si>
    <t>ｶﾊﾞｰﾗｯﾌﾟ二世</t>
  </si>
  <si>
    <t>Cover Up</t>
  </si>
  <si>
    <t>The Cobbler</t>
  </si>
  <si>
    <t>Hollyrood</t>
  </si>
  <si>
    <t>ﾈｳﾞｧｰｾｲﾀﾞｲ系</t>
  </si>
  <si>
    <t>トウカイテイオー</t>
  </si>
  <si>
    <t>トウカイテイオー1992</t>
  </si>
  <si>
    <t>トウカイテイオー1993</t>
  </si>
  <si>
    <t>トウショウボーイ1977</t>
  </si>
  <si>
    <t>Your Host</t>
  </si>
  <si>
    <t>Easton</t>
  </si>
  <si>
    <t>Blue Larkspur</t>
  </si>
  <si>
    <t>ドゥラメンテ</t>
  </si>
  <si>
    <t>ｷﾝｸﾞｶﾒﾊﾒﾊ</t>
  </si>
  <si>
    <t>ドクターデヴィアス</t>
  </si>
  <si>
    <t>Hill Gail</t>
  </si>
  <si>
    <t>Whistler</t>
  </si>
  <si>
    <t>トニービン1988</t>
  </si>
  <si>
    <t>ｵﾝﾘｰﾌｫｱﾗｲﾌ</t>
  </si>
  <si>
    <t>Preciptic</t>
  </si>
  <si>
    <t>Chanteur</t>
  </si>
  <si>
    <t>ｾﾞﾀﾞｰﾝ系</t>
  </si>
  <si>
    <t>ドバイミレニアム2000</t>
  </si>
  <si>
    <t>ｼｰｷﾝｸﾞｻﾞｺﾞｰﾙﾄﾞ</t>
  </si>
  <si>
    <t>shareef dancer</t>
  </si>
  <si>
    <t>Endeavour</t>
  </si>
  <si>
    <t>ドバウィ</t>
  </si>
  <si>
    <t>Dubai Millennium</t>
  </si>
  <si>
    <t>deploy</t>
  </si>
  <si>
    <t>ドリームジャーニー2009</t>
  </si>
  <si>
    <t>トロットサンダー1996</t>
  </si>
  <si>
    <t>ﾀﾞｲﾅｺｽﾓｽ</t>
  </si>
  <si>
    <t>ﾊﾝﾀｰｺﾑ</t>
  </si>
  <si>
    <t>ﾘﾝﾎﾞｰ</t>
  </si>
  <si>
    <t>Darius</t>
  </si>
  <si>
    <t>ﾏﾘｰﾉ</t>
  </si>
  <si>
    <t>ｱｽﾌｫｰﾄﾞ</t>
  </si>
  <si>
    <t>ﾀﾞﾝﾃ系</t>
  </si>
  <si>
    <t>トロットスター2001</t>
  </si>
  <si>
    <t>ﾀﾞﾐｽﾀｰ</t>
  </si>
  <si>
    <t>Roman Line</t>
  </si>
  <si>
    <t>ｼﾝｻﾞﾝ</t>
  </si>
  <si>
    <t>ナスルエルアラブ</t>
  </si>
  <si>
    <t>Al Nasr</t>
  </si>
  <si>
    <t>ﾀﾞｲｱﾄﾑ</t>
  </si>
  <si>
    <t>ナリタブライアン</t>
  </si>
  <si>
    <t>Acropolis</t>
  </si>
  <si>
    <t>ナリタブライアン1993</t>
  </si>
  <si>
    <t>ナリタブライアン1994</t>
  </si>
  <si>
    <t>ナントセイケン20XX</t>
  </si>
  <si>
    <t>Abernant</t>
  </si>
  <si>
    <t>ニッポーテイオー1987</t>
  </si>
  <si>
    <t>ﾘｲﾌｫｰ</t>
  </si>
  <si>
    <t>ﾗﾊﾞｰｼﾞｮﾝ</t>
  </si>
  <si>
    <t>ﾀﾞｲﾊｰﾄﾞ</t>
  </si>
  <si>
    <t>ニホンピロウイナー</t>
  </si>
  <si>
    <t>ｽﾃｨｰﾙﾊｰﾄ</t>
  </si>
  <si>
    <t>Habitat</t>
  </si>
  <si>
    <t>Occupy</t>
  </si>
  <si>
    <t>ﾀﾞｲｵﾗｲﾄ</t>
  </si>
  <si>
    <t>ﾊﾋﾞﾀｯﾄ系</t>
  </si>
  <si>
    <t>ヌレイエフ1987</t>
  </si>
  <si>
    <t>Advocate</t>
  </si>
  <si>
    <t>ノーアテンション</t>
  </si>
  <si>
    <t>Bobsleigh</t>
  </si>
  <si>
    <t>Ticino</t>
  </si>
  <si>
    <t>Arjaman</t>
  </si>
  <si>
    <t>ノーザンテースト1982</t>
  </si>
  <si>
    <t>Flares</t>
  </si>
  <si>
    <t>Windfields</t>
  </si>
  <si>
    <t>Abbots Trace</t>
  </si>
  <si>
    <t>ノットアシングルダウト</t>
  </si>
  <si>
    <t>ﾘﾀﾞｳﾂﾁｮｲｽ</t>
  </si>
  <si>
    <t>Rorys Jester</t>
  </si>
  <si>
    <t>canny lad</t>
  </si>
  <si>
    <t>Crown Jester</t>
  </si>
  <si>
    <t>grand chaudiere</t>
  </si>
  <si>
    <t>bletchingly</t>
  </si>
  <si>
    <t>Baguette</t>
  </si>
  <si>
    <t>Misty Day</t>
  </si>
  <si>
    <t>ハーツクライ</t>
  </si>
  <si>
    <t>Bupers</t>
  </si>
  <si>
    <t>ハーツクライ2005</t>
  </si>
  <si>
    <t>ハイシャパラル</t>
  </si>
  <si>
    <t>ハイセイコー1974</t>
  </si>
  <si>
    <t>Mirza</t>
  </si>
  <si>
    <t>Hua</t>
  </si>
  <si>
    <t>ハウスバスター</t>
  </si>
  <si>
    <t>ﾏｳﾝﾄﾘﾊﾞｰﾓｱ</t>
  </si>
  <si>
    <t>New Prospect</t>
  </si>
  <si>
    <t>Reneged</t>
  </si>
  <si>
    <t>Johns Joy</t>
  </si>
  <si>
    <t>ハットトリック</t>
  </si>
  <si>
    <t>Lost Code</t>
  </si>
  <si>
    <t>Codex</t>
  </si>
  <si>
    <t>Arts and Letters</t>
  </si>
  <si>
    <t>Swoon's Son</t>
  </si>
  <si>
    <t>ハンセル</t>
  </si>
  <si>
    <t>Dancing Count</t>
  </si>
  <si>
    <t>パントレセレブル1997</t>
  </si>
  <si>
    <t>Le Haar</t>
  </si>
  <si>
    <t>バンブーアトラス</t>
  </si>
  <si>
    <t>ｼﾞﾑﾌﾚﾝﾁ</t>
  </si>
  <si>
    <t>Trimdon</t>
  </si>
  <si>
    <t>バンブーメモリー</t>
  </si>
  <si>
    <t>ﾓｰﾆﾝｸﾞﾌﾛｰﾘｯｸ</t>
  </si>
  <si>
    <t>Grey Dawn</t>
  </si>
  <si>
    <t>ﾓﾊﾞﾘｯｽﾞ</t>
  </si>
  <si>
    <t>Guard's Tie</t>
  </si>
  <si>
    <t>ｻﾝｲﾝﾛｰ系</t>
  </si>
  <si>
    <t>ビアハヤヒデ</t>
  </si>
  <si>
    <t>ｼｬﾙｰﾄﾞ</t>
  </si>
  <si>
    <t>Tale of Two Cities</t>
  </si>
  <si>
    <t>ヒカルタカイ1968</t>
  </si>
  <si>
    <t>ﾊｸﾘｮｳ</t>
  </si>
  <si>
    <t>Man o'War</t>
  </si>
  <si>
    <t>Boojum</t>
  </si>
  <si>
    <t>ｸﾓﾊﾀ</t>
  </si>
  <si>
    <t>Fair Play</t>
  </si>
  <si>
    <t>Sweep</t>
  </si>
  <si>
    <t>John P.Grier</t>
  </si>
  <si>
    <t>Stefan the Great</t>
  </si>
  <si>
    <t>ﾏﾝﾉｳｫｰ系</t>
  </si>
  <si>
    <t>ピルサドスキー</t>
  </si>
  <si>
    <t>Polish Precedent</t>
  </si>
  <si>
    <t>ビワハヤヒデ1994</t>
  </si>
  <si>
    <t>ピンズ</t>
  </si>
  <si>
    <t>snippets</t>
  </si>
  <si>
    <t>lunchtime</t>
  </si>
  <si>
    <t>Kaoru Star</t>
  </si>
  <si>
    <t>Silly Season</t>
  </si>
  <si>
    <t>Pirate King</t>
  </si>
  <si>
    <t>Stardust</t>
  </si>
  <si>
    <t>Emperor</t>
  </si>
  <si>
    <t>Nilo</t>
  </si>
  <si>
    <t>ファインニードル</t>
  </si>
  <si>
    <t>ｱﾄﾞﾏｲﾔﾑｰﾝ</t>
  </si>
  <si>
    <t>ｴﾝﾄﾞｽｳｨｰﾌﾟ</t>
  </si>
  <si>
    <t>ﾛｲﾔﾙｱｶﾃﾞﾐｰ</t>
  </si>
  <si>
    <t>ファストネットロック</t>
  </si>
  <si>
    <t>marauding</t>
  </si>
  <si>
    <t>Sir Tristram</t>
  </si>
  <si>
    <t>twig moss</t>
  </si>
  <si>
    <t>フォーティナイナー</t>
  </si>
  <si>
    <t>Balladier</t>
  </si>
  <si>
    <t>フサイチペガサス</t>
  </si>
  <si>
    <t>フジキセキ2003</t>
  </si>
  <si>
    <t>Verso</t>
  </si>
  <si>
    <t>ブライアンズタイム</t>
  </si>
  <si>
    <t>Eight Thirty</t>
  </si>
  <si>
    <t>ブライアンズタイム1995</t>
  </si>
  <si>
    <t>ブラックタイアフェアー</t>
  </si>
  <si>
    <t>Al Hattab</t>
  </si>
  <si>
    <t>Bold Commander</t>
  </si>
  <si>
    <t>プラティニ</t>
  </si>
  <si>
    <t>Stanford</t>
  </si>
  <si>
    <t>Northfields</t>
  </si>
  <si>
    <t>Zank</t>
  </si>
  <si>
    <t>フランケル2012</t>
  </si>
  <si>
    <t>ヘクタープロテクター1990</t>
  </si>
  <si>
    <t>ホーリーローマンエンペラー</t>
  </si>
  <si>
    <t>ホクトシチセイゴー20XX</t>
  </si>
  <si>
    <t>ﾘﾝﾄﾞﾎｼ</t>
  </si>
  <si>
    <t>ｻﾝﾃﾞｲｸﾘｰｸ</t>
  </si>
  <si>
    <t>ﾐｽﾃﾘｰ</t>
  </si>
  <si>
    <t>ｺﾀﾞﾏ</t>
  </si>
  <si>
    <t>ﾌｪｱﾄﾗｲｱﾙ系</t>
  </si>
  <si>
    <t>ホクトシンケン20XX</t>
  </si>
  <si>
    <t>ｾｲｳﾝｽｶｲ</t>
  </si>
  <si>
    <t>Pastiche</t>
  </si>
  <si>
    <t>ホッコータルマエ</t>
  </si>
  <si>
    <t>Cherokee Run</t>
  </si>
  <si>
    <t>Runaway Groom</t>
  </si>
  <si>
    <t>Silver Saber</t>
  </si>
  <si>
    <t>Bold Forbes</t>
  </si>
  <si>
    <t>マウントリバーモア1987</t>
  </si>
  <si>
    <t>Requiebro</t>
  </si>
  <si>
    <t>Revoked</t>
  </si>
  <si>
    <t>Requested</t>
  </si>
  <si>
    <t>マカヒキ2016</t>
  </si>
  <si>
    <t>Rainbow Corner</t>
  </si>
  <si>
    <t>マキャベリアン</t>
  </si>
  <si>
    <t>マキャベリアン1989</t>
  </si>
  <si>
    <t>マグニテュード</t>
  </si>
  <si>
    <t>マスタークラフツマン</t>
  </si>
  <si>
    <t>Danehill Dancer</t>
  </si>
  <si>
    <t>ﾌﾞﾗｯｸﾀｲｱﾌｪｱｰ</t>
  </si>
  <si>
    <t>マヤノトップガン1996</t>
  </si>
  <si>
    <t>My Host</t>
  </si>
  <si>
    <t>マヤノトップガン1997</t>
  </si>
  <si>
    <t>マリブムーン</t>
  </si>
  <si>
    <t>マルゼンスキー1977</t>
  </si>
  <si>
    <t>マンデュロ</t>
  </si>
  <si>
    <t>Be My Guest</t>
  </si>
  <si>
    <t>Elektrant</t>
  </si>
  <si>
    <t>Norfolk</t>
  </si>
  <si>
    <t>マンハッタンカフェ2001</t>
  </si>
  <si>
    <t>Law Society</t>
  </si>
  <si>
    <t>Luciano</t>
  </si>
  <si>
    <t>Henry the Seventh</t>
  </si>
  <si>
    <t>ミスターシービー</t>
  </si>
  <si>
    <t>ﾄｳｼｮｳﾎﾞｰｲ</t>
  </si>
  <si>
    <t>ﾄﾋﾟｵ</t>
  </si>
  <si>
    <t>ｱﾄﾞﾐﾗﾙﾊﾞｰﾄﾞ</t>
  </si>
  <si>
    <t>Delirium</t>
  </si>
  <si>
    <t>ミスターシービー1983</t>
  </si>
  <si>
    <t>ミソノブルボン</t>
  </si>
  <si>
    <t>ﾏｸﾞﾆﾃｭｰﾄﾞ</t>
  </si>
  <si>
    <t>ｼｬﾚｰ</t>
  </si>
  <si>
    <t>Double Jump</t>
  </si>
  <si>
    <t>ミホシンザン</t>
  </si>
  <si>
    <t>ﾑｰﾃｨｴ</t>
  </si>
  <si>
    <t>Bois Roussel</t>
  </si>
  <si>
    <t>ﾊﾔﾀｹ</t>
  </si>
  <si>
    <t>Vatout</t>
  </si>
  <si>
    <t>ﾎﾞﾜﾙｾﾙ系</t>
  </si>
  <si>
    <t>ミホノブルボン1992</t>
  </si>
  <si>
    <t>ミマモルアイモアル20XX</t>
  </si>
  <si>
    <t>ﾏﾁｶﾈｷﾝﾉﾎｼ</t>
  </si>
  <si>
    <t>ミルジョージ</t>
  </si>
  <si>
    <t>Fairey Fulmar</t>
  </si>
  <si>
    <t>ムーチョマッチョマン2013</t>
  </si>
  <si>
    <t>ﾏｯﾁｮｳﾉ</t>
  </si>
  <si>
    <t>Holy Bull</t>
  </si>
  <si>
    <t>Ponche</t>
  </si>
  <si>
    <t>Two Punch</t>
  </si>
  <si>
    <t>Nonparrell</t>
  </si>
  <si>
    <t>Proudest Roman</t>
  </si>
  <si>
    <t>ﾋﾑﾔｰ系</t>
  </si>
  <si>
    <t>ムトト</t>
  </si>
  <si>
    <t>ﾐﾝｼｵ</t>
  </si>
  <si>
    <t>Le Pacha</t>
  </si>
  <si>
    <t>ﾌﾞﾚﾆﾑ系</t>
  </si>
  <si>
    <t>メジロティターン</t>
  </si>
  <si>
    <t>ｽﾉｯﾌﾞ</t>
  </si>
  <si>
    <t>First Fiddle</t>
  </si>
  <si>
    <t>Mourne</t>
  </si>
  <si>
    <t>Pan</t>
  </si>
  <si>
    <t>Royal Minstrel</t>
  </si>
  <si>
    <t>Atys</t>
  </si>
  <si>
    <t>メジロデュレン</t>
  </si>
  <si>
    <t>ﾌｨﾃﾞｨｵﾝ</t>
  </si>
  <si>
    <t>Djakao</t>
  </si>
  <si>
    <t>Tanerko</t>
  </si>
  <si>
    <t>ﾎﾞｽﾄﾆｱﾝ</t>
  </si>
  <si>
    <t>メジロパーマー</t>
  </si>
  <si>
    <t>ﾒｼﾞﾛｲｰｸﾞﾙ</t>
  </si>
  <si>
    <t>ﾒｼﾞﾛｻﾝﾏﾝ</t>
  </si>
  <si>
    <t>ｹﾞｲﾒｾﾝ</t>
  </si>
  <si>
    <t>Lucky Debonair</t>
  </si>
  <si>
    <t>ﾌﾟﾘﾝｽﾛｰｽﾞ系</t>
  </si>
  <si>
    <t>メジロマックイーン1991</t>
  </si>
  <si>
    <t>メジロマックイーン1992</t>
  </si>
  <si>
    <t>メジロマッコイーン</t>
  </si>
  <si>
    <t>メジロライアン</t>
  </si>
  <si>
    <t>ｱﾝﾊﾞｰｼｬﾀﾞｲ</t>
  </si>
  <si>
    <t>メジロライアン1991</t>
  </si>
  <si>
    <t>メジロライオン</t>
  </si>
  <si>
    <t>メリーナイス</t>
  </si>
  <si>
    <t>ｺﾘﾑｽｷｰ</t>
  </si>
  <si>
    <t>Shut Out</t>
  </si>
  <si>
    <t>ﾌｪﾘｵｰﾙ</t>
  </si>
  <si>
    <t>モアザンレディ</t>
  </si>
  <si>
    <t>Naskra</t>
  </si>
  <si>
    <t>Nasram</t>
  </si>
  <si>
    <t>First Landing</t>
  </si>
  <si>
    <t>モーリス2015</t>
  </si>
  <si>
    <t>ｶｰﾈｷﾞｰ</t>
  </si>
  <si>
    <t>モガミ</t>
  </si>
  <si>
    <t>Vertex</t>
  </si>
  <si>
    <t>The Rhymer</t>
  </si>
  <si>
    <t>King Cole</t>
  </si>
  <si>
    <t>モガミ1986</t>
  </si>
  <si>
    <t>モンジュー</t>
  </si>
  <si>
    <t>モンジュー1999</t>
  </si>
  <si>
    <t>モンテプリンス1982</t>
  </si>
  <si>
    <t>Free Man</t>
  </si>
  <si>
    <t>Plassy</t>
  </si>
  <si>
    <t>Escamillo</t>
  </si>
  <si>
    <t>Norseman</t>
  </si>
  <si>
    <t>Goyama</t>
  </si>
  <si>
    <t>モントブルック</t>
  </si>
  <si>
    <t>jet diplomacy</t>
  </si>
  <si>
    <t>explodent</t>
  </si>
  <si>
    <t>Sir Ruler</t>
  </si>
  <si>
    <t>Vincentive</t>
  </si>
  <si>
    <t>ヤエノムテキ</t>
  </si>
  <si>
    <t>ﾔﾏﾆﾝｽｷｰ</t>
  </si>
  <si>
    <t>ｲｴﾛｰｺﾞｯﾄﾞ</t>
  </si>
  <si>
    <t>Fun Fair</t>
  </si>
  <si>
    <t>ﾄｻﾐﾄﾞﾘ</t>
  </si>
  <si>
    <t>ヤマニンゼファー1993</t>
  </si>
  <si>
    <t>ﾆﾎﾝﾋﾟﾛｳｲﾅｰ</t>
  </si>
  <si>
    <t>Bubbles</t>
  </si>
  <si>
    <t>ユートピア</t>
  </si>
  <si>
    <t>Dewan</t>
  </si>
  <si>
    <t>ユキオー</t>
  </si>
  <si>
    <t>ラーイ1996</t>
  </si>
  <si>
    <t>ライスシャワー</t>
  </si>
  <si>
    <t>Moslem Chief</t>
  </si>
  <si>
    <t>ライスシャワー1993</t>
  </si>
  <si>
    <t>ライフシャワー</t>
  </si>
  <si>
    <t>リアルシャダイ1993</t>
  </si>
  <si>
    <t>Alsab</t>
  </si>
  <si>
    <t>リダウツチョイス1999</t>
  </si>
  <si>
    <t>リツンタイクーン</t>
  </si>
  <si>
    <t>Iglesia</t>
  </si>
  <si>
    <t>Kenmare</t>
  </si>
  <si>
    <t>Vain</t>
  </si>
  <si>
    <t>Paris Review</t>
  </si>
  <si>
    <t>Wilkes</t>
  </si>
  <si>
    <t>Better Boy</t>
  </si>
  <si>
    <t>レイデオロ</t>
  </si>
  <si>
    <t>レインボウクエスト1985</t>
  </si>
  <si>
    <t>レッドファルクス</t>
  </si>
  <si>
    <t>ｽｳｪﾌﾟﾄｵｰｳﾞｧｰﾎﾞｰﾄﾞ</t>
  </si>
  <si>
    <t>Cutlass</t>
  </si>
  <si>
    <t>Ambehaving</t>
  </si>
  <si>
    <t>ロウマン</t>
  </si>
  <si>
    <t>ｲﾝｳﾞｨﾝｼﾌﾞﾙｽﾋﾟﾘｯﾄ</t>
  </si>
  <si>
    <t>ロードカナロア</t>
  </si>
  <si>
    <t>Cormorant</t>
  </si>
  <si>
    <t>ロードカナロア2013</t>
  </si>
  <si>
    <t>ロックオブジブラルタル2002</t>
  </si>
  <si>
    <t>Bold Lad</t>
  </si>
  <si>
    <t>ロングエース1972</t>
  </si>
  <si>
    <t>Hard Sauce</t>
  </si>
  <si>
    <t>Ardan</t>
  </si>
  <si>
    <t>Admiral Drake</t>
  </si>
  <si>
    <t>Norman</t>
  </si>
  <si>
    <t>Bellacose</t>
  </si>
  <si>
    <t>Craig an Eran</t>
  </si>
  <si>
    <t>Casterari</t>
  </si>
  <si>
    <t>ﾌｧﾘｽ系</t>
  </si>
  <si>
    <t>ワイルドアゲイン</t>
  </si>
  <si>
    <t>Ethnarch</t>
  </si>
  <si>
    <t>ﾆｱｰｸﾃｨｯｸ系</t>
  </si>
  <si>
    <t>ワイルドアゲイン1984</t>
  </si>
  <si>
    <t>アイネスフウジン</t>
  </si>
  <si>
    <t>星4</t>
  </si>
  <si>
    <t>ﾓﾝﾀｳﾞｧﾙ</t>
  </si>
  <si>
    <t>アイリスフウジン</t>
  </si>
  <si>
    <t>アイルハヴアナザー</t>
  </si>
  <si>
    <t>Flower Alley</t>
  </si>
  <si>
    <t>Arch</t>
  </si>
  <si>
    <t>Lycius</t>
  </si>
  <si>
    <t>Caucasus</t>
  </si>
  <si>
    <t>アウォーディー</t>
  </si>
  <si>
    <t>ｼﾞｬﾝｸﾞﾙﾎﾟｹｯﾄ</t>
  </si>
  <si>
    <t>Nodouble</t>
  </si>
  <si>
    <t>アグネスデジタル</t>
  </si>
  <si>
    <t>Crafty Prospector</t>
  </si>
  <si>
    <t>Royal Note</t>
  </si>
  <si>
    <t>アグネスフライト</t>
  </si>
  <si>
    <t>アドマイヤコジーン</t>
  </si>
  <si>
    <t>Darling Boy</t>
  </si>
  <si>
    <t>アドマイヤムーン</t>
  </si>
  <si>
    <t>ﾉﾉｱﾙｺ</t>
  </si>
  <si>
    <t>アルバート</t>
  </si>
  <si>
    <t>ｱﾄﾞﾏｲﾔﾄﾞﾝ</t>
  </si>
  <si>
    <t>ﾀﾞﾝｽｲﾝｻﾞﾀﾞｰｸ</t>
  </si>
  <si>
    <t>Loading...</t>
  </si>
  <si>
    <t>イキートス</t>
  </si>
  <si>
    <t>Adlerflug</t>
  </si>
  <si>
    <t>Areion</t>
  </si>
  <si>
    <t>Big Shuffle</t>
  </si>
  <si>
    <t>Nebos</t>
  </si>
  <si>
    <t>Super Concorde</t>
  </si>
  <si>
    <t>イシノサンデー</t>
  </si>
  <si>
    <t>Ridan</t>
  </si>
  <si>
    <t>イブキマイカグラ</t>
  </si>
  <si>
    <t>インティライミ</t>
  </si>
  <si>
    <t>ｽﾍﾟｼｬﾙｳｨｰｸ</t>
  </si>
  <si>
    <t>ヴァーミリアン</t>
  </si>
  <si>
    <t>ヴィクトワールピサ</t>
  </si>
  <si>
    <t>ウイニングチケット</t>
  </si>
  <si>
    <t>ウインバリアシオン</t>
  </si>
  <si>
    <t>Time for a Change</t>
  </si>
  <si>
    <t>ウォーエンブレム</t>
  </si>
  <si>
    <t>Our Emblem</t>
  </si>
  <si>
    <t>Private Account</t>
  </si>
  <si>
    <t>The Pruner</t>
  </si>
  <si>
    <t>Brigadier Gerard</t>
  </si>
  <si>
    <t>Con Brio</t>
  </si>
  <si>
    <t>Sky High</t>
  </si>
  <si>
    <t>ウォーフロント</t>
  </si>
  <si>
    <t>Rubiano</t>
  </si>
  <si>
    <t>ウワラバッ</t>
  </si>
  <si>
    <t>ウンガロ</t>
  </si>
  <si>
    <t>Goofalik</t>
  </si>
  <si>
    <t>Star Appeal</t>
  </si>
  <si>
    <t>ﾀｰｺﾞﾜｲｽ</t>
  </si>
  <si>
    <t>appiani</t>
  </si>
  <si>
    <t>Waldcanter</t>
  </si>
  <si>
    <t>Neckar</t>
  </si>
  <si>
    <t>Caran d'Ache</t>
  </si>
  <si>
    <t>Orator</t>
  </si>
  <si>
    <t>エアシェイディ</t>
  </si>
  <si>
    <t>Gleaming</t>
  </si>
  <si>
    <t>エアシャカール</t>
  </si>
  <si>
    <t>Majestic Prince</t>
  </si>
  <si>
    <t>エイシンフラッシュ</t>
  </si>
  <si>
    <t>ｷﾝｸﾞｽﾞﾍﾞｽﾄ</t>
  </si>
  <si>
    <t>Sure Blade</t>
  </si>
  <si>
    <t>エイシンワシントン</t>
  </si>
  <si>
    <t>Sham</t>
  </si>
  <si>
    <t>エクィアーノ</t>
  </si>
  <si>
    <t>Ela-Mana-Mou</t>
  </si>
  <si>
    <t>ﾋﾟｯﾄｶｰﾝ</t>
  </si>
  <si>
    <t>ﾊｲﾊｯﾄ</t>
  </si>
  <si>
    <t>エクセレントアート</t>
  </si>
  <si>
    <t>エスケンデレヤ</t>
  </si>
  <si>
    <t>ｼﾞｬｲｱﾝﾂｺｰｽﾞｳｪｲ</t>
  </si>
  <si>
    <t>エスポワールシチー</t>
  </si>
  <si>
    <t>ﾌﾞﾚｲｳﾞｪｽﾄﾛｰﾏﾝ</t>
  </si>
  <si>
    <t>ﾄﾗﾌｨｯｸ</t>
  </si>
  <si>
    <t>エピファネイア</t>
  </si>
  <si>
    <t>エンパイアメーカー</t>
  </si>
  <si>
    <t>Dr.Fager</t>
  </si>
  <si>
    <t>オールドヴィック</t>
  </si>
  <si>
    <t>オペラハウス</t>
  </si>
  <si>
    <t>Midsummer Night</t>
  </si>
  <si>
    <t>Majority Blue</t>
  </si>
  <si>
    <t>カーリン</t>
  </si>
  <si>
    <t>ｽﾏｰﾄｽﾄﾗｲｸ</t>
  </si>
  <si>
    <t>Smarten</t>
  </si>
  <si>
    <t>bates motel</t>
  </si>
  <si>
    <t>wise exchange</t>
  </si>
  <si>
    <t>カネヒキリ</t>
  </si>
  <si>
    <t>キズナ</t>
  </si>
  <si>
    <t>キトゥンズジョイ</t>
  </si>
  <si>
    <t>el prado</t>
  </si>
  <si>
    <t>Lear Fan</t>
  </si>
  <si>
    <t>l'enjoleur</t>
  </si>
  <si>
    <t>ギニョール</t>
  </si>
  <si>
    <t>Unfuwain</t>
  </si>
  <si>
    <t>キングズベスト</t>
  </si>
  <si>
    <t>キングヘイロー</t>
  </si>
  <si>
    <t>グラスワンダー</t>
  </si>
  <si>
    <t>クラレント</t>
  </si>
  <si>
    <t>クロコルージュ</t>
  </si>
  <si>
    <t>ケープブランコ</t>
  </si>
  <si>
    <t>Presidium</t>
  </si>
  <si>
    <t>General Assembly</t>
  </si>
  <si>
    <t>ゴーゴーゼット</t>
  </si>
  <si>
    <t>ｻｯｶｰﾎﾞｰｲ</t>
  </si>
  <si>
    <t>ﾆﾁﾄﾞｳﾀﾛｰ</t>
  </si>
  <si>
    <t>ﾉｰｻﾞﾝﾈｲﾃｨｳﾞ</t>
  </si>
  <si>
    <t>ゴールデンキャスト</t>
  </si>
  <si>
    <t>ﾀｲｷｼｬﾄﾙ</t>
  </si>
  <si>
    <t>Niniski</t>
  </si>
  <si>
    <t>Sir Ribot</t>
  </si>
  <si>
    <t>ゴールデンスネイク</t>
  </si>
  <si>
    <t>ゴールデンセンツ</t>
  </si>
  <si>
    <t>Into Mischief</t>
  </si>
  <si>
    <t>Harlan's Holiday</t>
  </si>
  <si>
    <t>Banker's Gold</t>
  </si>
  <si>
    <t>Harlan</t>
  </si>
  <si>
    <t>Tricky Creek</t>
  </si>
  <si>
    <t>Bold ruckus</t>
  </si>
  <si>
    <t>Stop the Music</t>
  </si>
  <si>
    <t>Kinsman Hope</t>
  </si>
  <si>
    <t>ゴールデンダリア</t>
  </si>
  <si>
    <t>ゴールデンホーン</t>
  </si>
  <si>
    <t>Dubai Destination</t>
  </si>
  <si>
    <t>ゴールドアンドアイボリー</t>
  </si>
  <si>
    <t>Dedicate</t>
  </si>
  <si>
    <t>ゴールドドリーム</t>
  </si>
  <si>
    <t>Cox's Ridge</t>
  </si>
  <si>
    <t>Best Turn</t>
  </si>
  <si>
    <t>ゴールドマウンテン</t>
  </si>
  <si>
    <t>ﾌｫﾃｨﾃﾝ</t>
  </si>
  <si>
    <t>ｴﾝﾍﾟﾘｰ</t>
  </si>
  <si>
    <t>Postin</t>
  </si>
  <si>
    <t>ゴスホークケン</t>
  </si>
  <si>
    <t>Bernstein</t>
  </si>
  <si>
    <t>Grand Slam</t>
  </si>
  <si>
    <t>ｴﾙｸﾞﾗﾝｾﾆｮｰﾙ</t>
  </si>
  <si>
    <t>コスモバルク</t>
  </si>
  <si>
    <t>ｻﾞｸﾞﾚﾌﾞ</t>
  </si>
  <si>
    <t>Theatrical</t>
  </si>
  <si>
    <t>ｳｫﾛｰ</t>
  </si>
  <si>
    <t>ﾋﾞｯｸﾞﾃﾞｨｻﾞｲｱｰ</t>
  </si>
  <si>
    <t>Wolver Hollow</t>
  </si>
  <si>
    <t>ｷﾀﾉｶﾁﾄﾞｷ</t>
  </si>
  <si>
    <t>コマンズ</t>
  </si>
  <si>
    <t>My Swanee</t>
  </si>
  <si>
    <t>pieces of eight</t>
  </si>
  <si>
    <t>ザイタクヘリオス</t>
  </si>
  <si>
    <t>サウスヴィグラス</t>
  </si>
  <si>
    <t>Star de Naskra</t>
  </si>
  <si>
    <t>Clandestine</t>
  </si>
  <si>
    <t>サクマバクシンオー</t>
  </si>
  <si>
    <t>サクラチトセオー</t>
  </si>
  <si>
    <t>Quadrangle</t>
  </si>
  <si>
    <t>サクラプレジデント</t>
  </si>
  <si>
    <t>サクラユタカオー</t>
  </si>
  <si>
    <t>サクラローレル</t>
  </si>
  <si>
    <t>サトノアレス</t>
  </si>
  <si>
    <t>Artichoke</t>
  </si>
  <si>
    <t>Jacinto</t>
  </si>
  <si>
    <t>サトノクラウン</t>
  </si>
  <si>
    <t>Marju</t>
  </si>
  <si>
    <t>Rossini</t>
  </si>
  <si>
    <t>Vettori</t>
  </si>
  <si>
    <t>Welsh Pageant</t>
  </si>
  <si>
    <t>hero's honor</t>
  </si>
  <si>
    <t>Pursuit of Love</t>
  </si>
  <si>
    <t>サトノダイヤモンド</t>
  </si>
  <si>
    <t>サマーバード</t>
  </si>
  <si>
    <t>Birdstone</t>
  </si>
  <si>
    <t>Grindstone</t>
  </si>
  <si>
    <t>Summer Squall</t>
  </si>
  <si>
    <t>Silent Screen</t>
  </si>
  <si>
    <t>シーザスターズ</t>
  </si>
  <si>
    <t>シックスセンス</t>
  </si>
  <si>
    <t>Tyrant</t>
  </si>
  <si>
    <t>シビルウォー</t>
  </si>
  <si>
    <t>ｳｫｰｴﾝﾌﾞﾚﾑ</t>
  </si>
  <si>
    <t>ジャスタウェイ</t>
  </si>
  <si>
    <t>シャドウゲイト</t>
  </si>
  <si>
    <t>ﾎﾜｲﾄﾏｽﾞﾙ</t>
  </si>
  <si>
    <t>ジャワゴールド</t>
  </si>
  <si>
    <t>ジャングルポケット</t>
  </si>
  <si>
    <t>Noholme</t>
  </si>
  <si>
    <t>Daryl's Joy</t>
  </si>
  <si>
    <t>ジャンプスタート</t>
  </si>
  <si>
    <t>ショワジール</t>
  </si>
  <si>
    <t>Minor Portion</t>
  </si>
  <si>
    <t>シルクフェイマス</t>
  </si>
  <si>
    <t>ﾏｰﾍﾞﾗｽｻﾝﾃﾞｰ</t>
  </si>
  <si>
    <t>ｳﾞｧｲｽﾘｰｶﾞﾙ</t>
  </si>
  <si>
    <t>Laugh Aloud</t>
  </si>
  <si>
    <t>シンボリインディ</t>
  </si>
  <si>
    <t>Exceller</t>
  </si>
  <si>
    <t>シンボリクリスエス</t>
  </si>
  <si>
    <t>スウェプトオーヴァーボード</t>
  </si>
  <si>
    <t>Dunce</t>
  </si>
  <si>
    <t>Native Charger</t>
  </si>
  <si>
    <t>スズカマンボ</t>
  </si>
  <si>
    <t>スターマン</t>
  </si>
  <si>
    <t>ステューデントカウンシル</t>
  </si>
  <si>
    <t>Copelan</t>
  </si>
  <si>
    <t>Crozier</t>
  </si>
  <si>
    <t>ストリートセンス</t>
  </si>
  <si>
    <t>Delta Judge</t>
  </si>
  <si>
    <t>スニッツェル</t>
  </si>
  <si>
    <t>スピルバーグ</t>
  </si>
  <si>
    <t>スペシャルウィーク</t>
  </si>
  <si>
    <t>スマーティジョーンズ</t>
  </si>
  <si>
    <t>elusive quality</t>
  </si>
  <si>
    <t>smile</t>
  </si>
  <si>
    <t>Foolish Pleasure</t>
  </si>
  <si>
    <t>スマートストライク</t>
  </si>
  <si>
    <t>Quibu</t>
  </si>
  <si>
    <t>Outing Class</t>
  </si>
  <si>
    <t>スマートファルコン</t>
  </si>
  <si>
    <t>セイウンスカイ</t>
  </si>
  <si>
    <t>ゼンノロブロイ</t>
  </si>
  <si>
    <t>タートルボウル</t>
  </si>
  <si>
    <t>Dyhim Diamond</t>
  </si>
  <si>
    <t>Homing</t>
  </si>
  <si>
    <t>Green God</t>
  </si>
  <si>
    <t>タイキシャトル</t>
  </si>
  <si>
    <t>ダイユウサク</t>
  </si>
  <si>
    <t>ﾀﾞｲｺｰﾀｰ</t>
  </si>
  <si>
    <t>Lillolkid</t>
  </si>
  <si>
    <t>ｸﾘﾉﾊﾅ</t>
  </si>
  <si>
    <t>タグラ</t>
  </si>
  <si>
    <t>Taufan</t>
  </si>
  <si>
    <t>Standaan</t>
  </si>
  <si>
    <t>Sadair</t>
  </si>
  <si>
    <t>Petare</t>
  </si>
  <si>
    <t>タップダンスシチー</t>
  </si>
  <si>
    <t>T.V.Lark</t>
  </si>
  <si>
    <t>タニノギムレット</t>
  </si>
  <si>
    <t>タネモミジイサン</t>
  </si>
  <si>
    <t>ダノンシャンティ</t>
  </si>
  <si>
    <t>ダノンレジェンド</t>
  </si>
  <si>
    <t>Honour and Glory</t>
  </si>
  <si>
    <t>ダンスインザダーク</t>
  </si>
  <si>
    <t>ツインターボ</t>
  </si>
  <si>
    <t>ﾗｲﾗﾘｯｼﾞ</t>
  </si>
  <si>
    <t>ｻﾝｼｰ</t>
  </si>
  <si>
    <t>ツルマルボーイ</t>
  </si>
  <si>
    <t>ｱﾛｰｴｸｽﾌﾟﾚｽ</t>
  </si>
  <si>
    <t>ｽﾊﾟﾆｯｼｭｲｸｽﾌﾟﾚｽ</t>
  </si>
  <si>
    <t>ディープブリランテ</t>
  </si>
  <si>
    <t>Loup Sauvage</t>
  </si>
  <si>
    <t>Akarad</t>
  </si>
  <si>
    <t>Labus</t>
  </si>
  <si>
    <t>ディーマジェスティ</t>
  </si>
  <si>
    <t>Master Derby</t>
  </si>
  <si>
    <t>テスタマッタ</t>
  </si>
  <si>
    <t>ﾀﾋﾟｯﾄ</t>
  </si>
  <si>
    <t>Concern</t>
  </si>
  <si>
    <t>ﾌﾞﾛｰﾄﾞﾌﾞﾗｯｼｭ</t>
  </si>
  <si>
    <t>Northern Jove</t>
  </si>
  <si>
    <t>Tunerup</t>
  </si>
  <si>
    <t>デュランダル</t>
  </si>
  <si>
    <t>High Perch</t>
  </si>
  <si>
    <t>トゥザグローリー</t>
  </si>
  <si>
    <t>トゥザワールド</t>
  </si>
  <si>
    <t>トーホウジャッカル</t>
  </si>
  <si>
    <t>トシグリーン</t>
  </si>
  <si>
    <t>ｸﾞﾘｰﾝｸﾞﾗｽ</t>
  </si>
  <si>
    <t>ﾛｰﾄﾞﾘｰｼﾞ</t>
  </si>
  <si>
    <t>トランセンド</t>
  </si>
  <si>
    <t>ﾜｲﾙﾄﾞﾗｯｼｭ</t>
  </si>
  <si>
    <t>Plugged Nickle</t>
  </si>
  <si>
    <t>ｽﾘﾙｼｮｰ</t>
  </si>
  <si>
    <t>Northern Baby</t>
  </si>
  <si>
    <t>ドリームジャーニー</t>
  </si>
  <si>
    <t>ドリームパスポート</t>
  </si>
  <si>
    <t>ナイスニイチャ</t>
  </si>
  <si>
    <t>ST.</t>
  </si>
  <si>
    <t>ﾊﾋﾞﾄﾆｰ</t>
  </si>
  <si>
    <t>ｹﾝﾏﾙﾁｶﾗ</t>
  </si>
  <si>
    <t>Fontenay</t>
  </si>
  <si>
    <t>Alizier</t>
  </si>
  <si>
    <t>ナチュラリズム</t>
  </si>
  <si>
    <t>Palace Music</t>
  </si>
  <si>
    <t>Zephyr Bay</t>
  </si>
  <si>
    <t>Taine</t>
  </si>
  <si>
    <t>Arctic Prince</t>
  </si>
  <si>
    <t>ナリタトップロード</t>
  </si>
  <si>
    <t>ナントロクセイ</t>
  </si>
  <si>
    <t>ﾄﾛｯﾄｽﾀｰ</t>
  </si>
  <si>
    <t>ニホンピロアワーズ</t>
  </si>
  <si>
    <t>ｱﾄﾞﾏｲﾔﾍﾞｶﾞ</t>
  </si>
  <si>
    <t>Little Current</t>
  </si>
  <si>
    <t>ネーハイシーザー</t>
  </si>
  <si>
    <t>ｻｸﾗﾄｳｺｳ</t>
  </si>
  <si>
    <t>ﾊﾀｶｾﾞ</t>
  </si>
  <si>
    <t>ネオユニヴァース</t>
  </si>
  <si>
    <t>ノヴェリスト</t>
  </si>
  <si>
    <t>Lagunas</t>
  </si>
  <si>
    <t>ｲﾙﾄﾞﾌﾞﾙﾎﾞﾝ</t>
  </si>
  <si>
    <t>ハードスパン</t>
  </si>
  <si>
    <t>Turkoman</t>
  </si>
  <si>
    <t>Table Play</t>
  </si>
  <si>
    <t>バーナーディニ</t>
  </si>
  <si>
    <t>ハービンジャー</t>
  </si>
  <si>
    <t>Dansili</t>
  </si>
  <si>
    <t>Bering</t>
  </si>
  <si>
    <t>kahyasi</t>
  </si>
  <si>
    <t>Arctic Tern</t>
  </si>
  <si>
    <t>Connaught</t>
  </si>
  <si>
    <t>バゴ</t>
  </si>
  <si>
    <t>Nashwan</t>
  </si>
  <si>
    <t>バブルガムフェロー</t>
  </si>
  <si>
    <t>Prominer</t>
  </si>
  <si>
    <t>Beau Sabreur</t>
  </si>
  <si>
    <t>Tabriz</t>
  </si>
  <si>
    <t>パラダイスクリーク</t>
  </si>
  <si>
    <t>East Side</t>
  </si>
  <si>
    <t>バンビーメモリー</t>
  </si>
  <si>
    <t>ビッグサンデー</t>
  </si>
  <si>
    <t>ｽｺｯﾄ</t>
  </si>
  <si>
    <t>ヒットザターゲット</t>
  </si>
  <si>
    <t>ﾀﾏﾓｸﾛｽ</t>
  </si>
  <si>
    <t>ヒデブッ</t>
  </si>
  <si>
    <t>Deux Pour Cent</t>
  </si>
  <si>
    <t>Fair Copy</t>
  </si>
  <si>
    <t>Imperium</t>
  </si>
  <si>
    <t>ビワハヤヒデ</t>
  </si>
  <si>
    <t>ファイングレイン</t>
  </si>
  <si>
    <t>ファルブラヴ</t>
  </si>
  <si>
    <t>Lithiot</t>
  </si>
  <si>
    <t>Kirkland Lake</t>
  </si>
  <si>
    <t>ファンタスティックライト</t>
  </si>
  <si>
    <t>フェノーメノ</t>
  </si>
  <si>
    <t>Averof</t>
  </si>
  <si>
    <t>Major Portion</t>
  </si>
  <si>
    <t>フジキセキ</t>
  </si>
  <si>
    <t>フジヤマケンザン</t>
  </si>
  <si>
    <t>ﾗｯｷｰｷｬｽﾄ</t>
  </si>
  <si>
    <t>ﾏｲｽﾜﾛｰ</t>
  </si>
  <si>
    <t>Le Levanstell</t>
  </si>
  <si>
    <t>Le Lavandou</t>
  </si>
  <si>
    <t>Vilmoray</t>
  </si>
  <si>
    <t>Summer Tan</t>
  </si>
  <si>
    <t>ﾄｳﾙﾋﾞﾖﾝ系</t>
  </si>
  <si>
    <t>ブラックタイド</t>
  </si>
  <si>
    <t>フリオーソ</t>
  </si>
  <si>
    <t>プリサイスエンド</t>
  </si>
  <si>
    <t>Verbatim</t>
  </si>
  <si>
    <t>Cold Reception</t>
  </si>
  <si>
    <t>Groton</t>
  </si>
  <si>
    <t>プレストウコウ</t>
  </si>
  <si>
    <t>ｸﾞｽﾀﾌ</t>
  </si>
  <si>
    <t>ｼｰﾌﾕﾘﾕｰ</t>
  </si>
  <si>
    <t>ｳﾞｲｰﾉｰﾋﾟﾕﾛｰ</t>
  </si>
  <si>
    <t>Polemarch</t>
  </si>
  <si>
    <t>ﾐﾅﾐﾎﾏﾚ</t>
  </si>
  <si>
    <t>ｸﾞﾚｲｿｳﾞﾘﾝ系</t>
  </si>
  <si>
    <t>フレッシュボイス</t>
  </si>
  <si>
    <t>ﾌｨﾘｯﾌﾟｵﾌﾞｽﾍﾟｲﾝ</t>
  </si>
  <si>
    <t>ﾏﾀﾄﾞｱ</t>
  </si>
  <si>
    <t>ﾀｶﾏｶﾞﾊﾗ</t>
  </si>
  <si>
    <t>Pylon</t>
  </si>
  <si>
    <t>Brumeux</t>
  </si>
  <si>
    <t>フレンチデピュティ</t>
  </si>
  <si>
    <t>ブロードブラッシュ</t>
  </si>
  <si>
    <t>Armageddon</t>
  </si>
  <si>
    <t>ヘニーヒューズ</t>
  </si>
  <si>
    <t>hagley</t>
  </si>
  <si>
    <t>Utrillo</t>
  </si>
  <si>
    <t>Tom Cat</t>
  </si>
  <si>
    <t>Olden Times</t>
  </si>
  <si>
    <t>harvest singing</t>
  </si>
  <si>
    <t>ベルシャザール</t>
  </si>
  <si>
    <t>ｾｸﾚﾄ</t>
  </si>
  <si>
    <t>Faraway Son</t>
  </si>
  <si>
    <t>ホウシュウエイト</t>
  </si>
  <si>
    <t>ﾎｳｼﾕｳ</t>
  </si>
  <si>
    <t>ﾁｬﾍﾟﾙﾌﾞﾗﾑﾌﾟﾄﾝ</t>
  </si>
  <si>
    <t>ホクトボーイ</t>
  </si>
  <si>
    <t>Ballymoss</t>
  </si>
  <si>
    <t>ホストヘリオス</t>
  </si>
  <si>
    <t>ﾊﾟｰｿﾅﾘﾃｨ</t>
  </si>
  <si>
    <t>ﾎﾞｰﾙﾄﾞﾘｯｸ</t>
  </si>
  <si>
    <t>Turn to Reason</t>
  </si>
  <si>
    <t>Johnstown</t>
  </si>
  <si>
    <t>ボストンハーバー</t>
  </si>
  <si>
    <t>Capote</t>
  </si>
  <si>
    <t>Restless Wind</t>
  </si>
  <si>
    <t>Windy City</t>
  </si>
  <si>
    <t>Corporal</t>
  </si>
  <si>
    <t>ホワイトマズル</t>
  </si>
  <si>
    <t>マーベラスサンデー</t>
  </si>
  <si>
    <t>マイネルラヴ</t>
  </si>
  <si>
    <t>マイネルレコルト</t>
  </si>
  <si>
    <t>ﾁｰﾌﾍﾞｱﾊｰﾄ</t>
  </si>
  <si>
    <t>ﾀｲﾃｴﾑ</t>
  </si>
  <si>
    <t>ﾌｼﾞｵﾝﾜｰﾄﾞ</t>
  </si>
  <si>
    <t>マサラッキ</t>
  </si>
  <si>
    <t>ｶｼﾞｭﾝ</t>
  </si>
  <si>
    <t>Red Regent</t>
  </si>
  <si>
    <t>ﾎﾞﾝﾓｰ</t>
  </si>
  <si>
    <t>Prince Regent</t>
  </si>
  <si>
    <t>Ennis</t>
  </si>
  <si>
    <t>ﾌﾗﾝｷﾝｾﾝｽ</t>
  </si>
  <si>
    <t>マチカネフクキタル</t>
  </si>
  <si>
    <t>ｸﾘｽﾀﾙｸﾞﾘｯﾀｰｽﾞ</t>
  </si>
  <si>
    <t>マックロサキー</t>
  </si>
  <si>
    <t>ﾅｸﾞﾙｽｷｰ</t>
  </si>
  <si>
    <t>マッチョウノ</t>
  </si>
  <si>
    <t>マンハッタンカフェ</t>
  </si>
  <si>
    <t>ミズンマスト</t>
  </si>
  <si>
    <t>Challenger</t>
  </si>
  <si>
    <t>メイショウサムソン</t>
  </si>
  <si>
    <t>ｻﾝﾌﾟﾘﾝｽ</t>
  </si>
  <si>
    <t>メジロパーマン</t>
  </si>
  <si>
    <t>メジロブライト</t>
  </si>
  <si>
    <t>ﾒｼﾞﾛﾗｲｱﾝ</t>
  </si>
  <si>
    <t>ﾗﾃﾞｨｶﾞ</t>
  </si>
  <si>
    <t>モーニン</t>
  </si>
  <si>
    <t>ﾍﾆｰﾋｭｰｽﾞ</t>
  </si>
  <si>
    <t>モーリス</t>
  </si>
  <si>
    <t>モンジャー</t>
  </si>
  <si>
    <t>ヤブキマイカグラ</t>
  </si>
  <si>
    <t>ヤマカツエース</t>
  </si>
  <si>
    <t>Tejabo</t>
  </si>
  <si>
    <t>ヤマミンゼファー</t>
  </si>
  <si>
    <t>ユウキュウ</t>
  </si>
  <si>
    <t>ｴﾘｼｵ</t>
  </si>
  <si>
    <t>Val de l'Orne</t>
  </si>
  <si>
    <t>Time Tested</t>
  </si>
  <si>
    <t>ヨハネスブルグ</t>
  </si>
  <si>
    <t>ラブリーデイ</t>
  </si>
  <si>
    <t>リアルインパクト</t>
  </si>
  <si>
    <t>リアルスティール</t>
  </si>
  <si>
    <t>リオンディーズ</t>
  </si>
  <si>
    <t>リンカーン</t>
  </si>
  <si>
    <t>ｲﾝｸﾞﾘｯｼｭﾌﾟﾘﾝｽ</t>
  </si>
  <si>
    <t>ルアーヴル</t>
  </si>
  <si>
    <t>Noverre</t>
  </si>
  <si>
    <t>Surako</t>
  </si>
  <si>
    <t>Blue Tom</t>
  </si>
  <si>
    <t>ルーラーオブザワールド</t>
  </si>
  <si>
    <t>レッツゴーターキン</t>
  </si>
  <si>
    <t>ﾌﾞﾗｯｸｳｲﾝｸﾞ</t>
  </si>
  <si>
    <t>ﾌﾟﾘﾝｽｷﾛ系</t>
  </si>
  <si>
    <t>ロージズインメイ</t>
  </si>
  <si>
    <t>devil his due</t>
  </si>
  <si>
    <t>Raise a Cup</t>
  </si>
  <si>
    <t>noble jay</t>
  </si>
  <si>
    <t>ローズキングダム</t>
  </si>
  <si>
    <t>ロゴタイプ</t>
  </si>
  <si>
    <t>ﾛｰｴﾝｸﾞﾘﾝ</t>
  </si>
  <si>
    <t>ｼﾝｸﾞｽﾋﾟｰﾙ</t>
  </si>
  <si>
    <t>Garde Royale</t>
  </si>
  <si>
    <t>Risen Star</t>
  </si>
  <si>
    <t>Carvin</t>
  </si>
  <si>
    <t>ロジユニヴァース</t>
  </si>
  <si>
    <t>ワイルドラッシュ</t>
  </si>
  <si>
    <t>Etonian</t>
  </si>
  <si>
    <t>ワンアンドオンリー</t>
  </si>
  <si>
    <t>ワンダーアキュート</t>
  </si>
  <si>
    <t>ｶﾘｽﾞﾏﾃｨｯｸ</t>
  </si>
  <si>
    <t>petrone</t>
  </si>
  <si>
    <t>Prince Taj</t>
  </si>
  <si>
    <t>grand central</t>
  </si>
  <si>
    <t>アイダホ</t>
  </si>
  <si>
    <t>星3</t>
  </si>
  <si>
    <t>アサクサキングス</t>
  </si>
  <si>
    <t>アサクサデンエン</t>
  </si>
  <si>
    <t>アジュディケーティング</t>
  </si>
  <si>
    <t>アドマイヤオーラ</t>
  </si>
  <si>
    <t>ｱｸﾞﾈｽﾀｷｵﾝ</t>
  </si>
  <si>
    <t>アドマイヤデウス</t>
  </si>
  <si>
    <t>アドマイヤドン</t>
  </si>
  <si>
    <t>アドマイヤマックス</t>
  </si>
  <si>
    <t>ﾋｯﾃｨﾝｸﾞｱｳｪｰ</t>
  </si>
  <si>
    <t>アドマイヤラクティ</t>
  </si>
  <si>
    <t>Caveat</t>
  </si>
  <si>
    <t>cannonade</t>
  </si>
  <si>
    <t>アポロキングダム</t>
  </si>
  <si>
    <t>lemon drop kid</t>
  </si>
  <si>
    <t>northjet</t>
  </si>
  <si>
    <t>アメリカンボス</t>
  </si>
  <si>
    <t>アルカセット</t>
  </si>
  <si>
    <t>Home Guard</t>
  </si>
  <si>
    <t>アルデバラン</t>
  </si>
  <si>
    <t>アンライバルド</t>
  </si>
  <si>
    <t>イラプト</t>
  </si>
  <si>
    <t>ﾄﾞﾊﾞｳｨ</t>
  </si>
  <si>
    <t>ヴォルシェーブ</t>
  </si>
  <si>
    <t>ｻﾝﾀﾞｰｶﾞﾙﾁ</t>
  </si>
  <si>
    <t>エアジハード</t>
  </si>
  <si>
    <t>エアスピネル</t>
  </si>
  <si>
    <t>エアダブリン</t>
  </si>
  <si>
    <t>エイシンガイモン</t>
  </si>
  <si>
    <t>ｼｱﾄﾙﾀﾞﾝｻｰ</t>
  </si>
  <si>
    <t>エシェム</t>
  </si>
  <si>
    <t>Footstepsinthesand</t>
  </si>
  <si>
    <t>ｽﾄﾗｳﾞｨﾝｽｷｰ</t>
  </si>
  <si>
    <t>オースミタイクーン</t>
  </si>
  <si>
    <t>ﾀﾞｽﾄｺﾏﾝﾀﾞｰ</t>
  </si>
  <si>
    <t>Royal Coinage</t>
  </si>
  <si>
    <t>カジノドライヴ</t>
  </si>
  <si>
    <t>Mineshaft</t>
  </si>
  <si>
    <t>カネツクロス</t>
  </si>
  <si>
    <t>ﾗｯｷｰｿﾌﾞﾘﾝ</t>
  </si>
  <si>
    <t>Pardao</t>
  </si>
  <si>
    <t>カミノクレッセ</t>
  </si>
  <si>
    <t>ｺｲﾝﾄﾞｼﾙﾊﾞｰ</t>
  </si>
  <si>
    <t>ﾎﾞｳﾌﾟﾘﾝｽ</t>
  </si>
  <si>
    <t>ｼﾏﾀｶ</t>
  </si>
  <si>
    <t>カリズマティック</t>
  </si>
  <si>
    <t>カリブソング</t>
  </si>
  <si>
    <t>ﾅﾃﾞｨｱ</t>
  </si>
  <si>
    <t>カルビソング</t>
  </si>
  <si>
    <t>カレンブラックヒル</t>
  </si>
  <si>
    <t>ﾀﾞｲﾜﾒｼﾞｬｰ</t>
  </si>
  <si>
    <t>カンパニー</t>
  </si>
  <si>
    <t>ﾐﾗｸﾙｱﾄﾞﾏｲﾔ</t>
  </si>
  <si>
    <t>キャプテンスティーヴ</t>
  </si>
  <si>
    <t>Fly So Free</t>
  </si>
  <si>
    <t>Stevward</t>
  </si>
  <si>
    <t>キャプテントゥーレ</t>
  </si>
  <si>
    <t>キンシャサノキセキ</t>
  </si>
  <si>
    <t>Violon d'Ingres</t>
  </si>
  <si>
    <t>グランプリボス</t>
  </si>
  <si>
    <t>Nervous Energy</t>
  </si>
  <si>
    <t>グリークダンス</t>
  </si>
  <si>
    <t>Homeric</t>
  </si>
  <si>
    <t>グレートローマン</t>
  </si>
  <si>
    <t>ケイアイドウソジン</t>
  </si>
  <si>
    <t>Barachois</t>
  </si>
  <si>
    <t>ケイムホーム</t>
  </si>
  <si>
    <t>full out</t>
  </si>
  <si>
    <t>Better Bee</t>
  </si>
  <si>
    <t>ゴールドヘイロー</t>
  </si>
  <si>
    <t>コガネパワー</t>
  </si>
  <si>
    <t>ｶﾌﾞﾗﾔｵｰ</t>
  </si>
  <si>
    <t>Supreme Sovereign</t>
  </si>
  <si>
    <t>コパノジングー</t>
  </si>
  <si>
    <t>ｱｽﾜﾝ</t>
  </si>
  <si>
    <t>コパノリチャード</t>
  </si>
  <si>
    <t>コンデュイット</t>
  </si>
  <si>
    <t>ﾀﾞﾗｶﾆ</t>
  </si>
  <si>
    <t>サージュウェルズ</t>
  </si>
  <si>
    <t>サイレントハンター</t>
  </si>
  <si>
    <t>ﾊﾞﾝﾌﾞｰｱﾄﾗｽ</t>
  </si>
  <si>
    <t>サウンズオブアース</t>
  </si>
  <si>
    <t>サクラセンチュリー</t>
  </si>
  <si>
    <t>ｻｸﾗﾛｰﾚﾙ</t>
  </si>
  <si>
    <t>サクラメガワンダー</t>
  </si>
  <si>
    <t>サトノアラジン</t>
  </si>
  <si>
    <t>サムライハート</t>
  </si>
  <si>
    <t>サンカルロ</t>
  </si>
  <si>
    <t>サンデーブランチ</t>
  </si>
  <si>
    <t>シニスターミニスター</t>
  </si>
  <si>
    <t>Old Trieste</t>
  </si>
  <si>
    <t>the prime minister</t>
  </si>
  <si>
    <t>Vigors</t>
  </si>
  <si>
    <t>hurry up blue</t>
  </si>
  <si>
    <t>Illustrious</t>
  </si>
  <si>
    <t>mr.leader</t>
  </si>
  <si>
    <t>ジャイアントレッカー</t>
  </si>
  <si>
    <t>シャケトラ</t>
  </si>
  <si>
    <t>ﾏﾝﾊｯﾀﾝｶﾌｪ</t>
  </si>
  <si>
    <t>Far North</t>
  </si>
  <si>
    <t>ショウナンカンプ</t>
  </si>
  <si>
    <t>ﾍﾞﾝﾏｰｼｬﾙ</t>
  </si>
  <si>
    <t>ショウナンマイティ</t>
  </si>
  <si>
    <t>ジョーカプチーノ</t>
  </si>
  <si>
    <t>ﾌｻｲﾁｺﾝｺﾙﾄﾞ</t>
  </si>
  <si>
    <t>シルバーステート</t>
  </si>
  <si>
    <t>シルバーチャーム</t>
  </si>
  <si>
    <t>Wise Margin</t>
  </si>
  <si>
    <t>Market Wise</t>
  </si>
  <si>
    <t>Faultless</t>
  </si>
  <si>
    <t>シルポート</t>
  </si>
  <si>
    <t>シロニイ</t>
  </si>
  <si>
    <t>シンコウエドワード</t>
  </si>
  <si>
    <t>Transworld</t>
  </si>
  <si>
    <t>スギノハヤカゼ</t>
  </si>
  <si>
    <t>Rouge Sang</t>
  </si>
  <si>
    <t>ｴﾀﾝ系</t>
  </si>
  <si>
    <t>スズカフェニックス</t>
  </si>
  <si>
    <t>スズマッハ</t>
  </si>
  <si>
    <t>Pardal</t>
  </si>
  <si>
    <t>スターリングローズ</t>
  </si>
  <si>
    <t>スタチューオブリバティ</t>
  </si>
  <si>
    <t>ステージチャンプ</t>
  </si>
  <si>
    <t>ステファノス</t>
  </si>
  <si>
    <t>ｸﾛﾌﾈ</t>
  </si>
  <si>
    <t>ストーミングホーム</t>
  </si>
  <si>
    <t>ストラヴィンスキー</t>
  </si>
  <si>
    <t>スピードワールド</t>
  </si>
  <si>
    <t>Zulu Tom</t>
  </si>
  <si>
    <t>スマートロビン</t>
  </si>
  <si>
    <t>セキテイリュウオー</t>
  </si>
  <si>
    <t>ﾌｧｰｽﾄﾌｧﾐﾘｰ</t>
  </si>
  <si>
    <t>Turkhan</t>
  </si>
  <si>
    <t>ゼンノエルシド</t>
  </si>
  <si>
    <t>Dominion</t>
  </si>
  <si>
    <t>Kashmir</t>
  </si>
  <si>
    <t>ソングオブウインド</t>
  </si>
  <si>
    <t>ダイコウサク</t>
  </si>
  <si>
    <t>ダイシンオレンジ</t>
  </si>
  <si>
    <t>ｱｸﾞﾈｽﾃﾞｼﾞﾀﾙ</t>
  </si>
  <si>
    <t>ﾗｼｱﾝﾙｰﾌﾞﾙ</t>
  </si>
  <si>
    <t>タイムパラドックス</t>
  </si>
  <si>
    <t>ダノンシャーク</t>
  </si>
  <si>
    <t>ダノンバラード</t>
  </si>
  <si>
    <t>ダブリンライオン</t>
  </si>
  <si>
    <t>Lion Cavern</t>
  </si>
  <si>
    <t>チーフベアハート</t>
  </si>
  <si>
    <t>Mr.Music</t>
  </si>
  <si>
    <t>チチカステナンゴ</t>
  </si>
  <si>
    <t>smadoun</t>
  </si>
  <si>
    <t>Kaldoun</t>
  </si>
  <si>
    <t>Antheus</t>
  </si>
  <si>
    <t>Tip Moss</t>
  </si>
  <si>
    <t>Fabulous Dancer</t>
  </si>
  <si>
    <t>arctic storm</t>
  </si>
  <si>
    <t>ディープスカイ</t>
  </si>
  <si>
    <t>テイエムオペラオー</t>
  </si>
  <si>
    <t>ディクタット</t>
  </si>
  <si>
    <t>ｳｫｰﾆﾝｸﾞ</t>
  </si>
  <si>
    <t>ティンバーカントリー</t>
  </si>
  <si>
    <t>British Empire</t>
  </si>
  <si>
    <t>デスペラード</t>
  </si>
  <si>
    <t>テレグノシス</t>
  </si>
  <si>
    <t>トウカイトリック</t>
  </si>
  <si>
    <t>トウケイヘイロー</t>
  </si>
  <si>
    <t>ｺﾞｰﾙﾄﾞﾍｲﾛｰ</t>
  </si>
  <si>
    <t>トーセンジョーダン</t>
  </si>
  <si>
    <t>トーセンラー</t>
  </si>
  <si>
    <t>トーヨーリファール</t>
  </si>
  <si>
    <t>ナカヤマフェスタ</t>
  </si>
  <si>
    <t>ﾀｲﾄｽﾎﾟｯﾄ</t>
  </si>
  <si>
    <t>Cure the Blues</t>
  </si>
  <si>
    <t>ナリタキングオー</t>
  </si>
  <si>
    <t>ナントゴシャセイ</t>
  </si>
  <si>
    <t>ｵﾘｵﾝｻﾞｻﾝｸｽ</t>
  </si>
  <si>
    <t>ｼｬﾝﾊｲ</t>
  </si>
  <si>
    <t>Procida</t>
  </si>
  <si>
    <t>ﾘｳﾞﾘｱ</t>
  </si>
  <si>
    <t>ﾓﾊﾋﾞ</t>
  </si>
  <si>
    <t>The Doge</t>
  </si>
  <si>
    <t>ノボトゥルー</t>
  </si>
  <si>
    <t>Ky.Colonel</t>
  </si>
  <si>
    <t>ハーランズホリデー</t>
  </si>
  <si>
    <t>ｶﾞﾝﾎﾞｳ</t>
  </si>
  <si>
    <t>ハイアーゲーム</t>
  </si>
  <si>
    <t>パイロ</t>
  </si>
  <si>
    <t>pass the tab</t>
  </si>
  <si>
    <t>Whitesburg</t>
  </si>
  <si>
    <t>バトルプラン</t>
  </si>
  <si>
    <t>バランスオブゲーム</t>
  </si>
  <si>
    <t>ｱﾚﾐﾛｰﾄﾞ</t>
  </si>
  <si>
    <t>ビコーペガサス</t>
  </si>
  <si>
    <t>Condorcet</t>
  </si>
  <si>
    <t>Varano</t>
  </si>
  <si>
    <t>ヒサシマル</t>
  </si>
  <si>
    <t>ヒシマサル</t>
  </si>
  <si>
    <t>ヒシミラクル</t>
  </si>
  <si>
    <t>ｼｪｲﾃﾞｨﾊｲﾂ</t>
  </si>
  <si>
    <t>ﾗﾅｰｸ</t>
  </si>
  <si>
    <t>ﾌｨﾀﾞﾙｺﾞ</t>
  </si>
  <si>
    <t>ビッグゴールド</t>
  </si>
  <si>
    <t>ヒルノダムール</t>
  </si>
  <si>
    <t>ﾗﾑﾀﾗ</t>
  </si>
  <si>
    <t>L'Emigrant</t>
  </si>
  <si>
    <t>ファスリエフ</t>
  </si>
  <si>
    <t>Tatan</t>
  </si>
  <si>
    <t>フサイチコンコルド</t>
  </si>
  <si>
    <t>ブラックホーク</t>
  </si>
  <si>
    <t>フラッシュボイス</t>
  </si>
  <si>
    <t>ホウシュウリッチ</t>
  </si>
  <si>
    <t>Jack High</t>
  </si>
  <si>
    <t>Bon Homme</t>
  </si>
  <si>
    <t>Flamboyant</t>
  </si>
  <si>
    <t>ホクトヘリオス</t>
  </si>
  <si>
    <t>ホッカイルソー</t>
  </si>
  <si>
    <t>Markofdistinction</t>
  </si>
  <si>
    <t>ﾎｯｶｲﾀﾞｲﾔ</t>
  </si>
  <si>
    <t>Waidwerk</t>
  </si>
  <si>
    <t>Molvedo</t>
  </si>
  <si>
    <t>ホワイトベッセル</t>
  </si>
  <si>
    <t>マイネルブリッジ</t>
  </si>
  <si>
    <t>ﾙｼｮﾝ</t>
  </si>
  <si>
    <t>Marshua's Dancer</t>
  </si>
  <si>
    <t>ｲﾝﾌｧﾁｭｴｲｼｮﾝ</t>
  </si>
  <si>
    <t>Sea O Erin</t>
  </si>
  <si>
    <t>マイネルレーニア</t>
  </si>
  <si>
    <t>マジンプロスパー</t>
  </si>
  <si>
    <t>ｱﾄﾞﾏｲﾔｺｼﾞｰﾝ</t>
  </si>
  <si>
    <t>ﾊﾞﾌﾞﾙｶﾞﾑﾌｪﾛｰ</t>
  </si>
  <si>
    <t>Isopach</t>
  </si>
  <si>
    <t>マツリダゴッホ</t>
  </si>
  <si>
    <t>Bel Bolide</t>
  </si>
  <si>
    <t>マティリアル</t>
  </si>
  <si>
    <t>Right Boy</t>
  </si>
  <si>
    <t>Impeccable</t>
  </si>
  <si>
    <t>マヤノトップガン</t>
  </si>
  <si>
    <t>マルターズアポジー</t>
  </si>
  <si>
    <t>ｺﾞｽﾎｰｸｹﾝ</t>
  </si>
  <si>
    <t>ｻﾝｼｬｲﾝﾌｫｰｴｳﾞｧｰ</t>
  </si>
  <si>
    <t>ミッキーアイル</t>
  </si>
  <si>
    <t>ﾛｯｸｵﾌﾞｼﾞﾌﾞﾗﾙﾀﾙ</t>
  </si>
  <si>
    <t>ムービースター</t>
  </si>
  <si>
    <t>ﾊﾟﾅｽﾘｯﾊﾟｰ</t>
  </si>
  <si>
    <t>メイショウボーラー</t>
  </si>
  <si>
    <t>Search Tradition</t>
  </si>
  <si>
    <t>Kazan</t>
  </si>
  <si>
    <t>メジロアルダン</t>
  </si>
  <si>
    <t>メジロデュラン</t>
  </si>
  <si>
    <t>メジロヨルダン</t>
  </si>
  <si>
    <t>ユーセイトップラン</t>
  </si>
  <si>
    <t>ヨイノムテキ</t>
  </si>
  <si>
    <t>ラスカルスズカ</t>
  </si>
  <si>
    <t>ｺﾏﾝﾀﾞｰｲﾝﾁｰﾌ</t>
  </si>
  <si>
    <t>ラストインパクト</t>
  </si>
  <si>
    <t>ランニングフリー</t>
  </si>
  <si>
    <t>ｻｰﾍﾟﾝﾌﾛ</t>
  </si>
  <si>
    <t>ｽﾃｭｰﾍﾟﾝﾀﾞｽ</t>
  </si>
  <si>
    <t>リーチザクラウン</t>
  </si>
  <si>
    <t>ルーラーシップ</t>
  </si>
  <si>
    <t>レインボーライン</t>
  </si>
  <si>
    <t>ﾚｲﾝﾎﾞｰｱﾝﾊﾞｰ</t>
  </si>
  <si>
    <t>レオダーバン</t>
  </si>
  <si>
    <t>Noor</t>
  </si>
  <si>
    <t>ﾌﾞｯﾌﾗｰ</t>
  </si>
  <si>
    <t>ﾐﾊﾙｵｰ</t>
  </si>
  <si>
    <t>ロイヤルスズカ</t>
  </si>
  <si>
    <t>Toulouse Lautrec</t>
  </si>
  <si>
    <t>ロイヤルタッチ</t>
  </si>
  <si>
    <t>ローエングリン</t>
  </si>
  <si>
    <t>ローゼンカバリー</t>
  </si>
  <si>
    <t>ローゼンクロイツ</t>
  </si>
  <si>
    <t>ロドリゴデトリアーノ</t>
  </si>
  <si>
    <t>ﾎｯﾄｽﾊﾟｰｸ</t>
  </si>
  <si>
    <t>ワークフォース</t>
  </si>
  <si>
    <t>ワールドエース</t>
  </si>
  <si>
    <t>アーネストリー</t>
  </si>
  <si>
    <t>星2</t>
  </si>
  <si>
    <t>アスカクリチャン</t>
  </si>
  <si>
    <t>ﾀﾞｲﾅﾚﾀｰ</t>
  </si>
  <si>
    <t>アドマイヤジャパン</t>
  </si>
  <si>
    <t>アポインテッドデイ</t>
  </si>
  <si>
    <t>Red Ransom</t>
  </si>
  <si>
    <t>Native Royalty</t>
  </si>
  <si>
    <t>イスラボニータ</t>
  </si>
  <si>
    <t>ウインクリューガー</t>
  </si>
  <si>
    <t>エイシンアポロン</t>
  </si>
  <si>
    <t>エーシントップ</t>
  </si>
  <si>
    <t>Tale of the Cat</t>
  </si>
  <si>
    <t>エーシンフォワード</t>
  </si>
  <si>
    <t>Forest Wildcat</t>
  </si>
  <si>
    <t>Bold Native</t>
  </si>
  <si>
    <t>Morning Bob</t>
  </si>
  <si>
    <t>Seaneen</t>
  </si>
  <si>
    <t>Mac Diarmida</t>
  </si>
  <si>
    <t>オウケンブルースリ</t>
  </si>
  <si>
    <t>Silver Deputy</t>
  </si>
  <si>
    <t>オレハマッテルゼ</t>
  </si>
  <si>
    <t>ザール</t>
  </si>
  <si>
    <t>サダムパテック</t>
  </si>
  <si>
    <t>サニーデイズ</t>
  </si>
  <si>
    <t>ﾎﾞｽﾄﾝﾊｰﾊﾞｰ</t>
  </si>
  <si>
    <t>Buckfinder</t>
  </si>
  <si>
    <t>サニングデール</t>
  </si>
  <si>
    <t>シーキングザダイヤ</t>
  </si>
  <si>
    <t>シベリアンホーク</t>
  </si>
  <si>
    <t>ｽﾋﾟﾆﾝｸﾞﾜｰﾙﾄﾞ</t>
  </si>
  <si>
    <t>ｽﾙｰｵｺﾞｰﾙﾄﾞ</t>
  </si>
  <si>
    <t>スーパーホーネット</t>
  </si>
  <si>
    <t>ﾛﾄﾞﾘｺﾞﾃﾞﾄﾘｱｰﾉ</t>
  </si>
  <si>
    <t>ｴﾙｾﾆｮｰﾙ</t>
  </si>
  <si>
    <t>Valdez</t>
  </si>
  <si>
    <t>Elocutionist</t>
  </si>
  <si>
    <t>Gallant Romeo</t>
  </si>
  <si>
    <t>スクワートルスクワート</t>
  </si>
  <si>
    <t>Marquetry</t>
  </si>
  <si>
    <t>スズカコーズウェイ</t>
  </si>
  <si>
    <t>ストロングリターン</t>
  </si>
  <si>
    <t>セレスハント</t>
  </si>
  <si>
    <t>ｺﾛﾅﾄﾞｽﾞｸｴｽﾄ</t>
  </si>
  <si>
    <t>Hatchet Man</t>
  </si>
  <si>
    <t>ディサイファ</t>
  </si>
  <si>
    <t>デビッドジュニア</t>
  </si>
  <si>
    <t>トウカイパルサー</t>
  </si>
  <si>
    <t>ﾄｳｶｲﾃｲｵｰ</t>
  </si>
  <si>
    <t>トーセンスターダム</t>
  </si>
  <si>
    <t>トーセンブライト</t>
  </si>
  <si>
    <t>ｼﾞｪｲﾄﾞﾛﾊﾞﾘｰ</t>
  </si>
  <si>
    <t>トーホウエンペラー</t>
  </si>
  <si>
    <t>トーワウィナー</t>
  </si>
  <si>
    <t>Quiet Fling</t>
  </si>
  <si>
    <t>トワイニング</t>
  </si>
  <si>
    <t>ノボジャック</t>
  </si>
  <si>
    <t>Candy Spots</t>
  </si>
  <si>
    <t>パーソナルラッシュ</t>
  </si>
  <si>
    <t>Hail to All</t>
  </si>
  <si>
    <t>バトルライン</t>
  </si>
  <si>
    <t>フサイチリシャール</t>
  </si>
  <si>
    <t>ペルーサ</t>
  </si>
  <si>
    <t>ｾﾞﾝﾉﾛﾌﾞﾛｲ</t>
  </si>
  <si>
    <t>Propicio</t>
  </si>
  <si>
    <t>Dorileo</t>
  </si>
  <si>
    <t>Samos</t>
  </si>
  <si>
    <t>マイネルスターリー</t>
  </si>
  <si>
    <t>ｽﾀｰｵﾌﾞｺｼﾞｰﾝ</t>
  </si>
  <si>
    <t>ルールオブロー</t>
  </si>
  <si>
    <t>never so bold</t>
  </si>
  <si>
    <t>ロードアルティマ</t>
  </si>
  <si>
    <t>ワイルドワンダー</t>
  </si>
  <si>
    <t>ヴァンセンヌ</t>
  </si>
  <si>
    <t>星1</t>
  </si>
  <si>
    <t>Dike</t>
  </si>
  <si>
    <t>オーバーザリミッツ</t>
  </si>
  <si>
    <t>ﾊﾟｲﾛ</t>
  </si>
  <si>
    <t>オマワリサン</t>
  </si>
  <si>
    <t>ﾘﾝｶｰﾝ</t>
  </si>
  <si>
    <t>ﾃﾞﾋｱ</t>
  </si>
  <si>
    <t>オリオンザサンクス</t>
  </si>
  <si>
    <t>Distinctive</t>
  </si>
  <si>
    <t>ﾄﾞﾚｽｱｯﾌﾟ</t>
  </si>
  <si>
    <t>カルストンライトオ</t>
  </si>
  <si>
    <t>ｶｳｱｲｷﾝｸﾞ</t>
  </si>
  <si>
    <t>コイノボリ</t>
  </si>
  <si>
    <t>ﾌｧｲﾌﾞﾀﾞﾝｻｰ</t>
  </si>
  <si>
    <t>ﾀﾞﾝｽｰﾙ</t>
  </si>
  <si>
    <t>ジーカップダイスキ</t>
  </si>
  <si>
    <t>ﾊﾞﾁｱｰ</t>
  </si>
  <si>
    <t>タッチミーノット</t>
  </si>
  <si>
    <t>タマモサポート</t>
  </si>
  <si>
    <t>ｼﾞｮﾘｰｽﾞﾍｲﾛｰ</t>
  </si>
  <si>
    <t>ダメダメダメダメダ</t>
  </si>
  <si>
    <t>ﾁﾁｶｽﾃﾅﾝｺﾞ</t>
  </si>
  <si>
    <t>Masterclass</t>
  </si>
  <si>
    <t>ナイスミーチュー</t>
  </si>
  <si>
    <t>Fire Maker</t>
  </si>
  <si>
    <t>Fire Dancer</t>
  </si>
  <si>
    <t>ネコパンチ</t>
  </si>
  <si>
    <t>ﾆｭｰｲﾝｸﾞﾗﾝﾄﾞ</t>
  </si>
  <si>
    <t>ﾃﾘｵｽ</t>
  </si>
  <si>
    <t>ネルトスグアサ</t>
  </si>
  <si>
    <t>ｱﾄﾞﾏｲﾔｼﾞｬﾊﾟﾝ</t>
  </si>
  <si>
    <t>ノラネコ</t>
  </si>
  <si>
    <t>ｷﾝｸﾞﾍｲﾛｰ</t>
  </si>
  <si>
    <t>ｼﾞｬｯｼﾞｬｰ</t>
  </si>
  <si>
    <t>フォーティナイナーズサン</t>
  </si>
  <si>
    <t>フジサイレンス</t>
  </si>
  <si>
    <t>ボクニモユメハアル</t>
  </si>
  <si>
    <t>マイネルセレクト</t>
  </si>
  <si>
    <t>マズイマズイウマイ</t>
  </si>
  <si>
    <t>マチカネイワシミズ</t>
  </si>
  <si>
    <t>月友</t>
  </si>
  <si>
    <t>ムーンライトパレス</t>
  </si>
  <si>
    <t>Levmoss</t>
  </si>
  <si>
    <t>King of the Tudors</t>
  </si>
  <si>
    <t>Borealis</t>
  </si>
  <si>
    <t>メイショウクオリア</t>
  </si>
  <si>
    <t>モグモグパクパク</t>
  </si>
  <si>
    <t>ﾒｲｼｮｳﾎﾞｰﾗｰ</t>
  </si>
  <si>
    <t>モチ</t>
  </si>
  <si>
    <t>ﾀｲｶﾞｰ</t>
  </si>
  <si>
    <t>ローレルゲレイロ</t>
  </si>
  <si>
    <t>ﾃﾝﾋﾞｰ</t>
  </si>
  <si>
    <t>ｶｺｲｰｼｰｽﾞ</t>
  </si>
  <si>
    <t>Kalaglow</t>
  </si>
  <si>
    <t>ワンモアライブ</t>
  </si>
  <si>
    <t>ﾖﾄﾞﾋｰﾛｰ</t>
  </si>
  <si>
    <t>ﾋｶﾙﾒｲｼﾞ</t>
  </si>
  <si>
    <t>La Farina</t>
  </si>
  <si>
    <t>Brantome</t>
  </si>
  <si>
    <t>ｴｸﾘﾌﾟｽ系</t>
  </si>
  <si>
    <t>ニシュウネンキネン</t>
  </si>
  <si>
    <t>イージーゴア1989</t>
  </si>
  <si>
    <t>ジャスティファイ2018</t>
  </si>
  <si>
    <t>ハービンジャー2010</t>
  </si>
  <si>
    <t>ノヴェリスト2013</t>
  </si>
  <si>
    <t>アーモンドアイ</t>
  </si>
  <si>
    <t>ﾛｰﾄﾞｶﾅﾛｱ</t>
  </si>
  <si>
    <t>ヴィブロス</t>
  </si>
  <si>
    <t>ヴィルシーナ</t>
  </si>
  <si>
    <t>ウオッカ</t>
  </si>
  <si>
    <t>ﾀﾆﾉｷﾞﾑﾚｯﾄ</t>
  </si>
  <si>
    <t>エアグルーヴ</t>
  </si>
  <si>
    <t>エリンバード</t>
  </si>
  <si>
    <t>Bluebird</t>
  </si>
  <si>
    <t>エルプス</t>
  </si>
  <si>
    <t>ｲｰｸﾞﾙ</t>
  </si>
  <si>
    <t>Straight Deal</t>
  </si>
  <si>
    <t>キャタリナ</t>
  </si>
  <si>
    <t>サクラクレアー</t>
  </si>
  <si>
    <t>Some Chance</t>
  </si>
  <si>
    <t>サドラーズギャル</t>
  </si>
  <si>
    <t>シーザリオ</t>
  </si>
  <si>
    <t>ジュエラー</t>
  </si>
  <si>
    <t>ｳﾞｨｸﾄﾜｰﾙﾋﾟｻ</t>
  </si>
  <si>
    <t>Pistolet Bleu</t>
  </si>
  <si>
    <t>Tourangeau</t>
  </si>
  <si>
    <t>Armos</t>
  </si>
  <si>
    <t>Cadmus</t>
  </si>
  <si>
    <t>シュガーハート</t>
  </si>
  <si>
    <t>trevieres</t>
  </si>
  <si>
    <t>シンハライト</t>
  </si>
  <si>
    <t>Efisio</t>
  </si>
  <si>
    <t>formidable</t>
  </si>
  <si>
    <t>Bay Express</t>
  </si>
  <si>
    <t>スーパーシェビニオン</t>
  </si>
  <si>
    <t>Gratitude</t>
  </si>
  <si>
    <t>Majano</t>
  </si>
  <si>
    <t>スカーレットブーケ</t>
  </si>
  <si>
    <t>スカーレットレディ</t>
  </si>
  <si>
    <t>スティルインラブ</t>
  </si>
  <si>
    <t>セカンドアニバサリ</t>
  </si>
  <si>
    <t>ﾗｳﾞｧﾝﾀﾞﾝ</t>
  </si>
  <si>
    <t>Pinceau</t>
  </si>
  <si>
    <t>ﾚﾘｯｸ系</t>
  </si>
  <si>
    <t>ダイナカール</t>
  </si>
  <si>
    <t>タニノシスター</t>
  </si>
  <si>
    <t>ダンスインザムード</t>
  </si>
  <si>
    <t>ダンスパートナー</t>
  </si>
  <si>
    <t>トキガキタノダ</t>
  </si>
  <si>
    <t>トレヴ</t>
  </si>
  <si>
    <t>Motivator</t>
  </si>
  <si>
    <t>Anabaa</t>
  </si>
  <si>
    <t>ニシノフラワー</t>
  </si>
  <si>
    <t>Majestic Light</t>
  </si>
  <si>
    <t>ノースフライト</t>
  </si>
  <si>
    <t>Porterhouse</t>
  </si>
  <si>
    <t>ハートサマ</t>
  </si>
  <si>
    <t>ｱｲﾗﾝﾄﾞﾎﾜｰﾙ</t>
  </si>
  <si>
    <t>ハープスター</t>
  </si>
  <si>
    <t>パシフィカス</t>
  </si>
  <si>
    <t>ハリウッドドリーム</t>
  </si>
  <si>
    <t>ｽﾄﾗﾀﾞﾋﾞﾝｽｷｰ</t>
  </si>
  <si>
    <t>ハルーワスウィート</t>
  </si>
  <si>
    <t>ヒストリックスター</t>
  </si>
  <si>
    <t>ビワハイジ</t>
  </si>
  <si>
    <t>ブエナビスタ</t>
  </si>
  <si>
    <t>ブラックエンブレム</t>
  </si>
  <si>
    <t>ﾍｸﾀｰﾌﾟﾛﾃｸﾀｰ</t>
  </si>
  <si>
    <t>フラワーパーク</t>
  </si>
  <si>
    <t>ベガ</t>
  </si>
  <si>
    <t>ホクトベガ</t>
  </si>
  <si>
    <t>マリアライト</t>
  </si>
  <si>
    <t>ミココノチカラ</t>
  </si>
  <si>
    <t>ミッキークイーン</t>
  </si>
  <si>
    <t>Gold Away</t>
  </si>
  <si>
    <t>Goldneyev</t>
  </si>
  <si>
    <t>メジャーエンブレム</t>
  </si>
  <si>
    <t>メジロオーロラ</t>
  </si>
  <si>
    <t>King Salmon</t>
  </si>
  <si>
    <t>メジロフランシス</t>
  </si>
  <si>
    <t>メジロラモーヌ</t>
  </si>
  <si>
    <t>レッドリヴェール</t>
  </si>
  <si>
    <t>Lord Gaylord</t>
  </si>
  <si>
    <t>アルバトール</t>
  </si>
  <si>
    <t>ﾄﾗﾝｾﾝﾄﾞ</t>
  </si>
  <si>
    <t>アロマパレード</t>
  </si>
  <si>
    <t>ｳﾞｧﾘｲﾌｫｰｼﾞｭ</t>
  </si>
  <si>
    <t>エンブレイスマイン</t>
  </si>
  <si>
    <t>ﾄｰﾖｰﾘﾌｧｰﾙ</t>
  </si>
  <si>
    <t>ｷｬﾛﾙﾊｳｽ</t>
  </si>
  <si>
    <t>キャピタリスト</t>
  </si>
  <si>
    <t>ｴｲｼﾝﾜｼﾝﾄﾝ</t>
  </si>
  <si>
    <t>ﾎｯｶｲﾍﾟｶﾞｻｽ</t>
  </si>
  <si>
    <t>グランチャント</t>
  </si>
  <si>
    <t>Matsadoon</t>
  </si>
  <si>
    <t>グリフィスランナー</t>
  </si>
  <si>
    <t>Distant Relative</t>
  </si>
  <si>
    <t>Final Straw</t>
  </si>
  <si>
    <t>claude</t>
  </si>
  <si>
    <t>グレイスプレスト</t>
  </si>
  <si>
    <t>ｱﾄﾞﾏｲﾔｶｲｻﾞｰ</t>
  </si>
  <si>
    <t>サフメルディ</t>
  </si>
  <si>
    <t>ﾄﾞﾗﾏﾃｨｯｸﾋﾞｯﾄﾞ</t>
  </si>
  <si>
    <t>ﾋｶﾙﾀｶｲ</t>
  </si>
  <si>
    <t>シアンフェリア</t>
  </si>
  <si>
    <t>ﾌｧｽﾄﾀﾃﾔﾏ</t>
  </si>
  <si>
    <t>シームレスラウンド</t>
  </si>
  <si>
    <t>ﾓﾝﾃﾌﾟﾘﾝｽ</t>
  </si>
  <si>
    <t>ﾋﾃﾞﾁｶﾗ</t>
  </si>
  <si>
    <t>スウィートダウニー</t>
  </si>
  <si>
    <t>ｼｬﾏｰﾄﾞｼﾝﾎﾞﾘ</t>
  </si>
  <si>
    <t>ｸﾞﾙﾒﾌﾛﾝﾃｨｱ</t>
  </si>
  <si>
    <t>ﾄｳｼｮｳﾍﾟｶﾞｻｽ</t>
  </si>
  <si>
    <t>ｼｬｰﾗｽﾀﾆ</t>
  </si>
  <si>
    <t>ステアクライマー</t>
  </si>
  <si>
    <t>Bar Le Duc</t>
  </si>
  <si>
    <t>スロープクラウン</t>
  </si>
  <si>
    <t>African Song</t>
  </si>
  <si>
    <t>African Sky</t>
  </si>
  <si>
    <t>ソルベントステージ</t>
  </si>
  <si>
    <t>ﾒｼﾞﾛﾃﾞｭﾚﾝ</t>
  </si>
  <si>
    <t>ツバキブレイヴ</t>
  </si>
  <si>
    <t>ﾊﾞﾝﾌﾞｰﾋﾞｷﾞﾝ</t>
  </si>
  <si>
    <t>テイクトゥハート</t>
  </si>
  <si>
    <t>ﾍﾟｲｻﾞﾊﾞﾄﾗｰ</t>
  </si>
  <si>
    <t>Pentathlon</t>
  </si>
  <si>
    <t>Armistice</t>
  </si>
  <si>
    <t>Silnet</t>
  </si>
  <si>
    <t>Priamos</t>
  </si>
  <si>
    <t>ﾌﾞﾗﾝﾄｰﾑ系</t>
  </si>
  <si>
    <t>デブリーフィング</t>
  </si>
  <si>
    <t>ｼﾞｪｲﾄﾞﾊﾝﾀｰ</t>
  </si>
  <si>
    <t>Pharly</t>
  </si>
  <si>
    <t>ﾗｲﾝｺﾞｰﾙﾄﾞ</t>
  </si>
  <si>
    <t>トエルフェスカ</t>
  </si>
  <si>
    <t>Free for All</t>
  </si>
  <si>
    <t>Questionnaire</t>
  </si>
  <si>
    <t>Bimelech</t>
  </si>
  <si>
    <t>Bull Brier</t>
  </si>
  <si>
    <t>トーンスタイル</t>
  </si>
  <si>
    <t>Indian Ridge</t>
  </si>
  <si>
    <t>トランピアス</t>
  </si>
  <si>
    <t>ｼﾙｸｼﾞｬｽﾃｨｽ</t>
  </si>
  <si>
    <t>ﾛﾝｸﾞｴｰｽ</t>
  </si>
  <si>
    <t>ｻﾃｨﾝｺﾞ</t>
  </si>
  <si>
    <t>ﾀﾞｯﾊﾟｰﾀﾞﾝ</t>
  </si>
  <si>
    <t>ドリームフルール</t>
  </si>
  <si>
    <t>King Dorsett</t>
  </si>
  <si>
    <t>ネイジュシエル</t>
  </si>
  <si>
    <t>ﾆｿﾞﾝ</t>
  </si>
  <si>
    <t>ﾊﾞｰﾎﾞﾝﾌﾟﾘﾝｽ</t>
  </si>
  <si>
    <t>ﾄｼｼﾛ</t>
  </si>
  <si>
    <t>ノースリアルト</t>
  </si>
  <si>
    <t>Cadeaux Genereux</t>
  </si>
  <si>
    <t>Young Generation</t>
  </si>
  <si>
    <t>ハーベストムーン</t>
  </si>
  <si>
    <t>ハイベロシティ</t>
  </si>
  <si>
    <t>パティナ</t>
  </si>
  <si>
    <t>ｼﾝｺｳﾌｫﾚｽﾄ</t>
  </si>
  <si>
    <t>ハルスコール</t>
  </si>
  <si>
    <t>ﾌﾟﾚｼﾞﾃﾞﾝﾄｼﾁｰ</t>
  </si>
  <si>
    <t>ピーススプレッド</t>
  </si>
  <si>
    <t>ﾋｼﾐﾗｸﾙ</t>
  </si>
  <si>
    <t>ﾃﾞﾋﾞｯﾄﾞｼﾞｭﾆｱ</t>
  </si>
  <si>
    <t>ビビッドカラー</t>
  </si>
  <si>
    <t>Princely Native</t>
  </si>
  <si>
    <t>ピュアセレモニー</t>
  </si>
  <si>
    <t>Relko</t>
  </si>
  <si>
    <t>ファルダーサイン</t>
  </si>
  <si>
    <t>Key to Content</t>
  </si>
  <si>
    <t>フォローアンジュ</t>
  </si>
  <si>
    <t>ブランモンド</t>
  </si>
  <si>
    <t>ﾐﾎｼﾝｻﾞﾝ</t>
  </si>
  <si>
    <t>プリーストライン</t>
  </si>
  <si>
    <t>ｴｲｼﾝﾋﾞﾝｾﾝｽ</t>
  </si>
  <si>
    <t>Fomento</t>
  </si>
  <si>
    <t>ベイルバリケイド</t>
  </si>
  <si>
    <t>Reflected Glory</t>
  </si>
  <si>
    <t>Belfonds</t>
  </si>
  <si>
    <t>ベルクリート</t>
  </si>
  <si>
    <t>ﾀﾞｰｸｼｬﾄﾞｳ</t>
  </si>
  <si>
    <t>ｴｱｼﾞﾊｰﾄﾞ</t>
  </si>
  <si>
    <t>Valid Appeal</t>
  </si>
  <si>
    <t>マジェスティレイ</t>
  </si>
  <si>
    <t>ﾀｲｷﾌﾞﾘｻﾞｰﾄﾞ</t>
  </si>
  <si>
    <t>マリアミラージュ</t>
  </si>
  <si>
    <t>ｼﾞｮｳﾖｰﾌｧｽﾄ</t>
  </si>
  <si>
    <t>ﾊﾝｻﾞﾀﾞﾝｻｰ</t>
  </si>
  <si>
    <t>Three Legs</t>
  </si>
  <si>
    <t>Moss Trooper</t>
  </si>
  <si>
    <t>ﾈﾌﾟﾃｭｰﾇｽ</t>
  </si>
  <si>
    <t>Agricola</t>
  </si>
  <si>
    <t>メゾンフォルティー</t>
  </si>
  <si>
    <t>ラフオーシャン</t>
  </si>
  <si>
    <t>ﾐｽﾀｰﾌﾞﾗﾝﾃﾞｨ</t>
  </si>
  <si>
    <t>ﾄﾐｼﾉﾎﾟﾙﾝｶﾞ</t>
  </si>
  <si>
    <t>ｻﾝｵｰｲ</t>
  </si>
  <si>
    <t>ﾌｪｰﾄﾒｰｶｰ</t>
  </si>
  <si>
    <t>ｻﾙｽ</t>
  </si>
  <si>
    <t>ラルジュメール</t>
  </si>
  <si>
    <t>ｳｲﾝﾄﾞﾌｨｰﾙｽﾞ</t>
  </si>
  <si>
    <t>ｳｲﾝｻﾞｰﾉｯﾄ</t>
  </si>
  <si>
    <t>Argument</t>
  </si>
  <si>
    <t>Kautokeino</t>
  </si>
  <si>
    <t>リュミエールレイン</t>
  </si>
  <si>
    <t>ルインズリープ</t>
  </si>
  <si>
    <t>ﾒｼﾞﾛﾊﾟｰﾏｰ</t>
  </si>
  <si>
    <t>ｱｲﾈｽﾌｳｼﾞﾝ</t>
  </si>
  <si>
    <t>ﾊﾞｯｸｽﾄｯﾊﾟｰ</t>
  </si>
  <si>
    <t>ルートオブハート</t>
  </si>
  <si>
    <t>ﾌｧﾗﾘｽ系</t>
  </si>
  <si>
    <t>レイアンタレス</t>
  </si>
  <si>
    <t>ﾑﾄﾄ</t>
  </si>
  <si>
    <t>アイムファウンダー</t>
  </si>
  <si>
    <t>優</t>
  </si>
  <si>
    <t>アイリッシュリリー</t>
  </si>
  <si>
    <t>ﾄﾛﾒｵ</t>
  </si>
  <si>
    <t>アニオンギャップ</t>
  </si>
  <si>
    <t>アマルテアソング</t>
  </si>
  <si>
    <t>Bacchus</t>
  </si>
  <si>
    <t>アルカシヨン</t>
  </si>
  <si>
    <t>アンフェアデッキ</t>
  </si>
  <si>
    <t>イーライザ</t>
  </si>
  <si>
    <t>ヴァージンマリー</t>
  </si>
  <si>
    <t>ウイニングパス</t>
  </si>
  <si>
    <t>Riva Ridge</t>
  </si>
  <si>
    <t>O'Grady</t>
  </si>
  <si>
    <t>ウィルロック</t>
  </si>
  <si>
    <t>エメラルドマサキ</t>
  </si>
  <si>
    <t>ガーディアンダウン</t>
  </si>
  <si>
    <t>カクテルパレス</t>
  </si>
  <si>
    <t>ﾄｳｼｮｳｺﾞｯﾄﾞ</t>
  </si>
  <si>
    <t>キャットファイト</t>
  </si>
  <si>
    <t>Terrible Tiger</t>
  </si>
  <si>
    <t>キャリーステップ</t>
  </si>
  <si>
    <t>Third Brother</t>
  </si>
  <si>
    <t>キャリーファクト</t>
  </si>
  <si>
    <t>グランドオープン</t>
  </si>
  <si>
    <t>Blue Prince</t>
  </si>
  <si>
    <t>クリップクリッピー</t>
  </si>
  <si>
    <t>Golden Ruler</t>
  </si>
  <si>
    <t>Pan Dancer</t>
  </si>
  <si>
    <t>コールマイナンバー</t>
  </si>
  <si>
    <t>コスミックレイン</t>
  </si>
  <si>
    <t>Owen Anthony</t>
  </si>
  <si>
    <t>Proud Chieftain</t>
  </si>
  <si>
    <t>コンディションアイ</t>
  </si>
  <si>
    <t>ｽﾏｰﾄﾌｧﾙｺﾝ</t>
  </si>
  <si>
    <t>ﾐﾎﾉﾌﾞﾙﾎﾞﾝ</t>
  </si>
  <si>
    <t>ｸﾞｯﾄﾞﾘｰ</t>
  </si>
  <si>
    <t>シャトルスピード</t>
  </si>
  <si>
    <t>Bertolini</t>
  </si>
  <si>
    <t>ﾘﾌｧｰｽﾞｽﾍﾟｼｬﾙ</t>
  </si>
  <si>
    <t>ｼﾞｭﾆｱｽ</t>
  </si>
  <si>
    <t>スライドソーサー</t>
  </si>
  <si>
    <t>Sparkler</t>
  </si>
  <si>
    <t>セルフメンション</t>
  </si>
  <si>
    <t>ソロミュートソング</t>
  </si>
  <si>
    <t>Always Run Lucky</t>
  </si>
  <si>
    <t>タケノマジック</t>
  </si>
  <si>
    <t>ダダナイト</t>
  </si>
  <si>
    <t>Bronze Babu</t>
  </si>
  <si>
    <t>ナイトアローン</t>
  </si>
  <si>
    <t>Salt Lake</t>
  </si>
  <si>
    <t>Queen City Lad</t>
  </si>
  <si>
    <t>Take Away</t>
  </si>
  <si>
    <t>Mt.Hope</t>
  </si>
  <si>
    <t>ノーブレスメドレー</t>
  </si>
  <si>
    <t>ハロウィンパーティ</t>
  </si>
  <si>
    <t>ビバラビーダ</t>
  </si>
  <si>
    <t>Coastal</t>
  </si>
  <si>
    <t>ファーストオーダー</t>
  </si>
  <si>
    <t>ファーストドリップ</t>
  </si>
  <si>
    <t>プルークボーゲン</t>
  </si>
  <si>
    <t>Rattle Dancer</t>
  </si>
  <si>
    <t>プルーフマスカラ</t>
  </si>
  <si>
    <t>Halling</t>
  </si>
  <si>
    <t>ﾚｯﾄﾞｱﾗｰﾄ</t>
  </si>
  <si>
    <t>Pontifex</t>
  </si>
  <si>
    <t>Pampered King</t>
  </si>
  <si>
    <t>ポストプレイヤー</t>
  </si>
  <si>
    <t>ミームセンス</t>
  </si>
  <si>
    <t>Swing Easy</t>
  </si>
  <si>
    <t>ｽｶｲﾏｽﾀｰ</t>
  </si>
  <si>
    <t>モアクライマックス</t>
  </si>
  <si>
    <t>モワソレイユ</t>
  </si>
  <si>
    <t>ﾆｯﾎﾟｰﾃｲｵｰ</t>
  </si>
  <si>
    <t>St.Paddy</t>
  </si>
  <si>
    <t>ヨロコビノウタ</t>
  </si>
  <si>
    <t>ラブコネクション</t>
  </si>
  <si>
    <t>アイムホーム</t>
  </si>
  <si>
    <t>良</t>
  </si>
  <si>
    <t>アクセスマップ</t>
  </si>
  <si>
    <t>ヴァルハラクイーン</t>
  </si>
  <si>
    <t>ウォータードリップ</t>
  </si>
  <si>
    <t>Zieten</t>
  </si>
  <si>
    <t>Red Sunset</t>
  </si>
  <si>
    <t>Djebe</t>
  </si>
  <si>
    <t>ウルトラサブマリン</t>
  </si>
  <si>
    <t>エターナルフォース</t>
  </si>
  <si>
    <t>エンジニアベイ</t>
  </si>
  <si>
    <t>オーロラマルシェ</t>
  </si>
  <si>
    <t>オフタックル</t>
  </si>
  <si>
    <t>オルタナティブ</t>
  </si>
  <si>
    <t>キャバルリーシング</t>
  </si>
  <si>
    <t>ﾌﾟﾘﾒﾗ</t>
  </si>
  <si>
    <t>クラップクラップ</t>
  </si>
  <si>
    <t>Saritamer</t>
  </si>
  <si>
    <t>グラブアバイト</t>
  </si>
  <si>
    <t>クレイジーバカンス</t>
  </si>
  <si>
    <t>グロウライト</t>
  </si>
  <si>
    <t>クロスステップ</t>
  </si>
  <si>
    <t>ココナッツガール</t>
  </si>
  <si>
    <t>シーサファイア</t>
  </si>
  <si>
    <t>Tapioca</t>
  </si>
  <si>
    <t>シグナルキャッチ</t>
  </si>
  <si>
    <t>Hard Tack</t>
  </si>
  <si>
    <t>Santa Claus</t>
  </si>
  <si>
    <t>シュガーレードル</t>
  </si>
  <si>
    <t>ジョックロッカー</t>
  </si>
  <si>
    <t>ｽﾃｨﾝﾃｨﾉ</t>
  </si>
  <si>
    <t>シンデレラシナリオ</t>
  </si>
  <si>
    <t>Stevedore</t>
  </si>
  <si>
    <t>Amarullah</t>
  </si>
  <si>
    <t>スクラムマスター</t>
  </si>
  <si>
    <t>スリートリック</t>
  </si>
  <si>
    <t>ダンスホールクイン</t>
  </si>
  <si>
    <t>ダンチェック</t>
  </si>
  <si>
    <t>Beau Genius</t>
  </si>
  <si>
    <t>ドリームランナー</t>
  </si>
  <si>
    <t>ｼﾞｪﾈﾗｽ</t>
  </si>
  <si>
    <t>ナイトライダース</t>
  </si>
  <si>
    <t>Assert</t>
  </si>
  <si>
    <t>Mount Hagen</t>
  </si>
  <si>
    <t>ハードトリック</t>
  </si>
  <si>
    <t>Pronto</t>
  </si>
  <si>
    <t>ハツコイケール</t>
  </si>
  <si>
    <t>ハピネスシンキング</t>
  </si>
  <si>
    <t>ピストルランブ</t>
  </si>
  <si>
    <t>Common Grounds</t>
  </si>
  <si>
    <t>フェイクスリーパー</t>
  </si>
  <si>
    <t>native prince</t>
  </si>
  <si>
    <t>Soleil Levant</t>
  </si>
  <si>
    <t>ブリングイットオン</t>
  </si>
  <si>
    <t>Supreme Court</t>
  </si>
  <si>
    <t>ブロドウェイズ</t>
  </si>
  <si>
    <t>Bahri</t>
  </si>
  <si>
    <t>ホットエントリー</t>
  </si>
  <si>
    <t>ミックスアップ</t>
  </si>
  <si>
    <t>ミリタリーガール</t>
  </si>
  <si>
    <t>ムーブユアボディ</t>
  </si>
  <si>
    <t>メイビーアイ</t>
  </si>
  <si>
    <t>メモリークロック</t>
  </si>
  <si>
    <t>ランダンプレー</t>
  </si>
  <si>
    <t>リトルダーム</t>
  </si>
  <si>
    <t>Grand Lodge</t>
  </si>
  <si>
    <t>Thatching</t>
  </si>
  <si>
    <t>ルーズユアセルフ</t>
  </si>
  <si>
    <t>chateaugay</t>
  </si>
  <si>
    <t>ロジカルシンキング</t>
  </si>
  <si>
    <t>アーカイビンジリア</t>
  </si>
  <si>
    <t>ｸﾞﾙｰﾑﾀﾞﾝｻｰ</t>
  </si>
  <si>
    <t>アースクロック</t>
  </si>
  <si>
    <t>アーノルヘルチェ</t>
  </si>
  <si>
    <t>ﾔﾏﾆﾝｾﾞﾌｧｰ</t>
  </si>
  <si>
    <t>Blockhaus</t>
  </si>
  <si>
    <t>アイスサイレント</t>
  </si>
  <si>
    <t>ﾀﾊﾞｽｺｷｬｯﾄ</t>
  </si>
  <si>
    <t>アイラブエンバク</t>
  </si>
  <si>
    <t>ﾏｲﾈﾙﾗｳﾞ</t>
  </si>
  <si>
    <t>ﾊﾞｰﾊﾞｰ</t>
  </si>
  <si>
    <t>アキノカエデ</t>
  </si>
  <si>
    <t>Mr.Greeley</t>
  </si>
  <si>
    <t>アクアドリップ</t>
  </si>
  <si>
    <t>アシゲショウジョ</t>
  </si>
  <si>
    <t>アシンメトリー</t>
  </si>
  <si>
    <t>Tejano Run</t>
  </si>
  <si>
    <t>tejano</t>
  </si>
  <si>
    <t>Wavering Monarch</t>
  </si>
  <si>
    <t>アセンブルチェリー</t>
  </si>
  <si>
    <t>ﾌｻｲﾁﾍﾟｶﾞｻｽ</t>
  </si>
  <si>
    <t>Gummo</t>
  </si>
  <si>
    <t>アップステイト</t>
  </si>
  <si>
    <t>ｱｻﾃｨｽ</t>
  </si>
  <si>
    <t>ｶﾂﾗｷﾞｴｰｽ</t>
  </si>
  <si>
    <t>アンフレーヴ</t>
  </si>
  <si>
    <t>March Past</t>
  </si>
  <si>
    <t>アンヨガジョウズ</t>
  </si>
  <si>
    <t>イエローウィング</t>
  </si>
  <si>
    <t>ｻﾆｰﾌﾞﾗｲｱﾝ</t>
  </si>
  <si>
    <t>イタリアンマンマ</t>
  </si>
  <si>
    <t>ウィルウーマン</t>
  </si>
  <si>
    <t>ウィルミアンス</t>
  </si>
  <si>
    <t>Favorite Trick</t>
  </si>
  <si>
    <t>Phone Trick</t>
  </si>
  <si>
    <t>Saratoga Six</t>
  </si>
  <si>
    <t>medieval man</t>
  </si>
  <si>
    <t>Finnegan</t>
  </si>
  <si>
    <t>Irish Castle</t>
  </si>
  <si>
    <t>ウェディングベル</t>
  </si>
  <si>
    <t>Snow Knight</t>
  </si>
  <si>
    <t>ウォーターブロウ</t>
  </si>
  <si>
    <t>ﾌﾟﾛﾝﾄ</t>
  </si>
  <si>
    <t>ウルトラプラス</t>
  </si>
  <si>
    <t>Big Spruce</t>
  </si>
  <si>
    <t>エイシャルスピード</t>
  </si>
  <si>
    <t>Tropique</t>
  </si>
  <si>
    <t>エクレアント</t>
  </si>
  <si>
    <t>エッジライト</t>
  </si>
  <si>
    <t>エレガントレース</t>
  </si>
  <si>
    <t>エンジェルシェリー</t>
  </si>
  <si>
    <t>ﾄﾞｸﾀｰﾃﾞｳﾞｨｱｽ</t>
  </si>
  <si>
    <t>Royal Union</t>
  </si>
  <si>
    <t>オーガストサン</t>
  </si>
  <si>
    <t>ｽｷｬﾝ</t>
  </si>
  <si>
    <t>オオシマナギサ</t>
  </si>
  <si>
    <t>ｿｰﾌﾞﾚｽﾄﾞ</t>
  </si>
  <si>
    <t>Noble Star</t>
  </si>
  <si>
    <t>ｸﾞﾚｰﾛｰﾄﾞ</t>
  </si>
  <si>
    <t>オールマーチ</t>
  </si>
  <si>
    <t>Prince Ippi</t>
  </si>
  <si>
    <t>オーロラビジョン</t>
  </si>
  <si>
    <t>ｻﾝｼｬｲﾝﾎﾞｰｲ</t>
  </si>
  <si>
    <t>Airborne</t>
  </si>
  <si>
    <t>オニオンスパイス</t>
  </si>
  <si>
    <t>オペラリング</t>
  </si>
  <si>
    <t>ｷﾝｸﾞｸﾞﾛｰﾘｱｽ</t>
  </si>
  <si>
    <t>Naevus</t>
  </si>
  <si>
    <t>ﾉｰｻﾞﾘｰ</t>
  </si>
  <si>
    <t>The Pie King</t>
  </si>
  <si>
    <t>大鵬</t>
  </si>
  <si>
    <t>オリミツキネン</t>
  </si>
  <si>
    <t>Stratus</t>
  </si>
  <si>
    <t>ﾃｯｿ</t>
  </si>
  <si>
    <t>オレンジサンセット</t>
  </si>
  <si>
    <t>One for All</t>
  </si>
  <si>
    <t>カラーフロート</t>
  </si>
  <si>
    <t>Out of Place</t>
  </si>
  <si>
    <t>Ballydonnell</t>
  </si>
  <si>
    <t>キットフレンド</t>
  </si>
  <si>
    <t>Selkirk</t>
  </si>
  <si>
    <t>Nebbiolo</t>
  </si>
  <si>
    <t>Sagace</t>
  </si>
  <si>
    <t>Be Friendly</t>
  </si>
  <si>
    <t>キャンパスロージー</t>
  </si>
  <si>
    <t>クイックアロー</t>
  </si>
  <si>
    <t>ﾃﾞｨｱﾌﾞﾛ</t>
  </si>
  <si>
    <t>ﾔｻｶ</t>
  </si>
  <si>
    <t>グーフィーフッター</t>
  </si>
  <si>
    <t>Full Pocket</t>
  </si>
  <si>
    <t>Bagdad</t>
  </si>
  <si>
    <t>グラスグロス</t>
  </si>
  <si>
    <t>Dashing Blade</t>
  </si>
  <si>
    <t>Elegant Air</t>
  </si>
  <si>
    <t>クリアフォレスト</t>
  </si>
  <si>
    <t>ｼﾞｪﾆｭｲﾝ</t>
  </si>
  <si>
    <t>グリーンメーラー</t>
  </si>
  <si>
    <t>ｼｬｰﾃﾞｨｰ</t>
  </si>
  <si>
    <t>Relkino</t>
  </si>
  <si>
    <t>グリニッジサイフ</t>
  </si>
  <si>
    <t>クリムクレセント</t>
  </si>
  <si>
    <t>Danzig Connection</t>
  </si>
  <si>
    <t>Current Concept</t>
  </si>
  <si>
    <t>コイノワルツ</t>
  </si>
  <si>
    <t>Kirtling</t>
  </si>
  <si>
    <t>ｸﾞﾗﾝﾃﾞｨ</t>
  </si>
  <si>
    <t>Kentucky Pride</t>
  </si>
  <si>
    <t>コスモスキュート</t>
  </si>
  <si>
    <t>ﾌｪｱｼﾞｬｯｼﾞﾒﾝﾄ</t>
  </si>
  <si>
    <t>ﾉｰｻﾞﾝｱﾝｻｰ</t>
  </si>
  <si>
    <t>Night Invader</t>
  </si>
  <si>
    <t>サマーハレーション</t>
  </si>
  <si>
    <t>サルサラッテ</t>
  </si>
  <si>
    <t>D'Accord</t>
  </si>
  <si>
    <t>サンドメノアオゾラ</t>
  </si>
  <si>
    <t>Almutawakel</t>
  </si>
  <si>
    <t>Northern Park</t>
  </si>
  <si>
    <t>シェリーポップ</t>
  </si>
  <si>
    <t>Linamix</t>
  </si>
  <si>
    <t>ﾒﾝﾃﾞｽ</t>
  </si>
  <si>
    <t>ﾍﾞﾘﾌｧ</t>
  </si>
  <si>
    <t>breton</t>
  </si>
  <si>
    <t>シスコムーン</t>
  </si>
  <si>
    <t>ｸﾘｴｲﾀｰ</t>
  </si>
  <si>
    <t>Kythnos</t>
  </si>
  <si>
    <t>ジャスティヒット</t>
  </si>
  <si>
    <t>Lord Avie</t>
  </si>
  <si>
    <t>Exuberant</t>
  </si>
  <si>
    <t>Wardlaw</t>
  </si>
  <si>
    <t>シュールスレイヤー</t>
  </si>
  <si>
    <t>Souvenir Copy</t>
  </si>
  <si>
    <t>シュシュブリーズ</t>
  </si>
  <si>
    <t>シルバーデビット</t>
  </si>
  <si>
    <t>スイートストレッチ</t>
  </si>
  <si>
    <t>ｽﾗｳﾞｨｯｸ</t>
  </si>
  <si>
    <t>スキップフロア</t>
  </si>
  <si>
    <t>ｶﾗｰﾄﾞ</t>
  </si>
  <si>
    <t>スタンドオンリー</t>
  </si>
  <si>
    <t>スチールスチーム</t>
  </si>
  <si>
    <t>スプリウムマリー</t>
  </si>
  <si>
    <t>スメラギヒメ</t>
  </si>
  <si>
    <t>スンスン</t>
  </si>
  <si>
    <t>ｾﾞﾈﾗﾘｽﾄ</t>
  </si>
  <si>
    <t>セントセレナード</t>
  </si>
  <si>
    <t>ソニックダイバー</t>
  </si>
  <si>
    <t>チークタイム</t>
  </si>
  <si>
    <t>Sinndar</t>
  </si>
  <si>
    <t>lashkari</t>
  </si>
  <si>
    <t>ティアエスポワール</t>
  </si>
  <si>
    <t>ﾐｼﾙ</t>
  </si>
  <si>
    <t>ﾊﾟｰｸﾘｰｼﾞｪﾝﾄ</t>
  </si>
  <si>
    <t>テールリバース</t>
  </si>
  <si>
    <t>Roanoke</t>
  </si>
  <si>
    <t>デザートキューブ</t>
  </si>
  <si>
    <t>Restless Native</t>
  </si>
  <si>
    <t>テンプルナイト</t>
  </si>
  <si>
    <t>ﾐｽﾀｰｼｰﾋﾞｰ</t>
  </si>
  <si>
    <t>テンポラヘイズ</t>
  </si>
  <si>
    <t>Shoemaker</t>
  </si>
  <si>
    <t>トライプッシュ</t>
  </si>
  <si>
    <t>ドラマティックレイ</t>
  </si>
  <si>
    <t>ﾚｱﾘｰﾘｰｶﾞﾙ</t>
  </si>
  <si>
    <t>ニシノマックス</t>
  </si>
  <si>
    <t>ニューカプチーノ</t>
  </si>
  <si>
    <t>ﾘﾝﾄﾞｼｪｰﾊﾞｰ</t>
  </si>
  <si>
    <t>Cool Moon</t>
  </si>
  <si>
    <t>ｱﾎﾟｯｽﾙ</t>
  </si>
  <si>
    <t>ヌーヴェルアイ</t>
  </si>
  <si>
    <t>Peintre Celebre</t>
  </si>
  <si>
    <t>ネオインパルス</t>
  </si>
  <si>
    <t>ハイウェイロック</t>
  </si>
  <si>
    <t>ｳｲﾆﾝｸﾞﾁｹｯﾄ</t>
  </si>
  <si>
    <t>パステルシェイプ</t>
  </si>
  <si>
    <t>Forceten</t>
  </si>
  <si>
    <t>ハッピーブライト</t>
  </si>
  <si>
    <t>パピヨンキュート</t>
  </si>
  <si>
    <t>バブルアップリズム</t>
  </si>
  <si>
    <t>ピーチピット</t>
  </si>
  <si>
    <t>ビーナススター</t>
  </si>
  <si>
    <t>ｴﾌﾞﾛｽ</t>
  </si>
  <si>
    <t>ピコピコマーチ</t>
  </si>
  <si>
    <t>ビットクラッカー</t>
  </si>
  <si>
    <t>ﾊｰﾄﾚｲｸ</t>
  </si>
  <si>
    <t>ピニャコラーダ</t>
  </si>
  <si>
    <t>ﾀﾔｽﾂﾖｼ</t>
  </si>
  <si>
    <t>フィールドリバー</t>
  </si>
  <si>
    <t>フィッシュファイト</t>
  </si>
  <si>
    <t>ﾍﾟﾝﾀｲｱ</t>
  </si>
  <si>
    <t>ﾃﾞｲﾊﾞｲﾝｷﾞﾌﾄ</t>
  </si>
  <si>
    <t>ブイネックナイト</t>
  </si>
  <si>
    <t>ｽﾙｰｻﾞﾄﾞﾗｺﾞﾝ</t>
  </si>
  <si>
    <t>フェアハーモニー</t>
  </si>
  <si>
    <t>Great Sun</t>
  </si>
  <si>
    <t>フォルティッシモ</t>
  </si>
  <si>
    <t>Boundary</t>
  </si>
  <si>
    <t>Aferd</t>
  </si>
  <si>
    <t>Beauquillo</t>
  </si>
  <si>
    <t>フォルミモーテ</t>
  </si>
  <si>
    <t>プチライドネット</t>
  </si>
  <si>
    <t>ﾊﾊﾞｯﾄ</t>
  </si>
  <si>
    <t>フユノエルスキー</t>
  </si>
  <si>
    <t>Dynaformer</t>
  </si>
  <si>
    <t>フラムルーベ</t>
  </si>
  <si>
    <t>プリプリティティ</t>
  </si>
  <si>
    <t>General Meeting</t>
  </si>
  <si>
    <t>ブリリアントラバー</t>
  </si>
  <si>
    <t>フレッシュショット</t>
  </si>
  <si>
    <t>フレッシュパラメ</t>
  </si>
  <si>
    <t>ｵｰｽ</t>
  </si>
  <si>
    <t>ﾊﾟｰｼｱ</t>
  </si>
  <si>
    <t>ベアトリーチェ</t>
  </si>
  <si>
    <t>Mountain Cat</t>
  </si>
  <si>
    <t>Silver Series</t>
  </si>
  <si>
    <t>ヘアルージュ</t>
  </si>
  <si>
    <t>ﾀﾞﾝｽｵﾌﾞﾗｲﾌ</t>
  </si>
  <si>
    <t>Green Forest</t>
  </si>
  <si>
    <t>Shecky Greene</t>
  </si>
  <si>
    <t>ペスカトーレ</t>
  </si>
  <si>
    <t>ｱｰﾐｼﾞｬｰ</t>
  </si>
  <si>
    <t>ペディグリフェイス</t>
  </si>
  <si>
    <t>ベルナルドレディ</t>
  </si>
  <si>
    <t>Cipol</t>
  </si>
  <si>
    <t>Court Harwell</t>
  </si>
  <si>
    <t>ベルベットスカイ</t>
  </si>
  <si>
    <t>ﾗﾊﾟｽ</t>
  </si>
  <si>
    <t>ボンヌショコラ</t>
  </si>
  <si>
    <t>ﾄﾗﾝｽｱﾗﾝﾃｨｯｸ</t>
  </si>
  <si>
    <t>Honeys Alibi</t>
  </si>
  <si>
    <t>マイネトリウム</t>
  </si>
  <si>
    <t>Loup Solitaire</t>
  </si>
  <si>
    <t>ミートアップセミナ</t>
  </si>
  <si>
    <t>ミカエルリップ</t>
  </si>
  <si>
    <t>ミスクラリス</t>
  </si>
  <si>
    <t>ﾅﾘﾀﾄｯﾌﾟﾛｰﾄﾞ</t>
  </si>
  <si>
    <t>Baldski</t>
  </si>
  <si>
    <t>ミスミステロン</t>
  </si>
  <si>
    <t>Roi Dagobert</t>
  </si>
  <si>
    <t>ムーブメントウィン</t>
  </si>
  <si>
    <t>Nasomo</t>
  </si>
  <si>
    <t>ムッチャホリデイ</t>
  </si>
  <si>
    <t>King's Bishop</t>
  </si>
  <si>
    <t>メイクキャラメル</t>
  </si>
  <si>
    <t>Avenue of Flags</t>
  </si>
  <si>
    <t>Youth</t>
  </si>
  <si>
    <t>Pass the Glass</t>
  </si>
  <si>
    <t>メイプルカラー</t>
  </si>
  <si>
    <t>Benny the Dip</t>
  </si>
  <si>
    <t>メグニアンドリア</t>
  </si>
  <si>
    <t>ｼﾞｮﾝﾃｨｵﾝﾌﾞﾙ</t>
  </si>
  <si>
    <t>メグロテイオウ</t>
  </si>
  <si>
    <t>メヒョウブラスター</t>
  </si>
  <si>
    <t>モアアチーブメント</t>
  </si>
  <si>
    <t>Call the Witness</t>
  </si>
  <si>
    <t>モストジョウオウ</t>
  </si>
  <si>
    <t>ユメノハジマリ</t>
  </si>
  <si>
    <t>Father John</t>
  </si>
  <si>
    <t>ヨイノユキヤナギ</t>
  </si>
  <si>
    <t>ﾀﾞｲﾅｶﾞﾘﾊﾞｰ</t>
  </si>
  <si>
    <t>ヨ－クダリア</t>
  </si>
  <si>
    <t>ラインシュシュ</t>
  </si>
  <si>
    <t>ﾊｰﾄﾞﾂｰﾋﾞｰﾄ</t>
  </si>
  <si>
    <t>ラズベリーレッド</t>
  </si>
  <si>
    <t>Solo Landing</t>
  </si>
  <si>
    <t>リクエストラン</t>
  </si>
  <si>
    <t>Geiger Counter</t>
  </si>
  <si>
    <t>リトルトゥルース</t>
  </si>
  <si>
    <t>ﾌｧｰｻﾞｰｽﾞｲﾒｰｼﾞ</t>
  </si>
  <si>
    <t>French Beige</t>
  </si>
  <si>
    <t>リバティーゲート</t>
  </si>
  <si>
    <t>Dare and Go</t>
  </si>
  <si>
    <t>Gray Phantom</t>
  </si>
  <si>
    <t>Liberal Art</t>
  </si>
  <si>
    <t>リボンシトロン</t>
  </si>
  <si>
    <t>ｻｳｽｱﾄﾗﾝﾃｨｯｸ</t>
  </si>
  <si>
    <t>Flag of Truce</t>
  </si>
  <si>
    <t>ロードセレナーデ</t>
  </si>
  <si>
    <t>ロマニロースト</t>
  </si>
  <si>
    <t>ﾊﾟﾗﾀﾞｲｽｸﾘｰｸ</t>
  </si>
  <si>
    <t>ワールドタイムス</t>
  </si>
  <si>
    <t>ワンチャンハシルデ</t>
  </si>
  <si>
    <t>アーケードクイーン</t>
  </si>
  <si>
    <t>無</t>
  </si>
  <si>
    <t>ﾌｻｲﾁｿﾆｯｸ</t>
  </si>
  <si>
    <t>Beldale Flutter</t>
  </si>
  <si>
    <t>Accipiter</t>
  </si>
  <si>
    <t>アクアシャンティー</t>
  </si>
  <si>
    <t>アビスマルラヴァー</t>
  </si>
  <si>
    <t>アラモープリモ</t>
  </si>
  <si>
    <t>イエロースーツ</t>
  </si>
  <si>
    <t>ｽｷｬﾀｰｻﾞｺﾞｰﾙﾄﾞ</t>
  </si>
  <si>
    <t>Dayjur</t>
  </si>
  <si>
    <t>Filiberto</t>
  </si>
  <si>
    <t>ヴァージンビート</t>
  </si>
  <si>
    <t>ヴァイオハート</t>
  </si>
  <si>
    <t>ウィリアムチョコ</t>
  </si>
  <si>
    <t>ｱﾜﾊﾞﾌﾞｰ</t>
  </si>
  <si>
    <t>ウマガアウカラ</t>
  </si>
  <si>
    <t>ﾌﾟﾘﾝｽｵﾌﾞﾊﾞｰｽﾞ</t>
  </si>
  <si>
    <t>ﾛﾑﾙｽ</t>
  </si>
  <si>
    <t>エルダーローズ</t>
  </si>
  <si>
    <t>ﾄﾛｯﾄｻﾝﾀﾞｰ</t>
  </si>
  <si>
    <t>カノンメロディ</t>
  </si>
  <si>
    <t>ﾒｲｼｮｳﾄﾞﾄｳ</t>
  </si>
  <si>
    <t>Bigstone</t>
  </si>
  <si>
    <t>キュートスティール</t>
  </si>
  <si>
    <t>ﾀﾞｲﾀｸﾍﾘｵｽ</t>
  </si>
  <si>
    <t>クインアラベルト</t>
  </si>
  <si>
    <t>ｱｸﾞﾈｽﾜｰﾙﾄﾞ</t>
  </si>
  <si>
    <t>ケアポート</t>
  </si>
  <si>
    <t>Siphon</t>
  </si>
  <si>
    <t>Itajara</t>
  </si>
  <si>
    <t>Carson City</t>
  </si>
  <si>
    <t>Felicio</t>
  </si>
  <si>
    <t>Kublai Khan</t>
  </si>
  <si>
    <t>Falkland</t>
  </si>
  <si>
    <t>Svengali</t>
  </si>
  <si>
    <t>コイノヒナギク</t>
  </si>
  <si>
    <t>ﾃｨｯｶﾈﾝ</t>
  </si>
  <si>
    <t>ﾘﾍﾞﾛ</t>
  </si>
  <si>
    <t>On Your Mark</t>
  </si>
  <si>
    <t>コバルトフォルテ</t>
  </si>
  <si>
    <t>Sette Bello</t>
  </si>
  <si>
    <t>サーフィンサンデイ</t>
  </si>
  <si>
    <t>サンセットマイヤ</t>
  </si>
  <si>
    <t>ﾋﾟﾙｻﾄﾞｽｷｰ</t>
  </si>
  <si>
    <t>サンバカフェ</t>
  </si>
  <si>
    <t>ﾊﾝｾﾙ</t>
  </si>
  <si>
    <t>ジョッピンカル</t>
  </si>
  <si>
    <t>ﾋｼｱｹﾎﾞﾉ</t>
  </si>
  <si>
    <t>シンクロシスター</t>
  </si>
  <si>
    <t>Apalachee</t>
  </si>
  <si>
    <t>Ole Bob Bowers</t>
  </si>
  <si>
    <t>ﾅｽﾙｰﾗ系</t>
  </si>
  <si>
    <t>シンフォニアエリー</t>
  </si>
  <si>
    <t>Ballyogan</t>
  </si>
  <si>
    <t>Carrier Pigeon</t>
  </si>
  <si>
    <t>スズノネチリリ</t>
  </si>
  <si>
    <t>ﾑﾀﾌｧｰｳｴｸ</t>
  </si>
  <si>
    <t>ｺﾞｰﾏｰﾁﾝｸﾞ</t>
  </si>
  <si>
    <t>スターライトホール</t>
  </si>
  <si>
    <t>スマイルドロップ</t>
  </si>
  <si>
    <t>ｻｸﾗﾁﾄｾｵｰ</t>
  </si>
  <si>
    <t>セリノハナ</t>
  </si>
  <si>
    <t>セレスアース</t>
  </si>
  <si>
    <t>ｱﾙｶﾝｸﾞ</t>
  </si>
  <si>
    <t>Chaparral</t>
  </si>
  <si>
    <t>センターラブリー</t>
  </si>
  <si>
    <t>セントシルヴィア</t>
  </si>
  <si>
    <t>Soderini</t>
  </si>
  <si>
    <t>ソルティシャック</t>
  </si>
  <si>
    <t>ｿｳﾙｵﾌﾞｻﾞﾏﾀｰ</t>
  </si>
  <si>
    <t>Private Terms</t>
  </si>
  <si>
    <t>ｲﾌﾞﾝﾍﾞｲ</t>
  </si>
  <si>
    <t>T.V.Commercial</t>
  </si>
  <si>
    <t>Tell</t>
  </si>
  <si>
    <t>ティアルミナ</t>
  </si>
  <si>
    <t>ﾓﾝﾄﾌﾞﾙｯｸ</t>
  </si>
  <si>
    <t>ドーターライト</t>
  </si>
  <si>
    <t>ナースホワイト</t>
  </si>
  <si>
    <t>ﾄﾞﾘｰﾑｳｪﾙ</t>
  </si>
  <si>
    <t>ﾊﾟﾄﾞｽｰﾙ</t>
  </si>
  <si>
    <t>Star Moss</t>
  </si>
  <si>
    <t>ハイウエスト</t>
  </si>
  <si>
    <t>ｸﾛｺﾙｰｼﾞｭ</t>
  </si>
  <si>
    <t>ハイラヴァヒット</t>
  </si>
  <si>
    <t>ハッピーライク</t>
  </si>
  <si>
    <t>ファンシードール</t>
  </si>
  <si>
    <t>cee's tizzy</t>
  </si>
  <si>
    <t>seattle song</t>
  </si>
  <si>
    <t>ファンタジアラッテ</t>
  </si>
  <si>
    <t>Saint Ballado</t>
  </si>
  <si>
    <t>Circle Home</t>
  </si>
  <si>
    <t>ファントムマインド</t>
  </si>
  <si>
    <t>フィルムカッシー</t>
  </si>
  <si>
    <t>フォトンクラウン</t>
  </si>
  <si>
    <t>ホワイトスノー</t>
  </si>
  <si>
    <t>ｵｸﾞﾘｷｬｯﾌﾟ</t>
  </si>
  <si>
    <t>マロンフェアリー</t>
  </si>
  <si>
    <t>ﾋｼｱﾘﾀﾞｰ</t>
  </si>
  <si>
    <t>ﾎﾟﾘｯｸ</t>
  </si>
  <si>
    <t>ﾗﾌｨﾝｺﾞﾗ</t>
  </si>
  <si>
    <t>ミックスファント</t>
  </si>
  <si>
    <t>ｲｴﾗﾊﾟ</t>
  </si>
  <si>
    <t>ミルクブレッド</t>
  </si>
  <si>
    <t>ﾐｼｴﾛ</t>
  </si>
  <si>
    <t>Touching Wood</t>
  </si>
  <si>
    <t>ムシノシラセ</t>
  </si>
  <si>
    <t>Proud Birdie</t>
  </si>
  <si>
    <t>proud clarion</t>
  </si>
  <si>
    <t>Big Burn</t>
  </si>
  <si>
    <t>Mustang</t>
  </si>
  <si>
    <t>モーターブレイカー</t>
  </si>
  <si>
    <t>ライトブロッサム</t>
  </si>
  <si>
    <t>Atlas</t>
  </si>
  <si>
    <t>ラストスターダスト</t>
  </si>
  <si>
    <t>ラブフレイヤ</t>
  </si>
  <si>
    <t>ｺﾞｰﾙﾃﾞﾝﾌｪｻﾞﾝﾄ</t>
  </si>
  <si>
    <t>リゾートアッシュ</t>
  </si>
  <si>
    <t>Timor</t>
  </si>
  <si>
    <t>ルナアリス</t>
  </si>
  <si>
    <t>ロアコンチェルン</t>
  </si>
  <si>
    <t>Belong to Me</t>
  </si>
  <si>
    <t>Cavan</t>
  </si>
  <si>
    <t>ロイヤルビッテ</t>
  </si>
  <si>
    <t>ｻﾄﾞﾗｰｽﾞｳｪﾙｽﾞ</t>
  </si>
  <si>
    <t>☆</t>
    <phoneticPr fontId="1"/>
  </si>
  <si>
    <t>種牡馬名</t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</si>
  <si>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</si>
  <si>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</si>
  <si>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番</t>
    <rPh sb="0" eb="1">
      <t>バン</t>
    </rPh>
    <phoneticPr fontId="1"/>
  </si>
  <si>
    <t>短</t>
    <rPh sb="0" eb="1">
      <t>タン</t>
    </rPh>
    <phoneticPr fontId="1"/>
  </si>
  <si>
    <t>速</t>
    <rPh sb="0" eb="1">
      <t>ソク</t>
    </rPh>
    <phoneticPr fontId="1"/>
  </si>
  <si>
    <t>長</t>
    <rPh sb="0" eb="1">
      <t>チョウ</t>
    </rPh>
    <phoneticPr fontId="1"/>
  </si>
  <si>
    <t>底</t>
    <rPh sb="0" eb="1">
      <t>ソコ</t>
    </rPh>
    <phoneticPr fontId="1"/>
  </si>
  <si>
    <t>丈</t>
    <rPh sb="0" eb="1">
      <t>ジョウ</t>
    </rPh>
    <phoneticPr fontId="1"/>
  </si>
  <si>
    <t>晩</t>
    <rPh sb="0" eb="1">
      <t>バン</t>
    </rPh>
    <phoneticPr fontId="1"/>
  </si>
  <si>
    <t>堅</t>
    <rPh sb="0" eb="1">
      <t>ケン</t>
    </rPh>
    <phoneticPr fontId="1"/>
  </si>
  <si>
    <t>面白</t>
    <rPh sb="0" eb="2">
      <t>オモシロ</t>
    </rPh>
    <phoneticPr fontId="1"/>
  </si>
  <si>
    <t>見事</t>
    <rPh sb="0" eb="2">
      <t>ミゴト</t>
    </rPh>
    <phoneticPr fontId="1"/>
  </si>
  <si>
    <t>Counterpoint</t>
  </si>
  <si>
    <t>キングズベスト2007</t>
  </si>
  <si>
    <t>ゴーンウェスト1990</t>
  </si>
  <si>
    <t>ｽｷｬｯﾄﾀﾞﾃﾞｨ</t>
  </si>
  <si>
    <t>ｺﾞｰｽﾄｻﾞｯﾊﾟｰ</t>
  </si>
  <si>
    <t>ダ</t>
  </si>
  <si>
    <t>繁殖牝馬</t>
    <rPh sb="0" eb="2">
      <t>ハンショク</t>
    </rPh>
    <rPh sb="2" eb="4">
      <t>ヒンバ</t>
    </rPh>
    <phoneticPr fontId="1"/>
  </si>
  <si>
    <t>１代目</t>
    <rPh sb="1" eb="3">
      <t>ダイメ</t>
    </rPh>
    <phoneticPr fontId="1"/>
  </si>
  <si>
    <t>２代目</t>
    <rPh sb="1" eb="3">
      <t>ダイメ</t>
    </rPh>
    <phoneticPr fontId="1"/>
  </si>
  <si>
    <t>３代目</t>
    <rPh sb="1" eb="3">
      <t>ダイメ</t>
    </rPh>
    <phoneticPr fontId="1"/>
  </si>
  <si>
    <t>４代目</t>
    <rPh sb="1" eb="3">
      <t>ダイメ</t>
    </rPh>
    <phoneticPr fontId="1"/>
  </si>
  <si>
    <t>５代目</t>
    <rPh sb="1" eb="3">
      <t>ダイメ</t>
    </rPh>
    <phoneticPr fontId="1"/>
  </si>
  <si>
    <t>６代目</t>
    <rPh sb="1" eb="3">
      <t>ダイメ</t>
    </rPh>
    <phoneticPr fontId="1"/>
  </si>
  <si>
    <t>７代目</t>
    <rPh sb="1" eb="3">
      <t>ダイメ</t>
    </rPh>
    <phoneticPr fontId="1"/>
  </si>
  <si>
    <t>８代目</t>
    <rPh sb="1" eb="3">
      <t>ダイメ</t>
    </rPh>
    <phoneticPr fontId="1"/>
  </si>
  <si>
    <t>９代目</t>
    <rPh sb="1" eb="3">
      <t>ダイメ</t>
    </rPh>
    <phoneticPr fontId="1"/>
  </si>
  <si>
    <t>１０代目</t>
    <rPh sb="2" eb="4">
      <t>ダイメ</t>
    </rPh>
    <phoneticPr fontId="1"/>
  </si>
  <si>
    <t>馬名</t>
    <rPh sb="0" eb="1">
      <t>バ</t>
    </rPh>
    <rPh sb="1" eb="2">
      <t>メイ</t>
    </rPh>
    <phoneticPr fontId="1"/>
  </si>
  <si>
    <t>☆</t>
    <phoneticPr fontId="1"/>
  </si>
  <si>
    <t>１1代目</t>
    <rPh sb="2" eb="4">
      <t>ダイメ</t>
    </rPh>
    <phoneticPr fontId="1"/>
  </si>
  <si>
    <t>○</t>
    <phoneticPr fontId="1"/>
  </si>
  <si>
    <t>×</t>
    <phoneticPr fontId="1"/>
  </si>
  <si>
    <t>◎</t>
    <phoneticPr fontId="1"/>
  </si>
  <si>
    <t>△</t>
    <phoneticPr fontId="1"/>
  </si>
  <si>
    <t>完璧</t>
    <rPh sb="0" eb="2">
      <t>カンペキ</t>
    </rPh>
    <phoneticPr fontId="1"/>
  </si>
  <si>
    <t>良く</t>
    <rPh sb="0" eb="1">
      <t>ヨ</t>
    </rPh>
    <phoneticPr fontId="1"/>
  </si>
  <si>
    <t>オトコノビガク</t>
  </si>
  <si>
    <t>ﾄﾞﾘｰﾑｼﾞｬｰﾆｰ</t>
  </si>
  <si>
    <t>サーハリールイス</t>
  </si>
  <si>
    <t>ザンテツケン</t>
  </si>
  <si>
    <t>ダイヤモンドチャーム</t>
  </si>
  <si>
    <t>ディアトレンチコート</t>
  </si>
  <si>
    <t>Teenoso</t>
  </si>
  <si>
    <t>ミリタリーショット</t>
  </si>
  <si>
    <t>ランザガントレット</t>
  </si>
  <si>
    <t>Bubbling Over</t>
  </si>
  <si>
    <t>ルパンザサード</t>
  </si>
  <si>
    <t>レモンドロップキッド2001</t>
  </si>
  <si>
    <t>ゼニガタチェイサー</t>
  </si>
  <si>
    <t>ヌスミノビガク</t>
  </si>
  <si>
    <t>グラマラスボディ</t>
  </si>
  <si>
    <t>ガンザリボルバー</t>
  </si>
  <si>
    <t>オジュウチョウサン</t>
  </si>
  <si>
    <t>ミッキーロケット</t>
  </si>
  <si>
    <t>ﾊｰﾋﾞﾝｼﾞｬｰ</t>
  </si>
  <si>
    <t>ブラストワンピース2018</t>
  </si>
  <si>
    <t>シンボリクリスエス2002</t>
  </si>
  <si>
    <t>クリスマスギフト</t>
  </si>
  <si>
    <t>Heliopolis</t>
  </si>
  <si>
    <t>Greek Song</t>
  </si>
  <si>
    <t>ダンディハット</t>
  </si>
  <si>
    <t>サムライゴエモン</t>
  </si>
  <si>
    <t>Sunny Brae</t>
  </si>
  <si>
    <t>Pyjama Hunt</t>
  </si>
  <si>
    <t>ジゲンザガンナー</t>
  </si>
  <si>
    <t>モズカッチャン</t>
  </si>
  <si>
    <t>ｽﾄｰﾑﾌﾞｰﾄ</t>
  </si>
  <si>
    <t>ハニートラップ</t>
  </si>
  <si>
    <t>Lacaduv</t>
  </si>
  <si>
    <t>レディグリード</t>
  </si>
  <si>
    <t>ﾗﾝｻﾞｶﾞﾝﾄﾚｯﾄ</t>
  </si>
  <si>
    <t>ティズナウ2001</t>
  </si>
  <si>
    <t>Prince Blessed</t>
  </si>
  <si>
    <t>デヴィルズバッグ1994</t>
  </si>
  <si>
    <t>完</t>
    <rPh sb="0" eb="1">
      <t>カン</t>
    </rPh>
    <phoneticPr fontId="1"/>
  </si>
  <si>
    <t>面</t>
    <rPh sb="0" eb="1">
      <t>オモ</t>
    </rPh>
    <phoneticPr fontId="1"/>
  </si>
  <si>
    <t>見</t>
    <rPh sb="0" eb="1">
      <t>ミ</t>
    </rPh>
    <phoneticPr fontId="1"/>
  </si>
  <si>
    <t>良</t>
    <rPh sb="0" eb="1">
      <t>ヨ</t>
    </rPh>
    <phoneticPr fontId="1"/>
  </si>
  <si>
    <t>◎</t>
    <phoneticPr fontId="1"/>
  </si>
  <si>
    <t>○</t>
    <phoneticPr fontId="1"/>
  </si>
  <si>
    <t>↓ここに系統メモをどうぞ</t>
    <rPh sb="4" eb="6">
      <t>ケイトウ</t>
    </rPh>
    <phoneticPr fontId="1"/>
  </si>
  <si>
    <t>本戦①</t>
    <rPh sb="0" eb="2">
      <t>ホンセン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</si>
  <si>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</si>
  <si>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</si>
  <si>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</si>
  <si>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</si>
  <si>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</si>
  <si>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</si>
  <si>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</si>
  <si>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</si>
  <si>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</si>
  <si>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</si>
  <si>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</si>
  <si>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</si>
  <si>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</si>
  <si>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</si>
  <si>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</si>
  <si>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</si>
  <si>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父面白</t>
    <rPh sb="0" eb="1">
      <t>チチ</t>
    </rPh>
    <rPh sb="1" eb="3">
      <t>オモシロ</t>
    </rPh>
    <phoneticPr fontId="1"/>
  </si>
  <si>
    <t>母面白</t>
    <rPh sb="0" eb="1">
      <t>ハハ</t>
    </rPh>
    <rPh sb="1" eb="3">
      <t>オモシロ</t>
    </rPh>
    <phoneticPr fontId="1"/>
  </si>
  <si>
    <t>父見事</t>
    <rPh sb="0" eb="1">
      <t>チチ</t>
    </rPh>
    <rPh sb="1" eb="3">
      <t>ミゴト</t>
    </rPh>
    <phoneticPr fontId="1"/>
  </si>
  <si>
    <t>ﾐｽﾀｰﾌﾟﾛｽﾍﾟｸﾀｰ</t>
  </si>
  <si>
    <t>ウィキウィキ</t>
  </si>
  <si>
    <t>Kings Lake</t>
  </si>
  <si>
    <t>Salt Marsh</t>
  </si>
  <si>
    <t>ｷｰﾄｩｻﾞﾐﾝﾄ</t>
  </si>
  <si>
    <t>ﾜｲﾙﾄﾞﾘｽｸ系</t>
  </si>
  <si>
    <t>ｾﾝﾄｻｲﾓﾝ系</t>
  </si>
  <si>
    <t>ダイワスカーレット</t>
  </si>
  <si>
    <t>ｶｰﾚｯﾄﾞ系</t>
  </si>
  <si>
    <t>ﾓｽﾎﾞﾛｰ系</t>
  </si>
  <si>
    <t>マルペンサ</t>
  </si>
  <si>
    <t>ﾍﾛﾄﾞ系</t>
  </si>
  <si>
    <t>クリスタルスノー</t>
  </si>
  <si>
    <t>Cranach</t>
  </si>
  <si>
    <t>スーヴニール</t>
  </si>
  <si>
    <t>トワイライトメロー</t>
  </si>
  <si>
    <t>ｽﾃｲｼﾞﾋｰﾛｰ</t>
  </si>
  <si>
    <t>Cawston's Clown</t>
  </si>
  <si>
    <t>Comedy Star</t>
  </si>
  <si>
    <t>ｽｲﾝﾌｫｰﾄﾞ系</t>
  </si>
  <si>
    <t>ラストスピアー</t>
  </si>
  <si>
    <t>ｿｳｵﾌﾞｻﾞﾏﾀｰ</t>
  </si>
  <si>
    <t>ｿｳﾞﾘﾝﾊﾟｽ系</t>
  </si>
  <si>
    <t>星５</t>
    <rPh sb="0" eb="1">
      <t>ホシ</t>
    </rPh>
    <phoneticPr fontId="1"/>
  </si>
  <si>
    <t>星4</t>
    <rPh sb="0" eb="1">
      <t>ホシ</t>
    </rPh>
    <phoneticPr fontId="1"/>
  </si>
  <si>
    <t>星３</t>
    <rPh sb="0" eb="1">
      <t>ホシ</t>
    </rPh>
    <phoneticPr fontId="1"/>
  </si>
  <si>
    <t>星２</t>
    <rPh sb="0" eb="1">
      <t>ホシ</t>
    </rPh>
    <phoneticPr fontId="1"/>
  </si>
  <si>
    <t>星１</t>
    <rPh sb="0" eb="1">
      <t>ホシ</t>
    </rPh>
    <phoneticPr fontId="1"/>
  </si>
  <si>
    <t>父</t>
    <rPh sb="0" eb="1">
      <t>チチ</t>
    </rPh>
    <phoneticPr fontId="1"/>
  </si>
  <si>
    <t>母父</t>
    <rPh sb="0" eb="1">
      <t>ハハ</t>
    </rPh>
    <rPh sb="1" eb="2">
      <t>チチ</t>
    </rPh>
    <phoneticPr fontId="1"/>
  </si>
  <si>
    <t>母母父</t>
    <rPh sb="0" eb="1">
      <t>ハハ</t>
    </rPh>
    <rPh sb="1" eb="2">
      <t>ハハ</t>
    </rPh>
    <rPh sb="2" eb="3">
      <t>チチ</t>
    </rPh>
    <phoneticPr fontId="1"/>
  </si>
  <si>
    <t>母母母父</t>
    <rPh sb="0" eb="1">
      <t>ハハ</t>
    </rPh>
    <rPh sb="1" eb="2">
      <t>ハハ</t>
    </rPh>
    <rPh sb="2" eb="3">
      <t>ハハ</t>
    </rPh>
    <rPh sb="3" eb="4">
      <t>チチ</t>
    </rPh>
    <phoneticPr fontId="1"/>
  </si>
  <si>
    <t>相性値</t>
    <rPh sb="0" eb="2">
      <t>アイショウ</t>
    </rPh>
    <rPh sb="2" eb="3">
      <t>チ</t>
    </rPh>
    <phoneticPr fontId="1"/>
  </si>
  <si>
    <t>コメント</t>
  </si>
  <si>
    <t>ポイント</t>
  </si>
  <si>
    <t>完璧</t>
  </si>
  <si>
    <t>38 -</t>
  </si>
  <si>
    <t>優れた</t>
  </si>
  <si>
    <t>34 - 37</t>
  </si>
  <si>
    <t>良くできた</t>
  </si>
  <si>
    <t>30 - 33</t>
  </si>
  <si>
    <t>程々</t>
  </si>
  <si>
    <t>25 - 28</t>
  </si>
  <si>
    <t>コメントなし</t>
  </si>
  <si>
    <t>0 - 24</t>
  </si>
  <si>
    <t>※母系重複は先祖の方　係数×１</t>
    <rPh sb="1" eb="2">
      <t>ハハ</t>
    </rPh>
    <rPh sb="2" eb="3">
      <t>ケイ</t>
    </rPh>
    <rPh sb="3" eb="5">
      <t>ジュウフク</t>
    </rPh>
    <rPh sb="6" eb="8">
      <t>センゾ</t>
    </rPh>
    <rPh sb="9" eb="10">
      <t>ホウ</t>
    </rPh>
    <rPh sb="11" eb="13">
      <t>ケイスウ</t>
    </rPh>
    <phoneticPr fontId="1"/>
  </si>
  <si>
    <t>ノーザンダンサー系</t>
    <rPh sb="8" eb="9">
      <t>ケイ</t>
    </rPh>
    <phoneticPr fontId="1"/>
  </si>
  <si>
    <t>涼風牧場様＠ダビマス様</t>
    <rPh sb="0" eb="2">
      <t>スズカゼ</t>
    </rPh>
    <rPh sb="2" eb="4">
      <t>ボクジョウ</t>
    </rPh>
    <rPh sb="4" eb="5">
      <t>サマ</t>
    </rPh>
    <rPh sb="10" eb="11">
      <t>サマ</t>
    </rPh>
    <phoneticPr fontId="1"/>
  </si>
  <si>
    <t>リボー系</t>
    <rPh sb="3" eb="4">
      <t>ケイ</t>
    </rPh>
    <phoneticPr fontId="1"/>
  </si>
  <si>
    <t>あまりゆう＠トネール牧場様</t>
    <rPh sb="10" eb="12">
      <t>ボクジョウ</t>
    </rPh>
    <rPh sb="12" eb="13">
      <t>サマ</t>
    </rPh>
    <phoneticPr fontId="1"/>
  </si>
  <si>
    <t>メヴァーセイダイ</t>
    <phoneticPr fontId="1"/>
  </si>
  <si>
    <t>いちはろ牧場＠ダビマス様</t>
    <rPh sb="4" eb="6">
      <t>ボクジョウ</t>
    </rPh>
    <rPh sb="11" eb="12">
      <t>サマ</t>
    </rPh>
    <phoneticPr fontId="1"/>
  </si>
  <si>
    <t>リント牧場＠魔王軍理論検証班様</t>
    <rPh sb="3" eb="5">
      <t>ボクジョウ</t>
    </rPh>
    <rPh sb="6" eb="8">
      <t>マオウ</t>
    </rPh>
    <rPh sb="8" eb="9">
      <t>グン</t>
    </rPh>
    <rPh sb="9" eb="11">
      <t>リロン</t>
    </rPh>
    <rPh sb="11" eb="13">
      <t>ケンショウ</t>
    </rPh>
    <rPh sb="13" eb="14">
      <t>ハン</t>
    </rPh>
    <rPh sb="14" eb="15">
      <t>サマ</t>
    </rPh>
    <phoneticPr fontId="1"/>
  </si>
  <si>
    <t>プリンスリーギフト系</t>
    <rPh sb="9" eb="10">
      <t>ケイ</t>
    </rPh>
    <phoneticPr fontId="1"/>
  </si>
  <si>
    <t>七々々牧場＠ダビマス様</t>
    <rPh sb="0" eb="1">
      <t>ナナ</t>
    </rPh>
    <rPh sb="3" eb="5">
      <t>ボクジョウ</t>
    </rPh>
    <rPh sb="10" eb="11">
      <t>サマ</t>
    </rPh>
    <phoneticPr fontId="1"/>
  </si>
  <si>
    <t>エイシンサニー</t>
  </si>
  <si>
    <t>Globemaster</t>
  </si>
  <si>
    <t>St.Simon</t>
  </si>
  <si>
    <t>ﾀｲﾑﾊﾟﾗﾄﾞｯｸｽ</t>
  </si>
  <si>
    <t>Narrator</t>
  </si>
  <si>
    <t>Mehrali</t>
  </si>
  <si>
    <t>premonition</t>
  </si>
  <si>
    <t>Vatellor</t>
  </si>
  <si>
    <t>American Flag</t>
  </si>
  <si>
    <t>ジムフレンチ</t>
  </si>
  <si>
    <t>Black Servant</t>
  </si>
  <si>
    <t>ブラッシンググルーム1978</t>
  </si>
  <si>
    <t>ラムタラ1995</t>
  </si>
  <si>
    <t>クリスエス1999</t>
  </si>
  <si>
    <t>カラムーン1974</t>
  </si>
  <si>
    <t>キョウエイレア</t>
  </si>
  <si>
    <t>フジノマッケンオー</t>
  </si>
  <si>
    <t>オフサイドトラップ</t>
  </si>
  <si>
    <t>ムッシュシェクル</t>
  </si>
  <si>
    <t>アイルトンシンボリ</t>
  </si>
  <si>
    <t>ﾉｰｻﾞﾝﾀﾞﾝｻｰ系</t>
    <phoneticPr fontId="1"/>
  </si>
  <si>
    <t>ﾘﾎﾞｰ系</t>
    <phoneticPr fontId="1"/>
  </si>
  <si>
    <t>Panorama</t>
  </si>
  <si>
    <t>Fairwell</t>
  </si>
  <si>
    <t>テルテンリュウ</t>
  </si>
  <si>
    <t>ニットエイト1968</t>
  </si>
  <si>
    <t>Sans Souci</t>
  </si>
  <si>
    <t>Neil Gow</t>
  </si>
  <si>
    <t>ナオキ1975</t>
  </si>
  <si>
    <t>ディープインパクト2007</t>
  </si>
  <si>
    <t>チョコ</t>
  </si>
  <si>
    <t>リンドホシ</t>
  </si>
  <si>
    <t>サクラサニーオー</t>
  </si>
  <si>
    <t>ウェルノール</t>
  </si>
  <si>
    <t>プライヴェートアカウント1988</t>
  </si>
  <si>
    <t>ディスタントリラティヴ</t>
  </si>
  <si>
    <t>Rabelais</t>
  </si>
  <si>
    <t>Firestreak</t>
  </si>
  <si>
    <t>Mon Talisman</t>
  </si>
  <si>
    <t>Bacteriophage</t>
  </si>
  <si>
    <t>Falls of Clyde</t>
  </si>
  <si>
    <t>ｼｬﾐｴ</t>
  </si>
  <si>
    <t>ｶﾗﾑｰﾝ</t>
  </si>
  <si>
    <t>ｹﾘｰ</t>
  </si>
  <si>
    <t>ｼｰﾏｰ</t>
  </si>
  <si>
    <t>メイメイケン</t>
  </si>
  <si>
    <t>イナリワン1988</t>
  </si>
  <si>
    <t>サザンヘイロー1994</t>
  </si>
  <si>
    <t>ダイワメジャー2006</t>
  </si>
  <si>
    <t>ハイセイコー</t>
  </si>
  <si>
    <t>ハイセイコー1972</t>
  </si>
  <si>
    <t>オースミシャダイ</t>
  </si>
  <si>
    <t>Summertime</t>
  </si>
  <si>
    <t>ストロングエイト</t>
  </si>
  <si>
    <t>Scratch</t>
  </si>
  <si>
    <t>Full Sail</t>
  </si>
  <si>
    <t>Ballot</t>
  </si>
  <si>
    <t>Asterus</t>
  </si>
  <si>
    <t>Tiepolo</t>
  </si>
  <si>
    <t>ベルワイド</t>
  </si>
  <si>
    <t>Auriban</t>
  </si>
  <si>
    <t>カネイコマ</t>
  </si>
  <si>
    <t>Biribi</t>
  </si>
  <si>
    <t>カミノテシオ</t>
  </si>
  <si>
    <t>Ballyferis</t>
  </si>
  <si>
    <t>Pilate</t>
  </si>
  <si>
    <t>バンドラー</t>
  </si>
  <si>
    <t>アドマイヤソン</t>
  </si>
  <si>
    <t>イブンベイ1990</t>
  </si>
  <si>
    <t>イレコンドルパサー</t>
  </si>
  <si>
    <t>ﾌｧﾛｽ系</t>
  </si>
  <si>
    <t>キートゥザミント1972</t>
  </si>
  <si>
    <t>クラウンドプリンス</t>
  </si>
  <si>
    <t>サイレンスススズカ</t>
  </si>
  <si>
    <t>ﾐｽﾜｷ</t>
  </si>
  <si>
    <t>サクセスブロッケン</t>
  </si>
  <si>
    <t>ｸﾘｽｴｽ</t>
  </si>
  <si>
    <t>シェリフズスター1995</t>
  </si>
  <si>
    <t>セイブンスゴイ</t>
  </si>
  <si>
    <t>ドゥラメンテ2015</t>
  </si>
  <si>
    <t>ハネダブライアン</t>
  </si>
  <si>
    <t>ブレイヴェストローマン</t>
  </si>
  <si>
    <t>Buchan</t>
  </si>
  <si>
    <t>Sun Teddy</t>
  </si>
  <si>
    <t>Jacopo</t>
  </si>
  <si>
    <t>ポマードファルコン</t>
  </si>
  <si>
    <t>ミスタープロスペクター1987</t>
  </si>
  <si>
    <t>Reigh Count</t>
  </si>
  <si>
    <t>ミスワキ1980</t>
  </si>
  <si>
    <t>メジロムサシ</t>
  </si>
  <si>
    <t>Foxhunter</t>
  </si>
  <si>
    <t>Ksar</t>
  </si>
  <si>
    <t>Swynford</t>
  </si>
  <si>
    <t>Farasi</t>
  </si>
  <si>
    <t>アイアムアカペラオー</t>
  </si>
  <si>
    <t>ﾌﾞﾗｯｼﾝｸﾞｸﾞﾙｰﾑ</t>
  </si>
  <si>
    <t>コールドジップ</t>
  </si>
  <si>
    <t>コンサートボーイ</t>
  </si>
  <si>
    <t>サンハーイ</t>
  </si>
  <si>
    <t>King's Leap</t>
  </si>
  <si>
    <t>ションボリインディ</t>
  </si>
  <si>
    <t>ストレートフラッシュ</t>
  </si>
  <si>
    <t>タイキシャベル</t>
  </si>
  <si>
    <t>ﾃﾞｳﾞｨﾙｽﾞﾊﾞｯｸﾞ</t>
  </si>
  <si>
    <t>タイヤメジャー</t>
  </si>
  <si>
    <t>トウショウファルコ</t>
  </si>
  <si>
    <t>オレハモッテルゼ</t>
  </si>
  <si>
    <t>タダノツヨシ</t>
  </si>
  <si>
    <t>タカイタカイ</t>
  </si>
  <si>
    <t>キングオブキングス1998</t>
  </si>
  <si>
    <t>スプリングマンボ</t>
  </si>
  <si>
    <t>ダイクスカーレット</t>
  </si>
  <si>
    <t>テンペストクイーン</t>
  </si>
  <si>
    <t>Omaha</t>
  </si>
  <si>
    <t>フライングウォーター</t>
  </si>
  <si>
    <t>Bellomo</t>
  </si>
  <si>
    <t>Equipoise</t>
  </si>
  <si>
    <t>シルバーバック</t>
  </si>
  <si>
    <t>アマヲカケル</t>
  </si>
  <si>
    <t>アルコル</t>
  </si>
  <si>
    <t>エースオブハート</t>
  </si>
  <si>
    <t>エルコンドルパサー1999</t>
  </si>
  <si>
    <t>エンドオブジーニアス</t>
  </si>
  <si>
    <t>ﾋｽﾞﾏｼﾞｪｽﾃｨ</t>
  </si>
  <si>
    <t>ゴールドシップ2013</t>
  </si>
  <si>
    <t>シアトリカル1987</t>
  </si>
  <si>
    <t>ジルザル1989</t>
  </si>
  <si>
    <t>シルバーチャーム1997</t>
  </si>
  <si>
    <t>ｼﾙﾊﾞｰﾊﾞｯｸ</t>
  </si>
  <si>
    <t>スプラウト</t>
  </si>
  <si>
    <t>セプテンシンケン</t>
  </si>
  <si>
    <t>セプテンセイゴー</t>
  </si>
  <si>
    <t>ダイタクヘリオス</t>
  </si>
  <si>
    <t>ディープインパクト2009</t>
  </si>
  <si>
    <t>デーモンクライズ</t>
  </si>
  <si>
    <t>ヒズマジェスティ1982</t>
  </si>
  <si>
    <t>Cavaliere d'Arpino</t>
  </si>
  <si>
    <t>Tracery</t>
  </si>
  <si>
    <t>ホーリーシックス</t>
  </si>
  <si>
    <t>ホワイクインテット</t>
  </si>
  <si>
    <t>マーシーズラブ</t>
  </si>
  <si>
    <t>メリディロクセイ</t>
  </si>
  <si>
    <t>ヤマニンゼファー</t>
  </si>
  <si>
    <t>ユベシ</t>
  </si>
  <si>
    <t>ライトオブエンド</t>
  </si>
  <si>
    <t>ラヴレス</t>
  </si>
  <si>
    <t>リベリングラヴ</t>
  </si>
  <si>
    <t>キョウエイタップ</t>
  </si>
  <si>
    <t>ｱﾗﾅｽ</t>
  </si>
  <si>
    <t>Bel Canto</t>
  </si>
  <si>
    <t>スモーキーローズ</t>
  </si>
  <si>
    <t>ﾌｧﾙｺﾝ</t>
  </si>
  <si>
    <t>リズウェンディ</t>
  </si>
  <si>
    <t>Greet Above</t>
  </si>
  <si>
    <t>ロメーラス</t>
  </si>
  <si>
    <t>ｽﾄﾚｯﾁﾜﾝ</t>
  </si>
  <si>
    <t>ｼﾞﾖﾝﾃﾞｺｰﾑ</t>
  </si>
  <si>
    <t>Moulton</t>
  </si>
  <si>
    <t>アドマイヤムーン2007</t>
  </si>
  <si>
    <t>アルサイド1958</t>
  </si>
  <si>
    <t>Salmon-Trout</t>
  </si>
  <si>
    <t>Cameronian</t>
  </si>
  <si>
    <t>Clarissimus</t>
  </si>
  <si>
    <t>The Tetrarch</t>
  </si>
  <si>
    <t>Charles o'Malley</t>
  </si>
  <si>
    <t>コンサーン2001</t>
  </si>
  <si>
    <t>Rocky Royale</t>
  </si>
  <si>
    <t>specialmante</t>
  </si>
  <si>
    <t>スティールハート1985</t>
  </si>
  <si>
    <t>トゥルーナイト</t>
  </si>
  <si>
    <t>Pot au Feu</t>
  </si>
  <si>
    <t>Black Toney</t>
  </si>
  <si>
    <t>トニービン</t>
  </si>
  <si>
    <t>トロイ1979</t>
  </si>
  <si>
    <t>Artist's Proof</t>
  </si>
  <si>
    <t>ノウンファクト1980</t>
  </si>
  <si>
    <t>ノーザンテースト1974</t>
  </si>
  <si>
    <t>パレスミュージック1995</t>
  </si>
  <si>
    <t>プルーデント</t>
  </si>
  <si>
    <t>Badruddin</t>
  </si>
  <si>
    <t>Gay Crusader</t>
  </si>
  <si>
    <t>Dark Ronald</t>
  </si>
  <si>
    <t>Friar Rock</t>
  </si>
  <si>
    <t>モーリス2016</t>
  </si>
  <si>
    <t>レインボウクエスト</t>
  </si>
  <si>
    <t>サンドピアリス</t>
  </si>
  <si>
    <t>Nirgal</t>
  </si>
  <si>
    <t>ダイヤアクトレス</t>
  </si>
  <si>
    <t>War Jeep</t>
  </si>
  <si>
    <t>ルイーゼ</t>
  </si>
  <si>
    <t>ｸﾘﾊﾞﾛﾝ</t>
  </si>
  <si>
    <t>ﾀｸﾗﾏｶﾝ</t>
  </si>
  <si>
    <t>ﾆｼﾞﾝｽｷｰ</t>
  </si>
  <si>
    <t>アリダー1990</t>
  </si>
  <si>
    <t>Pensive</t>
  </si>
  <si>
    <t>オペラハウス1993</t>
  </si>
  <si>
    <t>ラストタイクーン</t>
  </si>
  <si>
    <t>ヒコボシ</t>
  </si>
  <si>
    <t>ｱﾙﾀｲﾙ</t>
  </si>
  <si>
    <t>Mazag</t>
  </si>
  <si>
    <t>ﾉﾎﾞﾄｩﾙｰ</t>
  </si>
  <si>
    <t>ﾉｳﾝﾌｧｸﾄ</t>
  </si>
  <si>
    <t>ビッグアーサー</t>
  </si>
  <si>
    <t>Liloy</t>
  </si>
  <si>
    <t>ラローズブランシュ</t>
  </si>
  <si>
    <t>Jamaico</t>
  </si>
  <si>
    <t>Imposing</t>
  </si>
  <si>
    <t>Argosy</t>
  </si>
  <si>
    <t>Jallad</t>
  </si>
  <si>
    <t>ｳﾞｪｶﾞ</t>
  </si>
  <si>
    <t>オリヒメ</t>
  </si>
  <si>
    <t>カーネギー1994</t>
  </si>
  <si>
    <t>サクラユタカオー1989</t>
  </si>
  <si>
    <t>サンライズソア</t>
  </si>
  <si>
    <t>ﾊﾟﾚｽﾐｭｰｼﾞｯｸ</t>
  </si>
  <si>
    <t>Solazo</t>
  </si>
  <si>
    <t>Claro</t>
  </si>
  <si>
    <t>スペシャルウィーク-覇走-</t>
  </si>
  <si>
    <t>ダンシングモス</t>
  </si>
  <si>
    <t>ナリタブライアン-剛健-</t>
  </si>
  <si>
    <t>ミルジョージ1984</t>
  </si>
  <si>
    <t>リアルインパクト2011</t>
  </si>
  <si>
    <t>ルヴァンスレーヴ2018</t>
  </si>
  <si>
    <t>レッドロード</t>
  </si>
  <si>
    <t>Mousson</t>
  </si>
  <si>
    <t>Amfortas</t>
  </si>
  <si>
    <t>アパパネ</t>
  </si>
  <si>
    <t>アンジュデジール</t>
  </si>
  <si>
    <t>ガイアクイーン</t>
  </si>
  <si>
    <t>ｴｲﾄﾗｯｸｽ</t>
  </si>
  <si>
    <t>Marcovil</t>
  </si>
  <si>
    <t>Bachelor's Double</t>
  </si>
  <si>
    <t>キングマンボ2001</t>
  </si>
  <si>
    <t>トウカイテイオー-闘志-</t>
  </si>
  <si>
    <t>ナシュワン2001</t>
  </si>
  <si>
    <t>Doutelle</t>
  </si>
  <si>
    <t>ニホンピロウイナー-覇走-</t>
  </si>
  <si>
    <t>ミスタープロスペクター1984</t>
  </si>
  <si>
    <t>メジロデュレン-剛健-</t>
  </si>
  <si>
    <t>ｱﾙｻｲﾄﾞ</t>
  </si>
  <si>
    <t>リキアイタイカン</t>
  </si>
  <si>
    <t>ロードカナロア-瞬発-</t>
  </si>
  <si>
    <t>ビリーヴ</t>
  </si>
  <si>
    <t>Young Emperor</t>
  </si>
  <si>
    <t>オサムフォレスト</t>
  </si>
  <si>
    <t>ﾎｰﾑｲﾝ</t>
  </si>
  <si>
    <t>ﾊﾟｰﾙﾀﾞｲｳﾞｧｰ</t>
  </si>
  <si>
    <t>ｾﾝﾄﾗｲﾄ</t>
  </si>
  <si>
    <t>グリーングラス1976</t>
  </si>
  <si>
    <t>コタシャーン1993</t>
  </si>
  <si>
    <t>Cambremont</t>
  </si>
  <si>
    <t>サクラショウリ1978</t>
  </si>
  <si>
    <t>ダビキャラキネン</t>
  </si>
  <si>
    <t>ｱｶﾃﾅﾝｺﾞ</t>
  </si>
  <si>
    <t>テンポイント1976</t>
  </si>
  <si>
    <t>トウショウボーイ1976</t>
  </si>
  <si>
    <t>ネオユニヴァース2003</t>
  </si>
  <si>
    <t>ハンターコム1970</t>
  </si>
  <si>
    <t>Golden Eagle</t>
  </si>
  <si>
    <t>ピルサドスキー1997</t>
  </si>
  <si>
    <t>ﾄﾛｲ</t>
  </si>
  <si>
    <t>ブラックタイド2012</t>
  </si>
  <si>
    <t>ペンタイア2004</t>
  </si>
  <si>
    <t>マキャベリアン1998</t>
  </si>
  <si>
    <t>マジェスティックプリンス1969</t>
  </si>
  <si>
    <t>マンハッタンカフェ-剛健-</t>
  </si>
  <si>
    <t>ｱﾘﾀﾞｰ</t>
  </si>
  <si>
    <t>ﾓﾝｽﾞｰﾝ</t>
  </si>
  <si>
    <t>ｼｱﾄﾙｽﾙｰ</t>
  </si>
  <si>
    <t>ﾄﾑﾛﾙﾌ</t>
  </si>
  <si>
    <t>アホヌーラ1987</t>
  </si>
  <si>
    <t>アメリカンファラオ-覇走-</t>
  </si>
  <si>
    <t>ｶﾞﾙﾁ</t>
  </si>
  <si>
    <t>ｺﾞｰﾝｳｪｽﾄ</t>
  </si>
  <si>
    <t>ヴァーミリアン2007</t>
  </si>
  <si>
    <t>ウォーフロント-瞬発-</t>
  </si>
  <si>
    <t>オルフェーヴル-覇走-</t>
  </si>
  <si>
    <t>カコイーシーズ1991</t>
  </si>
  <si>
    <t>Count Gallahad</t>
  </si>
  <si>
    <t>ﾄｯﾌﾟｳﾞｨﾙ</t>
  </si>
  <si>
    <t>キングカメハメハ2012</t>
  </si>
  <si>
    <t>キンシャサノキセキ2010</t>
  </si>
  <si>
    <t>クリミナルタイプ1990</t>
  </si>
  <si>
    <t>Beau Gar</t>
  </si>
  <si>
    <t>Vezzano</t>
  </si>
  <si>
    <t>コマンダーインチーフ1993</t>
  </si>
  <si>
    <t>ﾀﾞﾝｼﾝｸﾞﾌﾞﾚｰﾌﾞ</t>
  </si>
  <si>
    <t>サクソンウォリアー2018</t>
  </si>
  <si>
    <t>サニーブライアン1997</t>
  </si>
  <si>
    <t>シアトルスルー1977</t>
  </si>
  <si>
    <t>Wait a Bit</t>
  </si>
  <si>
    <t>シガー1995</t>
  </si>
  <si>
    <t>ジャスティファイ-覇走-</t>
  </si>
  <si>
    <t>ジャワゴールド-闘志-</t>
  </si>
  <si>
    <t>シンボリルドルフ-剛健-</t>
  </si>
  <si>
    <t>スクリーンヒーロー2008</t>
  </si>
  <si>
    <t>スラマニ2003</t>
  </si>
  <si>
    <t>Hernando</t>
  </si>
  <si>
    <t>セイウンスカイ2002</t>
  </si>
  <si>
    <t>セクレタリアト1992</t>
  </si>
  <si>
    <t>セントライト1941</t>
  </si>
  <si>
    <t>Diophon</t>
  </si>
  <si>
    <t>Grand Parade</t>
  </si>
  <si>
    <t>Rock Sand</t>
  </si>
  <si>
    <t>Robert Le Diable</t>
  </si>
  <si>
    <t>Orby</t>
  </si>
  <si>
    <t>Donovan</t>
  </si>
  <si>
    <t>Sainfoin</t>
  </si>
  <si>
    <t>Isinglass</t>
  </si>
  <si>
    <t>Ayrshire</t>
  </si>
  <si>
    <t>ディープインパクト-覇走-</t>
  </si>
  <si>
    <t>デイラミ1999</t>
  </si>
  <si>
    <t>Doyoun</t>
  </si>
  <si>
    <t>デヒア-瞬発-</t>
  </si>
  <si>
    <t>トップヴィル</t>
  </si>
  <si>
    <t>トムロルフ</t>
  </si>
  <si>
    <t>トランセンド2011</t>
  </si>
  <si>
    <t>ナリタブライアン-覇走-</t>
  </si>
  <si>
    <t>ニジンスキー1970</t>
  </si>
  <si>
    <t>ノーアテンション-強靭-</t>
  </si>
  <si>
    <t>フォーントリック</t>
  </si>
  <si>
    <t>ﾄﾘﾌﾟﾘｹｰﾄ</t>
  </si>
  <si>
    <t>Cientifico</t>
  </si>
  <si>
    <t>ポッセ</t>
  </si>
  <si>
    <t>Foxglove</t>
  </si>
  <si>
    <t>ポリッシュネイビー1987</t>
  </si>
  <si>
    <t>Tata</t>
  </si>
  <si>
    <t>The Yuvaraj</t>
  </si>
  <si>
    <t>ミスターシービー-瞬発-</t>
  </si>
  <si>
    <t>モンズーン1993</t>
  </si>
  <si>
    <t>Olymp</t>
  </si>
  <si>
    <t>Kaiseradler</t>
  </si>
  <si>
    <t>レイヴンズパス</t>
  </si>
  <si>
    <t>レッドランサム1994</t>
  </si>
  <si>
    <t>ロゴタイプ2017</t>
  </si>
  <si>
    <t>キートゥザミント</t>
  </si>
  <si>
    <t>トロットサンダー</t>
  </si>
  <si>
    <t>プライヴェートアカウント</t>
  </si>
  <si>
    <t>ラーイ</t>
  </si>
  <si>
    <t>カントウオウザ</t>
  </si>
  <si>
    <t>キュウシュウオキナワオウザ</t>
  </si>
  <si>
    <t>キンキオウザ</t>
  </si>
  <si>
    <t>サンシュウネンキネン</t>
  </si>
  <si>
    <t>チュウゴクシコクオウザ</t>
  </si>
  <si>
    <t>チュウブオウザ</t>
  </si>
  <si>
    <t>トウホクオウザ</t>
  </si>
  <si>
    <t>ホッカイドウオウザ</t>
  </si>
  <si>
    <t>クイーンズリング</t>
  </si>
  <si>
    <t>サンビスタ</t>
  </si>
  <si>
    <t>ｽｽﾞｶﾏﾝﾎﾞ</t>
  </si>
  <si>
    <t>ジェンティルドンナ</t>
  </si>
  <si>
    <t>スイープトウショウ</t>
  </si>
  <si>
    <t>トランジスタ</t>
  </si>
  <si>
    <t>Amerivan Flag</t>
  </si>
  <si>
    <t>ラフィアン</t>
  </si>
  <si>
    <t>Transmute</t>
  </si>
  <si>
    <t>ﾃｨｽﾞﾅｳ</t>
  </si>
  <si>
    <t>無想陰殺</t>
  </si>
  <si>
    <t>将星</t>
  </si>
  <si>
    <t>Roar</t>
  </si>
  <si>
    <t>Eruption</t>
  </si>
  <si>
    <t>ﾍｲﾛｰ</t>
  </si>
  <si>
    <t>超高速</t>
  </si>
  <si>
    <t>光輝燦然</t>
  </si>
  <si>
    <t>持久走</t>
  </si>
  <si>
    <t>月下万象</t>
  </si>
  <si>
    <t>The Fool</t>
  </si>
  <si>
    <t>Absolute</t>
  </si>
  <si>
    <t>Ruler</t>
  </si>
  <si>
    <t>Heavy</t>
  </si>
  <si>
    <t>飛翔炎焼</t>
  </si>
  <si>
    <t>Masquerade</t>
  </si>
  <si>
    <t>Phantom</t>
  </si>
  <si>
    <t>捲土重来</t>
  </si>
  <si>
    <t>Intercept</t>
  </si>
  <si>
    <t>上下天光</t>
  </si>
  <si>
    <t>祈り</t>
  </si>
  <si>
    <t>紫電一閃</t>
  </si>
  <si>
    <t>闘志満々</t>
  </si>
  <si>
    <t>Higher</t>
  </si>
  <si>
    <t>インペリアルダンサー2003</t>
  </si>
  <si>
    <t>Primo Dominie</t>
  </si>
  <si>
    <t>Nordico</t>
  </si>
  <si>
    <t>Hello Gorgeous</t>
  </si>
  <si>
    <t>Anthem</t>
  </si>
  <si>
    <t>朱炎</t>
  </si>
  <si>
    <t>希望</t>
  </si>
  <si>
    <t>ウィングドラヴ1995</t>
  </si>
  <si>
    <t>Mian</t>
  </si>
  <si>
    <t>百戦錬磨</t>
  </si>
  <si>
    <t>奔逸</t>
  </si>
  <si>
    <t>急転直下</t>
  </si>
  <si>
    <t>洋芝適性</t>
  </si>
  <si>
    <t>疾風勁草</t>
  </si>
  <si>
    <t>不撓不屈</t>
  </si>
  <si>
    <t>Rush</t>
  </si>
  <si>
    <t>一気呵成</t>
  </si>
  <si>
    <t>飛揚跋扈</t>
  </si>
  <si>
    <t>千両役者</t>
  </si>
  <si>
    <t>当意即妙</t>
  </si>
  <si>
    <t>Odyssey</t>
  </si>
  <si>
    <t>策士</t>
  </si>
  <si>
    <t>吟風弄月</t>
  </si>
  <si>
    <t>一騎当千</t>
  </si>
  <si>
    <t>破天</t>
  </si>
  <si>
    <t>黄金破天</t>
  </si>
  <si>
    <t>Prestige</t>
  </si>
  <si>
    <t>Rosary</t>
  </si>
  <si>
    <t>運否天賦</t>
  </si>
  <si>
    <t>伝家宝刀</t>
  </si>
  <si>
    <t>泰然自若</t>
  </si>
  <si>
    <t>疾風迅雷</t>
  </si>
  <si>
    <t>横行闊歩</t>
  </si>
  <si>
    <t>殺陣</t>
  </si>
  <si>
    <t>Mond</t>
  </si>
  <si>
    <t>Miracle</t>
  </si>
  <si>
    <t>勇往邁進</t>
  </si>
  <si>
    <t>Diffusion</t>
  </si>
  <si>
    <t>剛胆無比</t>
  </si>
  <si>
    <t>百発百中</t>
  </si>
  <si>
    <t>カンパニー2009</t>
  </si>
  <si>
    <t>老成持重</t>
  </si>
  <si>
    <t>Bullet</t>
  </si>
  <si>
    <t>Aura</t>
  </si>
  <si>
    <t>威風堂々</t>
  </si>
  <si>
    <t>聡明剛毅</t>
  </si>
  <si>
    <t>英雄豪傑</t>
  </si>
  <si>
    <t>Beyond</t>
  </si>
  <si>
    <t>砂塵巻上</t>
  </si>
  <si>
    <t>Monarch</t>
  </si>
  <si>
    <t>王道闊歩</t>
  </si>
  <si>
    <t>Rocky</t>
  </si>
  <si>
    <t>Brilliance</t>
  </si>
  <si>
    <t>Throne</t>
  </si>
  <si>
    <t>屹然特立</t>
  </si>
  <si>
    <t>不死鳥</t>
  </si>
  <si>
    <t>翠遅兇手</t>
  </si>
  <si>
    <t>臥薪嘗胆</t>
  </si>
  <si>
    <t>Relief</t>
  </si>
  <si>
    <t>Blaze</t>
  </si>
  <si>
    <t>Criminal</t>
  </si>
  <si>
    <t>終幕</t>
  </si>
  <si>
    <t>送脚</t>
  </si>
  <si>
    <t>狂瀾怒濤</t>
  </si>
  <si>
    <t>月読</t>
  </si>
  <si>
    <t>ゴールドシップ-剛健-</t>
  </si>
  <si>
    <t>白怪航路</t>
  </si>
  <si>
    <t>Gold Deed</t>
  </si>
  <si>
    <t>Earnest</t>
  </si>
  <si>
    <t>Liberte</t>
  </si>
  <si>
    <t>Command</t>
  </si>
  <si>
    <t>唯一無二</t>
  </si>
  <si>
    <t>多ス木</t>
  </si>
  <si>
    <t>武装蜂起</t>
  </si>
  <si>
    <t>出奇制勝</t>
  </si>
  <si>
    <t>桜道</t>
  </si>
  <si>
    <t>桜花爛漫</t>
  </si>
  <si>
    <t>一意奮闘</t>
  </si>
  <si>
    <t>桜将</t>
  </si>
  <si>
    <t>当機立断</t>
  </si>
  <si>
    <t>蹴球規格</t>
  </si>
  <si>
    <t>サトノクラウン2016</t>
  </si>
  <si>
    <t>鬼気大冠</t>
  </si>
  <si>
    <t>金剛不壊</t>
  </si>
  <si>
    <t>Seanchas</t>
  </si>
  <si>
    <t>清流想馳</t>
  </si>
  <si>
    <t>血脈相承</t>
  </si>
  <si>
    <t>重見天日</t>
  </si>
  <si>
    <t>サンデーサイレンス-極走-</t>
  </si>
  <si>
    <t>全知全能</t>
  </si>
  <si>
    <t>Grit</t>
  </si>
  <si>
    <t>Exist</t>
  </si>
  <si>
    <t>Etoile</t>
  </si>
  <si>
    <t>星河一天</t>
  </si>
  <si>
    <t>Passion</t>
  </si>
  <si>
    <t>天破活殺</t>
  </si>
  <si>
    <t>大爆発</t>
  </si>
  <si>
    <t>Matchless</t>
  </si>
  <si>
    <t>気合爆発</t>
  </si>
  <si>
    <t>Alsulta</t>
  </si>
  <si>
    <t>Light Speed</t>
  </si>
  <si>
    <t>命世之才</t>
  </si>
  <si>
    <t>画竜点睛</t>
  </si>
  <si>
    <t>皇帝</t>
  </si>
  <si>
    <t>皇帝君臨</t>
  </si>
  <si>
    <t>同心戮力</t>
  </si>
  <si>
    <t>広大無辺</t>
  </si>
  <si>
    <t>押下連打</t>
  </si>
  <si>
    <t>至恭至順</t>
  </si>
  <si>
    <t>スズパレード1987</t>
  </si>
  <si>
    <t>ｿﾙﾃｨﾝｺﾞ</t>
  </si>
  <si>
    <t>Orvieto</t>
  </si>
  <si>
    <t>吟詠行進</t>
  </si>
  <si>
    <t>Macherio</t>
  </si>
  <si>
    <t>Mistral</t>
  </si>
  <si>
    <t>水滴穿石</t>
  </si>
  <si>
    <t>黄金旅程</t>
  </si>
  <si>
    <t>ステイゴールド-剛健-</t>
  </si>
  <si>
    <t>黄金我道</t>
  </si>
  <si>
    <t>先駆者</t>
  </si>
  <si>
    <t>対抗 -平成名馬-</t>
  </si>
  <si>
    <t>連覇</t>
  </si>
  <si>
    <t>天衣無縫</t>
  </si>
  <si>
    <t>至誠通天</t>
  </si>
  <si>
    <t>唯我独尊</t>
  </si>
  <si>
    <t>Solas</t>
  </si>
  <si>
    <t>スワーヴリチャード2018</t>
  </si>
  <si>
    <t>同志一体</t>
  </si>
  <si>
    <t>雲煙飛動</t>
  </si>
  <si>
    <t>夜鷹ノ眼</t>
  </si>
  <si>
    <t>Big Red</t>
  </si>
  <si>
    <t>Noble Scarlet</t>
  </si>
  <si>
    <t>ゼダーン1968</t>
  </si>
  <si>
    <t>Secret</t>
  </si>
  <si>
    <t>Achtoi</t>
  </si>
  <si>
    <t>Hainault</t>
  </si>
  <si>
    <t>Golden Boss</t>
  </si>
  <si>
    <t>Alcantara</t>
  </si>
  <si>
    <t>光駆連撃</t>
  </si>
  <si>
    <t>龍盛自我</t>
  </si>
  <si>
    <t>初代三冠</t>
  </si>
  <si>
    <t>百折不撓</t>
  </si>
  <si>
    <t>一意専心</t>
  </si>
  <si>
    <t>タイキブリザート1997</t>
  </si>
  <si>
    <t>大吹雪</t>
  </si>
  <si>
    <t>直往邁進</t>
  </si>
  <si>
    <t>魅惑之脚</t>
  </si>
  <si>
    <t>眼光炯炯</t>
  </si>
  <si>
    <t>破竹</t>
  </si>
  <si>
    <t>去華就実</t>
  </si>
  <si>
    <t>Red Hot</t>
  </si>
  <si>
    <t>Regal</t>
  </si>
  <si>
    <t>稀布</t>
  </si>
  <si>
    <t>月白風清</t>
  </si>
  <si>
    <t>Wild Dance</t>
  </si>
  <si>
    <t>Nexus</t>
  </si>
  <si>
    <t>チャペルロイヤル2003</t>
  </si>
  <si>
    <t>Jet Diplomacy</t>
  </si>
  <si>
    <t>Dogma</t>
  </si>
  <si>
    <t>Explodent</t>
  </si>
  <si>
    <t>Diplomat Way</t>
  </si>
  <si>
    <t>ツインターボ1993</t>
  </si>
  <si>
    <t>元気溌溂</t>
  </si>
  <si>
    <t>飛翔</t>
  </si>
  <si>
    <t>明鏡止水</t>
  </si>
  <si>
    <t>英雄邁進</t>
  </si>
  <si>
    <t>天上天下</t>
  </si>
  <si>
    <t>縦横無尽</t>
  </si>
  <si>
    <t>覇王</t>
  </si>
  <si>
    <t>Savior</t>
  </si>
  <si>
    <t>Catharsis</t>
  </si>
  <si>
    <t>Quietus</t>
  </si>
  <si>
    <t>不羈奔放</t>
  </si>
  <si>
    <t>銘心鏤骨</t>
  </si>
  <si>
    <t>雲外蒼天</t>
  </si>
  <si>
    <t>帝王</t>
  </si>
  <si>
    <t>豪脚</t>
  </si>
  <si>
    <t>起死回生</t>
  </si>
  <si>
    <t>百花繚乱</t>
  </si>
  <si>
    <t>天馬行空</t>
  </si>
  <si>
    <t>阿修羅</t>
  </si>
  <si>
    <t>栄華栄耀</t>
  </si>
  <si>
    <t>Dream</t>
  </si>
  <si>
    <t>壮士凌雲</t>
  </si>
  <si>
    <t>夢限</t>
  </si>
  <si>
    <t>電光雷轟</t>
  </si>
  <si>
    <t>真実一路</t>
  </si>
  <si>
    <t>万里一空</t>
  </si>
  <si>
    <t>Tempest</t>
  </si>
  <si>
    <t>影敏</t>
  </si>
  <si>
    <t>永遠偉大</t>
  </si>
  <si>
    <t>怪物</t>
  </si>
  <si>
    <t>怪力乱神</t>
  </si>
  <si>
    <t>一世風靡</t>
  </si>
  <si>
    <t>飛燕流舞</t>
  </si>
  <si>
    <t>Burning</t>
  </si>
  <si>
    <t>慷慨憤激</t>
  </si>
  <si>
    <t>強固</t>
  </si>
  <si>
    <t>威風</t>
  </si>
  <si>
    <t>Gloria</t>
  </si>
  <si>
    <t>新生世界</t>
  </si>
  <si>
    <t>浪漫</t>
  </si>
  <si>
    <t>Lucifer</t>
  </si>
  <si>
    <t>万劫末代</t>
  </si>
  <si>
    <t>自由闊達</t>
  </si>
  <si>
    <t>パーソロン1971</t>
  </si>
  <si>
    <t>勇猛精進</t>
  </si>
  <si>
    <t>Winalot</t>
  </si>
  <si>
    <t>為虎添翼</t>
  </si>
  <si>
    <t>魁</t>
  </si>
  <si>
    <t>立役者</t>
  </si>
  <si>
    <t>一世之雄</t>
  </si>
  <si>
    <t>海闊天空</t>
  </si>
  <si>
    <t>ハイランドリール2015</t>
  </si>
  <si>
    <t>Plateau</t>
  </si>
  <si>
    <t>飛行浪漫</t>
  </si>
  <si>
    <t>Prelude</t>
  </si>
  <si>
    <t>狙撃</t>
  </si>
  <si>
    <t>Fierte</t>
  </si>
  <si>
    <t>雄大豪壮</t>
  </si>
  <si>
    <t>Raison D'etre</t>
  </si>
  <si>
    <t>Explosion</t>
  </si>
  <si>
    <t>旋風</t>
  </si>
  <si>
    <t>富士奇石</t>
  </si>
  <si>
    <t>堅忍不抜</t>
  </si>
  <si>
    <t>Inherit</t>
  </si>
  <si>
    <t>爆風</t>
  </si>
  <si>
    <t>黒点変異</t>
  </si>
  <si>
    <t>Crimson</t>
  </si>
  <si>
    <t>Invincible</t>
  </si>
  <si>
    <t>ヘイロー1983</t>
  </si>
  <si>
    <t>Eternity</t>
  </si>
  <si>
    <t>Peace Chance</t>
  </si>
  <si>
    <t>Rapide</t>
  </si>
  <si>
    <t>Horizon</t>
  </si>
  <si>
    <t>雪流演舞</t>
  </si>
  <si>
    <t>転龍呼吸法</t>
  </si>
  <si>
    <t>北斗百裂拳</t>
  </si>
  <si>
    <t>Navy</t>
  </si>
  <si>
    <t>マークオブディスティンクション1990</t>
  </si>
  <si>
    <t>Space</t>
  </si>
  <si>
    <t>天応帰結</t>
  </si>
  <si>
    <t>不退転</t>
  </si>
  <si>
    <t>Principe</t>
  </si>
  <si>
    <t>震天動地</t>
  </si>
  <si>
    <t>Royalty</t>
  </si>
  <si>
    <t>マツリダゴッホ2007</t>
  </si>
  <si>
    <t>集中特異</t>
  </si>
  <si>
    <t>マヤノトップガン1995</t>
  </si>
  <si>
    <t>一切皆空</t>
  </si>
  <si>
    <t>余裕綽々</t>
  </si>
  <si>
    <t>虎視眈々</t>
  </si>
  <si>
    <t>勇猛無比</t>
  </si>
  <si>
    <t>融通無碍</t>
  </si>
  <si>
    <t>堅忍果決</t>
  </si>
  <si>
    <t>解放</t>
  </si>
  <si>
    <t>万古千秋</t>
  </si>
  <si>
    <t>Enhance</t>
  </si>
  <si>
    <t>Desire</t>
  </si>
  <si>
    <t>Globally</t>
  </si>
  <si>
    <t>強心逃避</t>
  </si>
  <si>
    <t>北斗天帰掌</t>
  </si>
  <si>
    <t>智勇兼備</t>
  </si>
  <si>
    <t>Veteran</t>
  </si>
  <si>
    <t>輪舞曲</t>
  </si>
  <si>
    <t>継往開来</t>
  </si>
  <si>
    <t>心機一転</t>
  </si>
  <si>
    <t>気宇広大</t>
  </si>
  <si>
    <t>封殺</t>
  </si>
  <si>
    <t>Truth Coin</t>
  </si>
  <si>
    <t>先陣着火</t>
  </si>
  <si>
    <t>迅速果断</t>
  </si>
  <si>
    <t>光芒一閃</t>
  </si>
  <si>
    <t>力戦奮闘</t>
  </si>
  <si>
    <t>Triomphe</t>
  </si>
  <si>
    <t>Edelstein</t>
  </si>
  <si>
    <t>鳳鳴朝陽</t>
  </si>
  <si>
    <t>至純至高</t>
  </si>
  <si>
    <t>快進撃</t>
  </si>
  <si>
    <t>Tough</t>
  </si>
  <si>
    <t>疾風怒濤</t>
  </si>
  <si>
    <t>虚空相殺</t>
  </si>
  <si>
    <t>光彩陸離</t>
  </si>
  <si>
    <t>青天霹靂</t>
  </si>
  <si>
    <t>意気軒昂</t>
  </si>
  <si>
    <t>帝皇</t>
  </si>
  <si>
    <t>迅雷風烈</t>
  </si>
  <si>
    <t>Glorious Rainbow</t>
  </si>
  <si>
    <t>冷静沈着</t>
  </si>
  <si>
    <t>Vermilion</t>
  </si>
  <si>
    <t>Sour</t>
  </si>
  <si>
    <t>ロイヤルアカデミー-覇走-</t>
  </si>
  <si>
    <t>Universe</t>
  </si>
  <si>
    <t>龍王</t>
  </si>
  <si>
    <t>行運流水</t>
  </si>
  <si>
    <t>一矢鳴動</t>
  </si>
  <si>
    <t>無憂無風</t>
  </si>
  <si>
    <t>万里之望</t>
  </si>
  <si>
    <t>ナイスネイチャ</t>
  </si>
  <si>
    <t>クリムゾントワ</t>
  </si>
  <si>
    <t>シンネンフクヨコイ</t>
  </si>
  <si>
    <t>ﾗｯｷｰｿｳﾞﾘﾝ</t>
  </si>
  <si>
    <t>ｾﾞﾀﾞﾝ</t>
  </si>
  <si>
    <t>ﾊﾞｽﾃｯﾄﾞ</t>
  </si>
  <si>
    <t>ﾊｲﾄｯﾌﾟ</t>
  </si>
  <si>
    <t>ガーサント1970</t>
  </si>
  <si>
    <t>Constellation</t>
  </si>
  <si>
    <t>Le Roi Soleil</t>
  </si>
  <si>
    <t>Marco</t>
  </si>
  <si>
    <t>Chesterfield</t>
  </si>
  <si>
    <t>Spearmint</t>
  </si>
  <si>
    <t>ゴールドアリュール2002</t>
  </si>
  <si>
    <t>魅惑福音</t>
  </si>
  <si>
    <t>サンシャインフォーエヴァー</t>
  </si>
  <si>
    <t>シャーペンアップ1979</t>
  </si>
  <si>
    <t>Sharpdance</t>
  </si>
  <si>
    <t>Deiri</t>
  </si>
  <si>
    <t>Gris Perle</t>
  </si>
  <si>
    <t>ﾍﾟﾃｨﾝｺﾞ</t>
  </si>
  <si>
    <t>ストロベリーロード</t>
  </si>
  <si>
    <t>whiskey road</t>
  </si>
  <si>
    <t>rich gift</t>
  </si>
  <si>
    <t>Sailor</t>
  </si>
  <si>
    <t>Red Jester</t>
  </si>
  <si>
    <t>Red Mars</t>
  </si>
  <si>
    <t>Regal Diamond</t>
  </si>
  <si>
    <t>ディクタス-剛健-</t>
  </si>
  <si>
    <t>テスタマッタ2009</t>
  </si>
  <si>
    <t>創造狂威</t>
  </si>
  <si>
    <t>デピュティミニスター1997</t>
  </si>
  <si>
    <t>Eclair</t>
  </si>
  <si>
    <t>Ladder</t>
  </si>
  <si>
    <t>Deil</t>
  </si>
  <si>
    <t>デュランダル2003</t>
  </si>
  <si>
    <t>気骨稜稜</t>
  </si>
  <si>
    <t>ナカヤマフェスタ-覇走-</t>
  </si>
  <si>
    <t>ハイトップ1972</t>
  </si>
  <si>
    <t>Entrust</t>
  </si>
  <si>
    <t>Black Devil</t>
  </si>
  <si>
    <t>バステッド1967</t>
  </si>
  <si>
    <t>Buster</t>
  </si>
  <si>
    <t>Portlaw</t>
  </si>
  <si>
    <t>フリオーソ-砂煌-</t>
  </si>
  <si>
    <t>金碧輝煌</t>
  </si>
  <si>
    <t>ペティンゴ</t>
  </si>
  <si>
    <t>The Recorder</t>
  </si>
  <si>
    <t>モーリス-覇走-</t>
  </si>
  <si>
    <t>無常迅速</t>
  </si>
  <si>
    <t>ﾌﾟﾗｲｳﾞｪｰﾄｱｶｳﾝﾄ</t>
  </si>
  <si>
    <t>レインボウクエスト1991</t>
  </si>
  <si>
    <t>Colors</t>
  </si>
  <si>
    <t>シュヤクハキミダ</t>
  </si>
  <si>
    <t>Hero's Honor</t>
  </si>
  <si>
    <t>ﾌｧﾛｽ系</t>
    <rPh sb="4" eb="5">
      <t>ケイ</t>
    </rPh>
    <phoneticPr fontId="1"/>
  </si>
  <si>
    <t>2020/0225</t>
    <phoneticPr fontId="1"/>
  </si>
  <si>
    <t>ドラゴンさん資料参照</t>
    <rPh sb="6" eb="8">
      <t>シリョウ</t>
    </rPh>
    <rPh sb="8" eb="10">
      <t>サンショウ</t>
    </rPh>
    <phoneticPr fontId="1"/>
  </si>
  <si>
    <t>アイランドホワール-瞬発-</t>
  </si>
  <si>
    <t>ｼｬｰﾍﾟﾝｱｯﾌﾟ</t>
  </si>
  <si>
    <t>アルムタワケル1999</t>
  </si>
  <si>
    <t>ﾋﾞｯﾄｶｰﾝ</t>
  </si>
  <si>
    <t>イッカクジュウ</t>
  </si>
  <si>
    <t>純真無垢</t>
  </si>
  <si>
    <t>ヴィクトワールピサ-闘志-</t>
  </si>
  <si>
    <t>凌霄覇蓮</t>
  </si>
  <si>
    <t>オペラハウス-剛健-</t>
  </si>
  <si>
    <t>Divo</t>
  </si>
  <si>
    <t>ガルチ-瞬発-</t>
  </si>
  <si>
    <t>キングカメハメハ-覇走-</t>
  </si>
  <si>
    <t>珠王降臨</t>
  </si>
  <si>
    <t>クロフネ2001</t>
  </si>
  <si>
    <t>白走雷光</t>
  </si>
  <si>
    <t>ケンダルジャン</t>
  </si>
  <si>
    <t>Kendor</t>
  </si>
  <si>
    <t>Bikala</t>
  </si>
  <si>
    <t>サーハリールイス-覇走-</t>
  </si>
  <si>
    <t>サイレンススズカ-覇走-</t>
  </si>
  <si>
    <t>次元鈴響</t>
  </si>
  <si>
    <t>Zenith</t>
  </si>
  <si>
    <t>シルバーチャーム-覇走-</t>
  </si>
  <si>
    <t>Clutch</t>
  </si>
  <si>
    <t>シングスピール-剛健-</t>
  </si>
  <si>
    <t>Blooming</t>
  </si>
  <si>
    <t>タップダンスシチー-覇走-</t>
  </si>
  <si>
    <t>ダンスインザダーク1996</t>
  </si>
  <si>
    <t>暁闇舞踏</t>
  </si>
  <si>
    <t>デインヒル-覇走-</t>
  </si>
  <si>
    <t>Pledge</t>
  </si>
  <si>
    <t>ネイエフ-覇走-</t>
  </si>
  <si>
    <t>Pegasus</t>
  </si>
  <si>
    <t>ハーツクライ-覇走-</t>
  </si>
  <si>
    <t>鉤心闘角</t>
  </si>
  <si>
    <t>ビーマイゲスト1982</t>
  </si>
  <si>
    <t>Freedom</t>
  </si>
  <si>
    <t>Sansovino</t>
  </si>
  <si>
    <t>Equestrian</t>
  </si>
  <si>
    <t>プレザントタップ1992</t>
  </si>
  <si>
    <t>Comfortable</t>
  </si>
  <si>
    <t>ベルワイド-剛健-</t>
  </si>
  <si>
    <t>マーベラスサンデー1997</t>
  </si>
  <si>
    <t>驚嘆日日</t>
  </si>
  <si>
    <t>ミホノブルボン1994</t>
  </si>
  <si>
    <t>栄華楼閣</t>
  </si>
  <si>
    <t>ライスシャワー1995</t>
  </si>
  <si>
    <t>鬼哭紫焔</t>
  </si>
  <si>
    <t>リヴリア</t>
  </si>
  <si>
    <t>Hierocles</t>
  </si>
  <si>
    <t>ゲンブタートル</t>
  </si>
  <si>
    <t>ジオポンティ</t>
  </si>
  <si>
    <t>ﾐｽﾀｰﾌﾟﾛｽﾍﾟｸﾀﾀｰ</t>
  </si>
  <si>
    <t>Hoonest Pleasure</t>
  </si>
  <si>
    <t>Mount Athos</t>
  </si>
  <si>
    <t>ガンコ</t>
  </si>
  <si>
    <t>ﾅｶﾔﾏﾌｪｽﾀ</t>
  </si>
  <si>
    <t>オレニホレルナヨ</t>
  </si>
  <si>
    <t>スーパーカップ</t>
  </si>
  <si>
    <t>スイートライシュ</t>
  </si>
  <si>
    <t>チャージャー</t>
  </si>
  <si>
    <t>ｽｽﾞﾊﾟﾚｰﾄﾞ</t>
  </si>
  <si>
    <t>ヒシアマゾン</t>
  </si>
  <si>
    <t>ｼｱﾄﾘｶﾙ</t>
  </si>
  <si>
    <t>ファビラスラフイン</t>
  </si>
  <si>
    <t>Neptune</t>
  </si>
  <si>
    <t>ホワイトラビッツ</t>
  </si>
  <si>
    <t>アーミジャー1992</t>
  </si>
  <si>
    <t>Edifice</t>
  </si>
  <si>
    <t>アメリカンポスト</t>
  </si>
  <si>
    <t>ヴェイグリーノーブル1973</t>
  </si>
  <si>
    <t>Cneasta</t>
  </si>
  <si>
    <t>Havresac</t>
  </si>
  <si>
    <t>オグリキャップ-覇煌-</t>
  </si>
  <si>
    <t>国士無双</t>
  </si>
  <si>
    <t>ガリレオ-闘覇-</t>
  </si>
  <si>
    <t>Realta</t>
  </si>
  <si>
    <t>グラスワンダー-覇走-</t>
  </si>
  <si>
    <t>永翔詩篇</t>
  </si>
  <si>
    <t>ｳﾞｪｲｸﾞﾘｰﾉｰﾌﾞﾙ</t>
  </si>
  <si>
    <t>サッカーボーイ1988</t>
  </si>
  <si>
    <t>錦上添花</t>
  </si>
  <si>
    <t>タマモクロス-剛健-</t>
  </si>
  <si>
    <t>白夜霹靂</t>
  </si>
  <si>
    <t>プライヴェートアカウント-闘志-</t>
  </si>
  <si>
    <t>ラーイ-覇走-</t>
  </si>
  <si>
    <t>サンテンゴキネン</t>
  </si>
  <si>
    <t>カーリアン-瞬発-</t>
  </si>
  <si>
    <t>Leon</t>
  </si>
  <si>
    <t>キズナ2014</t>
  </si>
  <si>
    <t>走思走愛</t>
  </si>
  <si>
    <t>クリスエス-闘志-</t>
  </si>
  <si>
    <t>Sunlight</t>
  </si>
  <si>
    <t>サガス1984</t>
  </si>
  <si>
    <t>Klarion</t>
  </si>
  <si>
    <t>Pantheon</t>
  </si>
  <si>
    <t>Gracieux</t>
  </si>
  <si>
    <t>サクラユタカオー-闘志-</t>
  </si>
  <si>
    <t>シャーディー1989</t>
  </si>
  <si>
    <t>Carefree</t>
  </si>
  <si>
    <t>Jamestown</t>
  </si>
  <si>
    <t>セダン</t>
  </si>
  <si>
    <t>Orsenigo</t>
  </si>
  <si>
    <t>Oleander</t>
  </si>
  <si>
    <t>Ortello</t>
  </si>
  <si>
    <t>Prince Palatine</t>
  </si>
  <si>
    <t>Cadum</t>
  </si>
  <si>
    <t>Prunus</t>
  </si>
  <si>
    <t>Michelangelo</t>
  </si>
  <si>
    <t>タケシバオー-剛健-</t>
  </si>
  <si>
    <t>ﾔｼﾏﾏﾝﾅ</t>
  </si>
  <si>
    <t>Nice Day</t>
  </si>
  <si>
    <t>Mid-day Sun</t>
  </si>
  <si>
    <t>Actor</t>
  </si>
  <si>
    <t>ダラカニ-覇走-</t>
  </si>
  <si>
    <t>Vert</t>
  </si>
  <si>
    <t>ティズナウ-闘志-</t>
  </si>
  <si>
    <t>Daybreak</t>
  </si>
  <si>
    <t>トウカイテイオー-闘覇-</t>
  </si>
  <si>
    <t>緋天彗星</t>
  </si>
  <si>
    <t>ドリームジャーニー-覇走-</t>
  </si>
  <si>
    <t>夢限創導</t>
  </si>
  <si>
    <t>ヌレイエフ-瞬走-</t>
  </si>
  <si>
    <t>Stigma</t>
  </si>
  <si>
    <t>ハチェットマン1976</t>
  </si>
  <si>
    <t>Albion</t>
  </si>
  <si>
    <t>Le Capucin</t>
  </si>
  <si>
    <t>ファザーランド-瞬発-</t>
  </si>
  <si>
    <t>Dignity</t>
  </si>
  <si>
    <t>ファピアノ1989</t>
  </si>
  <si>
    <t>Posterity</t>
  </si>
  <si>
    <t>フラワーアレイ2009</t>
  </si>
  <si>
    <t>ﾌｫｰﾃｨｰﾅｲﾅｰ</t>
  </si>
  <si>
    <t>Garden</t>
  </si>
  <si>
    <t>Mr.Leader</t>
  </si>
  <si>
    <t>ｳﾞｪｲｸﾞﾘｰﾉｰｳﾞﾙ</t>
  </si>
  <si>
    <t>フランケル-覇走-</t>
  </si>
  <si>
    <t>Duel</t>
  </si>
  <si>
    <t>ミスワキ-覇走-</t>
  </si>
  <si>
    <t>Epiphany</t>
  </si>
  <si>
    <t>メイショウサムソン-覇走-</t>
  </si>
  <si>
    <t>才徳兼備</t>
  </si>
  <si>
    <t>メダグリアドーロ</t>
  </si>
  <si>
    <t>bailjumper</t>
  </si>
  <si>
    <t>royal vale</t>
  </si>
  <si>
    <t>ゴールドウェイ</t>
  </si>
  <si>
    <t>Victrix</t>
  </si>
  <si>
    <t>トゥインクルレース</t>
  </si>
  <si>
    <t>Cohones</t>
  </si>
  <si>
    <t>○</t>
  </si>
  <si>
    <t>アブクマポーロ1997</t>
  </si>
  <si>
    <t>ﾍﾟｰﾙ</t>
  </si>
  <si>
    <t>落花流水</t>
  </si>
  <si>
    <t>クリソベリル2019</t>
  </si>
  <si>
    <t>夜砂金緑</t>
  </si>
  <si>
    <t>ゴールデンフェザント</t>
  </si>
  <si>
    <t>Indian Hemp</t>
  </si>
  <si>
    <t>Oil Capitol</t>
  </si>
  <si>
    <t>サーアイヴァー1968</t>
  </si>
  <si>
    <t>Order</t>
  </si>
  <si>
    <t>シルバーバック-覇走-</t>
  </si>
  <si>
    <t>スティールハート1980</t>
  </si>
  <si>
    <t>心頭滅却</t>
  </si>
  <si>
    <t>タイキシャトル-瞬発-</t>
  </si>
  <si>
    <t>心身一如</t>
  </si>
  <si>
    <t>ダイタクヘリオス1991</t>
  </si>
  <si>
    <t>曙光顕現</t>
  </si>
  <si>
    <t>タイムフォーアチェンジ1984</t>
  </si>
  <si>
    <t>Chronos</t>
  </si>
  <si>
    <t>ダイワメジャー-闘覇-</t>
  </si>
  <si>
    <t>確乎不抜</t>
  </si>
  <si>
    <t>ブロードブラッシュ-闘志-</t>
  </si>
  <si>
    <t>エルコンドルパサー-覇走-</t>
  </si>
  <si>
    <t>怪鳥王翼</t>
  </si>
  <si>
    <t>グランディ1975</t>
  </si>
  <si>
    <t>Fiosracht</t>
  </si>
  <si>
    <t>Flamingo</t>
  </si>
  <si>
    <t>ディラントーマス</t>
  </si>
  <si>
    <t>ピルサドスキー-覇走-</t>
  </si>
  <si>
    <t>Wild Flower</t>
  </si>
  <si>
    <t>プレザントコロニー-闘志-</t>
  </si>
  <si>
    <t>Slainte</t>
  </si>
  <si>
    <t>Guatan</t>
  </si>
  <si>
    <t>ペイザバトラー1988</t>
  </si>
  <si>
    <t>ショウリョウウマ</t>
  </si>
  <si>
    <t>Whisk Broom</t>
  </si>
  <si>
    <t>Peter Pan</t>
  </si>
  <si>
    <t>North Star</t>
  </si>
  <si>
    <t>Broomstick</t>
  </si>
  <si>
    <t>Sain</t>
  </si>
  <si>
    <t>【ﾄﾞﾘﾎﾞ】</t>
  </si>
  <si>
    <t>【ﾀﾞﾋﾞﾌﾚ】</t>
  </si>
  <si>
    <t>【因名】因名祭有償限</t>
  </si>
  <si>
    <t>アイリッシュリヴァー-覇走-</t>
  </si>
  <si>
    <t>Riviere</t>
  </si>
  <si>
    <t>【5枠】【因名】【特化】</t>
  </si>
  <si>
    <t>Orwell</t>
  </si>
  <si>
    <t>【配】</t>
  </si>
  <si>
    <t>宝P:4500</t>
  </si>
  <si>
    <t>脚質不具合の補填。</t>
  </si>
  <si>
    <t>※★59株以上確定ガチャ</t>
  </si>
  <si>
    <t>【ｷﾗﾎﾞ】</t>
  </si>
  <si>
    <t>【交換B】同・ﾃﾝﾆｶｴﾙ</t>
  </si>
  <si>
    <t>【4枠】【因子】</t>
  </si>
  <si>
    <t>【交換B】同・ｼﾁｮｳｾｲ20XX</t>
  </si>
  <si>
    <t>【因子】</t>
  </si>
  <si>
    <t>宝P:3000</t>
  </si>
  <si>
    <t>【BTC-交換所】</t>
  </si>
  <si>
    <t>超決戦</t>
  </si>
  <si>
    <t>超決戦ｳﾞｨｸﾄﾜｰﾙﾋﾟｻ</t>
  </si>
  <si>
    <t>【ﾄﾞﾘﾎﾞ】【因子】</t>
  </si>
  <si>
    <t>【ﾚﾝﾀﾙ】</t>
  </si>
  <si>
    <t>【4枠】</t>
  </si>
  <si>
    <t>【ﾚﾝﾀﾙ】ｵｰﾅｰﾌﾞﾘｰﾀﾞｰ林修先生限定。母ﾊﾟｼﾌｨｶｽ</t>
  </si>
  <si>
    <t>ﾗﾛｰｽﾞﾌﾞﾗﾝｼｭと完璧</t>
  </si>
  <si>
    <t>【5枠】【因名】【特化】ﾗﾛｰｽﾞﾌﾞﾗﾝｼｭと完璧</t>
  </si>
  <si>
    <t>超決戦！</t>
  </si>
  <si>
    <t>ﾄﾞﾘｼﾞｬ全兄</t>
  </si>
  <si>
    <t>【ｷﾗﾎﾞ】【因子】</t>
  </si>
  <si>
    <t>【交換B】</t>
  </si>
  <si>
    <t>※普通の凄馬？枠は？</t>
  </si>
  <si>
    <t>【4枠】【因名】【特化】</t>
  </si>
  <si>
    <t>母がミルリーフ全妹</t>
  </si>
  <si>
    <t>【BTC1*3.0】</t>
  </si>
  <si>
    <t>【因子】【ﾄﾞﾘﾎﾞ】</t>
  </si>
  <si>
    <t>【配】決戦！</t>
  </si>
  <si>
    <t>JC記念プレゼント</t>
  </si>
  <si>
    <t>【4枠】【因子】【特化】</t>
  </si>
  <si>
    <t>初期獲得・交換5000P・ﾏｼﾞｪｽﾃｨｯｸﾌﾟﾘﾝｽの全兄</t>
  </si>
  <si>
    <t>【4枠】【特化】</t>
  </si>
  <si>
    <t>第2回BCSLの報酬</t>
  </si>
  <si>
    <t>ﾘｰﾃﾞｨﾝｸﾞ報酬</t>
  </si>
  <si>
    <t>ﾌｧﾝﾐ報酬</t>
  </si>
  <si>
    <t>【因名】【2稀4枠】【BTC1*10.0】</t>
  </si>
  <si>
    <t>ゴールドシップ-覇走-</t>
  </si>
  <si>
    <t>黄金航路</t>
  </si>
  <si>
    <t>【配】【ﾚﾝﾀﾙ】</t>
  </si>
  <si>
    <t>【4枠】実B…</t>
  </si>
  <si>
    <t>超決戦ドリーム有馬記念</t>
  </si>
  <si>
    <t>ご当地決定戦報酬。母とブライアンズタイムの母が姉妹。</t>
  </si>
  <si>
    <t>【5枠】【因子】【特化】</t>
  </si>
  <si>
    <t>【2稀4枠】</t>
  </si>
  <si>
    <t>初期獲得・交換5000P</t>
  </si>
  <si>
    <t>ｸﾞﾗﾝﾄﾞﾛｲﾔﾙ抽選V2</t>
  </si>
  <si>
    <t>決戦報酬</t>
  </si>
  <si>
    <t>ご当地決定戦報酬</t>
  </si>
  <si>
    <t>平成の名馬チャレンジ報酬</t>
  </si>
  <si>
    <t>【BTC1*5.0】</t>
  </si>
  <si>
    <t>【因子】ご当地決定戦報酬</t>
  </si>
  <si>
    <t>【交換B】同・ﾎｸﾄｼﾝｹﾝ20XX</t>
  </si>
  <si>
    <t>【交換B】同・ﾎｸﾄｼﾁｾｲｺﾞｰ20XX</t>
  </si>
  <si>
    <t>【5枠】【特化】</t>
  </si>
  <si>
    <t>父母父ﾐﾝｽｷｰはﾆｼﾞﾝｽｷｰ全弟</t>
  </si>
  <si>
    <t>宝P:15000</t>
  </si>
  <si>
    <t>【4枠】超決戦報酬！！</t>
  </si>
  <si>
    <t>【4枠】【因名】</t>
  </si>
  <si>
    <t>資金ガチャ</t>
  </si>
  <si>
    <t>【5枠】【因名】</t>
  </si>
  <si>
    <t>(全弟)ｾｲﾝﾄﾊﾞﾗｰﾄﾞ、(全姉が母)ｽｸﾏｽ、(全姉の子)ｼﾝｸﾞｽﾋﾟｰﾙ、ﾗｰｲ、ｸﾞﾗﾝﾄﾞｵﾍﾟﾗ</t>
  </si>
  <si>
    <t>【交換B】同・ｶｻﾝﾄﾞﾗﾃﾞﾝｾﾂ</t>
  </si>
  <si>
    <t>宝P:2500</t>
  </si>
  <si>
    <t>決戦！</t>
  </si>
  <si>
    <t>【3稀4枠】【ﾚﾝﾀﾙ】</t>
  </si>
  <si>
    <t>【因子】DｽﾀﾘｵﾝTV特別報酬</t>
  </si>
  <si>
    <t>ﾄﾞﾊﾞｲｳｨｰｸﾛｸﾞｲﾝ報酬</t>
  </si>
  <si>
    <t>ｵﾙﾌｪ全弟</t>
  </si>
  <si>
    <t>決戦BC</t>
  </si>
  <si>
    <t>貯金箱：16000</t>
  </si>
  <si>
    <t>ノヴェリスト-覇走-</t>
  </si>
  <si>
    <t>ノウンファクト-瞬発-</t>
  </si>
  <si>
    <t>【因子】宝P:4500</t>
  </si>
  <si>
    <t>ハリケーンラン2005</t>
  </si>
  <si>
    <t>Gaoth</t>
  </si>
  <si>
    <t>19七夕ガチャ。</t>
  </si>
  <si>
    <t>【ﾚﾝﾀﾙ】ｵｰﾅｰﾌﾞﾘｰﾀﾞｰ林修先生限定</t>
  </si>
  <si>
    <t>【因名】ｸﾞﾗﾝﾄﾞﾛｲﾔﾙ抽選V2</t>
  </si>
  <si>
    <t>【交換B】同・ﾅﾝﾄｾｲｹﾝ20XX</t>
  </si>
  <si>
    <t>【ﾄﾞﾘﾎﾞ】【BTC-1】*3.0</t>
  </si>
  <si>
    <t>【交換B】同・ﾐﾏﾓﾙｱｲﾓｱﾙ20XX</t>
  </si>
  <si>
    <t>【4枠】【特化】ｸﾗｳﾝﾄﾞﾌﾟﾘﾝｽの全弟</t>
  </si>
  <si>
    <t>ミハルオー</t>
  </si>
  <si>
    <t>Sir Martin</t>
  </si>
  <si>
    <t>Hastings</t>
  </si>
  <si>
    <t>Ogden</t>
  </si>
  <si>
    <t>Collar</t>
  </si>
  <si>
    <t>ｲﾝﾀｸﾞﾘｵｰ</t>
  </si>
  <si>
    <t>【BTC2*5.0】</t>
  </si>
  <si>
    <t>ロンド。平成の名馬BC。</t>
  </si>
  <si>
    <t>【因名】【ﾄﾞﾘﾎﾞ】</t>
  </si>
  <si>
    <t>【ﾚﾝﾀﾙ】【配】</t>
  </si>
  <si>
    <t>決戦。</t>
  </si>
  <si>
    <t>【4枠】【交換B】</t>
  </si>
  <si>
    <t>【交換B】同・ｱﾍﾞｼ</t>
  </si>
  <si>
    <t>【BTC2*3.0】</t>
  </si>
  <si>
    <t>【交換B】同・ｻｲｺﾞﾉｼｮｳ</t>
  </si>
  <si>
    <t>【交換B】同・ｱｲｼﾗﾇﾕｴ20XX</t>
  </si>
  <si>
    <t>ラムタラ-剛健-</t>
  </si>
  <si>
    <t>人智超越</t>
  </si>
  <si>
    <t>【交換B】同・ｱｲﾅﾄﾞｲﾗﾇ20XX</t>
  </si>
  <si>
    <t>【3跳4枠】【因子】【ﾚﾝﾀﾙ】</t>
  </si>
  <si>
    <t>リーディング報酬</t>
  </si>
  <si>
    <t>【交換B】同・ﾋﾃﾞﾌﾞｯ</t>
  </si>
  <si>
    <t>【交換B】同・ｳﾜﾗﾊﾞｯ</t>
  </si>
  <si>
    <t>ファンミ報酬。</t>
  </si>
  <si>
    <t>【★4直完実Ａ気A】</t>
  </si>
  <si>
    <t>父ｼｬﾝﾊｲはﾍｸﾀｰﾌﾟﾛﾃｸﾀｰと兄弟</t>
  </si>
  <si>
    <t>20sｴｲﾌﾟﾘﾙ</t>
  </si>
  <si>
    <t>資金ｶﾞﾁｬ</t>
  </si>
  <si>
    <t>【★4直完気A】</t>
  </si>
  <si>
    <t>ﾄﾐｼﾉﾎﾟﾙﾝｶﾞの父のｻﾝｵｰｲがﾓﾃﾞﾙ。</t>
  </si>
  <si>
    <t>【交換B】同・ﾀﾈﾓﾐｼﾞｲｻﾝ</t>
  </si>
  <si>
    <t>【交換B】同・ｻﾞｲﾀｸﾍﾘｵｽ</t>
  </si>
  <si>
    <t>【交換B】同・ﾀﾞｲﾔﾒｼﾞｬｰ</t>
  </si>
  <si>
    <t>【交換B】同・ﾊﾞﾝﾋﾞｰﾒﾓﾘｰ</t>
  </si>
  <si>
    <t>【交換B】同・ﾒｼﾞﾛﾊﾟｰﾏﾝ</t>
  </si>
  <si>
    <t>【交換B】同・ﾅﾝﾄﾛｸｾｲ</t>
  </si>
  <si>
    <t>【交換B】同・ﾓﾝｼﾞｬ-</t>
  </si>
  <si>
    <t>【交換B】同・ﾔﾏﾐﾝｾﾞﾌｧｰ</t>
  </si>
  <si>
    <t>【ﾚﾝﾀﾙ】母母がｷﾝｸﾞﾏﾝﾎﾞ全妹</t>
  </si>
  <si>
    <t>ﾀﾞﾝｽ半弟。</t>
  </si>
  <si>
    <t>交換P12250</t>
  </si>
  <si>
    <t>交換P8000、究極凄馬祭りおまけ</t>
  </si>
  <si>
    <t>交換P21400</t>
  </si>
  <si>
    <t>【入手不可？】同・ﾅﾝﾄｺﾞｼｬｾｲ</t>
  </si>
  <si>
    <t>ファンミ報酬。母父ﾐｽﾃﾘｰはﾊﾟｰｿﾛﾝの全兄(他にﾍﾟｰﾙ、ﾏｲﾌﾗｯｼｭ)</t>
  </si>
  <si>
    <t>【ﾘｱﾀﾞﾋﾞ】</t>
  </si>
  <si>
    <t>交換P250</t>
  </si>
  <si>
    <t>【ﾀﾞﾋﾞﾌﾚ】交換P1500</t>
  </si>
  <si>
    <t>交換P3333、第三回王座記念配布</t>
  </si>
  <si>
    <t>交換P9000</t>
  </si>
  <si>
    <t>交換P16000</t>
  </si>
  <si>
    <t>交換P3500</t>
  </si>
  <si>
    <t>第2回BCSLの対象種牡馬</t>
  </si>
  <si>
    <t>交換P290</t>
  </si>
  <si>
    <t>交換P3000</t>
  </si>
  <si>
    <t>交換P4000</t>
  </si>
  <si>
    <t>交換P13000</t>
  </si>
  <si>
    <t>ツリスタ</t>
  </si>
  <si>
    <t>BCSL―TCKコラボ</t>
  </si>
  <si>
    <t>交換P2000</t>
  </si>
  <si>
    <t>第1回BCSLの対象種牡馬</t>
  </si>
  <si>
    <t>アーティアス</t>
  </si>
  <si>
    <t>【ﾌｧﾝﾐ】</t>
  </si>
  <si>
    <t>The Boss</t>
  </si>
  <si>
    <t>凄</t>
  </si>
  <si>
    <t>北斗</t>
  </si>
  <si>
    <t>因名</t>
  </si>
  <si>
    <t>究凄</t>
  </si>
  <si>
    <t>ﾘﾌｧｰﾙ</t>
  </si>
  <si>
    <t>宝</t>
  </si>
  <si>
    <t>馬盗</t>
  </si>
  <si>
    <t>超凄</t>
  </si>
  <si>
    <t>ｻｰｱｲｳﾞｧｰ</t>
  </si>
  <si>
    <t>懐</t>
  </si>
  <si>
    <t>エレクトロキューショニスト2006</t>
  </si>
  <si>
    <t>ﾚｯﾄﾞﾗﾝｻﾑ</t>
  </si>
  <si>
    <t>ｱﾗｼﾞ</t>
  </si>
  <si>
    <t>Electronica</t>
  </si>
  <si>
    <t>ドバイワールドカップ報酬</t>
  </si>
  <si>
    <t>ﾙﾊﾟﾝ</t>
  </si>
  <si>
    <t>オルフェーヴル-覇靱-</t>
  </si>
  <si>
    <t>燦爛破天</t>
  </si>
  <si>
    <t>BTC</t>
  </si>
  <si>
    <t>GS</t>
  </si>
  <si>
    <t>グリーングラス-闘煌-</t>
  </si>
  <si>
    <t>芙蓉翡翠</t>
  </si>
  <si>
    <t>クリエイター</t>
  </si>
  <si>
    <t>Nearula</t>
  </si>
  <si>
    <t>コントレイル-覇走-</t>
  </si>
  <si>
    <t>Ner</t>
  </si>
  <si>
    <t>風雲之志</t>
  </si>
  <si>
    <t>ﾌｧﾋﾟｱﾉ</t>
  </si>
  <si>
    <t>ササフラ1970</t>
  </si>
  <si>
    <t>Avenir</t>
  </si>
  <si>
    <t>サッカーボーイ-覇走-</t>
  </si>
  <si>
    <t>BC</t>
  </si>
  <si>
    <t>スミノココロ</t>
  </si>
  <si>
    <t>ソットサス-剛健-</t>
  </si>
  <si>
    <t>ｼﾕｰﾆ</t>
  </si>
  <si>
    <t>Green Tune</t>
  </si>
  <si>
    <t>Prestance</t>
  </si>
  <si>
    <t>ディープインパクト-覇煌-</t>
  </si>
  <si>
    <t>天穹皇惺</t>
  </si>
  <si>
    <t>テンポイント-闘覇-</t>
  </si>
  <si>
    <t>雲烟過眼</t>
  </si>
  <si>
    <t>トウショウボーイ-覇禊-</t>
  </si>
  <si>
    <t>界響魁走</t>
  </si>
  <si>
    <t>ドバイミレニアム-覇走-</t>
  </si>
  <si>
    <t>Supreme</t>
  </si>
  <si>
    <t>ナイキアディライト</t>
  </si>
  <si>
    <t>ｴﾙｾﾝﾀﾛｳ</t>
  </si>
  <si>
    <t>【資金ｶﾞﾁｬ】</t>
  </si>
  <si>
    <t>ナオキ-剛健-</t>
  </si>
  <si>
    <t>バゴ2004</t>
  </si>
  <si>
    <t>ﾅｼｭﾜﾝ</t>
  </si>
  <si>
    <t>Pouvoir</t>
  </si>
  <si>
    <t>マヤノトップガン-覇走-</t>
  </si>
  <si>
    <t>天地神弾</t>
  </si>
  <si>
    <t>ドバイターフ報酬</t>
  </si>
  <si>
    <t>リファール1972</t>
  </si>
  <si>
    <t>Luxuriance</t>
  </si>
  <si>
    <t>リワイルディング</t>
  </si>
  <si>
    <t>Tiger Hill</t>
  </si>
  <si>
    <t>ドバイシーマクラシック報酬</t>
  </si>
  <si>
    <t>St. Chad</t>
  </si>
  <si>
    <t>ロジャーバローズ2019</t>
  </si>
  <si>
    <t>Librettist</t>
  </si>
  <si>
    <t>甘露日和</t>
  </si>
  <si>
    <t>トーシンブリザード</t>
  </si>
  <si>
    <t>ﾃﾞｭﾗﾌﾞ</t>
  </si>
  <si>
    <t>【ﾚﾝﾀﾙ】ﾌｧﾝﾐ報酬</t>
  </si>
  <si>
    <t>ダイヨンカイオウザ</t>
  </si>
  <si>
    <t>交換P4444</t>
  </si>
  <si>
    <t>ヨンシュウネンキネン</t>
  </si>
  <si>
    <t>アーツアンドレターズ1969</t>
  </si>
  <si>
    <t>Precious</t>
  </si>
  <si>
    <t>1200m〜2600m</t>
  </si>
  <si>
    <t>1000m〜2400m</t>
  </si>
  <si>
    <t>1600m〜2400m</t>
  </si>
  <si>
    <t>1600m〜2300m</t>
  </si>
  <si>
    <t>1200m〜2500m</t>
  </si>
  <si>
    <t>1200m〜1800m</t>
  </si>
  <si>
    <t>1100m〜2800m</t>
  </si>
  <si>
    <t>1800m〜2800m</t>
  </si>
  <si>
    <t>1800m〜3000m</t>
  </si>
  <si>
    <t>1600m〜2500m</t>
  </si>
  <si>
    <t>1000m〜1600m</t>
  </si>
  <si>
    <t>1600m〜2100m</t>
  </si>
  <si>
    <t>1400m〜3600m</t>
  </si>
  <si>
    <t>1200m〜2000m</t>
  </si>
  <si>
    <t>1800m〜2000m</t>
  </si>
  <si>
    <t>1800m〜2400m</t>
  </si>
  <si>
    <t>1600m〜3200m</t>
  </si>
  <si>
    <t>1400m〜2400m</t>
  </si>
  <si>
    <t>1400m〜2800m</t>
  </si>
  <si>
    <t>1200m〜3200m</t>
  </si>
  <si>
    <t>1600m〜3600m</t>
  </si>
  <si>
    <t>1200m〜2400m</t>
  </si>
  <si>
    <t>ｶﾛ</t>
  </si>
  <si>
    <t>1400m〜2000m</t>
  </si>
  <si>
    <t>2500m〜3000m</t>
  </si>
  <si>
    <t>2200m〜3200m</t>
  </si>
  <si>
    <t>1000m〜3200m</t>
  </si>
  <si>
    <t>2000m〜2500m</t>
  </si>
  <si>
    <t>1000m〜2100m</t>
  </si>
  <si>
    <t>2000m〜2400m</t>
  </si>
  <si>
    <t>1000m〜2000m</t>
  </si>
  <si>
    <t>1400m〜2500m</t>
  </si>
  <si>
    <t>1400m〜3100m</t>
  </si>
  <si>
    <t>1000m〜1800m</t>
  </si>
  <si>
    <t>1600m〜2000m</t>
  </si>
  <si>
    <t>1200m〜2100m</t>
  </si>
  <si>
    <t>1000m〜2900m</t>
  </si>
  <si>
    <t>1200m〜3600m</t>
  </si>
  <si>
    <t>1200m〜2200m</t>
  </si>
  <si>
    <t>1800m〜2200m</t>
  </si>
  <si>
    <t>2000m〜3000m</t>
  </si>
  <si>
    <t>1800m〜3200m</t>
  </si>
  <si>
    <t>1500m〜2500m</t>
  </si>
  <si>
    <t>2400m〜3200m</t>
  </si>
  <si>
    <t>2000m〜3200m</t>
  </si>
  <si>
    <t>1700m〜2000m</t>
  </si>
  <si>
    <t>1600m〜2600m</t>
  </si>
  <si>
    <t>1400m〜1600m</t>
  </si>
  <si>
    <t>1100m〜2400m</t>
  </si>
  <si>
    <t>カロ1977</t>
  </si>
  <si>
    <t>Airgead</t>
  </si>
  <si>
    <t>1000m〜3100m</t>
  </si>
  <si>
    <t>1400m〜2200m</t>
  </si>
  <si>
    <t>1200m〜1600m</t>
  </si>
  <si>
    <t>1200m〜3400m</t>
  </si>
  <si>
    <t>2000m〜2800m</t>
  </si>
  <si>
    <t>1000m〜2800m</t>
  </si>
  <si>
    <t>1000m〜3600m</t>
  </si>
  <si>
    <t>1800m〜2100m</t>
  </si>
  <si>
    <t>1400m〜3200m</t>
  </si>
  <si>
    <t>1600m〜3000m</t>
  </si>
  <si>
    <t>1000m〜2700m</t>
  </si>
  <si>
    <t>1000m〜2500m</t>
  </si>
  <si>
    <t>1200m〜1700m</t>
  </si>
  <si>
    <t>2100m〜2400m</t>
  </si>
  <si>
    <t>1800m〜2500m</t>
  </si>
  <si>
    <t>1600m〜1600m</t>
  </si>
  <si>
    <t>ｽﾃｺﾞの母と全兄妹</t>
  </si>
  <si>
    <t>サドラーズウェルズ-覇煌-</t>
  </si>
  <si>
    <t>Marvelous</t>
  </si>
  <si>
    <t>1200m〜3000m</t>
  </si>
  <si>
    <t>1700m〜2800m</t>
  </si>
  <si>
    <t>1200m〜2800m</t>
  </si>
  <si>
    <t>1100m〜2600m</t>
  </si>
  <si>
    <t>2000m〜3600m</t>
  </si>
  <si>
    <t>ジャスタウェイ-覇走-</t>
  </si>
  <si>
    <t>無二爆発</t>
  </si>
  <si>
    <t>1400m〜2600m</t>
  </si>
  <si>
    <t>1400m〜2100m</t>
  </si>
  <si>
    <t>1400m〜3400m</t>
  </si>
  <si>
    <t>1800m〜3600m</t>
  </si>
  <si>
    <t>1400m〜1800m</t>
  </si>
  <si>
    <t>1600m〜2200m</t>
  </si>
  <si>
    <t>1600m〜3400m</t>
  </si>
  <si>
    <t>ストリートクライ-瞬砂-</t>
  </si>
  <si>
    <t>Sceal</t>
  </si>
  <si>
    <t>スペシャルウィーク-覇煌-</t>
  </si>
  <si>
    <t>天智聡明</t>
  </si>
  <si>
    <t>1000m〜2300m</t>
  </si>
  <si>
    <t>2000m〜2900m</t>
  </si>
  <si>
    <t>1000m〜1400m</t>
  </si>
  <si>
    <t>タピット-砂覇-</t>
  </si>
  <si>
    <t>Go Ahead</t>
  </si>
  <si>
    <t>1000m〜1700m</t>
  </si>
  <si>
    <t>1200m〜3100m</t>
  </si>
  <si>
    <t>1300m〜2400m</t>
  </si>
  <si>
    <t>ティズナウ-闘覇-</t>
  </si>
  <si>
    <t>Shine</t>
  </si>
  <si>
    <t>1100m〜2000m</t>
  </si>
  <si>
    <t>1600m〜3100m</t>
  </si>
  <si>
    <t>1200m〜1200m</t>
  </si>
  <si>
    <t>1200m〜2900m</t>
  </si>
  <si>
    <t>3000m〜3200m</t>
  </si>
  <si>
    <t>1000m〜2200m</t>
  </si>
  <si>
    <t>バステッド-覇煌-</t>
  </si>
  <si>
    <t>1500m〜2700m</t>
  </si>
  <si>
    <t>1100m〜3000m</t>
  </si>
  <si>
    <t>1400m〜3000m</t>
  </si>
  <si>
    <t>1000m〜1200m</t>
  </si>
  <si>
    <t>フォーティナイナー1987</t>
  </si>
  <si>
    <t>Masterpiece</t>
  </si>
  <si>
    <t>1700m〜2100m</t>
  </si>
  <si>
    <t>メイセイオペラ1999</t>
  </si>
  <si>
    <t>ｸﾞﾗﾝﾄﾞｵﾍﾟﾗ</t>
  </si>
  <si>
    <t>ｵﾌｨｽﾀﾞﾝｻｰ</t>
  </si>
  <si>
    <t>乱緋牡丹</t>
  </si>
  <si>
    <t>ｼｰﾌｭﾘｭｰ</t>
  </si>
  <si>
    <t>メジロデュレン-闘煌-</t>
  </si>
  <si>
    <t>1200m〜1400m</t>
  </si>
  <si>
    <t>2400m〜3600m</t>
  </si>
  <si>
    <t>2000m〜2200m</t>
  </si>
  <si>
    <t>ウィズアプルーバル</t>
  </si>
  <si>
    <t>2400m〜2500m</t>
  </si>
  <si>
    <t>1600m〜1800m</t>
  </si>
  <si>
    <t>エルバジェ</t>
  </si>
  <si>
    <t>Bosworth</t>
  </si>
  <si>
    <t>Firdaussi</t>
  </si>
  <si>
    <t>Beppo</t>
  </si>
  <si>
    <t>2400m〜2400m</t>
  </si>
  <si>
    <t>1800m〜2300m</t>
  </si>
  <si>
    <t>2000m〜2000m</t>
  </si>
  <si>
    <t>1600m〜1900m</t>
  </si>
  <si>
    <t>2200m〜2400m</t>
  </si>
  <si>
    <t>1900m〜2000m</t>
  </si>
  <si>
    <t>2200m〜2800m</t>
  </si>
  <si>
    <t>1800m〜2600m</t>
  </si>
  <si>
    <t>2400m〜3000m</t>
  </si>
  <si>
    <t>1300m〜2000m</t>
  </si>
  <si>
    <t>3600m〜3600m</t>
  </si>
  <si>
    <t>2500m〜3600m</t>
  </si>
  <si>
    <t>2400m〜3400m</t>
  </si>
  <si>
    <t>2200m〜2500m</t>
  </si>
  <si>
    <t>1700m〜2200m</t>
  </si>
  <si>
    <t>1300m〜1400m</t>
  </si>
  <si>
    <t>2200m〜3400m</t>
  </si>
  <si>
    <t>1300m〜1800m</t>
  </si>
  <si>
    <t>1500m〜1800m</t>
  </si>
  <si>
    <t>2000m〜3400m</t>
  </si>
  <si>
    <t>1200m〜1500m</t>
  </si>
  <si>
    <t>2200m〜3600m</t>
  </si>
  <si>
    <t>3000m〜3600m</t>
  </si>
  <si>
    <t>2500m〜2800m</t>
  </si>
  <si>
    <t>2500m〜3200m</t>
  </si>
  <si>
    <t>1400m〜1400m</t>
  </si>
  <si>
    <t>3000m〜3000m</t>
  </si>
  <si>
    <t>2200m〜3000m</t>
  </si>
  <si>
    <t>1400m〜1700m</t>
  </si>
  <si>
    <t>2000m〜2600m</t>
  </si>
  <si>
    <t>ﾘｳﾞｧｰﾏﾝ</t>
  </si>
  <si>
    <t>アサティス1989</t>
  </si>
  <si>
    <t>Mutation</t>
  </si>
  <si>
    <t>ﾌｫﾙﾘ</t>
  </si>
  <si>
    <t>【4枠?】【白毛】20sｴｲﾌﾟﾘﾙ</t>
  </si>
  <si>
    <t>イルミネーション</t>
  </si>
  <si>
    <t>ｳｪﾙﾉｰﾙ</t>
  </si>
  <si>
    <t>【白毛】20年ｸﾘｽﾏｽｲﾍﾞﾝﾄ配布</t>
  </si>
  <si>
    <t>サンタクロース</t>
  </si>
  <si>
    <t>ギフト</t>
  </si>
  <si>
    <t>【白毛】20年ｸﾘｽﾏｽｲﾍﾞﾝﾄ抽選</t>
  </si>
  <si>
    <t>【白毛】</t>
  </si>
  <si>
    <t>シンボリクリスエス-覇走-</t>
  </si>
  <si>
    <t>吉兆連覇</t>
  </si>
  <si>
    <t>ストームキャット-覇走-</t>
  </si>
  <si>
    <t>ストロングエイト-覇走-</t>
  </si>
  <si>
    <t>ドリームジャーニー-覇煌-</t>
  </si>
  <si>
    <t>夢想旅程</t>
  </si>
  <si>
    <t>フォルリ1966</t>
  </si>
  <si>
    <t>Force</t>
  </si>
  <si>
    <t>Colorado</t>
  </si>
  <si>
    <t>Your Majesty</t>
  </si>
  <si>
    <t>リヴァーマン1980</t>
  </si>
  <si>
    <t>Flowy</t>
  </si>
  <si>
    <t>【白毛】【ﾚﾝﾀﾙ】</t>
  </si>
  <si>
    <t>【白毛】交換P16000</t>
  </si>
  <si>
    <t>ﾏｶﾋｷの母</t>
  </si>
  <si>
    <t>ｷﾝｸﾞｽﾞﾍﾞｽﾄ完璧～ｸﾞﾗｽﾜﾝﾀﾞｰ完璧</t>
  </si>
  <si>
    <t>ｴｲｼﾝﾋｶﾘの母。</t>
  </si>
  <si>
    <t>ｴﾙｺﾝﾄﾞﾙﾊﾟｻｰの母。注意！</t>
  </si>
  <si>
    <t>ﾌｧﾝﾐ。</t>
  </si>
  <si>
    <t>ﾗｲｽｼｬﾜｰ完璧</t>
  </si>
  <si>
    <t>ｽｶｰﾚｯﾄﾛｰｽﾞの全妹。ﾀﾞﾒｼﾞｬ、ﾀﾞｽｶの母。</t>
  </si>
  <si>
    <t>母ｽｶｰﾚｯﾄﾛｰｽﾞがｽｶｰﾚｯﾄﾌﾞｰｹ(ﾀﾞﾒｼﾞｬ、ﾀﾞｽｶの母)の全姉。</t>
  </si>
  <si>
    <t>ｽｽﾞｶﾏﾝﾎﾞの母。</t>
  </si>
  <si>
    <t>ｵｸﾞﾘ見事</t>
  </si>
  <si>
    <t>母ｽｶﾌﾞ。</t>
  </si>
  <si>
    <t>ｴｱｸﾞﾙの母。</t>
  </si>
  <si>
    <t>ﾚｯﾄﾞｺﾞｯﾄﾞが非ﾌﾞﾗｸﾞﾙ。ﾓﾃﾞﾙはﾀﾞｲﾅｱｸﾄﾚｽ。ｽﾃｰｼﾞﾁｬﾝﾌﾟの母。</t>
  </si>
  <si>
    <t>ﾀﾞﾝｽ、ｴｱﾀﾞﾌﾞ、兄弟</t>
  </si>
  <si>
    <t>ﾂｲﾝﾀｰﾎﾞ完璧</t>
  </si>
  <si>
    <t>【北斗】</t>
  </si>
  <si>
    <t>トナカイ</t>
  </si>
  <si>
    <t>Lido</t>
  </si>
  <si>
    <t>20ｸﾘｽﾏｽｲﾍﾞﾝﾄ、ｻﾝﾀｸﾛｰｽと完璧</t>
  </si>
  <si>
    <t>William of Valence</t>
  </si>
  <si>
    <t>ﾄﾗﾋﾟ全姉妹。</t>
  </si>
  <si>
    <t>ノヴァフィラメント</t>
  </si>
  <si>
    <t>ﾊﾘｹｰﾝﾗﾝ完璧。母ﾊｲﾍﾞﾛｼﾃｨ。</t>
  </si>
  <si>
    <t>ファレノプシス</t>
  </si>
  <si>
    <t>母ﾒｿﾞﾝﾌｫﾙﾃｨｰ</t>
  </si>
  <si>
    <t>Sword Dacner</t>
  </si>
  <si>
    <t>ﾃﾞｲﾝﾋﾙ完璧</t>
  </si>
  <si>
    <t>【白毛】20sｴｲﾌﾟﾘﾙ。同ﾚﾃﾞｨｸﾞﾘｰﾄﾞ。</t>
  </si>
  <si>
    <t>ﾓｰﾘｽの母</t>
  </si>
  <si>
    <t>ｵﾄｺﾉﾋﾞｶﾞｸ完璧</t>
  </si>
  <si>
    <t>ｽﾙｰｵｺﾞｰﾙﾄﾞ完璧</t>
  </si>
  <si>
    <t>ﾒｼﾞﾛﾃｨﾀｰﾝと完璧</t>
  </si>
  <si>
    <t>ﾏｷｬﾍﾞﾘｱﾝ完璧</t>
  </si>
  <si>
    <t>ｻｯｶｰﾎﾞｰｲ完璧</t>
  </si>
  <si>
    <t>ﾒｼﾞﾛﾏｯｸｲｰﾝ見事【全書未掲載】</t>
  </si>
  <si>
    <t>ﾋﾞﾜﾊﾔﾋﾃﾞ完璧</t>
  </si>
  <si>
    <t>ｷﾝｸﾞｽﾞﾍﾞｽﾄ完璧</t>
  </si>
  <si>
    <t>ﾀｲｷｼｬﾄﾙ、ﾀﾏﾓｸﾛｽ、ｻｸﾗｽﾀｰｵｰ完璧。【全書未掲載】</t>
  </si>
  <si>
    <t>ｷﾞﾙﾃﾞｯﾄﾞﾀｲﾑと完璧</t>
  </si>
  <si>
    <t>ﾀﾞｲﾀｸﾍﾘｵｽ完璧</t>
  </si>
  <si>
    <t>ｻｸﾗﾛｰﾚﾙ完璧</t>
  </si>
  <si>
    <t>ﾐﾎﾉﾌﾞﾙﾎﾞﾝ完璧</t>
  </si>
  <si>
    <t>ﾀﾞﾝｼﾝｸﾞﾌﾞﾚｰｳﾞ完璧</t>
  </si>
  <si>
    <t>ﾃﾞｨｰﾌﾟｲﾝﾊﾟｸﾄ、ﾌﾞﾗｯｸﾀｲﾄﾞ完璧</t>
  </si>
  <si>
    <t>ｼﾞｬｽﾀｳｪｲ完璧</t>
  </si>
  <si>
    <t>ｻｲﾚﾝｽｽｽﾞｶ、ｻｸﾗﾌﾟﾚｼﾞﾃﾞﾝﾄ完璧【全書未掲載】</t>
  </si>
  <si>
    <t>ﾏｶﾋｷ見事、ｱﾝﾗｲﾊﾞﾙﾄﾞ、ｱｲﾀﾞﾎ完璧</t>
  </si>
  <si>
    <t>ｽﾄｰﾑｷｬｯﾄ完璧</t>
  </si>
  <si>
    <t>ｽﾃｺﾞ完璧</t>
  </si>
  <si>
    <t>ﾊｰﾂ完璧</t>
  </si>
  <si>
    <t>ｱﾌﾘｰﾄ完璧～ｽｳｪﾌﾟﾄｵｰｳﾞｧｰﾎﾞｰﾄﾞ完璧</t>
  </si>
  <si>
    <t>ﾅﾘﾀﾌﾞﾗｲｱﾝ完璧</t>
  </si>
  <si>
    <t>ｵﾙﾌｪ、ｺﾞﾙｼ、ﾄﾞﾘｼﾞｬ完璧。ｷｽﾞﾅの母。</t>
  </si>
  <si>
    <t>ﾓｰﾘｽ、ｵｼﾞｭｳﾁｮｳｻﾝ見事【全書未掲載】</t>
  </si>
  <si>
    <t>ﾀﾞﾝﾁﾋ完璧</t>
  </si>
  <si>
    <t>ｳﾞｨｸﾄﾜｰﾙﾋﾟｻ完璧</t>
  </si>
  <si>
    <t>ｴｲｼﾝﾋｶﾘ見事</t>
  </si>
  <si>
    <t>ｳｯﾄﾞﾏﾝ完璧</t>
  </si>
  <si>
    <t>ｼﾝﾎﾞﾘﾙﾄﾞﾙﾌ完璧</t>
  </si>
  <si>
    <t>ｶﾂﾗｷﾞｴｰｽ完璧</t>
  </si>
  <si>
    <t>ｶﾞﾘﾚｵ完璧</t>
  </si>
  <si>
    <t>ﾀﾞﾒｼﾞｬ全兄妹</t>
  </si>
  <si>
    <t>ｼﾛｯｺ完璧</t>
  </si>
  <si>
    <t>ｵﾙﾌｪ、ﾄﾞﾘｼﾞｬの母</t>
  </si>
  <si>
    <t>ﾅｶﾔﾏﾌｪｽﾀの母と全姉妹らしい</t>
  </si>
  <si>
    <t>ﾛｰﾄﾞｶﾅﾛｱの母</t>
  </si>
  <si>
    <t>ｺﾞｰﾙﾄﾞｼｯﾌﾟの母</t>
  </si>
  <si>
    <t>配合掲示板の牧場長おすすめ②に記載されているがゲーム未登場。</t>
  </si>
  <si>
    <t>ﾚｯﾄﾞｺﾞｯﾄﾞが非ﾌﾞﾗｸﾞﾙ</t>
  </si>
  <si>
    <t>因子もりもり！！</t>
  </si>
  <si>
    <t>ﾜｰｸﾌｫｰｽ見事。ﾜｰﾙﾄﾞﾀｲﾑｽと好相性？</t>
  </si>
  <si>
    <t>ｽﾄﾘｰﾄｾﾝｽ完璧</t>
  </si>
  <si>
    <t>ﾀｰﾄﾙﾎﾞｰﾙ、ｻﾀﾞﾑﾊﾟﾃｯｸ完璧</t>
  </si>
  <si>
    <t>有能？（ﾜｰﾙﾄﾞﾀｲﾑｽと）父ｸﾘｴｲﾀｰ</t>
  </si>
  <si>
    <t>ｱｼﾞｭﾃﾞｨｹｰﾃｨﾝｸﾞ完璧</t>
  </si>
  <si>
    <t>ﾃﾞｽﾍﾟﾗｰﾄﾞ、ﾄｳｹｲﾍｲﾛｰ見事</t>
  </si>
  <si>
    <t>ﾍﾆｰﾋｭｰｽﾞ完璧</t>
  </si>
  <si>
    <t>アルサイド1959</t>
  </si>
  <si>
    <t>Re:Masquerade</t>
  </si>
  <si>
    <t>アンダースタンディング-覇走-</t>
  </si>
  <si>
    <t>Palestnian</t>
  </si>
  <si>
    <t>Clear</t>
  </si>
  <si>
    <t>【ｷﾗﾎﾞ】【因名】</t>
  </si>
  <si>
    <t>Whiskaway</t>
  </si>
  <si>
    <t>Toro</t>
  </si>
  <si>
    <t>On Watch</t>
  </si>
  <si>
    <t>Westy Hogan</t>
  </si>
  <si>
    <t>ウッドマン-覇走-</t>
  </si>
  <si>
    <t>エピファネイア-覇走-</t>
  </si>
  <si>
    <t>神威不敵</t>
  </si>
  <si>
    <t>ｴﾙﾊﾞｼﾞｪ</t>
  </si>
  <si>
    <t>サイレンススズカ-覇禊-</t>
  </si>
  <si>
    <t>最上無二</t>
  </si>
  <si>
    <t>サンデーサイレンス-覇煌-</t>
  </si>
  <si>
    <t>古今無双</t>
  </si>
  <si>
    <t>シンボリルドルフ-極走-</t>
  </si>
  <si>
    <t>万夫不当</t>
  </si>
  <si>
    <t>ダンチヒ-瞬走-</t>
  </si>
  <si>
    <t>Harbor</t>
  </si>
  <si>
    <t>ビワハヤヒデ1993</t>
  </si>
  <si>
    <t>熱烈峻巌</t>
  </si>
  <si>
    <t>ミスタープロスペクター-極走-</t>
  </si>
  <si>
    <t>Rough</t>
  </si>
  <si>
    <t>メジロティターン-剛健-</t>
  </si>
  <si>
    <t>リアファン1984</t>
  </si>
  <si>
    <t>Breeze</t>
  </si>
  <si>
    <t>ﾘｭﾃｨｴ</t>
  </si>
  <si>
    <t>ｱﾝﾀﾞｰｽﾀﾝﾃﾞｨﾝｸﾞ</t>
  </si>
  <si>
    <t>ｼｬｰﾘｰﾊｲﾂ</t>
  </si>
  <si>
    <t>アレッジド1977</t>
  </si>
  <si>
    <t>Deception</t>
  </si>
  <si>
    <t>イエローゴッド1978</t>
  </si>
  <si>
    <t>金色天馬</t>
  </si>
  <si>
    <t>Walter Gay</t>
  </si>
  <si>
    <t>エースタナハシ</t>
  </si>
  <si>
    <t>The Irish Lord</t>
  </si>
  <si>
    <t>GOACE</t>
  </si>
  <si>
    <t>超決戦棚橋弘至。ｱｲｼﾃﾏｰｽと完璧</t>
  </si>
  <si>
    <t>Bold Irishman</t>
  </si>
  <si>
    <t>Arco</t>
  </si>
  <si>
    <t>カーリン-覇走-</t>
  </si>
  <si>
    <t>Entensive</t>
  </si>
  <si>
    <t>カツラギエース</t>
  </si>
  <si>
    <t>新日コラボ配布。ﾙｰﾄｵﾌﾞﾊｰﾄと完璧</t>
  </si>
  <si>
    <t>カツラギエース-覇靭-</t>
  </si>
  <si>
    <t>宝刀零式</t>
  </si>
  <si>
    <t>【2枠】ﾙｰﾄｵﾌﾞﾊｰﾄと完璧</t>
  </si>
  <si>
    <t>キタサンブラック-闘煌-</t>
  </si>
  <si>
    <t>慧可断臂</t>
  </si>
  <si>
    <t>キョウイチブレイブ</t>
  </si>
  <si>
    <t>恭一強化</t>
  </si>
  <si>
    <t>キングオブチェーン</t>
  </si>
  <si>
    <t>新日コラボ決戦BC</t>
  </si>
  <si>
    <t>キングコング</t>
  </si>
  <si>
    <t>Up Spirits</t>
  </si>
  <si>
    <t>暴走王者</t>
  </si>
  <si>
    <t>キングズベスト-闘覇-</t>
  </si>
  <si>
    <t>Ignite</t>
  </si>
  <si>
    <t>1000m〜3400m</t>
  </si>
  <si>
    <t>キングマカベ-瞬闘-</t>
  </si>
  <si>
    <t>ｷﾝｸﾞｺﾝｸﾞﾆｰ</t>
  </si>
  <si>
    <t>Knee Drop</t>
  </si>
  <si>
    <t>【5枠】【因名】【特化】※新日コラボ</t>
  </si>
  <si>
    <t>ケンマール-覇走-</t>
  </si>
  <si>
    <t>ﾊﾜｲ</t>
  </si>
  <si>
    <t>サクラバクシンオー-瞬発-</t>
  </si>
  <si>
    <t>桜花爆進</t>
  </si>
  <si>
    <t>1000m〜1900m</t>
  </si>
  <si>
    <t>シャーリーハイツ-剛健-</t>
  </si>
  <si>
    <t>Ephemeral</t>
  </si>
  <si>
    <t>シルバーシャーク-覇走-</t>
  </si>
  <si>
    <t>Specter</t>
  </si>
  <si>
    <t>スイーツマカベ</t>
  </si>
  <si>
    <t>漢乃甘味</t>
  </si>
  <si>
    <t>1000m〜3000m</t>
  </si>
  <si>
    <t>【ﾄﾞﾘﾎﾞ】新日コラボ。ﾗﾌﾞｽｲｰﾂと完璧。母ﾀﾞｲﾅｱｸﾄﾚｽ？</t>
  </si>
  <si>
    <t>スーパークリーク-剛健-</t>
  </si>
  <si>
    <t>大河白道</t>
  </si>
  <si>
    <t>スキャン-瞬発-</t>
  </si>
  <si>
    <t>花天月地</t>
  </si>
  <si>
    <t>【5枠】【因名】母Videoはｶｰﾘｱﾝ全妹</t>
  </si>
  <si>
    <t>セントニコラスアビー-闘覇-</t>
  </si>
  <si>
    <t>Desert Wine</t>
  </si>
  <si>
    <t>Cenobite</t>
  </si>
  <si>
    <t>ダイイシス</t>
  </si>
  <si>
    <t>タイトスポット</t>
  </si>
  <si>
    <t>Dumpty Humpty</t>
  </si>
  <si>
    <t>テイエムオペラオー-覇走-</t>
  </si>
  <si>
    <t>覇王嚠喨</t>
  </si>
  <si>
    <t>ﾀﾞｲｲｼｽ</t>
  </si>
  <si>
    <t>デザートキング1997</t>
  </si>
  <si>
    <t>Vanguard</t>
  </si>
  <si>
    <t>トニービン-覇煌-</t>
  </si>
  <si>
    <t>波魂響空</t>
  </si>
  <si>
    <t>ﾄﾞﾊﾞｲﾐﾚﾆｱﾑ</t>
  </si>
  <si>
    <t>ドバウィ-剛健-</t>
  </si>
  <si>
    <t>ネヴァービート1970</t>
  </si>
  <si>
    <t>磨穿鐵脚</t>
  </si>
  <si>
    <t>【5枠】【因子】</t>
  </si>
  <si>
    <t>Windsor Lad</t>
  </si>
  <si>
    <t>ハイフライフロー-覇煌-</t>
  </si>
  <si>
    <t>Faiway</t>
  </si>
  <si>
    <t>得撤四葉固</t>
  </si>
  <si>
    <t>ハワイ</t>
  </si>
  <si>
    <t>Clustine</t>
  </si>
  <si>
    <t>Navarro</t>
  </si>
  <si>
    <t>Captain Cuttle</t>
  </si>
  <si>
    <t>ヒャクネンニヒトリ</t>
  </si>
  <si>
    <t>超決戦棚橋弘至</t>
  </si>
  <si>
    <t>ブラックホーク-覇走-</t>
  </si>
  <si>
    <t>飛鷹走狗</t>
  </si>
  <si>
    <t>マイスワロー</t>
  </si>
  <si>
    <t>Knight of the Garter II</t>
  </si>
  <si>
    <t>Apron</t>
  </si>
  <si>
    <t>Pink Flower</t>
  </si>
  <si>
    <t>マカベノチェーン</t>
  </si>
  <si>
    <t>新日コラボリーディング</t>
  </si>
  <si>
    <t>リュティエ1968</t>
  </si>
  <si>
    <t>Accord</t>
  </si>
  <si>
    <t>ロードカナロア-瞬走-</t>
  </si>
  <si>
    <t>龍王咆哮</t>
  </si>
  <si>
    <t>キョウイチファイト</t>
  </si>
  <si>
    <t>新日コラボ配布</t>
  </si>
  <si>
    <t>チェインドリーム</t>
  </si>
  <si>
    <t>アイシテマース</t>
  </si>
  <si>
    <t>新日コラボ決戦BC。ｴｰｽﾀﾅﾊｼと完璧</t>
  </si>
  <si>
    <t>The Porter</t>
  </si>
  <si>
    <t>ｻｸﾗﾁﾄｾｵｰの母</t>
  </si>
  <si>
    <t>ｴﾋﾟﾌｧ、ｻｰﾄｩﾙ、ﾘｵﾝﾃﾞｨの母</t>
  </si>
  <si>
    <t>ｷﾀｻﾝﾌﾞﾗｯｸの母</t>
  </si>
  <si>
    <t>ストレイトガール</t>
  </si>
  <si>
    <t>ﾀﾞﾝﾊﾟの全姉妹</t>
  </si>
  <si>
    <t>ﾅﾘﾌﾞ、ﾋﾞﾜの母</t>
  </si>
  <si>
    <t>ｳﾞｨﾌﾞﾛｽ、ｳﾞｨﾙｼｰﾅ、ｼｭｳﾞﾙｸﾞﾗﾝの母</t>
  </si>
  <si>
    <t>メジロドーベル</t>
  </si>
  <si>
    <t>ｽﾉｯﾌﾟ</t>
  </si>
  <si>
    <t>ラブスイーツ</t>
  </si>
  <si>
    <t>Songlow</t>
  </si>
  <si>
    <t>Whirlaway</t>
  </si>
  <si>
    <t>新日コラボ決戦BC。ｽｲｰﾂﾏｶﾍﾞと完璧</t>
  </si>
  <si>
    <t>リスグラシュー</t>
  </si>
  <si>
    <t>ｱﾒﾘｶﾝﾎﾟｽﾄ</t>
  </si>
  <si>
    <t>Miller's Mate</t>
  </si>
  <si>
    <t>プリントショップ</t>
  </si>
  <si>
    <t>ｽｷｬﾝと完璧。母ｿﾙﾍﾞﾝﾄｽﾃｰｼﾞ</t>
  </si>
  <si>
    <t>ｼﾞｬｽﾀｳｪｲの母</t>
  </si>
  <si>
    <t>ｸﾞﾛｰｽﾀｰｸ</t>
  </si>
  <si>
    <t>ﾘﾗｲｱﾝｽ</t>
  </si>
  <si>
    <t>ﾐﾙﾘｰﾌ</t>
  </si>
  <si>
    <t>ﾊﾋﾞﾀｯﾄ</t>
  </si>
  <si>
    <t>アメリゴ-覇走-</t>
  </si>
  <si>
    <t>Phalarris</t>
  </si>
  <si>
    <t>1200m〜2700m</t>
  </si>
  <si>
    <t>Polymelus</t>
  </si>
  <si>
    <t>ｱﾙｻﾞｵ</t>
  </si>
  <si>
    <t>アルザオ-覇走-</t>
  </si>
  <si>
    <t>Sir Gayload</t>
  </si>
  <si>
    <t>Profound</t>
  </si>
  <si>
    <t>アンブライドルズソング-覇走-</t>
  </si>
  <si>
    <t>Singing</t>
  </si>
  <si>
    <t>1300m〜2800m</t>
  </si>
  <si>
    <t>ﾄﾞｸﾀｰﾌｪｲｶﾞｰ</t>
  </si>
  <si>
    <t>インターメゾ</t>
  </si>
  <si>
    <t>ｸﾞﾘｰﾝﾀﾞﾝｻｰ</t>
  </si>
  <si>
    <t>ﾌｪｱﾘｰｷﾝｸﾞ</t>
  </si>
  <si>
    <t>ﾊｲｴｽﾄｵﾅｰ</t>
  </si>
  <si>
    <t>キタノカチドキ1974</t>
  </si>
  <si>
    <t>朧残月</t>
  </si>
  <si>
    <t>ﾌﾟﾗｲｵﾘｰﾊﾟｰｸ</t>
  </si>
  <si>
    <t>※21年ｴｲﾌﾟﾘﾙﾌｰﾙ決戦BC、白毛</t>
  </si>
  <si>
    <t>ｱﾒﾘｺﾞ</t>
  </si>
  <si>
    <t>ジャコモ</t>
  </si>
  <si>
    <t>【ﾘｰﾃﾞｨﾝｸﾞ】</t>
  </si>
  <si>
    <t>ご当地決定戦報酬。Krisは全兄。</t>
  </si>
  <si>
    <t>チーフズクラウン-砂覇-</t>
  </si>
  <si>
    <t>Voltex</t>
  </si>
  <si>
    <t>デイジュール</t>
  </si>
  <si>
    <t>Illstrious</t>
  </si>
  <si>
    <t>ドクターフェイガー</t>
  </si>
  <si>
    <t>Sting</t>
  </si>
  <si>
    <t>Chicle</t>
  </si>
  <si>
    <t>Upset</t>
  </si>
  <si>
    <t>Draymont</t>
  </si>
  <si>
    <t>トライバルチーフ</t>
  </si>
  <si>
    <t>Ujiji</t>
  </si>
  <si>
    <t>ハイエストオナー-闘覇-</t>
  </si>
  <si>
    <t>ｹﾝﾏｰﾙ</t>
  </si>
  <si>
    <t>Elysian</t>
  </si>
  <si>
    <t>ヒズマジェスティ-覇煌-</t>
  </si>
  <si>
    <t>【4枠】【因子】※ｸﾞﾛｰｽﾀｰｸの全弟</t>
  </si>
  <si>
    <t>フェアリーキング</t>
  </si>
  <si>
    <t>【ﾌｧﾝﾐ】ｻﾄﾞﾗｰｽﾞｳｪﾙｽﾞ全弟</t>
  </si>
  <si>
    <t>ブライアンズタイム-覇煌-</t>
  </si>
  <si>
    <t>天星剋芒</t>
  </si>
  <si>
    <t>ミホノブルボン-闘覇-</t>
  </si>
  <si>
    <t>花瓏絢舞</t>
  </si>
  <si>
    <t>ミルリーフ1978</t>
  </si>
  <si>
    <t>Reverie</t>
  </si>
  <si>
    <t>メジロアサマ-剛健-</t>
  </si>
  <si>
    <t>St. Germans</t>
  </si>
  <si>
    <t>メジロマックイーン-剛禊-</t>
  </si>
  <si>
    <t>白翼天翔</t>
  </si>
  <si>
    <t>ライスシャワー-剛健-</t>
  </si>
  <si>
    <t>祝福</t>
  </si>
  <si>
    <t>超決戦ライスシャワー</t>
  </si>
  <si>
    <t>リマンド-闘志-</t>
  </si>
  <si>
    <t>Palestina</t>
  </si>
  <si>
    <t>僥倖天得</t>
  </si>
  <si>
    <t>リライアンス-闘煌-</t>
  </si>
  <si>
    <t>Indus</t>
  </si>
  <si>
    <t>Le Volcan</t>
  </si>
  <si>
    <t>【因名】因名祭有償限、全兄マッチ(Match)</t>
  </si>
  <si>
    <t>Aethelstan</t>
  </si>
  <si>
    <t>Feridoon</t>
  </si>
  <si>
    <t>ロレンザッチオ</t>
  </si>
  <si>
    <t>Kanter</t>
  </si>
  <si>
    <t>Kircubbin</t>
  </si>
  <si>
    <t>ワンフォーオール1970</t>
  </si>
  <si>
    <t>Foreveryone</t>
  </si>
  <si>
    <t>St.Brideaux</t>
  </si>
  <si>
    <t>ﾁｰﾌｽﾞｸﾗｳﾝ</t>
  </si>
  <si>
    <t>グリーンダンサー</t>
  </si>
  <si>
    <t>Pavot</t>
  </si>
  <si>
    <t>グロースターク</t>
  </si>
  <si>
    <t>【ﾄﾞﾘﾎﾞ】【因子】※ﾋｽﾞﾏｼﾞｪｽﾃｨの全兄</t>
  </si>
  <si>
    <t>Cavaliere d'arpino</t>
  </si>
  <si>
    <t>ハビタット</t>
  </si>
  <si>
    <t>Bunting</t>
  </si>
  <si>
    <t>Kai-Sang</t>
  </si>
  <si>
    <t>ヨンテンゴキネン</t>
  </si>
  <si>
    <t>Man o'war</t>
  </si>
  <si>
    <t>交換P4500</t>
  </si>
  <si>
    <t>アーバンシー</t>
  </si>
  <si>
    <t>Lombard</t>
  </si>
  <si>
    <t>ｶﾞﾘﾚｵ、ｼｰｻﾞｽﾀｰｽﾞの母。半弟にｷﾝｸﾞｽﾞﾍﾞｽﾄ</t>
  </si>
  <si>
    <t>Birkahn</t>
  </si>
  <si>
    <t>イクノディクタス</t>
  </si>
  <si>
    <t>ポイントファイブ</t>
  </si>
  <si>
    <t>Aristphanes</t>
  </si>
  <si>
    <t>母Specialはﾇﾚｲｴﾌの母。ｻﾄﾞﾗｰｽﾞｳｪﾙｽﾞ、ｼﾞｪｲﾄﾞﾛﾊﾞﾘｰの母母。</t>
  </si>
  <si>
    <t>ﾈｲｴﾌ</t>
  </si>
  <si>
    <t>シアトリカル-覇走-</t>
  </si>
  <si>
    <t>Opportunity</t>
  </si>
  <si>
    <t>テスコボーイ-瞬走-</t>
  </si>
  <si>
    <t>十六夜</t>
  </si>
  <si>
    <t>メイショウサムソン-闘覇-</t>
  </si>
  <si>
    <t>緋蓮天舞</t>
  </si>
  <si>
    <t>ロミタス-闘志-</t>
  </si>
  <si>
    <t>Kronzeuge</t>
  </si>
  <si>
    <t>Sensation</t>
  </si>
  <si>
    <t>アイスカペイド1973</t>
  </si>
  <si>
    <t>Neartic</t>
  </si>
  <si>
    <t>Disturb</t>
  </si>
  <si>
    <t>【ﾄﾞﾘﾎﾞ】【因子】【4枠】</t>
  </si>
  <si>
    <t>アクアク-瞬発-</t>
  </si>
  <si>
    <t>Good Goods</t>
  </si>
  <si>
    <t>Reaping Reward</t>
  </si>
  <si>
    <t>ｲﾝﾘｱﾘﾃｨ</t>
  </si>
  <si>
    <t>インリアリティ1977</t>
  </si>
  <si>
    <t>Xanadu</t>
  </si>
  <si>
    <t>Percentage</t>
  </si>
  <si>
    <t>オメガパフューム2019</t>
  </si>
  <si>
    <t>夜陰忽焉</t>
  </si>
  <si>
    <t>クリソベリル-砂煌-</t>
  </si>
  <si>
    <t>碧玉鳳迅</t>
  </si>
  <si>
    <t>ｱｲｽｶﾍﾟｲﾄﾞ</t>
  </si>
  <si>
    <t>ゴールドアリュール-剛健-</t>
  </si>
  <si>
    <t>ｱｸｱｸ</t>
  </si>
  <si>
    <t>1800m〜3100m</t>
  </si>
  <si>
    <t>スマートファルコン-砂覇-</t>
  </si>
  <si>
    <t>空隼帆翔</t>
  </si>
  <si>
    <t>1600m〜2700m</t>
  </si>
  <si>
    <t>ハツシバオー-砂煌-</t>
  </si>
  <si>
    <t>Rockfella</t>
  </si>
  <si>
    <t>無窮赫奕</t>
  </si>
  <si>
    <t>1700m〜3000m</t>
  </si>
  <si>
    <t>フェートメーカー1975</t>
  </si>
  <si>
    <t>Alquest</t>
  </si>
  <si>
    <t>精励恪勤</t>
  </si>
  <si>
    <t>フォルティノ1962</t>
  </si>
  <si>
    <t>Blanc</t>
  </si>
  <si>
    <t>ｸﾞﾚｲｿﾞｳﾞﾘﾝ系</t>
  </si>
  <si>
    <t>ホッコータルマエ-瞬砂-</t>
  </si>
  <si>
    <t>虹霓奏功</t>
  </si>
  <si>
    <t>ﾒｼﾞﾛﾃﾞｭﾚﾝ、ﾒｼﾞﾛﾏｯｸｲｰﾝの母</t>
  </si>
  <si>
    <t>メモリーレーン</t>
  </si>
  <si>
    <t>ﾐﾙﾘｰﾌの全妹</t>
  </si>
  <si>
    <t>グルームダンサー1987</t>
  </si>
  <si>
    <t>Fluttering</t>
  </si>
  <si>
    <t>クロフネ-瞬走-</t>
  </si>
  <si>
    <t>白迅雷靂</t>
  </si>
  <si>
    <t>コンサートボーイ1997</t>
  </si>
  <si>
    <t>跫音空谷</t>
  </si>
  <si>
    <t>21年TCKコラボ配布</t>
  </si>
  <si>
    <t>シロッコ-覇煌-</t>
  </si>
  <si>
    <t>Wirbelwind</t>
  </si>
  <si>
    <t>ステイゴールド-極走-</t>
  </si>
  <si>
    <t>黄金秘郷</t>
  </si>
  <si>
    <t>チヤンピオンスター</t>
  </si>
  <si>
    <t>Zeus Boy</t>
  </si>
  <si>
    <t>Signal Light</t>
  </si>
  <si>
    <t>ティンガーラ-瞬走-</t>
  </si>
  <si>
    <t>乞巧奠</t>
  </si>
  <si>
    <t>【5枠】【因名】※七夕で叶え馬守夜抽選会</t>
  </si>
  <si>
    <t>ドリームジャーニー-闘覇-</t>
  </si>
  <si>
    <t>夢願成就</t>
  </si>
  <si>
    <t>ハイセイコー-覇靭-</t>
  </si>
  <si>
    <t>海闊天宙</t>
  </si>
  <si>
    <t>ビワハヤヒデ-闘煌-</t>
  </si>
  <si>
    <t>激烈峻巌</t>
  </si>
  <si>
    <t>ヒンドスタン-闘煌-</t>
  </si>
  <si>
    <t>Prince Chimay</t>
  </si>
  <si>
    <t>緋叉天竺</t>
  </si>
  <si>
    <t>Carbine</t>
  </si>
  <si>
    <t>St,Simon</t>
  </si>
  <si>
    <t>Sundridge</t>
  </si>
  <si>
    <t>Bridaine</t>
  </si>
  <si>
    <t>プラグドニックル-瞬発-</t>
  </si>
  <si>
    <t>マキャベリアン-瞬闘-</t>
  </si>
  <si>
    <t>Vachement</t>
  </si>
  <si>
    <t>ﾏｯｸの父</t>
  </si>
  <si>
    <t>レモンドロップキッド-覇走-</t>
  </si>
  <si>
    <t>権</t>
  </si>
  <si>
    <t>グレイフライト</t>
  </si>
  <si>
    <t>Ariel</t>
  </si>
  <si>
    <t>Eternal</t>
  </si>
  <si>
    <t>What a Pleasureの母</t>
  </si>
  <si>
    <t>Charles O'Malley</t>
  </si>
  <si>
    <t>Adam</t>
  </si>
  <si>
    <t>Ben Brush</t>
  </si>
  <si>
    <t>Roi Herode</t>
  </si>
  <si>
    <t>名</t>
  </si>
  <si>
    <t>キングマンボ-覇煌-</t>
  </si>
  <si>
    <t>エフフォーリア-闘覇-</t>
  </si>
  <si>
    <t>ﾘｱﾌｧﾝ</t>
  </si>
  <si>
    <t>Raffinement</t>
  </si>
  <si>
    <t>ｴﾋﾟﾌｧﾈｲｱ</t>
  </si>
  <si>
    <t>日華覡臨</t>
  </si>
  <si>
    <t>カミノクレッセ1992</t>
  </si>
  <si>
    <t>キートゥザミント-覇煌-</t>
  </si>
  <si>
    <t>ジャングルポケット-闘煌-</t>
  </si>
  <si>
    <t>セイウンスカイ-覇煌-</t>
  </si>
  <si>
    <t>ドゥラメンテ-闘覇-</t>
  </si>
  <si>
    <t>ノーザンテースト-極走-</t>
  </si>
  <si>
    <t>ハーツクライ-闘覇-</t>
  </si>
  <si>
    <t>バゴ-覇煌-</t>
  </si>
  <si>
    <t>ベイツモーテル1983</t>
  </si>
  <si>
    <t>ｻｰｱｲヴｧｰ</t>
  </si>
  <si>
    <t>Count of Honor</t>
  </si>
  <si>
    <t>Breather</t>
  </si>
  <si>
    <t>Heelfly</t>
  </si>
  <si>
    <t>モンジュー-闘煌-</t>
  </si>
  <si>
    <t>ライジングフレーム1958</t>
  </si>
  <si>
    <t>光焔天暁</t>
  </si>
  <si>
    <t>1100m〜3200m</t>
  </si>
  <si>
    <t>Captivation</t>
  </si>
  <si>
    <t>Sunstar</t>
  </si>
  <si>
    <t>シルヴァーホーク-覇煌-</t>
  </si>
  <si>
    <t>ダルシャーン-闘覇-</t>
  </si>
  <si>
    <t>ダンシングブレーヴ-瞬走-</t>
  </si>
  <si>
    <t>リローンチ-闘覇-</t>
  </si>
  <si>
    <t>Reboot</t>
  </si>
  <si>
    <t>ブリガディアジェラード-瞬走-</t>
  </si>
  <si>
    <t>Horus</t>
  </si>
  <si>
    <t>Brave Master</t>
  </si>
  <si>
    <t>Abbot's Speed</t>
  </si>
  <si>
    <t>ディープインパクト-天煌-</t>
  </si>
  <si>
    <t>リファール-覇閃-</t>
  </si>
  <si>
    <t>アンダースタンディング-覇靭-</t>
  </si>
  <si>
    <t>ストラヴィンスキー-瞬走-</t>
  </si>
  <si>
    <t>パーソナリティ-闘覇-</t>
  </si>
  <si>
    <t>サンデーサイレンス-神速-</t>
  </si>
  <si>
    <t>パーソロン-覇煌-</t>
  </si>
  <si>
    <t>ネアルコ-燕闘-</t>
  </si>
  <si>
    <t>ニジンスキー-覇煌-</t>
  </si>
  <si>
    <t>マルゼンスキー-闘覇-</t>
  </si>
  <si>
    <t>トウケイニセイ2000</t>
  </si>
  <si>
    <t>ナンデヤネン</t>
  </si>
  <si>
    <t>ゴシュウネンキネン</t>
  </si>
  <si>
    <t>ﾈｱﾙｺ</t>
  </si>
  <si>
    <t>ﾄｳｹｲﾎｰﾌﾟ</t>
  </si>
  <si>
    <t>ｲｰｽﾀﾝﾌﾘｰﾄ</t>
  </si>
  <si>
    <t>Reform</t>
  </si>
  <si>
    <t>ｻｻﾌﾗ</t>
  </si>
  <si>
    <t>不屈英雄</t>
  </si>
  <si>
    <t>Arcobaleno</t>
  </si>
  <si>
    <t>Cyllene</t>
  </si>
  <si>
    <t>Love Wisely</t>
  </si>
  <si>
    <t>Ajax</t>
  </si>
  <si>
    <t>The Sailor Prince</t>
  </si>
  <si>
    <t>天倫星彩</t>
  </si>
  <si>
    <t>Orgueil</t>
  </si>
  <si>
    <t>神話創造</t>
  </si>
  <si>
    <t>黎咲芳躅</t>
  </si>
  <si>
    <t>Overwhelm</t>
  </si>
  <si>
    <t>ｱﾚｯｼﾞﾄﾞ</t>
  </si>
  <si>
    <t>アンダースタンディング-覇靱-</t>
  </si>
  <si>
    <t>セントマークスバシリカ-瞬走-</t>
  </si>
  <si>
    <t>難</t>
    <rPh sb="0" eb="1">
      <t>ナン</t>
    </rPh>
    <phoneticPr fontId="1"/>
  </si>
  <si>
    <t>早</t>
    <rPh sb="0" eb="1">
      <t>ハヤ</t>
    </rPh>
    <phoneticPr fontId="1"/>
  </si>
  <si>
    <t>ダ</t>
    <phoneticPr fontId="1"/>
  </si>
  <si>
    <t>スペシャルウィーク-瓏覇-</t>
  </si>
  <si>
    <t>ナリタブライアン-燕闘-</t>
  </si>
  <si>
    <t>ロベルト-瓏覇-</t>
  </si>
  <si>
    <t>グラスワンダー-天闘-</t>
  </si>
  <si>
    <t>クライムカイザー-闘覇-</t>
  </si>
  <si>
    <t>トウショウボーイ-天禊-</t>
  </si>
  <si>
    <t>テンポイント-覇魂-</t>
  </si>
  <si>
    <t>グリーングラス-瓏闘-</t>
  </si>
  <si>
    <t>コントレイル-天煌-</t>
  </si>
  <si>
    <t>トルカータータッソ-燕闘-</t>
  </si>
  <si>
    <t>オルフェーヴル-天靭-</t>
  </si>
  <si>
    <t>オグリキャップ-天煌-</t>
  </si>
  <si>
    <t>アグネスデジタル-瞬走-</t>
  </si>
  <si>
    <t>ミスタープロスペクター-神速-</t>
  </si>
  <si>
    <t>ザミンストレル-天禊-</t>
  </si>
  <si>
    <t>ヴｪﾝﾁｱ</t>
  </si>
  <si>
    <t>Premonition</t>
  </si>
  <si>
    <t>サキー2001</t>
  </si>
  <si>
    <t>ﾘヴｧｰﾏﾝ</t>
  </si>
  <si>
    <t>Bardachd</t>
  </si>
  <si>
    <t>シュトーレン-闘覇-</t>
  </si>
  <si>
    <t>アドヴェント</t>
  </si>
  <si>
    <t>Toylsome</t>
  </si>
  <si>
    <t>Weltreise</t>
  </si>
  <si>
    <t>ｻﾞﾐﾝｽﾄﾚﾙ</t>
  </si>
  <si>
    <t>Surumu</t>
  </si>
  <si>
    <t>Trempolino</t>
  </si>
  <si>
    <t>Claiomh</t>
  </si>
  <si>
    <t>ホワイトノエル</t>
  </si>
  <si>
    <t>ﾛﾍﾞﾙﾄ</t>
  </si>
  <si>
    <t>ﾈヴｧｰﾋﾞｰﾄ</t>
  </si>
  <si>
    <t>クリスマスキャロル</t>
  </si>
  <si>
    <t>？</t>
  </si>
  <si>
    <t>ジングルベル</t>
  </si>
  <si>
    <t>タマモクロス-神煌-</t>
  </si>
  <si>
    <t>天雷白虹</t>
  </si>
  <si>
    <t>難性</t>
  </si>
  <si>
    <t>アンテウス-闘覇-</t>
  </si>
  <si>
    <t>ヴァイスリージェント-覇閃-</t>
  </si>
  <si>
    <t>Paradigm Shift</t>
  </si>
  <si>
    <t>Osiris</t>
  </si>
  <si>
    <t>ソードダンサー-砂覇-</t>
  </si>
  <si>
    <t>Mad Hatter</t>
  </si>
  <si>
    <t>St.Frusquin</t>
  </si>
  <si>
    <t>ライジン</t>
  </si>
  <si>
    <t>ヴィクトワールピサ-燕闘-</t>
  </si>
  <si>
    <t>エピファネイア-天煌-</t>
  </si>
  <si>
    <t>プレザントリーパーフェクト2004</t>
  </si>
  <si>
    <t>ﾌﾟﾚｻﾞﾝﾄｺﾛﾆｰ</t>
  </si>
  <si>
    <t>Delight</t>
  </si>
  <si>
    <t>アリバイ-闘覇-</t>
  </si>
  <si>
    <t>Wildfowler</t>
  </si>
  <si>
    <t>Bay Ronald</t>
  </si>
  <si>
    <t>Minoru</t>
  </si>
  <si>
    <t>Orme</t>
  </si>
  <si>
    <t>Gallinule</t>
  </si>
  <si>
    <t>Eager</t>
  </si>
  <si>
    <t>エルコンドルパサー-天闘-</t>
  </si>
  <si>
    <t>カリフォルニアクローム-天闘-</t>
  </si>
  <si>
    <t>Catchdream</t>
  </si>
  <si>
    <t>ガルチ-天禊-</t>
  </si>
  <si>
    <t>Confidently</t>
  </si>
  <si>
    <t>コートマーシャル-瞬走-</t>
  </si>
  <si>
    <t>ゴールドシップ-瓏覇-</t>
  </si>
  <si>
    <t>矜持舟路</t>
  </si>
  <si>
    <t>レインボウクエスト-天煌-</t>
  </si>
  <si>
    <t>アイカタカタオモイ</t>
  </si>
  <si>
    <t>キープチョコ</t>
  </si>
  <si>
    <t>ウドノタイボク</t>
  </si>
  <si>
    <t>アマノニアマエルノ</t>
  </si>
  <si>
    <t>Underwood</t>
  </si>
  <si>
    <t>Helicon</t>
  </si>
  <si>
    <t>オオイナルボセイ</t>
  </si>
  <si>
    <t>Fariman</t>
  </si>
  <si>
    <t>Schiavoni</t>
  </si>
  <si>
    <t>コウマガタッタ</t>
  </si>
  <si>
    <t>Bellotto</t>
  </si>
  <si>
    <t>アレッジド-覇魂-</t>
  </si>
  <si>
    <t>ナカヤマフェスタ-闘覇-</t>
  </si>
  <si>
    <t>Besthorse</t>
  </si>
  <si>
    <t>キャイーンノデバン</t>
  </si>
  <si>
    <t>呵呵大笑</t>
  </si>
  <si>
    <t>祝祭</t>
  </si>
  <si>
    <t>ウオウサオウワオ</t>
  </si>
  <si>
    <t>エイシンフラッシュ-覇禊-</t>
  </si>
  <si>
    <t>ウマスズキ-闘覇-</t>
  </si>
  <si>
    <t>キャロルハウス-覇煌-</t>
  </si>
  <si>
    <t>アマノメガネオー-瞬走-</t>
  </si>
  <si>
    <t>アマッキャイーン-覇魂-</t>
  </si>
  <si>
    <t>ジンセイマンザイ-縮地-</t>
  </si>
  <si>
    <t>ママモウイッパイ</t>
  </si>
  <si>
    <t>ﾘﾛｰﾝﾁ</t>
  </si>
  <si>
    <t>相思相愛</t>
  </si>
  <si>
    <t>料理巧者</t>
  </si>
  <si>
    <t>ウドノタワゴト</t>
  </si>
  <si>
    <t>Peter Hastings</t>
  </si>
  <si>
    <t>喧喧GoGo</t>
  </si>
  <si>
    <t>ｺｰﾄﾏｰｼｬﾙ</t>
  </si>
  <si>
    <t>空気を読む</t>
  </si>
  <si>
    <t>光彩奪目</t>
  </si>
  <si>
    <t>祝歌旅情</t>
  </si>
  <si>
    <t>塞翁が馬</t>
  </si>
  <si>
    <t>Flying Fox</t>
  </si>
  <si>
    <t>John o'Gaunt</t>
  </si>
  <si>
    <t>アマノダイマジン</t>
  </si>
  <si>
    <t>アマノコガネモチ</t>
  </si>
  <si>
    <t>キセキヲオコスゼ</t>
  </si>
  <si>
    <t>サイレンススズカ-瞬天-</t>
  </si>
  <si>
    <t>疾風永遠</t>
  </si>
  <si>
    <t>シャーペンアップ-覇閃-</t>
  </si>
  <si>
    <t>Sharpness</t>
  </si>
  <si>
    <t>ダイワメジャー-縮地-</t>
  </si>
  <si>
    <t>紫緋炎速</t>
  </si>
  <si>
    <t>ネオユニヴァース-天煌-</t>
  </si>
  <si>
    <t>宇宙速度</t>
  </si>
  <si>
    <t>アマノジャクダネ</t>
  </si>
  <si>
    <t>ｲﾝｲｸｽﾄﾘｰﾐｽ</t>
  </si>
  <si>
    <t>ヴｪｲｸﾞﾘｰﾉｰﾌﾞﾙ</t>
  </si>
  <si>
    <t>スペシャルバケツウォーター</t>
  </si>
  <si>
    <t>チカラヲヒトツニ</t>
  </si>
  <si>
    <t>ｱﾘﾊﾞｲ</t>
  </si>
  <si>
    <t>マジカルカイバビーム</t>
  </si>
  <si>
    <t>ナシュア-獅闘-</t>
  </si>
  <si>
    <t>Sardanapale</t>
  </si>
  <si>
    <t>Unyielding</t>
  </si>
  <si>
    <t>St.James</t>
  </si>
  <si>
    <t>ラウンドテーブル-燕闘-</t>
  </si>
  <si>
    <t>オールドヴィック1998</t>
  </si>
  <si>
    <t>シンボリルドルフ-神速-</t>
  </si>
  <si>
    <t>パーシア-闘煌-</t>
  </si>
  <si>
    <t>ダンチヒ-覇閃-</t>
  </si>
  <si>
    <t>サイテーション-覇煌-</t>
  </si>
  <si>
    <t>ワグネリアン-闘覇-</t>
  </si>
  <si>
    <t>キングカメハメハ-瞬天-</t>
  </si>
  <si>
    <t>サッカーボーイ-天煌-</t>
  </si>
  <si>
    <t>Lucida</t>
  </si>
  <si>
    <t>Voter</t>
  </si>
  <si>
    <t>Trenton</t>
  </si>
  <si>
    <t>天剋皇帝</t>
  </si>
  <si>
    <t>Ataraxia</t>
  </si>
  <si>
    <t>緋焔弓響</t>
  </si>
  <si>
    <t>Tredennis</t>
  </si>
  <si>
    <t>Willbrook</t>
  </si>
  <si>
    <t>Nobleknight</t>
  </si>
  <si>
    <t>White Eagle</t>
  </si>
  <si>
    <t>Desmond</t>
  </si>
  <si>
    <t>Cicero</t>
  </si>
  <si>
    <t>騎行</t>
  </si>
  <si>
    <t>キートゥザミント-瞬走-</t>
  </si>
  <si>
    <t>ダッシャーゴーゴー</t>
  </si>
  <si>
    <t>ランザガントレット-覇煌-</t>
  </si>
  <si>
    <t>シンコウラブリイ</t>
  </si>
  <si>
    <t>ﾗｳﾝﾄﾞﾃｰﾌﾞﾙ</t>
  </si>
  <si>
    <t>アドマイヤマーズ</t>
  </si>
  <si>
    <t>Medicean</t>
  </si>
  <si>
    <t>ヴァーミリアン-覇煌-</t>
  </si>
  <si>
    <t>オペラハウス-燕闘-</t>
  </si>
  <si>
    <t>シロッコ-天煌-</t>
  </si>
  <si>
    <t>ダイタクヘリオス-覇走-</t>
  </si>
  <si>
    <t>ダマスカス-天闘-</t>
  </si>
  <si>
    <t>ｿｰﾄﾞﾀﾞﾝｻｰ</t>
  </si>
  <si>
    <t>Adaptation</t>
  </si>
  <si>
    <t>デュランダル-瞬走-</t>
  </si>
  <si>
    <t>ドクターフェイガー-覇閃-</t>
  </si>
  <si>
    <t>Metafiction</t>
  </si>
  <si>
    <t>トニービン-天煌-</t>
  </si>
  <si>
    <t>バックパサー-瞬天-</t>
  </si>
  <si>
    <t>Perfection</t>
  </si>
  <si>
    <t>Supremus</t>
  </si>
  <si>
    <t>トムフール系</t>
  </si>
  <si>
    <t>メジロマックイーン-燕禊-</t>
  </si>
  <si>
    <t>シスファハン-極走-</t>
  </si>
  <si>
    <t>アウザール-覇煌-</t>
  </si>
  <si>
    <t>ダンスインザダーク-覇煌-</t>
  </si>
  <si>
    <t>ヘクタープロテクター-瞬走-</t>
  </si>
  <si>
    <t>ダンシングモス-瓏覇-</t>
  </si>
  <si>
    <t>ステイゴールド-天煌-</t>
  </si>
  <si>
    <t>キングマンボ-瓏覇-</t>
  </si>
  <si>
    <t>テスコボーイ-覇閃-</t>
  </si>
  <si>
    <t>Isfahan</t>
  </si>
  <si>
    <t>Lord Of England</t>
  </si>
  <si>
    <t>ｹﾝﾀﾞﾙｼﾞｬﾝ</t>
  </si>
  <si>
    <t>Los Santos</t>
  </si>
  <si>
    <t>Sanglamore</t>
  </si>
  <si>
    <t>ティンガーラ-瞬天-</t>
  </si>
  <si>
    <t>ピュアセレブレイド</t>
  </si>
  <si>
    <t>アフリート-覇走-</t>
  </si>
  <si>
    <t>ﾅｼｭｱ</t>
  </si>
  <si>
    <t>Imperial</t>
  </si>
  <si>
    <t>キングズベスト-獅闘-</t>
  </si>
  <si>
    <t>Formula</t>
  </si>
  <si>
    <t>ドリームジャーニー-瞬天-</t>
  </si>
  <si>
    <t>ロードカナロア-覇閃-</t>
  </si>
  <si>
    <t>サドラーズウェルズ-燕闘-</t>
  </si>
  <si>
    <t>Generosite</t>
  </si>
  <si>
    <t>アイアンリージ-瓏闘-</t>
  </si>
  <si>
    <t>Stand Up Guy</t>
  </si>
  <si>
    <t>Uncle</t>
  </si>
  <si>
    <t>エンカオー-覇煌-</t>
  </si>
  <si>
    <t>クリムゾンサタン-闘覇-</t>
  </si>
  <si>
    <t>Re-Echo</t>
  </si>
  <si>
    <t>Papanatas</t>
  </si>
  <si>
    <t>Pippermint</t>
  </si>
  <si>
    <t>Val d'Or</t>
  </si>
  <si>
    <t>サッカーボーイ-覇煌-</t>
  </si>
  <si>
    <t>シーザスターズ-天闘-</t>
  </si>
  <si>
    <t>?</t>
  </si>
  <si>
    <t>コットンキャンディ</t>
  </si>
  <si>
    <t>5代目</t>
    <rPh sb="1" eb="3">
      <t>ダイメ</t>
    </rPh>
    <phoneticPr fontId="1"/>
  </si>
  <si>
    <t>4代目</t>
    <rPh sb="1" eb="3">
      <t>ダイメ</t>
    </rPh>
    <phoneticPr fontId="1"/>
  </si>
  <si>
    <t>繁殖</t>
    <rPh sb="0" eb="2">
      <t>ハンショク</t>
    </rPh>
    <phoneticPr fontId="1"/>
  </si>
  <si>
    <t>母父</t>
    <rPh sb="0" eb="2">
      <t>ハハチチ</t>
    </rPh>
    <phoneticPr fontId="1"/>
  </si>
  <si>
    <t>〆</t>
    <phoneticPr fontId="1"/>
  </si>
  <si>
    <t>（奇跡）</t>
    <rPh sb="1" eb="3">
      <t>キセキ</t>
    </rPh>
    <phoneticPr fontId="1"/>
  </si>
  <si>
    <t>父系統</t>
    <rPh sb="0" eb="3">
      <t>チチケイトウ</t>
    </rPh>
    <phoneticPr fontId="1"/>
  </si>
  <si>
    <t>母系統</t>
    <rPh sb="0" eb="1">
      <t>ハハ</t>
    </rPh>
    <rPh sb="1" eb="3">
      <t>ケイトウ</t>
    </rPh>
    <phoneticPr fontId="1"/>
  </si>
  <si>
    <t>計</t>
    <rPh sb="0" eb="1">
      <t>ケイ</t>
    </rPh>
    <phoneticPr fontId="1"/>
  </si>
  <si>
    <t>ストロングエイト-覇煌-</t>
  </si>
  <si>
    <t>※種牡馬・繁殖牝馬の番号は別エクセルの検索ファイルから確認して入力</t>
    <rPh sb="1" eb="4">
      <t>シュボバ</t>
    </rPh>
    <rPh sb="5" eb="9">
      <t>ハンショクヒンバ</t>
    </rPh>
    <rPh sb="10" eb="12">
      <t>バンゴウ</t>
    </rPh>
    <rPh sb="13" eb="14">
      <t>ベツ</t>
    </rPh>
    <rPh sb="19" eb="21">
      <t>ケンサク</t>
    </rPh>
    <rPh sb="27" eb="29">
      <t>カクニン</t>
    </rPh>
    <rPh sb="31" eb="33">
      <t>ニュウリョク</t>
    </rPh>
    <phoneticPr fontId="1"/>
  </si>
  <si>
    <t>Top Gear</t>
  </si>
  <si>
    <t>ジャスタウェイ-獅闘-</t>
  </si>
  <si>
    <t>神火爆裂</t>
  </si>
  <si>
    <t>モーリス-迅闘-</t>
  </si>
  <si>
    <t>雄偉迅速</t>
  </si>
  <si>
    <t>スマイル式ダビマス攻略２を参照して相性地不明個所を１と入力</t>
    <rPh sb="4" eb="5">
      <t>シキ</t>
    </rPh>
    <rPh sb="9" eb="11">
      <t>コウリャク</t>
    </rPh>
    <rPh sb="13" eb="15">
      <t>サンショウ</t>
    </rPh>
    <rPh sb="17" eb="20">
      <t>アイショウチ</t>
    </rPh>
    <rPh sb="20" eb="22">
      <t>フメイ</t>
    </rPh>
    <rPh sb="22" eb="24">
      <t>カショ</t>
    </rPh>
    <rPh sb="27" eb="29">
      <t>ニュウリョク</t>
    </rPh>
    <phoneticPr fontId="1"/>
  </si>
  <si>
    <t>サクラガマンカイ</t>
  </si>
  <si>
    <t>Hairan</t>
  </si>
  <si>
    <t>コジーン-天闘-</t>
  </si>
  <si>
    <t>Seriously</t>
  </si>
  <si>
    <t>セイウンスカイ-天煌-</t>
  </si>
  <si>
    <t>タケホープ-剛健-</t>
  </si>
  <si>
    <t>ダンシングブレーヴ-瞬天-</t>
  </si>
  <si>
    <t>Battler</t>
  </si>
  <si>
    <t>トウカイテイオー-覇魂-</t>
  </si>
  <si>
    <t>ブリガディアジェラード-瞬天-</t>
  </si>
  <si>
    <t>Brigadier</t>
  </si>
  <si>
    <t>ミスワキ-縮地-</t>
  </si>
  <si>
    <t>Heresy</t>
  </si>
  <si>
    <t>ラムタラ-瓏闘-</t>
  </si>
  <si>
    <t>馬神超越</t>
  </si>
  <si>
    <t>ｘ</t>
    <phoneticPr fontId="1"/>
  </si>
  <si>
    <t>ｙ</t>
    <phoneticPr fontId="1"/>
  </si>
  <si>
    <t>ヴェンチア-瞬闘-</t>
  </si>
  <si>
    <t>Adventure</t>
  </si>
  <si>
    <t>Rock Flint</t>
  </si>
  <si>
    <t>セダン-剛健-</t>
  </si>
  <si>
    <t>トップヴィル-覇走-</t>
  </si>
  <si>
    <t>ヴｨﾐｰ</t>
  </si>
  <si>
    <t>ニジンスキー-燕闘-</t>
  </si>
  <si>
    <t>Topnotch</t>
  </si>
  <si>
    <t>フォーントリック-瞬発-</t>
  </si>
  <si>
    <t>ポッセ-堅忍-</t>
  </si>
  <si>
    <t>マグニテュード-覇煌-</t>
  </si>
  <si>
    <t>撼天動地</t>
  </si>
  <si>
    <t>ミホノブルボン-燕闘-</t>
  </si>
  <si>
    <t>紫翠絢舞</t>
  </si>
  <si>
    <t>アドマイヤグルーヴ</t>
  </si>
  <si>
    <t>短</t>
    <rPh sb="0" eb="1">
      <t>タン</t>
    </rPh>
    <phoneticPr fontId="37"/>
  </si>
  <si>
    <t>長</t>
    <rPh sb="0" eb="1">
      <t>チョウ</t>
    </rPh>
    <phoneticPr fontId="37"/>
  </si>
  <si>
    <t>速</t>
    <rPh sb="0" eb="1">
      <t>ソク</t>
    </rPh>
    <phoneticPr fontId="37"/>
  </si>
  <si>
    <t>底</t>
    <rPh sb="0" eb="1">
      <t>ソコ</t>
    </rPh>
    <phoneticPr fontId="37"/>
  </si>
  <si>
    <t>難</t>
    <rPh sb="0" eb="1">
      <t>ナン</t>
    </rPh>
    <phoneticPr fontId="37"/>
  </si>
  <si>
    <t>丈</t>
    <rPh sb="0" eb="1">
      <t>ジョウ</t>
    </rPh>
    <phoneticPr fontId="37"/>
  </si>
  <si>
    <t>晩</t>
    <rPh sb="0" eb="1">
      <t>バン</t>
    </rPh>
    <phoneticPr fontId="37"/>
  </si>
  <si>
    <t>早</t>
    <rPh sb="0" eb="1">
      <t>ソウ</t>
    </rPh>
    <phoneticPr fontId="37"/>
  </si>
  <si>
    <t>底</t>
    <rPh sb="0" eb="1">
      <t>テイ</t>
    </rPh>
    <phoneticPr fontId="36"/>
  </si>
  <si>
    <t>長</t>
    <rPh sb="0" eb="1">
      <t>チョウ</t>
    </rPh>
    <phoneticPr fontId="36"/>
  </si>
  <si>
    <t>丈</t>
    <rPh sb="0" eb="1">
      <t>ジョウ</t>
    </rPh>
    <phoneticPr fontId="36"/>
  </si>
  <si>
    <t>堅</t>
    <rPh sb="0" eb="1">
      <t>ケン</t>
    </rPh>
    <phoneticPr fontId="37"/>
  </si>
  <si>
    <t>短</t>
    <rPh sb="0" eb="1">
      <t>タン</t>
    </rPh>
    <phoneticPr fontId="36"/>
  </si>
  <si>
    <t>早</t>
    <rPh sb="0" eb="1">
      <t>ソウ</t>
    </rPh>
    <phoneticPr fontId="36"/>
  </si>
  <si>
    <t>底</t>
    <rPh sb="0" eb="1">
      <t>ソコ</t>
    </rPh>
    <phoneticPr fontId="36"/>
  </si>
  <si>
    <t>速</t>
    <rPh sb="0" eb="1">
      <t>ソク</t>
    </rPh>
    <phoneticPr fontId="36"/>
  </si>
  <si>
    <t>難</t>
  </si>
  <si>
    <t>堅</t>
    <rPh sb="0" eb="1">
      <t>ケン</t>
    </rPh>
    <phoneticPr fontId="36"/>
  </si>
  <si>
    <t>晩</t>
    <rPh sb="0" eb="1">
      <t>バン</t>
    </rPh>
    <phoneticPr fontId="36"/>
  </si>
  <si>
    <t>アンブライドルズソング</t>
  </si>
  <si>
    <t>ｱﾝﾌﾞﾗｲﾄﾞﾙｽﾞｿﾝｸﾞ</t>
  </si>
  <si>
    <t>メジロマックイーン</t>
  </si>
  <si>
    <t>ﾊﾞｺﾞ</t>
  </si>
  <si>
    <t>クレペロ-覇煌-</t>
  </si>
  <si>
    <t>ｸﾚﾍﾟﾛ</t>
  </si>
  <si>
    <t>ナシプール-闘煌-</t>
  </si>
  <si>
    <t>アジダル-瞬闘-</t>
  </si>
  <si>
    <t>底</t>
    <rPh sb="0" eb="1">
      <t>テイ</t>
    </rPh>
    <phoneticPr fontId="37"/>
  </si>
  <si>
    <t>ｳﾞｧｲｽﾘｰｼﾞｪﾝﾄ</t>
  </si>
  <si>
    <t>ﾀﾞﾏｽｶｽ</t>
  </si>
  <si>
    <t>ﾊﾞｯｸﾊﾟｻｰ</t>
  </si>
  <si>
    <t>Radium</t>
  </si>
  <si>
    <t>Bridge of Earn</t>
  </si>
  <si>
    <t>Consols</t>
  </si>
  <si>
    <t>Opott</t>
  </si>
  <si>
    <t>Nuccio</t>
  </si>
  <si>
    <t>1300m〜3200m</t>
  </si>
  <si>
    <t>Traghetto</t>
  </si>
  <si>
    <t>アルザオ-闘覇-</t>
  </si>
  <si>
    <t>エルコンドルパサー-瞬闘-</t>
  </si>
  <si>
    <t>オグリキャップ-燕禊-</t>
  </si>
  <si>
    <t>シルバーシャーク-闘覇-</t>
  </si>
  <si>
    <t>シングスピール-堅忍-</t>
  </si>
  <si>
    <t>ストリートクライ-覇走-</t>
  </si>
  <si>
    <t>セキテイリュウオー-闘志-</t>
  </si>
  <si>
    <t>タピット-覇走-</t>
  </si>
  <si>
    <t>ディープインパクト-煌魂-</t>
  </si>
  <si>
    <t>ネイティヴダンサー-獅闘-</t>
  </si>
  <si>
    <t>John P. Grier</t>
  </si>
  <si>
    <t>GrayGhost</t>
  </si>
  <si>
    <t>Light Brigade</t>
  </si>
  <si>
    <t>バックパサー-瞬走-</t>
  </si>
  <si>
    <t>ファストネットロック-瞬発-</t>
  </si>
  <si>
    <t>マスタークラフツマン-瞬発-</t>
  </si>
  <si>
    <t>マンデュロ-闘志-</t>
  </si>
  <si>
    <t>ヤマニンゼファー-瞬走-</t>
  </si>
  <si>
    <t>ロクシュウネンキネン</t>
  </si>
  <si>
    <t>ガリレオ-天煌-</t>
  </si>
  <si>
    <t>Meteor</t>
  </si>
  <si>
    <t>サイレンススズカ-瞬発-</t>
  </si>
  <si>
    <t>トルカータータッソ-闘煌-</t>
  </si>
  <si>
    <t>ハイセイコー-天煌-</t>
  </si>
  <si>
    <t>フランケル-天闘-</t>
  </si>
  <si>
    <t>Bestever</t>
  </si>
  <si>
    <t>ミルリーフ-神速-</t>
  </si>
  <si>
    <t>ノーザンダンサー-闘神-</t>
  </si>
  <si>
    <t>クロフネ-覇閃-</t>
  </si>
  <si>
    <t>ネアルコ-覇煌-</t>
  </si>
  <si>
    <t>パーソロン-天煌-</t>
  </si>
  <si>
    <t>シャーペンアップ-瞬走-</t>
  </si>
  <si>
    <t>リファール-瞬走-</t>
  </si>
  <si>
    <t>ケンマール-闘覇-</t>
  </si>
  <si>
    <t>ナリタブライアン-天煌-</t>
  </si>
  <si>
    <t>ブライアンズタイム-瞬天-</t>
  </si>
  <si>
    <t>タマモクロス-闘志-</t>
  </si>
  <si>
    <t>タイキブリザード-覇走-</t>
  </si>
  <si>
    <t>ドクターフェイガー-瞬走-</t>
  </si>
  <si>
    <t>ミホシンザン-剛健-</t>
  </si>
  <si>
    <t>ファンタスティックライト-闘煌-</t>
  </si>
  <si>
    <t>レッドロード-狂瞬-</t>
  </si>
  <si>
    <t>ﾈｲﾃｨヴﾀﾞﾝｻｰ</t>
  </si>
  <si>
    <t>Best World</t>
  </si>
  <si>
    <t>白王百麗</t>
  </si>
  <si>
    <t>Mago</t>
  </si>
  <si>
    <t>天血芳躅</t>
  </si>
  <si>
    <t>Cutting</t>
  </si>
  <si>
    <t>Myosotis</t>
  </si>
  <si>
    <t>Hasard</t>
  </si>
  <si>
    <t>影轟壊物</t>
  </si>
  <si>
    <t>流星剋芒</t>
  </si>
  <si>
    <t>Rage</t>
  </si>
  <si>
    <t>アレッジド-覇煌-</t>
  </si>
  <si>
    <t>Lasthorse</t>
  </si>
  <si>
    <t>アロゲート-極走-</t>
  </si>
  <si>
    <t>Dazzle</t>
  </si>
  <si>
    <t>サイテーション-燕闘-</t>
  </si>
  <si>
    <t>Million</t>
  </si>
  <si>
    <t>サンシャインフォーエヴァー-闘志-</t>
  </si>
  <si>
    <t>ストロベリーロード-覇走-</t>
  </si>
  <si>
    <t>スペシャルウィーク-覇魂-</t>
  </si>
  <si>
    <t>天地覇者</t>
  </si>
  <si>
    <t>タップダンスシチー-覇煌-</t>
  </si>
  <si>
    <t>舞神踏来</t>
  </si>
  <si>
    <t>ノウンファクト-縮地-</t>
  </si>
  <si>
    <t>ノーザンテースト-閃禊-</t>
  </si>
  <si>
    <t>神風招雷</t>
  </si>
  <si>
    <t>ヒズマジェスティ-瓏闘-</t>
  </si>
  <si>
    <t>Magnificent</t>
  </si>
  <si>
    <t>ペティンゴ-瞬発-</t>
  </si>
  <si>
    <t>ミハルオー-剛健-</t>
  </si>
  <si>
    <t>メジロデュレン-神煌-</t>
  </si>
  <si>
    <t>柔能剛制</t>
  </si>
  <si>
    <t>ラーイ-覇閃-</t>
  </si>
  <si>
    <t>Bloodline</t>
  </si>
  <si>
    <t>リマンド-闘覇-</t>
  </si>
  <si>
    <t>速</t>
  </si>
  <si>
    <t>長</t>
  </si>
  <si>
    <t>底</t>
  </si>
  <si>
    <t>短</t>
  </si>
  <si>
    <t>堅</t>
  </si>
  <si>
    <t>アンバーシャダイ-極煌-</t>
  </si>
  <si>
    <t>王傍白虎</t>
  </si>
  <si>
    <t>イージーゴア-覇魂</t>
  </si>
  <si>
    <t>Access</t>
  </si>
  <si>
    <t>インペリアルダンサー-覇走-</t>
  </si>
  <si>
    <t>ウィングドラヴ-剛健-</t>
  </si>
  <si>
    <t>ﾄｯﾌﾟヴｨﾙ</t>
  </si>
  <si>
    <t>ﾉｰｻﾞﾝﾀﾞﾝｻｰ</t>
  </si>
  <si>
    <t>オアシスドリーム-闘志-</t>
  </si>
  <si>
    <t>キートゥザミント-瞬天-</t>
  </si>
  <si>
    <t>Tremendous</t>
  </si>
  <si>
    <t>ケープクロス-覇走-</t>
  </si>
  <si>
    <t>サイレンススズカ-迅闘-</t>
  </si>
  <si>
    <t>疾風神境</t>
  </si>
  <si>
    <t>サンデーサイレンス-覇閃-</t>
  </si>
  <si>
    <t>天上神話</t>
  </si>
  <si>
    <t>シュトーレン-獅闘-</t>
  </si>
  <si>
    <t>シンザン-神速-</t>
  </si>
  <si>
    <t>神馬天譴</t>
  </si>
  <si>
    <t>ｸﾗｯｸﾏﾝﾅﾝ</t>
  </si>
  <si>
    <t>スーパークリーク-燕闘-</t>
  </si>
  <si>
    <t>山紫水明</t>
  </si>
  <si>
    <t>スズパレード-闘志-</t>
  </si>
  <si>
    <t>タイキシャトル-瞬走-</t>
  </si>
  <si>
    <t>永垂不朽</t>
  </si>
  <si>
    <t>チャペルロイヤル-瞬発-</t>
  </si>
  <si>
    <t>ニホンピロウイナー-瞬走-</t>
  </si>
  <si>
    <t>バーイード-瞬天-</t>
  </si>
  <si>
    <t>Far away</t>
  </si>
  <si>
    <t>ｱﾎﾇｰﾗ</t>
  </si>
  <si>
    <t>フライトライン-天闘-</t>
  </si>
  <si>
    <t>ｲﾝﾃﾞｨｱﾝﾁｬｰﾘｰ</t>
  </si>
  <si>
    <t>Skyhigh</t>
  </si>
  <si>
    <t>マイリージャン-獅禊-</t>
  </si>
  <si>
    <t>Extreme</t>
  </si>
  <si>
    <t>マヤノトップガン-闘志-</t>
  </si>
  <si>
    <t>グラナレグリア</t>
  </si>
  <si>
    <t>Marlin</t>
  </si>
  <si>
    <t>Sword Dance</t>
  </si>
  <si>
    <t>Fortunate Prospect</t>
  </si>
  <si>
    <t>グランアレグリア</t>
  </si>
  <si>
    <t>Incomplete</t>
  </si>
  <si>
    <t>インフィニット-闘覇-</t>
  </si>
  <si>
    <t>永翔壮麗</t>
  </si>
  <si>
    <t>威風凛然</t>
  </si>
  <si>
    <t>メイショウドトウ</t>
  </si>
  <si>
    <t>Laureate</t>
  </si>
  <si>
    <t>アウザール-覇煌-</t>
    <phoneticPr fontId="1"/>
  </si>
  <si>
    <t>アメリゴ-覇魂-</t>
    <phoneticPr fontId="1"/>
  </si>
  <si>
    <t>ヴァーミリアン-覇煌-</t>
    <phoneticPr fontId="1"/>
  </si>
  <si>
    <t>朱焔光芒</t>
    <phoneticPr fontId="1"/>
  </si>
  <si>
    <t>ヴィクトワールピサ-燕闘-</t>
    <phoneticPr fontId="1"/>
  </si>
  <si>
    <t>空前史上</t>
    <phoneticPr fontId="1"/>
  </si>
  <si>
    <r>
      <t>1400m</t>
    </r>
    <r>
      <rPr>
        <sz val="10"/>
        <color theme="1"/>
        <rFont val="ＭＳ 明朝"/>
        <family val="1"/>
        <charset val="128"/>
      </rPr>
      <t>〜</t>
    </r>
    <r>
      <rPr>
        <sz val="10"/>
        <color theme="1"/>
        <rFont val="HGPｺﾞｼｯｸM"/>
        <family val="3"/>
        <charset val="128"/>
      </rPr>
      <t>2500m</t>
    </r>
    <phoneticPr fontId="1"/>
  </si>
  <si>
    <t>エピファネイア-天煌-</t>
    <phoneticPr fontId="1"/>
  </si>
  <si>
    <t>傍若無人</t>
    <phoneticPr fontId="1"/>
  </si>
  <si>
    <t>激壁飛翔</t>
    <phoneticPr fontId="1"/>
  </si>
  <si>
    <t>僻遠飛翔</t>
    <phoneticPr fontId="1"/>
  </si>
  <si>
    <t>Theaterdance</t>
    <phoneticPr fontId="1"/>
  </si>
  <si>
    <t>天鳳単騎</t>
    <phoneticPr fontId="1"/>
  </si>
  <si>
    <t>オペラハウス-燕闘-</t>
    <phoneticPr fontId="1"/>
  </si>
  <si>
    <t>Nocturne</t>
    <phoneticPr fontId="1"/>
  </si>
  <si>
    <t>キートゥザミント-瞬走-</t>
    <phoneticPr fontId="1"/>
  </si>
  <si>
    <t>珠王宿星</t>
    <rPh sb="2" eb="3">
      <t>ヤド</t>
    </rPh>
    <rPh sb="3" eb="4">
      <t>ホシ</t>
    </rPh>
    <phoneticPr fontId="1"/>
  </si>
  <si>
    <t>キングマンボ-覇煌-</t>
    <phoneticPr fontId="1"/>
  </si>
  <si>
    <t>キングマンボ-瓏覇-</t>
    <phoneticPr fontId="1"/>
  </si>
  <si>
    <t>Astral</t>
    <phoneticPr fontId="1"/>
  </si>
  <si>
    <t>グラスワンダー-獅闘-</t>
    <phoneticPr fontId="1"/>
  </si>
  <si>
    <t>ゴールドシップ-瓏覇-</t>
    <phoneticPr fontId="1"/>
  </si>
  <si>
    <t>憧焔虹架</t>
    <rPh sb="0" eb="1">
      <t>アコガ</t>
    </rPh>
    <rPh sb="1" eb="2">
      <t>ホムラ</t>
    </rPh>
    <rPh sb="2" eb="3">
      <t>ニジ</t>
    </rPh>
    <rPh sb="3" eb="4">
      <t>カ</t>
    </rPh>
    <phoneticPr fontId="1"/>
  </si>
  <si>
    <t>シロッコ-天煌-</t>
    <phoneticPr fontId="1"/>
  </si>
  <si>
    <t>Reisender</t>
    <phoneticPr fontId="1"/>
  </si>
  <si>
    <t>ステイゴールド-天煌-</t>
    <phoneticPr fontId="1"/>
  </si>
  <si>
    <t>黄金翼醒</t>
    <phoneticPr fontId="1"/>
  </si>
  <si>
    <t>ストロングエイト-覇煌-</t>
    <phoneticPr fontId="1"/>
  </si>
  <si>
    <t>蒼穹之晴</t>
    <rPh sb="0" eb="2">
      <t>ソウキュウ</t>
    </rPh>
    <rPh sb="2" eb="3">
      <t>ノ</t>
    </rPh>
    <rPh sb="3" eb="4">
      <t>ハ</t>
    </rPh>
    <phoneticPr fontId="1"/>
  </si>
  <si>
    <t>ダイタクヘリオス-覇走-</t>
    <phoneticPr fontId="1"/>
  </si>
  <si>
    <t>C</t>
    <phoneticPr fontId="1"/>
  </si>
  <si>
    <t>天翔烈日</t>
    <phoneticPr fontId="1"/>
  </si>
  <si>
    <t>ダンシングモス-瓏覇-</t>
    <phoneticPr fontId="1"/>
  </si>
  <si>
    <t>Argentum</t>
    <phoneticPr fontId="1"/>
  </si>
  <si>
    <t>2000m〜3200m</t>
    <phoneticPr fontId="1"/>
  </si>
  <si>
    <t>ダンスインザダーク-覇煌-</t>
    <phoneticPr fontId="1"/>
  </si>
  <si>
    <t>暁天幻舞</t>
    <phoneticPr fontId="1"/>
  </si>
  <si>
    <t>英雄凱旋</t>
    <phoneticPr fontId="1"/>
  </si>
  <si>
    <t>ティンガーラ-瞬走-</t>
    <phoneticPr fontId="1"/>
  </si>
  <si>
    <t>ティンガーラ-瞬天-</t>
    <phoneticPr fontId="1"/>
  </si>
  <si>
    <t>星5</t>
    <phoneticPr fontId="1"/>
  </si>
  <si>
    <t>銀河乞巧奠</t>
    <phoneticPr fontId="1"/>
  </si>
  <si>
    <t>テスコボーイ-覇閃-</t>
    <phoneticPr fontId="1"/>
  </si>
  <si>
    <t>月天葬牙</t>
    <phoneticPr fontId="1"/>
  </si>
  <si>
    <t>デュランダル-瞬走-</t>
    <phoneticPr fontId="1"/>
  </si>
  <si>
    <t>英雄末脚</t>
    <phoneticPr fontId="1"/>
  </si>
  <si>
    <t>不死天星</t>
    <rPh sb="0" eb="2">
      <t>フシ</t>
    </rPh>
    <rPh sb="2" eb="3">
      <t>テン</t>
    </rPh>
    <rPh sb="3" eb="4">
      <t>セイ</t>
    </rPh>
    <phoneticPr fontId="1"/>
  </si>
  <si>
    <t>ドクターフェイガー-覇閃-</t>
    <phoneticPr fontId="1"/>
  </si>
  <si>
    <t>Metafiction</t>
    <phoneticPr fontId="1"/>
  </si>
  <si>
    <r>
      <t>1200m</t>
    </r>
    <r>
      <rPr>
        <sz val="10"/>
        <color theme="1"/>
        <rFont val="ＭＳ 明朝"/>
        <family val="1"/>
        <charset val="128"/>
      </rPr>
      <t>〜</t>
    </r>
    <r>
      <rPr>
        <sz val="10"/>
        <color theme="1"/>
        <rFont val="HGPｺﾞｼｯｸM"/>
        <family val="3"/>
        <charset val="128"/>
      </rPr>
      <t>2000m</t>
    </r>
    <phoneticPr fontId="1"/>
  </si>
  <si>
    <t>トニービン-天煌-</t>
    <phoneticPr fontId="1"/>
  </si>
  <si>
    <t>波魂絶空</t>
    <phoneticPr fontId="1"/>
  </si>
  <si>
    <t>Fair Trial</t>
    <phoneticPr fontId="1"/>
  </si>
  <si>
    <t>ナカヤマフェスタ-闘覇-</t>
    <phoneticPr fontId="1"/>
  </si>
  <si>
    <r>
      <t>1800m</t>
    </r>
    <r>
      <rPr>
        <sz val="10"/>
        <color theme="1"/>
        <rFont val="ＭＳ 明朝"/>
        <family val="1"/>
        <charset val="128"/>
      </rPr>
      <t>〜</t>
    </r>
    <r>
      <rPr>
        <sz val="10"/>
        <color theme="1"/>
        <rFont val="HGPｺﾞｼｯｸM"/>
        <family val="3"/>
        <charset val="128"/>
      </rPr>
      <t>2500m</t>
    </r>
    <phoneticPr fontId="1"/>
  </si>
  <si>
    <t>ネオユニヴァース-天煌-</t>
    <phoneticPr fontId="1"/>
  </si>
  <si>
    <t>ハーツクライ-瓏覇-</t>
    <phoneticPr fontId="1"/>
  </si>
  <si>
    <t>Completeness</t>
    <phoneticPr fontId="1"/>
  </si>
  <si>
    <t>トムフール系</t>
    <phoneticPr fontId="1"/>
  </si>
  <si>
    <t>ヘクタープロテクター-瞬走-</t>
    <phoneticPr fontId="1"/>
  </si>
  <si>
    <t>Rapid Time</t>
    <phoneticPr fontId="1"/>
  </si>
  <si>
    <t>メジロマックイーン-燕禊-</t>
    <phoneticPr fontId="1"/>
  </si>
  <si>
    <t>天翼明月</t>
    <phoneticPr fontId="1"/>
  </si>
  <si>
    <t>西風颯爽</t>
    <phoneticPr fontId="1"/>
  </si>
  <si>
    <t>ランザガントレット-覇煌-</t>
    <phoneticPr fontId="1"/>
  </si>
  <si>
    <t>レインボウクエスト-天煌-</t>
    <phoneticPr fontId="1"/>
  </si>
  <si>
    <t>Honor</t>
    <phoneticPr fontId="1"/>
  </si>
  <si>
    <t>レインボウクエスト-覇煌-</t>
    <phoneticPr fontId="1"/>
  </si>
  <si>
    <t>龍皇昊霓</t>
    <rPh sb="1" eb="2">
      <t>オウ</t>
    </rPh>
    <phoneticPr fontId="1"/>
  </si>
  <si>
    <t>レインボウクエスト-覇煌-</t>
  </si>
  <si>
    <t>アメリゴ-覇魂-</t>
    <phoneticPr fontId="37"/>
  </si>
  <si>
    <t>ハーツクライ-瓏覇-</t>
    <phoneticPr fontId="37"/>
  </si>
  <si>
    <t>グラスワンダー-獅闘-</t>
    <phoneticPr fontId="37"/>
  </si>
  <si>
    <t>※完璧配合面白配合のみ確認可能、奇跡・超完璧・良く出来は各自で確認お願いします</t>
    <rPh sb="1" eb="3">
      <t>カンペキ</t>
    </rPh>
    <rPh sb="3" eb="5">
      <t>ハイゴウ</t>
    </rPh>
    <rPh sb="5" eb="9">
      <t>オモシロハイゴウ</t>
    </rPh>
    <rPh sb="11" eb="13">
      <t>カクニン</t>
    </rPh>
    <rPh sb="13" eb="15">
      <t>カノウ</t>
    </rPh>
    <rPh sb="16" eb="18">
      <t>キセキ</t>
    </rPh>
    <rPh sb="19" eb="20">
      <t>チョウ</t>
    </rPh>
    <rPh sb="20" eb="22">
      <t>カンペキ</t>
    </rPh>
    <rPh sb="23" eb="24">
      <t>ヨ</t>
    </rPh>
    <rPh sb="25" eb="27">
      <t>デキ</t>
    </rPh>
    <rPh sb="28" eb="30">
      <t>カクジ</t>
    </rPh>
    <rPh sb="31" eb="33">
      <t>カクニン</t>
    </rPh>
    <rPh sb="34" eb="35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</si>
</sst>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HGPｺﾞｼｯｸM"/>
      <family val="3"/>
      <charset val="128"/>
    </font>
    <font>
      <sz val="8"/>
      <color rgb="FF000000"/>
      <name val="HGPｺﾞｼｯｸM"/>
      <family val="3"/>
      <charset val="128"/>
    </font>
    <font>
      <sz val="10"/>
      <color rgb="FF000000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10"/>
      <color rgb="FFFF0000"/>
      <name val="HGPｺﾞｼｯｸM"/>
      <family val="3"/>
      <charset val="128"/>
    </font>
    <font>
      <b/>
      <sz val="10"/>
      <color rgb="FF0070C0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b/>
      <sz val="10"/>
      <color theme="0"/>
      <name val="HGPｺﾞｼｯｸM"/>
      <family val="3"/>
      <charset val="128"/>
    </font>
    <font>
      <b/>
      <sz val="9"/>
      <color theme="1"/>
      <name val="HGPｺﾞｼｯｸM"/>
      <family val="3"/>
      <charset val="128"/>
    </font>
    <font>
      <b/>
      <sz val="9"/>
      <color rgb="FF000000"/>
      <name val="HGPｺﾞｼｯｸM"/>
      <family val="3"/>
      <charset val="128"/>
    </font>
    <font>
      <b/>
      <sz val="9"/>
      <color rgb="FFFF0000"/>
      <name val="HGPｺﾞｼｯｸM"/>
      <family val="3"/>
      <charset val="128"/>
    </font>
    <font>
      <b/>
      <sz val="8"/>
      <color rgb="FFFF0000"/>
      <name val="HGPｺﾞｼｯｸM"/>
      <family val="3"/>
      <charset val="128"/>
    </font>
    <font>
      <b/>
      <sz val="8"/>
      <color rgb="FF0070C0"/>
      <name val="HGPｺﾞｼｯｸM"/>
      <family val="3"/>
      <charset val="128"/>
    </font>
    <font>
      <b/>
      <sz val="13.5"/>
      <color rgb="FFFF0000"/>
      <name val="メイリオ"/>
      <family val="3"/>
      <charset val="128"/>
    </font>
    <font>
      <sz val="8"/>
      <color rgb="FFFF0000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8"/>
      <color rgb="FF0070C0"/>
      <name val="HGPｺﾞｼｯｸM"/>
      <family val="3"/>
      <charset val="128"/>
    </font>
    <font>
      <sz val="8"/>
      <color theme="1"/>
      <name val="HGSｺﾞｼｯｸM"/>
      <family val="3"/>
      <charset val="128"/>
    </font>
    <font>
      <sz val="8"/>
      <name val="HGPｺﾞｼｯｸM"/>
      <family val="3"/>
      <charset val="128"/>
    </font>
    <font>
      <sz val="8"/>
      <color rgb="FF674196"/>
      <name val="HGPｺﾞｼｯｸM"/>
      <family val="3"/>
      <charset val="128"/>
    </font>
    <font>
      <u/>
      <sz val="8"/>
      <color rgb="FFFFD900"/>
      <name val="HGPｺﾞｼｯｸM"/>
      <family val="3"/>
      <charset val="128"/>
    </font>
    <font>
      <sz val="8"/>
      <color rgb="FF1E50A2"/>
      <name val="HGPｺﾞｼｯｸM"/>
      <family val="3"/>
      <charset val="128"/>
    </font>
    <font>
      <u/>
      <sz val="8"/>
      <color rgb="FFC9171E"/>
      <name val="HGPｺﾞｼｯｸM"/>
      <family val="3"/>
      <charset val="128"/>
    </font>
    <font>
      <sz val="8"/>
      <color rgb="FFFFD900"/>
      <name val="HGPｺﾞｼｯｸM"/>
      <family val="3"/>
      <charset val="128"/>
    </font>
    <font>
      <sz val="8"/>
      <color rgb="FF34A853"/>
      <name val="HGPｺﾞｼｯｸM"/>
      <family val="3"/>
      <charset val="128"/>
    </font>
    <font>
      <sz val="8"/>
      <color rgb="FFC9171E"/>
      <name val="HGPｺﾞｼｯｸM"/>
      <family val="3"/>
      <charset val="128"/>
    </font>
    <font>
      <b/>
      <sz val="8"/>
      <color rgb="FFFFD900"/>
      <name val="HGPｺﾞｼｯｸM"/>
      <family val="3"/>
      <charset val="128"/>
    </font>
    <font>
      <u/>
      <sz val="8"/>
      <color rgb="FF1E50A2"/>
      <name val="HGPｺﾞｼｯｸM"/>
      <family val="3"/>
      <charset val="128"/>
    </font>
    <font>
      <b/>
      <sz val="8"/>
      <color rgb="FF1E50A2"/>
      <name val="HGPｺﾞｼｯｸM"/>
      <family val="3"/>
      <charset val="128"/>
    </font>
    <font>
      <b/>
      <sz val="10"/>
      <color rgb="FF000000"/>
      <name val="HGPｺﾞｼｯｸE"/>
      <family val="3"/>
      <charset val="128"/>
    </font>
    <font>
      <b/>
      <sz val="10"/>
      <color rgb="FF00B0F0"/>
      <name val="HGPｺﾞｼｯｸM"/>
      <family val="3"/>
      <charset val="128"/>
    </font>
    <font>
      <b/>
      <sz val="10"/>
      <color rgb="FFFF0000"/>
      <name val="BIZ UDPゴシック"/>
      <family val="3"/>
      <charset val="128"/>
    </font>
    <font>
      <sz val="10"/>
      <color rgb="FFFF0000"/>
      <name val="HGPｺﾞｼｯｸM"/>
      <family val="3"/>
      <charset val="128"/>
    </font>
    <font>
      <sz val="16"/>
      <color rgb="FFFF0000"/>
      <name val="HGP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4"/>
      <color rgb="FFFF0000"/>
      <name val="HGPｺﾞｼｯｸM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E5E5E5"/>
      </right>
      <top/>
      <bottom style="medium">
        <color rgb="FFE5E5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</borders>
  <cellStyleXfs count="1">
    <xf numFmtId="0" fontId="0" fillId="0" borderId="0">
      <alignment vertical="center"/>
    </xf>
  </cellStyleXfs>
  <cellXfs count="190">
    <xf numFmtId="0" fontId="0" fillId="0" borderId="0" xfId="0">
      <alignment vertical="center"/>
    </xf>
    <xf numFmtId="0" fontId="5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/>
    <xf numFmtId="0" fontId="3" fillId="5" borderId="2" xfId="0" applyFont="1" applyFill="1" applyBorder="1" applyAlignment="1"/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4" fillId="2" borderId="4" xfId="0" applyFont="1" applyFill="1" applyBorder="1" applyAlignment="1">
      <alignment vertical="center" readingOrder="1"/>
    </xf>
    <xf numFmtId="0" fontId="4" fillId="2" borderId="2" xfId="0" applyFont="1" applyFill="1" applyBorder="1" applyAlignment="1">
      <alignment horizontal="center" vertical="center" readingOrder="1"/>
    </xf>
    <xf numFmtId="0" fontId="5" fillId="0" borderId="0" xfId="0" applyFont="1">
      <alignment vertical="center"/>
    </xf>
    <xf numFmtId="0" fontId="2" fillId="6" borderId="2" xfId="0" applyFont="1" applyFill="1" applyBorder="1">
      <alignment vertical="center"/>
    </xf>
    <xf numFmtId="0" fontId="3" fillId="6" borderId="3" xfId="0" applyFont="1" applyFill="1" applyBorder="1" applyAlignment="1">
      <alignment horizontal="center" vertical="center" readingOrder="1"/>
    </xf>
    <xf numFmtId="0" fontId="3" fillId="6" borderId="2" xfId="0" applyFont="1" applyFill="1" applyBorder="1" applyAlignment="1">
      <alignment horizontal="center" vertical="center" readingOrder="1"/>
    </xf>
    <xf numFmtId="0" fontId="2" fillId="0" borderId="2" xfId="0" applyFont="1" applyBorder="1">
      <alignment vertical="center"/>
    </xf>
    <xf numFmtId="0" fontId="2" fillId="5" borderId="2" xfId="0" applyFont="1" applyFill="1" applyBorder="1">
      <alignment vertical="center"/>
    </xf>
    <xf numFmtId="0" fontId="3" fillId="5" borderId="2" xfId="0" applyFont="1" applyFill="1" applyBorder="1" applyAlignment="1">
      <alignment readingOrder="1"/>
    </xf>
    <xf numFmtId="0" fontId="3" fillId="5" borderId="2" xfId="0" applyFont="1" applyFill="1" applyBorder="1" applyAlignment="1">
      <alignment horizontal="center" vertical="center" readingOrder="1"/>
    </xf>
    <xf numFmtId="0" fontId="3" fillId="5" borderId="3" xfId="0" applyFont="1" applyFill="1" applyBorder="1" applyAlignment="1">
      <alignment horizontal="center" vertical="center" readingOrder="1"/>
    </xf>
    <xf numFmtId="0" fontId="3" fillId="2" borderId="2" xfId="0" applyFont="1" applyFill="1" applyBorder="1" applyAlignment="1">
      <alignment readingOrder="1"/>
    </xf>
    <xf numFmtId="0" fontId="5" fillId="0" borderId="9" xfId="0" applyFont="1" applyBorder="1" applyAlignment="1">
      <alignment horizontal="center" vertical="center"/>
    </xf>
    <xf numFmtId="0" fontId="3" fillId="6" borderId="2" xfId="0" applyFont="1" applyFill="1" applyBorder="1" applyAlignment="1">
      <alignment readingOrder="1"/>
    </xf>
    <xf numFmtId="0" fontId="4" fillId="2" borderId="4" xfId="0" applyFont="1" applyFill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2" borderId="7" xfId="0" applyFont="1" applyFill="1" applyBorder="1" applyAlignment="1">
      <alignment vertical="center" readingOrder="1"/>
    </xf>
    <xf numFmtId="0" fontId="2" fillId="0" borderId="4" xfId="0" applyFont="1" applyBorder="1">
      <alignment vertical="center"/>
    </xf>
    <xf numFmtId="0" fontId="6" fillId="2" borderId="2" xfId="0" applyFont="1" applyFill="1" applyBorder="1" applyAlignment="1">
      <alignment horizontal="center" vertical="center" readingOrder="1"/>
    </xf>
    <xf numFmtId="0" fontId="7" fillId="2" borderId="2" xfId="0" applyFont="1" applyFill="1" applyBorder="1" applyAlignment="1">
      <alignment horizontal="center" vertical="center" readingOrder="1"/>
    </xf>
    <xf numFmtId="0" fontId="4" fillId="2" borderId="4" xfId="0" applyFont="1" applyFill="1" applyBorder="1" applyAlignment="1">
      <alignment horizontal="left" vertical="center" readingOrder="1"/>
    </xf>
    <xf numFmtId="0" fontId="8" fillId="0" borderId="2" xfId="0" applyFont="1" applyBorder="1">
      <alignment vertical="center"/>
    </xf>
    <xf numFmtId="0" fontId="9" fillId="2" borderId="2" xfId="0" applyFont="1" applyFill="1" applyBorder="1" applyAlignment="1">
      <alignment horizontal="center" vertical="center" readingOrder="1"/>
    </xf>
    <xf numFmtId="0" fontId="2" fillId="7" borderId="2" xfId="0" applyFont="1" applyFill="1" applyBorder="1">
      <alignment vertical="center"/>
    </xf>
    <xf numFmtId="0" fontId="3" fillId="7" borderId="2" xfId="0" applyFont="1" applyFill="1" applyBorder="1" applyAlignment="1">
      <alignment readingOrder="1"/>
    </xf>
    <xf numFmtId="0" fontId="3" fillId="7" borderId="2" xfId="0" applyFont="1" applyFill="1" applyBorder="1" applyAlignment="1">
      <alignment horizontal="center" vertical="center" readingOrder="1"/>
    </xf>
    <xf numFmtId="0" fontId="3" fillId="7" borderId="3" xfId="0" applyFont="1" applyFill="1" applyBorder="1" applyAlignment="1">
      <alignment horizontal="center" vertical="center" readingOrder="1"/>
    </xf>
    <xf numFmtId="0" fontId="3" fillId="7" borderId="2" xfId="0" applyFont="1" applyFill="1" applyBorder="1" applyAlignment="1"/>
    <xf numFmtId="0" fontId="4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2" xfId="0" applyFont="1" applyBorder="1">
      <alignment vertical="center"/>
    </xf>
    <xf numFmtId="0" fontId="11" fillId="6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/>
    </xf>
    <xf numFmtId="0" fontId="10" fillId="5" borderId="2" xfId="0" applyFont="1" applyFill="1" applyBorder="1">
      <alignment vertical="center"/>
    </xf>
    <xf numFmtId="0" fontId="10" fillId="5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2" xfId="0" applyFont="1" applyFill="1" applyBorder="1">
      <alignment vertical="center"/>
    </xf>
    <xf numFmtId="0" fontId="13" fillId="0" borderId="2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0" fontId="8" fillId="5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4" fillId="0" borderId="2" xfId="0" applyFont="1" applyBorder="1">
      <alignment vertical="center"/>
    </xf>
    <xf numFmtId="0" fontId="2" fillId="8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6" borderId="4" xfId="0" applyFont="1" applyFill="1" applyBorder="1" applyAlignment="1">
      <alignment horizontal="left" vertical="center" readingOrder="1"/>
    </xf>
    <xf numFmtId="0" fontId="2" fillId="0" borderId="0" xfId="0" applyFont="1" applyAlignment="1">
      <alignment vertical="center" wrapText="1" readingOrder="1"/>
    </xf>
    <xf numFmtId="0" fontId="2" fillId="10" borderId="2" xfId="0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0" fontId="10" fillId="15" borderId="0" xfId="0" applyFont="1" applyFill="1">
      <alignment vertical="center"/>
    </xf>
    <xf numFmtId="0" fontId="5" fillId="3" borderId="10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5" fillId="4" borderId="10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76" fontId="6" fillId="9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vertical="center" readingOrder="1"/>
    </xf>
    <xf numFmtId="0" fontId="4" fillId="0" borderId="7" xfId="0" applyFont="1" applyBorder="1" applyAlignment="1">
      <alignment vertical="center" readingOrder="1"/>
    </xf>
    <xf numFmtId="0" fontId="2" fillId="9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3" fillId="9" borderId="2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9" fillId="9" borderId="2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/>
    </xf>
    <xf numFmtId="0" fontId="5" fillId="18" borderId="2" xfId="0" applyFont="1" applyFill="1" applyBorder="1" applyAlignment="1">
      <alignment horizontal="center" vertical="center"/>
    </xf>
    <xf numFmtId="0" fontId="5" fillId="19" borderId="2" xfId="0" applyFont="1" applyFill="1" applyBorder="1" applyAlignment="1">
      <alignment horizontal="center" vertical="center"/>
    </xf>
    <xf numFmtId="0" fontId="5" fillId="20" borderId="2" xfId="0" applyFont="1" applyFill="1" applyBorder="1" applyAlignment="1">
      <alignment horizontal="center" vertical="center"/>
    </xf>
    <xf numFmtId="0" fontId="5" fillId="21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readingOrder="1"/>
    </xf>
    <xf numFmtId="0" fontId="3" fillId="2" borderId="12" xfId="0" applyFont="1" applyFill="1" applyBorder="1" applyAlignment="1">
      <alignment horizontal="center" readingOrder="1"/>
    </xf>
    <xf numFmtId="0" fontId="21" fillId="2" borderId="12" xfId="0" applyFont="1" applyFill="1" applyBorder="1" applyAlignment="1">
      <alignment horizontal="left" readingOrder="1"/>
    </xf>
    <xf numFmtId="0" fontId="22" fillId="2" borderId="12" xfId="0" applyFont="1" applyFill="1" applyBorder="1" applyAlignment="1">
      <alignment horizontal="left" readingOrder="1"/>
    </xf>
    <xf numFmtId="0" fontId="23" fillId="2" borderId="12" xfId="0" applyFont="1" applyFill="1" applyBorder="1" applyAlignment="1">
      <alignment horizontal="left" readingOrder="1"/>
    </xf>
    <xf numFmtId="0" fontId="24" fillId="2" borderId="12" xfId="0" applyFont="1" applyFill="1" applyBorder="1" applyAlignment="1">
      <alignment horizontal="left" readingOrder="1"/>
    </xf>
    <xf numFmtId="0" fontId="25" fillId="2" borderId="12" xfId="0" applyFont="1" applyFill="1" applyBorder="1" applyAlignment="1">
      <alignment horizontal="left" readingOrder="1"/>
    </xf>
    <xf numFmtId="0" fontId="22" fillId="2" borderId="12" xfId="0" applyFont="1" applyFill="1" applyBorder="1" applyAlignment="1">
      <alignment horizontal="left" vertical="center" readingOrder="1"/>
    </xf>
    <xf numFmtId="0" fontId="26" fillId="2" borderId="12" xfId="0" applyFont="1" applyFill="1" applyBorder="1" applyAlignment="1">
      <alignment horizontal="left" readingOrder="1"/>
    </xf>
    <xf numFmtId="0" fontId="21" fillId="2" borderId="12" xfId="0" applyFont="1" applyFill="1" applyBorder="1" applyAlignment="1">
      <alignment horizontal="left" vertical="center" readingOrder="1"/>
    </xf>
    <xf numFmtId="0" fontId="3" fillId="2" borderId="12" xfId="0" applyFont="1" applyFill="1" applyBorder="1" applyAlignment="1">
      <alignment horizontal="left" vertical="center" readingOrder="1"/>
    </xf>
    <xf numFmtId="0" fontId="27" fillId="2" borderId="12" xfId="0" applyFont="1" applyFill="1" applyBorder="1" applyAlignment="1">
      <alignment horizontal="left" readingOrder="1"/>
    </xf>
    <xf numFmtId="0" fontId="3" fillId="2" borderId="13" xfId="0" applyFont="1" applyFill="1" applyBorder="1" applyAlignment="1">
      <alignment horizontal="left" vertical="center" readingOrder="1"/>
    </xf>
    <xf numFmtId="0" fontId="26" fillId="2" borderId="12" xfId="0" applyFont="1" applyFill="1" applyBorder="1" applyAlignment="1">
      <alignment horizontal="left" vertical="center" readingOrder="1"/>
    </xf>
    <xf numFmtId="0" fontId="28" fillId="2" borderId="12" xfId="0" applyFont="1" applyFill="1" applyBorder="1" applyAlignment="1">
      <alignment horizontal="left" readingOrder="1"/>
    </xf>
    <xf numFmtId="0" fontId="29" fillId="2" borderId="12" xfId="0" applyFont="1" applyFill="1" applyBorder="1" applyAlignment="1">
      <alignment horizontal="left" readingOrder="1"/>
    </xf>
    <xf numFmtId="0" fontId="30" fillId="2" borderId="12" xfId="0" applyFont="1" applyFill="1" applyBorder="1" applyAlignment="1">
      <alignment horizontal="left" readingOrder="1"/>
    </xf>
    <xf numFmtId="0" fontId="27" fillId="2" borderId="12" xfId="0" applyFont="1" applyFill="1" applyBorder="1" applyAlignment="1">
      <alignment horizontal="left" vertical="center" readingOrder="1"/>
    </xf>
    <xf numFmtId="0" fontId="28" fillId="2" borderId="12" xfId="0" applyFont="1" applyFill="1" applyBorder="1" applyAlignment="1">
      <alignment horizontal="left" vertical="center" readingOrder="1"/>
    </xf>
    <xf numFmtId="0" fontId="23" fillId="2" borderId="12" xfId="0" applyFont="1" applyFill="1" applyBorder="1" applyAlignment="1">
      <alignment horizontal="left" vertical="center" readingOrder="1"/>
    </xf>
    <xf numFmtId="0" fontId="24" fillId="2" borderId="12" xfId="0" applyFont="1" applyFill="1" applyBorder="1" applyAlignment="1">
      <alignment horizontal="left" vertical="center" readingOrder="1"/>
    </xf>
    <xf numFmtId="0" fontId="6" fillId="0" borderId="2" xfId="0" applyFont="1" applyBorder="1" applyAlignment="1">
      <alignment horizontal="center" vertical="center" readingOrder="1"/>
    </xf>
    <xf numFmtId="0" fontId="9" fillId="0" borderId="2" xfId="0" applyFont="1" applyBorder="1" applyAlignment="1">
      <alignment horizontal="center" vertical="center" readingOrder="1"/>
    </xf>
    <xf numFmtId="0" fontId="4" fillId="2" borderId="2" xfId="0" applyFont="1" applyFill="1" applyBorder="1" applyAlignment="1">
      <alignment horizontal="center" vertical="center"/>
    </xf>
    <xf numFmtId="0" fontId="31" fillId="10" borderId="4" xfId="0" applyFont="1" applyFill="1" applyBorder="1" applyAlignment="1">
      <alignment horizontal="right" vertical="center" readingOrder="1"/>
    </xf>
    <xf numFmtId="0" fontId="5" fillId="0" borderId="2" xfId="0" applyFont="1" applyBorder="1" applyAlignment="1">
      <alignment horizontal="right" vertical="center"/>
    </xf>
    <xf numFmtId="0" fontId="5" fillId="9" borderId="2" xfId="0" applyFont="1" applyFill="1" applyBorder="1" applyAlignment="1">
      <alignment horizontal="right" vertical="center"/>
    </xf>
    <xf numFmtId="0" fontId="5" fillId="8" borderId="2" xfId="0" applyFont="1" applyFill="1" applyBorder="1" applyAlignment="1">
      <alignment horizontal="right" vertical="center"/>
    </xf>
    <xf numFmtId="0" fontId="5" fillId="16" borderId="2" xfId="0" applyFont="1" applyFill="1" applyBorder="1" applyAlignment="1">
      <alignment horizontal="right" vertical="center"/>
    </xf>
    <xf numFmtId="0" fontId="5" fillId="17" borderId="2" xfId="0" applyFont="1" applyFill="1" applyBorder="1" applyAlignment="1">
      <alignment horizontal="right" vertical="center"/>
    </xf>
    <xf numFmtId="0" fontId="5" fillId="11" borderId="2" xfId="0" applyFont="1" applyFill="1" applyBorder="1" applyAlignment="1">
      <alignment horizontal="right" vertical="center"/>
    </xf>
    <xf numFmtId="0" fontId="5" fillId="19" borderId="2" xfId="0" applyFont="1" applyFill="1" applyBorder="1" applyAlignment="1">
      <alignment horizontal="right" vertical="center"/>
    </xf>
    <xf numFmtId="0" fontId="5" fillId="20" borderId="2" xfId="0" applyFont="1" applyFill="1" applyBorder="1" applyAlignment="1">
      <alignment horizontal="right" vertical="center"/>
    </xf>
    <xf numFmtId="0" fontId="5" fillId="21" borderId="2" xfId="0" applyFont="1" applyFill="1" applyBorder="1" applyAlignment="1">
      <alignment horizontal="right" vertical="center"/>
    </xf>
    <xf numFmtId="0" fontId="5" fillId="18" borderId="2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2" xfId="0" applyFont="1" applyBorder="1" applyAlignment="1">
      <alignment horizontal="left" vertical="center" readingOrder="1"/>
    </xf>
    <xf numFmtId="0" fontId="6" fillId="2" borderId="2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33" fillId="6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 vertical="center" readingOrder="1"/>
    </xf>
    <xf numFmtId="0" fontId="5" fillId="6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center" vertical="center"/>
    </xf>
    <xf numFmtId="0" fontId="5" fillId="22" borderId="2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5" fillId="0" borderId="0" xfId="0" applyFont="1">
      <alignment vertical="center"/>
    </xf>
    <xf numFmtId="0" fontId="3" fillId="23" borderId="2" xfId="0" applyFont="1" applyFill="1" applyBorder="1" applyAlignment="1">
      <alignment horizontal="center" vertical="center" wrapText="1"/>
    </xf>
    <xf numFmtId="0" fontId="19" fillId="23" borderId="2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9" borderId="0" xfId="0" applyFont="1" applyFill="1" applyAlignment="1">
      <alignment horizontal="center" vertical="center"/>
    </xf>
    <xf numFmtId="0" fontId="5" fillId="24" borderId="2" xfId="0" applyFont="1" applyFill="1" applyBorder="1">
      <alignment vertical="center"/>
    </xf>
    <xf numFmtId="0" fontId="5" fillId="24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wrapText="1" readingOrder="1"/>
    </xf>
    <xf numFmtId="0" fontId="0" fillId="0" borderId="0" xfId="0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4" xfId="0" applyFont="1" applyFill="1" applyBorder="1" applyAlignment="1">
      <alignment horizontal="left" vertical="center" readingOrder="1"/>
    </xf>
    <xf numFmtId="0" fontId="5" fillId="0" borderId="0" xfId="0" applyFont="1" applyFill="1" applyAlignment="1">
      <alignment horizontal="center" vertical="center"/>
    </xf>
    <xf numFmtId="0" fontId="31" fillId="0" borderId="4" xfId="0" applyFont="1" applyFill="1" applyBorder="1" applyAlignment="1">
      <alignment horizontal="right" vertical="center" readingOrder="1"/>
    </xf>
    <xf numFmtId="0" fontId="39" fillId="0" borderId="0" xfId="0" applyFont="1">
      <alignment vertical="center"/>
    </xf>
  </cellXfs>
  <cellStyles count="1">
    <cellStyle name="標準" xfId="0" builtinId="0"/>
  </cellStyles>
  <dxfs count="20269"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99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C000"/>
      </font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FF66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ont>
        <color theme="0"/>
      </font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6699"/>
        </patternFill>
      </fill>
    </dxf>
    <dxf>
      <fill>
        <patternFill>
          <bgColor rgb="FFCCFF66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50"/>
        </patternFill>
      </fill>
    </dxf>
    <dxf>
      <font>
        <b/>
        <i val="0"/>
        <color rgb="FF0070C0"/>
      </font>
      <fill>
        <patternFill patternType="none">
          <bgColor auto="1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FF00"/>
      </font>
    </dxf>
    <dxf>
      <font>
        <color theme="0"/>
      </font>
    </dxf>
    <dxf>
      <font>
        <b/>
        <i val="0"/>
        <color rgb="FF0070C0"/>
      </font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FFFF99"/>
      <color rgb="FFFFFF66"/>
      <color rgb="FFCCFF66"/>
      <color rgb="FFFF6699"/>
      <color rgb="FFFF3399"/>
      <color rgb="FF99FF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I86"/>
  <sheetViews>
    <sheetView tabSelected="1" zoomScaleNormal="100" workbookViewId="0">
      <selection activeCell="N25" sqref="N25"/>
    </sheetView>
  </sheetViews>
  <sheetFormatPr defaultColWidth="5.625" defaultRowHeight="18" customHeight="1" x14ac:dyDescent="0.15"/>
  <cols>
    <col min="1" max="2" width="5.625" style="67"/>
    <col min="3" max="3" width="25.625" style="67" customWidth="1"/>
    <col min="4" max="6" width="3.625" style="67" customWidth="1"/>
    <col min="7" max="7" width="5.625" style="67"/>
    <col min="8" max="8" width="7.125" style="67" bestFit="1" customWidth="1"/>
    <col min="9" max="9" width="6.5" style="67" bestFit="1" customWidth="1"/>
    <col min="10" max="10" width="24.625" style="69" customWidth="1"/>
    <col min="11" max="14" width="5.625" style="67" customWidth="1"/>
    <col min="15" max="16" width="5.625" style="67"/>
    <col min="17" max="17" width="18.625" style="17" customWidth="1"/>
    <col min="18" max="21" width="3.625" style="67" customWidth="1"/>
    <col min="22" max="23" width="5.625" style="67"/>
    <col min="24" max="24" width="18.625" style="17" customWidth="1"/>
    <col min="25" max="28" width="3.625" style="67" customWidth="1"/>
    <col min="29" max="30" width="5.625" style="67"/>
    <col min="31" max="31" width="18.625" style="17" customWidth="1"/>
    <col min="32" max="35" width="3.625" style="67" customWidth="1"/>
    <col min="36" max="36" width="5.625" style="67"/>
    <col min="37" max="37" width="6.125" style="67" bestFit="1" customWidth="1"/>
    <col min="38" max="38" width="18.625" style="17" customWidth="1"/>
    <col min="39" max="42" width="3.625" style="67" customWidth="1"/>
    <col min="43" max="43" width="5.625" style="67"/>
    <col min="44" max="44" width="6.125" style="67" bestFit="1" customWidth="1"/>
    <col min="45" max="45" width="18.625" style="69" customWidth="1"/>
    <col min="46" max="46" width="5.625" style="67" customWidth="1"/>
    <col min="47" max="47" width="24.625" style="67" customWidth="1"/>
    <col min="48" max="49" width="4.625" style="67" customWidth="1"/>
    <col min="50" max="50" width="24.625" style="67" customWidth="1"/>
    <col min="51" max="52" width="4.625" style="67" customWidth="1"/>
    <col min="53" max="53" width="24.625" style="67" customWidth="1"/>
    <col min="54" max="55" width="4.625" style="67" customWidth="1"/>
    <col min="56" max="56" width="24.625" style="67" customWidth="1"/>
    <col min="57" max="58" width="4.625" style="67" customWidth="1"/>
    <col min="59" max="59" width="24.625" style="69" customWidth="1"/>
    <col min="60" max="61" width="4.625" style="67" customWidth="1"/>
    <col min="62" max="62" width="24.625" style="67" customWidth="1"/>
    <col min="63" max="64" width="4.625" style="67" customWidth="1"/>
    <col min="65" max="65" width="24.625" style="67" customWidth="1"/>
    <col min="66" max="67" width="4.625" style="67" customWidth="1"/>
    <col min="68" max="68" width="24.625" style="67" customWidth="1"/>
    <col min="69" max="70" width="4.625" style="67" customWidth="1"/>
    <col min="71" max="71" width="24.625" style="67" customWidth="1"/>
    <col min="72" max="73" width="4.625" style="67" customWidth="1"/>
    <col min="74" max="74" width="24.625" style="67" customWidth="1"/>
    <col min="75" max="76" width="4.625" style="67" customWidth="1"/>
    <col min="77" max="77" width="24.625" style="67" customWidth="1"/>
    <col min="78" max="79" width="4.625" style="67" customWidth="1"/>
    <col min="80" max="80" width="24.625" style="67" customWidth="1"/>
    <col min="81" max="82" width="4.625" style="67" customWidth="1"/>
    <col min="83" max="83" width="24.625" style="67" customWidth="1"/>
    <col min="84" max="85" width="4.625" style="67" customWidth="1"/>
    <col min="86" max="86" width="24.625" style="67" customWidth="1"/>
    <col min="87" max="88" width="4.625" style="67" customWidth="1"/>
    <col min="89" max="89" width="24.625" style="67" customWidth="1"/>
    <col min="90" max="91" width="4.625" style="67" customWidth="1"/>
    <col min="92" max="92" width="24.625" style="67" customWidth="1"/>
    <col min="93" max="94" width="4.625" style="67" customWidth="1"/>
    <col min="95" max="95" width="24.625" style="67" customWidth="1"/>
    <col min="96" max="97" width="4.625" style="67" customWidth="1"/>
    <col min="98" max="98" width="24.625" style="67" customWidth="1"/>
    <col min="99" max="100" width="4.625" style="67" customWidth="1"/>
    <col min="101" max="101" width="24.625" style="67" customWidth="1"/>
    <col min="102" max="103" width="4.625" style="67" customWidth="1"/>
    <col min="104" max="104" width="24.625" style="67" customWidth="1"/>
    <col min="105" max="106" width="4.625" style="67" customWidth="1"/>
    <col min="107" max="107" width="24.625" style="67" customWidth="1"/>
    <col min="108" max="109" width="4.625" style="67" customWidth="1"/>
    <col min="110" max="16384" width="5.625" style="67"/>
  </cols>
  <sheetData>
    <row r="1" spans="2:61" ht="18" customHeight="1" x14ac:dyDescent="0.15">
      <c r="J1" s="68" t="str">
        <f>'本線①　10'!X3</f>
        <v>本戦①</v>
      </c>
      <c r="K1" s="30" t="e">
        <f>'本線①　10'!Y41</f>
        <v>#N/A</v>
      </c>
      <c r="L1" s="30" t="e">
        <f>'本線①　10'!Z41</f>
        <v>#N/A</v>
      </c>
      <c r="Q1" s="176" t="str">
        <f>別線①!V3</f>
        <v>①</v>
      </c>
      <c r="R1" s="30" t="e">
        <f>別線①!W26</f>
        <v>#N/A</v>
      </c>
      <c r="S1" s="30" t="e">
        <f>別線①!X26</f>
        <v>#N/A</v>
      </c>
      <c r="V1" s="177"/>
      <c r="X1" s="176" t="str">
        <f>別線⑤!V3</f>
        <v>⑤</v>
      </c>
      <c r="Y1" s="30" t="e">
        <f>別線⑤!W26</f>
        <v>#N/A</v>
      </c>
      <c r="Z1" s="30" t="e">
        <f>別線⑤!X26</f>
        <v>#N/A</v>
      </c>
      <c r="AC1" s="177"/>
      <c r="AE1" s="176" t="str">
        <f>'別線⑨　5'!V3</f>
        <v>⑨</v>
      </c>
      <c r="AF1" s="30" t="e">
        <f>'別線⑨　5'!W26</f>
        <v>#N/A</v>
      </c>
      <c r="AG1" s="30" t="e">
        <f>'別線⑨　5'!X26</f>
        <v>#N/A</v>
      </c>
      <c r="AL1" s="176" t="str">
        <f>'別線⑬　5'!V3</f>
        <v>⑬</v>
      </c>
      <c r="AM1" s="30" t="e">
        <f>'別線⑬　5'!W26</f>
        <v>#N/A</v>
      </c>
      <c r="AN1" s="30" t="e">
        <f>'別線⑬　5'!X26</f>
        <v>#N/A</v>
      </c>
      <c r="AR1" s="67" t="s">
        <v>2999</v>
      </c>
    </row>
    <row r="2" spans="2:61" ht="18" customHeight="1" x14ac:dyDescent="0.15">
      <c r="B2" s="16"/>
      <c r="C2" s="146" t="s">
        <v>5108</v>
      </c>
      <c r="D2" s="145"/>
      <c r="E2" s="145">
        <v>0</v>
      </c>
      <c r="F2" s="145"/>
      <c r="G2" s="17"/>
      <c r="H2" s="157" t="s">
        <v>5104</v>
      </c>
      <c r="I2" s="164"/>
      <c r="J2" s="68" t="e">
        <f>'本線①　10'!X41</f>
        <v>#N/A</v>
      </c>
      <c r="K2" s="74" t="s">
        <v>2995</v>
      </c>
      <c r="L2" s="75" t="s">
        <v>2996</v>
      </c>
      <c r="M2" s="2" t="s">
        <v>2997</v>
      </c>
      <c r="N2" s="76" t="s">
        <v>2998</v>
      </c>
      <c r="P2" s="121"/>
      <c r="Q2" s="176" t="e">
        <f>別線①!V26</f>
        <v>#N/A</v>
      </c>
      <c r="R2" s="74" t="s">
        <v>2995</v>
      </c>
      <c r="S2" s="75" t="s">
        <v>2996</v>
      </c>
      <c r="T2" s="2" t="s">
        <v>2997</v>
      </c>
      <c r="U2" s="76" t="s">
        <v>2998</v>
      </c>
      <c r="V2" s="177"/>
      <c r="W2" s="165"/>
      <c r="X2" s="176" t="e">
        <f>別線⑤!V26</f>
        <v>#N/A</v>
      </c>
      <c r="Y2" s="74" t="s">
        <v>2995</v>
      </c>
      <c r="Z2" s="75" t="s">
        <v>2996</v>
      </c>
      <c r="AA2" s="2" t="s">
        <v>2997</v>
      </c>
      <c r="AB2" s="76" t="s">
        <v>2998</v>
      </c>
      <c r="AC2" s="177"/>
      <c r="AD2" s="166"/>
      <c r="AE2" s="176" t="e">
        <f>'別線⑨　5'!V26</f>
        <v>#N/A</v>
      </c>
      <c r="AF2" s="74" t="s">
        <v>2995</v>
      </c>
      <c r="AG2" s="75" t="s">
        <v>2996</v>
      </c>
      <c r="AH2" s="2" t="s">
        <v>2997</v>
      </c>
      <c r="AI2" s="76" t="s">
        <v>2998</v>
      </c>
      <c r="AK2" s="167"/>
      <c r="AL2" s="176" t="e">
        <f>'別線⑬　5'!V26</f>
        <v>#N/A</v>
      </c>
      <c r="AM2" s="74" t="s">
        <v>2995</v>
      </c>
      <c r="AN2" s="75" t="s">
        <v>2996</v>
      </c>
      <c r="AO2" s="2" t="s">
        <v>2997</v>
      </c>
      <c r="AP2" s="76" t="s">
        <v>2998</v>
      </c>
      <c r="AR2" s="67" t="s">
        <v>3000</v>
      </c>
      <c r="AT2" s="157"/>
    </row>
    <row r="3" spans="2:61" ht="18" customHeight="1" x14ac:dyDescent="0.15">
      <c r="B3" s="29">
        <v>0</v>
      </c>
      <c r="C3" s="36" t="e">
        <f>'本線①　10'!C77</f>
        <v>#N/A</v>
      </c>
      <c r="D3" s="145" t="e">
        <f>'本線①　10'!D77</f>
        <v>#N/A</v>
      </c>
      <c r="E3" s="145" t="e">
        <f>'本線①　10'!E77</f>
        <v>#N/A</v>
      </c>
      <c r="F3" s="145" t="e">
        <f>'本線①　10'!F77</f>
        <v>#N/A</v>
      </c>
      <c r="G3" s="145" t="e">
        <f>'本線①　10'!G77</f>
        <v>#N/A</v>
      </c>
      <c r="H3" s="157" t="s">
        <v>5102</v>
      </c>
      <c r="I3" s="164"/>
      <c r="J3" s="68" t="e">
        <f>'本線①　10'!X42</f>
        <v>#N/A</v>
      </c>
      <c r="K3" s="30" t="str">
        <f>'本線①　10'!Z42</f>
        <v>×</v>
      </c>
      <c r="L3" s="30" t="str">
        <f>'本線①　10'!AA42</f>
        <v>×</v>
      </c>
      <c r="M3" s="30" t="str">
        <f>'本線①　10'!AB42</f>
        <v>○</v>
      </c>
      <c r="N3" s="30">
        <f>'本線①　10'!AC42</f>
        <v>0</v>
      </c>
      <c r="O3" s="177">
        <v>21</v>
      </c>
      <c r="P3" s="121"/>
      <c r="Q3" s="176" t="e">
        <f>別線①!V27</f>
        <v>#N/A</v>
      </c>
      <c r="R3" s="30" t="str">
        <f>別線①!X27</f>
        <v>×</v>
      </c>
      <c r="S3" s="30" t="str">
        <f>別線①!Y27</f>
        <v>×</v>
      </c>
      <c r="T3" s="30" t="str">
        <f>別線①!Z27</f>
        <v>○</v>
      </c>
      <c r="U3" s="30">
        <f>別線①!AA27</f>
        <v>0</v>
      </c>
      <c r="V3" s="177">
        <v>41</v>
      </c>
      <c r="W3" s="165"/>
      <c r="X3" s="176" t="e">
        <f>別線⑤!V27</f>
        <v>#N/A</v>
      </c>
      <c r="Y3" s="30" t="str">
        <f>別線⑤!X27</f>
        <v>×</v>
      </c>
      <c r="Z3" s="30" t="str">
        <f>別線⑤!Y27</f>
        <v>×</v>
      </c>
      <c r="AA3" s="30" t="str">
        <f>別線⑤!Z27</f>
        <v>○</v>
      </c>
      <c r="AB3" s="30">
        <f>別線⑤!AA27</f>
        <v>0</v>
      </c>
      <c r="AC3" s="177">
        <v>61</v>
      </c>
      <c r="AD3" s="166"/>
      <c r="AE3" s="176" t="e">
        <f>'別線⑨　5'!V27</f>
        <v>#N/A</v>
      </c>
      <c r="AF3" s="30" t="str">
        <f>'別線⑨　5'!X27</f>
        <v>×</v>
      </c>
      <c r="AG3" s="30" t="str">
        <f>'別線⑨　5'!Y27</f>
        <v>×</v>
      </c>
      <c r="AH3" s="30" t="str">
        <f>'別線⑨　5'!Z27</f>
        <v>○</v>
      </c>
      <c r="AI3" s="30">
        <f>'別線⑨　5'!AA27</f>
        <v>0</v>
      </c>
      <c r="AJ3" s="177">
        <v>81</v>
      </c>
      <c r="AK3" s="167"/>
      <c r="AL3" s="176" t="e">
        <f>'別線⑬　5'!V27</f>
        <v>#N/A</v>
      </c>
      <c r="AM3" s="30" t="str">
        <f>'別線⑬　5'!X27</f>
        <v>×</v>
      </c>
      <c r="AN3" s="30" t="str">
        <f>'別線⑬　5'!Y27</f>
        <v>×</v>
      </c>
      <c r="AO3" s="30" t="str">
        <f>'別線⑬　5'!Z27</f>
        <v>○</v>
      </c>
      <c r="AP3" s="30">
        <f>'別線⑬　5'!AA27</f>
        <v>0</v>
      </c>
      <c r="AT3" s="157"/>
    </row>
    <row r="4" spans="2:61" ht="18" customHeight="1" x14ac:dyDescent="0.15">
      <c r="B4" s="1" t="s">
        <v>2919</v>
      </c>
      <c r="C4" s="36" t="e">
        <f>'本線①　10'!C78</f>
        <v>#N/A</v>
      </c>
      <c r="D4" s="145" t="e">
        <f>'本線①　10'!D78</f>
        <v>#N/A</v>
      </c>
      <c r="E4" s="145" t="e">
        <f>'本線①　10'!E78</f>
        <v>#N/A</v>
      </c>
      <c r="F4" s="145" t="e">
        <f>'本線①　10'!F78</f>
        <v>#N/A</v>
      </c>
      <c r="G4" s="159" t="e">
        <f>'本線①　10'!G78</f>
        <v>#N/A</v>
      </c>
      <c r="H4" s="157" t="s">
        <v>5103</v>
      </c>
      <c r="I4" s="164"/>
      <c r="J4" s="68" t="e">
        <f>'本線①　10'!X43</f>
        <v>#N/A</v>
      </c>
      <c r="K4" s="30" t="str">
        <f>'本線①　10'!Z43</f>
        <v>×</v>
      </c>
      <c r="L4" s="30" t="str">
        <f>'本線①　10'!AA43</f>
        <v>×</v>
      </c>
      <c r="M4" s="30" t="str">
        <f>'本線①　10'!AB43</f>
        <v>○</v>
      </c>
      <c r="N4" s="30">
        <f>'本線①　10'!AC43</f>
        <v>0</v>
      </c>
      <c r="O4" s="177">
        <v>22</v>
      </c>
      <c r="P4" s="121"/>
      <c r="Q4" s="176" t="e">
        <f>別線①!V28</f>
        <v>#N/A</v>
      </c>
      <c r="R4" s="30" t="str">
        <f>別線①!X28</f>
        <v>×</v>
      </c>
      <c r="S4" s="30" t="str">
        <f>別線①!Y28</f>
        <v>×</v>
      </c>
      <c r="T4" s="30" t="str">
        <f>別線①!Z28</f>
        <v>○</v>
      </c>
      <c r="U4" s="30">
        <f>別線①!AA28</f>
        <v>0</v>
      </c>
      <c r="V4" s="177">
        <v>42</v>
      </c>
      <c r="W4" s="165"/>
      <c r="X4" s="176" t="e">
        <f>別線⑤!V28</f>
        <v>#N/A</v>
      </c>
      <c r="Y4" s="30" t="str">
        <f>別線⑤!X28</f>
        <v>×</v>
      </c>
      <c r="Z4" s="30" t="str">
        <f>別線⑤!Y28</f>
        <v>×</v>
      </c>
      <c r="AA4" s="30" t="str">
        <f>別線⑤!Z28</f>
        <v>○</v>
      </c>
      <c r="AB4" s="30">
        <f>別線⑤!AA28</f>
        <v>0</v>
      </c>
      <c r="AC4" s="177">
        <v>62</v>
      </c>
      <c r="AD4" s="166"/>
      <c r="AE4" s="176" t="e">
        <f>'別線⑨　5'!V28</f>
        <v>#N/A</v>
      </c>
      <c r="AF4" s="30" t="str">
        <f>'別線⑨　5'!X28</f>
        <v>×</v>
      </c>
      <c r="AG4" s="30" t="str">
        <f>'別線⑨　5'!Y28</f>
        <v>×</v>
      </c>
      <c r="AH4" s="30" t="str">
        <f>'別線⑨　5'!Z28</f>
        <v>○</v>
      </c>
      <c r="AI4" s="30">
        <f>'別線⑨　5'!AA28</f>
        <v>0</v>
      </c>
      <c r="AJ4" s="177">
        <v>82</v>
      </c>
      <c r="AK4" s="167"/>
      <c r="AL4" s="176" t="e">
        <f>'別線⑬　5'!V28</f>
        <v>#N/A</v>
      </c>
      <c r="AM4" s="30" t="str">
        <f>'別線⑬　5'!X28</f>
        <v>×</v>
      </c>
      <c r="AN4" s="30" t="str">
        <f>'別線⑬　5'!Y28</f>
        <v>×</v>
      </c>
      <c r="AO4" s="30" t="str">
        <f>'別線⑬　5'!Z28</f>
        <v>○</v>
      </c>
      <c r="AP4" s="30">
        <f>'別線⑬　5'!AA28</f>
        <v>0</v>
      </c>
      <c r="AT4" s="157"/>
    </row>
    <row r="5" spans="2:61" ht="18" customHeight="1" x14ac:dyDescent="0.15">
      <c r="B5" s="1" t="s">
        <v>2919</v>
      </c>
      <c r="C5" s="36" t="e">
        <f>'本線①　10'!C79</f>
        <v>#N/A</v>
      </c>
      <c r="D5" s="145" t="e">
        <f>'本線①　10'!D79</f>
        <v>#N/A</v>
      </c>
      <c r="E5" s="145" t="e">
        <f>'本線①　10'!E79</f>
        <v>#N/A</v>
      </c>
      <c r="F5" s="145" t="e">
        <f>'本線①　10'!F79</f>
        <v>#N/A</v>
      </c>
      <c r="G5" s="145">
        <f>'本線①　10'!G79</f>
        <v>0</v>
      </c>
      <c r="H5" s="157" t="s">
        <v>5107</v>
      </c>
      <c r="I5" s="164"/>
      <c r="J5" s="68" t="e">
        <f>'本線①　10'!X44</f>
        <v>#N/A</v>
      </c>
      <c r="K5" s="30" t="str">
        <f>'本線①　10'!Z44</f>
        <v>×</v>
      </c>
      <c r="L5" s="30" t="str">
        <f>'本線①　10'!AA44</f>
        <v>×</v>
      </c>
      <c r="M5" s="30" t="str">
        <f>'本線①　10'!AB44</f>
        <v>○</v>
      </c>
      <c r="N5" s="30">
        <f>'本線①　10'!AC44</f>
        <v>0</v>
      </c>
      <c r="O5" s="177">
        <v>23</v>
      </c>
      <c r="P5" s="121"/>
      <c r="Q5" s="176" t="e">
        <f>別線①!V29</f>
        <v>#N/A</v>
      </c>
      <c r="R5" s="30" t="str">
        <f>別線①!X29</f>
        <v>×</v>
      </c>
      <c r="S5" s="30" t="str">
        <f>別線①!Y29</f>
        <v>×</v>
      </c>
      <c r="T5" s="30" t="str">
        <f>別線①!Z29</f>
        <v>○</v>
      </c>
      <c r="U5" s="30">
        <f>別線①!AA29</f>
        <v>0</v>
      </c>
      <c r="V5" s="177">
        <v>43</v>
      </c>
      <c r="W5" s="165"/>
      <c r="X5" s="176" t="e">
        <f>別線⑤!V29</f>
        <v>#N/A</v>
      </c>
      <c r="Y5" s="30" t="str">
        <f>別線⑤!X29</f>
        <v>×</v>
      </c>
      <c r="Z5" s="30" t="str">
        <f>別線⑤!Y29</f>
        <v>×</v>
      </c>
      <c r="AA5" s="30" t="str">
        <f>別線⑤!Z29</f>
        <v>○</v>
      </c>
      <c r="AB5" s="30">
        <f>別線⑤!AA29</f>
        <v>0</v>
      </c>
      <c r="AC5" s="177">
        <v>63</v>
      </c>
      <c r="AD5" s="166"/>
      <c r="AE5" s="176" t="e">
        <f>'別線⑨　5'!V29</f>
        <v>#N/A</v>
      </c>
      <c r="AF5" s="30" t="str">
        <f>'別線⑨　5'!X29</f>
        <v>×</v>
      </c>
      <c r="AG5" s="30" t="str">
        <f>'別線⑨　5'!Y29</f>
        <v>×</v>
      </c>
      <c r="AH5" s="30" t="str">
        <f>'別線⑨　5'!Z29</f>
        <v>○</v>
      </c>
      <c r="AI5" s="30">
        <f>'別線⑨　5'!AA29</f>
        <v>0</v>
      </c>
      <c r="AJ5" s="177">
        <v>83</v>
      </c>
      <c r="AK5" s="167"/>
      <c r="AL5" s="176" t="e">
        <f>'別線⑬　5'!V29</f>
        <v>#N/A</v>
      </c>
      <c r="AM5" s="30" t="str">
        <f>'別線⑬　5'!X29</f>
        <v>×</v>
      </c>
      <c r="AN5" s="30" t="str">
        <f>'別線⑬　5'!Y29</f>
        <v>×</v>
      </c>
      <c r="AO5" s="30" t="str">
        <f>'別線⑬　5'!Z29</f>
        <v>○</v>
      </c>
      <c r="AP5" s="30">
        <f>'別線⑬　5'!AA29</f>
        <v>0</v>
      </c>
      <c r="AT5" s="157"/>
    </row>
    <row r="6" spans="2:61" ht="18" customHeight="1" x14ac:dyDescent="0.15">
      <c r="B6" s="1" t="s">
        <v>2919</v>
      </c>
      <c r="C6" s="36" t="e">
        <f>'本線①　10'!C80</f>
        <v>#N/A</v>
      </c>
      <c r="D6" s="145" t="e">
        <f>'本線①　10'!D80</f>
        <v>#N/A</v>
      </c>
      <c r="E6" s="145" t="e">
        <f>'本線①　10'!E80</f>
        <v>#N/A</v>
      </c>
      <c r="F6" s="145" t="e">
        <f>'本線①　10'!F80</f>
        <v>#N/A</v>
      </c>
      <c r="G6" s="145">
        <f>'本線①　10'!G80</f>
        <v>0</v>
      </c>
      <c r="H6" s="157" t="s">
        <v>5105</v>
      </c>
      <c r="I6" s="164"/>
      <c r="J6" s="68" t="e">
        <f>'本線①　10'!X45</f>
        <v>#N/A</v>
      </c>
      <c r="K6" s="30" t="str">
        <f>'本線①　10'!Z45</f>
        <v>×</v>
      </c>
      <c r="L6" s="30" t="str">
        <f>'本線①　10'!AA45</f>
        <v>×</v>
      </c>
      <c r="M6" s="30" t="str">
        <f>'本線①　10'!AB45</f>
        <v>○</v>
      </c>
      <c r="N6" s="30">
        <f>'本線①　10'!AC45</f>
        <v>0</v>
      </c>
      <c r="O6" s="177">
        <v>24</v>
      </c>
      <c r="P6" s="121"/>
      <c r="Q6" s="176" t="e">
        <f>別線①!V30</f>
        <v>#N/A</v>
      </c>
      <c r="R6" s="30" t="str">
        <f>別線①!X30</f>
        <v>×</v>
      </c>
      <c r="S6" s="30" t="str">
        <f>別線①!Y30</f>
        <v>×</v>
      </c>
      <c r="T6" s="30" t="str">
        <f>別線①!Z30</f>
        <v>○</v>
      </c>
      <c r="U6" s="30">
        <f>別線①!AA30</f>
        <v>0</v>
      </c>
      <c r="V6" s="177">
        <v>44</v>
      </c>
      <c r="W6" s="165"/>
      <c r="X6" s="176" t="e">
        <f>別線⑤!V30</f>
        <v>#N/A</v>
      </c>
      <c r="Y6" s="30" t="str">
        <f>別線⑤!X30</f>
        <v>×</v>
      </c>
      <c r="Z6" s="30" t="str">
        <f>別線⑤!Y30</f>
        <v>×</v>
      </c>
      <c r="AA6" s="30" t="str">
        <f>別線⑤!Z30</f>
        <v>○</v>
      </c>
      <c r="AB6" s="30">
        <f>別線⑤!AA30</f>
        <v>0</v>
      </c>
      <c r="AC6" s="177">
        <v>64</v>
      </c>
      <c r="AD6" s="166"/>
      <c r="AE6" s="176" t="e">
        <f>'別線⑨　5'!V30</f>
        <v>#N/A</v>
      </c>
      <c r="AF6" s="30" t="str">
        <f>'別線⑨　5'!X30</f>
        <v>×</v>
      </c>
      <c r="AG6" s="30" t="str">
        <f>'別線⑨　5'!Y30</f>
        <v>×</v>
      </c>
      <c r="AH6" s="30" t="str">
        <f>'別線⑨　5'!Z30</f>
        <v>○</v>
      </c>
      <c r="AI6" s="30">
        <f>'別線⑨　5'!AA30</f>
        <v>0</v>
      </c>
      <c r="AJ6" s="177">
        <v>84</v>
      </c>
      <c r="AK6" s="167"/>
      <c r="AL6" s="176" t="e">
        <f>'別線⑬　5'!V30</f>
        <v>#N/A</v>
      </c>
      <c r="AM6" s="30" t="str">
        <f>'別線⑬　5'!X30</f>
        <v>×</v>
      </c>
      <c r="AN6" s="30" t="str">
        <f>'別線⑬　5'!Y30</f>
        <v>×</v>
      </c>
      <c r="AO6" s="30" t="str">
        <f>'別線⑬　5'!Z30</f>
        <v>○</v>
      </c>
      <c r="AP6" s="30">
        <f>'別線⑬　5'!AA30</f>
        <v>0</v>
      </c>
      <c r="AT6" s="157"/>
    </row>
    <row r="7" spans="2:61" ht="18" customHeight="1" x14ac:dyDescent="0.15">
      <c r="B7" s="1" t="s">
        <v>2919</v>
      </c>
      <c r="C7" s="186" t="e">
        <f>'本線①　10'!C81</f>
        <v>#N/A</v>
      </c>
      <c r="D7" s="145" t="e">
        <f>'本線①　10'!D81</f>
        <v>#N/A</v>
      </c>
      <c r="E7" s="145" t="e">
        <f>'本線①　10'!E81</f>
        <v>#N/A</v>
      </c>
      <c r="F7" s="145" t="e">
        <f>'本線①　10'!F81</f>
        <v>#N/A</v>
      </c>
      <c r="G7" s="145">
        <f>'本線①　10'!G81</f>
        <v>0</v>
      </c>
      <c r="H7" s="157" t="s">
        <v>5106</v>
      </c>
      <c r="I7" s="164"/>
      <c r="J7" s="68" t="e">
        <f>'本線①　10'!X46</f>
        <v>#N/A</v>
      </c>
      <c r="K7" s="30" t="str">
        <f>'本線①　10'!Z46</f>
        <v>×</v>
      </c>
      <c r="L7" s="30" t="str">
        <f>'本線①　10'!AA46</f>
        <v>×</v>
      </c>
      <c r="M7" s="30" t="str">
        <f>'本線①　10'!AB46</f>
        <v>○</v>
      </c>
      <c r="N7" s="30">
        <f>'本線①　10'!AC46</f>
        <v>0</v>
      </c>
      <c r="O7" s="177">
        <v>25</v>
      </c>
      <c r="P7" s="121"/>
      <c r="Q7" s="176" t="e">
        <f>別線①!V31</f>
        <v>#N/A</v>
      </c>
      <c r="R7" s="30" t="str">
        <f>別線①!X31</f>
        <v>×</v>
      </c>
      <c r="S7" s="30" t="str">
        <f>別線①!Y31</f>
        <v>×</v>
      </c>
      <c r="T7" s="30" t="str">
        <f>別線①!Z31</f>
        <v>○</v>
      </c>
      <c r="U7" s="30">
        <f>別線①!AA31</f>
        <v>0</v>
      </c>
      <c r="V7" s="177">
        <v>45</v>
      </c>
      <c r="W7" s="165"/>
      <c r="X7" s="176" t="e">
        <f>別線⑤!V31</f>
        <v>#N/A</v>
      </c>
      <c r="Y7" s="30" t="str">
        <f>別線⑤!X31</f>
        <v>×</v>
      </c>
      <c r="Z7" s="30" t="str">
        <f>別線⑤!Y31</f>
        <v>×</v>
      </c>
      <c r="AA7" s="30" t="str">
        <f>別線⑤!Z31</f>
        <v>○</v>
      </c>
      <c r="AB7" s="30">
        <f>別線⑤!AA31</f>
        <v>0</v>
      </c>
      <c r="AC7" s="177">
        <v>65</v>
      </c>
      <c r="AD7" s="166"/>
      <c r="AE7" s="176" t="e">
        <f>'別線⑨　5'!V31</f>
        <v>#N/A</v>
      </c>
      <c r="AF7" s="30" t="str">
        <f>'別線⑨　5'!X31</f>
        <v>×</v>
      </c>
      <c r="AG7" s="30" t="str">
        <f>'別線⑨　5'!Y31</f>
        <v>×</v>
      </c>
      <c r="AH7" s="30" t="str">
        <f>'別線⑨　5'!Z31</f>
        <v>○</v>
      </c>
      <c r="AI7" s="30">
        <f>'別線⑨　5'!AA31</f>
        <v>0</v>
      </c>
      <c r="AJ7" s="177">
        <v>85</v>
      </c>
      <c r="AK7" s="167"/>
      <c r="AL7" s="176" t="e">
        <f>'別線⑬　5'!V31</f>
        <v>#N/A</v>
      </c>
      <c r="AM7" s="30" t="str">
        <f>'別線⑬　5'!X31</f>
        <v>×</v>
      </c>
      <c r="AN7" s="30" t="str">
        <f>'別線⑬　5'!Y31</f>
        <v>×</v>
      </c>
      <c r="AO7" s="30" t="str">
        <f>'別線⑬　5'!Z31</f>
        <v>○</v>
      </c>
      <c r="AP7" s="30">
        <f>'別線⑬　5'!AA31</f>
        <v>0</v>
      </c>
      <c r="AT7" s="157" t="s">
        <v>5106</v>
      </c>
      <c r="AU7" s="68" t="e">
        <f>J7</f>
        <v>#N/A</v>
      </c>
      <c r="AV7" s="30" t="str">
        <f>K7</f>
        <v>×</v>
      </c>
      <c r="AW7" s="30"/>
      <c r="AX7" s="68" t="e">
        <f>J6</f>
        <v>#N/A</v>
      </c>
      <c r="AY7" s="30" t="str">
        <f>K6</f>
        <v>×</v>
      </c>
      <c r="AZ7" s="30"/>
      <c r="BA7" s="68" t="e">
        <f>J5</f>
        <v>#N/A</v>
      </c>
      <c r="BB7" s="30" t="str">
        <f>K5</f>
        <v>×</v>
      </c>
      <c r="BC7" s="30"/>
      <c r="BD7" s="68" t="e">
        <f>J4</f>
        <v>#N/A</v>
      </c>
      <c r="BE7" s="30" t="str">
        <f>K4</f>
        <v>×</v>
      </c>
      <c r="BF7" s="30"/>
      <c r="BG7" s="68" t="e">
        <f>J3</f>
        <v>#N/A</v>
      </c>
      <c r="BH7" s="30" t="str">
        <f>K3</f>
        <v>×</v>
      </c>
      <c r="BI7" s="30"/>
    </row>
    <row r="8" spans="2:61" ht="18" customHeight="1" x14ac:dyDescent="0.15">
      <c r="B8" s="2" t="s">
        <v>2920</v>
      </c>
      <c r="C8" s="186" t="e">
        <f>'本線①　10'!C82</f>
        <v>#N/A</v>
      </c>
      <c r="D8" s="145" t="e">
        <f>'本線①　10'!D82</f>
        <v>#N/A</v>
      </c>
      <c r="E8" s="145" t="e">
        <f>'本線①　10'!E82</f>
        <v>#N/A</v>
      </c>
      <c r="F8" s="145" t="e">
        <f>'本線①　10'!F82</f>
        <v>#N/A</v>
      </c>
      <c r="G8" s="160" t="e">
        <f>'本線①　10'!G82</f>
        <v>#N/A</v>
      </c>
      <c r="I8" s="168"/>
      <c r="J8" s="168"/>
      <c r="K8" s="168"/>
      <c r="P8" s="179"/>
      <c r="Q8" s="168"/>
      <c r="V8" s="177"/>
      <c r="AJ8" s="177"/>
      <c r="BG8" s="68" t="e">
        <f>J2</f>
        <v>#N/A</v>
      </c>
      <c r="BH8" s="30" t="e">
        <f>K1</f>
        <v>#N/A</v>
      </c>
      <c r="BI8" s="30" t="e">
        <f>L1</f>
        <v>#N/A</v>
      </c>
    </row>
    <row r="9" spans="2:61" ht="18" customHeight="1" x14ac:dyDescent="0.15">
      <c r="B9" s="1" t="s">
        <v>2919</v>
      </c>
      <c r="C9" s="186" t="e">
        <f>'本線①　10'!C83</f>
        <v>#N/A</v>
      </c>
      <c r="D9" s="145" t="e">
        <f>'本線①　10'!D83</f>
        <v>#N/A</v>
      </c>
      <c r="E9" s="145" t="e">
        <f>'本線①　10'!E83</f>
        <v>#N/A</v>
      </c>
      <c r="F9" s="145" t="e">
        <f>'本線①　10'!F83</f>
        <v>#N/A</v>
      </c>
      <c r="G9" s="159" t="e">
        <f>'本線①　10'!G83</f>
        <v>#N/A</v>
      </c>
      <c r="K9" s="86" t="s">
        <v>3054</v>
      </c>
      <c r="L9" s="87" t="e">
        <f>'本線①　10'!T86</f>
        <v>#N/A</v>
      </c>
      <c r="Q9" s="176" t="str">
        <f>別線②!V3</f>
        <v>②</v>
      </c>
      <c r="R9" s="30" t="e">
        <f>別線②!W26</f>
        <v>#N/A</v>
      </c>
      <c r="S9" s="30" t="e">
        <f>別線②!X26</f>
        <v>#N/A</v>
      </c>
      <c r="V9" s="177"/>
      <c r="X9" s="176" t="str">
        <f>'別線⑥　5'!V3</f>
        <v>⑥</v>
      </c>
      <c r="Y9" s="30" t="e">
        <f>'別線⑥　5'!W26</f>
        <v>#N/A</v>
      </c>
      <c r="Z9" s="30" t="e">
        <f>'別線⑥　5'!X26</f>
        <v>#N/A</v>
      </c>
      <c r="AE9" s="176" t="str">
        <f>'別線⑩　5'!V3</f>
        <v>⑩</v>
      </c>
      <c r="AF9" s="30" t="e">
        <f>'別線⑩　5'!W26</f>
        <v>#N/A</v>
      </c>
      <c r="AG9" s="30" t="e">
        <f>'別線⑩　5'!X26</f>
        <v>#N/A</v>
      </c>
      <c r="AJ9" s="177"/>
      <c r="AL9" s="176" t="str">
        <f>'別線⑭　5'!V3</f>
        <v>⑭</v>
      </c>
      <c r="AM9" s="30" t="e">
        <f>'別線⑭　5'!W26</f>
        <v>#N/A</v>
      </c>
      <c r="AN9" s="30" t="e">
        <f>'別線⑭　5'!X26</f>
        <v>#N/A</v>
      </c>
    </row>
    <row r="10" spans="2:61" ht="18" customHeight="1" x14ac:dyDescent="0.15">
      <c r="B10" s="1" t="s">
        <v>2919</v>
      </c>
      <c r="C10" s="186" t="e">
        <f>'本線①　10'!C84</f>
        <v>#N/A</v>
      </c>
      <c r="D10" s="145" t="e">
        <f>'本線①　10'!D84</f>
        <v>#N/A</v>
      </c>
      <c r="E10" s="145" t="e">
        <f>'本線①　10'!E84</f>
        <v>#N/A</v>
      </c>
      <c r="F10" s="145" t="e">
        <f>'本線①　10'!F84</f>
        <v>#N/A</v>
      </c>
      <c r="G10" s="145">
        <f>'本線①　10'!G84</f>
        <v>0</v>
      </c>
      <c r="P10" s="121"/>
      <c r="Q10" s="176" t="e">
        <f>別線②!V26</f>
        <v>#N/A</v>
      </c>
      <c r="R10" s="74" t="s">
        <v>2995</v>
      </c>
      <c r="S10" s="75" t="s">
        <v>2996</v>
      </c>
      <c r="T10" s="2" t="s">
        <v>2997</v>
      </c>
      <c r="U10" s="76" t="s">
        <v>2998</v>
      </c>
      <c r="V10" s="177"/>
      <c r="W10" s="165"/>
      <c r="X10" s="176" t="e">
        <f>'別線⑥　5'!V26</f>
        <v>#N/A</v>
      </c>
      <c r="Y10" s="74" t="s">
        <v>2995</v>
      </c>
      <c r="Z10" s="75" t="s">
        <v>2996</v>
      </c>
      <c r="AA10" s="2" t="s">
        <v>2997</v>
      </c>
      <c r="AB10" s="76" t="s">
        <v>2998</v>
      </c>
      <c r="AD10" s="166"/>
      <c r="AE10" s="176" t="e">
        <f>'別線⑩　5'!V26</f>
        <v>#N/A</v>
      </c>
      <c r="AF10" s="74" t="s">
        <v>2995</v>
      </c>
      <c r="AG10" s="75" t="s">
        <v>2996</v>
      </c>
      <c r="AH10" s="2" t="s">
        <v>2997</v>
      </c>
      <c r="AI10" s="76" t="s">
        <v>2998</v>
      </c>
      <c r="AJ10" s="177"/>
      <c r="AK10" s="167"/>
      <c r="AL10" s="176" t="e">
        <f>'別線⑭　5'!V26</f>
        <v>#N/A</v>
      </c>
      <c r="AM10" s="74" t="s">
        <v>2995</v>
      </c>
      <c r="AN10" s="75" t="s">
        <v>2996</v>
      </c>
      <c r="AO10" s="2" t="s">
        <v>2997</v>
      </c>
      <c r="AP10" s="76" t="s">
        <v>2998</v>
      </c>
      <c r="AT10" s="180" t="s">
        <v>3003</v>
      </c>
      <c r="AU10" s="173" t="e">
        <f>Q7</f>
        <v>#N/A</v>
      </c>
      <c r="AV10" s="164" t="str">
        <f>R7</f>
        <v>×</v>
      </c>
      <c r="AW10" s="164"/>
      <c r="AX10" s="173" t="e">
        <f>Q6</f>
        <v>#N/A</v>
      </c>
      <c r="AY10" s="164" t="str">
        <f>R6</f>
        <v>×</v>
      </c>
      <c r="AZ10" s="164"/>
      <c r="BA10" s="173" t="e">
        <f>Q5</f>
        <v>#N/A</v>
      </c>
      <c r="BB10" s="164" t="str">
        <f>R5</f>
        <v>×</v>
      </c>
      <c r="BC10" s="164"/>
      <c r="BD10" s="173" t="e">
        <f>Q4</f>
        <v>#N/A</v>
      </c>
      <c r="BE10" s="164" t="str">
        <f>R4</f>
        <v>×</v>
      </c>
      <c r="BF10" s="164"/>
      <c r="BG10" s="173" t="e">
        <f>Q3</f>
        <v>#N/A</v>
      </c>
      <c r="BH10" s="164" t="str">
        <f>R3</f>
        <v>×</v>
      </c>
      <c r="BI10" s="164"/>
    </row>
    <row r="11" spans="2:61" ht="18" customHeight="1" x14ac:dyDescent="0.15">
      <c r="B11" s="2" t="s">
        <v>2920</v>
      </c>
      <c r="C11" s="186" t="e">
        <f>'本線①　10'!C85</f>
        <v>#N/A</v>
      </c>
      <c r="D11" s="145" t="e">
        <f>'本線①　10'!D85</f>
        <v>#N/A</v>
      </c>
      <c r="E11" s="145" t="e">
        <f>'本線①　10'!E85</f>
        <v>#N/A</v>
      </c>
      <c r="F11" s="145" t="e">
        <f>'本線①　10'!F85</f>
        <v>#N/A</v>
      </c>
      <c r="G11" s="160" t="e">
        <f>'本線①　10'!G85</f>
        <v>#N/A</v>
      </c>
      <c r="J11" s="147"/>
      <c r="K11" s="30" t="s">
        <v>2919</v>
      </c>
      <c r="L11" s="30" t="s">
        <v>2920</v>
      </c>
      <c r="M11" s="30" t="s">
        <v>5110</v>
      </c>
      <c r="O11" s="177">
        <v>26</v>
      </c>
      <c r="P11" s="121"/>
      <c r="Q11" s="176" t="e">
        <f>別線②!V27</f>
        <v>#N/A</v>
      </c>
      <c r="R11" s="30" t="str">
        <f>別線②!X27</f>
        <v>×</v>
      </c>
      <c r="S11" s="30" t="str">
        <f>別線②!Y27</f>
        <v>×</v>
      </c>
      <c r="T11" s="30" t="str">
        <f>別線②!Z27</f>
        <v>○</v>
      </c>
      <c r="U11" s="30">
        <f>別線②!AA27</f>
        <v>0</v>
      </c>
      <c r="V11" s="177">
        <v>46</v>
      </c>
      <c r="W11" s="165"/>
      <c r="X11" s="176" t="e">
        <f>'別線⑥　5'!V27</f>
        <v>#N/A</v>
      </c>
      <c r="Y11" s="30" t="str">
        <f>'別線⑥　5'!X27</f>
        <v>×</v>
      </c>
      <c r="Z11" s="30" t="str">
        <f>'別線⑥　5'!Y27</f>
        <v>×</v>
      </c>
      <c r="AA11" s="30" t="str">
        <f>'別線⑥　5'!Z27</f>
        <v>○</v>
      </c>
      <c r="AB11" s="30">
        <f>'別線⑥　5'!AA27</f>
        <v>0</v>
      </c>
      <c r="AC11" s="177">
        <v>66</v>
      </c>
      <c r="AD11" s="166"/>
      <c r="AE11" s="176" t="e">
        <f>'別線⑩　5'!V27</f>
        <v>#N/A</v>
      </c>
      <c r="AF11" s="30" t="str">
        <f>'別線⑩　5'!X27</f>
        <v>×</v>
      </c>
      <c r="AG11" s="30" t="str">
        <f>'別線⑩　5'!Y27</f>
        <v>×</v>
      </c>
      <c r="AH11" s="30" t="str">
        <f>'別線⑩　5'!Z27</f>
        <v>○</v>
      </c>
      <c r="AI11" s="30">
        <f>'別線⑩　5'!AA27</f>
        <v>0</v>
      </c>
      <c r="AJ11" s="177">
        <v>86</v>
      </c>
      <c r="AK11" s="167"/>
      <c r="AL11" s="176" t="e">
        <f>'別線⑭　5'!V27</f>
        <v>#N/A</v>
      </c>
      <c r="AM11" s="30" t="str">
        <f>'別線⑭　5'!X27</f>
        <v>×</v>
      </c>
      <c r="AN11" s="30" t="str">
        <f>'別線⑭　5'!Y27</f>
        <v>×</v>
      </c>
      <c r="AO11" s="30" t="str">
        <f>'別線⑭　5'!Z27</f>
        <v>○</v>
      </c>
      <c r="AP11" s="30">
        <f>'別線⑭　5'!AA27</f>
        <v>0</v>
      </c>
      <c r="BG11" s="68" t="e">
        <f>Q2</f>
        <v>#N/A</v>
      </c>
      <c r="BH11" s="27" t="e">
        <f>R1</f>
        <v>#N/A</v>
      </c>
      <c r="BI11" s="27" t="e">
        <f>S1</f>
        <v>#N/A</v>
      </c>
    </row>
    <row r="12" spans="2:61" ht="18" customHeight="1" x14ac:dyDescent="0.15">
      <c r="B12" s="1" t="s">
        <v>2919</v>
      </c>
      <c r="C12" s="186" t="e">
        <f>'本線①　10'!C86</f>
        <v>#N/A</v>
      </c>
      <c r="D12" s="145" t="e">
        <f>'本線①　10'!D86</f>
        <v>#N/A</v>
      </c>
      <c r="E12" s="145" t="e">
        <f>'本線①　10'!E86</f>
        <v>#N/A</v>
      </c>
      <c r="F12" s="145" t="e">
        <f>'本線①　10'!F86</f>
        <v>#N/A</v>
      </c>
      <c r="G12" s="159" t="e">
        <f>'本線①　10'!G86</f>
        <v>#N/A</v>
      </c>
      <c r="J12" s="148" t="s">
        <v>2922</v>
      </c>
      <c r="K12" s="46">
        <f>'本線①　10'!U75</f>
        <v>0</v>
      </c>
      <c r="L12" s="46">
        <f>'本線①　10'!V75</f>
        <v>0</v>
      </c>
      <c r="M12" s="161">
        <f>'本線①　10'!W75</f>
        <v>0</v>
      </c>
      <c r="O12" s="177">
        <v>27</v>
      </c>
      <c r="P12" s="121"/>
      <c r="Q12" s="176" t="e">
        <f>別線②!V28</f>
        <v>#N/A</v>
      </c>
      <c r="R12" s="30" t="str">
        <f>別線②!X28</f>
        <v>×</v>
      </c>
      <c r="S12" s="30" t="str">
        <f>別線②!Y28</f>
        <v>×</v>
      </c>
      <c r="T12" s="30" t="str">
        <f>別線②!Z28</f>
        <v>○</v>
      </c>
      <c r="U12" s="30">
        <f>別線②!AA28</f>
        <v>0</v>
      </c>
      <c r="V12" s="177">
        <v>47</v>
      </c>
      <c r="W12" s="165"/>
      <c r="X12" s="176" t="e">
        <f>'別線⑥　5'!V28</f>
        <v>#N/A</v>
      </c>
      <c r="Y12" s="30" t="str">
        <f>'別線⑥　5'!X28</f>
        <v>×</v>
      </c>
      <c r="Z12" s="30" t="str">
        <f>'別線⑥　5'!Y28</f>
        <v>×</v>
      </c>
      <c r="AA12" s="30" t="str">
        <f>'別線⑥　5'!Z28</f>
        <v>○</v>
      </c>
      <c r="AB12" s="30">
        <f>'別線⑥　5'!AA28</f>
        <v>0</v>
      </c>
      <c r="AC12" s="177">
        <v>67</v>
      </c>
      <c r="AD12" s="166"/>
      <c r="AE12" s="176" t="e">
        <f>'別線⑩　5'!V28</f>
        <v>#N/A</v>
      </c>
      <c r="AF12" s="30" t="str">
        <f>'別線⑩　5'!X28</f>
        <v>×</v>
      </c>
      <c r="AG12" s="30" t="str">
        <f>'別線⑩　5'!Y28</f>
        <v>×</v>
      </c>
      <c r="AH12" s="30" t="str">
        <f>'別線⑩　5'!Z28</f>
        <v>○</v>
      </c>
      <c r="AI12" s="30">
        <f>'別線⑩　5'!AA28</f>
        <v>0</v>
      </c>
      <c r="AJ12" s="177">
        <v>87</v>
      </c>
      <c r="AK12" s="167"/>
      <c r="AL12" s="176" t="e">
        <f>'別線⑭　5'!V28</f>
        <v>#N/A</v>
      </c>
      <c r="AM12" s="30" t="str">
        <f>'別線⑭　5'!X28</f>
        <v>×</v>
      </c>
      <c r="AN12" s="30" t="str">
        <f>'別線⑭　5'!Y28</f>
        <v>×</v>
      </c>
      <c r="AO12" s="30" t="str">
        <f>'別線⑭　5'!Z28</f>
        <v>○</v>
      </c>
      <c r="AP12" s="30">
        <f>'別線⑭　5'!AA28</f>
        <v>0</v>
      </c>
    </row>
    <row r="13" spans="2:61" ht="18" customHeight="1" x14ac:dyDescent="0.15">
      <c r="B13" s="1" t="s">
        <v>2919</v>
      </c>
      <c r="C13" s="186" t="e">
        <f>'本線①　10'!C87</f>
        <v>#N/A</v>
      </c>
      <c r="D13" s="145" t="e">
        <f>'本線①　10'!D87</f>
        <v>#N/A</v>
      </c>
      <c r="E13" s="145" t="e">
        <f>'本線①　10'!E87</f>
        <v>#N/A</v>
      </c>
      <c r="F13" s="145" t="e">
        <f>'本線①　10'!F87</f>
        <v>#N/A</v>
      </c>
      <c r="G13" s="145">
        <f>'本線①　10'!G87</f>
        <v>0</v>
      </c>
      <c r="J13" s="149" t="s">
        <v>2923</v>
      </c>
      <c r="K13" s="46">
        <f>'本線①　10'!U76</f>
        <v>0</v>
      </c>
      <c r="L13" s="46">
        <f>'本線①　10'!V76</f>
        <v>0</v>
      </c>
      <c r="M13" s="161">
        <f>'本線①　10'!W76</f>
        <v>0</v>
      </c>
      <c r="O13" s="177">
        <v>28</v>
      </c>
      <c r="P13" s="121"/>
      <c r="Q13" s="176" t="e">
        <f>別線②!V29</f>
        <v>#N/A</v>
      </c>
      <c r="R13" s="30" t="str">
        <f>別線②!X29</f>
        <v>×</v>
      </c>
      <c r="S13" s="30" t="str">
        <f>別線②!Y29</f>
        <v>×</v>
      </c>
      <c r="T13" s="30" t="str">
        <f>別線②!Z29</f>
        <v>○</v>
      </c>
      <c r="U13" s="30">
        <f>別線②!AA29</f>
        <v>0</v>
      </c>
      <c r="V13" s="177">
        <v>48</v>
      </c>
      <c r="W13" s="165"/>
      <c r="X13" s="176" t="e">
        <f>'別線⑥　5'!V29</f>
        <v>#N/A</v>
      </c>
      <c r="Y13" s="30" t="str">
        <f>'別線⑥　5'!X29</f>
        <v>×</v>
      </c>
      <c r="Z13" s="30" t="str">
        <f>'別線⑥　5'!Y29</f>
        <v>×</v>
      </c>
      <c r="AA13" s="30" t="str">
        <f>'別線⑥　5'!Z29</f>
        <v>○</v>
      </c>
      <c r="AB13" s="30">
        <f>'別線⑥　5'!AA29</f>
        <v>0</v>
      </c>
      <c r="AC13" s="177">
        <v>68</v>
      </c>
      <c r="AD13" s="166"/>
      <c r="AE13" s="176" t="e">
        <f>'別線⑩　5'!V29</f>
        <v>#N/A</v>
      </c>
      <c r="AF13" s="30" t="str">
        <f>'別線⑩　5'!X29</f>
        <v>×</v>
      </c>
      <c r="AG13" s="30" t="str">
        <f>'別線⑩　5'!Y29</f>
        <v>×</v>
      </c>
      <c r="AH13" s="30" t="str">
        <f>'別線⑩　5'!Z29</f>
        <v>○</v>
      </c>
      <c r="AI13" s="30">
        <f>'別線⑩　5'!AA29</f>
        <v>0</v>
      </c>
      <c r="AJ13" s="177">
        <v>88</v>
      </c>
      <c r="AK13" s="167"/>
      <c r="AL13" s="176" t="e">
        <f>'別線⑭　5'!V29</f>
        <v>#N/A</v>
      </c>
      <c r="AM13" s="30" t="str">
        <f>'別線⑭　5'!X29</f>
        <v>×</v>
      </c>
      <c r="AN13" s="30" t="str">
        <f>'別線⑭　5'!Y29</f>
        <v>×</v>
      </c>
      <c r="AO13" s="30" t="str">
        <f>'別線⑭　5'!Z29</f>
        <v>○</v>
      </c>
      <c r="AP13" s="30">
        <f>'別線⑭　5'!AA29</f>
        <v>0</v>
      </c>
      <c r="AT13" s="67" t="s">
        <v>3004</v>
      </c>
      <c r="AU13" s="164" t="e">
        <f>Q15</f>
        <v>#N/A</v>
      </c>
      <c r="AV13" s="164" t="str">
        <f>R15</f>
        <v>×</v>
      </c>
      <c r="AW13" s="164"/>
      <c r="AX13" s="164" t="e">
        <f>Q14</f>
        <v>#N/A</v>
      </c>
      <c r="AY13" s="164" t="str">
        <f>R14</f>
        <v>×</v>
      </c>
      <c r="AZ13" s="164"/>
      <c r="BA13" s="164" t="e">
        <f>Q13</f>
        <v>#N/A</v>
      </c>
      <c r="BB13" s="164" t="str">
        <f>R13</f>
        <v>×</v>
      </c>
      <c r="BC13" s="164"/>
      <c r="BD13" s="164" t="e">
        <f>Q12</f>
        <v>#N/A</v>
      </c>
      <c r="BE13" s="164" t="str">
        <f>R12</f>
        <v>×</v>
      </c>
      <c r="BF13" s="164"/>
      <c r="BG13" s="164" t="e">
        <f>Q11</f>
        <v>#N/A</v>
      </c>
      <c r="BH13" s="164" t="str">
        <f>R11</f>
        <v>×</v>
      </c>
      <c r="BI13" s="164"/>
    </row>
    <row r="14" spans="2:61" ht="18" customHeight="1" x14ac:dyDescent="0.15">
      <c r="B14" s="1" t="s">
        <v>2919</v>
      </c>
      <c r="C14" s="186" t="e">
        <f>'本線①　10'!C88</f>
        <v>#N/A</v>
      </c>
      <c r="D14" s="145" t="e">
        <f>'本線①　10'!D88</f>
        <v>#N/A</v>
      </c>
      <c r="E14" s="145" t="e">
        <f>'本線①　10'!E88</f>
        <v>#N/A</v>
      </c>
      <c r="F14" s="145" t="e">
        <f>'本線①　10'!F88</f>
        <v>#N/A</v>
      </c>
      <c r="G14" s="145">
        <f>'本線①　10'!G88</f>
        <v>0</v>
      </c>
      <c r="J14" s="150" t="s">
        <v>2925</v>
      </c>
      <c r="K14" s="46">
        <f>'本線①　10'!U77</f>
        <v>0</v>
      </c>
      <c r="L14" s="46">
        <f>'本線①　10'!V77</f>
        <v>0</v>
      </c>
      <c r="M14" s="161">
        <f>'本線①　10'!W77</f>
        <v>0</v>
      </c>
      <c r="O14" s="177">
        <v>29</v>
      </c>
      <c r="P14" s="121"/>
      <c r="Q14" s="176" t="e">
        <f>別線②!V30</f>
        <v>#N/A</v>
      </c>
      <c r="R14" s="30" t="str">
        <f>別線②!X30</f>
        <v>×</v>
      </c>
      <c r="S14" s="30" t="str">
        <f>別線②!Y30</f>
        <v>×</v>
      </c>
      <c r="T14" s="30" t="str">
        <f>別線②!Z30</f>
        <v>○</v>
      </c>
      <c r="U14" s="30">
        <f>別線②!AA30</f>
        <v>0</v>
      </c>
      <c r="V14" s="177">
        <v>49</v>
      </c>
      <c r="W14" s="165"/>
      <c r="X14" s="176" t="e">
        <f>'別線⑥　5'!V30</f>
        <v>#N/A</v>
      </c>
      <c r="Y14" s="30" t="str">
        <f>'別線⑥　5'!X30</f>
        <v>×</v>
      </c>
      <c r="Z14" s="30" t="str">
        <f>'別線⑥　5'!Y30</f>
        <v>×</v>
      </c>
      <c r="AA14" s="30" t="str">
        <f>'別線⑥　5'!Z30</f>
        <v>○</v>
      </c>
      <c r="AB14" s="30">
        <f>'別線⑥　5'!AA30</f>
        <v>0</v>
      </c>
      <c r="AC14" s="177">
        <v>69</v>
      </c>
      <c r="AD14" s="166"/>
      <c r="AE14" s="176" t="e">
        <f>'別線⑩　5'!V30</f>
        <v>#N/A</v>
      </c>
      <c r="AF14" s="30" t="str">
        <f>'別線⑩　5'!X30</f>
        <v>×</v>
      </c>
      <c r="AG14" s="30" t="str">
        <f>'別線⑩　5'!Y30</f>
        <v>×</v>
      </c>
      <c r="AH14" s="30" t="str">
        <f>'別線⑩　5'!Z30</f>
        <v>○</v>
      </c>
      <c r="AI14" s="30">
        <f>'別線⑩　5'!AA30</f>
        <v>0</v>
      </c>
      <c r="AJ14" s="177">
        <v>89</v>
      </c>
      <c r="AK14" s="167"/>
      <c r="AL14" s="176" t="e">
        <f>'別線⑭　5'!V30</f>
        <v>#N/A</v>
      </c>
      <c r="AM14" s="30" t="str">
        <f>'別線⑭　5'!X30</f>
        <v>×</v>
      </c>
      <c r="AN14" s="30" t="str">
        <f>'別線⑭　5'!Y30</f>
        <v>×</v>
      </c>
      <c r="AO14" s="30" t="str">
        <f>'別線⑭　5'!Z30</f>
        <v>○</v>
      </c>
      <c r="AP14" s="30">
        <f>'別線⑭　5'!AA30</f>
        <v>0</v>
      </c>
      <c r="BG14" s="27" t="e">
        <f>Q10</f>
        <v>#N/A</v>
      </c>
      <c r="BH14" s="27" t="e">
        <f>R9</f>
        <v>#N/A</v>
      </c>
      <c r="BI14" s="27" t="e">
        <f>S9</f>
        <v>#N/A</v>
      </c>
    </row>
    <row r="15" spans="2:61" ht="18" customHeight="1" x14ac:dyDescent="0.15">
      <c r="B15" s="2" t="s">
        <v>2920</v>
      </c>
      <c r="C15" s="186" t="e">
        <f>'本線①　10'!C89</f>
        <v>#N/A</v>
      </c>
      <c r="D15" s="145" t="e">
        <f>'本線①　10'!D89</f>
        <v>#N/A</v>
      </c>
      <c r="E15" s="145" t="e">
        <f>'本線①　10'!E89</f>
        <v>#N/A</v>
      </c>
      <c r="F15" s="145" t="e">
        <f>'本線①　10'!F89</f>
        <v>#N/A</v>
      </c>
      <c r="G15" s="160" t="e">
        <f>'本線①　10'!G89</f>
        <v>#N/A</v>
      </c>
      <c r="J15" s="151" t="s">
        <v>2924</v>
      </c>
      <c r="K15" s="46">
        <f>'本線①　10'!U78</f>
        <v>0</v>
      </c>
      <c r="L15" s="46">
        <f>'本線①　10'!V78</f>
        <v>0</v>
      </c>
      <c r="M15" s="161">
        <f>'本線①　10'!W78</f>
        <v>0</v>
      </c>
      <c r="O15" s="177">
        <v>30</v>
      </c>
      <c r="P15" s="121"/>
      <c r="Q15" s="176" t="e">
        <f>別線②!V31</f>
        <v>#N/A</v>
      </c>
      <c r="R15" s="30" t="str">
        <f>別線②!X31</f>
        <v>×</v>
      </c>
      <c r="S15" s="30" t="str">
        <f>別線②!Y31</f>
        <v>×</v>
      </c>
      <c r="T15" s="30" t="str">
        <f>別線②!Z31</f>
        <v>○</v>
      </c>
      <c r="U15" s="30">
        <f>別線②!AA31</f>
        <v>0</v>
      </c>
      <c r="V15" s="177">
        <v>50</v>
      </c>
      <c r="W15" s="165"/>
      <c r="X15" s="176" t="e">
        <f>'別線⑥　5'!V31</f>
        <v>#N/A</v>
      </c>
      <c r="Y15" s="30" t="str">
        <f>'別線⑥　5'!X31</f>
        <v>×</v>
      </c>
      <c r="Z15" s="30" t="str">
        <f>'別線⑥　5'!Y31</f>
        <v>×</v>
      </c>
      <c r="AA15" s="30" t="str">
        <f>'別線⑥　5'!Z31</f>
        <v>○</v>
      </c>
      <c r="AB15" s="30">
        <f>'別線⑥　5'!AA31</f>
        <v>0</v>
      </c>
      <c r="AC15" s="177">
        <v>70</v>
      </c>
      <c r="AD15" s="166"/>
      <c r="AE15" s="176" t="e">
        <f>'別線⑩　5'!V31</f>
        <v>#N/A</v>
      </c>
      <c r="AF15" s="30" t="str">
        <f>'別線⑩　5'!X31</f>
        <v>×</v>
      </c>
      <c r="AG15" s="30" t="str">
        <f>'別線⑩　5'!Y31</f>
        <v>×</v>
      </c>
      <c r="AH15" s="30" t="str">
        <f>'別線⑩　5'!Z31</f>
        <v>○</v>
      </c>
      <c r="AI15" s="30">
        <f>'別線⑩　5'!AA31</f>
        <v>0</v>
      </c>
      <c r="AJ15" s="177">
        <v>90</v>
      </c>
      <c r="AK15" s="167"/>
      <c r="AL15" s="176" t="e">
        <f>'別線⑭　5'!V31</f>
        <v>#N/A</v>
      </c>
      <c r="AM15" s="30" t="str">
        <f>'別線⑭　5'!X31</f>
        <v>×</v>
      </c>
      <c r="AN15" s="30" t="str">
        <f>'別線⑭　5'!Y31</f>
        <v>×</v>
      </c>
      <c r="AO15" s="30" t="str">
        <f>'別線⑭　5'!Z31</f>
        <v>○</v>
      </c>
      <c r="AP15" s="30">
        <f>'別線⑭　5'!AA31</f>
        <v>0</v>
      </c>
    </row>
    <row r="16" spans="2:61" ht="18" customHeight="1" x14ac:dyDescent="0.15">
      <c r="B16" s="1" t="s">
        <v>2919</v>
      </c>
      <c r="C16" s="186" t="e">
        <f>'本線①　10'!C90</f>
        <v>#N/A</v>
      </c>
      <c r="D16" s="145" t="e">
        <f>'本線①　10'!D90</f>
        <v>#N/A</v>
      </c>
      <c r="E16" s="145" t="e">
        <f>'本線①　10'!E90</f>
        <v>#N/A</v>
      </c>
      <c r="F16" s="145" t="e">
        <f>'本線①　10'!F90</f>
        <v>#N/A</v>
      </c>
      <c r="G16" s="159" t="e">
        <f>'本線①　10'!G90</f>
        <v>#N/A</v>
      </c>
      <c r="J16" s="152" t="s">
        <v>4893</v>
      </c>
      <c r="K16" s="46">
        <f>'本線①　10'!U79</f>
        <v>0</v>
      </c>
      <c r="L16" s="46">
        <f>'本線①　10'!V79</f>
        <v>0</v>
      </c>
      <c r="M16" s="161">
        <f>'本線①　10'!W79</f>
        <v>0</v>
      </c>
      <c r="O16" s="177"/>
      <c r="AC16" s="177"/>
      <c r="AT16" s="67" t="s">
        <v>3005</v>
      </c>
      <c r="AU16" s="164" t="e">
        <f>Q23</f>
        <v>#N/A</v>
      </c>
      <c r="AV16" s="164" t="str">
        <f>R23</f>
        <v>×</v>
      </c>
      <c r="AW16" s="164"/>
      <c r="AX16" s="164" t="e">
        <f>Q22</f>
        <v>#N/A</v>
      </c>
      <c r="AY16" s="164" t="str">
        <f>R22</f>
        <v>×</v>
      </c>
      <c r="AZ16" s="164"/>
      <c r="BA16" s="164" t="e">
        <f>Q21</f>
        <v>#N/A</v>
      </c>
      <c r="BB16" s="164" t="str">
        <f>R21</f>
        <v>×</v>
      </c>
      <c r="BC16" s="164"/>
      <c r="BD16" s="164" t="e">
        <f>Q20</f>
        <v>#N/A</v>
      </c>
      <c r="BE16" s="164" t="str">
        <f>R20</f>
        <v>×</v>
      </c>
      <c r="BF16" s="164"/>
      <c r="BG16" s="164" t="e">
        <f>Q19</f>
        <v>#N/A</v>
      </c>
      <c r="BH16" s="164" t="str">
        <f>R19</f>
        <v>×</v>
      </c>
      <c r="BI16" s="164"/>
    </row>
    <row r="17" spans="2:61" ht="18" customHeight="1" x14ac:dyDescent="0.15">
      <c r="B17" s="1" t="s">
        <v>2919</v>
      </c>
      <c r="C17" s="186" t="e">
        <f>'本線①　10'!C91</f>
        <v>#N/A</v>
      </c>
      <c r="D17" s="145" t="e">
        <f>'本線①　10'!D91</f>
        <v>#N/A</v>
      </c>
      <c r="E17" s="145" t="e">
        <f>'本線①　10'!E91</f>
        <v>#N/A</v>
      </c>
      <c r="F17" s="145" t="e">
        <f>'本線①　10'!F91</f>
        <v>#N/A</v>
      </c>
      <c r="G17" s="145">
        <f>'本線①　10'!G91</f>
        <v>0</v>
      </c>
      <c r="J17" s="153" t="s">
        <v>2926</v>
      </c>
      <c r="K17" s="46">
        <f>'本線①　10'!U80</f>
        <v>0</v>
      </c>
      <c r="L17" s="46">
        <f>'本線①　10'!V80</f>
        <v>0</v>
      </c>
      <c r="M17" s="161">
        <f>'本線①　10'!W80</f>
        <v>0</v>
      </c>
      <c r="O17" s="177"/>
      <c r="Q17" s="176" t="str">
        <f>別線③!V3</f>
        <v>③</v>
      </c>
      <c r="R17" s="30" t="e">
        <f>別線③!W26</f>
        <v>#N/A</v>
      </c>
      <c r="S17" s="30" t="e">
        <f>別線③!X26</f>
        <v>#N/A</v>
      </c>
      <c r="X17" s="176" t="str">
        <f>別線⑦!V3</f>
        <v>⑦</v>
      </c>
      <c r="Y17" s="30" t="e">
        <f>別線⑦!W26</f>
        <v>#N/A</v>
      </c>
      <c r="Z17" s="30" t="e">
        <f>別線⑦!X26</f>
        <v>#N/A</v>
      </c>
      <c r="AC17" s="177"/>
      <c r="AE17" s="176" t="str">
        <f>'別線⑪　5'!V3</f>
        <v>⑪</v>
      </c>
      <c r="AF17" s="30" t="e">
        <f>'別線⑪　5'!W26</f>
        <v>#N/A</v>
      </c>
      <c r="AG17" s="30" t="e">
        <f>'別線⑪　5'!X26</f>
        <v>#N/A</v>
      </c>
      <c r="AL17" s="176" t="str">
        <f>'別線⑮　5'!V3</f>
        <v>⑮</v>
      </c>
      <c r="AM17" s="30" t="e">
        <f>'別線⑮　5'!W26</f>
        <v>#N/A</v>
      </c>
      <c r="AN17" s="30" t="e">
        <f>'別線⑮　5'!X26</f>
        <v>#N/A</v>
      </c>
      <c r="BG17" s="27" t="e">
        <f>Q18</f>
        <v>#N/A</v>
      </c>
      <c r="BH17" s="27" t="e">
        <f>R17</f>
        <v>#N/A</v>
      </c>
      <c r="BI17" s="27" t="e">
        <f>S17</f>
        <v>#N/A</v>
      </c>
    </row>
    <row r="18" spans="2:61" ht="18" customHeight="1" x14ac:dyDescent="0.15">
      <c r="B18" s="2" t="s">
        <v>2920</v>
      </c>
      <c r="C18" s="186" t="e">
        <f>'本線①　10'!C92</f>
        <v>#N/A</v>
      </c>
      <c r="D18" s="145" t="e">
        <f>'本線①　10'!D92</f>
        <v>#N/A</v>
      </c>
      <c r="E18" s="145" t="e">
        <f>'本線①　10'!E92</f>
        <v>#N/A</v>
      </c>
      <c r="F18" s="145" t="e">
        <f>'本線①　10'!F92</f>
        <v>#N/A</v>
      </c>
      <c r="G18" s="160" t="e">
        <f>'本線①　10'!G92</f>
        <v>#N/A</v>
      </c>
      <c r="J18" s="154" t="s">
        <v>4892</v>
      </c>
      <c r="K18" s="46">
        <f>'本線①　10'!U81</f>
        <v>0</v>
      </c>
      <c r="L18" s="46">
        <f>'本線①　10'!V81</f>
        <v>0</v>
      </c>
      <c r="M18" s="161">
        <f>'本線①　10'!W81</f>
        <v>0</v>
      </c>
      <c r="P18" s="121"/>
      <c r="Q18" s="176" t="e">
        <f>別線③!V26</f>
        <v>#N/A</v>
      </c>
      <c r="R18" s="74" t="s">
        <v>2995</v>
      </c>
      <c r="S18" s="75" t="s">
        <v>2996</v>
      </c>
      <c r="T18" s="2" t="s">
        <v>2997</v>
      </c>
      <c r="U18" s="76" t="s">
        <v>2998</v>
      </c>
      <c r="W18" s="165"/>
      <c r="X18" s="176" t="e">
        <f>別線⑦!V26</f>
        <v>#N/A</v>
      </c>
      <c r="Y18" s="74" t="s">
        <v>2995</v>
      </c>
      <c r="Z18" s="75" t="s">
        <v>2996</v>
      </c>
      <c r="AA18" s="2" t="s">
        <v>2997</v>
      </c>
      <c r="AB18" s="76" t="s">
        <v>2998</v>
      </c>
      <c r="AC18" s="177"/>
      <c r="AD18" s="166"/>
      <c r="AE18" s="176" t="e">
        <f>'別線⑪　5'!V26</f>
        <v>#N/A</v>
      </c>
      <c r="AF18" s="74" t="s">
        <v>2995</v>
      </c>
      <c r="AG18" s="75" t="s">
        <v>2996</v>
      </c>
      <c r="AH18" s="2" t="s">
        <v>2997</v>
      </c>
      <c r="AI18" s="76" t="s">
        <v>2998</v>
      </c>
      <c r="AK18" s="167"/>
      <c r="AL18" s="176" t="e">
        <f>'別線⑮　5'!V26</f>
        <v>#N/A</v>
      </c>
      <c r="AM18" s="74" t="s">
        <v>2995</v>
      </c>
      <c r="AN18" s="75" t="s">
        <v>2996</v>
      </c>
      <c r="AO18" s="2" t="s">
        <v>2997</v>
      </c>
      <c r="AP18" s="76" t="s">
        <v>2998</v>
      </c>
      <c r="AU18" s="67" t="s">
        <v>5134</v>
      </c>
      <c r="AX18" s="67" t="s">
        <v>5135</v>
      </c>
    </row>
    <row r="19" spans="2:61" ht="18" customHeight="1" x14ac:dyDescent="0.15">
      <c r="C19" s="187"/>
      <c r="J19" s="155" t="s">
        <v>2927</v>
      </c>
      <c r="K19" s="46">
        <f>'本線①　10'!U82</f>
        <v>0</v>
      </c>
      <c r="L19" s="46">
        <f>'本線①　10'!V82</f>
        <v>0</v>
      </c>
      <c r="M19" s="161">
        <f>'本線①　10'!W82</f>
        <v>0</v>
      </c>
      <c r="O19" s="177">
        <v>31</v>
      </c>
      <c r="P19" s="121"/>
      <c r="Q19" s="176" t="e">
        <f>別線③!V27</f>
        <v>#N/A</v>
      </c>
      <c r="R19" s="30" t="str">
        <f>別線③!X27</f>
        <v>×</v>
      </c>
      <c r="S19" s="30" t="str">
        <f>別線③!Y27</f>
        <v>×</v>
      </c>
      <c r="T19" s="30" t="str">
        <f>別線③!Z27</f>
        <v>○</v>
      </c>
      <c r="U19" s="30">
        <f>別線③!AA27</f>
        <v>0</v>
      </c>
      <c r="V19" s="177">
        <v>51</v>
      </c>
      <c r="W19" s="165"/>
      <c r="X19" s="176" t="e">
        <f>別線⑦!V27</f>
        <v>#N/A</v>
      </c>
      <c r="Y19" s="30" t="str">
        <f>別線⑦!X27</f>
        <v>×</v>
      </c>
      <c r="Z19" s="30" t="str">
        <f>別線⑦!Y27</f>
        <v>×</v>
      </c>
      <c r="AA19" s="30" t="str">
        <f>別線⑦!Z27</f>
        <v>○</v>
      </c>
      <c r="AB19" s="30">
        <f>別線⑦!AA27</f>
        <v>0</v>
      </c>
      <c r="AC19" s="177">
        <v>71</v>
      </c>
      <c r="AD19" s="166"/>
      <c r="AE19" s="176" t="e">
        <f>'別線⑪　5'!V27</f>
        <v>#N/A</v>
      </c>
      <c r="AF19" s="30" t="str">
        <f>'別線⑪　5'!X27</f>
        <v>×</v>
      </c>
      <c r="AG19" s="30" t="str">
        <f>'別線⑪　5'!Y27</f>
        <v>×</v>
      </c>
      <c r="AH19" s="30" t="str">
        <f>'別線⑪　5'!Z27</f>
        <v>○</v>
      </c>
      <c r="AI19" s="30">
        <f>'別線⑪　5'!AA27</f>
        <v>0</v>
      </c>
      <c r="AJ19" s="177">
        <v>91</v>
      </c>
      <c r="AK19" s="167"/>
      <c r="AL19" s="176" t="e">
        <f>'別線⑮　5'!V27</f>
        <v>#N/A</v>
      </c>
      <c r="AM19" s="30" t="str">
        <f>'別線⑮　5'!X27</f>
        <v>×</v>
      </c>
      <c r="AN19" s="30" t="str">
        <f>'別線⑮　5'!Y27</f>
        <v>×</v>
      </c>
      <c r="AO19" s="30" t="str">
        <f>'別線⑮　5'!Z27</f>
        <v>○</v>
      </c>
      <c r="AP19" s="30">
        <f>'別線⑮　5'!AA27</f>
        <v>0</v>
      </c>
      <c r="AT19" s="67" t="s">
        <v>3006</v>
      </c>
      <c r="AU19" s="174" t="e">
        <f>Q31</f>
        <v>#N/A</v>
      </c>
      <c r="AV19" s="174" t="str">
        <f>R31</f>
        <v>×</v>
      </c>
      <c r="AW19" s="164"/>
      <c r="AX19" s="174" t="e">
        <f>Q30</f>
        <v>#N/A</v>
      </c>
      <c r="AY19" s="174" t="str">
        <f>R30</f>
        <v>×</v>
      </c>
      <c r="AZ19" s="164"/>
      <c r="BA19" s="174" t="e">
        <f>Q29</f>
        <v>#N/A</v>
      </c>
      <c r="BB19" s="174" t="str">
        <f>R29</f>
        <v>×</v>
      </c>
      <c r="BC19" s="164"/>
      <c r="BD19" s="174" t="e">
        <f>Q28</f>
        <v>#N/A</v>
      </c>
      <c r="BE19" s="174" t="str">
        <f>R28</f>
        <v>×</v>
      </c>
      <c r="BF19" s="175"/>
      <c r="BG19" s="164" t="e">
        <f>Q27</f>
        <v>#N/A</v>
      </c>
      <c r="BH19" s="164" t="str">
        <f>R27</f>
        <v>×</v>
      </c>
      <c r="BI19" s="164"/>
    </row>
    <row r="20" spans="2:61" ht="18" customHeight="1" x14ac:dyDescent="0.15">
      <c r="B20" s="16"/>
      <c r="C20" s="188" t="s">
        <v>5109</v>
      </c>
      <c r="D20" s="145"/>
      <c r="E20" s="145">
        <v>0</v>
      </c>
      <c r="F20" s="145"/>
      <c r="J20" s="156" t="s">
        <v>2928</v>
      </c>
      <c r="K20" s="46">
        <f>'本線①　10'!U83</f>
        <v>0</v>
      </c>
      <c r="L20" s="46">
        <f>'本線①　10'!V83</f>
        <v>0</v>
      </c>
      <c r="M20" s="161">
        <f>'本線①　10'!W83</f>
        <v>0</v>
      </c>
      <c r="O20" s="177">
        <v>32</v>
      </c>
      <c r="P20" s="121"/>
      <c r="Q20" s="176" t="e">
        <f>別線③!V28</f>
        <v>#N/A</v>
      </c>
      <c r="R20" s="30" t="str">
        <f>別線③!X28</f>
        <v>×</v>
      </c>
      <c r="S20" s="30" t="str">
        <f>別線③!Y28</f>
        <v>×</v>
      </c>
      <c r="T20" s="30" t="str">
        <f>別線③!Z28</f>
        <v>○</v>
      </c>
      <c r="U20" s="30">
        <f>別線③!AA28</f>
        <v>0</v>
      </c>
      <c r="V20" s="177">
        <v>52</v>
      </c>
      <c r="W20" s="165"/>
      <c r="X20" s="176" t="e">
        <f>別線⑦!V28</f>
        <v>#N/A</v>
      </c>
      <c r="Y20" s="30" t="str">
        <f>別線⑦!X28</f>
        <v>×</v>
      </c>
      <c r="Z20" s="30" t="str">
        <f>別線⑦!Y28</f>
        <v>×</v>
      </c>
      <c r="AA20" s="30" t="str">
        <f>別線⑦!Z28</f>
        <v>○</v>
      </c>
      <c r="AB20" s="30">
        <f>別線⑦!AA28</f>
        <v>0</v>
      </c>
      <c r="AC20" s="177">
        <v>72</v>
      </c>
      <c r="AD20" s="166"/>
      <c r="AE20" s="176" t="e">
        <f>'別線⑪　5'!V28</f>
        <v>#N/A</v>
      </c>
      <c r="AF20" s="30" t="str">
        <f>'別線⑪　5'!X28</f>
        <v>×</v>
      </c>
      <c r="AG20" s="30" t="str">
        <f>'別線⑪　5'!Y28</f>
        <v>×</v>
      </c>
      <c r="AH20" s="30" t="str">
        <f>'別線⑪　5'!Z28</f>
        <v>○</v>
      </c>
      <c r="AI20" s="30">
        <f>'別線⑪　5'!AA28</f>
        <v>0</v>
      </c>
      <c r="AJ20" s="177">
        <v>92</v>
      </c>
      <c r="AK20" s="167"/>
      <c r="AL20" s="176" t="e">
        <f>'別線⑮　5'!V28</f>
        <v>#N/A</v>
      </c>
      <c r="AM20" s="30" t="str">
        <f>'別線⑮　5'!X28</f>
        <v>×</v>
      </c>
      <c r="AN20" s="30" t="str">
        <f>'別線⑮　5'!Y28</f>
        <v>×</v>
      </c>
      <c r="AO20" s="30" t="str">
        <f>'別線⑮　5'!Z28</f>
        <v>○</v>
      </c>
      <c r="AP20" s="30">
        <f>'別線⑮　5'!AA28</f>
        <v>0</v>
      </c>
      <c r="BG20" s="30" t="e">
        <f>Q26</f>
        <v>#N/A</v>
      </c>
      <c r="BH20" s="30" t="e">
        <f>R25</f>
        <v>#N/A</v>
      </c>
      <c r="BI20" s="30" t="e">
        <f>S25</f>
        <v>#N/A</v>
      </c>
    </row>
    <row r="21" spans="2:61" ht="18" customHeight="1" x14ac:dyDescent="0.15">
      <c r="B21" s="29"/>
      <c r="C21" s="186" t="e">
        <f>'本線①　10'!J77</f>
        <v>#N/A</v>
      </c>
      <c r="D21" s="162">
        <f>'本線①　10'!K77</f>
        <v>0</v>
      </c>
      <c r="E21" s="162">
        <f>'本線①　10'!L77</f>
        <v>0</v>
      </c>
      <c r="F21" s="163">
        <f>'本線①　10'!M77</f>
        <v>0</v>
      </c>
      <c r="J21" s="153" t="s">
        <v>4891</v>
      </c>
      <c r="K21" s="46">
        <f>'本線①　10'!U84</f>
        <v>0</v>
      </c>
      <c r="L21" s="46">
        <f>'本線①　10'!V84</f>
        <v>0</v>
      </c>
      <c r="M21" s="161">
        <f>'本線①　10'!W84</f>
        <v>0</v>
      </c>
      <c r="O21" s="177">
        <v>33</v>
      </c>
      <c r="P21" s="121"/>
      <c r="Q21" s="176" t="e">
        <f>別線③!V29</f>
        <v>#N/A</v>
      </c>
      <c r="R21" s="30" t="str">
        <f>別線③!X29</f>
        <v>×</v>
      </c>
      <c r="S21" s="30" t="str">
        <f>別線③!Y29</f>
        <v>×</v>
      </c>
      <c r="T21" s="30" t="str">
        <f>別線③!Z29</f>
        <v>○</v>
      </c>
      <c r="U21" s="30">
        <f>別線③!AA29</f>
        <v>0</v>
      </c>
      <c r="V21" s="177">
        <v>53</v>
      </c>
      <c r="W21" s="165"/>
      <c r="X21" s="176" t="e">
        <f>別線⑦!V29</f>
        <v>#N/A</v>
      </c>
      <c r="Y21" s="30" t="str">
        <f>別線⑦!X29</f>
        <v>×</v>
      </c>
      <c r="Z21" s="30" t="str">
        <f>別線⑦!Y29</f>
        <v>×</v>
      </c>
      <c r="AA21" s="30" t="str">
        <f>別線⑦!Z29</f>
        <v>○</v>
      </c>
      <c r="AB21" s="30">
        <f>別線⑦!AA29</f>
        <v>0</v>
      </c>
      <c r="AC21" s="177">
        <v>73</v>
      </c>
      <c r="AD21" s="166"/>
      <c r="AE21" s="176" t="e">
        <f>'別線⑪　5'!V29</f>
        <v>#N/A</v>
      </c>
      <c r="AF21" s="30" t="str">
        <f>'別線⑪　5'!X29</f>
        <v>×</v>
      </c>
      <c r="AG21" s="30" t="str">
        <f>'別線⑪　5'!Y29</f>
        <v>×</v>
      </c>
      <c r="AH21" s="30" t="str">
        <f>'別線⑪　5'!Z29</f>
        <v>○</v>
      </c>
      <c r="AI21" s="30">
        <f>'別線⑪　5'!AA29</f>
        <v>0</v>
      </c>
      <c r="AJ21" s="177">
        <v>93</v>
      </c>
      <c r="AK21" s="167"/>
      <c r="AL21" s="176" t="e">
        <f>'別線⑮　5'!V29</f>
        <v>#N/A</v>
      </c>
      <c r="AM21" s="30" t="str">
        <f>'別線⑮　5'!X29</f>
        <v>×</v>
      </c>
      <c r="AN21" s="30" t="str">
        <f>'別線⑮　5'!Y29</f>
        <v>×</v>
      </c>
      <c r="AO21" s="30" t="str">
        <f>'別線⑮　5'!Z29</f>
        <v>○</v>
      </c>
      <c r="AP21" s="30">
        <f>'別線⑮　5'!AA29</f>
        <v>0</v>
      </c>
    </row>
    <row r="22" spans="2:61" ht="18" customHeight="1" x14ac:dyDescent="0.15">
      <c r="B22" s="1" t="s">
        <v>2919</v>
      </c>
      <c r="C22" s="186" t="e">
        <f>'本線①　10'!J78</f>
        <v>#N/A</v>
      </c>
      <c r="D22" s="162" t="e">
        <f>'本線①　10'!K78</f>
        <v>#N/A</v>
      </c>
      <c r="E22" s="162" t="e">
        <f>'本線①　10'!L78</f>
        <v>#N/A</v>
      </c>
      <c r="F22" s="163" t="e">
        <f>'本線①　10'!M78</f>
        <v>#N/A</v>
      </c>
      <c r="G22" s="159" t="e">
        <f>'本線①　10'!N78</f>
        <v>#N/A</v>
      </c>
      <c r="O22" s="177">
        <v>34</v>
      </c>
      <c r="P22" s="121"/>
      <c r="Q22" s="176" t="e">
        <f>別線③!V30</f>
        <v>#N/A</v>
      </c>
      <c r="R22" s="30" t="str">
        <f>別線③!X30</f>
        <v>×</v>
      </c>
      <c r="S22" s="30" t="str">
        <f>別線③!Y30</f>
        <v>×</v>
      </c>
      <c r="T22" s="30" t="str">
        <f>別線③!Z30</f>
        <v>○</v>
      </c>
      <c r="U22" s="30">
        <f>別線③!AA30</f>
        <v>0</v>
      </c>
      <c r="V22" s="177">
        <v>54</v>
      </c>
      <c r="W22" s="165"/>
      <c r="X22" s="176" t="e">
        <f>別線⑦!V30</f>
        <v>#N/A</v>
      </c>
      <c r="Y22" s="30" t="str">
        <f>別線⑦!X30</f>
        <v>×</v>
      </c>
      <c r="Z22" s="30" t="str">
        <f>別線⑦!Y30</f>
        <v>×</v>
      </c>
      <c r="AA22" s="30" t="str">
        <f>別線⑦!Z30</f>
        <v>○</v>
      </c>
      <c r="AB22" s="30">
        <f>別線⑦!AA30</f>
        <v>0</v>
      </c>
      <c r="AC22" s="177">
        <v>74</v>
      </c>
      <c r="AD22" s="166"/>
      <c r="AE22" s="176" t="e">
        <f>'別線⑪　5'!V30</f>
        <v>#N/A</v>
      </c>
      <c r="AF22" s="30" t="str">
        <f>'別線⑪　5'!X30</f>
        <v>×</v>
      </c>
      <c r="AG22" s="30" t="str">
        <f>'別線⑪　5'!Y30</f>
        <v>×</v>
      </c>
      <c r="AH22" s="30" t="str">
        <f>'別線⑪　5'!Z30</f>
        <v>○</v>
      </c>
      <c r="AI22" s="30">
        <f>'別線⑪　5'!AA30</f>
        <v>0</v>
      </c>
      <c r="AJ22" s="177">
        <v>94</v>
      </c>
      <c r="AK22" s="167"/>
      <c r="AL22" s="176" t="e">
        <f>'別線⑮　5'!V30</f>
        <v>#N/A</v>
      </c>
      <c r="AM22" s="30" t="str">
        <f>'別線⑮　5'!X30</f>
        <v>×</v>
      </c>
      <c r="AN22" s="30" t="str">
        <f>'別線⑮　5'!Y30</f>
        <v>×</v>
      </c>
      <c r="AO22" s="30" t="str">
        <f>'別線⑮　5'!Z30</f>
        <v>○</v>
      </c>
      <c r="AP22" s="30">
        <f>'別線⑮　5'!AA30</f>
        <v>0</v>
      </c>
      <c r="AT22" s="180" t="s">
        <v>3007</v>
      </c>
      <c r="AU22" s="165" t="e">
        <f>X7</f>
        <v>#N/A</v>
      </c>
      <c r="AV22" s="165" t="str">
        <f>Y7</f>
        <v>×</v>
      </c>
      <c r="AW22" s="165"/>
      <c r="AX22" s="165" t="e">
        <f>X6</f>
        <v>#N/A</v>
      </c>
      <c r="AY22" s="165" t="str">
        <f>Y6</f>
        <v>×</v>
      </c>
      <c r="AZ22" s="165"/>
      <c r="BA22" s="165" t="e">
        <f>X5</f>
        <v>#N/A</v>
      </c>
      <c r="BB22" s="165" t="str">
        <f>Y5</f>
        <v>×</v>
      </c>
      <c r="BC22" s="165"/>
      <c r="BD22" s="165" t="e">
        <f>X4</f>
        <v>#N/A</v>
      </c>
      <c r="BE22" s="165" t="str">
        <f>Y4</f>
        <v>×</v>
      </c>
      <c r="BF22" s="165"/>
      <c r="BG22" s="165" t="e">
        <f>X3</f>
        <v>#N/A</v>
      </c>
      <c r="BH22" s="165" t="str">
        <f>Y3</f>
        <v>×</v>
      </c>
      <c r="BI22" s="165"/>
    </row>
    <row r="23" spans="2:61" ht="18" customHeight="1" x14ac:dyDescent="0.15">
      <c r="B23" s="1" t="s">
        <v>2919</v>
      </c>
      <c r="C23" s="186" t="e">
        <f>'本線①　10'!J79</f>
        <v>#N/A</v>
      </c>
      <c r="D23" s="162" t="e">
        <f>'本線①　10'!K79</f>
        <v>#N/A</v>
      </c>
      <c r="E23" s="162" t="e">
        <f>'本線①　10'!L79</f>
        <v>#N/A</v>
      </c>
      <c r="F23" s="163" t="e">
        <f>'本線①　10'!M79</f>
        <v>#N/A</v>
      </c>
      <c r="G23" s="158">
        <f>'本線①　10'!N79</f>
        <v>0</v>
      </c>
      <c r="O23" s="177">
        <v>35</v>
      </c>
      <c r="P23" s="121"/>
      <c r="Q23" s="176" t="e">
        <f>別線③!V31</f>
        <v>#N/A</v>
      </c>
      <c r="R23" s="30" t="str">
        <f>別線③!X31</f>
        <v>×</v>
      </c>
      <c r="S23" s="30" t="str">
        <f>別線③!Y31</f>
        <v>×</v>
      </c>
      <c r="T23" s="30" t="str">
        <f>別線③!Z31</f>
        <v>○</v>
      </c>
      <c r="U23" s="30">
        <f>別線③!AA31</f>
        <v>0</v>
      </c>
      <c r="V23" s="177">
        <v>55</v>
      </c>
      <c r="W23" s="165"/>
      <c r="X23" s="176" t="e">
        <f>別線⑦!V31</f>
        <v>#N/A</v>
      </c>
      <c r="Y23" s="30" t="str">
        <f>別線⑦!X31</f>
        <v>×</v>
      </c>
      <c r="Z23" s="30" t="str">
        <f>別線⑦!Y31</f>
        <v>×</v>
      </c>
      <c r="AA23" s="30" t="str">
        <f>別線⑦!Z31</f>
        <v>○</v>
      </c>
      <c r="AB23" s="30">
        <f>別線⑦!AA31</f>
        <v>0</v>
      </c>
      <c r="AC23" s="177">
        <v>75</v>
      </c>
      <c r="AD23" s="166"/>
      <c r="AE23" s="176" t="e">
        <f>'別線⑪　5'!V31</f>
        <v>#N/A</v>
      </c>
      <c r="AF23" s="30" t="str">
        <f>'別線⑪　5'!X31</f>
        <v>×</v>
      </c>
      <c r="AG23" s="30" t="str">
        <f>'別線⑪　5'!Y31</f>
        <v>×</v>
      </c>
      <c r="AH23" s="30" t="str">
        <f>'別線⑪　5'!Z31</f>
        <v>○</v>
      </c>
      <c r="AI23" s="30">
        <f>'別線⑪　5'!AA31</f>
        <v>0</v>
      </c>
      <c r="AJ23" s="177">
        <v>95</v>
      </c>
      <c r="AK23" s="167"/>
      <c r="AL23" s="176" t="e">
        <f>'別線⑮　5'!V31</f>
        <v>#N/A</v>
      </c>
      <c r="AM23" s="30" t="str">
        <f>'別線⑮　5'!X31</f>
        <v>×</v>
      </c>
      <c r="AN23" s="30" t="str">
        <f>'別線⑮　5'!Y31</f>
        <v>×</v>
      </c>
      <c r="AO23" s="30" t="str">
        <f>'別線⑮　5'!Z31</f>
        <v>○</v>
      </c>
      <c r="AP23" s="30">
        <f>'別線⑮　5'!AA31</f>
        <v>0</v>
      </c>
      <c r="BG23" s="27" t="e">
        <f>X2</f>
        <v>#N/A</v>
      </c>
      <c r="BH23" s="27" t="e">
        <f>Y1</f>
        <v>#N/A</v>
      </c>
      <c r="BI23" s="27" t="e">
        <f>Z1</f>
        <v>#N/A</v>
      </c>
    </row>
    <row r="24" spans="2:61" ht="18" customHeight="1" x14ac:dyDescent="0.15">
      <c r="B24" s="1" t="s">
        <v>2919</v>
      </c>
      <c r="C24" s="186" t="e">
        <f>'本線①　10'!J80</f>
        <v>#N/A</v>
      </c>
      <c r="D24" s="162" t="e">
        <f>'本線①　10'!K80</f>
        <v>#N/A</v>
      </c>
      <c r="E24" s="162" t="e">
        <f>'本線①　10'!L80</f>
        <v>#N/A</v>
      </c>
      <c r="F24" s="163" t="e">
        <f>'本線①　10'!M80</f>
        <v>#N/A</v>
      </c>
      <c r="G24" s="158">
        <f>'本線①　10'!N80</f>
        <v>0</v>
      </c>
      <c r="M24" s="13"/>
      <c r="N24" s="45"/>
    </row>
    <row r="25" spans="2:61" ht="18" customHeight="1" x14ac:dyDescent="0.15">
      <c r="B25" s="1" t="s">
        <v>2919</v>
      </c>
      <c r="C25" s="186" t="e">
        <f>'本線①　10'!J81</f>
        <v>#N/A</v>
      </c>
      <c r="D25" s="162" t="e">
        <f>'本線①　10'!K81</f>
        <v>#N/A</v>
      </c>
      <c r="E25" s="162" t="e">
        <f>'本線①　10'!L81</f>
        <v>#N/A</v>
      </c>
      <c r="F25" s="163" t="e">
        <f>'本線①　10'!M81</f>
        <v>#N/A</v>
      </c>
      <c r="G25" s="158">
        <f>'本線①　10'!N81</f>
        <v>0</v>
      </c>
      <c r="L25" s="13"/>
      <c r="M25" s="13"/>
      <c r="N25" s="45"/>
      <c r="Q25" s="176" t="str">
        <f>別線④!V3</f>
        <v>④</v>
      </c>
      <c r="R25" s="30" t="e">
        <f>別線④!W26</f>
        <v>#N/A</v>
      </c>
      <c r="S25" s="30" t="e">
        <f>別線④!X26</f>
        <v>#N/A</v>
      </c>
      <c r="X25" s="176" t="str">
        <f>'別線⑧　5'!V3</f>
        <v>⑧</v>
      </c>
      <c r="Y25" s="30" t="e">
        <f>'別線⑧　5'!W26</f>
        <v>#N/A</v>
      </c>
      <c r="Z25" s="30" t="e">
        <f>'別線⑧　5'!X26</f>
        <v>#N/A</v>
      </c>
      <c r="AE25" s="176" t="str">
        <f>'別線⑫　5'!V3</f>
        <v>⑫</v>
      </c>
      <c r="AF25" s="30" t="e">
        <f>'別線⑫　5'!W26</f>
        <v>#N/A</v>
      </c>
      <c r="AG25" s="30" t="e">
        <f>'別線⑫　5'!X26</f>
        <v>#N/A</v>
      </c>
      <c r="AL25" s="176" t="str">
        <f>'別線⑯　5'!V3</f>
        <v>⑯</v>
      </c>
      <c r="AM25" s="30" t="e">
        <f>'別線⑯　5'!W26</f>
        <v>#N/A</v>
      </c>
      <c r="AN25" s="30" t="e">
        <f>'別線⑯　5'!X26</f>
        <v>#N/A</v>
      </c>
      <c r="AT25" s="67" t="s">
        <v>3008</v>
      </c>
      <c r="AU25" s="165" t="e">
        <f>X15</f>
        <v>#N/A</v>
      </c>
      <c r="AV25" s="165" t="str">
        <f>Y15</f>
        <v>×</v>
      </c>
      <c r="AW25" s="165"/>
      <c r="AX25" s="165" t="e">
        <f>X14</f>
        <v>#N/A</v>
      </c>
      <c r="AY25" s="165" t="str">
        <f>Y14</f>
        <v>×</v>
      </c>
      <c r="AZ25" s="165"/>
      <c r="BA25" s="165" t="e">
        <f>X13</f>
        <v>#N/A</v>
      </c>
      <c r="BB25" s="165" t="str">
        <f>Y13</f>
        <v>×</v>
      </c>
      <c r="BC25" s="165"/>
      <c r="BD25" s="165" t="e">
        <f>X12</f>
        <v>#N/A</v>
      </c>
      <c r="BE25" s="165" t="str">
        <f>Y12</f>
        <v>×</v>
      </c>
      <c r="BF25" s="165"/>
      <c r="BG25" s="165" t="e">
        <f>X11</f>
        <v>#N/A</v>
      </c>
      <c r="BH25" s="165" t="str">
        <f>Y11</f>
        <v>×</v>
      </c>
      <c r="BI25" s="165"/>
    </row>
    <row r="26" spans="2:61" ht="18" customHeight="1" x14ac:dyDescent="0.15">
      <c r="B26" s="2" t="s">
        <v>2920</v>
      </c>
      <c r="C26" s="186" t="e">
        <f>'本線①　10'!J82</f>
        <v>#N/A</v>
      </c>
      <c r="D26" s="162" t="e">
        <f>'本線①　10'!K82</f>
        <v>#N/A</v>
      </c>
      <c r="E26" s="162" t="e">
        <f>'本線①　10'!L82</f>
        <v>#N/A</v>
      </c>
      <c r="F26" s="163" t="e">
        <f>'本線①　10'!M82</f>
        <v>#N/A</v>
      </c>
      <c r="G26" s="158"/>
      <c r="P26" s="121"/>
      <c r="Q26" s="176" t="e">
        <f>別線④!V26</f>
        <v>#N/A</v>
      </c>
      <c r="R26" s="74" t="s">
        <v>2995</v>
      </c>
      <c r="S26" s="75" t="s">
        <v>2996</v>
      </c>
      <c r="T26" s="2" t="s">
        <v>2997</v>
      </c>
      <c r="U26" s="76" t="s">
        <v>2998</v>
      </c>
      <c r="W26" s="165"/>
      <c r="X26" s="176" t="e">
        <f>'別線⑧　5'!V26</f>
        <v>#N/A</v>
      </c>
      <c r="Y26" s="74" t="s">
        <v>2995</v>
      </c>
      <c r="Z26" s="75" t="s">
        <v>2996</v>
      </c>
      <c r="AA26" s="2" t="s">
        <v>2997</v>
      </c>
      <c r="AB26" s="76" t="s">
        <v>2998</v>
      </c>
      <c r="AD26" s="166"/>
      <c r="AE26" s="176" t="e">
        <f>'別線⑫　5'!V26</f>
        <v>#N/A</v>
      </c>
      <c r="AF26" s="74" t="s">
        <v>2995</v>
      </c>
      <c r="AG26" s="75" t="s">
        <v>2996</v>
      </c>
      <c r="AH26" s="2" t="s">
        <v>2997</v>
      </c>
      <c r="AI26" s="76" t="s">
        <v>2998</v>
      </c>
      <c r="AK26" s="167"/>
      <c r="AL26" s="176" t="e">
        <f>'別線⑯　5'!V26</f>
        <v>#N/A</v>
      </c>
      <c r="AM26" s="74" t="s">
        <v>2995</v>
      </c>
      <c r="AN26" s="75" t="s">
        <v>2996</v>
      </c>
      <c r="AO26" s="2" t="s">
        <v>2997</v>
      </c>
      <c r="AP26" s="76" t="s">
        <v>2998</v>
      </c>
      <c r="BG26" s="27" t="e">
        <f>X10</f>
        <v>#N/A</v>
      </c>
      <c r="BH26" s="27" t="e">
        <f>Y9</f>
        <v>#N/A</v>
      </c>
      <c r="BI26" s="27" t="e">
        <f>Z9</f>
        <v>#N/A</v>
      </c>
    </row>
    <row r="27" spans="2:61" ht="18" customHeight="1" x14ac:dyDescent="0.15">
      <c r="B27" s="1" t="s">
        <v>2919</v>
      </c>
      <c r="C27" s="186" t="e">
        <f>'本線①　10'!J83</f>
        <v>#N/A</v>
      </c>
      <c r="D27" s="162" t="e">
        <f>'本線①　10'!K83</f>
        <v>#N/A</v>
      </c>
      <c r="E27" s="162" t="e">
        <f>'本線①　10'!L83</f>
        <v>#N/A</v>
      </c>
      <c r="F27" s="163" t="e">
        <f>'本線①　10'!M83</f>
        <v>#N/A</v>
      </c>
      <c r="G27" s="159" t="e">
        <f>'本線①　10'!N83</f>
        <v>#N/A</v>
      </c>
      <c r="O27" s="177">
        <v>36</v>
      </c>
      <c r="P27" s="121"/>
      <c r="Q27" s="176" t="e">
        <f>別線④!V27</f>
        <v>#N/A</v>
      </c>
      <c r="R27" s="30" t="str">
        <f>別線④!X27</f>
        <v>×</v>
      </c>
      <c r="S27" s="30" t="str">
        <f>別線④!Y27</f>
        <v>×</v>
      </c>
      <c r="T27" s="30" t="str">
        <f>別線④!Z27</f>
        <v>○</v>
      </c>
      <c r="U27" s="30">
        <f>別線④!AA27</f>
        <v>0</v>
      </c>
      <c r="V27" s="177">
        <v>56</v>
      </c>
      <c r="W27" s="165"/>
      <c r="X27" s="176" t="e">
        <f>'別線⑧　5'!V27</f>
        <v>#N/A</v>
      </c>
      <c r="Y27" s="30" t="str">
        <f>'別線⑧　5'!X27</f>
        <v>×</v>
      </c>
      <c r="Z27" s="30" t="str">
        <f>'別線⑧　5'!Y27</f>
        <v>×</v>
      </c>
      <c r="AA27" s="30" t="str">
        <f>'別線⑧　5'!Z27</f>
        <v>○</v>
      </c>
      <c r="AB27" s="30">
        <f>'別線⑧　5'!AA27</f>
        <v>0</v>
      </c>
      <c r="AC27" s="177">
        <v>76</v>
      </c>
      <c r="AD27" s="166"/>
      <c r="AE27" s="176" t="e">
        <f>'別線⑫　5'!V27</f>
        <v>#N/A</v>
      </c>
      <c r="AF27" s="30" t="str">
        <f>'別線⑫　5'!X27</f>
        <v>×</v>
      </c>
      <c r="AG27" s="30" t="str">
        <f>'別線⑫　5'!Y27</f>
        <v>×</v>
      </c>
      <c r="AH27" s="30" t="str">
        <f>'別線⑫　5'!Z27</f>
        <v>○</v>
      </c>
      <c r="AI27" s="30">
        <f>'別線⑫　5'!AA27</f>
        <v>0</v>
      </c>
      <c r="AJ27" s="177">
        <v>96</v>
      </c>
      <c r="AK27" s="167"/>
      <c r="AL27" s="176" t="e">
        <f>'別線⑯　5'!V27</f>
        <v>#N/A</v>
      </c>
      <c r="AM27" s="30" t="str">
        <f>'別線⑯　5'!X27</f>
        <v>×</v>
      </c>
      <c r="AN27" s="30" t="str">
        <f>'別線⑯　5'!Y27</f>
        <v>×</v>
      </c>
      <c r="AO27" s="30" t="str">
        <f>'別線⑯　5'!Z27</f>
        <v>○</v>
      </c>
      <c r="AP27" s="30">
        <f>'別線⑯　5'!AA27</f>
        <v>0</v>
      </c>
    </row>
    <row r="28" spans="2:61" ht="18" customHeight="1" x14ac:dyDescent="0.15">
      <c r="B28" s="1" t="s">
        <v>2919</v>
      </c>
      <c r="C28" s="186" t="e">
        <f>'本線①　10'!J84</f>
        <v>#N/A</v>
      </c>
      <c r="D28" s="162" t="e">
        <f>'本線①　10'!K84</f>
        <v>#N/A</v>
      </c>
      <c r="E28" s="162" t="e">
        <f>'本線①　10'!L84</f>
        <v>#N/A</v>
      </c>
      <c r="F28" s="163" t="e">
        <f>'本線①　10'!M84</f>
        <v>#N/A</v>
      </c>
      <c r="G28" s="158">
        <f>'本線①　10'!N84</f>
        <v>0</v>
      </c>
      <c r="O28" s="177">
        <v>37</v>
      </c>
      <c r="P28" s="121"/>
      <c r="Q28" s="176" t="e">
        <f>別線④!V28</f>
        <v>#N/A</v>
      </c>
      <c r="R28" s="30" t="str">
        <f>別線④!X28</f>
        <v>×</v>
      </c>
      <c r="S28" s="30" t="str">
        <f>別線④!Y28</f>
        <v>×</v>
      </c>
      <c r="T28" s="30" t="str">
        <f>別線④!Z28</f>
        <v>○</v>
      </c>
      <c r="U28" s="30">
        <f>別線④!AA28</f>
        <v>0</v>
      </c>
      <c r="V28" s="177">
        <v>57</v>
      </c>
      <c r="W28" s="165"/>
      <c r="X28" s="176" t="e">
        <f>'別線⑧　5'!V28</f>
        <v>#N/A</v>
      </c>
      <c r="Y28" s="30" t="str">
        <f>'別線⑧　5'!X28</f>
        <v>×</v>
      </c>
      <c r="Z28" s="30" t="str">
        <f>'別線⑧　5'!Y28</f>
        <v>×</v>
      </c>
      <c r="AA28" s="30" t="str">
        <f>'別線⑧　5'!Z28</f>
        <v>○</v>
      </c>
      <c r="AB28" s="30">
        <f>'別線⑧　5'!AA28</f>
        <v>0</v>
      </c>
      <c r="AC28" s="177">
        <v>77</v>
      </c>
      <c r="AD28" s="166"/>
      <c r="AE28" s="176" t="e">
        <f>'別線⑫　5'!V28</f>
        <v>#N/A</v>
      </c>
      <c r="AF28" s="30" t="str">
        <f>'別線⑫　5'!X28</f>
        <v>×</v>
      </c>
      <c r="AG28" s="30" t="str">
        <f>'別線⑫　5'!Y28</f>
        <v>×</v>
      </c>
      <c r="AH28" s="30" t="str">
        <f>'別線⑫　5'!Z28</f>
        <v>○</v>
      </c>
      <c r="AI28" s="30">
        <f>'別線⑫　5'!AA28</f>
        <v>0</v>
      </c>
      <c r="AJ28" s="177">
        <v>97</v>
      </c>
      <c r="AK28" s="167"/>
      <c r="AL28" s="176" t="e">
        <f>'別線⑯　5'!V28</f>
        <v>#N/A</v>
      </c>
      <c r="AM28" s="30" t="str">
        <f>'別線⑯　5'!X28</f>
        <v>×</v>
      </c>
      <c r="AN28" s="30" t="str">
        <f>'別線⑯　5'!Y28</f>
        <v>×</v>
      </c>
      <c r="AO28" s="30" t="str">
        <f>'別線⑯　5'!Z28</f>
        <v>○</v>
      </c>
      <c r="AP28" s="30">
        <f>'別線⑯　5'!AA28</f>
        <v>0</v>
      </c>
      <c r="AT28" s="67" t="s">
        <v>3009</v>
      </c>
      <c r="AU28" s="165" t="e">
        <f>X23</f>
        <v>#N/A</v>
      </c>
      <c r="AV28" s="165" t="str">
        <f>Y23</f>
        <v>×</v>
      </c>
      <c r="AW28" s="165"/>
      <c r="AX28" s="165" t="e">
        <f>X22</f>
        <v>#N/A</v>
      </c>
      <c r="AY28" s="165" t="str">
        <f>Y22</f>
        <v>×</v>
      </c>
      <c r="AZ28" s="165"/>
      <c r="BA28" s="165" t="e">
        <f>X21</f>
        <v>#N/A</v>
      </c>
      <c r="BB28" s="165" t="str">
        <f>Y21</f>
        <v>×</v>
      </c>
      <c r="BC28" s="165"/>
      <c r="BD28" s="165" t="e">
        <f>X20</f>
        <v>#N/A</v>
      </c>
      <c r="BE28" s="165" t="str">
        <f>Y20</f>
        <v>×</v>
      </c>
      <c r="BF28" s="165"/>
      <c r="BG28" s="165" t="e">
        <f>X19</f>
        <v>#N/A</v>
      </c>
      <c r="BH28" s="165" t="str">
        <f>Y19</f>
        <v>×</v>
      </c>
      <c r="BI28" s="165"/>
    </row>
    <row r="29" spans="2:61" ht="18" customHeight="1" x14ac:dyDescent="0.15">
      <c r="B29" s="2" t="s">
        <v>2920</v>
      </c>
      <c r="C29" s="186" t="e">
        <f>'本線①　10'!J85</f>
        <v>#N/A</v>
      </c>
      <c r="D29" s="162" t="e">
        <f>'本線①　10'!K85</f>
        <v>#N/A</v>
      </c>
      <c r="E29" s="162" t="e">
        <f>'本線①　10'!L85</f>
        <v>#N/A</v>
      </c>
      <c r="F29" s="163" t="e">
        <f>'本線①　10'!M85</f>
        <v>#N/A</v>
      </c>
      <c r="G29" s="158"/>
      <c r="O29" s="177">
        <v>38</v>
      </c>
      <c r="P29" s="121"/>
      <c r="Q29" s="176" t="e">
        <f>別線④!V29</f>
        <v>#N/A</v>
      </c>
      <c r="R29" s="30" t="str">
        <f>別線④!X29</f>
        <v>×</v>
      </c>
      <c r="S29" s="30" t="str">
        <f>別線④!Y29</f>
        <v>×</v>
      </c>
      <c r="T29" s="30" t="str">
        <f>別線④!Z29</f>
        <v>○</v>
      </c>
      <c r="U29" s="30">
        <f>別線④!AA29</f>
        <v>0</v>
      </c>
      <c r="V29" s="177">
        <v>58</v>
      </c>
      <c r="W29" s="165"/>
      <c r="X29" s="176" t="e">
        <f>'別線⑧　5'!V29</f>
        <v>#N/A</v>
      </c>
      <c r="Y29" s="30" t="str">
        <f>'別線⑧　5'!X29</f>
        <v>×</v>
      </c>
      <c r="Z29" s="30" t="str">
        <f>'別線⑧　5'!Y29</f>
        <v>×</v>
      </c>
      <c r="AA29" s="30" t="str">
        <f>'別線⑧　5'!Z29</f>
        <v>○</v>
      </c>
      <c r="AB29" s="30">
        <f>'別線⑧　5'!AA29</f>
        <v>0</v>
      </c>
      <c r="AC29" s="177">
        <v>78</v>
      </c>
      <c r="AD29" s="166"/>
      <c r="AE29" s="176" t="e">
        <f>'別線⑫　5'!V29</f>
        <v>#N/A</v>
      </c>
      <c r="AF29" s="30" t="str">
        <f>'別線⑫　5'!X29</f>
        <v>×</v>
      </c>
      <c r="AG29" s="30" t="str">
        <f>'別線⑫　5'!Y29</f>
        <v>×</v>
      </c>
      <c r="AH29" s="30" t="str">
        <f>'別線⑫　5'!Z29</f>
        <v>○</v>
      </c>
      <c r="AI29" s="30">
        <f>'別線⑫　5'!AA29</f>
        <v>0</v>
      </c>
      <c r="AJ29" s="177">
        <v>98</v>
      </c>
      <c r="AK29" s="167"/>
      <c r="AL29" s="176" t="e">
        <f>'別線⑯　5'!V29</f>
        <v>#N/A</v>
      </c>
      <c r="AM29" s="30" t="str">
        <f>'別線⑯　5'!X29</f>
        <v>×</v>
      </c>
      <c r="AN29" s="30" t="str">
        <f>'別線⑯　5'!Y29</f>
        <v>×</v>
      </c>
      <c r="AO29" s="30" t="str">
        <f>'別線⑯　5'!Z29</f>
        <v>○</v>
      </c>
      <c r="AP29" s="30">
        <f>'別線⑯　5'!AA29</f>
        <v>0</v>
      </c>
      <c r="BG29" s="27" t="e">
        <f>X18</f>
        <v>#N/A</v>
      </c>
      <c r="BH29" s="27" t="e">
        <f>Y17</f>
        <v>#N/A</v>
      </c>
      <c r="BI29" s="27" t="e">
        <f>Z17</f>
        <v>#N/A</v>
      </c>
    </row>
    <row r="30" spans="2:61" ht="18" customHeight="1" x14ac:dyDescent="0.15">
      <c r="B30" s="1" t="s">
        <v>2919</v>
      </c>
      <c r="C30" s="186" t="e">
        <f>'本線①　10'!J86</f>
        <v>#N/A</v>
      </c>
      <c r="D30" s="162" t="e">
        <f>'本線①　10'!K86</f>
        <v>#N/A</v>
      </c>
      <c r="E30" s="162" t="e">
        <f>'本線①　10'!L86</f>
        <v>#N/A</v>
      </c>
      <c r="F30" s="163" t="e">
        <f>'本線①　10'!M86</f>
        <v>#N/A</v>
      </c>
      <c r="G30" s="159" t="e">
        <f>'本線①　10'!N86</f>
        <v>#N/A</v>
      </c>
      <c r="O30" s="177">
        <v>39</v>
      </c>
      <c r="P30" s="121"/>
      <c r="Q30" s="176" t="e">
        <f>別線④!V30</f>
        <v>#N/A</v>
      </c>
      <c r="R30" s="30" t="str">
        <f>別線④!X30</f>
        <v>×</v>
      </c>
      <c r="S30" s="30" t="str">
        <f>別線④!Y30</f>
        <v>×</v>
      </c>
      <c r="T30" s="30" t="str">
        <f>別線④!Z30</f>
        <v>○</v>
      </c>
      <c r="U30" s="30">
        <f>別線④!AA30</f>
        <v>0</v>
      </c>
      <c r="V30" s="177">
        <v>59</v>
      </c>
      <c r="W30" s="165"/>
      <c r="X30" s="176" t="e">
        <f>'別線⑧　5'!V30</f>
        <v>#N/A</v>
      </c>
      <c r="Y30" s="30" t="str">
        <f>'別線⑧　5'!X30</f>
        <v>×</v>
      </c>
      <c r="Z30" s="30" t="str">
        <f>'別線⑧　5'!Y30</f>
        <v>×</v>
      </c>
      <c r="AA30" s="30" t="str">
        <f>'別線⑧　5'!Z30</f>
        <v>○</v>
      </c>
      <c r="AB30" s="30">
        <f>'別線⑧　5'!AA30</f>
        <v>0</v>
      </c>
      <c r="AC30" s="177">
        <v>79</v>
      </c>
      <c r="AD30" s="166"/>
      <c r="AE30" s="176" t="e">
        <f>'別線⑫　5'!V30</f>
        <v>#N/A</v>
      </c>
      <c r="AF30" s="30" t="str">
        <f>'別線⑫　5'!X30</f>
        <v>×</v>
      </c>
      <c r="AG30" s="30" t="str">
        <f>'別線⑫　5'!Y30</f>
        <v>×</v>
      </c>
      <c r="AH30" s="30" t="str">
        <f>'別線⑫　5'!Z30</f>
        <v>○</v>
      </c>
      <c r="AI30" s="30">
        <f>'別線⑫　5'!AA30</f>
        <v>0</v>
      </c>
      <c r="AJ30" s="177">
        <v>99</v>
      </c>
      <c r="AK30" s="167"/>
      <c r="AL30" s="176" t="e">
        <f>'別線⑯　5'!V30</f>
        <v>#N/A</v>
      </c>
      <c r="AM30" s="30" t="str">
        <f>'別線⑯　5'!X30</f>
        <v>×</v>
      </c>
      <c r="AN30" s="30" t="str">
        <f>'別線⑯　5'!Y30</f>
        <v>×</v>
      </c>
      <c r="AO30" s="30" t="str">
        <f>'別線⑯　5'!Z30</f>
        <v>○</v>
      </c>
      <c r="AP30" s="30">
        <f>'別線⑯　5'!AA30</f>
        <v>0</v>
      </c>
    </row>
    <row r="31" spans="2:61" ht="18" customHeight="1" x14ac:dyDescent="0.15">
      <c r="B31" s="1" t="s">
        <v>2919</v>
      </c>
      <c r="C31" s="186" t="e">
        <f>'本線①　10'!J87</f>
        <v>#N/A</v>
      </c>
      <c r="D31" s="162" t="e">
        <f>'本線①　10'!K87</f>
        <v>#N/A</v>
      </c>
      <c r="E31" s="162" t="e">
        <f>'本線①　10'!L87</f>
        <v>#N/A</v>
      </c>
      <c r="F31" s="163" t="e">
        <f>'本線①　10'!M87</f>
        <v>#N/A</v>
      </c>
      <c r="G31" s="158">
        <f>'本線①　10'!N87</f>
        <v>0</v>
      </c>
      <c r="O31" s="177">
        <v>40</v>
      </c>
      <c r="P31" s="121"/>
      <c r="Q31" s="176" t="e">
        <f>別線④!V31</f>
        <v>#N/A</v>
      </c>
      <c r="R31" s="30" t="str">
        <f>別線④!X31</f>
        <v>×</v>
      </c>
      <c r="S31" s="30" t="str">
        <f>別線④!Y31</f>
        <v>×</v>
      </c>
      <c r="T31" s="30" t="str">
        <f>別線④!Z31</f>
        <v>○</v>
      </c>
      <c r="U31" s="30">
        <f>別線④!AA31</f>
        <v>0</v>
      </c>
      <c r="V31" s="177">
        <v>60</v>
      </c>
      <c r="W31" s="165"/>
      <c r="X31" s="176" t="e">
        <f>'別線⑧　5'!V31</f>
        <v>#N/A</v>
      </c>
      <c r="Y31" s="30" t="str">
        <f>'別線⑧　5'!X31</f>
        <v>×</v>
      </c>
      <c r="Z31" s="30" t="str">
        <f>'別線⑧　5'!Y31</f>
        <v>×</v>
      </c>
      <c r="AA31" s="30" t="str">
        <f>'別線⑧　5'!Z31</f>
        <v>○</v>
      </c>
      <c r="AB31" s="30">
        <f>'別線⑧　5'!AA31</f>
        <v>0</v>
      </c>
      <c r="AC31" s="177">
        <v>80</v>
      </c>
      <c r="AD31" s="166"/>
      <c r="AE31" s="176" t="e">
        <f>'別線⑫　5'!V31</f>
        <v>#N/A</v>
      </c>
      <c r="AF31" s="30" t="str">
        <f>'別線⑫　5'!X31</f>
        <v>×</v>
      </c>
      <c r="AG31" s="30" t="str">
        <f>'別線⑫　5'!Y31</f>
        <v>×</v>
      </c>
      <c r="AH31" s="30" t="str">
        <f>'別線⑫　5'!Z31</f>
        <v>○</v>
      </c>
      <c r="AI31" s="30">
        <f>'別線⑫　5'!AA31</f>
        <v>0</v>
      </c>
      <c r="AJ31" s="177">
        <v>100</v>
      </c>
      <c r="AK31" s="167"/>
      <c r="AL31" s="176" t="e">
        <f>'別線⑯　5'!V31</f>
        <v>#N/A</v>
      </c>
      <c r="AM31" s="30" t="str">
        <f>'別線⑯　5'!X31</f>
        <v>×</v>
      </c>
      <c r="AN31" s="30" t="str">
        <f>'別線⑯　5'!Y31</f>
        <v>×</v>
      </c>
      <c r="AO31" s="30" t="str">
        <f>'別線⑯　5'!Z31</f>
        <v>○</v>
      </c>
      <c r="AP31" s="30">
        <f>'別線⑯　5'!AA31</f>
        <v>0</v>
      </c>
      <c r="AT31" s="67" t="s">
        <v>3010</v>
      </c>
      <c r="AU31" s="165" t="e">
        <f>X31</f>
        <v>#N/A</v>
      </c>
      <c r="AV31" s="165" t="str">
        <f>Y31</f>
        <v>×</v>
      </c>
      <c r="AW31" s="165"/>
      <c r="AX31" s="165" t="e">
        <f>X30</f>
        <v>#N/A</v>
      </c>
      <c r="AY31" s="165" t="str">
        <f>Y30</f>
        <v>×</v>
      </c>
      <c r="AZ31" s="165"/>
      <c r="BA31" s="165" t="e">
        <f>X29</f>
        <v>#N/A</v>
      </c>
      <c r="BB31" s="165" t="str">
        <f>Y29</f>
        <v>×</v>
      </c>
      <c r="BC31" s="165"/>
      <c r="BD31" s="165" t="e">
        <f>X28</f>
        <v>#N/A</v>
      </c>
      <c r="BE31" s="165" t="str">
        <f>Y28</f>
        <v>×</v>
      </c>
      <c r="BF31" s="165"/>
      <c r="BG31" s="165" t="e">
        <f>X27</f>
        <v>#N/A</v>
      </c>
      <c r="BH31" s="165" t="str">
        <f>Y27</f>
        <v>×</v>
      </c>
      <c r="BI31" s="165"/>
    </row>
    <row r="32" spans="2:61" ht="18" customHeight="1" x14ac:dyDescent="0.15">
      <c r="B32" s="1" t="s">
        <v>2919</v>
      </c>
      <c r="C32" s="186" t="e">
        <f>'本線①　10'!J88</f>
        <v>#N/A</v>
      </c>
      <c r="D32" s="162" t="e">
        <f>'本線①　10'!K88</f>
        <v>#N/A</v>
      </c>
      <c r="E32" s="162" t="e">
        <f>'本線①　10'!L88</f>
        <v>#N/A</v>
      </c>
      <c r="F32" s="163" t="e">
        <f>'本線①　10'!M88</f>
        <v>#N/A</v>
      </c>
      <c r="G32" s="158">
        <f>'本線①　10'!N88</f>
        <v>0</v>
      </c>
      <c r="BG32" s="27" t="e">
        <f>X26</f>
        <v>#N/A</v>
      </c>
      <c r="BH32" s="27" t="e">
        <f>Y25</f>
        <v>#N/A</v>
      </c>
      <c r="BI32" s="27" t="e">
        <f>Z25</f>
        <v>#N/A</v>
      </c>
    </row>
    <row r="33" spans="2:61" ht="18" customHeight="1" x14ac:dyDescent="0.15">
      <c r="B33" s="2" t="s">
        <v>2920</v>
      </c>
      <c r="C33" s="186" t="e">
        <f>'本線①　10'!J89</f>
        <v>#N/A</v>
      </c>
      <c r="D33" s="162" t="e">
        <f>'本線①　10'!K89</f>
        <v>#N/A</v>
      </c>
      <c r="E33" s="162" t="e">
        <f>'本線①　10'!L89</f>
        <v>#N/A</v>
      </c>
      <c r="F33" s="163" t="e">
        <f>'本線①　10'!M89</f>
        <v>#N/A</v>
      </c>
      <c r="G33" s="158"/>
      <c r="J33" s="189" t="s">
        <v>5112</v>
      </c>
      <c r="K33" s="169"/>
      <c r="L33" s="169"/>
      <c r="M33" s="169"/>
      <c r="N33" s="169"/>
      <c r="O33" s="178"/>
      <c r="P33" s="178"/>
      <c r="Q33" s="169"/>
      <c r="R33" s="178"/>
      <c r="S33" s="178"/>
      <c r="T33" s="178"/>
      <c r="U33" s="178"/>
    </row>
    <row r="34" spans="2:61" ht="18" customHeight="1" x14ac:dyDescent="0.15">
      <c r="B34" s="1" t="s">
        <v>2919</v>
      </c>
      <c r="C34" s="186" t="e">
        <f>'本線①　10'!J90</f>
        <v>#N/A</v>
      </c>
      <c r="D34" s="162" t="e">
        <f>'本線①　10'!K90</f>
        <v>#N/A</v>
      </c>
      <c r="E34" s="162" t="e">
        <f>'本線①　10'!L90</f>
        <v>#N/A</v>
      </c>
      <c r="F34" s="163" t="e">
        <f>'本線①　10'!M90</f>
        <v>#N/A</v>
      </c>
      <c r="G34" s="159" t="e">
        <f>'本線①　10'!N90</f>
        <v>#N/A</v>
      </c>
      <c r="J34" s="189" t="s">
        <v>5391</v>
      </c>
      <c r="K34" s="169"/>
      <c r="L34" s="169"/>
      <c r="M34" s="169"/>
      <c r="N34" s="169"/>
      <c r="O34" s="178"/>
      <c r="P34" s="178"/>
      <c r="Q34" s="169"/>
      <c r="R34" s="178"/>
      <c r="S34" s="178"/>
      <c r="T34" s="178"/>
      <c r="U34" s="178"/>
      <c r="AT34" s="180" t="s">
        <v>3011</v>
      </c>
      <c r="AU34" s="166" t="e">
        <f>AE7</f>
        <v>#N/A</v>
      </c>
      <c r="AV34" s="166" t="str">
        <f>AF7</f>
        <v>×</v>
      </c>
      <c r="AW34" s="166"/>
      <c r="AX34" s="166" t="e">
        <f>AE6</f>
        <v>#N/A</v>
      </c>
      <c r="AY34" s="166" t="str">
        <f>AF6</f>
        <v>×</v>
      </c>
      <c r="AZ34" s="166"/>
      <c r="BA34" s="166" t="e">
        <f>AE5</f>
        <v>#N/A</v>
      </c>
      <c r="BB34" s="166" t="str">
        <f>AF5</f>
        <v>×</v>
      </c>
      <c r="BC34" s="166"/>
      <c r="BD34" s="166" t="e">
        <f>AE4</f>
        <v>#N/A</v>
      </c>
      <c r="BE34" s="166" t="str">
        <f>AF4</f>
        <v>×</v>
      </c>
      <c r="BF34" s="166"/>
      <c r="BG34" s="166" t="e">
        <f>AE3</f>
        <v>#N/A</v>
      </c>
      <c r="BH34" s="166" t="str">
        <f>AF3</f>
        <v>×</v>
      </c>
      <c r="BI34" s="166"/>
    </row>
    <row r="35" spans="2:61" ht="18" customHeight="1" x14ac:dyDescent="0.15">
      <c r="B35" s="1" t="s">
        <v>2919</v>
      </c>
      <c r="C35" s="186" t="e">
        <f>'本線①　10'!J91</f>
        <v>#N/A</v>
      </c>
      <c r="D35" s="162" t="e">
        <f>'本線①　10'!K91</f>
        <v>#N/A</v>
      </c>
      <c r="E35" s="162" t="e">
        <f>'本線①　10'!L91</f>
        <v>#N/A</v>
      </c>
      <c r="F35" s="163" t="e">
        <f>'本線①　10'!M91</f>
        <v>#N/A</v>
      </c>
      <c r="G35" s="158">
        <f>'本線①　10'!N91</f>
        <v>0</v>
      </c>
      <c r="BG35" s="27" t="e">
        <f>AE2</f>
        <v>#N/A</v>
      </c>
      <c r="BH35" s="27" t="e">
        <f>AF1</f>
        <v>#N/A</v>
      </c>
      <c r="BI35" s="27" t="e">
        <f>AG1</f>
        <v>#N/A</v>
      </c>
    </row>
    <row r="36" spans="2:61" ht="18" customHeight="1" x14ac:dyDescent="0.15">
      <c r="B36" s="2" t="s">
        <v>2920</v>
      </c>
      <c r="C36" s="186" t="e">
        <f>'本線①　10'!J92</f>
        <v>#N/A</v>
      </c>
      <c r="D36" s="162" t="e">
        <f>'本線①　10'!K92</f>
        <v>#N/A</v>
      </c>
      <c r="E36" s="162" t="e">
        <f>'本線①　10'!L92</f>
        <v>#N/A</v>
      </c>
      <c r="F36" s="163" t="e">
        <f>'本線①　10'!M92</f>
        <v>#N/A</v>
      </c>
      <c r="G36" s="158"/>
    </row>
    <row r="37" spans="2:61" ht="18" customHeight="1" x14ac:dyDescent="0.15">
      <c r="C37" s="187"/>
      <c r="AT37" s="67" t="s">
        <v>3012</v>
      </c>
      <c r="AU37" s="166" t="e">
        <f>AE15</f>
        <v>#N/A</v>
      </c>
      <c r="AV37" s="166" t="str">
        <f>AF15</f>
        <v>×</v>
      </c>
      <c r="AW37" s="166"/>
      <c r="AX37" s="166" t="e">
        <f>AE14</f>
        <v>#N/A</v>
      </c>
      <c r="AY37" s="166" t="str">
        <f>AF14</f>
        <v>×</v>
      </c>
      <c r="AZ37" s="166"/>
      <c r="BA37" s="166" t="e">
        <f>AE13</f>
        <v>#N/A</v>
      </c>
      <c r="BB37" s="166" t="str">
        <f>AF13</f>
        <v>×</v>
      </c>
      <c r="BC37" s="166"/>
      <c r="BD37" s="166" t="e">
        <f>AE12</f>
        <v>#N/A</v>
      </c>
      <c r="BE37" s="166" t="str">
        <f>AF12</f>
        <v>×</v>
      </c>
      <c r="BF37" s="166"/>
      <c r="BG37" s="166" t="e">
        <f>AE11</f>
        <v>#N/A</v>
      </c>
      <c r="BH37" s="166" t="str">
        <f>AF11</f>
        <v>×</v>
      </c>
      <c r="BI37" s="166"/>
    </row>
    <row r="38" spans="2:61" ht="18" customHeight="1" x14ac:dyDescent="0.15">
      <c r="C38" s="187"/>
      <c r="D38" s="145" t="s">
        <v>5266</v>
      </c>
      <c r="E38" s="30"/>
      <c r="BG38" s="27" t="e">
        <f>AE10</f>
        <v>#N/A</v>
      </c>
      <c r="BH38" s="27" t="e">
        <f>AF9</f>
        <v>#N/A</v>
      </c>
      <c r="BI38" s="27" t="e">
        <f>AG9</f>
        <v>#N/A</v>
      </c>
    </row>
    <row r="39" spans="2:61" ht="18" customHeight="1" x14ac:dyDescent="0.15">
      <c r="C39" s="187"/>
      <c r="D39" s="163" t="s">
        <v>5269</v>
      </c>
      <c r="E39" s="30"/>
    </row>
    <row r="40" spans="2:61" ht="18" customHeight="1" x14ac:dyDescent="0.15">
      <c r="C40" s="187"/>
      <c r="D40" s="145" t="s">
        <v>5267</v>
      </c>
      <c r="E40" s="30"/>
      <c r="AT40" s="67" t="s">
        <v>3013</v>
      </c>
      <c r="AU40" s="166" t="e">
        <f>AE23</f>
        <v>#N/A</v>
      </c>
      <c r="AV40" s="166" t="str">
        <f>AF23</f>
        <v>×</v>
      </c>
      <c r="AW40" s="166"/>
      <c r="AX40" s="166" t="e">
        <f>AE22</f>
        <v>#N/A</v>
      </c>
      <c r="AY40" s="166" t="str">
        <f>AF22</f>
        <v>×</v>
      </c>
      <c r="AZ40" s="166"/>
      <c r="BA40" s="166" t="e">
        <f>AE21</f>
        <v>#N/A</v>
      </c>
      <c r="BB40" s="166" t="str">
        <f>AF21</f>
        <v>×</v>
      </c>
      <c r="BC40" s="166"/>
      <c r="BD40" s="166" t="e">
        <f>AE20</f>
        <v>#N/A</v>
      </c>
      <c r="BE40" s="166" t="str">
        <f>AF20</f>
        <v>×</v>
      </c>
      <c r="BF40" s="166"/>
      <c r="BG40" s="166" t="e">
        <f>AE19</f>
        <v>#N/A</v>
      </c>
      <c r="BH40" s="166" t="str">
        <f>AF19</f>
        <v>×</v>
      </c>
      <c r="BI40" s="166"/>
    </row>
    <row r="41" spans="2:61" ht="18" customHeight="1" x14ac:dyDescent="0.15">
      <c r="C41" s="187"/>
      <c r="D41" s="145" t="s">
        <v>5268</v>
      </c>
      <c r="E41" s="30"/>
      <c r="BG41" s="27" t="e">
        <f>AE18</f>
        <v>#N/A</v>
      </c>
      <c r="BH41" s="27" t="e">
        <f>AF17</f>
        <v>#N/A</v>
      </c>
      <c r="BI41" s="30" t="e">
        <f>AG17</f>
        <v>#N/A</v>
      </c>
    </row>
    <row r="42" spans="2:61" ht="18" customHeight="1" x14ac:dyDescent="0.15">
      <c r="C42" s="187"/>
      <c r="D42" s="145" t="s">
        <v>5167</v>
      </c>
      <c r="E42" s="30"/>
    </row>
    <row r="43" spans="2:61" ht="18" customHeight="1" x14ac:dyDescent="0.15">
      <c r="C43" s="187"/>
      <c r="D43" s="163" t="s">
        <v>5270</v>
      </c>
      <c r="E43" s="30"/>
      <c r="AT43" s="67" t="s">
        <v>3014</v>
      </c>
      <c r="AU43" s="166" t="e">
        <f>AE31</f>
        <v>#N/A</v>
      </c>
      <c r="AV43" s="166" t="str">
        <f>AF31</f>
        <v>×</v>
      </c>
      <c r="AW43" s="166"/>
      <c r="AX43" s="166" t="e">
        <f>AE30</f>
        <v>#N/A</v>
      </c>
      <c r="AY43" s="166" t="str">
        <f>AF30</f>
        <v>×</v>
      </c>
      <c r="AZ43" s="166"/>
      <c r="BA43" s="166" t="e">
        <f>AE29</f>
        <v>#N/A</v>
      </c>
      <c r="BB43" s="166" t="str">
        <f>AF29</f>
        <v>×</v>
      </c>
      <c r="BC43" s="166"/>
      <c r="BD43" s="166" t="e">
        <f>AE28</f>
        <v>#N/A</v>
      </c>
      <c r="BE43" s="166" t="str">
        <f>AF28</f>
        <v>×</v>
      </c>
      <c r="BF43" s="166"/>
      <c r="BG43" s="166" t="e">
        <f>AE27</f>
        <v>#N/A</v>
      </c>
      <c r="BH43" s="166" t="str">
        <f>AF27</f>
        <v>×</v>
      </c>
      <c r="BI43" s="166"/>
    </row>
    <row r="44" spans="2:61" ht="18" customHeight="1" x14ac:dyDescent="0.15">
      <c r="C44" s="187"/>
      <c r="BG44" s="27" t="e">
        <f>AE26</f>
        <v>#N/A</v>
      </c>
      <c r="BH44" s="27" t="e">
        <f>AF25</f>
        <v>#N/A</v>
      </c>
      <c r="BI44" s="27" t="e">
        <f>AG25</f>
        <v>#N/A</v>
      </c>
    </row>
    <row r="45" spans="2:61" ht="18" customHeight="1" x14ac:dyDescent="0.15">
      <c r="C45" s="187"/>
    </row>
    <row r="46" spans="2:61" ht="18" customHeight="1" x14ac:dyDescent="0.15">
      <c r="C46" s="187"/>
      <c r="AT46" s="30" t="str">
        <f>AL1</f>
        <v>⑬</v>
      </c>
      <c r="AU46" s="181" t="e">
        <f>AL7</f>
        <v>#N/A</v>
      </c>
      <c r="AV46" s="182" t="str">
        <f>AM7</f>
        <v>×</v>
      </c>
      <c r="AW46" s="182" t="str">
        <f>AN7</f>
        <v>×</v>
      </c>
      <c r="AX46" s="181" t="e">
        <f>AL6</f>
        <v>#N/A</v>
      </c>
      <c r="AY46" s="182" t="str">
        <f>AM6</f>
        <v>×</v>
      </c>
      <c r="AZ46" s="182" t="str">
        <f>AN6</f>
        <v>×</v>
      </c>
      <c r="BA46" s="181" t="e">
        <f>AL5</f>
        <v>#N/A</v>
      </c>
      <c r="BB46" s="182" t="str">
        <f>AM5</f>
        <v>×</v>
      </c>
      <c r="BC46" s="182" t="str">
        <f>AN5</f>
        <v>×</v>
      </c>
      <c r="BD46" s="181" t="e">
        <f>AL4</f>
        <v>#N/A</v>
      </c>
      <c r="BE46" s="182" t="str">
        <f>AM4</f>
        <v>×</v>
      </c>
      <c r="BF46" s="182" t="str">
        <f>AN4</f>
        <v>×</v>
      </c>
      <c r="BG46" s="181" t="e">
        <f>AL3</f>
        <v>#N/A</v>
      </c>
      <c r="BH46" s="182" t="str">
        <f>AM3</f>
        <v>×</v>
      </c>
      <c r="BI46" s="182" t="str">
        <f>AN3</f>
        <v>×</v>
      </c>
    </row>
    <row r="47" spans="2:61" ht="18" customHeight="1" x14ac:dyDescent="0.15">
      <c r="C47" s="187"/>
      <c r="BG47" s="181" t="e">
        <f>AL2</f>
        <v>#N/A</v>
      </c>
      <c r="BH47" s="30" t="e">
        <f>AM1</f>
        <v>#N/A</v>
      </c>
      <c r="BI47" s="30" t="e">
        <f>AN1</f>
        <v>#N/A</v>
      </c>
    </row>
    <row r="48" spans="2:61" ht="18" customHeight="1" x14ac:dyDescent="0.15">
      <c r="C48" s="187"/>
    </row>
    <row r="49" spans="3:61" ht="18" customHeight="1" x14ac:dyDescent="0.15">
      <c r="C49" s="187"/>
      <c r="AT49" s="30" t="str">
        <f>AL9</f>
        <v>⑭</v>
      </c>
      <c r="AU49" s="181" t="e">
        <f>AL15</f>
        <v>#N/A</v>
      </c>
      <c r="AV49" s="182" t="str">
        <f>AM15</f>
        <v>×</v>
      </c>
      <c r="AW49" s="182" t="str">
        <f>AN15</f>
        <v>×</v>
      </c>
      <c r="AX49" s="181" t="e">
        <f>AL14</f>
        <v>#N/A</v>
      </c>
      <c r="AY49" s="182" t="str">
        <f>AM14</f>
        <v>×</v>
      </c>
      <c r="AZ49" s="182" t="str">
        <f>AN14</f>
        <v>×</v>
      </c>
      <c r="BA49" s="181" t="e">
        <f>AL13</f>
        <v>#N/A</v>
      </c>
      <c r="BB49" s="182" t="str">
        <f>AM13</f>
        <v>×</v>
      </c>
      <c r="BC49" s="182" t="str">
        <f>AN13</f>
        <v>×</v>
      </c>
      <c r="BD49" s="181" t="e">
        <f>AL12</f>
        <v>#N/A</v>
      </c>
      <c r="BE49" s="182" t="str">
        <f>AM12</f>
        <v>×</v>
      </c>
      <c r="BF49" s="182" t="str">
        <f>AN12</f>
        <v>×</v>
      </c>
      <c r="BG49" s="181" t="e">
        <f>AL11</f>
        <v>#N/A</v>
      </c>
      <c r="BH49" s="182" t="str">
        <f>AM11</f>
        <v>×</v>
      </c>
      <c r="BI49" s="182" t="str">
        <f>AN11</f>
        <v>×</v>
      </c>
    </row>
    <row r="50" spans="3:61" ht="18" customHeight="1" x14ac:dyDescent="0.15">
      <c r="C50" s="187"/>
      <c r="BG50" s="181" t="e">
        <f>AL10</f>
        <v>#N/A</v>
      </c>
      <c r="BH50" s="30" t="e">
        <f>AM9</f>
        <v>#N/A</v>
      </c>
      <c r="BI50" s="30" t="e">
        <f>AN9</f>
        <v>#N/A</v>
      </c>
    </row>
    <row r="51" spans="3:61" ht="18" customHeight="1" x14ac:dyDescent="0.15">
      <c r="C51" s="187"/>
    </row>
    <row r="52" spans="3:61" ht="18" customHeight="1" x14ac:dyDescent="0.15">
      <c r="C52" s="187"/>
      <c r="AT52" s="30" t="str">
        <f>AL17</f>
        <v>⑮</v>
      </c>
      <c r="AU52" s="181" t="e">
        <f>AL23</f>
        <v>#N/A</v>
      </c>
      <c r="AV52" s="182" t="str">
        <f>AM23</f>
        <v>×</v>
      </c>
      <c r="AW52" s="182" t="str">
        <f>AN23</f>
        <v>×</v>
      </c>
      <c r="AX52" s="181" t="e">
        <f>AL22</f>
        <v>#N/A</v>
      </c>
      <c r="AY52" s="182" t="str">
        <f>AM22</f>
        <v>×</v>
      </c>
      <c r="AZ52" s="182" t="str">
        <f>AN22</f>
        <v>×</v>
      </c>
      <c r="BA52" s="181" t="e">
        <f>AL21</f>
        <v>#N/A</v>
      </c>
      <c r="BB52" s="182" t="str">
        <f>AM21</f>
        <v>×</v>
      </c>
      <c r="BC52" s="182" t="str">
        <f>AN21</f>
        <v>×</v>
      </c>
      <c r="BD52" s="181" t="e">
        <f>AL20</f>
        <v>#N/A</v>
      </c>
      <c r="BE52" s="182" t="str">
        <f>AM20</f>
        <v>×</v>
      </c>
      <c r="BF52" s="182" t="str">
        <f>AN20</f>
        <v>×</v>
      </c>
      <c r="BG52" s="181" t="e">
        <f>AL19</f>
        <v>#N/A</v>
      </c>
      <c r="BH52" s="182" t="str">
        <f>AM19</f>
        <v>×</v>
      </c>
      <c r="BI52" s="182" t="str">
        <f>AN19</f>
        <v>×</v>
      </c>
    </row>
    <row r="53" spans="3:61" ht="18" customHeight="1" x14ac:dyDescent="0.15">
      <c r="C53" s="187"/>
      <c r="BG53" s="181" t="e">
        <f>AL18</f>
        <v>#N/A</v>
      </c>
      <c r="BH53" s="30" t="e">
        <f>AM17</f>
        <v>#N/A</v>
      </c>
      <c r="BI53" s="30" t="e">
        <f>AN17</f>
        <v>#N/A</v>
      </c>
    </row>
    <row r="54" spans="3:61" ht="18" customHeight="1" x14ac:dyDescent="0.15">
      <c r="C54" s="187"/>
    </row>
    <row r="55" spans="3:61" ht="18" customHeight="1" x14ac:dyDescent="0.15">
      <c r="C55" s="187"/>
      <c r="AT55" s="30" t="str">
        <f>AL25</f>
        <v>⑯</v>
      </c>
      <c r="AU55" s="181" t="e">
        <f>AL31</f>
        <v>#N/A</v>
      </c>
      <c r="AV55" s="182" t="str">
        <f>AM31</f>
        <v>×</v>
      </c>
      <c r="AW55" s="182" t="str">
        <f>AN31</f>
        <v>×</v>
      </c>
      <c r="AX55" s="181" t="e">
        <f>AL30</f>
        <v>#N/A</v>
      </c>
      <c r="AY55" s="182" t="str">
        <f>AM30</f>
        <v>×</v>
      </c>
      <c r="AZ55" s="182" t="str">
        <f>AN30</f>
        <v>×</v>
      </c>
      <c r="BA55" s="181" t="e">
        <f>AL29</f>
        <v>#N/A</v>
      </c>
      <c r="BB55" s="182" t="str">
        <f>AM29</f>
        <v>×</v>
      </c>
      <c r="BC55" s="182" t="str">
        <f>AN29</f>
        <v>×</v>
      </c>
      <c r="BD55" s="181" t="e">
        <f>AL28</f>
        <v>#N/A</v>
      </c>
      <c r="BE55" s="182" t="str">
        <f>AM28</f>
        <v>×</v>
      </c>
      <c r="BF55" s="182" t="str">
        <f>AN28</f>
        <v>×</v>
      </c>
      <c r="BG55" s="181" t="e">
        <f>AL27</f>
        <v>#N/A</v>
      </c>
      <c r="BH55" s="182" t="str">
        <f>AM27</f>
        <v>×</v>
      </c>
      <c r="BI55" s="182" t="str">
        <f>AN27</f>
        <v>×</v>
      </c>
    </row>
    <row r="56" spans="3:61" ht="18" customHeight="1" x14ac:dyDescent="0.15">
      <c r="C56" s="187"/>
      <c r="BG56" s="181" t="e">
        <f>AL26</f>
        <v>#N/A</v>
      </c>
      <c r="BH56" s="30" t="e">
        <f>AM25</f>
        <v>#N/A</v>
      </c>
      <c r="BI56" s="30" t="e">
        <f>AN25</f>
        <v>#N/A</v>
      </c>
    </row>
    <row r="57" spans="3:61" ht="18" customHeight="1" x14ac:dyDescent="0.15">
      <c r="C57" s="187"/>
    </row>
    <row r="58" spans="3:61" ht="18" customHeight="1" x14ac:dyDescent="0.15">
      <c r="C58" s="187"/>
    </row>
    <row r="59" spans="3:61" ht="18" customHeight="1" x14ac:dyDescent="0.15">
      <c r="C59" s="187"/>
    </row>
    <row r="60" spans="3:61" ht="18" customHeight="1" x14ac:dyDescent="0.15">
      <c r="C60" s="187"/>
    </row>
    <row r="61" spans="3:61" ht="18" customHeight="1" x14ac:dyDescent="0.15">
      <c r="C61" s="187"/>
    </row>
    <row r="62" spans="3:61" ht="18" customHeight="1" x14ac:dyDescent="0.15">
      <c r="C62" s="187"/>
    </row>
    <row r="63" spans="3:61" ht="18" customHeight="1" x14ac:dyDescent="0.15">
      <c r="C63" s="187"/>
    </row>
    <row r="64" spans="3:61" ht="18" customHeight="1" x14ac:dyDescent="0.15">
      <c r="C64" s="187"/>
    </row>
    <row r="65" spans="3:3" ht="18" customHeight="1" x14ac:dyDescent="0.15">
      <c r="C65" s="187"/>
    </row>
    <row r="66" spans="3:3" ht="18" customHeight="1" x14ac:dyDescent="0.15">
      <c r="C66" s="187"/>
    </row>
    <row r="67" spans="3:3" ht="18" customHeight="1" x14ac:dyDescent="0.15">
      <c r="C67" s="187"/>
    </row>
    <row r="68" spans="3:3" ht="18" customHeight="1" x14ac:dyDescent="0.15">
      <c r="C68" s="187"/>
    </row>
    <row r="69" spans="3:3" ht="18" customHeight="1" x14ac:dyDescent="0.15">
      <c r="C69" s="187"/>
    </row>
    <row r="70" spans="3:3" ht="18" customHeight="1" x14ac:dyDescent="0.15">
      <c r="C70" s="187"/>
    </row>
    <row r="71" spans="3:3" ht="18" customHeight="1" x14ac:dyDescent="0.15">
      <c r="C71" s="187"/>
    </row>
    <row r="72" spans="3:3" ht="18" customHeight="1" x14ac:dyDescent="0.15">
      <c r="C72" s="187"/>
    </row>
    <row r="73" spans="3:3" ht="18" customHeight="1" x14ac:dyDescent="0.15">
      <c r="C73" s="187"/>
    </row>
    <row r="74" spans="3:3" ht="18" customHeight="1" x14ac:dyDescent="0.15">
      <c r="C74" s="187"/>
    </row>
    <row r="75" spans="3:3" ht="18" customHeight="1" x14ac:dyDescent="0.15">
      <c r="C75" s="187"/>
    </row>
    <row r="76" spans="3:3" ht="18" customHeight="1" x14ac:dyDescent="0.15">
      <c r="C76" s="187"/>
    </row>
    <row r="77" spans="3:3" ht="18" customHeight="1" x14ac:dyDescent="0.15">
      <c r="C77" s="187"/>
    </row>
    <row r="78" spans="3:3" ht="18" customHeight="1" x14ac:dyDescent="0.15">
      <c r="C78" s="187"/>
    </row>
    <row r="79" spans="3:3" ht="18" customHeight="1" x14ac:dyDescent="0.15">
      <c r="C79" s="187"/>
    </row>
    <row r="80" spans="3:3" ht="18" customHeight="1" x14ac:dyDescent="0.15">
      <c r="C80" s="187"/>
    </row>
    <row r="81" spans="3:3" ht="18" customHeight="1" x14ac:dyDescent="0.15">
      <c r="C81" s="187"/>
    </row>
    <row r="82" spans="3:3" ht="18" customHeight="1" x14ac:dyDescent="0.15">
      <c r="C82" s="187"/>
    </row>
    <row r="83" spans="3:3" ht="18" customHeight="1" x14ac:dyDescent="0.15">
      <c r="C83" s="187"/>
    </row>
    <row r="84" spans="3:3" ht="18" customHeight="1" x14ac:dyDescent="0.15">
      <c r="C84" s="187"/>
    </row>
    <row r="85" spans="3:3" ht="18" customHeight="1" x14ac:dyDescent="0.15">
      <c r="C85" s="187"/>
    </row>
    <row r="86" spans="3:3" ht="18" customHeight="1" x14ac:dyDescent="0.15">
      <c r="C86" s="187"/>
    </row>
  </sheetData>
  <sortState xmlns:xlrd2="http://schemas.microsoft.com/office/spreadsheetml/2017/richdata2" ref="D38:D66">
    <sortCondition ref="D38:D66"/>
  </sortState>
  <phoneticPr fontId="1"/>
  <conditionalFormatting sqref="AR1:AR2 O1 W2:W8 W18:W24 AD10:AD16 AD18:AD24 AK2:AK8 AK10:AK16 AK18:AK24 I26:N32 Q29:V32 O67:O1048576 X37:AC1048576 AE29:AJ1048576 AL37:AQ1048576 AJ19:AJ23 AJ27:AJ31 I12:I13 N12 I1:N7 X1:AB15 Q1:U7 V1:V15 W26:W1048576 AC9:AC23 X17:AB36 V17:V31 AD2:AD7 AC27:AC31 AE1:AI7 AC1:AC7 AD26:AD1048576 AJ1:AJ17 AE9:AI31 AL1:AP36 AR32:AR38 AK26:AK1048576 P2:P7 Q9:U31 R8:U8 I9:N11 L8:N8 I8 I35:N1048576 I33:J33 P35:V1048576 V33:V34 I34 O27:O31 O19:O23 O3:O7 O11:O17 AT1:XFD1 AX2:XFD6 AU7:BI7 BM7:XFD7 AT15:AU15 AW15:XFD15 AT8:XFD8 BJ9:XFD11 P10:P16 AT18 AW18:BI18 BJ16:XFD18 AS32:AT32 AT16:BI17 P18:P32 AT19:XFD21 BJ22:XFD32 AU27 AW27:BI27 AW30:BI30 AT12:XFD14 AT10:BI11 AS33:XFD33 AU22:BI26 W10:W15 AT22 AT24:AT31 AS34:AS43 AU28:BI29 AU31:BI32 AR44:AS44 BJ34:XFD44 AU39 AW39:BI39 AW42:BI42 AT36:AT44 AT34:AV34 AU34:BI38 AU40:BI41 AU43:BI44 AX45:XFD50 BJ51:XFD52 AU46:BI47 BJ59:XFD60 AU49:BI50 AU52:BI52 AX61:XFD67 AR68:XFD68 AR45:AT53 AR54:AS54 AR55:AT67 AR77:XFD1048576 AU55:AW56 AX72:XFD76 AY71:XFD71 AR69:AT76 AX69:XFD70 AX53:XFD58">
    <cfRule type="cellIs" dxfId="20268" priority="421" operator="equal">
      <formula>$AR$1</formula>
    </cfRule>
    <cfRule type="cellIs" dxfId="20267" priority="422" operator="equal">
      <formula>$AR$2</formula>
    </cfRule>
    <cfRule type="containsErrors" dxfId="20266" priority="423">
      <formula>ISERROR(I1)</formula>
    </cfRule>
  </conditionalFormatting>
  <conditionalFormatting sqref="B3:G3 D21:F36 G22:G36 C4:G18 D38:D43">
    <cfRule type="cellIs" dxfId="20265" priority="358" operator="equal">
      <formula>"C"</formula>
    </cfRule>
    <cfRule type="cellIs" dxfId="20264" priority="359" operator="equal">
      <formula>"B"</formula>
    </cfRule>
    <cfRule type="cellIs" dxfId="20263" priority="360" operator="equal">
      <formula>"A"</formula>
    </cfRule>
  </conditionalFormatting>
  <conditionalFormatting sqref="B20:F36 G22:G36 B2:G18 D38:D43">
    <cfRule type="containsErrors" dxfId="20262" priority="357">
      <formula>ISERROR(B2)</formula>
    </cfRule>
  </conditionalFormatting>
  <conditionalFormatting sqref="D2:F18 D20:F36 G22:G36 G3:G18 D38:D43">
    <cfRule type="cellIs" dxfId="20261" priority="341" operator="equal">
      <formula>"◎"</formula>
    </cfRule>
    <cfRule type="cellIs" dxfId="20260" priority="342" operator="equal">
      <formula>"△"</formula>
    </cfRule>
    <cfRule type="cellIs" dxfId="20259" priority="343" operator="equal">
      <formula>"〇"</formula>
    </cfRule>
    <cfRule type="cellIs" dxfId="20258" priority="344" operator="equal">
      <formula>"晩"</formula>
    </cfRule>
    <cfRule type="cellIs" dxfId="20257" priority="345" operator="equal">
      <formula>"堅"</formula>
    </cfRule>
    <cfRule type="cellIs" dxfId="20256" priority="346" operator="equal">
      <formula>"丈"</formula>
    </cfRule>
    <cfRule type="cellIs" dxfId="20255" priority="347" operator="equal">
      <formula>"早"</formula>
    </cfRule>
    <cfRule type="cellIs" dxfId="20254" priority="348" operator="equal">
      <formula>"難"</formula>
    </cfRule>
    <cfRule type="cellIs" dxfId="20253" priority="349" operator="equal">
      <formula>"ダ"</formula>
    </cfRule>
    <cfRule type="cellIs" dxfId="20252" priority="350" operator="equal">
      <formula>"長"</formula>
    </cfRule>
    <cfRule type="cellIs" dxfId="20251" priority="351" operator="equal">
      <formula>"底"</formula>
    </cfRule>
    <cfRule type="cellIs" dxfId="20250" priority="355" operator="equal">
      <formula>"短"</formula>
    </cfRule>
    <cfRule type="cellIs" dxfId="20249" priority="356" operator="equal">
      <formula>0</formula>
    </cfRule>
  </conditionalFormatting>
  <conditionalFormatting sqref="D20:F36 G22:G36 D38:D43">
    <cfRule type="cellIs" dxfId="20248" priority="353" operator="equal">
      <formula>"短"</formula>
    </cfRule>
    <cfRule type="cellIs" dxfId="20247" priority="354" operator="equal">
      <formula>0</formula>
    </cfRule>
  </conditionalFormatting>
  <conditionalFormatting sqref="D4:D18 E2:F18 D20:F36 G22:G36 G3:G18 D38:D43">
    <cfRule type="cellIs" dxfId="20246" priority="352" operator="equal">
      <formula>"速"</formula>
    </cfRule>
  </conditionalFormatting>
  <conditionalFormatting sqref="D4:F18">
    <cfRule type="cellIs" dxfId="20245" priority="339" operator="equal">
      <formula>"短"</formula>
    </cfRule>
    <cfRule type="cellIs" dxfId="20244" priority="340" operator="equal">
      <formula>0</formula>
    </cfRule>
  </conditionalFormatting>
  <conditionalFormatting sqref="D4:F18">
    <cfRule type="cellIs" dxfId="20243" priority="337" operator="equal">
      <formula>"短"</formula>
    </cfRule>
    <cfRule type="cellIs" dxfId="20242" priority="338" operator="equal">
      <formula>0</formula>
    </cfRule>
  </conditionalFormatting>
  <pageMargins left="0.7" right="0.7" top="0.75" bottom="0.75" header="0.3" footer="0.3"/>
  <pageSetup paperSize="9" scale="24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DA673"/>
  <sheetViews>
    <sheetView zoomScale="80" zoomScaleNormal="80" workbookViewId="0">
      <selection activeCell="U5" sqref="U5"/>
    </sheetView>
  </sheetViews>
  <sheetFormatPr defaultColWidth="2.625" defaultRowHeight="13.5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1" spans="2:104" ht="15" customHeight="1" x14ac:dyDescent="0.15">
      <c r="CX1" t="s">
        <v>988</v>
      </c>
      <c r="CZ1" s="27" t="s">
        <v>5151</v>
      </c>
    </row>
    <row r="2" spans="2:104" ht="15" customHeight="1" x14ac:dyDescent="0.15">
      <c r="V2" s="47" t="s">
        <v>3001</v>
      </c>
      <c r="CX2" t="s">
        <v>1266</v>
      </c>
      <c r="CZ2" s="27" t="s">
        <v>5151</v>
      </c>
    </row>
    <row r="3" spans="2:104" ht="15" customHeight="1" x14ac:dyDescent="0.15">
      <c r="V3" s="77" t="s">
        <v>3010</v>
      </c>
      <c r="CX3" t="s">
        <v>150</v>
      </c>
      <c r="CZ3" s="27" t="s">
        <v>5152</v>
      </c>
    </row>
    <row r="4" spans="2:104" ht="15" customHeight="1" x14ac:dyDescent="0.15">
      <c r="B4" s="16" t="e">
        <f>AM7</f>
        <v>#N/A</v>
      </c>
      <c r="C4" s="36" t="e">
        <f>BH7</f>
        <v>#N/A</v>
      </c>
      <c r="D4" s="44"/>
      <c r="E4" s="44" t="e">
        <f>BL7</f>
        <v>#N/A</v>
      </c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2937</v>
      </c>
      <c r="V4" s="59" t="s">
        <v>2948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2921</v>
      </c>
      <c r="AL4" s="28" t="s">
        <v>2918</v>
      </c>
      <c r="AM4" s="20" t="s">
        <v>2917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  <c r="CX4" t="s">
        <v>94</v>
      </c>
      <c r="CY4" s="27" t="s">
        <v>5153</v>
      </c>
      <c r="CZ4" s="27" t="s">
        <v>2936</v>
      </c>
    </row>
    <row r="5" spans="2:104" ht="15" customHeight="1" x14ac:dyDescent="0.15">
      <c r="B5" s="29" t="e">
        <f>BG7</f>
        <v>#N/A</v>
      </c>
      <c r="C5" s="36" t="e">
        <f>AL7</f>
        <v>#N/A</v>
      </c>
      <c r="D5" s="44"/>
      <c r="E5" s="44" t="e">
        <f>AY7</f>
        <v>#N/A</v>
      </c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3019</v>
      </c>
      <c r="O5" s="63" t="s">
        <v>3020</v>
      </c>
      <c r="P5" s="62" t="s">
        <v>3021</v>
      </c>
      <c r="Q5" s="63"/>
      <c r="U5" s="73">
        <f>系統表!W26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2955</v>
      </c>
      <c r="AA5" s="46" t="str">
        <f>N11</f>
        <v>×</v>
      </c>
      <c r="AB5" s="66" t="s">
        <v>2929</v>
      </c>
      <c r="AC5" s="46" t="str">
        <f>O11</f>
        <v>×</v>
      </c>
      <c r="AD5" s="66" t="s">
        <v>2930</v>
      </c>
      <c r="AE5" s="46" t="str">
        <f>P11</f>
        <v>○</v>
      </c>
      <c r="AF5" s="65" t="s">
        <v>2956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  <c r="CX5" t="s">
        <v>1557</v>
      </c>
      <c r="CZ5" s="27" t="s">
        <v>5152</v>
      </c>
    </row>
    <row r="6" spans="2:104" ht="15" customHeight="1" x14ac:dyDescent="0.15">
      <c r="B6" s="1" t="s">
        <v>2919</v>
      </c>
      <c r="C6" s="32" t="e">
        <f>AZ7</f>
        <v>#N/A</v>
      </c>
      <c r="D6" s="27" t="e">
        <f t="shared" ref="D6:D20" si="1">VLOOKUP(C6,$CX$1:$CZ$2000,2,0)</f>
        <v>#N/A</v>
      </c>
      <c r="E6" s="27" t="e">
        <f t="shared" ref="E6:E20" si="2">VLOOKUP(C6,$CX$1:$CZ$2000,3,0)</f>
        <v>#N/A</v>
      </c>
      <c r="F6" s="34" t="e">
        <f>AQ7</f>
        <v>#N/A</v>
      </c>
      <c r="G6" s="17"/>
      <c r="H6" s="1" t="s">
        <v>2919</v>
      </c>
      <c r="I6" s="32" t="e">
        <f>AZ5</f>
        <v>#N/A</v>
      </c>
      <c r="J6" s="27" t="e">
        <f t="shared" ref="J6:J20" si="3">VLOOKUP(I6,$CX$1:$CZ$2000,2,0)</f>
        <v>#N/A</v>
      </c>
      <c r="K6" s="27" t="e">
        <f t="shared" ref="K6:K20" si="4">VLOOKUP(I6,$CX$1:$CZ$2000,3,0)</f>
        <v>#N/A</v>
      </c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2938</v>
      </c>
      <c r="V6" s="55" t="s">
        <v>2948</v>
      </c>
      <c r="W6" s="53" t="s">
        <v>2917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2921</v>
      </c>
      <c r="AL6" s="23" t="s">
        <v>2918</v>
      </c>
      <c r="AM6" s="24" t="s">
        <v>2917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  <c r="CX6" t="s">
        <v>669</v>
      </c>
      <c r="CZ6" s="27" t="s">
        <v>5154</v>
      </c>
    </row>
    <row r="7" spans="2:104" ht="15" customHeight="1" x14ac:dyDescent="0.15">
      <c r="B7" s="1" t="s">
        <v>2919</v>
      </c>
      <c r="C7" s="15" t="e">
        <f>BA7</f>
        <v>#N/A</v>
      </c>
      <c r="D7" s="30" t="e">
        <f t="shared" si="1"/>
        <v>#N/A</v>
      </c>
      <c r="E7" s="30" t="e">
        <f t="shared" si="2"/>
        <v>#N/A</v>
      </c>
      <c r="F7" s="31"/>
      <c r="G7" s="17"/>
      <c r="H7" s="1" t="s">
        <v>2919</v>
      </c>
      <c r="I7" s="15" t="e">
        <f>BA5</f>
        <v>#N/A</v>
      </c>
      <c r="J7" s="30" t="e">
        <f t="shared" si="3"/>
        <v>#N/A</v>
      </c>
      <c r="K7" s="30" t="e">
        <f t="shared" si="4"/>
        <v>#N/A</v>
      </c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系統表!W27</f>
        <v>0</v>
      </c>
      <c r="V7" s="48" t="e">
        <f>AL7</f>
        <v>#N/A</v>
      </c>
      <c r="W7" s="46" t="e">
        <f t="shared" ref="W7" si="5">AM7</f>
        <v>#N/A</v>
      </c>
      <c r="X7" s="46" t="e">
        <f t="shared" ref="X7:Y7" si="6">BH7</f>
        <v>#N/A</v>
      </c>
      <c r="Y7" s="46" t="e">
        <f t="shared" si="6"/>
        <v>#N/A</v>
      </c>
      <c r="Z7" s="46" t="e">
        <f t="shared" ref="Z7:AD7" si="7">AW7</f>
        <v>#N/A</v>
      </c>
      <c r="AA7" s="46" t="e">
        <f t="shared" si="7"/>
        <v>#N/A</v>
      </c>
      <c r="AB7" s="46" t="e">
        <f t="shared" si="7"/>
        <v>#N/A</v>
      </c>
      <c r="AC7" s="46" t="e">
        <f t="shared" si="7"/>
        <v>#N/A</v>
      </c>
      <c r="AD7" s="46" t="e">
        <f t="shared" si="7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  <c r="CX7" t="s">
        <v>712</v>
      </c>
      <c r="CZ7" s="27" t="s">
        <v>5152</v>
      </c>
    </row>
    <row r="8" spans="2:104" ht="15" customHeight="1" x14ac:dyDescent="0.15">
      <c r="B8" s="1" t="s">
        <v>2919</v>
      </c>
      <c r="C8" s="15" t="e">
        <f>BC7</f>
        <v>#N/A</v>
      </c>
      <c r="D8" s="30" t="e">
        <f t="shared" si="1"/>
        <v>#N/A</v>
      </c>
      <c r="E8" s="30" t="e">
        <f t="shared" si="2"/>
        <v>#N/A</v>
      </c>
      <c r="F8" s="31"/>
      <c r="G8" s="17"/>
      <c r="H8" s="1" t="s">
        <v>2919</v>
      </c>
      <c r="I8" s="15" t="e">
        <f>BC5</f>
        <v>#N/A</v>
      </c>
      <c r="J8" s="30" t="e">
        <f t="shared" si="3"/>
        <v>#N/A</v>
      </c>
      <c r="K8" s="30" t="e">
        <f t="shared" si="4"/>
        <v>#N/A</v>
      </c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2939</v>
      </c>
      <c r="V8" s="55" t="s">
        <v>2948</v>
      </c>
      <c r="W8" s="53" t="s">
        <v>2917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  <c r="CX8" t="s">
        <v>633</v>
      </c>
      <c r="CZ8" s="27" t="s">
        <v>5154</v>
      </c>
    </row>
    <row r="9" spans="2:104" ht="15" customHeight="1" x14ac:dyDescent="0.15">
      <c r="B9" s="1" t="s">
        <v>2919</v>
      </c>
      <c r="C9" s="15" t="e">
        <f>BQ7</f>
        <v>#N/A</v>
      </c>
      <c r="D9" s="30" t="e">
        <f t="shared" si="1"/>
        <v>#N/A</v>
      </c>
      <c r="E9" s="30" t="e">
        <f t="shared" si="2"/>
        <v>#N/A</v>
      </c>
      <c r="F9" s="31"/>
      <c r="G9" s="17"/>
      <c r="H9" s="1" t="s">
        <v>2919</v>
      </c>
      <c r="I9" s="15" t="e">
        <f>BQ5</f>
        <v>#N/A</v>
      </c>
      <c r="J9" s="30" t="e">
        <f t="shared" si="3"/>
        <v>#N/A</v>
      </c>
      <c r="K9" s="30" t="e">
        <f t="shared" si="4"/>
        <v>#N/A</v>
      </c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系統表!W28</f>
        <v>0</v>
      </c>
      <c r="V9" s="48" t="e">
        <f>AL23</f>
        <v>#N/A</v>
      </c>
      <c r="W9" s="46" t="e">
        <f t="shared" ref="W9" si="8">AM23</f>
        <v>#N/A</v>
      </c>
      <c r="X9" s="46" t="e">
        <f t="shared" ref="X9:Y9" si="9">BH23</f>
        <v>#N/A</v>
      </c>
      <c r="Y9" s="46" t="e">
        <f t="shared" si="9"/>
        <v>#N/A</v>
      </c>
      <c r="Z9" s="46" t="e">
        <f t="shared" ref="Z9:AD9" si="10">AW23</f>
        <v>#N/A</v>
      </c>
      <c r="AA9" s="46" t="e">
        <f t="shared" si="10"/>
        <v>#N/A</v>
      </c>
      <c r="AB9" s="46" t="e">
        <f t="shared" si="10"/>
        <v>#N/A</v>
      </c>
      <c r="AC9" s="46" t="e">
        <f t="shared" si="10"/>
        <v>#N/A</v>
      </c>
      <c r="AD9" s="46" t="e">
        <f t="shared" si="10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  <c r="CX9" t="s">
        <v>358</v>
      </c>
      <c r="CY9" s="27" t="s">
        <v>5154</v>
      </c>
      <c r="CZ9" s="27" t="s">
        <v>5155</v>
      </c>
    </row>
    <row r="10" spans="2:104" ht="15" customHeight="1" x14ac:dyDescent="0.15">
      <c r="B10" s="2" t="s">
        <v>2920</v>
      </c>
      <c r="C10" s="15" t="e">
        <f>BR7</f>
        <v>#N/A</v>
      </c>
      <c r="D10" s="30" t="e">
        <f t="shared" si="1"/>
        <v>#N/A</v>
      </c>
      <c r="E10" s="30" t="e">
        <f t="shared" si="2"/>
        <v>#N/A</v>
      </c>
      <c r="F10" s="35" t="e">
        <f>AU7</f>
        <v>#N/A</v>
      </c>
      <c r="G10" s="17"/>
      <c r="H10" s="2" t="s">
        <v>2920</v>
      </c>
      <c r="I10" s="15" t="e">
        <f>BR5</f>
        <v>#N/A</v>
      </c>
      <c r="J10" s="30" t="e">
        <f t="shared" si="3"/>
        <v>#N/A</v>
      </c>
      <c r="K10" s="30" t="e">
        <f t="shared" si="4"/>
        <v>#N/A</v>
      </c>
      <c r="L10" s="34"/>
      <c r="N10" s="65" t="s">
        <v>2955</v>
      </c>
      <c r="O10" s="66" t="s">
        <v>2929</v>
      </c>
      <c r="P10" s="66" t="s">
        <v>2930</v>
      </c>
      <c r="Q10" s="65" t="s">
        <v>2956</v>
      </c>
      <c r="U10" s="57">
        <f>AK25</f>
        <v>56</v>
      </c>
      <c r="V10" s="48" t="e">
        <f>AL25</f>
        <v>#N/A</v>
      </c>
      <c r="Z10" s="65" t="s">
        <v>2955</v>
      </c>
      <c r="AA10" s="46" t="str">
        <f>N29</f>
        <v>×</v>
      </c>
      <c r="AB10" s="66" t="s">
        <v>2929</v>
      </c>
      <c r="AC10" s="46" t="str">
        <f>O29</f>
        <v>×</v>
      </c>
      <c r="AD10" s="66" t="s">
        <v>2930</v>
      </c>
      <c r="AE10" s="46" t="str">
        <f>P29</f>
        <v>○</v>
      </c>
      <c r="AF10" s="65" t="s">
        <v>2956</v>
      </c>
      <c r="AG10" s="46">
        <f>Q29</f>
        <v>0</v>
      </c>
      <c r="AH10" s="13"/>
      <c r="AI10" s="13"/>
      <c r="CX10" t="s">
        <v>582</v>
      </c>
      <c r="CZ10" s="27" t="s">
        <v>5154</v>
      </c>
    </row>
    <row r="11" spans="2:104" ht="15" customHeight="1" x14ac:dyDescent="0.15">
      <c r="B11" s="1" t="s">
        <v>2919</v>
      </c>
      <c r="C11" s="15" t="e">
        <f>BD7</f>
        <v>#N/A</v>
      </c>
      <c r="D11" s="30" t="e">
        <f t="shared" si="1"/>
        <v>#N/A</v>
      </c>
      <c r="E11" s="30" t="e">
        <f t="shared" si="2"/>
        <v>#N/A</v>
      </c>
      <c r="F11" s="34" t="e">
        <f>AR7</f>
        <v>#N/A</v>
      </c>
      <c r="G11" s="17"/>
      <c r="H11" s="1" t="s">
        <v>2919</v>
      </c>
      <c r="I11" s="15" t="e">
        <f>BD5</f>
        <v>#N/A</v>
      </c>
      <c r="J11" s="30" t="e">
        <f t="shared" si="3"/>
        <v>#N/A</v>
      </c>
      <c r="K11" s="30" t="e">
        <f t="shared" si="4"/>
        <v>#N/A</v>
      </c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2940</v>
      </c>
      <c r="V11" s="55" t="s">
        <v>2948</v>
      </c>
      <c r="W11" s="53" t="s">
        <v>2917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  <c r="CX11" t="s">
        <v>1656</v>
      </c>
      <c r="CZ11" s="27" t="s">
        <v>5152</v>
      </c>
    </row>
    <row r="12" spans="2:104" ht="15" customHeight="1" x14ac:dyDescent="0.15">
      <c r="B12" s="1" t="s">
        <v>2919</v>
      </c>
      <c r="C12" s="15" t="e">
        <f>BS7</f>
        <v>#N/A</v>
      </c>
      <c r="D12" s="30" t="e">
        <f t="shared" si="1"/>
        <v>#N/A</v>
      </c>
      <c r="E12" s="30" t="e">
        <f t="shared" si="2"/>
        <v>#N/A</v>
      </c>
      <c r="F12" s="31"/>
      <c r="G12" s="17"/>
      <c r="H12" s="1" t="s">
        <v>2919</v>
      </c>
      <c r="I12" s="15" t="e">
        <f>BS5</f>
        <v>#N/A</v>
      </c>
      <c r="J12" s="30" t="e">
        <f t="shared" si="3"/>
        <v>#N/A</v>
      </c>
      <c r="K12" s="30" t="e">
        <f t="shared" si="4"/>
        <v>#N/A</v>
      </c>
      <c r="L12" s="31"/>
      <c r="U12" s="73">
        <f>系統表!W29</f>
        <v>0</v>
      </c>
      <c r="V12" s="48" t="e">
        <f>AL41</f>
        <v>#N/A</v>
      </c>
      <c r="W12" s="46" t="e">
        <f t="shared" ref="W12" si="11">AM41</f>
        <v>#N/A</v>
      </c>
      <c r="X12" s="46" t="e">
        <f t="shared" ref="X12:Y12" si="12">BH41</f>
        <v>#N/A</v>
      </c>
      <c r="Y12" s="46" t="e">
        <f t="shared" si="12"/>
        <v>#N/A</v>
      </c>
      <c r="Z12" s="46" t="e">
        <f t="shared" ref="Z12:AD12" si="13">AW41</f>
        <v>#N/A</v>
      </c>
      <c r="AA12" s="46" t="e">
        <f t="shared" si="13"/>
        <v>#N/A</v>
      </c>
      <c r="AB12" s="46" t="e">
        <f t="shared" si="13"/>
        <v>#N/A</v>
      </c>
      <c r="AC12" s="46" t="e">
        <f t="shared" si="13"/>
        <v>#N/A</v>
      </c>
      <c r="AD12" s="46" t="e">
        <f t="shared" si="13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  <c r="CX12" t="s">
        <v>130</v>
      </c>
      <c r="CZ12" s="27" t="s">
        <v>5153</v>
      </c>
    </row>
    <row r="13" spans="2:104" ht="15" customHeight="1" x14ac:dyDescent="0.15">
      <c r="B13" s="2" t="s">
        <v>2920</v>
      </c>
      <c r="C13" s="15" t="e">
        <f>BT7</f>
        <v>#N/A</v>
      </c>
      <c r="D13" s="30" t="e">
        <f t="shared" si="1"/>
        <v>#N/A</v>
      </c>
      <c r="E13" s="30" t="e">
        <f t="shared" si="2"/>
        <v>#N/A</v>
      </c>
      <c r="F13" s="35" t="e">
        <f>AV7</f>
        <v>#N/A</v>
      </c>
      <c r="G13" s="17"/>
      <c r="H13" s="2" t="s">
        <v>2920</v>
      </c>
      <c r="I13" s="15" t="e">
        <f>BT5</f>
        <v>#N/A</v>
      </c>
      <c r="J13" s="30" t="e">
        <f t="shared" si="3"/>
        <v>#N/A</v>
      </c>
      <c r="K13" s="30" t="e">
        <f t="shared" si="4"/>
        <v>#N/A</v>
      </c>
      <c r="L13" s="34"/>
      <c r="O13" s="80" t="s">
        <v>2919</v>
      </c>
      <c r="R13" s="86" t="s">
        <v>3054</v>
      </c>
      <c r="U13" s="57">
        <f>AK43</f>
        <v>57</v>
      </c>
      <c r="V13" s="48" t="e">
        <f>AL43</f>
        <v>#N/A</v>
      </c>
      <c r="Z13" s="65" t="s">
        <v>2955</v>
      </c>
      <c r="AA13" s="46" t="str">
        <f>N47</f>
        <v>×</v>
      </c>
      <c r="AB13" s="66" t="s">
        <v>2929</v>
      </c>
      <c r="AC13" s="46" t="str">
        <f>O47</f>
        <v>×</v>
      </c>
      <c r="AD13" s="66" t="s">
        <v>2930</v>
      </c>
      <c r="AE13" s="46" t="str">
        <f>P47</f>
        <v>○</v>
      </c>
      <c r="AF13" s="65" t="s">
        <v>2956</v>
      </c>
      <c r="AG13" s="46">
        <f>Q47</f>
        <v>0</v>
      </c>
      <c r="AH13" s="13"/>
      <c r="AI13" s="13"/>
      <c r="CX13" t="s">
        <v>364</v>
      </c>
      <c r="CZ13" s="27" t="s">
        <v>5154</v>
      </c>
    </row>
    <row r="14" spans="2:104" ht="15" customHeight="1" x14ac:dyDescent="0.15">
      <c r="B14" s="1" t="s">
        <v>2919</v>
      </c>
      <c r="C14" s="15" t="e">
        <f>BB7</f>
        <v>#N/A</v>
      </c>
      <c r="D14" s="30" t="e">
        <f t="shared" si="1"/>
        <v>#N/A</v>
      </c>
      <c r="E14" s="30" t="e">
        <f t="shared" si="2"/>
        <v>#N/A</v>
      </c>
      <c r="F14" s="34" t="e">
        <f>AS7</f>
        <v>#N/A</v>
      </c>
      <c r="G14" s="17"/>
      <c r="H14" s="1" t="s">
        <v>2919</v>
      </c>
      <c r="I14" s="15" t="e">
        <f>BB5</f>
        <v>#N/A</v>
      </c>
      <c r="J14" s="30" t="e">
        <f t="shared" si="3"/>
        <v>#N/A</v>
      </c>
      <c r="K14" s="30" t="e">
        <f t="shared" si="4"/>
        <v>#N/A</v>
      </c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2941</v>
      </c>
      <c r="V14" s="55" t="s">
        <v>2948</v>
      </c>
      <c r="W14" s="53" t="s">
        <v>2917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  <c r="CX14" t="s">
        <v>832</v>
      </c>
      <c r="CZ14" s="27" t="s">
        <v>5152</v>
      </c>
    </row>
    <row r="15" spans="2:104" ht="15" customHeight="1" x14ac:dyDescent="0.15">
      <c r="B15" s="1" t="s">
        <v>2919</v>
      </c>
      <c r="C15" s="15" t="e">
        <f>BE7</f>
        <v>#N/A</v>
      </c>
      <c r="D15" s="30" t="e">
        <f t="shared" si="1"/>
        <v>#N/A</v>
      </c>
      <c r="E15" s="30" t="e">
        <f t="shared" si="2"/>
        <v>#N/A</v>
      </c>
      <c r="F15" s="31"/>
      <c r="G15" s="17"/>
      <c r="H15" s="1" t="s">
        <v>2919</v>
      </c>
      <c r="I15" s="15" t="e">
        <f>BE5</f>
        <v>#N/A</v>
      </c>
      <c r="J15" s="30" t="e">
        <f t="shared" si="3"/>
        <v>#N/A</v>
      </c>
      <c r="K15" s="30" t="e">
        <f t="shared" si="4"/>
        <v>#N/A</v>
      </c>
      <c r="L15" s="31"/>
      <c r="N15" s="8"/>
      <c r="O15" s="83" t="s">
        <v>3067</v>
      </c>
      <c r="U15" s="73">
        <f>系統表!W30</f>
        <v>0</v>
      </c>
      <c r="V15" s="48" t="e">
        <f>AL59</f>
        <v>#N/A</v>
      </c>
      <c r="W15" s="46" t="e">
        <f t="shared" ref="W15" si="14">AM59</f>
        <v>#N/A</v>
      </c>
      <c r="X15" s="46" t="e">
        <f t="shared" ref="X15:Y15" si="15">BH59</f>
        <v>#N/A</v>
      </c>
      <c r="Y15" s="46" t="e">
        <f t="shared" si="15"/>
        <v>#N/A</v>
      </c>
      <c r="Z15" s="46" t="e">
        <f t="shared" ref="Z15:AD15" si="16">AW59</f>
        <v>#N/A</v>
      </c>
      <c r="AA15" s="46" t="e">
        <f t="shared" si="16"/>
        <v>#N/A</v>
      </c>
      <c r="AB15" s="46" t="e">
        <f t="shared" si="16"/>
        <v>#N/A</v>
      </c>
      <c r="AC15" s="46" t="e">
        <f t="shared" si="16"/>
        <v>#N/A</v>
      </c>
      <c r="AD15" s="46" t="e">
        <f t="shared" si="16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  <c r="CX15" t="s">
        <v>949</v>
      </c>
      <c r="CZ15" s="27" t="s">
        <v>5154</v>
      </c>
    </row>
    <row r="16" spans="2:104" ht="15" customHeight="1" x14ac:dyDescent="0.15">
      <c r="B16" s="1" t="s">
        <v>2919</v>
      </c>
      <c r="C16" s="15" t="e">
        <f>BU7</f>
        <v>#N/A</v>
      </c>
      <c r="D16" s="30" t="e">
        <f t="shared" si="1"/>
        <v>#N/A</v>
      </c>
      <c r="E16" s="30" t="e">
        <f t="shared" si="2"/>
        <v>#N/A</v>
      </c>
      <c r="F16" s="31"/>
      <c r="G16" s="17"/>
      <c r="H16" s="1" t="s">
        <v>2919</v>
      </c>
      <c r="I16" s="15" t="e">
        <f>BU5</f>
        <v>#N/A</v>
      </c>
      <c r="J16" s="30" t="e">
        <f t="shared" si="3"/>
        <v>#N/A</v>
      </c>
      <c r="K16" s="30" t="e">
        <f t="shared" si="4"/>
        <v>#N/A</v>
      </c>
      <c r="L16" s="31"/>
      <c r="N16" s="8"/>
      <c r="O16" s="78" t="s">
        <v>2920</v>
      </c>
      <c r="U16" s="57">
        <f>AK61</f>
        <v>58</v>
      </c>
      <c r="V16" s="48" t="e">
        <f>AL61</f>
        <v>#N/A</v>
      </c>
      <c r="Z16" s="65" t="s">
        <v>2955</v>
      </c>
      <c r="AA16" s="46" t="str">
        <f>N65</f>
        <v>×</v>
      </c>
      <c r="AB16" s="66" t="s">
        <v>2929</v>
      </c>
      <c r="AC16" s="46" t="str">
        <f>O65</f>
        <v>×</v>
      </c>
      <c r="AD16" s="66" t="s">
        <v>2930</v>
      </c>
      <c r="AE16" s="46" t="str">
        <f>P65</f>
        <v>○</v>
      </c>
      <c r="AF16" s="65" t="s">
        <v>2956</v>
      </c>
      <c r="AG16" s="46">
        <f>Q65</f>
        <v>0</v>
      </c>
      <c r="AH16" s="13"/>
      <c r="AI16" s="13"/>
      <c r="CX16" t="s">
        <v>1150</v>
      </c>
      <c r="CY16" s="27" t="s">
        <v>5152</v>
      </c>
      <c r="CZ16" s="27" t="s">
        <v>5156</v>
      </c>
    </row>
    <row r="17" spans="2:104" ht="15" customHeight="1" x14ac:dyDescent="0.15">
      <c r="B17" s="2" t="s">
        <v>2920</v>
      </c>
      <c r="C17" s="15" t="e">
        <f>BV7</f>
        <v>#N/A</v>
      </c>
      <c r="D17" s="30" t="e">
        <f t="shared" si="1"/>
        <v>#N/A</v>
      </c>
      <c r="E17" s="30" t="e">
        <f t="shared" si="2"/>
        <v>#N/A</v>
      </c>
      <c r="F17" s="35" t="e">
        <f>AW7</f>
        <v>#N/A</v>
      </c>
      <c r="G17" s="17"/>
      <c r="H17" s="2" t="s">
        <v>2920</v>
      </c>
      <c r="I17" s="15" t="e">
        <f>BV5</f>
        <v>#N/A</v>
      </c>
      <c r="J17" s="30" t="e">
        <f t="shared" si="3"/>
        <v>#N/A</v>
      </c>
      <c r="K17" s="30" t="e">
        <f t="shared" si="4"/>
        <v>#N/A</v>
      </c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2942</v>
      </c>
      <c r="V17" s="55" t="s">
        <v>2948</v>
      </c>
      <c r="W17" s="53" t="s">
        <v>2917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  <c r="CX17" t="s">
        <v>148</v>
      </c>
      <c r="CY17" s="27" t="s">
        <v>5153</v>
      </c>
      <c r="CZ17" s="27" t="s">
        <v>2936</v>
      </c>
    </row>
    <row r="18" spans="2:104" ht="15" customHeight="1" x14ac:dyDescent="0.15">
      <c r="B18" s="1" t="s">
        <v>2919</v>
      </c>
      <c r="C18" s="15" t="e">
        <f>BF7</f>
        <v>#N/A</v>
      </c>
      <c r="D18" s="30" t="e">
        <f t="shared" si="1"/>
        <v>#N/A</v>
      </c>
      <c r="E18" s="30" t="e">
        <f t="shared" si="2"/>
        <v>#N/A</v>
      </c>
      <c r="F18" s="34" t="e">
        <f>AT7</f>
        <v>#N/A</v>
      </c>
      <c r="G18" s="17"/>
      <c r="H18" s="1" t="s">
        <v>2919</v>
      </c>
      <c r="I18" s="15" t="e">
        <f>BF5</f>
        <v>#N/A</v>
      </c>
      <c r="J18" s="30" t="e">
        <f t="shared" si="3"/>
        <v>#N/A</v>
      </c>
      <c r="K18" s="30" t="e">
        <f t="shared" si="4"/>
        <v>#N/A</v>
      </c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系統表!W31</f>
        <v>0</v>
      </c>
      <c r="V18" s="48" t="e">
        <f>AL77</f>
        <v>#N/A</v>
      </c>
      <c r="W18" s="46" t="e">
        <f t="shared" ref="W18" si="17">AM77</f>
        <v>#N/A</v>
      </c>
      <c r="X18" s="46" t="e">
        <f t="shared" ref="X18:Y18" si="18">BH77</f>
        <v>#N/A</v>
      </c>
      <c r="Y18" s="46" t="e">
        <f t="shared" si="18"/>
        <v>#N/A</v>
      </c>
      <c r="Z18" s="46" t="e">
        <f t="shared" ref="Z18:AD18" si="19">AW77</f>
        <v>#N/A</v>
      </c>
      <c r="AA18" s="46" t="e">
        <f t="shared" si="19"/>
        <v>#N/A</v>
      </c>
      <c r="AB18" s="46" t="e">
        <f t="shared" si="19"/>
        <v>#N/A</v>
      </c>
      <c r="AC18" s="46" t="e">
        <f t="shared" si="19"/>
        <v>#N/A</v>
      </c>
      <c r="AD18" s="46" t="e">
        <f t="shared" si="19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  <c r="CX18" t="s">
        <v>2150</v>
      </c>
      <c r="CZ18" s="27" t="s">
        <v>5154</v>
      </c>
    </row>
    <row r="19" spans="2:104" ht="15" customHeight="1" x14ac:dyDescent="0.15">
      <c r="B19" s="1" t="s">
        <v>2919</v>
      </c>
      <c r="C19" s="15" t="e">
        <f>BW7</f>
        <v>#N/A</v>
      </c>
      <c r="D19" s="30" t="e">
        <f t="shared" si="1"/>
        <v>#N/A</v>
      </c>
      <c r="E19" s="30" t="e">
        <f t="shared" si="2"/>
        <v>#N/A</v>
      </c>
      <c r="F19" s="31"/>
      <c r="G19" s="17"/>
      <c r="H19" s="1" t="s">
        <v>2919</v>
      </c>
      <c r="I19" s="15" t="e">
        <f>BW5</f>
        <v>#N/A</v>
      </c>
      <c r="J19" s="30" t="e">
        <f t="shared" si="3"/>
        <v>#N/A</v>
      </c>
      <c r="K19" s="30" t="e">
        <f t="shared" si="4"/>
        <v>#N/A</v>
      </c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20">N19*Q19</f>
        <v>#N/A</v>
      </c>
      <c r="S19" s="14"/>
      <c r="T19" s="14"/>
      <c r="U19" s="57">
        <f>AK79</f>
        <v>59</v>
      </c>
      <c r="V19" s="48" t="e">
        <f>AL79</f>
        <v>#N/A</v>
      </c>
      <c r="Z19" s="65" t="s">
        <v>2955</v>
      </c>
      <c r="AA19" s="46" t="str">
        <f>N83</f>
        <v>×</v>
      </c>
      <c r="AB19" s="66" t="s">
        <v>2929</v>
      </c>
      <c r="AC19" s="46" t="str">
        <f>O83</f>
        <v>×</v>
      </c>
      <c r="AD19" s="66" t="s">
        <v>2930</v>
      </c>
      <c r="AE19" s="46" t="str">
        <f>P83</f>
        <v>○</v>
      </c>
      <c r="AF19" s="65" t="s">
        <v>2956</v>
      </c>
      <c r="AG19" s="46">
        <f>Q83</f>
        <v>0</v>
      </c>
      <c r="AH19" s="13"/>
      <c r="CX19" t="s">
        <v>80</v>
      </c>
      <c r="CY19" s="27" t="s">
        <v>5153</v>
      </c>
      <c r="CZ19" s="27" t="s">
        <v>2936</v>
      </c>
    </row>
    <row r="20" spans="2:104" ht="15" customHeight="1" x14ac:dyDescent="0.15">
      <c r="B20" s="2" t="s">
        <v>2920</v>
      </c>
      <c r="C20" s="15" t="e">
        <f>BX7</f>
        <v>#N/A</v>
      </c>
      <c r="D20" s="30" t="e">
        <f t="shared" si="1"/>
        <v>#N/A</v>
      </c>
      <c r="E20" s="30" t="e">
        <f t="shared" si="2"/>
        <v>#N/A</v>
      </c>
      <c r="F20" s="35" t="e">
        <f>AX7</f>
        <v>#N/A</v>
      </c>
      <c r="G20" s="17"/>
      <c r="H20" s="2" t="s">
        <v>2920</v>
      </c>
      <c r="I20" s="15" t="e">
        <f>BX5</f>
        <v>#N/A</v>
      </c>
      <c r="J20" s="30" t="e">
        <f t="shared" si="3"/>
        <v>#N/A</v>
      </c>
      <c r="K20" s="30" t="e">
        <f t="shared" si="4"/>
        <v>#N/A</v>
      </c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20"/>
        <v>#N/A</v>
      </c>
      <c r="S20" s="14"/>
      <c r="T20" s="14"/>
      <c r="U20" s="56" t="s">
        <v>2943</v>
      </c>
      <c r="V20" s="55" t="s">
        <v>2948</v>
      </c>
      <c r="W20" s="53" t="s">
        <v>2917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  <c r="CX20" t="s">
        <v>591</v>
      </c>
      <c r="CZ20" s="27" t="s">
        <v>5151</v>
      </c>
    </row>
    <row r="21" spans="2:104" ht="15" customHeight="1" x14ac:dyDescent="0.15">
      <c r="U21" s="73"/>
      <c r="V21" s="48" t="e">
        <f>AL95</f>
        <v>#N/A</v>
      </c>
      <c r="W21" s="46" t="e">
        <f t="shared" ref="W21" si="21">AM95</f>
        <v>#N/A</v>
      </c>
      <c r="X21" s="46" t="e">
        <f t="shared" ref="X21:Y21" si="22">BH95</f>
        <v>#N/A</v>
      </c>
      <c r="Y21" s="46" t="e">
        <f t="shared" si="22"/>
        <v>#N/A</v>
      </c>
      <c r="Z21" s="46" t="e">
        <f t="shared" ref="Z21:AD21" si="23">AW95</f>
        <v>#N/A</v>
      </c>
      <c r="AA21" s="46" t="e">
        <f t="shared" si="23"/>
        <v>#N/A</v>
      </c>
      <c r="AB21" s="46" t="e">
        <f t="shared" si="23"/>
        <v>#N/A</v>
      </c>
      <c r="AC21" s="46" t="e">
        <f t="shared" si="23"/>
        <v>#N/A</v>
      </c>
      <c r="AD21" s="46" t="e">
        <f t="shared" si="23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  <c r="CX21" t="s">
        <v>261</v>
      </c>
      <c r="CY21" s="27" t="s">
        <v>5152</v>
      </c>
      <c r="CZ21" s="27" t="s">
        <v>5156</v>
      </c>
    </row>
    <row r="22" spans="2:104" ht="15" customHeight="1" x14ac:dyDescent="0.15">
      <c r="B22" s="16" t="e">
        <f>AM23</f>
        <v>#N/A</v>
      </c>
      <c r="C22" s="36" t="e">
        <f>BH23</f>
        <v>#N/A</v>
      </c>
      <c r="D22" s="44"/>
      <c r="E22" s="44" t="e">
        <f>BL23</f>
        <v>#N/A</v>
      </c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60</v>
      </c>
      <c r="V22" s="48" t="e">
        <f>AL97</f>
        <v>#N/A</v>
      </c>
      <c r="Z22" s="65" t="s">
        <v>2955</v>
      </c>
      <c r="AA22" s="46" t="str">
        <f>N101</f>
        <v>×</v>
      </c>
      <c r="AB22" s="66" t="s">
        <v>2929</v>
      </c>
      <c r="AC22" s="46" t="str">
        <f>O101</f>
        <v>×</v>
      </c>
      <c r="AD22" s="66" t="s">
        <v>2930</v>
      </c>
      <c r="AE22" s="46" t="str">
        <f>P101</f>
        <v>○</v>
      </c>
      <c r="AF22" s="65" t="s">
        <v>2956</v>
      </c>
      <c r="AG22" s="46">
        <f>Q101</f>
        <v>0</v>
      </c>
      <c r="AH22" s="13"/>
      <c r="AI22" s="9"/>
      <c r="AJ22" s="10"/>
      <c r="AK22" s="22" t="s">
        <v>2921</v>
      </c>
      <c r="AL22" s="23" t="s">
        <v>2918</v>
      </c>
      <c r="AM22" s="24" t="s">
        <v>2917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  <c r="CX22" t="s">
        <v>231</v>
      </c>
      <c r="CY22" s="27" t="s">
        <v>5152</v>
      </c>
      <c r="CZ22" s="27" t="s">
        <v>5157</v>
      </c>
    </row>
    <row r="23" spans="2:104" ht="15" customHeight="1" x14ac:dyDescent="0.15">
      <c r="B23" s="29" t="e">
        <f>BG23</f>
        <v>#N/A</v>
      </c>
      <c r="C23" s="36" t="e">
        <f>AL23</f>
        <v>#N/A</v>
      </c>
      <c r="D23" s="44"/>
      <c r="E23" s="44" t="e">
        <f>AY23</f>
        <v>#N/A</v>
      </c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3019</v>
      </c>
      <c r="O23" s="63" t="s">
        <v>3020</v>
      </c>
      <c r="P23" s="62" t="s">
        <v>3021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  <c r="CX23" t="s">
        <v>246</v>
      </c>
      <c r="CY23" s="27" t="s">
        <v>5154</v>
      </c>
      <c r="CZ23" s="27" t="s">
        <v>5158</v>
      </c>
    </row>
    <row r="24" spans="2:104" ht="15" customHeight="1" x14ac:dyDescent="0.15">
      <c r="B24" s="1" t="s">
        <v>2919</v>
      </c>
      <c r="C24" s="32" t="e">
        <f>AZ23</f>
        <v>#N/A</v>
      </c>
      <c r="D24" s="27" t="e">
        <f t="shared" ref="D24:D38" si="24">VLOOKUP(C24,$CX$1:$CZ$2000,2,0)</f>
        <v>#N/A</v>
      </c>
      <c r="E24" s="27" t="e">
        <f t="shared" ref="E24:E38" si="25">VLOOKUP(C24,$CX$1:$CZ$2000,3,0)</f>
        <v>#N/A</v>
      </c>
      <c r="F24" s="34" t="e">
        <f>AQ23</f>
        <v>#N/A</v>
      </c>
      <c r="G24" s="17"/>
      <c r="H24" s="1" t="s">
        <v>2919</v>
      </c>
      <c r="I24" s="32" t="e">
        <f>C5</f>
        <v>#N/A</v>
      </c>
      <c r="J24" s="27" t="e">
        <f t="shared" ref="J24:J38" si="26">VLOOKUP(I24,$CX$1:$CZ$2000,2,0)</f>
        <v>#N/A</v>
      </c>
      <c r="K24" s="27" t="e">
        <f t="shared" ref="K24:K38" si="27">VLOOKUP(I24,$CX$1:$CZ$2000,3,0)</f>
        <v>#N/A</v>
      </c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2921</v>
      </c>
      <c r="AL24" s="40" t="s">
        <v>2918</v>
      </c>
      <c r="AM24" s="41" t="s">
        <v>2917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  <c r="CX24" t="s">
        <v>460</v>
      </c>
      <c r="CZ24" s="27" t="s">
        <v>5152</v>
      </c>
    </row>
    <row r="25" spans="2:104" ht="15" customHeight="1" x14ac:dyDescent="0.15">
      <c r="B25" s="1" t="s">
        <v>2919</v>
      </c>
      <c r="C25" s="15" t="e">
        <f>BA23</f>
        <v>#N/A</v>
      </c>
      <c r="D25" s="30" t="e">
        <f t="shared" si="24"/>
        <v>#N/A</v>
      </c>
      <c r="E25" s="30" t="e">
        <f t="shared" si="25"/>
        <v>#N/A</v>
      </c>
      <c r="F25" s="31"/>
      <c r="G25" s="17"/>
      <c r="H25" s="1" t="s">
        <v>2919</v>
      </c>
      <c r="I25" s="32" t="e">
        <f t="shared" ref="I25:I27" si="28">C6</f>
        <v>#N/A</v>
      </c>
      <c r="J25" s="30" t="e">
        <f t="shared" si="26"/>
        <v>#N/A</v>
      </c>
      <c r="K25" s="30" t="e">
        <f t="shared" si="27"/>
        <v>#N/A</v>
      </c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56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  <c r="CX25" t="s">
        <v>194</v>
      </c>
      <c r="CZ25" s="27" t="s">
        <v>5154</v>
      </c>
    </row>
    <row r="26" spans="2:104" ht="15" customHeight="1" x14ac:dyDescent="0.15">
      <c r="B26" s="1" t="s">
        <v>2919</v>
      </c>
      <c r="C26" s="15" t="e">
        <f>BC23</f>
        <v>#N/A</v>
      </c>
      <c r="D26" s="30" t="e">
        <f t="shared" si="24"/>
        <v>#N/A</v>
      </c>
      <c r="E26" s="30" t="e">
        <f t="shared" si="25"/>
        <v>#N/A</v>
      </c>
      <c r="F26" s="31"/>
      <c r="G26" s="17"/>
      <c r="H26" s="1" t="s">
        <v>2919</v>
      </c>
      <c r="I26" s="32" t="e">
        <f t="shared" si="28"/>
        <v>#N/A</v>
      </c>
      <c r="J26" s="30" t="e">
        <f t="shared" si="26"/>
        <v>#N/A</v>
      </c>
      <c r="K26" s="30" t="e">
        <f t="shared" si="27"/>
        <v>#N/A</v>
      </c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  <c r="CX26" t="s">
        <v>557</v>
      </c>
      <c r="CZ26" s="27" t="s">
        <v>5151</v>
      </c>
    </row>
    <row r="27" spans="2:104" ht="15" customHeight="1" x14ac:dyDescent="0.15">
      <c r="B27" s="1" t="s">
        <v>2919</v>
      </c>
      <c r="C27" s="15" t="e">
        <f>BQ23</f>
        <v>#N/A</v>
      </c>
      <c r="D27" s="30" t="e">
        <f t="shared" si="24"/>
        <v>#N/A</v>
      </c>
      <c r="E27" s="30" t="e">
        <f t="shared" si="25"/>
        <v>#N/A</v>
      </c>
      <c r="F27" s="31"/>
      <c r="G27" s="17"/>
      <c r="H27" s="1" t="s">
        <v>2919</v>
      </c>
      <c r="I27" s="32" t="e">
        <f t="shared" si="28"/>
        <v>#N/A</v>
      </c>
      <c r="J27" s="30" t="e">
        <f t="shared" si="26"/>
        <v>#N/A</v>
      </c>
      <c r="K27" s="30" t="e">
        <f t="shared" si="27"/>
        <v>#N/A</v>
      </c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  <c r="CX27" t="s">
        <v>156</v>
      </c>
      <c r="CZ27" s="27" t="s">
        <v>5153</v>
      </c>
    </row>
    <row r="28" spans="2:104" ht="15" customHeight="1" x14ac:dyDescent="0.15">
      <c r="B28" s="2" t="s">
        <v>2920</v>
      </c>
      <c r="C28" s="15" t="e">
        <f>BR23</f>
        <v>#N/A</v>
      </c>
      <c r="D28" s="30" t="e">
        <f t="shared" si="24"/>
        <v>#N/A</v>
      </c>
      <c r="E28" s="30" t="e">
        <f t="shared" si="25"/>
        <v>#N/A</v>
      </c>
      <c r="F28" s="35" t="e">
        <f>AU23</f>
        <v>#N/A</v>
      </c>
      <c r="G28" s="17"/>
      <c r="H28" s="2" t="s">
        <v>2920</v>
      </c>
      <c r="I28" s="15" t="e">
        <f>C11</f>
        <v>#N/A</v>
      </c>
      <c r="J28" s="30" t="e">
        <f t="shared" si="26"/>
        <v>#N/A</v>
      </c>
      <c r="K28" s="30" t="e">
        <f t="shared" si="27"/>
        <v>#N/A</v>
      </c>
      <c r="L28" s="38" t="e">
        <f>F11</f>
        <v>#N/A</v>
      </c>
      <c r="N28" s="65" t="s">
        <v>2955</v>
      </c>
      <c r="O28" s="66" t="s">
        <v>2929</v>
      </c>
      <c r="P28" s="66" t="s">
        <v>2930</v>
      </c>
      <c r="Q28" s="65" t="s">
        <v>2956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  <c r="CX28" t="s">
        <v>321</v>
      </c>
      <c r="CZ28" s="27" t="s">
        <v>5152</v>
      </c>
    </row>
    <row r="29" spans="2:104" ht="15" customHeight="1" x14ac:dyDescent="0.15">
      <c r="B29" s="1" t="s">
        <v>2919</v>
      </c>
      <c r="C29" s="15" t="e">
        <f>BD23</f>
        <v>#N/A</v>
      </c>
      <c r="D29" s="30" t="e">
        <f t="shared" si="24"/>
        <v>#N/A</v>
      </c>
      <c r="E29" s="30" t="e">
        <f t="shared" si="25"/>
        <v>#N/A</v>
      </c>
      <c r="F29" s="34" t="e">
        <f>AR23</f>
        <v>#N/A</v>
      </c>
      <c r="G29" s="17"/>
      <c r="H29" s="1" t="s">
        <v>2919</v>
      </c>
      <c r="I29" s="15" t="e">
        <f>C14</f>
        <v>#N/A</v>
      </c>
      <c r="J29" s="30" t="e">
        <f t="shared" si="26"/>
        <v>#N/A</v>
      </c>
      <c r="K29" s="30" t="e">
        <f t="shared" si="27"/>
        <v>#N/A</v>
      </c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>U12</f>
        <v>0</v>
      </c>
      <c r="V29" s="47" t="e">
        <f>V12</f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  <c r="CX29" t="s">
        <v>900</v>
      </c>
      <c r="CZ29" s="27" t="s">
        <v>5152</v>
      </c>
    </row>
    <row r="30" spans="2:104" ht="15" customHeight="1" x14ac:dyDescent="0.15">
      <c r="B30" s="1" t="s">
        <v>2919</v>
      </c>
      <c r="C30" s="15" t="e">
        <f>BS23</f>
        <v>#N/A</v>
      </c>
      <c r="D30" s="30" t="e">
        <f t="shared" si="24"/>
        <v>#N/A</v>
      </c>
      <c r="E30" s="30" t="e">
        <f t="shared" si="25"/>
        <v>#N/A</v>
      </c>
      <c r="F30" s="31"/>
      <c r="G30" s="17"/>
      <c r="H30" s="1" t="s">
        <v>2919</v>
      </c>
      <c r="I30" s="15" t="e">
        <f>C15</f>
        <v>#N/A</v>
      </c>
      <c r="J30" s="30" t="e">
        <f t="shared" si="26"/>
        <v>#N/A</v>
      </c>
      <c r="K30" s="30" t="e">
        <f t="shared" si="27"/>
        <v>#N/A</v>
      </c>
      <c r="L30" s="31"/>
      <c r="U30" s="45">
        <f>U15</f>
        <v>0</v>
      </c>
      <c r="V30" s="47" t="e">
        <f>V15</f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  <c r="CX30" t="s">
        <v>266</v>
      </c>
      <c r="CY30" s="27" t="s">
        <v>5159</v>
      </c>
      <c r="CZ30" s="27" t="s">
        <v>2936</v>
      </c>
    </row>
    <row r="31" spans="2:104" ht="15" customHeight="1" x14ac:dyDescent="0.15">
      <c r="B31" s="2" t="s">
        <v>2920</v>
      </c>
      <c r="C31" s="15" t="e">
        <f>BT23</f>
        <v>#N/A</v>
      </c>
      <c r="D31" s="30" t="e">
        <f t="shared" si="24"/>
        <v>#N/A</v>
      </c>
      <c r="E31" s="30" t="e">
        <f t="shared" si="25"/>
        <v>#N/A</v>
      </c>
      <c r="F31" s="35" t="e">
        <f>AV23</f>
        <v>#N/A</v>
      </c>
      <c r="G31" s="17"/>
      <c r="H31" s="2" t="s">
        <v>2920</v>
      </c>
      <c r="I31" s="15" t="e">
        <f>C18</f>
        <v>#N/A</v>
      </c>
      <c r="J31" s="30" t="e">
        <f t="shared" si="26"/>
        <v>#N/A</v>
      </c>
      <c r="K31" s="30" t="e">
        <f t="shared" si="27"/>
        <v>#N/A</v>
      </c>
      <c r="L31" s="38" t="e">
        <f>F18</f>
        <v>#N/A</v>
      </c>
      <c r="O31" s="80" t="s">
        <v>2919</v>
      </c>
      <c r="R31" s="86" t="s">
        <v>3054</v>
      </c>
      <c r="U31" s="45">
        <f>U18</f>
        <v>0</v>
      </c>
      <c r="V31" s="47" t="e">
        <f>V18</f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  <c r="CX31" t="s">
        <v>394</v>
      </c>
      <c r="CZ31" s="27" t="s">
        <v>5152</v>
      </c>
    </row>
    <row r="32" spans="2:104" ht="15" customHeight="1" x14ac:dyDescent="0.15">
      <c r="B32" s="1" t="s">
        <v>2919</v>
      </c>
      <c r="C32" s="15" t="e">
        <f>BB23</f>
        <v>#N/A</v>
      </c>
      <c r="D32" s="30" t="e">
        <f t="shared" si="24"/>
        <v>#N/A</v>
      </c>
      <c r="E32" s="30" t="e">
        <f t="shared" si="25"/>
        <v>#N/A</v>
      </c>
      <c r="F32" s="34" t="e">
        <f>AS23</f>
        <v>#N/A</v>
      </c>
      <c r="G32" s="17"/>
      <c r="H32" s="1" t="s">
        <v>2919</v>
      </c>
      <c r="I32" s="15" t="e">
        <f>I6</f>
        <v>#N/A</v>
      </c>
      <c r="J32" s="30" t="e">
        <f t="shared" si="26"/>
        <v>#N/A</v>
      </c>
      <c r="K32" s="30" t="e">
        <f t="shared" si="27"/>
        <v>#N/A</v>
      </c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  <c r="CX32" t="s">
        <v>415</v>
      </c>
      <c r="CZ32" s="27" t="s">
        <v>5153</v>
      </c>
    </row>
    <row r="33" spans="2:104" ht="15" customHeight="1" x14ac:dyDescent="0.15">
      <c r="B33" s="1" t="s">
        <v>2919</v>
      </c>
      <c r="C33" s="15" t="e">
        <f>BE23</f>
        <v>#N/A</v>
      </c>
      <c r="D33" s="30" t="e">
        <f t="shared" si="24"/>
        <v>#N/A</v>
      </c>
      <c r="E33" s="30" t="e">
        <f t="shared" si="25"/>
        <v>#N/A</v>
      </c>
      <c r="F33" s="31"/>
      <c r="G33" s="17"/>
      <c r="H33" s="1" t="s">
        <v>2919</v>
      </c>
      <c r="I33" s="15" t="e">
        <f t="shared" ref="I33:I34" si="29">I7</f>
        <v>#N/A</v>
      </c>
      <c r="J33" s="30" t="e">
        <f t="shared" si="26"/>
        <v>#N/A</v>
      </c>
      <c r="K33" s="30" t="e">
        <f t="shared" si="27"/>
        <v>#N/A</v>
      </c>
      <c r="L33" s="31"/>
      <c r="N33" s="8"/>
      <c r="O33" s="83" t="s">
        <v>3067</v>
      </c>
      <c r="AH33" s="13"/>
      <c r="AI33" s="13"/>
      <c r="CX33" t="s">
        <v>362</v>
      </c>
      <c r="CZ33" s="27" t="s">
        <v>5152</v>
      </c>
    </row>
    <row r="34" spans="2:104" ht="15" customHeight="1" x14ac:dyDescent="0.15">
      <c r="B34" s="1" t="s">
        <v>2919</v>
      </c>
      <c r="C34" s="15" t="e">
        <f>BU23</f>
        <v>#N/A</v>
      </c>
      <c r="D34" s="30" t="e">
        <f t="shared" si="24"/>
        <v>#N/A</v>
      </c>
      <c r="E34" s="30" t="e">
        <f t="shared" si="25"/>
        <v>#N/A</v>
      </c>
      <c r="F34" s="31"/>
      <c r="G34" s="17"/>
      <c r="H34" s="1" t="s">
        <v>2919</v>
      </c>
      <c r="I34" s="15" t="e">
        <f t="shared" si="29"/>
        <v>#N/A</v>
      </c>
      <c r="J34" s="30" t="e">
        <f t="shared" si="26"/>
        <v>#N/A</v>
      </c>
      <c r="K34" s="30" t="e">
        <f t="shared" si="27"/>
        <v>#N/A</v>
      </c>
      <c r="L34" s="31"/>
      <c r="N34" s="8"/>
      <c r="O34" s="78" t="s">
        <v>2920</v>
      </c>
      <c r="AH34" s="13"/>
      <c r="AI34" s="13"/>
      <c r="CX34" t="s">
        <v>206</v>
      </c>
      <c r="CZ34" s="27" t="s">
        <v>5151</v>
      </c>
    </row>
    <row r="35" spans="2:104" ht="15" customHeight="1" x14ac:dyDescent="0.15">
      <c r="B35" s="2" t="s">
        <v>2920</v>
      </c>
      <c r="C35" s="15" t="e">
        <f>BV23</f>
        <v>#N/A</v>
      </c>
      <c r="D35" s="30" t="e">
        <f t="shared" si="24"/>
        <v>#N/A</v>
      </c>
      <c r="E35" s="30" t="e">
        <f t="shared" si="25"/>
        <v>#N/A</v>
      </c>
      <c r="F35" s="35" t="e">
        <f>AW23</f>
        <v>#N/A</v>
      </c>
      <c r="G35" s="17"/>
      <c r="H35" s="2" t="s">
        <v>2920</v>
      </c>
      <c r="I35" s="15" t="e">
        <f>I11</f>
        <v>#N/A</v>
      </c>
      <c r="J35" s="30" t="e">
        <f t="shared" si="26"/>
        <v>#N/A</v>
      </c>
      <c r="K35" s="30" t="e">
        <f t="shared" si="27"/>
        <v>#N/A</v>
      </c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  <c r="CX35" t="s">
        <v>1087</v>
      </c>
      <c r="CZ35" s="27" t="s">
        <v>5153</v>
      </c>
    </row>
    <row r="36" spans="2:104" ht="15" customHeight="1" x14ac:dyDescent="0.15">
      <c r="B36" s="1" t="s">
        <v>2919</v>
      </c>
      <c r="C36" s="15" t="e">
        <f>BF23</f>
        <v>#N/A</v>
      </c>
      <c r="D36" s="30" t="e">
        <f t="shared" si="24"/>
        <v>#N/A</v>
      </c>
      <c r="E36" s="30" t="e">
        <f t="shared" si="25"/>
        <v>#N/A</v>
      </c>
      <c r="F36" s="34" t="e">
        <f>AT23</f>
        <v>#N/A</v>
      </c>
      <c r="G36" s="17"/>
      <c r="H36" s="1" t="s">
        <v>2919</v>
      </c>
      <c r="I36" s="15" t="e">
        <f>I14</f>
        <v>#N/A</v>
      </c>
      <c r="J36" s="30" t="e">
        <f t="shared" si="26"/>
        <v>#N/A</v>
      </c>
      <c r="K36" s="30" t="e">
        <f t="shared" si="27"/>
        <v>#N/A</v>
      </c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  <c r="CX36" t="s">
        <v>496</v>
      </c>
      <c r="CZ36" s="27" t="s">
        <v>5154</v>
      </c>
    </row>
    <row r="37" spans="2:104" ht="15" customHeight="1" x14ac:dyDescent="0.15">
      <c r="B37" s="1" t="s">
        <v>2919</v>
      </c>
      <c r="C37" s="15" t="e">
        <f>BW23</f>
        <v>#N/A</v>
      </c>
      <c r="D37" s="30" t="e">
        <f t="shared" si="24"/>
        <v>#N/A</v>
      </c>
      <c r="E37" s="30" t="e">
        <f t="shared" si="25"/>
        <v>#N/A</v>
      </c>
      <c r="F37" s="31"/>
      <c r="G37" s="17"/>
      <c r="H37" s="1" t="s">
        <v>2919</v>
      </c>
      <c r="I37" s="15" t="e">
        <f>I15</f>
        <v>#N/A</v>
      </c>
      <c r="J37" s="30" t="e">
        <f t="shared" si="26"/>
        <v>#N/A</v>
      </c>
      <c r="K37" s="30" t="e">
        <f t="shared" si="27"/>
        <v>#N/A</v>
      </c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30">N37*Q37</f>
        <v>#N/A</v>
      </c>
      <c r="S37" s="14"/>
      <c r="T37" s="14"/>
      <c r="AH37" s="13"/>
      <c r="CX37" t="s">
        <v>112</v>
      </c>
      <c r="CZ37" s="27" t="s">
        <v>5151</v>
      </c>
    </row>
    <row r="38" spans="2:104" ht="15" customHeight="1" x14ac:dyDescent="0.15">
      <c r="B38" s="2" t="s">
        <v>2920</v>
      </c>
      <c r="C38" s="15" t="e">
        <f>BX23</f>
        <v>#N/A</v>
      </c>
      <c r="D38" s="30" t="e">
        <f t="shared" si="24"/>
        <v>#N/A</v>
      </c>
      <c r="E38" s="30" t="e">
        <f t="shared" si="25"/>
        <v>#N/A</v>
      </c>
      <c r="F38" s="35" t="e">
        <f>AX23</f>
        <v>#N/A</v>
      </c>
      <c r="G38" s="17"/>
      <c r="H38" s="2" t="s">
        <v>2920</v>
      </c>
      <c r="I38" s="15" t="e">
        <f>I18</f>
        <v>#N/A</v>
      </c>
      <c r="J38" s="30" t="e">
        <f t="shared" si="26"/>
        <v>#N/A</v>
      </c>
      <c r="K38" s="30" t="e">
        <f t="shared" si="27"/>
        <v>#N/A</v>
      </c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30"/>
        <v>#N/A</v>
      </c>
      <c r="S38" s="14"/>
      <c r="T38" s="14"/>
      <c r="AH38" s="13"/>
      <c r="CX38" t="s">
        <v>590</v>
      </c>
      <c r="CZ38" s="27" t="s">
        <v>5156</v>
      </c>
    </row>
    <row r="39" spans="2:104" ht="15" customHeight="1" x14ac:dyDescent="0.15">
      <c r="AH39" s="13"/>
      <c r="CX39" t="s">
        <v>269</v>
      </c>
      <c r="CY39" s="27" t="s">
        <v>5160</v>
      </c>
      <c r="CZ39" s="27" t="s">
        <v>5161</v>
      </c>
    </row>
    <row r="40" spans="2:104" ht="15" customHeight="1" x14ac:dyDescent="0.15">
      <c r="B40" s="16" t="e">
        <f>AM41</f>
        <v>#N/A</v>
      </c>
      <c r="C40" s="36" t="e">
        <f>BH41</f>
        <v>#N/A</v>
      </c>
      <c r="D40" s="44"/>
      <c r="E40" s="44" t="e">
        <f>BL41</f>
        <v>#N/A</v>
      </c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2921</v>
      </c>
      <c r="AL40" s="23" t="s">
        <v>2918</v>
      </c>
      <c r="AM40" s="24" t="s">
        <v>2917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  <c r="CX40" t="s">
        <v>361</v>
      </c>
      <c r="CZ40" s="27" t="s">
        <v>5154</v>
      </c>
    </row>
    <row r="41" spans="2:104" ht="15" customHeight="1" x14ac:dyDescent="0.15">
      <c r="B41" s="29" t="e">
        <f>BG41</f>
        <v>#N/A</v>
      </c>
      <c r="C41" s="36" t="e">
        <f>AL41</f>
        <v>#N/A</v>
      </c>
      <c r="D41" s="44"/>
      <c r="E41" s="44" t="e">
        <f>AY41</f>
        <v>#N/A</v>
      </c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3019</v>
      </c>
      <c r="O41" s="63" t="s">
        <v>3020</v>
      </c>
      <c r="P41" s="62" t="s">
        <v>3021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  <c r="CX41" t="s">
        <v>258</v>
      </c>
      <c r="CY41" s="27" t="s">
        <v>5152</v>
      </c>
      <c r="CZ41" s="27" t="s">
        <v>5162</v>
      </c>
    </row>
    <row r="42" spans="2:104" ht="15" customHeight="1" x14ac:dyDescent="0.15">
      <c r="B42" s="1" t="s">
        <v>2919</v>
      </c>
      <c r="C42" s="32" t="e">
        <f>AZ41</f>
        <v>#N/A</v>
      </c>
      <c r="D42" s="27" t="e">
        <f t="shared" ref="D42:D56" si="31">VLOOKUP(C42,$CX$1:$CZ$2000,2,0)</f>
        <v>#N/A</v>
      </c>
      <c r="E42" s="27" t="e">
        <f t="shared" ref="E42:E56" si="32">VLOOKUP(C42,$CX$1:$CZ$2000,3,0)</f>
        <v>#N/A</v>
      </c>
      <c r="F42" s="34" t="e">
        <f>AQ41</f>
        <v>#N/A</v>
      </c>
      <c r="G42" s="17"/>
      <c r="H42" s="1" t="s">
        <v>2919</v>
      </c>
      <c r="I42" s="32" t="e">
        <f>C23</f>
        <v>#N/A</v>
      </c>
      <c r="J42" s="27" t="e">
        <f t="shared" ref="J42:J56" si="33">VLOOKUP(I42,$CX$1:$CZ$2000,2,0)</f>
        <v>#N/A</v>
      </c>
      <c r="K42" s="27" t="e">
        <f t="shared" ref="K42:K56" si="34">VLOOKUP(I42,$CX$1:$CZ$2000,3,0)</f>
        <v>#N/A</v>
      </c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2921</v>
      </c>
      <c r="AL42" s="40" t="s">
        <v>2918</v>
      </c>
      <c r="AM42" s="41" t="s">
        <v>2917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  <c r="CX42" t="s">
        <v>58</v>
      </c>
      <c r="CZ42" s="27" t="s">
        <v>5160</v>
      </c>
    </row>
    <row r="43" spans="2:104" ht="15" customHeight="1" x14ac:dyDescent="0.15">
      <c r="B43" s="1" t="s">
        <v>2919</v>
      </c>
      <c r="C43" s="15" t="e">
        <f>BA41</f>
        <v>#N/A</v>
      </c>
      <c r="D43" s="30" t="e">
        <f t="shared" si="31"/>
        <v>#N/A</v>
      </c>
      <c r="E43" s="30" t="e">
        <f t="shared" si="32"/>
        <v>#N/A</v>
      </c>
      <c r="F43" s="31"/>
      <c r="G43" s="17"/>
      <c r="H43" s="1" t="s">
        <v>2919</v>
      </c>
      <c r="I43" s="32" t="e">
        <f t="shared" ref="I43:I45" si="35">C24</f>
        <v>#N/A</v>
      </c>
      <c r="J43" s="30" t="e">
        <f t="shared" si="33"/>
        <v>#N/A</v>
      </c>
      <c r="K43" s="30" t="e">
        <f t="shared" si="34"/>
        <v>#N/A</v>
      </c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57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  <c r="CX43" t="s">
        <v>1044</v>
      </c>
      <c r="CZ43" s="27" t="s">
        <v>5156</v>
      </c>
    </row>
    <row r="44" spans="2:104" ht="15" customHeight="1" x14ac:dyDescent="0.15">
      <c r="B44" s="1" t="s">
        <v>2919</v>
      </c>
      <c r="C44" s="15" t="e">
        <f>BC41</f>
        <v>#N/A</v>
      </c>
      <c r="D44" s="30" t="e">
        <f t="shared" si="31"/>
        <v>#N/A</v>
      </c>
      <c r="E44" s="30" t="e">
        <f t="shared" si="32"/>
        <v>#N/A</v>
      </c>
      <c r="F44" s="31"/>
      <c r="G44" s="17"/>
      <c r="H44" s="1" t="s">
        <v>2919</v>
      </c>
      <c r="I44" s="32" t="e">
        <f t="shared" si="35"/>
        <v>#N/A</v>
      </c>
      <c r="J44" s="30" t="e">
        <f t="shared" si="33"/>
        <v>#N/A</v>
      </c>
      <c r="K44" s="30" t="e">
        <f t="shared" si="34"/>
        <v>#N/A</v>
      </c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  <c r="CX44" t="s">
        <v>291</v>
      </c>
      <c r="CY44" s="27" t="s">
        <v>5151</v>
      </c>
      <c r="CZ44" s="27" t="s">
        <v>5154</v>
      </c>
    </row>
    <row r="45" spans="2:104" ht="15" customHeight="1" x14ac:dyDescent="0.15">
      <c r="B45" s="1" t="s">
        <v>2919</v>
      </c>
      <c r="C45" s="15" t="e">
        <f>BQ41</f>
        <v>#N/A</v>
      </c>
      <c r="D45" s="30" t="e">
        <f t="shared" si="31"/>
        <v>#N/A</v>
      </c>
      <c r="E45" s="30" t="e">
        <f t="shared" si="32"/>
        <v>#N/A</v>
      </c>
      <c r="F45" s="31"/>
      <c r="G45" s="17"/>
      <c r="H45" s="1" t="s">
        <v>2919</v>
      </c>
      <c r="I45" s="32" t="e">
        <f t="shared" si="35"/>
        <v>#N/A</v>
      </c>
      <c r="J45" s="30" t="e">
        <f t="shared" si="33"/>
        <v>#N/A</v>
      </c>
      <c r="K45" s="30" t="e">
        <f t="shared" si="34"/>
        <v>#N/A</v>
      </c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  <c r="CX45" t="s">
        <v>995</v>
      </c>
      <c r="CY45" s="27" t="s">
        <v>5163</v>
      </c>
      <c r="CZ45" s="27" t="s">
        <v>5164</v>
      </c>
    </row>
    <row r="46" spans="2:104" ht="15" customHeight="1" x14ac:dyDescent="0.15">
      <c r="B46" s="2" t="s">
        <v>2920</v>
      </c>
      <c r="C46" s="15" t="e">
        <f>BR41</f>
        <v>#N/A</v>
      </c>
      <c r="D46" s="30" t="e">
        <f t="shared" si="31"/>
        <v>#N/A</v>
      </c>
      <c r="E46" s="30" t="e">
        <f t="shared" si="32"/>
        <v>#N/A</v>
      </c>
      <c r="F46" s="35" t="e">
        <f>AU41</f>
        <v>#N/A</v>
      </c>
      <c r="G46" s="17"/>
      <c r="H46" s="2" t="s">
        <v>2920</v>
      </c>
      <c r="I46" s="15" t="e">
        <f>C29</f>
        <v>#N/A</v>
      </c>
      <c r="J46" s="30" t="e">
        <f t="shared" si="33"/>
        <v>#N/A</v>
      </c>
      <c r="K46" s="30" t="e">
        <f t="shared" si="34"/>
        <v>#N/A</v>
      </c>
      <c r="L46" s="38" t="e">
        <f>F29</f>
        <v>#N/A</v>
      </c>
      <c r="N46" s="65" t="s">
        <v>2955</v>
      </c>
      <c r="O46" s="66" t="s">
        <v>2929</v>
      </c>
      <c r="P46" s="66" t="s">
        <v>2930</v>
      </c>
      <c r="Q46" s="65" t="s">
        <v>2956</v>
      </c>
      <c r="AH46" s="13"/>
      <c r="AI46" s="13"/>
      <c r="CX46" t="s">
        <v>57</v>
      </c>
      <c r="CZ46" s="27" t="s">
        <v>5154</v>
      </c>
    </row>
    <row r="47" spans="2:104" ht="15" customHeight="1" x14ac:dyDescent="0.15">
      <c r="B47" s="1" t="s">
        <v>2919</v>
      </c>
      <c r="C47" s="15" t="e">
        <f>BD41</f>
        <v>#N/A</v>
      </c>
      <c r="D47" s="30" t="e">
        <f t="shared" si="31"/>
        <v>#N/A</v>
      </c>
      <c r="E47" s="30" t="e">
        <f t="shared" si="32"/>
        <v>#N/A</v>
      </c>
      <c r="F47" s="34" t="e">
        <f>AR41</f>
        <v>#N/A</v>
      </c>
      <c r="G47" s="17"/>
      <c r="H47" s="1" t="s">
        <v>2919</v>
      </c>
      <c r="I47" s="15" t="e">
        <f>C32</f>
        <v>#N/A</v>
      </c>
      <c r="J47" s="30" t="e">
        <f t="shared" si="33"/>
        <v>#N/A</v>
      </c>
      <c r="K47" s="30" t="e">
        <f t="shared" si="34"/>
        <v>#N/A</v>
      </c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  <c r="CX47" t="s">
        <v>138</v>
      </c>
      <c r="CY47" s="27" t="s">
        <v>5163</v>
      </c>
      <c r="CZ47" s="27" t="s">
        <v>5165</v>
      </c>
    </row>
    <row r="48" spans="2:104" ht="15" customHeight="1" x14ac:dyDescent="0.15">
      <c r="B48" s="1" t="s">
        <v>2919</v>
      </c>
      <c r="C48" s="15" t="e">
        <f>BS41</f>
        <v>#N/A</v>
      </c>
      <c r="D48" s="30" t="e">
        <f t="shared" si="31"/>
        <v>#N/A</v>
      </c>
      <c r="E48" s="30" t="e">
        <f t="shared" si="32"/>
        <v>#N/A</v>
      </c>
      <c r="F48" s="31"/>
      <c r="G48" s="17"/>
      <c r="H48" s="1" t="s">
        <v>2919</v>
      </c>
      <c r="I48" s="15" t="e">
        <f>C33</f>
        <v>#N/A</v>
      </c>
      <c r="J48" s="30" t="e">
        <f t="shared" si="33"/>
        <v>#N/A</v>
      </c>
      <c r="K48" s="30" t="e">
        <f t="shared" si="34"/>
        <v>#N/A</v>
      </c>
      <c r="L48" s="31"/>
      <c r="AH48" s="13"/>
      <c r="AI48" s="13"/>
      <c r="CX48" t="s">
        <v>536</v>
      </c>
      <c r="CZ48" s="27" t="s">
        <v>5160</v>
      </c>
    </row>
    <row r="49" spans="2:104" ht="15" customHeight="1" x14ac:dyDescent="0.15">
      <c r="B49" s="2" t="s">
        <v>2920</v>
      </c>
      <c r="C49" s="15" t="e">
        <f>BT41</f>
        <v>#N/A</v>
      </c>
      <c r="D49" s="30" t="e">
        <f t="shared" si="31"/>
        <v>#N/A</v>
      </c>
      <c r="E49" s="30" t="e">
        <f t="shared" si="32"/>
        <v>#N/A</v>
      </c>
      <c r="F49" s="35" t="e">
        <f>AV41</f>
        <v>#N/A</v>
      </c>
      <c r="G49" s="17"/>
      <c r="H49" s="2" t="s">
        <v>2920</v>
      </c>
      <c r="I49" s="15" t="e">
        <f>C36</f>
        <v>#N/A</v>
      </c>
      <c r="J49" s="30" t="e">
        <f t="shared" si="33"/>
        <v>#N/A</v>
      </c>
      <c r="K49" s="30" t="e">
        <f t="shared" si="34"/>
        <v>#N/A</v>
      </c>
      <c r="L49" s="38" t="e">
        <f>F36</f>
        <v>#N/A</v>
      </c>
      <c r="O49" s="80" t="s">
        <v>2919</v>
      </c>
      <c r="R49" s="86" t="s">
        <v>3054</v>
      </c>
      <c r="AH49" s="13"/>
      <c r="AI49" s="13"/>
      <c r="CX49" t="s">
        <v>523</v>
      </c>
      <c r="CZ49" s="27" t="s">
        <v>5165</v>
      </c>
    </row>
    <row r="50" spans="2:104" ht="15" customHeight="1" x14ac:dyDescent="0.15">
      <c r="B50" s="1" t="s">
        <v>2919</v>
      </c>
      <c r="C50" s="15" t="e">
        <f>BB41</f>
        <v>#N/A</v>
      </c>
      <c r="D50" s="30" t="e">
        <f t="shared" si="31"/>
        <v>#N/A</v>
      </c>
      <c r="E50" s="30" t="e">
        <f t="shared" si="32"/>
        <v>#N/A</v>
      </c>
      <c r="F50" s="34" t="e">
        <f>AS41</f>
        <v>#N/A</v>
      </c>
      <c r="G50" s="17"/>
      <c r="H50" s="1" t="s">
        <v>2919</v>
      </c>
      <c r="I50" s="15" t="e">
        <f>I24</f>
        <v>#N/A</v>
      </c>
      <c r="J50" s="30" t="e">
        <f t="shared" si="33"/>
        <v>#N/A</v>
      </c>
      <c r="K50" s="30" t="e">
        <f t="shared" si="34"/>
        <v>#N/A</v>
      </c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  <c r="CX50" t="s">
        <v>562</v>
      </c>
      <c r="CZ50" s="27" t="s">
        <v>5153</v>
      </c>
    </row>
    <row r="51" spans="2:104" ht="15" customHeight="1" x14ac:dyDescent="0.15">
      <c r="B51" s="1" t="s">
        <v>2919</v>
      </c>
      <c r="C51" s="15" t="e">
        <f>BE41</f>
        <v>#N/A</v>
      </c>
      <c r="D51" s="30" t="e">
        <f t="shared" si="31"/>
        <v>#N/A</v>
      </c>
      <c r="E51" s="30" t="e">
        <f t="shared" si="32"/>
        <v>#N/A</v>
      </c>
      <c r="F51" s="31"/>
      <c r="G51" s="17"/>
      <c r="H51" s="1" t="s">
        <v>2919</v>
      </c>
      <c r="I51" s="15" t="e">
        <f t="shared" ref="I51:I52" si="36">I25</f>
        <v>#N/A</v>
      </c>
      <c r="J51" s="30" t="e">
        <f t="shared" si="33"/>
        <v>#N/A</v>
      </c>
      <c r="K51" s="30" t="e">
        <f t="shared" si="34"/>
        <v>#N/A</v>
      </c>
      <c r="L51" s="31"/>
      <c r="N51" s="8"/>
      <c r="O51" s="83" t="s">
        <v>3067</v>
      </c>
      <c r="AH51" s="13"/>
      <c r="AI51" s="13"/>
      <c r="CX51" t="s">
        <v>176</v>
      </c>
      <c r="CZ51" s="27" t="s">
        <v>5152</v>
      </c>
    </row>
    <row r="52" spans="2:104" ht="15" customHeight="1" x14ac:dyDescent="0.15">
      <c r="B52" s="1" t="s">
        <v>2919</v>
      </c>
      <c r="C52" s="15" t="e">
        <f>BU41</f>
        <v>#N/A</v>
      </c>
      <c r="D52" s="30" t="e">
        <f t="shared" si="31"/>
        <v>#N/A</v>
      </c>
      <c r="E52" s="30" t="e">
        <f t="shared" si="32"/>
        <v>#N/A</v>
      </c>
      <c r="F52" s="31"/>
      <c r="G52" s="17"/>
      <c r="H52" s="1" t="s">
        <v>2919</v>
      </c>
      <c r="I52" s="15" t="e">
        <f t="shared" si="36"/>
        <v>#N/A</v>
      </c>
      <c r="J52" s="30" t="e">
        <f t="shared" si="33"/>
        <v>#N/A</v>
      </c>
      <c r="K52" s="30" t="e">
        <f t="shared" si="34"/>
        <v>#N/A</v>
      </c>
      <c r="L52" s="31"/>
      <c r="N52" s="8"/>
      <c r="O52" s="78" t="s">
        <v>2920</v>
      </c>
      <c r="AH52" s="13"/>
      <c r="AI52" s="13"/>
      <c r="CX52" t="s">
        <v>101</v>
      </c>
      <c r="CY52" s="27" t="s">
        <v>5153</v>
      </c>
      <c r="CZ52" s="27" t="s">
        <v>5154</v>
      </c>
    </row>
    <row r="53" spans="2:104" ht="15" customHeight="1" x14ac:dyDescent="0.15">
      <c r="B53" s="2" t="s">
        <v>2920</v>
      </c>
      <c r="C53" s="15" t="e">
        <f>BV41</f>
        <v>#N/A</v>
      </c>
      <c r="D53" s="30" t="e">
        <f t="shared" si="31"/>
        <v>#N/A</v>
      </c>
      <c r="E53" s="30" t="e">
        <f t="shared" si="32"/>
        <v>#N/A</v>
      </c>
      <c r="F53" s="35" t="e">
        <f>AW41</f>
        <v>#N/A</v>
      </c>
      <c r="G53" s="17"/>
      <c r="H53" s="2" t="s">
        <v>2920</v>
      </c>
      <c r="I53" s="15" t="e">
        <f>I29</f>
        <v>#N/A</v>
      </c>
      <c r="J53" s="30" t="e">
        <f t="shared" si="33"/>
        <v>#N/A</v>
      </c>
      <c r="K53" s="30" t="e">
        <f t="shared" si="34"/>
        <v>#N/A</v>
      </c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  <c r="CX53" t="s">
        <v>597</v>
      </c>
      <c r="CZ53" s="27" t="s">
        <v>5163</v>
      </c>
    </row>
    <row r="54" spans="2:104" ht="15" customHeight="1" x14ac:dyDescent="0.15">
      <c r="B54" s="1" t="s">
        <v>2919</v>
      </c>
      <c r="C54" s="15" t="e">
        <f>BF41</f>
        <v>#N/A</v>
      </c>
      <c r="D54" s="30" t="e">
        <f t="shared" si="31"/>
        <v>#N/A</v>
      </c>
      <c r="E54" s="30" t="e">
        <f t="shared" si="32"/>
        <v>#N/A</v>
      </c>
      <c r="F54" s="34" t="e">
        <f>AT41</f>
        <v>#N/A</v>
      </c>
      <c r="G54" s="17"/>
      <c r="H54" s="1" t="s">
        <v>2919</v>
      </c>
      <c r="I54" s="15" t="e">
        <f>I32</f>
        <v>#N/A</v>
      </c>
      <c r="J54" s="30" t="e">
        <f t="shared" si="33"/>
        <v>#N/A</v>
      </c>
      <c r="K54" s="30" t="e">
        <f t="shared" si="34"/>
        <v>#N/A</v>
      </c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  <c r="CX54" t="s">
        <v>329</v>
      </c>
      <c r="CY54" s="27" t="s">
        <v>5166</v>
      </c>
      <c r="CZ54" s="27" t="s">
        <v>5165</v>
      </c>
    </row>
    <row r="55" spans="2:104" ht="15" customHeight="1" x14ac:dyDescent="0.15">
      <c r="B55" s="1" t="s">
        <v>2919</v>
      </c>
      <c r="C55" s="15" t="e">
        <f>BW41</f>
        <v>#N/A</v>
      </c>
      <c r="D55" s="30" t="e">
        <f t="shared" si="31"/>
        <v>#N/A</v>
      </c>
      <c r="E55" s="30" t="e">
        <f t="shared" si="32"/>
        <v>#N/A</v>
      </c>
      <c r="F55" s="31"/>
      <c r="G55" s="17"/>
      <c r="H55" s="1" t="s">
        <v>2919</v>
      </c>
      <c r="I55" s="15" t="e">
        <f>I33</f>
        <v>#N/A</v>
      </c>
      <c r="J55" s="30" t="e">
        <f t="shared" si="33"/>
        <v>#N/A</v>
      </c>
      <c r="K55" s="30" t="e">
        <f t="shared" si="34"/>
        <v>#N/A</v>
      </c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37">N55*Q55</f>
        <v>#N/A</v>
      </c>
      <c r="S55" s="14"/>
      <c r="T55" s="14"/>
      <c r="AH55" s="13"/>
      <c r="CX55" t="s">
        <v>339</v>
      </c>
      <c r="CY55" s="27" t="s">
        <v>2936</v>
      </c>
      <c r="CZ55" s="27" t="s">
        <v>5167</v>
      </c>
    </row>
    <row r="56" spans="2:104" ht="15" customHeight="1" x14ac:dyDescent="0.15">
      <c r="B56" s="2" t="s">
        <v>2920</v>
      </c>
      <c r="C56" s="15" t="e">
        <f>BX41</f>
        <v>#N/A</v>
      </c>
      <c r="D56" s="30" t="e">
        <f t="shared" si="31"/>
        <v>#N/A</v>
      </c>
      <c r="E56" s="30" t="e">
        <f t="shared" si="32"/>
        <v>#N/A</v>
      </c>
      <c r="F56" s="35" t="e">
        <f>AX41</f>
        <v>#N/A</v>
      </c>
      <c r="G56" s="17"/>
      <c r="H56" s="2" t="s">
        <v>2920</v>
      </c>
      <c r="I56" s="15" t="e">
        <f>I36</f>
        <v>#N/A</v>
      </c>
      <c r="J56" s="30" t="e">
        <f t="shared" si="33"/>
        <v>#N/A</v>
      </c>
      <c r="K56" s="30" t="e">
        <f t="shared" si="34"/>
        <v>#N/A</v>
      </c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37"/>
        <v>#N/A</v>
      </c>
      <c r="S56" s="14"/>
      <c r="T56" s="14"/>
      <c r="AH56" s="13"/>
      <c r="CX56" t="s">
        <v>600</v>
      </c>
      <c r="CZ56" s="27" t="s">
        <v>5166</v>
      </c>
    </row>
    <row r="57" spans="2:104" ht="15" customHeight="1" x14ac:dyDescent="0.15">
      <c r="AH57" s="13"/>
      <c r="CX57" t="s">
        <v>51</v>
      </c>
      <c r="CZ57" s="27" t="s">
        <v>5154</v>
      </c>
    </row>
    <row r="58" spans="2:104" ht="15" customHeight="1" x14ac:dyDescent="0.15">
      <c r="B58" s="16" t="e">
        <f>AM59</f>
        <v>#N/A</v>
      </c>
      <c r="C58" s="36" t="e">
        <f>BH59</f>
        <v>#N/A</v>
      </c>
      <c r="D58" s="44"/>
      <c r="E58" s="44" t="e">
        <f>BL59</f>
        <v>#N/A</v>
      </c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2921</v>
      </c>
      <c r="AL58" s="23" t="s">
        <v>2918</v>
      </c>
      <c r="AM58" s="24" t="s">
        <v>2917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  <c r="CX58" t="s">
        <v>1574</v>
      </c>
      <c r="CZ58" s="27" t="s">
        <v>5152</v>
      </c>
    </row>
    <row r="59" spans="2:104" ht="15" customHeight="1" x14ac:dyDescent="0.15">
      <c r="B59" s="29" t="e">
        <f>BG59</f>
        <v>#N/A</v>
      </c>
      <c r="C59" s="36" t="e">
        <f>AL59</f>
        <v>#N/A</v>
      </c>
      <c r="D59" s="44"/>
      <c r="E59" s="44" t="e">
        <f>AY59</f>
        <v>#N/A</v>
      </c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3019</v>
      </c>
      <c r="O59" s="63" t="s">
        <v>3020</v>
      </c>
      <c r="P59" s="62" t="s">
        <v>3021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  <c r="CX59" t="s">
        <v>250</v>
      </c>
      <c r="CZ59" s="27" t="s">
        <v>5152</v>
      </c>
    </row>
    <row r="60" spans="2:104" ht="15" customHeight="1" x14ac:dyDescent="0.15">
      <c r="B60" s="1" t="s">
        <v>2919</v>
      </c>
      <c r="C60" s="32" t="e">
        <f>AZ59</f>
        <v>#N/A</v>
      </c>
      <c r="D60" s="27" t="e">
        <f t="shared" ref="D60:D74" si="38">VLOOKUP(C60,$CX$1:$CZ$2000,2,0)</f>
        <v>#N/A</v>
      </c>
      <c r="E60" s="27" t="e">
        <f t="shared" ref="E60:E74" si="39">VLOOKUP(C60,$CX$1:$CZ$2000,3,0)</f>
        <v>#N/A</v>
      </c>
      <c r="F60" s="34" t="e">
        <f>AQ59</f>
        <v>#N/A</v>
      </c>
      <c r="G60" s="17"/>
      <c r="H60" s="1" t="s">
        <v>2919</v>
      </c>
      <c r="I60" s="32" t="e">
        <f>C41</f>
        <v>#N/A</v>
      </c>
      <c r="J60" s="27" t="e">
        <f t="shared" ref="J60:J74" si="40">VLOOKUP(I60,$CX$1:$CZ$2000,2,0)</f>
        <v>#N/A</v>
      </c>
      <c r="K60" s="27" t="e">
        <f t="shared" ref="K60:K74" si="41">VLOOKUP(I60,$CX$1:$CZ$2000,3,0)</f>
        <v>#N/A</v>
      </c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2921</v>
      </c>
      <c r="AL60" s="40" t="s">
        <v>2918</v>
      </c>
      <c r="AM60" s="41" t="s">
        <v>2917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  <c r="CX60" t="s">
        <v>59</v>
      </c>
      <c r="CY60" s="27" t="s">
        <v>5163</v>
      </c>
      <c r="CZ60" s="27" t="s">
        <v>5164</v>
      </c>
    </row>
    <row r="61" spans="2:104" ht="15" customHeight="1" x14ac:dyDescent="0.15">
      <c r="B61" s="1" t="s">
        <v>2919</v>
      </c>
      <c r="C61" s="15" t="e">
        <f>BA59</f>
        <v>#N/A</v>
      </c>
      <c r="D61" s="30" t="e">
        <f t="shared" si="38"/>
        <v>#N/A</v>
      </c>
      <c r="E61" s="30" t="e">
        <f t="shared" si="39"/>
        <v>#N/A</v>
      </c>
      <c r="F61" s="31"/>
      <c r="G61" s="17"/>
      <c r="H61" s="1" t="s">
        <v>2919</v>
      </c>
      <c r="I61" s="32" t="e">
        <f t="shared" ref="I61:I63" si="42">C42</f>
        <v>#N/A</v>
      </c>
      <c r="J61" s="30" t="e">
        <f t="shared" si="40"/>
        <v>#N/A</v>
      </c>
      <c r="K61" s="30" t="e">
        <f t="shared" si="41"/>
        <v>#N/A</v>
      </c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58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  <c r="CX61" t="s">
        <v>155</v>
      </c>
      <c r="CZ61" s="27" t="s">
        <v>5166</v>
      </c>
    </row>
    <row r="62" spans="2:104" ht="15" customHeight="1" x14ac:dyDescent="0.15">
      <c r="B62" s="1" t="s">
        <v>2919</v>
      </c>
      <c r="C62" s="15" t="e">
        <f>BC59</f>
        <v>#N/A</v>
      </c>
      <c r="D62" s="30" t="e">
        <f t="shared" si="38"/>
        <v>#N/A</v>
      </c>
      <c r="E62" s="30" t="e">
        <f t="shared" si="39"/>
        <v>#N/A</v>
      </c>
      <c r="F62" s="31"/>
      <c r="G62" s="17"/>
      <c r="H62" s="1" t="s">
        <v>2919</v>
      </c>
      <c r="I62" s="32" t="e">
        <f t="shared" si="42"/>
        <v>#N/A</v>
      </c>
      <c r="J62" s="30" t="e">
        <f t="shared" si="40"/>
        <v>#N/A</v>
      </c>
      <c r="K62" s="30" t="e">
        <f t="shared" si="41"/>
        <v>#N/A</v>
      </c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  <c r="CX62" t="s">
        <v>376</v>
      </c>
      <c r="CZ62" s="27" t="s">
        <v>5154</v>
      </c>
    </row>
    <row r="63" spans="2:104" ht="15" customHeight="1" x14ac:dyDescent="0.15">
      <c r="B63" s="1" t="s">
        <v>2919</v>
      </c>
      <c r="C63" s="15" t="e">
        <f>BQ59</f>
        <v>#N/A</v>
      </c>
      <c r="D63" s="30" t="e">
        <f t="shared" si="38"/>
        <v>#N/A</v>
      </c>
      <c r="E63" s="30" t="e">
        <f t="shared" si="39"/>
        <v>#N/A</v>
      </c>
      <c r="F63" s="31"/>
      <c r="G63" s="17"/>
      <c r="H63" s="1" t="s">
        <v>2919</v>
      </c>
      <c r="I63" s="32" t="e">
        <f t="shared" si="42"/>
        <v>#N/A</v>
      </c>
      <c r="J63" s="30" t="e">
        <f t="shared" si="40"/>
        <v>#N/A</v>
      </c>
      <c r="K63" s="30" t="e">
        <f t="shared" si="41"/>
        <v>#N/A</v>
      </c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  <c r="CX63" t="s">
        <v>1053</v>
      </c>
      <c r="CZ63" s="27" t="s">
        <v>5152</v>
      </c>
    </row>
    <row r="64" spans="2:104" ht="15" customHeight="1" x14ac:dyDescent="0.15">
      <c r="B64" s="2" t="s">
        <v>2920</v>
      </c>
      <c r="C64" s="15" t="e">
        <f>BR59</f>
        <v>#N/A</v>
      </c>
      <c r="D64" s="30" t="e">
        <f t="shared" si="38"/>
        <v>#N/A</v>
      </c>
      <c r="E64" s="30" t="e">
        <f t="shared" si="39"/>
        <v>#N/A</v>
      </c>
      <c r="F64" s="35" t="e">
        <f>AU59</f>
        <v>#N/A</v>
      </c>
      <c r="G64" s="17"/>
      <c r="H64" s="2" t="s">
        <v>2920</v>
      </c>
      <c r="I64" s="15" t="e">
        <f>C47</f>
        <v>#N/A</v>
      </c>
      <c r="J64" s="30" t="e">
        <f t="shared" si="40"/>
        <v>#N/A</v>
      </c>
      <c r="K64" s="30" t="e">
        <f t="shared" si="41"/>
        <v>#N/A</v>
      </c>
      <c r="L64" s="38" t="e">
        <f>F47</f>
        <v>#N/A</v>
      </c>
      <c r="N64" s="65" t="s">
        <v>2955</v>
      </c>
      <c r="O64" s="66" t="s">
        <v>2929</v>
      </c>
      <c r="P64" s="66" t="s">
        <v>2930</v>
      </c>
      <c r="Q64" s="65" t="s">
        <v>2956</v>
      </c>
      <c r="AH64" s="13"/>
      <c r="AI64" s="13"/>
      <c r="CX64" t="s">
        <v>484</v>
      </c>
      <c r="CZ64" s="27" t="s">
        <v>5152</v>
      </c>
    </row>
    <row r="65" spans="2:104" ht="15" customHeight="1" x14ac:dyDescent="0.15">
      <c r="B65" s="1" t="s">
        <v>2919</v>
      </c>
      <c r="C65" s="15" t="e">
        <f>BD59</f>
        <v>#N/A</v>
      </c>
      <c r="D65" s="30" t="e">
        <f t="shared" si="38"/>
        <v>#N/A</v>
      </c>
      <c r="E65" s="30" t="e">
        <f t="shared" si="39"/>
        <v>#N/A</v>
      </c>
      <c r="F65" s="34" t="e">
        <f>AR59</f>
        <v>#N/A</v>
      </c>
      <c r="G65" s="17"/>
      <c r="H65" s="1" t="s">
        <v>2919</v>
      </c>
      <c r="I65" s="15" t="e">
        <f>C50</f>
        <v>#N/A</v>
      </c>
      <c r="J65" s="30" t="e">
        <f t="shared" si="40"/>
        <v>#N/A</v>
      </c>
      <c r="K65" s="30" t="e">
        <f t="shared" si="41"/>
        <v>#N/A</v>
      </c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  <c r="CX65" t="s">
        <v>615</v>
      </c>
      <c r="CY65" s="27" t="s">
        <v>5153</v>
      </c>
      <c r="CZ65" s="27" t="s">
        <v>5162</v>
      </c>
    </row>
    <row r="66" spans="2:104" ht="15" customHeight="1" x14ac:dyDescent="0.15">
      <c r="B66" s="1" t="s">
        <v>2919</v>
      </c>
      <c r="C66" s="15" t="e">
        <f>BS59</f>
        <v>#N/A</v>
      </c>
      <c r="D66" s="30" t="e">
        <f t="shared" si="38"/>
        <v>#N/A</v>
      </c>
      <c r="E66" s="30" t="e">
        <f t="shared" si="39"/>
        <v>#N/A</v>
      </c>
      <c r="F66" s="31"/>
      <c r="G66" s="17"/>
      <c r="H66" s="1" t="s">
        <v>2919</v>
      </c>
      <c r="I66" s="15" t="e">
        <f>C51</f>
        <v>#N/A</v>
      </c>
      <c r="J66" s="30" t="e">
        <f t="shared" si="40"/>
        <v>#N/A</v>
      </c>
      <c r="K66" s="30" t="e">
        <f t="shared" si="41"/>
        <v>#N/A</v>
      </c>
      <c r="L66" s="31"/>
      <c r="AH66" s="13"/>
      <c r="AI66" s="13"/>
      <c r="CX66" t="s">
        <v>285</v>
      </c>
      <c r="CY66" s="27" t="s">
        <v>5165</v>
      </c>
      <c r="CZ66" s="27" t="s">
        <v>5160</v>
      </c>
    </row>
    <row r="67" spans="2:104" ht="15" customHeight="1" x14ac:dyDescent="0.15">
      <c r="B67" s="2" t="s">
        <v>2920</v>
      </c>
      <c r="C67" s="15" t="e">
        <f>BT59</f>
        <v>#N/A</v>
      </c>
      <c r="D67" s="30" t="e">
        <f t="shared" si="38"/>
        <v>#N/A</v>
      </c>
      <c r="E67" s="30" t="e">
        <f t="shared" si="39"/>
        <v>#N/A</v>
      </c>
      <c r="F67" s="35" t="e">
        <f>AV59</f>
        <v>#N/A</v>
      </c>
      <c r="G67" s="17"/>
      <c r="H67" s="2" t="s">
        <v>2920</v>
      </c>
      <c r="I67" s="15" t="e">
        <f>C54</f>
        <v>#N/A</v>
      </c>
      <c r="J67" s="30" t="e">
        <f t="shared" si="40"/>
        <v>#N/A</v>
      </c>
      <c r="K67" s="30" t="e">
        <f t="shared" si="41"/>
        <v>#N/A</v>
      </c>
      <c r="L67" s="38" t="e">
        <f>F54</f>
        <v>#N/A</v>
      </c>
      <c r="O67" s="80" t="s">
        <v>2919</v>
      </c>
      <c r="R67" s="86" t="s">
        <v>3054</v>
      </c>
      <c r="AH67" s="13"/>
      <c r="AI67" s="13"/>
      <c r="CX67" t="s">
        <v>48</v>
      </c>
      <c r="CZ67" s="27" t="s">
        <v>5165</v>
      </c>
    </row>
    <row r="68" spans="2:104" ht="15" customHeight="1" x14ac:dyDescent="0.15">
      <c r="B68" s="1" t="s">
        <v>2919</v>
      </c>
      <c r="C68" s="15" t="e">
        <f>BB59</f>
        <v>#N/A</v>
      </c>
      <c r="D68" s="30" t="e">
        <f t="shared" si="38"/>
        <v>#N/A</v>
      </c>
      <c r="E68" s="30" t="e">
        <f t="shared" si="39"/>
        <v>#N/A</v>
      </c>
      <c r="F68" s="34" t="e">
        <f>AS59</f>
        <v>#N/A</v>
      </c>
      <c r="G68" s="17"/>
      <c r="H68" s="1" t="s">
        <v>2919</v>
      </c>
      <c r="I68" s="15" t="e">
        <f>I42</f>
        <v>#N/A</v>
      </c>
      <c r="J68" s="30" t="e">
        <f t="shared" si="40"/>
        <v>#N/A</v>
      </c>
      <c r="K68" s="30" t="e">
        <f t="shared" si="41"/>
        <v>#N/A</v>
      </c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  <c r="CX68" t="s">
        <v>335</v>
      </c>
      <c r="CZ68" s="27" t="s">
        <v>5154</v>
      </c>
    </row>
    <row r="69" spans="2:104" ht="15" customHeight="1" x14ac:dyDescent="0.15">
      <c r="B69" s="1" t="s">
        <v>2919</v>
      </c>
      <c r="C69" s="15" t="e">
        <f>BE59</f>
        <v>#N/A</v>
      </c>
      <c r="D69" s="30" t="e">
        <f t="shared" si="38"/>
        <v>#N/A</v>
      </c>
      <c r="E69" s="30" t="e">
        <f t="shared" si="39"/>
        <v>#N/A</v>
      </c>
      <c r="F69" s="31"/>
      <c r="G69" s="17"/>
      <c r="H69" s="1" t="s">
        <v>2919</v>
      </c>
      <c r="I69" s="15" t="e">
        <f t="shared" ref="I69:I70" si="43">I43</f>
        <v>#N/A</v>
      </c>
      <c r="J69" s="30" t="e">
        <f t="shared" si="40"/>
        <v>#N/A</v>
      </c>
      <c r="K69" s="30" t="e">
        <f t="shared" si="41"/>
        <v>#N/A</v>
      </c>
      <c r="L69" s="31"/>
      <c r="N69" s="8"/>
      <c r="O69" s="83" t="s">
        <v>3067</v>
      </c>
      <c r="AH69" s="13"/>
      <c r="AI69" s="13"/>
      <c r="CX69" t="s">
        <v>410</v>
      </c>
      <c r="CZ69" s="27" t="s">
        <v>5153</v>
      </c>
    </row>
    <row r="70" spans="2:104" ht="15" customHeight="1" x14ac:dyDescent="0.15">
      <c r="B70" s="1" t="s">
        <v>2919</v>
      </c>
      <c r="C70" s="15" t="e">
        <f>BU59</f>
        <v>#N/A</v>
      </c>
      <c r="D70" s="30" t="e">
        <f t="shared" si="38"/>
        <v>#N/A</v>
      </c>
      <c r="E70" s="30" t="e">
        <f t="shared" si="39"/>
        <v>#N/A</v>
      </c>
      <c r="F70" s="31"/>
      <c r="G70" s="17"/>
      <c r="H70" s="1" t="s">
        <v>2919</v>
      </c>
      <c r="I70" s="15" t="e">
        <f t="shared" si="43"/>
        <v>#N/A</v>
      </c>
      <c r="J70" s="30" t="e">
        <f t="shared" si="40"/>
        <v>#N/A</v>
      </c>
      <c r="K70" s="30" t="e">
        <f t="shared" si="41"/>
        <v>#N/A</v>
      </c>
      <c r="L70" s="31"/>
      <c r="N70" s="8"/>
      <c r="O70" s="78" t="s">
        <v>2920</v>
      </c>
      <c r="AH70" s="13"/>
      <c r="AI70" s="13"/>
      <c r="CX70" t="s">
        <v>189</v>
      </c>
      <c r="CZ70" s="27" t="s">
        <v>5166</v>
      </c>
    </row>
    <row r="71" spans="2:104" ht="15" customHeight="1" x14ac:dyDescent="0.15">
      <c r="B71" s="2" t="s">
        <v>2920</v>
      </c>
      <c r="C71" s="15" t="e">
        <f>BV59</f>
        <v>#N/A</v>
      </c>
      <c r="D71" s="30" t="e">
        <f t="shared" si="38"/>
        <v>#N/A</v>
      </c>
      <c r="E71" s="30" t="e">
        <f t="shared" si="39"/>
        <v>#N/A</v>
      </c>
      <c r="F71" s="35" t="e">
        <f>AW59</f>
        <v>#N/A</v>
      </c>
      <c r="G71" s="17"/>
      <c r="H71" s="2" t="s">
        <v>2920</v>
      </c>
      <c r="I71" s="15" t="e">
        <f>I47</f>
        <v>#N/A</v>
      </c>
      <c r="J71" s="30" t="e">
        <f t="shared" si="40"/>
        <v>#N/A</v>
      </c>
      <c r="K71" s="30" t="e">
        <f t="shared" si="41"/>
        <v>#N/A</v>
      </c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  <c r="CX71" t="s">
        <v>193</v>
      </c>
      <c r="CY71" s="27" t="s">
        <v>5151</v>
      </c>
      <c r="CZ71" s="27" t="s">
        <v>5155</v>
      </c>
    </row>
    <row r="72" spans="2:104" ht="15" customHeight="1" x14ac:dyDescent="0.15">
      <c r="B72" s="1" t="s">
        <v>2919</v>
      </c>
      <c r="C72" s="15" t="e">
        <f>BF59</f>
        <v>#N/A</v>
      </c>
      <c r="D72" s="30" t="e">
        <f t="shared" si="38"/>
        <v>#N/A</v>
      </c>
      <c r="E72" s="30" t="e">
        <f t="shared" si="39"/>
        <v>#N/A</v>
      </c>
      <c r="F72" s="34" t="e">
        <f>AT59</f>
        <v>#N/A</v>
      </c>
      <c r="G72" s="17"/>
      <c r="H72" s="1" t="s">
        <v>2919</v>
      </c>
      <c r="I72" s="15" t="e">
        <f>I50</f>
        <v>#N/A</v>
      </c>
      <c r="J72" s="30" t="e">
        <f t="shared" si="40"/>
        <v>#N/A</v>
      </c>
      <c r="K72" s="30" t="e">
        <f t="shared" si="41"/>
        <v>#N/A</v>
      </c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  <c r="CX72" t="s">
        <v>95</v>
      </c>
      <c r="CY72" s="27" t="s">
        <v>5153</v>
      </c>
      <c r="CZ72" s="27" t="s">
        <v>5154</v>
      </c>
    </row>
    <row r="73" spans="2:104" ht="15" customHeight="1" x14ac:dyDescent="0.15">
      <c r="B73" s="1" t="s">
        <v>2919</v>
      </c>
      <c r="C73" s="15" t="e">
        <f>BW59</f>
        <v>#N/A</v>
      </c>
      <c r="D73" s="30" t="e">
        <f t="shared" si="38"/>
        <v>#N/A</v>
      </c>
      <c r="E73" s="30" t="e">
        <f t="shared" si="39"/>
        <v>#N/A</v>
      </c>
      <c r="F73" s="31"/>
      <c r="G73" s="17"/>
      <c r="H73" s="1" t="s">
        <v>2919</v>
      </c>
      <c r="I73" s="15" t="e">
        <f>I51</f>
        <v>#N/A</v>
      </c>
      <c r="J73" s="30" t="e">
        <f t="shared" si="40"/>
        <v>#N/A</v>
      </c>
      <c r="K73" s="30" t="e">
        <f t="shared" si="41"/>
        <v>#N/A</v>
      </c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44">N73*Q73</f>
        <v>#N/A</v>
      </c>
      <c r="S73" s="14"/>
      <c r="T73" s="14"/>
      <c r="AH73" s="13"/>
      <c r="CX73" t="s">
        <v>131</v>
      </c>
      <c r="CY73" s="27" t="s">
        <v>5166</v>
      </c>
      <c r="CZ73" s="27" t="s">
        <v>5165</v>
      </c>
    </row>
    <row r="74" spans="2:104" ht="15" customHeight="1" x14ac:dyDescent="0.15">
      <c r="B74" s="2" t="s">
        <v>2920</v>
      </c>
      <c r="C74" s="15" t="e">
        <f>BX59</f>
        <v>#N/A</v>
      </c>
      <c r="D74" s="30" t="e">
        <f t="shared" si="38"/>
        <v>#N/A</v>
      </c>
      <c r="E74" s="30" t="e">
        <f t="shared" si="39"/>
        <v>#N/A</v>
      </c>
      <c r="F74" s="35" t="e">
        <f>AX59</f>
        <v>#N/A</v>
      </c>
      <c r="G74" s="17"/>
      <c r="H74" s="2" t="s">
        <v>2920</v>
      </c>
      <c r="I74" s="15" t="e">
        <f>I54</f>
        <v>#N/A</v>
      </c>
      <c r="J74" s="30" t="e">
        <f t="shared" si="40"/>
        <v>#N/A</v>
      </c>
      <c r="K74" s="30" t="e">
        <f t="shared" si="41"/>
        <v>#N/A</v>
      </c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44"/>
        <v>#N/A</v>
      </c>
      <c r="S74" s="14"/>
      <c r="T74" s="14"/>
      <c r="AH74" s="13"/>
      <c r="CX74" t="s">
        <v>115</v>
      </c>
      <c r="CZ74" s="27" t="s">
        <v>5153</v>
      </c>
    </row>
    <row r="75" spans="2:104" ht="15" customHeight="1" x14ac:dyDescent="0.15">
      <c r="AH75" s="13"/>
      <c r="CX75" t="s">
        <v>287</v>
      </c>
      <c r="CY75" s="27" t="s">
        <v>5153</v>
      </c>
      <c r="CZ75" s="27" t="s">
        <v>2936</v>
      </c>
    </row>
    <row r="76" spans="2:104" ht="15" customHeight="1" x14ac:dyDescent="0.15">
      <c r="B76" s="16" t="e">
        <f>AM77</f>
        <v>#N/A</v>
      </c>
      <c r="C76" s="36" t="e">
        <f>BH77</f>
        <v>#N/A</v>
      </c>
      <c r="D76" s="44"/>
      <c r="E76" s="44" t="e">
        <f>BL77</f>
        <v>#N/A</v>
      </c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2921</v>
      </c>
      <c r="AL76" s="23" t="s">
        <v>2918</v>
      </c>
      <c r="AM76" s="24" t="s">
        <v>2917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  <c r="CX76" t="s">
        <v>289</v>
      </c>
      <c r="CY76" s="27" t="s">
        <v>5153</v>
      </c>
      <c r="CZ76" s="27" t="s">
        <v>5155</v>
      </c>
    </row>
    <row r="77" spans="2:104" ht="15" customHeight="1" x14ac:dyDescent="0.15">
      <c r="B77" s="29" t="e">
        <f>BG77</f>
        <v>#N/A</v>
      </c>
      <c r="C77" s="36" t="e">
        <f>AL77</f>
        <v>#N/A</v>
      </c>
      <c r="D77" s="44"/>
      <c r="E77" s="44" t="e">
        <f>AY77</f>
        <v>#N/A</v>
      </c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3019</v>
      </c>
      <c r="O77" s="63" t="s">
        <v>3020</v>
      </c>
      <c r="P77" s="62" t="s">
        <v>3021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  <c r="CX77" t="s">
        <v>79</v>
      </c>
      <c r="CZ77" s="27" t="s">
        <v>5154</v>
      </c>
    </row>
    <row r="78" spans="2:104" ht="15" customHeight="1" x14ac:dyDescent="0.15">
      <c r="B78" s="1" t="s">
        <v>2919</v>
      </c>
      <c r="C78" s="32" t="e">
        <f>AZ77</f>
        <v>#N/A</v>
      </c>
      <c r="D78" s="27" t="e">
        <f t="shared" ref="D78:D92" si="45">VLOOKUP(C78,$CX$1:$CZ$2000,2,0)</f>
        <v>#N/A</v>
      </c>
      <c r="E78" s="27" t="e">
        <f t="shared" ref="E78:E92" si="46">VLOOKUP(C78,$CX$1:$CZ$2000,3,0)</f>
        <v>#N/A</v>
      </c>
      <c r="F78" s="34" t="e">
        <f>AQ77</f>
        <v>#N/A</v>
      </c>
      <c r="G78" s="17"/>
      <c r="H78" s="1" t="s">
        <v>2919</v>
      </c>
      <c r="I78" s="32" t="e">
        <f>C59</f>
        <v>#N/A</v>
      </c>
      <c r="J78" s="27" t="e">
        <f t="shared" ref="J78:J92" si="47">VLOOKUP(I78,$CX$1:$CZ$2000,2,0)</f>
        <v>#N/A</v>
      </c>
      <c r="K78" s="27" t="e">
        <f t="shared" ref="K78:K92" si="48">VLOOKUP(I78,$CX$1:$CZ$2000,3,0)</f>
        <v>#N/A</v>
      </c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2921</v>
      </c>
      <c r="AL78" s="40" t="s">
        <v>2918</v>
      </c>
      <c r="AM78" s="41" t="s">
        <v>2917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  <c r="CX78" t="s">
        <v>910</v>
      </c>
      <c r="CZ78" s="27" t="s">
        <v>5151</v>
      </c>
    </row>
    <row r="79" spans="2:104" ht="15" customHeight="1" x14ac:dyDescent="0.15">
      <c r="B79" s="1" t="s">
        <v>2919</v>
      </c>
      <c r="C79" s="15" t="e">
        <f>BA77</f>
        <v>#N/A</v>
      </c>
      <c r="D79" s="30" t="e">
        <f t="shared" si="45"/>
        <v>#N/A</v>
      </c>
      <c r="E79" s="30" t="e">
        <f t="shared" si="46"/>
        <v>#N/A</v>
      </c>
      <c r="F79" s="31"/>
      <c r="G79" s="17"/>
      <c r="H79" s="1" t="s">
        <v>2919</v>
      </c>
      <c r="I79" s="32" t="e">
        <f t="shared" ref="I79:I81" si="49">C60</f>
        <v>#N/A</v>
      </c>
      <c r="J79" s="30" t="e">
        <f t="shared" si="47"/>
        <v>#N/A</v>
      </c>
      <c r="K79" s="30" t="e">
        <f t="shared" si="48"/>
        <v>#N/A</v>
      </c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59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  <c r="CX79" t="s">
        <v>527</v>
      </c>
      <c r="CZ79" s="27" t="s">
        <v>5154</v>
      </c>
    </row>
    <row r="80" spans="2:104" ht="15" customHeight="1" x14ac:dyDescent="0.15">
      <c r="B80" s="1" t="s">
        <v>2919</v>
      </c>
      <c r="C80" s="15" t="e">
        <f>BC77</f>
        <v>#N/A</v>
      </c>
      <c r="D80" s="30" t="e">
        <f t="shared" si="45"/>
        <v>#N/A</v>
      </c>
      <c r="E80" s="30" t="e">
        <f t="shared" si="46"/>
        <v>#N/A</v>
      </c>
      <c r="F80" s="31"/>
      <c r="G80" s="17"/>
      <c r="H80" s="1" t="s">
        <v>2919</v>
      </c>
      <c r="I80" s="32" t="e">
        <f t="shared" si="49"/>
        <v>#N/A</v>
      </c>
      <c r="J80" s="30" t="e">
        <f t="shared" si="47"/>
        <v>#N/A</v>
      </c>
      <c r="K80" s="30" t="e">
        <f t="shared" si="48"/>
        <v>#N/A</v>
      </c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  <c r="CX80" t="s">
        <v>397</v>
      </c>
      <c r="CZ80" s="27" t="s">
        <v>5153</v>
      </c>
    </row>
    <row r="81" spans="2:104" ht="15" customHeight="1" x14ac:dyDescent="0.15">
      <c r="B81" s="1" t="s">
        <v>2919</v>
      </c>
      <c r="C81" s="15" t="e">
        <f>BQ77</f>
        <v>#N/A</v>
      </c>
      <c r="D81" s="30" t="e">
        <f t="shared" si="45"/>
        <v>#N/A</v>
      </c>
      <c r="E81" s="30" t="e">
        <f t="shared" si="46"/>
        <v>#N/A</v>
      </c>
      <c r="F81" s="31"/>
      <c r="G81" s="17"/>
      <c r="H81" s="1" t="s">
        <v>2919</v>
      </c>
      <c r="I81" s="32" t="e">
        <f t="shared" si="49"/>
        <v>#N/A</v>
      </c>
      <c r="J81" s="30" t="e">
        <f t="shared" si="47"/>
        <v>#N/A</v>
      </c>
      <c r="K81" s="30" t="e">
        <f t="shared" si="48"/>
        <v>#N/A</v>
      </c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  <c r="CX81" t="s">
        <v>3099</v>
      </c>
      <c r="CZ81" s="27" t="s">
        <v>5151</v>
      </c>
    </row>
    <row r="82" spans="2:104" ht="15" customHeight="1" x14ac:dyDescent="0.15">
      <c r="B82" s="2" t="s">
        <v>2920</v>
      </c>
      <c r="C82" s="15" t="e">
        <f>BR77</f>
        <v>#N/A</v>
      </c>
      <c r="D82" s="30" t="e">
        <f t="shared" si="45"/>
        <v>#N/A</v>
      </c>
      <c r="E82" s="30" t="e">
        <f t="shared" si="46"/>
        <v>#N/A</v>
      </c>
      <c r="F82" s="35" t="e">
        <f>AU77</f>
        <v>#N/A</v>
      </c>
      <c r="G82" s="17"/>
      <c r="H82" s="2" t="s">
        <v>2920</v>
      </c>
      <c r="I82" s="15" t="e">
        <f>C65</f>
        <v>#N/A</v>
      </c>
      <c r="J82" s="30" t="e">
        <f t="shared" si="47"/>
        <v>#N/A</v>
      </c>
      <c r="K82" s="30" t="e">
        <f t="shared" si="48"/>
        <v>#N/A</v>
      </c>
      <c r="L82" s="38" t="e">
        <f>F65</f>
        <v>#N/A</v>
      </c>
      <c r="N82" s="65" t="s">
        <v>2955</v>
      </c>
      <c r="O82" s="66" t="s">
        <v>2929</v>
      </c>
      <c r="P82" s="66" t="s">
        <v>2930</v>
      </c>
      <c r="Q82" s="65" t="s">
        <v>2956</v>
      </c>
      <c r="AH82" s="13"/>
      <c r="AI82" s="13"/>
      <c r="CX82" t="s">
        <v>580</v>
      </c>
      <c r="CZ82" s="27" t="s">
        <v>2936</v>
      </c>
    </row>
    <row r="83" spans="2:104" ht="15" customHeight="1" x14ac:dyDescent="0.15">
      <c r="B83" s="1" t="s">
        <v>2919</v>
      </c>
      <c r="C83" s="15" t="e">
        <f>BD77</f>
        <v>#N/A</v>
      </c>
      <c r="D83" s="30" t="e">
        <f t="shared" si="45"/>
        <v>#N/A</v>
      </c>
      <c r="E83" s="30" t="e">
        <f t="shared" si="46"/>
        <v>#N/A</v>
      </c>
      <c r="F83" s="34" t="e">
        <f>AR77</f>
        <v>#N/A</v>
      </c>
      <c r="G83" s="17"/>
      <c r="H83" s="1" t="s">
        <v>2919</v>
      </c>
      <c r="I83" s="15" t="e">
        <f>C68</f>
        <v>#N/A</v>
      </c>
      <c r="J83" s="30" t="e">
        <f t="shared" si="47"/>
        <v>#N/A</v>
      </c>
      <c r="K83" s="30" t="e">
        <f t="shared" si="48"/>
        <v>#N/A</v>
      </c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  <c r="CX83" t="s">
        <v>157</v>
      </c>
      <c r="CZ83" s="27" t="s">
        <v>5154</v>
      </c>
    </row>
    <row r="84" spans="2:104" ht="15" customHeight="1" x14ac:dyDescent="0.15">
      <c r="B84" s="1" t="s">
        <v>2919</v>
      </c>
      <c r="C84" s="15" t="e">
        <f>BS77</f>
        <v>#N/A</v>
      </c>
      <c r="D84" s="30" t="e">
        <f t="shared" si="45"/>
        <v>#N/A</v>
      </c>
      <c r="E84" s="30" t="e">
        <f t="shared" si="46"/>
        <v>#N/A</v>
      </c>
      <c r="F84" s="31"/>
      <c r="G84" s="17"/>
      <c r="H84" s="1" t="s">
        <v>2919</v>
      </c>
      <c r="I84" s="15" t="e">
        <f>C69</f>
        <v>#N/A</v>
      </c>
      <c r="J84" s="30" t="e">
        <f t="shared" si="47"/>
        <v>#N/A</v>
      </c>
      <c r="K84" s="30" t="e">
        <f t="shared" si="48"/>
        <v>#N/A</v>
      </c>
      <c r="L84" s="31"/>
      <c r="AH84" s="13"/>
      <c r="AI84" s="13"/>
      <c r="CX84" t="s">
        <v>617</v>
      </c>
      <c r="CZ84" s="27" t="s">
        <v>5151</v>
      </c>
    </row>
    <row r="85" spans="2:104" ht="15" customHeight="1" x14ac:dyDescent="0.15">
      <c r="B85" s="2" t="s">
        <v>2920</v>
      </c>
      <c r="C85" s="15" t="e">
        <f>BT77</f>
        <v>#N/A</v>
      </c>
      <c r="D85" s="30" t="e">
        <f t="shared" si="45"/>
        <v>#N/A</v>
      </c>
      <c r="E85" s="30" t="e">
        <f t="shared" si="46"/>
        <v>#N/A</v>
      </c>
      <c r="F85" s="35" t="e">
        <f>AV77</f>
        <v>#N/A</v>
      </c>
      <c r="G85" s="17"/>
      <c r="H85" s="2" t="s">
        <v>2920</v>
      </c>
      <c r="I85" s="15" t="e">
        <f>C72</f>
        <v>#N/A</v>
      </c>
      <c r="J85" s="30" t="e">
        <f t="shared" si="47"/>
        <v>#N/A</v>
      </c>
      <c r="K85" s="30" t="e">
        <f t="shared" si="48"/>
        <v>#N/A</v>
      </c>
      <c r="L85" s="38" t="e">
        <f>F72</f>
        <v>#N/A</v>
      </c>
      <c r="O85" s="80" t="s">
        <v>2919</v>
      </c>
      <c r="R85" s="86" t="s">
        <v>3054</v>
      </c>
      <c r="AH85" s="13"/>
      <c r="AI85" s="13"/>
      <c r="CX85" t="s">
        <v>842</v>
      </c>
      <c r="CZ85" s="27" t="s">
        <v>5152</v>
      </c>
    </row>
    <row r="86" spans="2:104" ht="15" customHeight="1" x14ac:dyDescent="0.15">
      <c r="B86" s="1" t="s">
        <v>2919</v>
      </c>
      <c r="C86" s="15" t="e">
        <f>BB77</f>
        <v>#N/A</v>
      </c>
      <c r="D86" s="30" t="e">
        <f t="shared" si="45"/>
        <v>#N/A</v>
      </c>
      <c r="E86" s="30" t="e">
        <f t="shared" si="46"/>
        <v>#N/A</v>
      </c>
      <c r="F86" s="34" t="e">
        <f>AS77</f>
        <v>#N/A</v>
      </c>
      <c r="G86" s="17"/>
      <c r="H86" s="1" t="s">
        <v>2919</v>
      </c>
      <c r="I86" s="15" t="e">
        <f>I60</f>
        <v>#N/A</v>
      </c>
      <c r="J86" s="30" t="e">
        <f t="shared" si="47"/>
        <v>#N/A</v>
      </c>
      <c r="K86" s="30" t="e">
        <f t="shared" si="48"/>
        <v>#N/A</v>
      </c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  <c r="CX86" t="s">
        <v>292</v>
      </c>
      <c r="CZ86" s="27" t="s">
        <v>5152</v>
      </c>
    </row>
    <row r="87" spans="2:104" ht="15" customHeight="1" x14ac:dyDescent="0.15">
      <c r="B87" s="1" t="s">
        <v>2919</v>
      </c>
      <c r="C87" s="15" t="e">
        <f>BE77</f>
        <v>#N/A</v>
      </c>
      <c r="D87" s="30" t="e">
        <f t="shared" si="45"/>
        <v>#N/A</v>
      </c>
      <c r="E87" s="30" t="e">
        <f t="shared" si="46"/>
        <v>#N/A</v>
      </c>
      <c r="F87" s="31"/>
      <c r="G87" s="17"/>
      <c r="H87" s="1" t="s">
        <v>2919</v>
      </c>
      <c r="I87" s="15" t="e">
        <f t="shared" ref="I87:I88" si="50">I61</f>
        <v>#N/A</v>
      </c>
      <c r="J87" s="30" t="e">
        <f t="shared" si="47"/>
        <v>#N/A</v>
      </c>
      <c r="K87" s="30" t="e">
        <f t="shared" si="48"/>
        <v>#N/A</v>
      </c>
      <c r="L87" s="31"/>
      <c r="N87" s="8"/>
      <c r="O87" s="83" t="s">
        <v>3067</v>
      </c>
      <c r="AH87" s="13"/>
      <c r="AI87" s="13"/>
      <c r="CX87" t="s">
        <v>495</v>
      </c>
      <c r="CY87" s="27" t="s">
        <v>5152</v>
      </c>
      <c r="CZ87" s="27" t="s">
        <v>5156</v>
      </c>
    </row>
    <row r="88" spans="2:104" ht="15" customHeight="1" x14ac:dyDescent="0.15">
      <c r="B88" s="1" t="s">
        <v>2919</v>
      </c>
      <c r="C88" s="15" t="e">
        <f>BU77</f>
        <v>#N/A</v>
      </c>
      <c r="D88" s="30" t="e">
        <f t="shared" si="45"/>
        <v>#N/A</v>
      </c>
      <c r="E88" s="30" t="e">
        <f t="shared" si="46"/>
        <v>#N/A</v>
      </c>
      <c r="F88" s="31"/>
      <c r="G88" s="17"/>
      <c r="H88" s="1" t="s">
        <v>2919</v>
      </c>
      <c r="I88" s="15" t="e">
        <f t="shared" si="50"/>
        <v>#N/A</v>
      </c>
      <c r="J88" s="30" t="e">
        <f t="shared" si="47"/>
        <v>#N/A</v>
      </c>
      <c r="K88" s="30" t="e">
        <f t="shared" si="48"/>
        <v>#N/A</v>
      </c>
      <c r="L88" s="31"/>
      <c r="N88" s="8"/>
      <c r="O88" s="78" t="s">
        <v>2920</v>
      </c>
      <c r="AH88" s="13"/>
      <c r="AI88" s="13"/>
      <c r="CX88" t="s">
        <v>117</v>
      </c>
      <c r="CZ88" s="27" t="s">
        <v>5152</v>
      </c>
    </row>
    <row r="89" spans="2:104" ht="15" customHeight="1" x14ac:dyDescent="0.15">
      <c r="B89" s="2" t="s">
        <v>2920</v>
      </c>
      <c r="C89" s="15" t="e">
        <f>BV77</f>
        <v>#N/A</v>
      </c>
      <c r="D89" s="30" t="e">
        <f t="shared" si="45"/>
        <v>#N/A</v>
      </c>
      <c r="E89" s="30" t="e">
        <f t="shared" si="46"/>
        <v>#N/A</v>
      </c>
      <c r="F89" s="35" t="e">
        <f>AW77</f>
        <v>#N/A</v>
      </c>
      <c r="G89" s="17"/>
      <c r="H89" s="2" t="s">
        <v>2920</v>
      </c>
      <c r="I89" s="15" t="e">
        <f>I65</f>
        <v>#N/A</v>
      </c>
      <c r="J89" s="30" t="e">
        <f t="shared" si="47"/>
        <v>#N/A</v>
      </c>
      <c r="K89" s="30" t="e">
        <f t="shared" si="48"/>
        <v>#N/A</v>
      </c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  <c r="CX89" t="s">
        <v>644</v>
      </c>
      <c r="CZ89" s="27" t="s">
        <v>5154</v>
      </c>
    </row>
    <row r="90" spans="2:104" ht="15" customHeight="1" x14ac:dyDescent="0.15">
      <c r="B90" s="1" t="s">
        <v>2919</v>
      </c>
      <c r="C90" s="15" t="e">
        <f>BF77</f>
        <v>#N/A</v>
      </c>
      <c r="D90" s="30" t="e">
        <f t="shared" si="45"/>
        <v>#N/A</v>
      </c>
      <c r="E90" s="30" t="e">
        <f t="shared" si="46"/>
        <v>#N/A</v>
      </c>
      <c r="F90" s="34" t="e">
        <f>AT77</f>
        <v>#N/A</v>
      </c>
      <c r="G90" s="17"/>
      <c r="H90" s="1" t="s">
        <v>2919</v>
      </c>
      <c r="I90" s="15" t="e">
        <f>I68</f>
        <v>#N/A</v>
      </c>
      <c r="J90" s="30" t="e">
        <f t="shared" si="47"/>
        <v>#N/A</v>
      </c>
      <c r="K90" s="30" t="e">
        <f t="shared" si="48"/>
        <v>#N/A</v>
      </c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  <c r="CX90" t="s">
        <v>429</v>
      </c>
      <c r="CZ90" s="27" t="s">
        <v>5154</v>
      </c>
    </row>
    <row r="91" spans="2:104" ht="15" customHeight="1" x14ac:dyDescent="0.15">
      <c r="B91" s="1" t="s">
        <v>2919</v>
      </c>
      <c r="C91" s="15" t="e">
        <f>BW77</f>
        <v>#N/A</v>
      </c>
      <c r="D91" s="30" t="e">
        <f t="shared" si="45"/>
        <v>#N/A</v>
      </c>
      <c r="E91" s="30" t="e">
        <f t="shared" si="46"/>
        <v>#N/A</v>
      </c>
      <c r="F91" s="31"/>
      <c r="G91" s="17"/>
      <c r="H91" s="1" t="s">
        <v>2919</v>
      </c>
      <c r="I91" s="15" t="e">
        <f>I69</f>
        <v>#N/A</v>
      </c>
      <c r="J91" s="30" t="e">
        <f t="shared" si="47"/>
        <v>#N/A</v>
      </c>
      <c r="K91" s="30" t="e">
        <f t="shared" si="48"/>
        <v>#N/A</v>
      </c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51">N91*Q91</f>
        <v>#N/A</v>
      </c>
      <c r="S91" s="14"/>
      <c r="T91" s="14"/>
      <c r="AH91" s="13"/>
      <c r="CX91" t="s">
        <v>402</v>
      </c>
      <c r="CY91" s="27" t="s">
        <v>5151</v>
      </c>
      <c r="CZ91" s="27" t="s">
        <v>5158</v>
      </c>
    </row>
    <row r="92" spans="2:104" ht="15" customHeight="1" x14ac:dyDescent="0.15">
      <c r="B92" s="2" t="s">
        <v>2920</v>
      </c>
      <c r="C92" s="15" t="e">
        <f>BX77</f>
        <v>#N/A</v>
      </c>
      <c r="D92" s="30" t="e">
        <f t="shared" si="45"/>
        <v>#N/A</v>
      </c>
      <c r="E92" s="30" t="e">
        <f t="shared" si="46"/>
        <v>#N/A</v>
      </c>
      <c r="F92" s="35" t="e">
        <f>AX77</f>
        <v>#N/A</v>
      </c>
      <c r="G92" s="17"/>
      <c r="H92" s="2" t="s">
        <v>2920</v>
      </c>
      <c r="I92" s="15" t="e">
        <f>I72</f>
        <v>#N/A</v>
      </c>
      <c r="J92" s="30" t="e">
        <f t="shared" si="47"/>
        <v>#N/A</v>
      </c>
      <c r="K92" s="30" t="e">
        <f t="shared" si="48"/>
        <v>#N/A</v>
      </c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51"/>
        <v>#N/A</v>
      </c>
      <c r="S92" s="14"/>
      <c r="T92" s="14"/>
      <c r="AH92" s="13"/>
      <c r="CX92" t="s">
        <v>196</v>
      </c>
      <c r="CY92" s="27" t="s">
        <v>5152</v>
      </c>
      <c r="CZ92" s="27" t="s">
        <v>2936</v>
      </c>
    </row>
    <row r="93" spans="2:104" ht="15" customHeight="1" x14ac:dyDescent="0.15">
      <c r="AH93" s="13"/>
      <c r="CX93" t="s">
        <v>229</v>
      </c>
      <c r="CZ93" s="27" t="s">
        <v>5154</v>
      </c>
    </row>
    <row r="94" spans="2:104" ht="15" customHeight="1" x14ac:dyDescent="0.15">
      <c r="B94" s="16" t="e">
        <f>AM95</f>
        <v>#N/A</v>
      </c>
      <c r="C94" s="36" t="e">
        <f>BH95</f>
        <v>#N/A</v>
      </c>
      <c r="D94" s="44"/>
      <c r="E94" s="44" t="e">
        <f>BL95</f>
        <v>#N/A</v>
      </c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2921</v>
      </c>
      <c r="AL94" s="23" t="s">
        <v>2918</v>
      </c>
      <c r="AM94" s="24" t="s">
        <v>2917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  <c r="CX94" t="s">
        <v>77</v>
      </c>
      <c r="CZ94" s="27" t="s">
        <v>5153</v>
      </c>
    </row>
    <row r="95" spans="2:104" ht="15" customHeight="1" x14ac:dyDescent="0.15">
      <c r="B95" s="29" t="e">
        <f>BG95</f>
        <v>#N/A</v>
      </c>
      <c r="C95" s="36" t="e">
        <f>AL95</f>
        <v>#N/A</v>
      </c>
      <c r="D95" s="44"/>
      <c r="E95" s="44" t="e">
        <f>AY95</f>
        <v>#N/A</v>
      </c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3019</v>
      </c>
      <c r="O95" s="63" t="s">
        <v>3020</v>
      </c>
      <c r="P95" s="62" t="s">
        <v>3021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  <c r="CX95" t="s">
        <v>140</v>
      </c>
      <c r="CY95" s="27" t="s">
        <v>5153</v>
      </c>
      <c r="CZ95" s="27" t="s">
        <v>2936</v>
      </c>
    </row>
    <row r="96" spans="2:104" ht="15" customHeight="1" x14ac:dyDescent="0.15">
      <c r="B96" s="1" t="s">
        <v>2919</v>
      </c>
      <c r="C96" s="32" t="e">
        <f>AZ95</f>
        <v>#N/A</v>
      </c>
      <c r="D96" s="27" t="e">
        <f t="shared" ref="D96:D110" si="52">VLOOKUP(C96,$CX$1:$CZ$2000,2,0)</f>
        <v>#N/A</v>
      </c>
      <c r="E96" s="27" t="e">
        <f t="shared" ref="E96:E110" si="53">VLOOKUP(C96,$CX$1:$CZ$2000,3,0)</f>
        <v>#N/A</v>
      </c>
      <c r="F96" s="34" t="e">
        <f>AQ95</f>
        <v>#N/A</v>
      </c>
      <c r="G96" s="17"/>
      <c r="H96" s="1" t="s">
        <v>2919</v>
      </c>
      <c r="I96" s="32" t="e">
        <f>C77</f>
        <v>#N/A</v>
      </c>
      <c r="J96" s="27" t="e">
        <f t="shared" ref="J96:J110" si="54">VLOOKUP(I96,$CX$1:$CZ$2000,2,0)</f>
        <v>#N/A</v>
      </c>
      <c r="K96" s="27" t="e">
        <f t="shared" ref="K96:K110" si="55">VLOOKUP(I96,$CX$1:$CZ$2000,3,0)</f>
        <v>#N/A</v>
      </c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2921</v>
      </c>
      <c r="AL96" s="40" t="s">
        <v>2918</v>
      </c>
      <c r="AM96" s="41" t="s">
        <v>2917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  <c r="CX96" t="s">
        <v>183</v>
      </c>
      <c r="CY96" s="27" t="s">
        <v>5151</v>
      </c>
      <c r="CZ96" s="27" t="s">
        <v>5167</v>
      </c>
    </row>
    <row r="97" spans="2:104" ht="15" customHeight="1" x14ac:dyDescent="0.15">
      <c r="B97" s="1" t="s">
        <v>2919</v>
      </c>
      <c r="C97" s="15" t="e">
        <f>BA95</f>
        <v>#N/A</v>
      </c>
      <c r="D97" s="30" t="e">
        <f t="shared" si="52"/>
        <v>#N/A</v>
      </c>
      <c r="E97" s="30" t="e">
        <f t="shared" si="53"/>
        <v>#N/A</v>
      </c>
      <c r="F97" s="31"/>
      <c r="G97" s="17"/>
      <c r="H97" s="1" t="s">
        <v>2919</v>
      </c>
      <c r="I97" s="32" t="e">
        <f t="shared" ref="I97:I99" si="56">C78</f>
        <v>#N/A</v>
      </c>
      <c r="J97" s="30" t="e">
        <f t="shared" si="54"/>
        <v>#N/A</v>
      </c>
      <c r="K97" s="30" t="e">
        <f t="shared" si="55"/>
        <v>#N/A</v>
      </c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60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  <c r="CX97" t="s">
        <v>396</v>
      </c>
      <c r="CZ97" s="27" t="s">
        <v>5152</v>
      </c>
    </row>
    <row r="98" spans="2:104" ht="15" customHeight="1" x14ac:dyDescent="0.15">
      <c r="B98" s="1" t="s">
        <v>2919</v>
      </c>
      <c r="C98" s="15" t="e">
        <f>BC95</f>
        <v>#N/A</v>
      </c>
      <c r="D98" s="30" t="e">
        <f t="shared" si="52"/>
        <v>#N/A</v>
      </c>
      <c r="E98" s="30" t="e">
        <f t="shared" si="53"/>
        <v>#N/A</v>
      </c>
      <c r="F98" s="31"/>
      <c r="G98" s="17"/>
      <c r="H98" s="1" t="s">
        <v>2919</v>
      </c>
      <c r="I98" s="32" t="e">
        <f t="shared" si="56"/>
        <v>#N/A</v>
      </c>
      <c r="J98" s="30" t="e">
        <f t="shared" si="54"/>
        <v>#N/A</v>
      </c>
      <c r="K98" s="30" t="e">
        <f t="shared" si="55"/>
        <v>#N/A</v>
      </c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  <c r="CX98" t="s">
        <v>2319</v>
      </c>
      <c r="CZ98" s="27" t="s">
        <v>5152</v>
      </c>
    </row>
    <row r="99" spans="2:104" ht="15" customHeight="1" x14ac:dyDescent="0.15">
      <c r="B99" s="1" t="s">
        <v>2919</v>
      </c>
      <c r="C99" s="15" t="e">
        <f>BQ95</f>
        <v>#N/A</v>
      </c>
      <c r="D99" s="30" t="e">
        <f t="shared" si="52"/>
        <v>#N/A</v>
      </c>
      <c r="E99" s="30" t="e">
        <f t="shared" si="53"/>
        <v>#N/A</v>
      </c>
      <c r="F99" s="31"/>
      <c r="G99" s="17"/>
      <c r="H99" s="1" t="s">
        <v>2919</v>
      </c>
      <c r="I99" s="32" t="e">
        <f t="shared" si="56"/>
        <v>#N/A</v>
      </c>
      <c r="J99" s="30" t="e">
        <f t="shared" si="54"/>
        <v>#N/A</v>
      </c>
      <c r="K99" s="30" t="e">
        <f t="shared" si="55"/>
        <v>#N/A</v>
      </c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  <c r="CX99" t="s">
        <v>202</v>
      </c>
      <c r="CY99" s="27" t="s">
        <v>5154</v>
      </c>
      <c r="CZ99" s="27" t="s">
        <v>5155</v>
      </c>
    </row>
    <row r="100" spans="2:104" ht="15" customHeight="1" x14ac:dyDescent="0.15">
      <c r="B100" s="2" t="s">
        <v>2920</v>
      </c>
      <c r="C100" s="15" t="e">
        <f>BR95</f>
        <v>#N/A</v>
      </c>
      <c r="D100" s="30" t="e">
        <f t="shared" si="52"/>
        <v>#N/A</v>
      </c>
      <c r="E100" s="30" t="e">
        <f t="shared" si="53"/>
        <v>#N/A</v>
      </c>
      <c r="F100" s="35" t="e">
        <f>AU95</f>
        <v>#N/A</v>
      </c>
      <c r="G100" s="17"/>
      <c r="H100" s="2" t="s">
        <v>2920</v>
      </c>
      <c r="I100" s="15" t="e">
        <f>C83</f>
        <v>#N/A</v>
      </c>
      <c r="J100" s="30" t="e">
        <f t="shared" si="54"/>
        <v>#N/A</v>
      </c>
      <c r="K100" s="30" t="e">
        <f t="shared" si="55"/>
        <v>#N/A</v>
      </c>
      <c r="L100" s="38" t="e">
        <f>F83</f>
        <v>#N/A</v>
      </c>
      <c r="N100" s="65" t="s">
        <v>2955</v>
      </c>
      <c r="O100" s="66" t="s">
        <v>2929</v>
      </c>
      <c r="P100" s="66" t="s">
        <v>2930</v>
      </c>
      <c r="Q100" s="65" t="s">
        <v>2956</v>
      </c>
      <c r="AH100" s="13"/>
      <c r="AI100" s="13"/>
      <c r="CX100" t="s">
        <v>828</v>
      </c>
      <c r="CZ100" s="27" t="s">
        <v>5152</v>
      </c>
    </row>
    <row r="101" spans="2:104" ht="15" customHeight="1" x14ac:dyDescent="0.15">
      <c r="B101" s="1" t="s">
        <v>2919</v>
      </c>
      <c r="C101" s="15" t="e">
        <f>BD95</f>
        <v>#N/A</v>
      </c>
      <c r="D101" s="30" t="e">
        <f t="shared" si="52"/>
        <v>#N/A</v>
      </c>
      <c r="E101" s="30" t="e">
        <f t="shared" si="53"/>
        <v>#N/A</v>
      </c>
      <c r="F101" s="34" t="e">
        <f>AR95</f>
        <v>#N/A</v>
      </c>
      <c r="G101" s="17"/>
      <c r="H101" s="1" t="s">
        <v>2919</v>
      </c>
      <c r="I101" s="15" t="e">
        <f>C86</f>
        <v>#N/A</v>
      </c>
      <c r="J101" s="30" t="e">
        <f t="shared" si="54"/>
        <v>#N/A</v>
      </c>
      <c r="K101" s="30" t="e">
        <f t="shared" si="55"/>
        <v>#N/A</v>
      </c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  <c r="CX101" t="s">
        <v>84</v>
      </c>
      <c r="CZ101" s="27" t="s">
        <v>5165</v>
      </c>
    </row>
    <row r="102" spans="2:104" ht="15" customHeight="1" x14ac:dyDescent="0.15">
      <c r="B102" s="1" t="s">
        <v>2919</v>
      </c>
      <c r="C102" s="15" t="e">
        <f>BS95</f>
        <v>#N/A</v>
      </c>
      <c r="D102" s="30" t="e">
        <f t="shared" si="52"/>
        <v>#N/A</v>
      </c>
      <c r="E102" s="30" t="e">
        <f t="shared" si="53"/>
        <v>#N/A</v>
      </c>
      <c r="F102" s="31"/>
      <c r="G102" s="17"/>
      <c r="H102" s="1" t="s">
        <v>2919</v>
      </c>
      <c r="I102" s="15" t="e">
        <f>C87</f>
        <v>#N/A</v>
      </c>
      <c r="J102" s="30" t="e">
        <f t="shared" si="54"/>
        <v>#N/A</v>
      </c>
      <c r="K102" s="30" t="e">
        <f t="shared" si="55"/>
        <v>#N/A</v>
      </c>
      <c r="L102" s="31"/>
      <c r="AH102" s="13"/>
      <c r="AI102" s="13"/>
      <c r="CX102" t="s">
        <v>49</v>
      </c>
      <c r="CY102" s="27" t="s">
        <v>5160</v>
      </c>
      <c r="CZ102" s="27" t="s">
        <v>5164</v>
      </c>
    </row>
    <row r="103" spans="2:104" ht="15" customHeight="1" x14ac:dyDescent="0.15">
      <c r="B103" s="2" t="s">
        <v>2920</v>
      </c>
      <c r="C103" s="15" t="e">
        <f>BT95</f>
        <v>#N/A</v>
      </c>
      <c r="D103" s="30" t="e">
        <f t="shared" si="52"/>
        <v>#N/A</v>
      </c>
      <c r="E103" s="30" t="e">
        <f t="shared" si="53"/>
        <v>#N/A</v>
      </c>
      <c r="F103" s="35" t="e">
        <f>AV95</f>
        <v>#N/A</v>
      </c>
      <c r="G103" s="17"/>
      <c r="H103" s="2" t="s">
        <v>2920</v>
      </c>
      <c r="I103" s="15" t="e">
        <f>C90</f>
        <v>#N/A</v>
      </c>
      <c r="J103" s="30" t="e">
        <f t="shared" si="54"/>
        <v>#N/A</v>
      </c>
      <c r="K103" s="30" t="e">
        <f t="shared" si="55"/>
        <v>#N/A</v>
      </c>
      <c r="L103" s="38" t="e">
        <f>F90</f>
        <v>#N/A</v>
      </c>
      <c r="O103" s="80" t="s">
        <v>2919</v>
      </c>
      <c r="R103" s="86" t="s">
        <v>3054</v>
      </c>
      <c r="AH103" s="13"/>
      <c r="AI103" s="13"/>
      <c r="CX103" t="s">
        <v>405</v>
      </c>
      <c r="CZ103" s="27" t="s">
        <v>5154</v>
      </c>
    </row>
    <row r="104" spans="2:104" ht="15" customHeight="1" x14ac:dyDescent="0.15">
      <c r="B104" s="1" t="s">
        <v>2919</v>
      </c>
      <c r="C104" s="15" t="e">
        <f>BB95</f>
        <v>#N/A</v>
      </c>
      <c r="D104" s="30" t="e">
        <f t="shared" si="52"/>
        <v>#N/A</v>
      </c>
      <c r="E104" s="30" t="e">
        <f t="shared" si="53"/>
        <v>#N/A</v>
      </c>
      <c r="F104" s="34" t="e">
        <f>AS95</f>
        <v>#N/A</v>
      </c>
      <c r="G104" s="17"/>
      <c r="H104" s="1" t="s">
        <v>2919</v>
      </c>
      <c r="I104" s="15" t="e">
        <f>I78</f>
        <v>#N/A</v>
      </c>
      <c r="J104" s="30" t="e">
        <f t="shared" si="54"/>
        <v>#N/A</v>
      </c>
      <c r="K104" s="30" t="e">
        <f t="shared" si="55"/>
        <v>#N/A</v>
      </c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  <c r="CX104" t="s">
        <v>236</v>
      </c>
      <c r="CZ104" s="27" t="s">
        <v>5154</v>
      </c>
    </row>
    <row r="105" spans="2:104" ht="15" customHeight="1" x14ac:dyDescent="0.15">
      <c r="B105" s="1" t="s">
        <v>2919</v>
      </c>
      <c r="C105" s="15" t="e">
        <f>BE95</f>
        <v>#N/A</v>
      </c>
      <c r="D105" s="30" t="e">
        <f t="shared" si="52"/>
        <v>#N/A</v>
      </c>
      <c r="E105" s="30" t="e">
        <f t="shared" si="53"/>
        <v>#N/A</v>
      </c>
      <c r="F105" s="31"/>
      <c r="G105" s="17"/>
      <c r="H105" s="1" t="s">
        <v>2919</v>
      </c>
      <c r="I105" s="15" t="e">
        <f t="shared" ref="I105:I106" si="57">I79</f>
        <v>#N/A</v>
      </c>
      <c r="J105" s="30" t="e">
        <f t="shared" si="54"/>
        <v>#N/A</v>
      </c>
      <c r="K105" s="30" t="e">
        <f t="shared" si="55"/>
        <v>#N/A</v>
      </c>
      <c r="L105" s="31"/>
      <c r="N105" s="8"/>
      <c r="O105" s="83" t="s">
        <v>3067</v>
      </c>
      <c r="AH105" s="13"/>
      <c r="AI105" s="13"/>
      <c r="CX105" t="s">
        <v>333</v>
      </c>
      <c r="CZ105" s="27" t="s">
        <v>5154</v>
      </c>
    </row>
    <row r="106" spans="2:104" ht="15" customHeight="1" x14ac:dyDescent="0.15">
      <c r="B106" s="1" t="s">
        <v>2919</v>
      </c>
      <c r="C106" s="15" t="e">
        <f>BU95</f>
        <v>#N/A</v>
      </c>
      <c r="D106" s="30" t="e">
        <f t="shared" si="52"/>
        <v>#N/A</v>
      </c>
      <c r="E106" s="30" t="e">
        <f t="shared" si="53"/>
        <v>#N/A</v>
      </c>
      <c r="F106" s="31"/>
      <c r="G106" s="17"/>
      <c r="H106" s="1" t="s">
        <v>2919</v>
      </c>
      <c r="I106" s="15" t="e">
        <f t="shared" si="57"/>
        <v>#N/A</v>
      </c>
      <c r="J106" s="30" t="e">
        <f t="shared" si="54"/>
        <v>#N/A</v>
      </c>
      <c r="K106" s="30" t="e">
        <f t="shared" si="55"/>
        <v>#N/A</v>
      </c>
      <c r="L106" s="31"/>
      <c r="N106" s="8"/>
      <c r="O106" s="78" t="s">
        <v>2920</v>
      </c>
      <c r="AH106" s="13"/>
      <c r="AI106" s="13"/>
      <c r="CX106" t="s">
        <v>309</v>
      </c>
      <c r="CY106" s="27" t="s">
        <v>5160</v>
      </c>
      <c r="CZ106" s="27" t="s">
        <v>5161</v>
      </c>
    </row>
    <row r="107" spans="2:104" ht="15" customHeight="1" x14ac:dyDescent="0.15">
      <c r="B107" s="2" t="s">
        <v>2920</v>
      </c>
      <c r="C107" s="15" t="e">
        <f>BV95</f>
        <v>#N/A</v>
      </c>
      <c r="D107" s="30" t="e">
        <f t="shared" si="52"/>
        <v>#N/A</v>
      </c>
      <c r="E107" s="30" t="e">
        <f t="shared" si="53"/>
        <v>#N/A</v>
      </c>
      <c r="F107" s="35" t="e">
        <f>AW95</f>
        <v>#N/A</v>
      </c>
      <c r="G107" s="17"/>
      <c r="H107" s="2" t="s">
        <v>2920</v>
      </c>
      <c r="I107" s="15" t="e">
        <f>I83</f>
        <v>#N/A</v>
      </c>
      <c r="J107" s="30" t="e">
        <f t="shared" si="54"/>
        <v>#N/A</v>
      </c>
      <c r="K107" s="30" t="e">
        <f t="shared" si="55"/>
        <v>#N/A</v>
      </c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  <c r="CX107" t="s">
        <v>411</v>
      </c>
      <c r="CZ107" s="27" t="s">
        <v>5153</v>
      </c>
    </row>
    <row r="108" spans="2:104" ht="15" customHeight="1" x14ac:dyDescent="0.15">
      <c r="B108" s="1" t="s">
        <v>2919</v>
      </c>
      <c r="C108" s="15" t="e">
        <f>BF95</f>
        <v>#N/A</v>
      </c>
      <c r="D108" s="30" t="e">
        <f t="shared" si="52"/>
        <v>#N/A</v>
      </c>
      <c r="E108" s="30" t="e">
        <f t="shared" si="53"/>
        <v>#N/A</v>
      </c>
      <c r="F108" s="34" t="e">
        <f>AT95</f>
        <v>#N/A</v>
      </c>
      <c r="G108" s="17"/>
      <c r="H108" s="1" t="s">
        <v>2919</v>
      </c>
      <c r="I108" s="15" t="e">
        <f>I86</f>
        <v>#N/A</v>
      </c>
      <c r="J108" s="30" t="e">
        <f t="shared" si="54"/>
        <v>#N/A</v>
      </c>
      <c r="K108" s="30" t="e">
        <f t="shared" si="55"/>
        <v>#N/A</v>
      </c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  <c r="CX108" t="s">
        <v>424</v>
      </c>
      <c r="CY108" s="27" t="s">
        <v>5153</v>
      </c>
      <c r="CZ108" s="27" t="s">
        <v>5155</v>
      </c>
    </row>
    <row r="109" spans="2:104" ht="15" customHeight="1" x14ac:dyDescent="0.15">
      <c r="B109" s="1" t="s">
        <v>2919</v>
      </c>
      <c r="C109" s="15" t="e">
        <f>BW95</f>
        <v>#N/A</v>
      </c>
      <c r="D109" s="30" t="e">
        <f t="shared" si="52"/>
        <v>#N/A</v>
      </c>
      <c r="E109" s="30" t="e">
        <f t="shared" si="53"/>
        <v>#N/A</v>
      </c>
      <c r="F109" s="31"/>
      <c r="G109" s="17"/>
      <c r="H109" s="1" t="s">
        <v>2919</v>
      </c>
      <c r="I109" s="15" t="e">
        <f>I87</f>
        <v>#N/A</v>
      </c>
      <c r="J109" s="30" t="e">
        <f t="shared" si="54"/>
        <v>#N/A</v>
      </c>
      <c r="K109" s="30" t="e">
        <f t="shared" si="55"/>
        <v>#N/A</v>
      </c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58">N109*Q109</f>
        <v>#N/A</v>
      </c>
      <c r="S109" s="14"/>
      <c r="T109" s="14"/>
      <c r="AH109" s="13"/>
      <c r="CX109" t="s">
        <v>688</v>
      </c>
      <c r="CZ109" s="27" t="s">
        <v>5152</v>
      </c>
    </row>
    <row r="110" spans="2:104" ht="15" customHeight="1" x14ac:dyDescent="0.15">
      <c r="B110" s="2" t="s">
        <v>2920</v>
      </c>
      <c r="C110" s="15" t="e">
        <f>BX95</f>
        <v>#N/A</v>
      </c>
      <c r="D110" s="30" t="e">
        <f t="shared" si="52"/>
        <v>#N/A</v>
      </c>
      <c r="E110" s="30" t="e">
        <f t="shared" si="53"/>
        <v>#N/A</v>
      </c>
      <c r="F110" s="35" t="e">
        <f>AX95</f>
        <v>#N/A</v>
      </c>
      <c r="G110" s="17"/>
      <c r="H110" s="2" t="s">
        <v>2920</v>
      </c>
      <c r="I110" s="15" t="e">
        <f>I90</f>
        <v>#N/A</v>
      </c>
      <c r="J110" s="30" t="e">
        <f t="shared" si="54"/>
        <v>#N/A</v>
      </c>
      <c r="K110" s="30" t="e">
        <f t="shared" si="55"/>
        <v>#N/A</v>
      </c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58"/>
        <v>#N/A</v>
      </c>
      <c r="S110" s="14"/>
      <c r="T110" s="14"/>
      <c r="AH110" s="13"/>
      <c r="CX110" t="s">
        <v>73</v>
      </c>
      <c r="CY110" s="27" t="s">
        <v>5165</v>
      </c>
      <c r="CZ110" s="27" t="s">
        <v>5164</v>
      </c>
    </row>
    <row r="111" spans="2:104" ht="15" customHeight="1" x14ac:dyDescent="0.15">
      <c r="AH111" s="13"/>
      <c r="CX111" t="s">
        <v>305</v>
      </c>
      <c r="CZ111" s="27" t="s">
        <v>5166</v>
      </c>
    </row>
    <row r="112" spans="2:104" ht="15" customHeight="1" x14ac:dyDescent="0.15">
      <c r="AH112" s="13"/>
      <c r="AI112" s="13"/>
      <c r="CX112" t="s">
        <v>493</v>
      </c>
      <c r="CY112" s="27" t="s">
        <v>5154</v>
      </c>
      <c r="CZ112" s="27" t="s">
        <v>5155</v>
      </c>
    </row>
    <row r="113" spans="16:104" ht="15" customHeight="1" x14ac:dyDescent="0.15">
      <c r="Q113" s="13" t="s">
        <v>2951</v>
      </c>
      <c r="AH113" s="13"/>
      <c r="CX113" t="s">
        <v>319</v>
      </c>
      <c r="CY113" s="27" t="s">
        <v>5151</v>
      </c>
      <c r="CZ113" s="27" t="s">
        <v>5162</v>
      </c>
    </row>
    <row r="114" spans="16:104" ht="15" customHeight="1" x14ac:dyDescent="0.15">
      <c r="Q114" s="13" t="s">
        <v>2952</v>
      </c>
      <c r="AH114" s="13"/>
      <c r="CX114" t="s">
        <v>430</v>
      </c>
      <c r="CZ114" s="27" t="s">
        <v>5151</v>
      </c>
    </row>
    <row r="115" spans="16:104" ht="15" customHeight="1" x14ac:dyDescent="0.15">
      <c r="Q115" s="13" t="s">
        <v>2953</v>
      </c>
      <c r="AH115" s="13"/>
      <c r="CX115" t="s">
        <v>240</v>
      </c>
      <c r="CZ115" s="27" t="s">
        <v>5154</v>
      </c>
    </row>
    <row r="116" spans="16:104" ht="15" customHeight="1" x14ac:dyDescent="0.15">
      <c r="Q116" s="13" t="s">
        <v>2954</v>
      </c>
      <c r="AH116" s="13"/>
      <c r="CX116" t="s">
        <v>307</v>
      </c>
      <c r="CY116" s="27" t="s">
        <v>5153</v>
      </c>
      <c r="CZ116" s="27" t="s">
        <v>5154</v>
      </c>
    </row>
    <row r="117" spans="16:104" ht="15" customHeight="1" x14ac:dyDescent="0.15">
      <c r="AH117" s="13"/>
      <c r="CX117" t="s">
        <v>646</v>
      </c>
      <c r="CZ117" s="27" t="s">
        <v>5152</v>
      </c>
    </row>
    <row r="118" spans="16:104" ht="15" customHeight="1" x14ac:dyDescent="0.15">
      <c r="P118" s="21"/>
      <c r="Q118" s="5" t="s">
        <v>2919</v>
      </c>
      <c r="AH118" s="13"/>
      <c r="CX118" t="s">
        <v>736</v>
      </c>
      <c r="CZ118" s="27" t="s">
        <v>5152</v>
      </c>
    </row>
    <row r="119" spans="16:104" ht="15" customHeight="1" x14ac:dyDescent="0.15">
      <c r="P119" s="5" t="s">
        <v>3045</v>
      </c>
      <c r="Q119" s="5">
        <v>3</v>
      </c>
      <c r="AH119" s="13"/>
      <c r="CX119" t="s">
        <v>780</v>
      </c>
      <c r="CY119" s="27" t="s">
        <v>5153</v>
      </c>
      <c r="CZ119" s="27" t="s">
        <v>5158</v>
      </c>
    </row>
    <row r="120" spans="16:104" ht="15" customHeight="1" x14ac:dyDescent="0.15">
      <c r="P120" s="5" t="s">
        <v>3046</v>
      </c>
      <c r="Q120" s="5">
        <v>2.5</v>
      </c>
      <c r="AH120" s="13"/>
      <c r="CX120" t="s">
        <v>344</v>
      </c>
      <c r="CZ120" s="27" t="s">
        <v>5151</v>
      </c>
    </row>
    <row r="121" spans="16:104" ht="15" customHeight="1" x14ac:dyDescent="0.15">
      <c r="P121" s="5" t="s">
        <v>3047</v>
      </c>
      <c r="Q121" s="5">
        <v>2</v>
      </c>
      <c r="AH121" s="13"/>
      <c r="CX121" t="s">
        <v>450</v>
      </c>
      <c r="CZ121" s="27" t="s">
        <v>5152</v>
      </c>
    </row>
    <row r="122" spans="16:104" ht="15" customHeight="1" x14ac:dyDescent="0.15">
      <c r="P122" s="5" t="s">
        <v>3048</v>
      </c>
      <c r="Q122" s="5">
        <v>1.5</v>
      </c>
      <c r="AH122" s="13"/>
      <c r="CX122" t="s">
        <v>222</v>
      </c>
      <c r="CY122" s="27" t="s">
        <v>5154</v>
      </c>
      <c r="CZ122" s="27" t="s">
        <v>5157</v>
      </c>
    </row>
    <row r="123" spans="16:104" ht="15" customHeight="1" x14ac:dyDescent="0.15">
      <c r="P123" s="5" t="s">
        <v>3049</v>
      </c>
      <c r="Q123" s="5">
        <v>1</v>
      </c>
      <c r="AH123" s="13"/>
      <c r="CX123" t="s">
        <v>497</v>
      </c>
      <c r="CZ123" s="27" t="s">
        <v>5152</v>
      </c>
    </row>
    <row r="124" spans="16:104" ht="15" customHeight="1" x14ac:dyDescent="0.15">
      <c r="AH124" s="13"/>
      <c r="CX124" t="s">
        <v>168</v>
      </c>
      <c r="CY124" s="27" t="s">
        <v>5154</v>
      </c>
      <c r="CZ124" s="27" t="s">
        <v>2936</v>
      </c>
    </row>
    <row r="125" spans="16:104" ht="15" customHeight="1" x14ac:dyDescent="0.15">
      <c r="P125" s="21"/>
      <c r="Q125" s="5" t="s">
        <v>3051</v>
      </c>
      <c r="R125" s="14"/>
      <c r="S125" s="14"/>
      <c r="T125" s="14"/>
      <c r="AH125" s="13"/>
      <c r="CX125" t="s">
        <v>129</v>
      </c>
      <c r="CZ125" s="27" t="s">
        <v>5152</v>
      </c>
    </row>
    <row r="126" spans="16:104" ht="15" customHeight="1" x14ac:dyDescent="0.15">
      <c r="P126" s="5" t="s">
        <v>3045</v>
      </c>
      <c r="Q126" s="5">
        <v>2.5</v>
      </c>
      <c r="R126" s="14"/>
      <c r="S126" s="14"/>
      <c r="T126" s="14"/>
      <c r="AH126" s="13"/>
      <c r="CX126" t="s">
        <v>299</v>
      </c>
      <c r="CY126" s="27" t="s">
        <v>5166</v>
      </c>
      <c r="CZ126" s="27" t="s">
        <v>5168</v>
      </c>
    </row>
    <row r="127" spans="16:104" ht="15" customHeight="1" x14ac:dyDescent="0.15">
      <c r="P127" s="5" t="s">
        <v>3046</v>
      </c>
      <c r="Q127" s="5">
        <v>2</v>
      </c>
      <c r="R127" s="14"/>
      <c r="S127" s="14"/>
      <c r="T127" s="14"/>
      <c r="AH127" s="13"/>
      <c r="CX127" t="s">
        <v>1003</v>
      </c>
      <c r="CZ127" s="27" t="s">
        <v>5152</v>
      </c>
    </row>
    <row r="128" spans="16:104" ht="15" customHeight="1" x14ac:dyDescent="0.15">
      <c r="P128" s="5" t="s">
        <v>3047</v>
      </c>
      <c r="Q128" s="5">
        <v>1.5</v>
      </c>
      <c r="R128" s="14"/>
      <c r="S128" s="14"/>
      <c r="T128" s="14"/>
      <c r="AH128" s="13"/>
      <c r="CX128" t="s">
        <v>171</v>
      </c>
      <c r="CZ128" s="27" t="s">
        <v>5153</v>
      </c>
    </row>
    <row r="129" spans="16:105" ht="15" customHeight="1" x14ac:dyDescent="0.15">
      <c r="P129" s="5" t="s">
        <v>3048</v>
      </c>
      <c r="Q129" s="5">
        <v>1.5</v>
      </c>
      <c r="AH129" s="13"/>
      <c r="CX129" t="s">
        <v>235</v>
      </c>
      <c r="CY129" s="27" t="s">
        <v>5165</v>
      </c>
      <c r="CZ129" s="27" t="s">
        <v>5169</v>
      </c>
    </row>
    <row r="130" spans="16:105" ht="15" customHeight="1" x14ac:dyDescent="0.15">
      <c r="P130" s="5" t="s">
        <v>3049</v>
      </c>
      <c r="Q130" s="5">
        <v>1</v>
      </c>
      <c r="AH130" s="13"/>
      <c r="CX130" t="s">
        <v>260</v>
      </c>
      <c r="CZ130" s="27" t="s">
        <v>5152</v>
      </c>
    </row>
    <row r="131" spans="16:105" ht="15" customHeight="1" x14ac:dyDescent="0.15">
      <c r="AH131" s="13"/>
      <c r="CX131" t="s">
        <v>438</v>
      </c>
      <c r="CY131" s="27" t="s">
        <v>5153</v>
      </c>
      <c r="CZ131" s="27" t="s">
        <v>5155</v>
      </c>
    </row>
    <row r="132" spans="16:105" ht="15" customHeight="1" x14ac:dyDescent="0.15">
      <c r="P132" s="21"/>
      <c r="Q132" s="5" t="s">
        <v>3052</v>
      </c>
      <c r="AH132" s="13"/>
      <c r="CX132" t="s">
        <v>334</v>
      </c>
      <c r="CY132" s="27" t="s">
        <v>5153</v>
      </c>
      <c r="CZ132" s="27" t="s">
        <v>5162</v>
      </c>
    </row>
    <row r="133" spans="16:105" ht="15" customHeight="1" x14ac:dyDescent="0.15">
      <c r="P133" s="5" t="s">
        <v>3045</v>
      </c>
      <c r="Q133" s="5">
        <v>2</v>
      </c>
      <c r="AH133" s="13"/>
      <c r="CX133" t="s">
        <v>144</v>
      </c>
      <c r="CY133" s="27" t="s">
        <v>5153</v>
      </c>
      <c r="CZ133" s="27" t="s">
        <v>5156</v>
      </c>
    </row>
    <row r="134" spans="16:105" ht="15" customHeight="1" x14ac:dyDescent="0.15">
      <c r="P134" s="5" t="s">
        <v>3046</v>
      </c>
      <c r="Q134" s="5">
        <v>1.5</v>
      </c>
      <c r="AH134" s="13"/>
      <c r="CX134" t="s">
        <v>638</v>
      </c>
      <c r="CZ134" s="27" t="s">
        <v>5160</v>
      </c>
    </row>
    <row r="135" spans="16:105" ht="15" customHeight="1" x14ac:dyDescent="0.15">
      <c r="P135" s="5" t="s">
        <v>3047</v>
      </c>
      <c r="Q135" s="5">
        <v>1.5</v>
      </c>
      <c r="AH135" s="13"/>
      <c r="CX135" t="s">
        <v>110</v>
      </c>
      <c r="CZ135" s="27" t="s">
        <v>5152</v>
      </c>
    </row>
    <row r="136" spans="16:105" ht="15" customHeight="1" x14ac:dyDescent="0.15">
      <c r="P136" s="5" t="s">
        <v>3048</v>
      </c>
      <c r="Q136" s="5">
        <v>1.2</v>
      </c>
      <c r="AH136" s="13"/>
      <c r="CX136" t="s">
        <v>563</v>
      </c>
      <c r="CZ136" s="27" t="s">
        <v>5152</v>
      </c>
    </row>
    <row r="137" spans="16:105" ht="15" customHeight="1" x14ac:dyDescent="0.15">
      <c r="P137" s="5" t="s">
        <v>3049</v>
      </c>
      <c r="Q137" s="5">
        <v>1</v>
      </c>
      <c r="AH137" s="13"/>
      <c r="CX137" t="s">
        <v>253</v>
      </c>
      <c r="CY137" s="27" t="s">
        <v>5166</v>
      </c>
      <c r="CZ137" s="27" t="s">
        <v>5165</v>
      </c>
    </row>
    <row r="138" spans="16:105" ht="15" customHeight="1" x14ac:dyDescent="0.15">
      <c r="AH138" s="13"/>
      <c r="CX138" t="s">
        <v>114</v>
      </c>
      <c r="CY138" s="27" t="s">
        <v>5152</v>
      </c>
      <c r="CZ138" s="27" t="s">
        <v>5157</v>
      </c>
    </row>
    <row r="139" spans="16:105" ht="15" customHeight="1" x14ac:dyDescent="0.15">
      <c r="P139" s="21"/>
      <c r="Q139" s="5" t="s">
        <v>3053</v>
      </c>
      <c r="AH139" s="13"/>
      <c r="CX139" t="s">
        <v>338</v>
      </c>
      <c r="CZ139" s="27" t="s">
        <v>5154</v>
      </c>
    </row>
    <row r="140" spans="16:105" ht="15" customHeight="1" x14ac:dyDescent="0.15">
      <c r="P140" s="5" t="s">
        <v>3045</v>
      </c>
      <c r="Q140" s="5">
        <v>2</v>
      </c>
      <c r="AH140" s="13"/>
      <c r="CX140" t="s">
        <v>461</v>
      </c>
      <c r="CZ140" s="27" t="s">
        <v>5154</v>
      </c>
    </row>
    <row r="141" spans="16:105" ht="15" customHeight="1" x14ac:dyDescent="0.15">
      <c r="P141" s="5" t="s">
        <v>3046</v>
      </c>
      <c r="Q141" s="5">
        <v>1.2</v>
      </c>
      <c r="AH141" s="13"/>
      <c r="CX141" t="s">
        <v>169</v>
      </c>
      <c r="CZ141" s="27" t="s">
        <v>5151</v>
      </c>
    </row>
    <row r="142" spans="16:105" ht="15" customHeight="1" x14ac:dyDescent="0.15">
      <c r="P142" s="5" t="s">
        <v>3047</v>
      </c>
      <c r="Q142" s="5">
        <v>1.2</v>
      </c>
      <c r="AH142" s="13"/>
      <c r="CX142" t="s">
        <v>478</v>
      </c>
      <c r="CZ142" s="27" t="s">
        <v>5152</v>
      </c>
    </row>
    <row r="143" spans="16:105" ht="15" customHeight="1" x14ac:dyDescent="0.15">
      <c r="P143" s="5" t="s">
        <v>3048</v>
      </c>
      <c r="Q143" s="5">
        <v>1</v>
      </c>
      <c r="R143" s="14"/>
      <c r="S143" s="14"/>
      <c r="T143" s="14"/>
      <c r="AH143" s="13"/>
      <c r="CX143" t="s">
        <v>694</v>
      </c>
      <c r="CY143" s="27" t="s">
        <v>5152</v>
      </c>
      <c r="CZ143" s="27" t="s">
        <v>5157</v>
      </c>
    </row>
    <row r="144" spans="16:105" ht="15" customHeight="1" x14ac:dyDescent="0.15">
      <c r="P144" s="5" t="s">
        <v>3049</v>
      </c>
      <c r="Q144" s="5">
        <v>1</v>
      </c>
      <c r="R144" s="14"/>
      <c r="S144" s="14"/>
      <c r="T144" s="14"/>
      <c r="AH144" s="13"/>
      <c r="CX144" t="s">
        <v>5089</v>
      </c>
      <c r="CY144" s="27" t="s">
        <v>5153</v>
      </c>
      <c r="CZ144" s="27" t="s">
        <v>5152</v>
      </c>
      <c r="DA144" s="27" t="s">
        <v>5152</v>
      </c>
    </row>
    <row r="145" spans="18:105" ht="15" customHeight="1" x14ac:dyDescent="0.15">
      <c r="R145" s="14"/>
      <c r="S145" s="14"/>
      <c r="T145" s="14"/>
      <c r="AH145" s="13"/>
      <c r="CX145" t="s">
        <v>4758</v>
      </c>
      <c r="CZ145" s="27" t="s">
        <v>5151</v>
      </c>
    </row>
    <row r="146" spans="18:105" ht="15" customHeight="1" x14ac:dyDescent="0.15">
      <c r="R146" s="14"/>
      <c r="S146" s="14"/>
      <c r="T146" s="14"/>
      <c r="AH146" s="13"/>
      <c r="CX146" t="s">
        <v>4743</v>
      </c>
      <c r="CZ146" s="27" t="s">
        <v>5151</v>
      </c>
    </row>
    <row r="147" spans="18:105" ht="15" customHeight="1" x14ac:dyDescent="0.15">
      <c r="AH147" s="13"/>
      <c r="CX147" t="s">
        <v>3813</v>
      </c>
      <c r="CZ147" s="27" t="s">
        <v>5151</v>
      </c>
    </row>
    <row r="148" spans="18:105" ht="15" customHeight="1" x14ac:dyDescent="0.15">
      <c r="AH148" s="13"/>
      <c r="CX148" t="s">
        <v>4006</v>
      </c>
      <c r="CZ148" s="27" t="s">
        <v>5153</v>
      </c>
    </row>
    <row r="149" spans="18:105" ht="15" customHeight="1" x14ac:dyDescent="0.15">
      <c r="AH149" s="13"/>
      <c r="CX149" t="s">
        <v>5066</v>
      </c>
      <c r="CY149" s="27" t="s">
        <v>5152</v>
      </c>
      <c r="CZ149" s="27" t="s">
        <v>5153</v>
      </c>
    </row>
    <row r="150" spans="18:105" ht="15" customHeight="1" x14ac:dyDescent="0.15">
      <c r="AH150" s="13"/>
      <c r="CX150" t="s">
        <v>4747</v>
      </c>
      <c r="CZ150" s="27" t="s">
        <v>5151</v>
      </c>
    </row>
    <row r="151" spans="18:105" ht="15" customHeight="1" x14ac:dyDescent="0.15">
      <c r="AH151" s="13"/>
      <c r="CX151" t="s">
        <v>4906</v>
      </c>
      <c r="CY151" s="27" t="s">
        <v>5153</v>
      </c>
      <c r="CZ151" s="27" t="s">
        <v>5151</v>
      </c>
    </row>
    <row r="152" spans="18:105" ht="15" customHeight="1" x14ac:dyDescent="0.15">
      <c r="AH152" s="13"/>
      <c r="CX152" t="s">
        <v>5080</v>
      </c>
      <c r="CY152" s="27" t="s">
        <v>5153</v>
      </c>
    </row>
    <row r="153" spans="18:105" ht="15" customHeight="1" x14ac:dyDescent="0.15">
      <c r="AH153" s="13"/>
      <c r="CX153" t="s">
        <v>4982</v>
      </c>
      <c r="CY153" s="27" t="s">
        <v>5153</v>
      </c>
      <c r="CZ153" s="27" t="s">
        <v>5154</v>
      </c>
      <c r="DA153" s="27" t="s">
        <v>5154</v>
      </c>
    </row>
    <row r="154" spans="18:105" ht="15" customHeight="1" x14ac:dyDescent="0.15">
      <c r="AH154" s="13"/>
      <c r="CX154" t="s">
        <v>4981</v>
      </c>
      <c r="CY154" s="27" t="s">
        <v>5153</v>
      </c>
      <c r="CZ154" s="27" t="s">
        <v>5151</v>
      </c>
    </row>
    <row r="155" spans="18:105" ht="15" customHeight="1" x14ac:dyDescent="0.15">
      <c r="AH155" s="13"/>
      <c r="CX155" t="s">
        <v>3348</v>
      </c>
      <c r="CZ155" s="27" t="s">
        <v>5153</v>
      </c>
    </row>
    <row r="156" spans="18:105" ht="15" customHeight="1" x14ac:dyDescent="0.15">
      <c r="AH156" s="13"/>
      <c r="CX156" t="s">
        <v>4643</v>
      </c>
      <c r="CZ156" s="27" t="s">
        <v>5153</v>
      </c>
    </row>
    <row r="157" spans="18:105" ht="15" customHeight="1" x14ac:dyDescent="0.15">
      <c r="AH157" s="13"/>
      <c r="CX157" t="s">
        <v>3343</v>
      </c>
      <c r="CZ157" s="27" t="s">
        <v>5154</v>
      </c>
    </row>
    <row r="158" spans="18:105" ht="15" customHeight="1" x14ac:dyDescent="0.15">
      <c r="AH158" s="13"/>
      <c r="CX158" t="s">
        <v>3270</v>
      </c>
      <c r="CZ158" s="27" t="s">
        <v>5154</v>
      </c>
    </row>
    <row r="159" spans="18:105" ht="15" customHeight="1" x14ac:dyDescent="0.15">
      <c r="AH159" s="13"/>
      <c r="CX159" t="s">
        <v>5014</v>
      </c>
      <c r="CY159" s="27" t="s">
        <v>5153</v>
      </c>
      <c r="CZ159" s="27" t="s">
        <v>2936</v>
      </c>
    </row>
    <row r="160" spans="18:105" ht="15" customHeight="1" x14ac:dyDescent="0.15">
      <c r="AH160" s="13"/>
      <c r="CX160" t="s">
        <v>4944</v>
      </c>
      <c r="CY160" s="27" t="s">
        <v>5154</v>
      </c>
      <c r="CZ160" s="27" t="s">
        <v>5153</v>
      </c>
    </row>
    <row r="161" spans="18:105" ht="15" customHeight="1" x14ac:dyDescent="0.15">
      <c r="R161" s="14"/>
      <c r="S161" s="14"/>
      <c r="T161" s="14"/>
      <c r="AH161" s="13"/>
      <c r="CX161" t="s">
        <v>3316</v>
      </c>
      <c r="CZ161" s="27" t="s">
        <v>5152</v>
      </c>
    </row>
    <row r="162" spans="18:105" ht="15" customHeight="1" x14ac:dyDescent="0.15">
      <c r="R162" s="14"/>
      <c r="S162" s="14"/>
      <c r="T162" s="14"/>
      <c r="AH162" s="13"/>
      <c r="CX162" t="s">
        <v>3236</v>
      </c>
      <c r="CZ162" s="27" t="s">
        <v>5152</v>
      </c>
    </row>
    <row r="163" spans="18:105" ht="15" customHeight="1" x14ac:dyDescent="0.15">
      <c r="R163" s="14"/>
      <c r="S163" s="14"/>
      <c r="T163" s="14"/>
      <c r="AH163" s="13"/>
      <c r="CX163" t="s">
        <v>4490</v>
      </c>
      <c r="CZ163" s="27" t="s">
        <v>5152</v>
      </c>
    </row>
    <row r="164" spans="18:105" ht="15" customHeight="1" x14ac:dyDescent="0.15">
      <c r="R164" s="14"/>
      <c r="S164" s="14"/>
      <c r="T164" s="14"/>
      <c r="AH164" s="13"/>
      <c r="CX164" t="s">
        <v>4648</v>
      </c>
      <c r="CZ164" s="27" t="s">
        <v>5153</v>
      </c>
    </row>
    <row r="165" spans="18:105" ht="15" customHeight="1" x14ac:dyDescent="0.15">
      <c r="AH165" s="13"/>
      <c r="CX165" t="s">
        <v>4888</v>
      </c>
      <c r="CZ165" s="27" t="s">
        <v>5154</v>
      </c>
    </row>
    <row r="166" spans="18:105" ht="15" customHeight="1" x14ac:dyDescent="0.15">
      <c r="AH166" s="13"/>
      <c r="CX166" t="s">
        <v>4522</v>
      </c>
      <c r="CZ166" s="27" t="s">
        <v>5154</v>
      </c>
    </row>
    <row r="167" spans="18:105" ht="15" customHeight="1" x14ac:dyDescent="0.15">
      <c r="AH167" s="13"/>
      <c r="CX167" t="s">
        <v>4971</v>
      </c>
      <c r="CY167" s="27" t="s">
        <v>5153</v>
      </c>
      <c r="CZ167" s="27" t="s">
        <v>5154</v>
      </c>
      <c r="DA167" s="27" t="s">
        <v>5154</v>
      </c>
    </row>
    <row r="168" spans="18:105" ht="15" customHeight="1" x14ac:dyDescent="0.15">
      <c r="AH168" s="13"/>
      <c r="CX168" t="s">
        <v>1523</v>
      </c>
      <c r="CZ168" s="27" t="s">
        <v>5153</v>
      </c>
    </row>
    <row r="169" spans="18:105" ht="15" customHeight="1" x14ac:dyDescent="0.15">
      <c r="AH169" s="13"/>
      <c r="CX169" t="s">
        <v>4492</v>
      </c>
      <c r="CZ169" s="27" t="s">
        <v>5153</v>
      </c>
    </row>
    <row r="170" spans="18:105" ht="15" customHeight="1" x14ac:dyDescent="0.15">
      <c r="AH170" s="13"/>
      <c r="CX170" t="s">
        <v>4889</v>
      </c>
      <c r="CY170" s="27" t="s">
        <v>5153</v>
      </c>
      <c r="CZ170" s="27" t="s">
        <v>5156</v>
      </c>
    </row>
    <row r="171" spans="18:105" ht="15" customHeight="1" x14ac:dyDescent="0.15">
      <c r="AH171" s="13"/>
      <c r="CX171" t="s">
        <v>4931</v>
      </c>
      <c r="CY171" s="27" t="s">
        <v>5154</v>
      </c>
      <c r="CZ171" s="27" t="s">
        <v>5153</v>
      </c>
    </row>
    <row r="172" spans="18:105" ht="15" customHeight="1" x14ac:dyDescent="0.15">
      <c r="AH172" s="13"/>
      <c r="CX172" t="s">
        <v>4651</v>
      </c>
      <c r="CZ172" s="27" t="s">
        <v>5153</v>
      </c>
    </row>
    <row r="173" spans="18:105" ht="15" customHeight="1" x14ac:dyDescent="0.15">
      <c r="AH173" s="13"/>
      <c r="CX173" t="s">
        <v>1575</v>
      </c>
      <c r="CY173" s="27" t="s">
        <v>5152</v>
      </c>
      <c r="CZ173" s="27" t="s">
        <v>5154</v>
      </c>
    </row>
    <row r="174" spans="18:105" ht="15" customHeight="1" x14ac:dyDescent="0.15">
      <c r="AH174" s="13"/>
      <c r="CX174" t="s">
        <v>4750</v>
      </c>
      <c r="CY174" s="27" t="s">
        <v>5153</v>
      </c>
      <c r="CZ174" s="27" t="s">
        <v>5154</v>
      </c>
    </row>
    <row r="175" spans="18:105" ht="15" customHeight="1" x14ac:dyDescent="0.15">
      <c r="AH175" s="13"/>
      <c r="CX175" t="s">
        <v>4751</v>
      </c>
      <c r="CY175" s="27" t="s">
        <v>5153</v>
      </c>
      <c r="CZ175" s="27" t="s">
        <v>5154</v>
      </c>
    </row>
    <row r="176" spans="18:105" ht="15" customHeight="1" x14ac:dyDescent="0.15">
      <c r="AH176" s="13"/>
      <c r="CX176" t="s">
        <v>5049</v>
      </c>
      <c r="CY176" s="27" t="s">
        <v>5152</v>
      </c>
      <c r="CZ176" s="27" t="s">
        <v>5153</v>
      </c>
    </row>
    <row r="177" spans="18:105" ht="15" customHeight="1" x14ac:dyDescent="0.15">
      <c r="AH177" s="13"/>
      <c r="CX177" t="s">
        <v>5179</v>
      </c>
      <c r="CY177" s="27" t="s">
        <v>5166</v>
      </c>
      <c r="CZ177" s="27" t="s">
        <v>5165</v>
      </c>
    </row>
    <row r="178" spans="18:105" ht="15" customHeight="1" x14ac:dyDescent="0.15">
      <c r="AH178" s="13"/>
      <c r="CX178" t="s">
        <v>4932</v>
      </c>
      <c r="CY178" s="27" t="s">
        <v>5153</v>
      </c>
      <c r="CZ178" s="27" t="s">
        <v>5151</v>
      </c>
      <c r="DA178" s="27" t="s">
        <v>5151</v>
      </c>
    </row>
    <row r="179" spans="18:105" ht="15" customHeight="1" x14ac:dyDescent="0.15">
      <c r="R179" s="14"/>
      <c r="S179" s="14"/>
      <c r="T179" s="14"/>
      <c r="AH179" s="13"/>
      <c r="CX179" t="s">
        <v>820</v>
      </c>
      <c r="CY179" s="27" t="s">
        <v>5157</v>
      </c>
      <c r="CZ179" s="27" t="s">
        <v>5152</v>
      </c>
    </row>
    <row r="180" spans="18:105" ht="15" customHeight="1" x14ac:dyDescent="0.15">
      <c r="R180" s="14"/>
      <c r="S180" s="14"/>
      <c r="T180" s="14"/>
      <c r="AH180" s="13"/>
      <c r="CX180" t="s">
        <v>4939</v>
      </c>
      <c r="CY180" s="27" t="s">
        <v>5153</v>
      </c>
      <c r="CZ180" s="27" t="s">
        <v>5154</v>
      </c>
      <c r="DA180" s="27" t="s">
        <v>5152</v>
      </c>
    </row>
    <row r="181" spans="18:105" ht="15" customHeight="1" x14ac:dyDescent="0.15">
      <c r="R181" s="14"/>
      <c r="S181" s="14"/>
      <c r="T181" s="14"/>
      <c r="AH181" s="13"/>
      <c r="CX181" t="s">
        <v>3819</v>
      </c>
      <c r="CZ181" s="27" t="s">
        <v>5154</v>
      </c>
    </row>
    <row r="182" spans="18:105" ht="15" customHeight="1" x14ac:dyDescent="0.15">
      <c r="R182" s="14"/>
      <c r="S182" s="14"/>
      <c r="T182" s="14"/>
      <c r="AH182" s="13"/>
      <c r="CX182" t="s">
        <v>558</v>
      </c>
      <c r="CY182" s="27" t="s">
        <v>5157</v>
      </c>
      <c r="CZ182" s="27" t="s">
        <v>5152</v>
      </c>
    </row>
    <row r="183" spans="18:105" ht="15" customHeight="1" x14ac:dyDescent="0.15">
      <c r="AH183" s="13"/>
      <c r="CX183" t="s">
        <v>3892</v>
      </c>
      <c r="CZ183" s="27" t="s">
        <v>5152</v>
      </c>
    </row>
    <row r="184" spans="18:105" ht="15" customHeight="1" x14ac:dyDescent="0.15">
      <c r="AH184" s="13"/>
      <c r="CX184" t="s">
        <v>3883</v>
      </c>
      <c r="CZ184" s="27" t="s">
        <v>5152</v>
      </c>
    </row>
    <row r="185" spans="18:105" ht="15" customHeight="1" x14ac:dyDescent="0.15">
      <c r="AH185" s="13"/>
      <c r="CX185" t="s">
        <v>456</v>
      </c>
      <c r="CY185" s="27" t="s">
        <v>5157</v>
      </c>
      <c r="CZ185" s="27" t="s">
        <v>5154</v>
      </c>
    </row>
    <row r="186" spans="18:105" ht="15" customHeight="1" x14ac:dyDescent="0.15">
      <c r="AH186" s="13"/>
      <c r="CX186" t="s">
        <v>5136</v>
      </c>
      <c r="CY186" s="27" t="s">
        <v>5151</v>
      </c>
      <c r="CZ186" s="27" t="s">
        <v>5154</v>
      </c>
    </row>
    <row r="187" spans="18:105" ht="15" customHeight="1" x14ac:dyDescent="0.15">
      <c r="AH187" s="13"/>
      <c r="CX187" t="s">
        <v>3352</v>
      </c>
      <c r="CZ187" s="27" t="s">
        <v>5151</v>
      </c>
    </row>
    <row r="188" spans="18:105" ht="15" customHeight="1" x14ac:dyDescent="0.15">
      <c r="AH188" s="13"/>
      <c r="CX188" t="s">
        <v>4500</v>
      </c>
      <c r="CZ188" s="27" t="s">
        <v>5153</v>
      </c>
    </row>
    <row r="189" spans="18:105" ht="15" customHeight="1" x14ac:dyDescent="0.15">
      <c r="AH189" s="13"/>
      <c r="CX189" t="s">
        <v>4979</v>
      </c>
      <c r="CY189" s="27" t="s">
        <v>5154</v>
      </c>
      <c r="CZ189" s="27" t="s">
        <v>5153</v>
      </c>
    </row>
    <row r="190" spans="18:105" ht="15" customHeight="1" x14ac:dyDescent="0.15">
      <c r="AH190" s="13"/>
      <c r="CX190" t="s">
        <v>4978</v>
      </c>
      <c r="CY190" s="27" t="s">
        <v>5168</v>
      </c>
      <c r="CZ190" s="27" t="s">
        <v>5153</v>
      </c>
    </row>
    <row r="191" spans="18:105" ht="15" customHeight="1" x14ac:dyDescent="0.15">
      <c r="AH191" s="13"/>
      <c r="CX191" t="s">
        <v>4940</v>
      </c>
      <c r="CY191" s="27" t="s">
        <v>5153</v>
      </c>
      <c r="CZ191" s="27" t="s">
        <v>5153</v>
      </c>
      <c r="DA191" s="27" t="s">
        <v>5152</v>
      </c>
    </row>
    <row r="192" spans="18:105" ht="15" customHeight="1" x14ac:dyDescent="0.15">
      <c r="AH192" s="13"/>
      <c r="CX192" t="s">
        <v>4501</v>
      </c>
      <c r="CZ192" s="27" t="s">
        <v>5153</v>
      </c>
    </row>
    <row r="193" spans="18:105" ht="15" customHeight="1" x14ac:dyDescent="0.15">
      <c r="AH193" s="13"/>
      <c r="CX193" t="s">
        <v>4826</v>
      </c>
      <c r="CY193" s="27" t="s">
        <v>5153</v>
      </c>
      <c r="CZ193" s="27" t="s">
        <v>5154</v>
      </c>
    </row>
    <row r="194" spans="18:105" ht="15" customHeight="1" x14ac:dyDescent="0.15">
      <c r="AH194" s="13"/>
      <c r="CX194" t="s">
        <v>4951</v>
      </c>
      <c r="CY194" s="27" t="s">
        <v>5153</v>
      </c>
      <c r="CZ194" s="27" t="s">
        <v>5153</v>
      </c>
      <c r="DA194" s="27" t="s">
        <v>5159</v>
      </c>
    </row>
    <row r="195" spans="18:105" ht="15" customHeight="1" x14ac:dyDescent="0.15">
      <c r="AH195" s="13"/>
      <c r="CX195" t="s">
        <v>3985</v>
      </c>
      <c r="CZ195" s="27" t="s">
        <v>5153</v>
      </c>
    </row>
    <row r="196" spans="18:105" ht="15" customHeight="1" x14ac:dyDescent="0.15">
      <c r="AH196" s="13"/>
      <c r="CX196" t="s">
        <v>4353</v>
      </c>
      <c r="CZ196" s="27" t="s">
        <v>5152</v>
      </c>
    </row>
    <row r="197" spans="18:105" ht="15" customHeight="1" x14ac:dyDescent="0.15">
      <c r="R197" s="14"/>
      <c r="S197" s="14"/>
      <c r="T197" s="14"/>
      <c r="AH197" s="13"/>
      <c r="CX197" t="s">
        <v>4503</v>
      </c>
      <c r="CZ197" s="27" t="s">
        <v>5152</v>
      </c>
    </row>
    <row r="198" spans="18:105" ht="15" customHeight="1" x14ac:dyDescent="0.15">
      <c r="R198" s="14"/>
      <c r="S198" s="14"/>
      <c r="T198" s="14"/>
      <c r="AH198" s="13"/>
      <c r="CX198" t="s">
        <v>5092</v>
      </c>
      <c r="CY198" s="27" t="s">
        <v>5152</v>
      </c>
      <c r="CZ198" s="27" t="s">
        <v>5153</v>
      </c>
    </row>
    <row r="199" spans="18:105" ht="15" customHeight="1" x14ac:dyDescent="0.15">
      <c r="R199" s="14"/>
      <c r="S199" s="14"/>
      <c r="T199" s="14"/>
      <c r="AH199" s="13"/>
      <c r="CX199" t="s">
        <v>4905</v>
      </c>
      <c r="CY199" s="27" t="s">
        <v>5153</v>
      </c>
      <c r="CZ199" s="27" t="s">
        <v>5153</v>
      </c>
      <c r="DA199" s="27" t="s">
        <v>5152</v>
      </c>
    </row>
    <row r="200" spans="18:105" ht="15" customHeight="1" x14ac:dyDescent="0.15">
      <c r="R200" s="14"/>
      <c r="S200" s="14"/>
      <c r="T200" s="14"/>
      <c r="AH200" s="13"/>
      <c r="CX200" t="s">
        <v>3886</v>
      </c>
      <c r="CY200" s="27" t="s">
        <v>5153</v>
      </c>
      <c r="CZ200" s="27" t="s">
        <v>5152</v>
      </c>
    </row>
    <row r="201" spans="18:105" ht="15" customHeight="1" x14ac:dyDescent="0.15">
      <c r="AH201" s="13"/>
      <c r="CX201" t="s">
        <v>5050</v>
      </c>
      <c r="CY201" s="27" t="s">
        <v>5153</v>
      </c>
      <c r="CZ201" s="27" t="s">
        <v>5154</v>
      </c>
      <c r="DA201" s="27" t="s">
        <v>5152</v>
      </c>
    </row>
    <row r="202" spans="18:105" ht="15" customHeight="1" x14ac:dyDescent="0.15">
      <c r="CX202" t="s">
        <v>3821</v>
      </c>
      <c r="CZ202" s="27" t="s">
        <v>5152</v>
      </c>
    </row>
    <row r="203" spans="18:105" ht="15" customHeight="1" x14ac:dyDescent="0.15">
      <c r="CX203" t="s">
        <v>4904</v>
      </c>
      <c r="CY203" s="27" t="s">
        <v>5153</v>
      </c>
      <c r="CZ203" s="27" t="s">
        <v>5153</v>
      </c>
      <c r="DA203" s="27" t="s">
        <v>5161</v>
      </c>
    </row>
    <row r="204" spans="18:105" ht="15" customHeight="1" x14ac:dyDescent="0.15">
      <c r="CX204" t="s">
        <v>3353</v>
      </c>
      <c r="CZ204" s="27" t="s">
        <v>5153</v>
      </c>
    </row>
    <row r="205" spans="18:105" ht="15" customHeight="1" x14ac:dyDescent="0.15">
      <c r="CX205" t="s">
        <v>4173</v>
      </c>
      <c r="CY205" s="27" t="s">
        <v>5153</v>
      </c>
      <c r="CZ205" s="27" t="s">
        <v>5156</v>
      </c>
    </row>
    <row r="206" spans="18:105" x14ac:dyDescent="0.15">
      <c r="CX206" t="s">
        <v>956</v>
      </c>
      <c r="CZ206" s="27" t="s">
        <v>5157</v>
      </c>
    </row>
    <row r="207" spans="18:105" x14ac:dyDescent="0.15">
      <c r="CX207" t="s">
        <v>398</v>
      </c>
      <c r="CY207" s="27" t="s">
        <v>5153</v>
      </c>
      <c r="CZ207" s="27" t="s">
        <v>5155</v>
      </c>
    </row>
    <row r="208" spans="18:105" x14ac:dyDescent="0.15">
      <c r="CX208" t="s">
        <v>3762</v>
      </c>
      <c r="CY208" s="27" t="s">
        <v>5153</v>
      </c>
      <c r="CZ208" s="27" t="s">
        <v>5155</v>
      </c>
    </row>
    <row r="209" spans="102:105" x14ac:dyDescent="0.15">
      <c r="CX209" t="s">
        <v>3900</v>
      </c>
      <c r="CZ209" s="27" t="s">
        <v>5151</v>
      </c>
    </row>
    <row r="210" spans="102:105" x14ac:dyDescent="0.15">
      <c r="CX210" t="s">
        <v>4533</v>
      </c>
      <c r="CZ210" s="27" t="s">
        <v>5153</v>
      </c>
    </row>
    <row r="211" spans="102:105" x14ac:dyDescent="0.15">
      <c r="CX211" t="s">
        <v>4537</v>
      </c>
      <c r="CY211" s="27" t="s">
        <v>5153</v>
      </c>
      <c r="CZ211" s="27" t="s">
        <v>5156</v>
      </c>
    </row>
    <row r="212" spans="102:105" x14ac:dyDescent="0.15">
      <c r="CX212" t="s">
        <v>3119</v>
      </c>
      <c r="CY212" s="27" t="s">
        <v>5152</v>
      </c>
      <c r="CZ212" s="27" t="s">
        <v>5155</v>
      </c>
    </row>
    <row r="213" spans="102:105" x14ac:dyDescent="0.15">
      <c r="CX213" t="s">
        <v>3091</v>
      </c>
      <c r="CY213" s="27" t="s">
        <v>5152</v>
      </c>
      <c r="CZ213" s="27" t="s">
        <v>5155</v>
      </c>
    </row>
    <row r="214" spans="102:105" x14ac:dyDescent="0.15">
      <c r="CX214" t="s">
        <v>4952</v>
      </c>
      <c r="CY214" s="27" t="s">
        <v>5153</v>
      </c>
      <c r="CZ214" s="27" t="s">
        <v>5153</v>
      </c>
      <c r="DA214" s="27" t="s">
        <v>5159</v>
      </c>
    </row>
    <row r="215" spans="102:105" x14ac:dyDescent="0.15">
      <c r="CX215" t="s">
        <v>3888</v>
      </c>
      <c r="CY215" s="27" t="s">
        <v>5153</v>
      </c>
      <c r="CZ215" s="27" t="s">
        <v>5154</v>
      </c>
    </row>
    <row r="216" spans="102:105" x14ac:dyDescent="0.15">
      <c r="CX216" t="s">
        <v>3823</v>
      </c>
      <c r="CZ216" s="27" t="s">
        <v>5151</v>
      </c>
    </row>
    <row r="217" spans="102:105" x14ac:dyDescent="0.15">
      <c r="CX217" t="s">
        <v>4954</v>
      </c>
      <c r="CY217" s="27" t="s">
        <v>5153</v>
      </c>
      <c r="CZ217" s="27" t="s">
        <v>5153</v>
      </c>
      <c r="DA217" s="27" t="s">
        <v>5168</v>
      </c>
    </row>
    <row r="218" spans="102:105" x14ac:dyDescent="0.15">
      <c r="CX218" t="s">
        <v>4251</v>
      </c>
      <c r="CY218" s="27" t="s">
        <v>5154</v>
      </c>
      <c r="CZ218" s="27" t="s">
        <v>5158</v>
      </c>
    </row>
    <row r="219" spans="102:105" x14ac:dyDescent="0.15">
      <c r="CX219" t="s">
        <v>4278</v>
      </c>
      <c r="CY219" s="27" t="s">
        <v>5154</v>
      </c>
      <c r="CZ219" s="27" t="s">
        <v>5158</v>
      </c>
    </row>
    <row r="220" spans="102:105" x14ac:dyDescent="0.15">
      <c r="CX220" t="s">
        <v>3412</v>
      </c>
      <c r="CY220" s="27" t="s">
        <v>5153</v>
      </c>
      <c r="CZ220" s="27" t="s">
        <v>5154</v>
      </c>
    </row>
    <row r="221" spans="102:105" x14ac:dyDescent="0.15">
      <c r="CX221" t="s">
        <v>3026</v>
      </c>
      <c r="CY221" s="27" t="s">
        <v>5153</v>
      </c>
      <c r="CZ221" s="27" t="s">
        <v>5154</v>
      </c>
    </row>
    <row r="222" spans="102:105" x14ac:dyDescent="0.15">
      <c r="CX222" t="s">
        <v>3148</v>
      </c>
      <c r="CY222" s="27" t="s">
        <v>5153</v>
      </c>
      <c r="CZ222" s="27" t="s">
        <v>5154</v>
      </c>
    </row>
    <row r="223" spans="102:105" x14ac:dyDescent="0.15">
      <c r="CX223" t="s">
        <v>5042</v>
      </c>
      <c r="CY223" s="27" t="s">
        <v>5153</v>
      </c>
      <c r="CZ223" s="27" t="s">
        <v>5151</v>
      </c>
    </row>
    <row r="224" spans="102:105" x14ac:dyDescent="0.15">
      <c r="CX224" t="s">
        <v>4832</v>
      </c>
      <c r="CY224" s="27" t="s">
        <v>5153</v>
      </c>
      <c r="CZ224" s="27" t="s">
        <v>5152</v>
      </c>
    </row>
    <row r="225" spans="102:105" x14ac:dyDescent="0.15">
      <c r="CX225" t="s">
        <v>4540</v>
      </c>
      <c r="CY225" s="27" t="s">
        <v>5154</v>
      </c>
      <c r="CZ225" s="27" t="s">
        <v>5152</v>
      </c>
    </row>
    <row r="226" spans="102:105" x14ac:dyDescent="0.15">
      <c r="CX226" t="s">
        <v>4980</v>
      </c>
      <c r="CY226" s="27" t="s">
        <v>5152</v>
      </c>
      <c r="CZ226" s="27" t="s">
        <v>5153</v>
      </c>
    </row>
    <row r="227" spans="102:105" x14ac:dyDescent="0.15">
      <c r="CX227" t="s">
        <v>5027</v>
      </c>
      <c r="CY227" s="27" t="s">
        <v>5151</v>
      </c>
      <c r="CZ227" s="27" t="s">
        <v>5153</v>
      </c>
      <c r="DA227" s="27" t="s">
        <v>5153</v>
      </c>
    </row>
    <row r="228" spans="102:105" x14ac:dyDescent="0.15">
      <c r="CX228" t="s">
        <v>3824</v>
      </c>
      <c r="CZ228" s="27" t="s">
        <v>5153</v>
      </c>
    </row>
    <row r="229" spans="102:105" x14ac:dyDescent="0.15">
      <c r="CX229" t="s">
        <v>5083</v>
      </c>
      <c r="CY229" s="27" t="s">
        <v>5151</v>
      </c>
      <c r="CZ229" s="27" t="s">
        <v>5153</v>
      </c>
      <c r="DA229" s="27" t="s">
        <v>5154</v>
      </c>
    </row>
    <row r="230" spans="102:105" x14ac:dyDescent="0.15">
      <c r="CX230" t="s">
        <v>4549</v>
      </c>
      <c r="CY230" s="27" t="s">
        <v>5153</v>
      </c>
      <c r="CZ230" s="27" t="s">
        <v>5167</v>
      </c>
    </row>
    <row r="231" spans="102:105" x14ac:dyDescent="0.15">
      <c r="CX231" t="s">
        <v>4552</v>
      </c>
      <c r="CY231" s="27" t="s">
        <v>5153</v>
      </c>
      <c r="CZ231" s="27" t="s">
        <v>5167</v>
      </c>
    </row>
    <row r="232" spans="102:105" x14ac:dyDescent="0.15">
      <c r="CX232" t="s">
        <v>379</v>
      </c>
      <c r="CZ232" s="27" t="s">
        <v>5152</v>
      </c>
    </row>
    <row r="233" spans="102:105" x14ac:dyDescent="0.15">
      <c r="CX233" t="s">
        <v>573</v>
      </c>
      <c r="CZ233" s="27" t="s">
        <v>5152</v>
      </c>
    </row>
    <row r="234" spans="102:105" x14ac:dyDescent="0.15">
      <c r="CX234" t="s">
        <v>3309</v>
      </c>
      <c r="CZ234" s="27" t="s">
        <v>5152</v>
      </c>
    </row>
    <row r="235" spans="102:105" x14ac:dyDescent="0.15">
      <c r="CX235" t="s">
        <v>4825</v>
      </c>
      <c r="CY235" s="27" t="s">
        <v>5153</v>
      </c>
      <c r="CZ235" s="27" t="s">
        <v>5152</v>
      </c>
    </row>
    <row r="236" spans="102:105" x14ac:dyDescent="0.15">
      <c r="CX236" t="s">
        <v>5071</v>
      </c>
      <c r="CY236" s="27" t="s">
        <v>5153</v>
      </c>
      <c r="CZ236" s="27" t="s">
        <v>5152</v>
      </c>
      <c r="DA236" s="27" t="s">
        <v>5152</v>
      </c>
    </row>
    <row r="237" spans="102:105" x14ac:dyDescent="0.15">
      <c r="CX237" t="s">
        <v>4898</v>
      </c>
      <c r="CY237" s="27" t="s">
        <v>5153</v>
      </c>
      <c r="CZ237" s="27" t="s">
        <v>5154</v>
      </c>
    </row>
    <row r="238" spans="102:105" x14ac:dyDescent="0.15">
      <c r="CX238" t="s">
        <v>4897</v>
      </c>
      <c r="CY238" s="27" t="s">
        <v>5153</v>
      </c>
      <c r="CZ238" s="27" t="s">
        <v>5153</v>
      </c>
      <c r="DA238" s="27" t="s">
        <v>5159</v>
      </c>
    </row>
    <row r="239" spans="102:105" x14ac:dyDescent="0.15">
      <c r="CX239" t="s">
        <v>3890</v>
      </c>
      <c r="CZ239" s="27" t="s">
        <v>5153</v>
      </c>
    </row>
    <row r="240" spans="102:105" x14ac:dyDescent="0.15">
      <c r="CX240" t="s">
        <v>4177</v>
      </c>
      <c r="CY240" s="27" t="s">
        <v>5154</v>
      </c>
      <c r="CZ240" s="27" t="s">
        <v>5152</v>
      </c>
    </row>
    <row r="241" spans="102:105" x14ac:dyDescent="0.15">
      <c r="CX241" t="s">
        <v>4901</v>
      </c>
      <c r="CY241" s="27" t="s">
        <v>5154</v>
      </c>
      <c r="CZ241" s="27" t="s">
        <v>5153</v>
      </c>
      <c r="DA241" s="27" t="s">
        <v>5153</v>
      </c>
    </row>
    <row r="242" spans="102:105" x14ac:dyDescent="0.15">
      <c r="CX242" t="s">
        <v>3904</v>
      </c>
      <c r="CZ242" s="27" t="s">
        <v>5154</v>
      </c>
    </row>
    <row r="243" spans="102:105" x14ac:dyDescent="0.15">
      <c r="CX243" t="s">
        <v>4756</v>
      </c>
      <c r="CY243" s="27" t="s">
        <v>5152</v>
      </c>
      <c r="CZ243" s="27" t="s">
        <v>2936</v>
      </c>
    </row>
    <row r="244" spans="102:105" x14ac:dyDescent="0.15">
      <c r="CX244" t="s">
        <v>5093</v>
      </c>
      <c r="CY244" s="27" t="s">
        <v>5154</v>
      </c>
      <c r="CZ244" s="27" t="s">
        <v>5153</v>
      </c>
    </row>
    <row r="245" spans="102:105" x14ac:dyDescent="0.15">
      <c r="CX245" t="s">
        <v>5175</v>
      </c>
      <c r="CZ245" s="27" t="s">
        <v>5152</v>
      </c>
    </row>
    <row r="246" spans="102:105" x14ac:dyDescent="0.15">
      <c r="CX246" t="s">
        <v>4716</v>
      </c>
      <c r="CZ246" s="27" t="s">
        <v>5152</v>
      </c>
    </row>
    <row r="247" spans="102:105" x14ac:dyDescent="0.15">
      <c r="CX247" t="s">
        <v>4639</v>
      </c>
      <c r="CZ247" s="27" t="s">
        <v>5152</v>
      </c>
    </row>
    <row r="248" spans="102:105" x14ac:dyDescent="0.15">
      <c r="CX248" t="s">
        <v>4782</v>
      </c>
      <c r="CY248" s="27" t="s">
        <v>5151</v>
      </c>
      <c r="CZ248" s="27" t="s">
        <v>5153</v>
      </c>
    </row>
    <row r="249" spans="102:105" x14ac:dyDescent="0.15">
      <c r="CX249" t="s">
        <v>581</v>
      </c>
      <c r="CZ249" s="27" t="s">
        <v>5157</v>
      </c>
    </row>
    <row r="250" spans="102:105" x14ac:dyDescent="0.15">
      <c r="CX250" t="s">
        <v>4556</v>
      </c>
      <c r="CZ250" s="27" t="s">
        <v>5153</v>
      </c>
    </row>
    <row r="251" spans="102:105" x14ac:dyDescent="0.15">
      <c r="CX251" t="s">
        <v>4991</v>
      </c>
      <c r="CZ251" s="27" t="s">
        <v>5151</v>
      </c>
    </row>
    <row r="252" spans="102:105" x14ac:dyDescent="0.15">
      <c r="CX252" t="s">
        <v>4956</v>
      </c>
      <c r="CY252" s="27" t="s">
        <v>5153</v>
      </c>
      <c r="CZ252" s="27" t="s">
        <v>5151</v>
      </c>
    </row>
    <row r="253" spans="102:105" x14ac:dyDescent="0.15">
      <c r="CX253" t="s">
        <v>4759</v>
      </c>
      <c r="CZ253" s="27" t="s">
        <v>5152</v>
      </c>
    </row>
    <row r="254" spans="102:105" x14ac:dyDescent="0.15">
      <c r="CX254" t="s">
        <v>3522</v>
      </c>
      <c r="CZ254" s="27" t="s">
        <v>5152</v>
      </c>
    </row>
    <row r="255" spans="102:105" x14ac:dyDescent="0.15">
      <c r="CX255" t="s">
        <v>4047</v>
      </c>
      <c r="CZ255" s="27" t="s">
        <v>5153</v>
      </c>
    </row>
    <row r="256" spans="102:105" x14ac:dyDescent="0.15">
      <c r="CX256" t="s">
        <v>4957</v>
      </c>
      <c r="CY256" s="27" t="s">
        <v>5153</v>
      </c>
      <c r="CZ256" s="27" t="s">
        <v>5152</v>
      </c>
      <c r="DA256" s="27" t="s">
        <v>5152</v>
      </c>
    </row>
    <row r="257" spans="102:105" x14ac:dyDescent="0.15">
      <c r="CX257" t="s">
        <v>5121</v>
      </c>
      <c r="CY257" s="27" t="s">
        <v>5153</v>
      </c>
      <c r="CZ257" s="27" t="s">
        <v>5153</v>
      </c>
      <c r="DA257" s="27" t="s">
        <v>5159</v>
      </c>
    </row>
    <row r="258" spans="102:105" x14ac:dyDescent="0.15">
      <c r="CX258" t="s">
        <v>4902</v>
      </c>
      <c r="CY258" s="27" t="s">
        <v>5153</v>
      </c>
      <c r="CZ258" s="27" t="s">
        <v>5153</v>
      </c>
      <c r="DA258" s="27" t="s">
        <v>5152</v>
      </c>
    </row>
    <row r="259" spans="102:105" x14ac:dyDescent="0.15">
      <c r="CX259" t="s">
        <v>4181</v>
      </c>
      <c r="CZ259" s="27" t="s">
        <v>5153</v>
      </c>
    </row>
    <row r="260" spans="102:105" x14ac:dyDescent="0.15">
      <c r="CX260" t="s">
        <v>3831</v>
      </c>
      <c r="CZ260" s="27" t="s">
        <v>5153</v>
      </c>
    </row>
    <row r="261" spans="102:105" x14ac:dyDescent="0.15">
      <c r="CX261" t="s">
        <v>5025</v>
      </c>
      <c r="CY261" s="27" t="s">
        <v>5152</v>
      </c>
      <c r="CZ261" s="27" t="s">
        <v>5153</v>
      </c>
    </row>
    <row r="262" spans="102:105" x14ac:dyDescent="0.15">
      <c r="CX262" t="s">
        <v>5001</v>
      </c>
      <c r="CY262" s="27" t="s">
        <v>5153</v>
      </c>
      <c r="CZ262" s="27" t="s">
        <v>5153</v>
      </c>
      <c r="DA262" s="27" t="s">
        <v>5151</v>
      </c>
    </row>
    <row r="263" spans="102:105" x14ac:dyDescent="0.15">
      <c r="CX263" t="s">
        <v>3832</v>
      </c>
      <c r="CZ263" s="27" t="s">
        <v>5153</v>
      </c>
    </row>
    <row r="264" spans="102:105" x14ac:dyDescent="0.15">
      <c r="CX264" t="s">
        <v>4504</v>
      </c>
      <c r="CY264" s="27" t="s">
        <v>5153</v>
      </c>
      <c r="CZ264" s="27" t="s">
        <v>5151</v>
      </c>
    </row>
    <row r="265" spans="102:105" x14ac:dyDescent="0.15">
      <c r="CX265" t="s">
        <v>4558</v>
      </c>
      <c r="CZ265" s="27" t="s">
        <v>5151</v>
      </c>
    </row>
    <row r="266" spans="102:105" x14ac:dyDescent="0.15">
      <c r="CX266" t="s">
        <v>3910</v>
      </c>
      <c r="CZ266" s="27" t="s">
        <v>5154</v>
      </c>
    </row>
    <row r="267" spans="102:105" x14ac:dyDescent="0.15">
      <c r="CX267" t="s">
        <v>5028</v>
      </c>
      <c r="CY267" s="27" t="s">
        <v>5153</v>
      </c>
      <c r="CZ267" s="27" t="s">
        <v>5153</v>
      </c>
      <c r="DA267" s="27" t="s">
        <v>5152</v>
      </c>
    </row>
    <row r="268" spans="102:105" x14ac:dyDescent="0.15">
      <c r="CX268" t="s">
        <v>4187</v>
      </c>
      <c r="CZ268" s="27" t="s">
        <v>5153</v>
      </c>
    </row>
    <row r="269" spans="102:105" x14ac:dyDescent="0.15">
      <c r="CX269" t="s">
        <v>5098</v>
      </c>
      <c r="CY269" s="27" t="s">
        <v>5152</v>
      </c>
      <c r="CZ269" s="27" t="s">
        <v>5153</v>
      </c>
    </row>
    <row r="270" spans="102:105" x14ac:dyDescent="0.15">
      <c r="CX270" t="s">
        <v>2916</v>
      </c>
      <c r="CZ270" s="27" t="s">
        <v>5152</v>
      </c>
    </row>
    <row r="271" spans="102:105" x14ac:dyDescent="0.15">
      <c r="CX271" t="s">
        <v>705</v>
      </c>
      <c r="CZ271" s="27" t="s">
        <v>5152</v>
      </c>
    </row>
    <row r="272" spans="102:105" x14ac:dyDescent="0.15">
      <c r="CX272" t="s">
        <v>5087</v>
      </c>
      <c r="CY272" s="27" t="s">
        <v>5153</v>
      </c>
      <c r="CZ272" s="27" t="s">
        <v>5154</v>
      </c>
      <c r="DA272" s="27" t="s">
        <v>5152</v>
      </c>
    </row>
    <row r="273" spans="102:105" x14ac:dyDescent="0.15">
      <c r="CX273" t="s">
        <v>4297</v>
      </c>
      <c r="CY273" s="27" t="s">
        <v>5153</v>
      </c>
      <c r="CZ273" s="27" t="s">
        <v>5152</v>
      </c>
    </row>
    <row r="274" spans="102:105" x14ac:dyDescent="0.15">
      <c r="CX274" t="s">
        <v>4918</v>
      </c>
      <c r="CY274" s="27" t="s">
        <v>5166</v>
      </c>
      <c r="CZ274" s="27" t="s">
        <v>5168</v>
      </c>
    </row>
    <row r="275" spans="102:105" x14ac:dyDescent="0.15">
      <c r="CX275" t="s">
        <v>4908</v>
      </c>
      <c r="CY275" s="27" t="s">
        <v>5153</v>
      </c>
      <c r="CZ275" s="27" t="s">
        <v>5153</v>
      </c>
      <c r="DA275" s="27" t="s">
        <v>5168</v>
      </c>
    </row>
    <row r="276" spans="102:105" x14ac:dyDescent="0.15">
      <c r="CX276" t="s">
        <v>137</v>
      </c>
      <c r="CY276" s="27" t="s">
        <v>5153</v>
      </c>
      <c r="CZ276" s="27" t="s">
        <v>5154</v>
      </c>
    </row>
    <row r="277" spans="102:105" x14ac:dyDescent="0.15">
      <c r="CX277" t="s">
        <v>716</v>
      </c>
      <c r="CY277" s="27" t="s">
        <v>5153</v>
      </c>
      <c r="CZ277" s="27" t="s">
        <v>5154</v>
      </c>
    </row>
    <row r="278" spans="102:105" x14ac:dyDescent="0.15">
      <c r="CX278" t="s">
        <v>720</v>
      </c>
      <c r="CY278" s="27" t="s">
        <v>5153</v>
      </c>
      <c r="CZ278" s="27" t="s">
        <v>5154</v>
      </c>
    </row>
    <row r="279" spans="102:105" x14ac:dyDescent="0.15">
      <c r="CX279" t="s">
        <v>3545</v>
      </c>
      <c r="CY279" s="27" t="s">
        <v>5153</v>
      </c>
      <c r="CZ279" s="27" t="s">
        <v>5153</v>
      </c>
    </row>
    <row r="280" spans="102:105" x14ac:dyDescent="0.15">
      <c r="CX280" t="s">
        <v>4864</v>
      </c>
      <c r="CY280" s="27" t="s">
        <v>5153</v>
      </c>
      <c r="CZ280" s="27" t="s">
        <v>5153</v>
      </c>
      <c r="DA280" s="27" t="s">
        <v>5166</v>
      </c>
    </row>
    <row r="281" spans="102:105" x14ac:dyDescent="0.15">
      <c r="CX281" t="s">
        <v>4506</v>
      </c>
      <c r="CY281" s="27" t="s">
        <v>5153</v>
      </c>
      <c r="CZ281" s="27" t="s">
        <v>5152</v>
      </c>
    </row>
    <row r="282" spans="102:105" x14ac:dyDescent="0.15">
      <c r="CX282" t="s">
        <v>4734</v>
      </c>
      <c r="CZ282" s="27" t="s">
        <v>5153</v>
      </c>
    </row>
    <row r="283" spans="102:105" x14ac:dyDescent="0.15">
      <c r="CX283" t="s">
        <v>3345</v>
      </c>
      <c r="CY283" s="27" t="s">
        <v>5154</v>
      </c>
      <c r="CZ283" s="27" t="s">
        <v>5158</v>
      </c>
    </row>
    <row r="284" spans="102:105" x14ac:dyDescent="0.15">
      <c r="CX284" t="s">
        <v>3366</v>
      </c>
      <c r="CY284" s="27" t="s">
        <v>5154</v>
      </c>
      <c r="CZ284" s="27" t="s">
        <v>5158</v>
      </c>
    </row>
    <row r="285" spans="102:105" x14ac:dyDescent="0.15">
      <c r="CX285" t="s">
        <v>5099</v>
      </c>
      <c r="CY285" s="27" t="s">
        <v>5153</v>
      </c>
      <c r="CZ285" s="27" t="s">
        <v>5153</v>
      </c>
      <c r="DA285" s="27" t="s">
        <v>5159</v>
      </c>
    </row>
    <row r="286" spans="102:105" x14ac:dyDescent="0.15">
      <c r="CX286" t="s">
        <v>603</v>
      </c>
      <c r="CY286" s="27" t="s">
        <v>5157</v>
      </c>
      <c r="CZ286" s="27" t="s">
        <v>5152</v>
      </c>
    </row>
    <row r="287" spans="102:105" x14ac:dyDescent="0.15">
      <c r="CX287" t="s">
        <v>5065</v>
      </c>
      <c r="CY287" s="27" t="s">
        <v>5153</v>
      </c>
      <c r="CZ287" s="27" t="s">
        <v>5153</v>
      </c>
    </row>
    <row r="288" spans="102:105" x14ac:dyDescent="0.15">
      <c r="CX288" t="s">
        <v>3814</v>
      </c>
      <c r="CZ288" s="27" t="s">
        <v>5153</v>
      </c>
    </row>
    <row r="289" spans="102:105" x14ac:dyDescent="0.15">
      <c r="CX289" t="s">
        <v>3771</v>
      </c>
      <c r="CZ289" s="27" t="s">
        <v>5153</v>
      </c>
    </row>
    <row r="290" spans="102:105" x14ac:dyDescent="0.15">
      <c r="CX290" t="s">
        <v>5003</v>
      </c>
      <c r="CY290" s="27" t="s">
        <v>5153</v>
      </c>
      <c r="CZ290" s="27" t="s">
        <v>5151</v>
      </c>
      <c r="DA290" s="27" t="s">
        <v>5151</v>
      </c>
    </row>
    <row r="291" spans="102:105" x14ac:dyDescent="0.15">
      <c r="CX291" t="s">
        <v>4561</v>
      </c>
      <c r="CZ291" s="27" t="s">
        <v>5152</v>
      </c>
    </row>
    <row r="292" spans="102:105" x14ac:dyDescent="0.15">
      <c r="CX292" t="s">
        <v>4304</v>
      </c>
      <c r="CZ292" s="27" t="s">
        <v>5153</v>
      </c>
    </row>
    <row r="293" spans="102:105" x14ac:dyDescent="0.15">
      <c r="CX293" t="s">
        <v>3369</v>
      </c>
      <c r="CZ293" s="27" t="s">
        <v>5153</v>
      </c>
    </row>
    <row r="294" spans="102:105" x14ac:dyDescent="0.15">
      <c r="CX294" t="s">
        <v>890</v>
      </c>
      <c r="CY294" s="27" t="s">
        <v>2936</v>
      </c>
      <c r="CZ294" s="27" t="s">
        <v>5153</v>
      </c>
    </row>
    <row r="295" spans="102:105" x14ac:dyDescent="0.15">
      <c r="CX295" t="s">
        <v>3370</v>
      </c>
      <c r="CZ295" s="27" t="s">
        <v>5154</v>
      </c>
    </row>
    <row r="296" spans="102:105" x14ac:dyDescent="0.15">
      <c r="CX296" t="s">
        <v>4833</v>
      </c>
      <c r="CY296" s="27" t="s">
        <v>5154</v>
      </c>
      <c r="CZ296" s="27" t="s">
        <v>5152</v>
      </c>
    </row>
    <row r="297" spans="102:105" x14ac:dyDescent="0.15">
      <c r="CX297" t="s">
        <v>4914</v>
      </c>
      <c r="CY297" s="27" t="s">
        <v>5153</v>
      </c>
      <c r="CZ297" s="27" t="s">
        <v>5154</v>
      </c>
    </row>
    <row r="298" spans="102:105" x14ac:dyDescent="0.15">
      <c r="CX298" t="s">
        <v>4850</v>
      </c>
      <c r="CY298" s="27" t="s">
        <v>5153</v>
      </c>
      <c r="CZ298" s="27" t="s">
        <v>5152</v>
      </c>
    </row>
    <row r="299" spans="102:105" x14ac:dyDescent="0.15">
      <c r="CX299" t="s">
        <v>4563</v>
      </c>
      <c r="CZ299" s="27" t="s">
        <v>5153</v>
      </c>
    </row>
    <row r="300" spans="102:105" x14ac:dyDescent="0.15">
      <c r="CX300" t="s">
        <v>3835</v>
      </c>
      <c r="CZ300" s="27" t="s">
        <v>5153</v>
      </c>
    </row>
    <row r="301" spans="102:105" x14ac:dyDescent="0.15">
      <c r="CX301" t="s">
        <v>3973</v>
      </c>
      <c r="CZ301" s="27" t="s">
        <v>5153</v>
      </c>
    </row>
    <row r="302" spans="102:105" x14ac:dyDescent="0.15">
      <c r="CX302" t="s">
        <v>5051</v>
      </c>
      <c r="CY302" s="27" t="s">
        <v>5153</v>
      </c>
      <c r="CZ302" s="27" t="s">
        <v>5153</v>
      </c>
      <c r="DA302" s="27" t="s">
        <v>5152</v>
      </c>
    </row>
    <row r="303" spans="102:105" x14ac:dyDescent="0.15">
      <c r="CX303" t="s">
        <v>4787</v>
      </c>
      <c r="CY303" s="27" t="s">
        <v>5153</v>
      </c>
      <c r="CZ303" s="27" t="s">
        <v>5152</v>
      </c>
    </row>
    <row r="304" spans="102:105" x14ac:dyDescent="0.15">
      <c r="CX304" t="s">
        <v>3837</v>
      </c>
      <c r="CZ304" s="27" t="s">
        <v>5152</v>
      </c>
    </row>
    <row r="305" spans="102:105" x14ac:dyDescent="0.15">
      <c r="CX305" t="s">
        <v>4983</v>
      </c>
      <c r="CY305" s="27" t="s">
        <v>5151</v>
      </c>
      <c r="CZ305" s="27" t="s">
        <v>5151</v>
      </c>
    </row>
    <row r="306" spans="102:105" x14ac:dyDescent="0.15">
      <c r="CX306" t="s">
        <v>4399</v>
      </c>
      <c r="CZ306" s="27" t="s">
        <v>5153</v>
      </c>
    </row>
    <row r="307" spans="102:105" x14ac:dyDescent="0.15">
      <c r="CX307" t="s">
        <v>4508</v>
      </c>
      <c r="CY307" s="27" t="s">
        <v>5153</v>
      </c>
      <c r="CZ307" s="27" t="s">
        <v>5153</v>
      </c>
    </row>
    <row r="308" spans="102:105" x14ac:dyDescent="0.15">
      <c r="CX308" t="s">
        <v>3371</v>
      </c>
      <c r="CZ308" s="27" t="s">
        <v>5152</v>
      </c>
    </row>
    <row r="309" spans="102:105" x14ac:dyDescent="0.15">
      <c r="CX309" t="s">
        <v>5022</v>
      </c>
      <c r="CY309" s="27" t="s">
        <v>5153</v>
      </c>
      <c r="CZ309" s="27" t="s">
        <v>5153</v>
      </c>
      <c r="DA309" s="27" t="s">
        <v>5153</v>
      </c>
    </row>
    <row r="310" spans="102:105" x14ac:dyDescent="0.15">
      <c r="CX310" t="s">
        <v>4569</v>
      </c>
      <c r="CZ310" s="27" t="s">
        <v>5152</v>
      </c>
    </row>
    <row r="311" spans="102:105" x14ac:dyDescent="0.15">
      <c r="CX311" t="s">
        <v>4571</v>
      </c>
      <c r="CZ311" s="27" t="s">
        <v>5151</v>
      </c>
    </row>
    <row r="312" spans="102:105" x14ac:dyDescent="0.15">
      <c r="CX312" t="s">
        <v>994</v>
      </c>
      <c r="CZ312" s="27" t="s">
        <v>5151</v>
      </c>
    </row>
    <row r="313" spans="102:105" x14ac:dyDescent="0.15">
      <c r="CX313" t="s">
        <v>3974</v>
      </c>
      <c r="CZ313" s="27" t="s">
        <v>5151</v>
      </c>
    </row>
    <row r="314" spans="102:105" x14ac:dyDescent="0.15">
      <c r="CX314" t="s">
        <v>3245</v>
      </c>
      <c r="CZ314" s="27" t="s">
        <v>5151</v>
      </c>
    </row>
    <row r="315" spans="102:105" x14ac:dyDescent="0.15">
      <c r="CX315" t="s">
        <v>4789</v>
      </c>
      <c r="CY315" s="27" t="s">
        <v>5153</v>
      </c>
      <c r="CZ315" s="27" t="s">
        <v>5153</v>
      </c>
    </row>
    <row r="316" spans="102:105" x14ac:dyDescent="0.15">
      <c r="CX316" t="s">
        <v>3574</v>
      </c>
      <c r="CZ316" s="27" t="s">
        <v>5152</v>
      </c>
    </row>
    <row r="317" spans="102:105" x14ac:dyDescent="0.15">
      <c r="CX317" t="s">
        <v>5070</v>
      </c>
      <c r="CY317" s="27" t="s">
        <v>5153</v>
      </c>
      <c r="CZ317" s="27" t="s">
        <v>5153</v>
      </c>
      <c r="DA317" s="27" t="s">
        <v>5152</v>
      </c>
    </row>
    <row r="318" spans="102:105" x14ac:dyDescent="0.15">
      <c r="CX318" t="s">
        <v>4401</v>
      </c>
      <c r="CZ318" s="27" t="s">
        <v>5153</v>
      </c>
    </row>
    <row r="319" spans="102:105" x14ac:dyDescent="0.15">
      <c r="CX319" t="s">
        <v>4862</v>
      </c>
      <c r="CY319" s="27" t="s">
        <v>5151</v>
      </c>
      <c r="CZ319" s="27" t="s">
        <v>5153</v>
      </c>
    </row>
    <row r="320" spans="102:105" x14ac:dyDescent="0.15">
      <c r="CX320" t="s">
        <v>4313</v>
      </c>
      <c r="CY320" s="27" t="s">
        <v>5153</v>
      </c>
      <c r="CZ320" s="27" t="s">
        <v>2936</v>
      </c>
    </row>
    <row r="321" spans="102:105" x14ac:dyDescent="0.15">
      <c r="CX321" t="s">
        <v>4402</v>
      </c>
      <c r="CZ321" s="27" t="s">
        <v>5153</v>
      </c>
    </row>
    <row r="322" spans="102:105" x14ac:dyDescent="0.15">
      <c r="CX322" t="s">
        <v>5111</v>
      </c>
      <c r="CY322" s="27" t="s">
        <v>5152</v>
      </c>
      <c r="CZ322" s="27" t="s">
        <v>5153</v>
      </c>
    </row>
    <row r="323" spans="102:105" x14ac:dyDescent="0.15">
      <c r="CX323" t="s">
        <v>1172</v>
      </c>
      <c r="CY323" s="27" t="s">
        <v>5167</v>
      </c>
      <c r="CZ323" s="27" t="s">
        <v>5153</v>
      </c>
    </row>
    <row r="324" spans="102:105" x14ac:dyDescent="0.15">
      <c r="CX324" t="s">
        <v>3294</v>
      </c>
      <c r="CZ324" s="27" t="s">
        <v>5153</v>
      </c>
    </row>
    <row r="325" spans="102:105" x14ac:dyDescent="0.15">
      <c r="CX325" t="s">
        <v>4315</v>
      </c>
      <c r="CY325" s="27" t="s">
        <v>5153</v>
      </c>
      <c r="CZ325" s="27" t="s">
        <v>5152</v>
      </c>
    </row>
    <row r="326" spans="102:105" x14ac:dyDescent="0.15">
      <c r="CX326" t="s">
        <v>4894</v>
      </c>
      <c r="CY326" s="27" t="s">
        <v>5153</v>
      </c>
      <c r="CZ326" s="27" t="s">
        <v>5152</v>
      </c>
      <c r="DA326" s="27" t="s">
        <v>5152</v>
      </c>
    </row>
    <row r="327" spans="102:105" x14ac:dyDescent="0.15">
      <c r="CX327" t="s">
        <v>4762</v>
      </c>
      <c r="CY327" s="27" t="s">
        <v>5153</v>
      </c>
      <c r="CZ327" s="27" t="s">
        <v>2936</v>
      </c>
    </row>
    <row r="328" spans="102:105" x14ac:dyDescent="0.15">
      <c r="CX328" t="s">
        <v>5123</v>
      </c>
      <c r="CY328" s="27" t="s">
        <v>5153</v>
      </c>
      <c r="CZ328" s="27" t="s">
        <v>5153</v>
      </c>
      <c r="DA328" s="27" t="s">
        <v>5152</v>
      </c>
    </row>
    <row r="329" spans="102:105" x14ac:dyDescent="0.15">
      <c r="CX329" t="s">
        <v>4834</v>
      </c>
      <c r="CY329" s="27" t="s">
        <v>5153</v>
      </c>
      <c r="CZ329" s="27" t="s">
        <v>5152</v>
      </c>
    </row>
    <row r="330" spans="102:105" x14ac:dyDescent="0.15">
      <c r="CX330" t="s">
        <v>82</v>
      </c>
      <c r="CY330" s="27" t="s">
        <v>5167</v>
      </c>
      <c r="CZ330" s="27" t="s">
        <v>5153</v>
      </c>
    </row>
    <row r="331" spans="102:105" x14ac:dyDescent="0.15">
      <c r="CX331" t="s">
        <v>830</v>
      </c>
      <c r="CY331" s="27" t="s">
        <v>5153</v>
      </c>
      <c r="CZ331" s="27" t="s">
        <v>5155</v>
      </c>
    </row>
    <row r="332" spans="102:105" x14ac:dyDescent="0.15">
      <c r="CX332" t="s">
        <v>3376</v>
      </c>
      <c r="CY332" s="27" t="s">
        <v>5153</v>
      </c>
      <c r="CZ332" s="27" t="s">
        <v>5155</v>
      </c>
    </row>
    <row r="333" spans="102:105" x14ac:dyDescent="0.15">
      <c r="CX333" t="s">
        <v>827</v>
      </c>
      <c r="CZ333" s="27" t="s">
        <v>5153</v>
      </c>
    </row>
    <row r="334" spans="102:105" x14ac:dyDescent="0.15">
      <c r="CX334" t="s">
        <v>3589</v>
      </c>
      <c r="CZ334" s="27" t="s">
        <v>5153</v>
      </c>
    </row>
    <row r="335" spans="102:105" x14ac:dyDescent="0.15">
      <c r="CX335" t="s">
        <v>3914</v>
      </c>
      <c r="CZ335" s="27" t="s">
        <v>5156</v>
      </c>
    </row>
    <row r="336" spans="102:105" x14ac:dyDescent="0.15">
      <c r="CX336" t="s">
        <v>635</v>
      </c>
      <c r="CZ336" s="27" t="s">
        <v>5156</v>
      </c>
    </row>
    <row r="337" spans="102:104" x14ac:dyDescent="0.15">
      <c r="CX337" t="s">
        <v>5139</v>
      </c>
      <c r="CY337" s="27" t="s">
        <v>5152</v>
      </c>
    </row>
    <row r="338" spans="102:104" x14ac:dyDescent="0.15">
      <c r="CX338" t="s">
        <v>357</v>
      </c>
      <c r="CY338" s="27" t="s">
        <v>5152</v>
      </c>
      <c r="CZ338" s="27" t="s">
        <v>5154</v>
      </c>
    </row>
    <row r="339" spans="102:104" x14ac:dyDescent="0.15">
      <c r="CX339" t="s">
        <v>4574</v>
      </c>
      <c r="CY339" s="27" t="s">
        <v>5153</v>
      </c>
      <c r="CZ339" s="27" t="s">
        <v>5154</v>
      </c>
    </row>
    <row r="340" spans="102:104" x14ac:dyDescent="0.15">
      <c r="CX340" t="s">
        <v>4890</v>
      </c>
      <c r="CY340" s="27" t="s">
        <v>5151</v>
      </c>
      <c r="CZ340" s="27" t="s">
        <v>5153</v>
      </c>
    </row>
    <row r="341" spans="102:104" x14ac:dyDescent="0.15">
      <c r="CX341" t="s">
        <v>4935</v>
      </c>
      <c r="CY341" s="27" t="s">
        <v>2936</v>
      </c>
      <c r="CZ341" s="27" t="s">
        <v>5153</v>
      </c>
    </row>
    <row r="342" spans="102:104" x14ac:dyDescent="0.15">
      <c r="CX342" t="s">
        <v>4190</v>
      </c>
      <c r="CZ342" s="27" t="s">
        <v>5152</v>
      </c>
    </row>
    <row r="343" spans="102:104" x14ac:dyDescent="0.15">
      <c r="CX343" t="s">
        <v>997</v>
      </c>
      <c r="CZ343" s="27" t="s">
        <v>5152</v>
      </c>
    </row>
    <row r="344" spans="102:104" x14ac:dyDescent="0.15">
      <c r="CX344" t="s">
        <v>3976</v>
      </c>
      <c r="CZ344" s="27" t="s">
        <v>5151</v>
      </c>
    </row>
    <row r="345" spans="102:104" x14ac:dyDescent="0.15">
      <c r="CX345" t="s">
        <v>5052</v>
      </c>
      <c r="CY345" s="27" t="s">
        <v>5153</v>
      </c>
    </row>
    <row r="346" spans="102:104" x14ac:dyDescent="0.15">
      <c r="CX346" t="s">
        <v>5005</v>
      </c>
      <c r="CY346" s="27" t="s">
        <v>5151</v>
      </c>
      <c r="CZ346" s="27" t="s">
        <v>5151</v>
      </c>
    </row>
    <row r="347" spans="102:104" x14ac:dyDescent="0.15">
      <c r="CX347" t="s">
        <v>3982</v>
      </c>
      <c r="CY347" s="27" t="s">
        <v>5153</v>
      </c>
      <c r="CZ347" s="27" t="s">
        <v>5154</v>
      </c>
    </row>
    <row r="348" spans="102:104" x14ac:dyDescent="0.15">
      <c r="CX348" t="s">
        <v>3922</v>
      </c>
      <c r="CZ348" s="27" t="s">
        <v>5152</v>
      </c>
    </row>
    <row r="349" spans="102:104" x14ac:dyDescent="0.15">
      <c r="CX349" t="s">
        <v>5124</v>
      </c>
      <c r="CY349" s="27" t="s">
        <v>5152</v>
      </c>
    </row>
    <row r="350" spans="102:104" x14ac:dyDescent="0.15">
      <c r="CX350" t="s">
        <v>3839</v>
      </c>
      <c r="CZ350" s="27" t="s">
        <v>5153</v>
      </c>
    </row>
    <row r="351" spans="102:104" x14ac:dyDescent="0.15">
      <c r="CX351" t="s">
        <v>4320</v>
      </c>
      <c r="CY351" s="27" t="s">
        <v>5153</v>
      </c>
      <c r="CZ351" s="27" t="s">
        <v>2936</v>
      </c>
    </row>
    <row r="352" spans="102:104" x14ac:dyDescent="0.15">
      <c r="CX352" t="s">
        <v>5180</v>
      </c>
      <c r="CY352" s="27" t="s">
        <v>5159</v>
      </c>
      <c r="CZ352" s="27" t="s">
        <v>2936</v>
      </c>
    </row>
    <row r="353" spans="102:105" x14ac:dyDescent="0.15">
      <c r="CX353" t="s">
        <v>5053</v>
      </c>
      <c r="CY353" s="27" t="s">
        <v>5153</v>
      </c>
      <c r="CZ353" s="27" t="s">
        <v>5153</v>
      </c>
      <c r="DA353" s="27" t="s">
        <v>5159</v>
      </c>
    </row>
    <row r="354" spans="102:105" x14ac:dyDescent="0.15">
      <c r="CX354" t="s">
        <v>3895</v>
      </c>
      <c r="CZ354" s="27" t="s">
        <v>5152</v>
      </c>
    </row>
    <row r="355" spans="102:105" x14ac:dyDescent="0.15">
      <c r="CX355" t="s">
        <v>4928</v>
      </c>
      <c r="CY355" s="27" t="s">
        <v>5152</v>
      </c>
      <c r="CZ355" s="27" t="s">
        <v>5152</v>
      </c>
      <c r="DA355" s="27" t="s">
        <v>5152</v>
      </c>
    </row>
    <row r="356" spans="102:105" x14ac:dyDescent="0.15">
      <c r="CX356" t="s">
        <v>3927</v>
      </c>
      <c r="CZ356" s="27" t="s">
        <v>5153</v>
      </c>
    </row>
    <row r="357" spans="102:105" x14ac:dyDescent="0.15">
      <c r="CX357" t="s">
        <v>4851</v>
      </c>
      <c r="CY357" s="27" t="s">
        <v>5153</v>
      </c>
      <c r="CZ357" s="27" t="s">
        <v>5154</v>
      </c>
    </row>
    <row r="358" spans="102:105" x14ac:dyDescent="0.15">
      <c r="CX358" t="s">
        <v>4852</v>
      </c>
      <c r="CY358" s="27" t="s">
        <v>5151</v>
      </c>
      <c r="CZ358" s="27" t="s">
        <v>5153</v>
      </c>
    </row>
    <row r="359" spans="102:105" x14ac:dyDescent="0.15">
      <c r="CX359" t="s">
        <v>5125</v>
      </c>
      <c r="CY359" s="27" t="s">
        <v>5151</v>
      </c>
      <c r="CZ359" s="27" t="s">
        <v>5153</v>
      </c>
      <c r="DA359" s="27" t="s">
        <v>5153</v>
      </c>
    </row>
    <row r="360" spans="102:105" x14ac:dyDescent="0.15">
      <c r="CX360" t="s">
        <v>5069</v>
      </c>
      <c r="CY360" s="27" t="s">
        <v>5153</v>
      </c>
      <c r="CZ360" s="27" t="s">
        <v>5152</v>
      </c>
      <c r="DA360" s="27" t="s">
        <v>5152</v>
      </c>
    </row>
    <row r="361" spans="102:105" x14ac:dyDescent="0.15">
      <c r="CX361" t="s">
        <v>5067</v>
      </c>
      <c r="CY361" s="27" t="s">
        <v>5152</v>
      </c>
      <c r="CZ361" s="27" t="s">
        <v>5153</v>
      </c>
    </row>
    <row r="362" spans="102:105" x14ac:dyDescent="0.15">
      <c r="CX362" t="s">
        <v>72</v>
      </c>
      <c r="CY362" s="27" t="s">
        <v>5158</v>
      </c>
      <c r="CZ362" s="27" t="s">
        <v>5151</v>
      </c>
    </row>
    <row r="363" spans="102:105" x14ac:dyDescent="0.15">
      <c r="CX363" t="s">
        <v>908</v>
      </c>
      <c r="CY363" s="27" t="s">
        <v>5151</v>
      </c>
      <c r="CZ363" s="27" t="s">
        <v>5158</v>
      </c>
    </row>
    <row r="364" spans="102:105" x14ac:dyDescent="0.15">
      <c r="CX364" t="s">
        <v>4510</v>
      </c>
      <c r="CY364" s="27" t="s">
        <v>5151</v>
      </c>
      <c r="CZ364" s="27" t="s">
        <v>5153</v>
      </c>
    </row>
    <row r="365" spans="102:105" x14ac:dyDescent="0.15">
      <c r="CX365" t="s">
        <v>5024</v>
      </c>
      <c r="CY365" s="27" t="s">
        <v>5153</v>
      </c>
      <c r="CZ365" s="27" t="s">
        <v>5151</v>
      </c>
      <c r="DA365" s="27" t="s">
        <v>5151</v>
      </c>
    </row>
    <row r="366" spans="102:105" x14ac:dyDescent="0.15">
      <c r="CX366" t="s">
        <v>4667</v>
      </c>
      <c r="CY366" s="27" t="s">
        <v>5153</v>
      </c>
      <c r="CZ366" s="27" t="s">
        <v>2936</v>
      </c>
    </row>
    <row r="367" spans="102:105" x14ac:dyDescent="0.15">
      <c r="CX367" t="s">
        <v>403</v>
      </c>
      <c r="CY367" s="27" t="s">
        <v>5156</v>
      </c>
      <c r="CZ367" s="27" t="s">
        <v>2936</v>
      </c>
    </row>
    <row r="368" spans="102:105" x14ac:dyDescent="0.15">
      <c r="CX368" t="s">
        <v>4859</v>
      </c>
      <c r="CY368" s="27" t="s">
        <v>5153</v>
      </c>
      <c r="CZ368" s="27" t="s">
        <v>5153</v>
      </c>
      <c r="DA368" s="27" t="s">
        <v>5152</v>
      </c>
    </row>
    <row r="369" spans="102:105" x14ac:dyDescent="0.15">
      <c r="CX369" t="s">
        <v>3387</v>
      </c>
      <c r="CZ369" s="27" t="s">
        <v>5153</v>
      </c>
    </row>
    <row r="370" spans="102:105" x14ac:dyDescent="0.15">
      <c r="CX370" t="s">
        <v>4194</v>
      </c>
      <c r="CY370" s="27" t="s">
        <v>5153</v>
      </c>
      <c r="CZ370" s="27" t="s">
        <v>5152</v>
      </c>
    </row>
    <row r="371" spans="102:105" x14ac:dyDescent="0.15">
      <c r="CX371" t="s">
        <v>4580</v>
      </c>
      <c r="CZ371" s="27" t="s">
        <v>5153</v>
      </c>
    </row>
    <row r="372" spans="102:105" x14ac:dyDescent="0.15">
      <c r="CX372" t="s">
        <v>3783</v>
      </c>
      <c r="CZ372" s="27" t="s">
        <v>5152</v>
      </c>
    </row>
    <row r="373" spans="102:105" x14ac:dyDescent="0.15">
      <c r="CX373" t="s">
        <v>3929</v>
      </c>
      <c r="CZ373" s="27" t="s">
        <v>5154</v>
      </c>
    </row>
    <row r="374" spans="102:105" x14ac:dyDescent="0.15">
      <c r="CX374" t="s">
        <v>4325</v>
      </c>
      <c r="CY374" s="27" t="s">
        <v>5153</v>
      </c>
      <c r="CZ374" s="27" t="s">
        <v>5154</v>
      </c>
    </row>
    <row r="375" spans="102:105" x14ac:dyDescent="0.15">
      <c r="CX375" t="s">
        <v>4794</v>
      </c>
      <c r="CY375" s="27" t="s">
        <v>5151</v>
      </c>
      <c r="CZ375" s="27" t="s">
        <v>5153</v>
      </c>
    </row>
    <row r="376" spans="102:105" x14ac:dyDescent="0.15">
      <c r="CX376" t="s">
        <v>5078</v>
      </c>
      <c r="CY376" s="27" t="s">
        <v>5151</v>
      </c>
      <c r="CZ376" s="27" t="s">
        <v>5153</v>
      </c>
      <c r="DA376" s="27" t="s">
        <v>5153</v>
      </c>
    </row>
    <row r="377" spans="102:105" x14ac:dyDescent="0.15">
      <c r="CX377" t="s">
        <v>3842</v>
      </c>
      <c r="CZ377" s="27" t="s">
        <v>5153</v>
      </c>
    </row>
    <row r="378" spans="102:105" x14ac:dyDescent="0.15">
      <c r="CX378" t="s">
        <v>446</v>
      </c>
      <c r="CY378" s="27" t="s">
        <v>5167</v>
      </c>
      <c r="CZ378" s="27" t="s">
        <v>5154</v>
      </c>
    </row>
    <row r="379" spans="102:105" x14ac:dyDescent="0.15">
      <c r="CX379" t="s">
        <v>920</v>
      </c>
      <c r="CY379" s="27" t="s">
        <v>5154</v>
      </c>
      <c r="CZ379" s="27" t="s">
        <v>5155</v>
      </c>
    </row>
    <row r="380" spans="102:105" x14ac:dyDescent="0.15">
      <c r="CX380" t="s">
        <v>4736</v>
      </c>
      <c r="CY380" s="27" t="s">
        <v>5151</v>
      </c>
      <c r="CZ380" s="27" t="s">
        <v>5153</v>
      </c>
    </row>
    <row r="381" spans="102:105" x14ac:dyDescent="0.15">
      <c r="CX381" t="s">
        <v>5072</v>
      </c>
      <c r="CY381" s="27" t="s">
        <v>5153</v>
      </c>
      <c r="CZ381" s="27" t="s">
        <v>5151</v>
      </c>
      <c r="DA381" s="27" t="s">
        <v>5151</v>
      </c>
    </row>
    <row r="382" spans="102:105" x14ac:dyDescent="0.15">
      <c r="CX382" t="s">
        <v>3390</v>
      </c>
      <c r="CZ382" s="27" t="s">
        <v>5151</v>
      </c>
    </row>
    <row r="383" spans="102:105" x14ac:dyDescent="0.15">
      <c r="CX383" t="s">
        <v>5056</v>
      </c>
      <c r="CY383" s="27" t="s">
        <v>5153</v>
      </c>
      <c r="CZ383" s="27" t="s">
        <v>5151</v>
      </c>
    </row>
    <row r="384" spans="102:105" x14ac:dyDescent="0.15">
      <c r="CX384" t="s">
        <v>4196</v>
      </c>
      <c r="CY384" s="27" t="s">
        <v>5153</v>
      </c>
      <c r="CZ384" s="27" t="s">
        <v>5154</v>
      </c>
    </row>
    <row r="385" spans="102:105" x14ac:dyDescent="0.15">
      <c r="CX385" t="s">
        <v>4900</v>
      </c>
      <c r="CY385" s="27" t="s">
        <v>5153</v>
      </c>
      <c r="CZ385" s="27" t="s">
        <v>5154</v>
      </c>
      <c r="DA385" s="27" t="s">
        <v>5154</v>
      </c>
    </row>
    <row r="386" spans="102:105" x14ac:dyDescent="0.15">
      <c r="CX386" t="s">
        <v>3310</v>
      </c>
      <c r="CZ386" s="27" t="s">
        <v>5154</v>
      </c>
    </row>
    <row r="387" spans="102:105" x14ac:dyDescent="0.15">
      <c r="CX387" t="s">
        <v>3931</v>
      </c>
      <c r="CY387" s="27" t="s">
        <v>5153</v>
      </c>
      <c r="CZ387" s="27" t="s">
        <v>5154</v>
      </c>
    </row>
    <row r="388" spans="102:105" x14ac:dyDescent="0.15">
      <c r="CX388" t="s">
        <v>5127</v>
      </c>
      <c r="CY388" s="27" t="s">
        <v>5153</v>
      </c>
      <c r="CZ388" s="27" t="s">
        <v>5154</v>
      </c>
      <c r="DA388" s="27" t="s">
        <v>5154</v>
      </c>
    </row>
    <row r="389" spans="102:105" x14ac:dyDescent="0.15">
      <c r="CX389" t="s">
        <v>1139</v>
      </c>
      <c r="CZ389" s="27" t="s">
        <v>5153</v>
      </c>
    </row>
    <row r="390" spans="102:105" x14ac:dyDescent="0.15">
      <c r="CX390" t="s">
        <v>3332</v>
      </c>
      <c r="CZ390" s="27" t="s">
        <v>5153</v>
      </c>
    </row>
    <row r="391" spans="102:105" x14ac:dyDescent="0.15">
      <c r="CX391" t="s">
        <v>946</v>
      </c>
      <c r="CZ391" s="27" t="s">
        <v>5153</v>
      </c>
    </row>
    <row r="392" spans="102:105" x14ac:dyDescent="0.15">
      <c r="CX392" t="s">
        <v>4899</v>
      </c>
      <c r="CY392" s="27" t="s">
        <v>5153</v>
      </c>
      <c r="CZ392" s="27" t="s">
        <v>5153</v>
      </c>
      <c r="DA392" s="27" t="s">
        <v>5168</v>
      </c>
    </row>
    <row r="393" spans="102:105" x14ac:dyDescent="0.15">
      <c r="CX393" t="s">
        <v>4198</v>
      </c>
      <c r="CY393" s="27" t="s">
        <v>5153</v>
      </c>
      <c r="CZ393" s="27" t="s">
        <v>5162</v>
      </c>
    </row>
    <row r="394" spans="102:105" x14ac:dyDescent="0.15">
      <c r="CX394" t="s">
        <v>4835</v>
      </c>
      <c r="CY394" s="27" t="s">
        <v>5153</v>
      </c>
      <c r="CZ394" s="27" t="s">
        <v>5154</v>
      </c>
    </row>
    <row r="395" spans="102:105" x14ac:dyDescent="0.15">
      <c r="CX395" t="s">
        <v>5057</v>
      </c>
      <c r="CY395" s="27" t="s">
        <v>5151</v>
      </c>
      <c r="CZ395" s="27" t="s">
        <v>5151</v>
      </c>
      <c r="DA395" s="27" t="s">
        <v>5153</v>
      </c>
    </row>
    <row r="396" spans="102:105" x14ac:dyDescent="0.15">
      <c r="CX396" t="s">
        <v>5140</v>
      </c>
      <c r="CY396" s="27" t="s">
        <v>5153</v>
      </c>
    </row>
    <row r="397" spans="102:105" x14ac:dyDescent="0.15">
      <c r="CX397" t="s">
        <v>5059</v>
      </c>
      <c r="CY397" s="27" t="s">
        <v>5153</v>
      </c>
      <c r="CZ397" s="27" t="s">
        <v>5153</v>
      </c>
      <c r="DA397" s="27" t="s">
        <v>5152</v>
      </c>
    </row>
    <row r="398" spans="102:105" x14ac:dyDescent="0.15">
      <c r="CX398" t="s">
        <v>4585</v>
      </c>
      <c r="CY398" s="27" t="s">
        <v>5153</v>
      </c>
      <c r="CZ398" s="27" t="s">
        <v>5152</v>
      </c>
    </row>
    <row r="399" spans="102:105" x14ac:dyDescent="0.15">
      <c r="CX399" t="s">
        <v>4200</v>
      </c>
      <c r="CZ399" s="27" t="s">
        <v>5153</v>
      </c>
    </row>
    <row r="400" spans="102:105" x14ac:dyDescent="0.15">
      <c r="CX400" t="s">
        <v>4588</v>
      </c>
      <c r="CZ400" s="27" t="s">
        <v>5152</v>
      </c>
    </row>
    <row r="401" spans="102:105" x14ac:dyDescent="0.15">
      <c r="CX401" t="s">
        <v>3392</v>
      </c>
      <c r="CY401" s="27" t="s">
        <v>5154</v>
      </c>
      <c r="CZ401" s="27" t="s">
        <v>5157</v>
      </c>
    </row>
    <row r="402" spans="102:105" x14ac:dyDescent="0.15">
      <c r="CX402" t="s">
        <v>3346</v>
      </c>
      <c r="CY402" s="27" t="s">
        <v>5154</v>
      </c>
      <c r="CZ402" s="27" t="s">
        <v>5157</v>
      </c>
    </row>
    <row r="403" spans="102:105" x14ac:dyDescent="0.15">
      <c r="CX403" t="s">
        <v>5085</v>
      </c>
      <c r="CY403" s="27" t="s">
        <v>5151</v>
      </c>
      <c r="CZ403" s="27" t="s">
        <v>5153</v>
      </c>
      <c r="DA403" s="27" t="s">
        <v>5153</v>
      </c>
    </row>
    <row r="404" spans="102:105" x14ac:dyDescent="0.15">
      <c r="CX404" t="s">
        <v>4797</v>
      </c>
      <c r="CY404" s="27" t="s">
        <v>5153</v>
      </c>
      <c r="CZ404" s="27" t="s">
        <v>5154</v>
      </c>
    </row>
    <row r="405" spans="102:105" x14ac:dyDescent="0.15">
      <c r="CX405" t="s">
        <v>3933</v>
      </c>
      <c r="CZ405" s="27" t="s">
        <v>5153</v>
      </c>
    </row>
    <row r="406" spans="102:105" x14ac:dyDescent="0.15">
      <c r="CX406" t="s">
        <v>4403</v>
      </c>
      <c r="CY406" s="27" t="s">
        <v>5153</v>
      </c>
      <c r="CZ406" s="27" t="s">
        <v>5152</v>
      </c>
    </row>
    <row r="407" spans="102:105" x14ac:dyDescent="0.15">
      <c r="CX407" t="s">
        <v>4903</v>
      </c>
      <c r="CY407" s="27" t="s">
        <v>5153</v>
      </c>
      <c r="CZ407" s="27" t="s">
        <v>5154</v>
      </c>
      <c r="DA407" s="27" t="s">
        <v>5152</v>
      </c>
    </row>
    <row r="408" spans="102:105" x14ac:dyDescent="0.15">
      <c r="CX408" t="s">
        <v>4205</v>
      </c>
      <c r="CZ408" s="27" t="s">
        <v>5152</v>
      </c>
    </row>
    <row r="409" spans="102:105" x14ac:dyDescent="0.15">
      <c r="CX409" t="s">
        <v>4972</v>
      </c>
      <c r="CY409" s="27" t="s">
        <v>5154</v>
      </c>
      <c r="CZ409" s="27" t="s">
        <v>5153</v>
      </c>
    </row>
    <row r="410" spans="102:105" x14ac:dyDescent="0.15">
      <c r="CX410" t="s">
        <v>3792</v>
      </c>
      <c r="CZ410" s="27" t="s">
        <v>5153</v>
      </c>
    </row>
    <row r="411" spans="102:105" x14ac:dyDescent="0.15">
      <c r="CX411" t="s">
        <v>5081</v>
      </c>
      <c r="CZ411" s="27" t="s">
        <v>5166</v>
      </c>
    </row>
    <row r="412" spans="102:105" x14ac:dyDescent="0.15">
      <c r="CX412" t="s">
        <v>5016</v>
      </c>
      <c r="CY412" s="27" t="s">
        <v>5151</v>
      </c>
      <c r="CZ412" s="27" t="s">
        <v>5153</v>
      </c>
      <c r="DA412" s="27" t="s">
        <v>5154</v>
      </c>
    </row>
    <row r="413" spans="102:105" x14ac:dyDescent="0.15">
      <c r="CX413" t="s">
        <v>4895</v>
      </c>
      <c r="CY413" s="27" t="s">
        <v>5153</v>
      </c>
      <c r="CZ413" s="27" t="s">
        <v>5154</v>
      </c>
      <c r="DA413" s="27" t="s">
        <v>5152</v>
      </c>
    </row>
    <row r="414" spans="102:105" x14ac:dyDescent="0.15">
      <c r="CX414" t="s">
        <v>3296</v>
      </c>
      <c r="CZ414" s="27" t="s">
        <v>5152</v>
      </c>
    </row>
    <row r="415" spans="102:105" x14ac:dyDescent="0.15">
      <c r="CX415" t="s">
        <v>3394</v>
      </c>
      <c r="CZ415" s="27" t="s">
        <v>5153</v>
      </c>
    </row>
    <row r="416" spans="102:105" x14ac:dyDescent="0.15">
      <c r="CX416" t="s">
        <v>3269</v>
      </c>
      <c r="CY416" s="27" t="s">
        <v>5152</v>
      </c>
      <c r="CZ416" s="27" t="s">
        <v>5154</v>
      </c>
    </row>
    <row r="417" spans="102:105" x14ac:dyDescent="0.15">
      <c r="CX417" t="s">
        <v>3395</v>
      </c>
      <c r="CY417" s="27" t="s">
        <v>5152</v>
      </c>
      <c r="CZ417" s="27" t="s">
        <v>5154</v>
      </c>
    </row>
    <row r="418" spans="102:105" x14ac:dyDescent="0.15">
      <c r="CX418" t="s">
        <v>5142</v>
      </c>
      <c r="CY418" s="27" t="s">
        <v>5153</v>
      </c>
      <c r="CZ418" s="27" t="s">
        <v>5154</v>
      </c>
      <c r="DA418" s="27" t="s">
        <v>5152</v>
      </c>
    </row>
    <row r="419" spans="102:105" x14ac:dyDescent="0.15">
      <c r="CX419" t="s">
        <v>4867</v>
      </c>
      <c r="CY419" s="27" t="s">
        <v>5153</v>
      </c>
      <c r="CZ419" s="27" t="s">
        <v>5152</v>
      </c>
    </row>
    <row r="420" spans="102:105" x14ac:dyDescent="0.15">
      <c r="CX420" t="s">
        <v>3313</v>
      </c>
      <c r="CZ420" s="27" t="s">
        <v>5153</v>
      </c>
    </row>
    <row r="421" spans="102:105" x14ac:dyDescent="0.15">
      <c r="CX421" t="s">
        <v>264</v>
      </c>
      <c r="CZ421" s="27" t="s">
        <v>5153</v>
      </c>
    </row>
    <row r="422" spans="102:105" x14ac:dyDescent="0.15">
      <c r="CX422" t="s">
        <v>999</v>
      </c>
      <c r="CZ422" s="27" t="s">
        <v>5153</v>
      </c>
    </row>
    <row r="423" spans="102:105" x14ac:dyDescent="0.15">
      <c r="CX423" t="s">
        <v>3935</v>
      </c>
      <c r="CY423" s="27" t="s">
        <v>5151</v>
      </c>
      <c r="CZ423" s="27" t="s">
        <v>5153</v>
      </c>
    </row>
    <row r="424" spans="102:105" x14ac:dyDescent="0.15">
      <c r="CX424" t="s">
        <v>4872</v>
      </c>
      <c r="CY424" s="27" t="s">
        <v>5153</v>
      </c>
      <c r="CZ424" s="27" t="s">
        <v>5154</v>
      </c>
    </row>
    <row r="425" spans="102:105" x14ac:dyDescent="0.15">
      <c r="CX425" t="s">
        <v>4866</v>
      </c>
      <c r="CY425" s="27" t="s">
        <v>5153</v>
      </c>
      <c r="CZ425" s="27" t="s">
        <v>5154</v>
      </c>
      <c r="DA425" s="27" t="s">
        <v>5152</v>
      </c>
    </row>
    <row r="426" spans="102:105" x14ac:dyDescent="0.15">
      <c r="CX426" t="s">
        <v>3844</v>
      </c>
      <c r="CZ426" s="27" t="s">
        <v>5153</v>
      </c>
    </row>
    <row r="427" spans="102:105" x14ac:dyDescent="0.15">
      <c r="CX427" t="s">
        <v>4924</v>
      </c>
      <c r="CY427" s="27" t="s">
        <v>5168</v>
      </c>
      <c r="CZ427" s="27" t="s">
        <v>5152</v>
      </c>
    </row>
    <row r="428" spans="102:105" x14ac:dyDescent="0.15">
      <c r="CX428" t="s">
        <v>172</v>
      </c>
      <c r="CY428" s="27" t="s">
        <v>5162</v>
      </c>
      <c r="CZ428" s="27" t="s">
        <v>5152</v>
      </c>
    </row>
    <row r="429" spans="102:105" x14ac:dyDescent="0.15">
      <c r="CX429" t="s">
        <v>4589</v>
      </c>
      <c r="CY429" s="27" t="s">
        <v>5152</v>
      </c>
      <c r="CZ429" s="27" t="s">
        <v>5162</v>
      </c>
    </row>
    <row r="430" spans="102:105" x14ac:dyDescent="0.15">
      <c r="CX430" t="s">
        <v>5007</v>
      </c>
      <c r="CY430" s="27" t="s">
        <v>5153</v>
      </c>
      <c r="CZ430" s="27" t="s">
        <v>5153</v>
      </c>
      <c r="DA430" s="27" t="s">
        <v>5152</v>
      </c>
    </row>
    <row r="431" spans="102:105" x14ac:dyDescent="0.15">
      <c r="CX431" t="s">
        <v>4081</v>
      </c>
      <c r="CZ431" s="27" t="s">
        <v>5153</v>
      </c>
    </row>
    <row r="432" spans="102:105" x14ac:dyDescent="0.15">
      <c r="CX432" t="s">
        <v>4082</v>
      </c>
      <c r="CZ432" s="27" t="s">
        <v>5151</v>
      </c>
    </row>
    <row r="433" spans="102:104" x14ac:dyDescent="0.15">
      <c r="CX433" t="s">
        <v>3396</v>
      </c>
      <c r="CZ433" s="27" t="s">
        <v>5156</v>
      </c>
    </row>
    <row r="434" spans="102:104" x14ac:dyDescent="0.15">
      <c r="CX434" t="s">
        <v>256</v>
      </c>
      <c r="CY434" s="27" t="s">
        <v>5153</v>
      </c>
      <c r="CZ434" s="27" t="s">
        <v>5162</v>
      </c>
    </row>
    <row r="435" spans="102:104" x14ac:dyDescent="0.15">
      <c r="CX435" t="s">
        <v>3253</v>
      </c>
      <c r="CY435" s="27" t="s">
        <v>5153</v>
      </c>
      <c r="CZ435" s="27" t="s">
        <v>5162</v>
      </c>
    </row>
    <row r="436" spans="102:104" x14ac:dyDescent="0.15">
      <c r="CX436" t="s">
        <v>1005</v>
      </c>
      <c r="CY436" s="27" t="s">
        <v>5153</v>
      </c>
      <c r="CZ436" s="27" t="s">
        <v>5162</v>
      </c>
    </row>
    <row r="437" spans="102:104" x14ac:dyDescent="0.15">
      <c r="CX437" t="s">
        <v>4836</v>
      </c>
      <c r="CY437" s="27" t="s">
        <v>5153</v>
      </c>
      <c r="CZ437" s="27" t="s">
        <v>5153</v>
      </c>
    </row>
    <row r="438" spans="102:104" x14ac:dyDescent="0.15">
      <c r="CX438" t="s">
        <v>5023</v>
      </c>
      <c r="CY438" s="27" t="s">
        <v>5154</v>
      </c>
      <c r="CZ438" s="27" t="s">
        <v>5152</v>
      </c>
    </row>
    <row r="439" spans="102:104" x14ac:dyDescent="0.15">
      <c r="CX439" t="s">
        <v>4863</v>
      </c>
      <c r="CY439" s="27" t="s">
        <v>5153</v>
      </c>
      <c r="CZ439" s="27" t="s">
        <v>5154</v>
      </c>
    </row>
    <row r="440" spans="102:104" x14ac:dyDescent="0.15">
      <c r="CX440" t="s">
        <v>613</v>
      </c>
      <c r="CY440" s="27" t="s">
        <v>5153</v>
      </c>
      <c r="CZ440" s="27" t="s">
        <v>5154</v>
      </c>
    </row>
    <row r="441" spans="102:104" x14ac:dyDescent="0.15">
      <c r="CX441" t="s">
        <v>3662</v>
      </c>
      <c r="CY441" s="27" t="s">
        <v>5153</v>
      </c>
      <c r="CZ441" s="27" t="s">
        <v>5154</v>
      </c>
    </row>
    <row r="442" spans="102:104" x14ac:dyDescent="0.15">
      <c r="CX442" t="s">
        <v>4865</v>
      </c>
      <c r="CY442" s="27" t="s">
        <v>5153</v>
      </c>
      <c r="CZ442" s="27" t="s">
        <v>5152</v>
      </c>
    </row>
    <row r="443" spans="102:104" x14ac:dyDescent="0.15">
      <c r="CX443" t="s">
        <v>4837</v>
      </c>
      <c r="CY443" s="27" t="s">
        <v>5153</v>
      </c>
      <c r="CZ443" s="27" t="s">
        <v>5154</v>
      </c>
    </row>
    <row r="444" spans="102:104" x14ac:dyDescent="0.15">
      <c r="CX444" t="s">
        <v>3846</v>
      </c>
      <c r="CZ444" s="27" t="s">
        <v>5153</v>
      </c>
    </row>
    <row r="445" spans="102:104" x14ac:dyDescent="0.15">
      <c r="CX445" t="s">
        <v>4678</v>
      </c>
      <c r="CY445" s="27" t="s">
        <v>5153</v>
      </c>
      <c r="CZ445" s="27" t="s">
        <v>5154</v>
      </c>
    </row>
    <row r="446" spans="102:104" x14ac:dyDescent="0.15">
      <c r="CX446" t="s">
        <v>4799</v>
      </c>
      <c r="CY446" s="27" t="s">
        <v>5153</v>
      </c>
      <c r="CZ446" s="27" t="s">
        <v>5156</v>
      </c>
    </row>
    <row r="447" spans="102:104" x14ac:dyDescent="0.15">
      <c r="CX447" t="s">
        <v>3761</v>
      </c>
      <c r="CZ447" s="27" t="s">
        <v>5154</v>
      </c>
    </row>
    <row r="448" spans="102:104" x14ac:dyDescent="0.15">
      <c r="CX448" t="s">
        <v>3793</v>
      </c>
      <c r="CZ448" s="27" t="s">
        <v>5154</v>
      </c>
    </row>
    <row r="449" spans="102:105" x14ac:dyDescent="0.15">
      <c r="CX449" t="s">
        <v>4593</v>
      </c>
      <c r="CY449" s="27" t="s">
        <v>5153</v>
      </c>
      <c r="CZ449" s="27" t="s">
        <v>5152</v>
      </c>
    </row>
    <row r="450" spans="102:105" x14ac:dyDescent="0.15">
      <c r="CX450" t="s">
        <v>4838</v>
      </c>
      <c r="CY450" s="27" t="s">
        <v>5153</v>
      </c>
      <c r="CZ450" s="27" t="s">
        <v>5152</v>
      </c>
    </row>
    <row r="451" spans="102:105" x14ac:dyDescent="0.15">
      <c r="CX451" t="s">
        <v>3760</v>
      </c>
      <c r="CY451" s="27" t="s">
        <v>5152</v>
      </c>
      <c r="CZ451" s="27" t="s">
        <v>5157</v>
      </c>
    </row>
    <row r="452" spans="102:105" x14ac:dyDescent="0.15">
      <c r="CX452" t="s">
        <v>3796</v>
      </c>
      <c r="CY452" s="27" t="s">
        <v>5152</v>
      </c>
      <c r="CZ452" s="27" t="s">
        <v>5157</v>
      </c>
    </row>
    <row r="453" spans="102:105" x14ac:dyDescent="0.15">
      <c r="CX453" t="s">
        <v>4333</v>
      </c>
      <c r="CY453" s="27" t="s">
        <v>5153</v>
      </c>
      <c r="CZ453" s="27" t="s">
        <v>5152</v>
      </c>
    </row>
    <row r="454" spans="102:105" x14ac:dyDescent="0.15">
      <c r="CX454" t="s">
        <v>5181</v>
      </c>
      <c r="CY454" s="27" t="s">
        <v>5153</v>
      </c>
      <c r="CZ454" s="27" t="s">
        <v>2936</v>
      </c>
    </row>
    <row r="455" spans="102:105" x14ac:dyDescent="0.15">
      <c r="CX455" t="s">
        <v>5060</v>
      </c>
      <c r="CY455" s="27" t="s">
        <v>5151</v>
      </c>
      <c r="CZ455" s="27" t="s">
        <v>5153</v>
      </c>
      <c r="DA455" s="27" t="s">
        <v>5153</v>
      </c>
    </row>
    <row r="456" spans="102:105" x14ac:dyDescent="0.15">
      <c r="CX456" t="s">
        <v>4765</v>
      </c>
      <c r="CY456" s="27" t="s">
        <v>5152</v>
      </c>
      <c r="CZ456" s="27" t="s">
        <v>2936</v>
      </c>
    </row>
    <row r="457" spans="102:105" x14ac:dyDescent="0.15">
      <c r="CX457" t="s">
        <v>4719</v>
      </c>
      <c r="CY457" s="27" t="s">
        <v>5151</v>
      </c>
      <c r="CZ457" s="27" t="s">
        <v>5158</v>
      </c>
    </row>
    <row r="458" spans="102:105" x14ac:dyDescent="0.15">
      <c r="CX458" t="s">
        <v>4642</v>
      </c>
      <c r="CY458" s="27" t="s">
        <v>5163</v>
      </c>
      <c r="CZ458" s="27" t="s">
        <v>5164</v>
      </c>
    </row>
    <row r="459" spans="102:105" ht="12" x14ac:dyDescent="0.15">
      <c r="CX459" s="69" t="s">
        <v>274</v>
      </c>
      <c r="CY459" s="27" t="s">
        <v>2936</v>
      </c>
      <c r="CZ459" s="27" t="s">
        <v>5154</v>
      </c>
    </row>
    <row r="460" spans="102:105" ht="12" x14ac:dyDescent="0.15">
      <c r="CX460" s="69" t="s">
        <v>3200</v>
      </c>
      <c r="CZ460" s="27" t="s">
        <v>5154</v>
      </c>
    </row>
    <row r="461" spans="102:105" x14ac:dyDescent="0.15">
      <c r="CX461" t="s">
        <v>3200</v>
      </c>
      <c r="CZ461" s="27" t="s">
        <v>5154</v>
      </c>
    </row>
    <row r="462" spans="102:105" x14ac:dyDescent="0.15">
      <c r="CX462" t="s">
        <v>3212</v>
      </c>
      <c r="CZ462" s="27" t="s">
        <v>5154</v>
      </c>
    </row>
    <row r="463" spans="102:105" x14ac:dyDescent="0.15">
      <c r="CX463" t="s">
        <v>4681</v>
      </c>
      <c r="CY463" s="27" t="s">
        <v>5153</v>
      </c>
      <c r="CZ463" s="27" t="s">
        <v>5152</v>
      </c>
    </row>
    <row r="464" spans="102:105" x14ac:dyDescent="0.15">
      <c r="CX464" t="s">
        <v>3991</v>
      </c>
      <c r="CZ464" s="27" t="s">
        <v>5153</v>
      </c>
    </row>
    <row r="465" spans="102:104" ht="12" x14ac:dyDescent="0.15">
      <c r="CX465" s="69" t="s">
        <v>4801</v>
      </c>
      <c r="CY465" s="27" t="s">
        <v>5154</v>
      </c>
      <c r="CZ465" s="27" t="s">
        <v>5152</v>
      </c>
    </row>
    <row r="466" spans="102:104" ht="12" x14ac:dyDescent="0.15">
      <c r="CX466" s="69" t="s">
        <v>406</v>
      </c>
      <c r="CY466" s="27" t="s">
        <v>5152</v>
      </c>
      <c r="CZ466" s="27" t="s">
        <v>5157</v>
      </c>
    </row>
    <row r="467" spans="102:104" x14ac:dyDescent="0.15">
      <c r="CX467" t="s">
        <v>4803</v>
      </c>
      <c r="CY467" s="27" t="s">
        <v>5154</v>
      </c>
      <c r="CZ467" s="27" t="s">
        <v>5152</v>
      </c>
    </row>
    <row r="468" spans="102:104" x14ac:dyDescent="0.15">
      <c r="CX468" t="s">
        <v>3940</v>
      </c>
      <c r="CZ468" s="27" t="s">
        <v>5151</v>
      </c>
    </row>
    <row r="469" spans="102:104" x14ac:dyDescent="0.15">
      <c r="CX469" t="s">
        <v>5144</v>
      </c>
      <c r="CY469" s="27" t="s">
        <v>5151</v>
      </c>
    </row>
    <row r="470" spans="102:104" x14ac:dyDescent="0.15">
      <c r="CX470" t="s">
        <v>251</v>
      </c>
      <c r="CZ470" s="27" t="s">
        <v>5152</v>
      </c>
    </row>
    <row r="471" spans="102:104" x14ac:dyDescent="0.15">
      <c r="CX471" t="s">
        <v>4772</v>
      </c>
      <c r="CZ471" s="27" t="s">
        <v>5152</v>
      </c>
    </row>
    <row r="472" spans="102:104" x14ac:dyDescent="0.15">
      <c r="CX472" t="s">
        <v>4390</v>
      </c>
      <c r="CY472" s="27" t="s">
        <v>5152</v>
      </c>
      <c r="CZ472" s="27" t="s">
        <v>5156</v>
      </c>
    </row>
    <row r="473" spans="102:104" x14ac:dyDescent="0.15">
      <c r="CX473" t="s">
        <v>4405</v>
      </c>
      <c r="CY473" s="27" t="s">
        <v>5152</v>
      </c>
      <c r="CZ473" s="27" t="s">
        <v>5156</v>
      </c>
    </row>
    <row r="474" spans="102:104" x14ac:dyDescent="0.15">
      <c r="CX474" t="s">
        <v>4685</v>
      </c>
      <c r="CY474" s="27" t="s">
        <v>5153</v>
      </c>
      <c r="CZ474" s="27" t="s">
        <v>5152</v>
      </c>
    </row>
    <row r="475" spans="102:104" x14ac:dyDescent="0.15">
      <c r="CX475" t="s">
        <v>3897</v>
      </c>
      <c r="CZ475" s="27" t="s">
        <v>5154</v>
      </c>
    </row>
    <row r="476" spans="102:104" x14ac:dyDescent="0.15">
      <c r="CX476" t="s">
        <v>4810</v>
      </c>
      <c r="CZ476" s="27" t="s">
        <v>5151</v>
      </c>
    </row>
    <row r="477" spans="102:104" x14ac:dyDescent="0.15">
      <c r="CX477" t="s">
        <v>4602</v>
      </c>
      <c r="CZ477" s="27" t="s">
        <v>5153</v>
      </c>
    </row>
    <row r="478" spans="102:104" x14ac:dyDescent="0.15">
      <c r="CX478" t="s">
        <v>3172</v>
      </c>
      <c r="CY478" s="27" t="s">
        <v>5154</v>
      </c>
      <c r="CZ478" s="27" t="s">
        <v>5155</v>
      </c>
    </row>
    <row r="479" spans="102:104" x14ac:dyDescent="0.15">
      <c r="CX479" t="s">
        <v>3088</v>
      </c>
      <c r="CY479" s="27" t="s">
        <v>5154</v>
      </c>
      <c r="CZ479" s="27" t="s">
        <v>5155</v>
      </c>
    </row>
    <row r="480" spans="102:104" x14ac:dyDescent="0.15">
      <c r="CX480" t="s">
        <v>3949</v>
      </c>
      <c r="CZ480" s="27" t="s">
        <v>5153</v>
      </c>
    </row>
    <row r="481" spans="102:105" x14ac:dyDescent="0.15">
      <c r="CX481" t="s">
        <v>3799</v>
      </c>
      <c r="CY481" s="27" t="s">
        <v>5152</v>
      </c>
      <c r="CZ481" s="27" t="s">
        <v>2936</v>
      </c>
    </row>
    <row r="482" spans="102:105" x14ac:dyDescent="0.15">
      <c r="CX482" t="s">
        <v>4855</v>
      </c>
      <c r="CY482" s="27" t="s">
        <v>5151</v>
      </c>
      <c r="CZ482" s="27" t="s">
        <v>5153</v>
      </c>
    </row>
    <row r="483" spans="102:105" x14ac:dyDescent="0.15">
      <c r="CX483" t="s">
        <v>5128</v>
      </c>
      <c r="CY483" s="27" t="s">
        <v>5151</v>
      </c>
      <c r="CZ483" s="27" t="s">
        <v>5153</v>
      </c>
      <c r="DA483" s="27" t="s">
        <v>5153</v>
      </c>
    </row>
    <row r="484" spans="102:105" x14ac:dyDescent="0.15">
      <c r="CX484" t="s">
        <v>282</v>
      </c>
      <c r="CZ484" s="27" t="s">
        <v>5152</v>
      </c>
    </row>
    <row r="485" spans="102:105" ht="12" x14ac:dyDescent="0.15">
      <c r="CX485" s="69" t="s">
        <v>3993</v>
      </c>
      <c r="CZ485" s="27" t="s">
        <v>5154</v>
      </c>
    </row>
    <row r="486" spans="102:105" ht="12" x14ac:dyDescent="0.15">
      <c r="CX486" s="69" t="s">
        <v>3984</v>
      </c>
      <c r="CZ486" s="27" t="s">
        <v>5154</v>
      </c>
    </row>
    <row r="487" spans="102:105" x14ac:dyDescent="0.15">
      <c r="CX487" t="s">
        <v>3438</v>
      </c>
      <c r="CY487" s="27" t="s">
        <v>5151</v>
      </c>
      <c r="CZ487" s="27" t="s">
        <v>5154</v>
      </c>
    </row>
    <row r="488" spans="102:105" x14ac:dyDescent="0.15">
      <c r="CX488" t="s">
        <v>3687</v>
      </c>
      <c r="CY488" s="27" t="s">
        <v>5151</v>
      </c>
      <c r="CZ488" s="27" t="s">
        <v>5154</v>
      </c>
    </row>
    <row r="489" spans="102:105" x14ac:dyDescent="0.15">
      <c r="CX489" t="s">
        <v>5068</v>
      </c>
      <c r="CY489" s="27" t="s">
        <v>5153</v>
      </c>
      <c r="CZ489" s="27" t="s">
        <v>5151</v>
      </c>
    </row>
    <row r="490" spans="102:105" x14ac:dyDescent="0.15">
      <c r="CX490" t="s">
        <v>3854</v>
      </c>
      <c r="CZ490" s="27" t="s">
        <v>5152</v>
      </c>
    </row>
    <row r="491" spans="102:105" x14ac:dyDescent="0.15">
      <c r="CX491" t="s">
        <v>685</v>
      </c>
      <c r="CY491" s="27" t="s">
        <v>2936</v>
      </c>
      <c r="CZ491" s="27" t="s">
        <v>5154</v>
      </c>
    </row>
    <row r="492" spans="102:105" x14ac:dyDescent="0.15">
      <c r="CX492" t="s">
        <v>4775</v>
      </c>
      <c r="CY492" s="27" t="s">
        <v>5151</v>
      </c>
      <c r="CZ492" s="27" t="s">
        <v>2936</v>
      </c>
    </row>
    <row r="493" spans="102:105" x14ac:dyDescent="0.15">
      <c r="CX493" t="s">
        <v>5145</v>
      </c>
      <c r="CY493" s="27" t="s">
        <v>5168</v>
      </c>
    </row>
    <row r="494" spans="102:105" x14ac:dyDescent="0.15">
      <c r="CX494" t="s">
        <v>4811</v>
      </c>
      <c r="CY494" s="27" t="s">
        <v>5151</v>
      </c>
      <c r="CZ494" s="27" t="s">
        <v>5154</v>
      </c>
    </row>
    <row r="495" spans="102:105" x14ac:dyDescent="0.15">
      <c r="CX495" t="s">
        <v>5146</v>
      </c>
      <c r="CY495" s="27" t="s">
        <v>5153</v>
      </c>
      <c r="CZ495" s="27" t="s">
        <v>5152</v>
      </c>
    </row>
    <row r="496" spans="102:105" x14ac:dyDescent="0.15">
      <c r="CX496" t="s">
        <v>4209</v>
      </c>
      <c r="CZ496" s="27" t="s">
        <v>5153</v>
      </c>
    </row>
    <row r="497" spans="102:105" x14ac:dyDescent="0.15">
      <c r="CX497" t="s">
        <v>810</v>
      </c>
      <c r="CZ497" s="27" t="s">
        <v>5154</v>
      </c>
    </row>
    <row r="498" spans="102:105" x14ac:dyDescent="0.15">
      <c r="CX498" t="s">
        <v>1129</v>
      </c>
      <c r="CZ498" s="27" t="s">
        <v>5154</v>
      </c>
    </row>
    <row r="499" spans="102:105" x14ac:dyDescent="0.15">
      <c r="CX499" t="s">
        <v>4868</v>
      </c>
      <c r="CY499" s="27" t="s">
        <v>5153</v>
      </c>
      <c r="CZ499" s="27" t="s">
        <v>5154</v>
      </c>
    </row>
    <row r="500" spans="102:105" x14ac:dyDescent="0.15">
      <c r="CX500" t="s">
        <v>3342</v>
      </c>
      <c r="CZ500" s="27" t="s">
        <v>5152</v>
      </c>
    </row>
    <row r="501" spans="102:105" x14ac:dyDescent="0.15">
      <c r="CX501" t="s">
        <v>3405</v>
      </c>
      <c r="CZ501" s="27" t="s">
        <v>5151</v>
      </c>
    </row>
    <row r="502" spans="102:105" x14ac:dyDescent="0.15">
      <c r="CX502" t="s">
        <v>3022</v>
      </c>
      <c r="CY502" s="27" t="s">
        <v>5153</v>
      </c>
      <c r="CZ502" s="27" t="s">
        <v>5154</v>
      </c>
    </row>
    <row r="503" spans="102:105" x14ac:dyDescent="0.15">
      <c r="CX503" t="s">
        <v>3314</v>
      </c>
      <c r="CY503" s="27" t="s">
        <v>5153</v>
      </c>
      <c r="CZ503" s="27" t="s">
        <v>5154</v>
      </c>
    </row>
    <row r="504" spans="102:105" x14ac:dyDescent="0.15">
      <c r="CX504" t="s">
        <v>3163</v>
      </c>
      <c r="CY504" s="27" t="s">
        <v>5153</v>
      </c>
      <c r="CZ504" s="27" t="s">
        <v>5154</v>
      </c>
    </row>
    <row r="505" spans="102:105" x14ac:dyDescent="0.15">
      <c r="CX505" t="s">
        <v>4514</v>
      </c>
      <c r="CY505" s="27" t="s">
        <v>5153</v>
      </c>
      <c r="CZ505" s="27" t="s">
        <v>5153</v>
      </c>
    </row>
    <row r="506" spans="102:105" x14ac:dyDescent="0.15">
      <c r="CX506" t="s">
        <v>4907</v>
      </c>
      <c r="CY506" s="27" t="s">
        <v>5153</v>
      </c>
      <c r="CZ506" s="27" t="s">
        <v>5153</v>
      </c>
      <c r="DA506" s="27" t="s">
        <v>5153</v>
      </c>
    </row>
    <row r="507" spans="102:105" x14ac:dyDescent="0.15">
      <c r="CX507" t="s">
        <v>5130</v>
      </c>
      <c r="CY507" s="27" t="s">
        <v>5151</v>
      </c>
      <c r="CZ507" s="27" t="s">
        <v>5151</v>
      </c>
    </row>
    <row r="508" spans="102:105" x14ac:dyDescent="0.15">
      <c r="CX508" t="s">
        <v>3951</v>
      </c>
      <c r="CZ508" s="27" t="s">
        <v>5153</v>
      </c>
    </row>
    <row r="509" spans="102:105" x14ac:dyDescent="0.15">
      <c r="CX509" t="s">
        <v>5148</v>
      </c>
      <c r="CY509" s="27" t="s">
        <v>5153</v>
      </c>
      <c r="CZ509" s="27" t="s">
        <v>5154</v>
      </c>
      <c r="DA509" s="27" t="s">
        <v>5152</v>
      </c>
    </row>
    <row r="510" spans="102:105" x14ac:dyDescent="0.15">
      <c r="CX510" t="s">
        <v>4687</v>
      </c>
      <c r="CY510" s="27" t="s">
        <v>5153</v>
      </c>
      <c r="CZ510" s="27" t="s">
        <v>5154</v>
      </c>
    </row>
    <row r="511" spans="102:105" x14ac:dyDescent="0.15">
      <c r="CX511" t="s">
        <v>4641</v>
      </c>
      <c r="CY511" s="27" t="s">
        <v>5152</v>
      </c>
      <c r="CZ511" s="27" t="s">
        <v>5154</v>
      </c>
    </row>
    <row r="512" spans="102:105" x14ac:dyDescent="0.15">
      <c r="CX512" t="s">
        <v>4689</v>
      </c>
      <c r="CY512" s="27" t="s">
        <v>5152</v>
      </c>
      <c r="CZ512" s="27" t="s">
        <v>5154</v>
      </c>
    </row>
    <row r="513" spans="102:105" x14ac:dyDescent="0.15">
      <c r="CX513" t="s">
        <v>4738</v>
      </c>
      <c r="CY513" s="27" t="s">
        <v>5153</v>
      </c>
      <c r="CZ513" s="27" t="s">
        <v>5154</v>
      </c>
    </row>
    <row r="514" spans="102:105" x14ac:dyDescent="0.15">
      <c r="CX514" t="s">
        <v>3953</v>
      </c>
      <c r="CZ514" s="27" t="s">
        <v>5153</v>
      </c>
    </row>
    <row r="515" spans="102:105" x14ac:dyDescent="0.15">
      <c r="CX515" t="s">
        <v>4691</v>
      </c>
      <c r="CZ515" s="27" t="s">
        <v>5152</v>
      </c>
    </row>
    <row r="516" spans="102:105" x14ac:dyDescent="0.15">
      <c r="CX516" t="s">
        <v>4516</v>
      </c>
      <c r="CZ516" s="27" t="s">
        <v>5152</v>
      </c>
    </row>
    <row r="517" spans="102:105" x14ac:dyDescent="0.15">
      <c r="CX517" t="s">
        <v>3315</v>
      </c>
      <c r="CZ517" s="27" t="s">
        <v>5152</v>
      </c>
    </row>
    <row r="518" spans="102:105" x14ac:dyDescent="0.15">
      <c r="CX518" t="s">
        <v>4346</v>
      </c>
      <c r="CY518" s="27" t="s">
        <v>5154</v>
      </c>
      <c r="CZ518" s="27" t="s">
        <v>5152</v>
      </c>
    </row>
    <row r="519" spans="102:105" x14ac:dyDescent="0.15">
      <c r="CX519" t="s">
        <v>5064</v>
      </c>
      <c r="CY519" s="27" t="s">
        <v>5153</v>
      </c>
      <c r="CZ519" s="27" t="s">
        <v>5162</v>
      </c>
      <c r="DA519" s="27" t="s">
        <v>5152</v>
      </c>
    </row>
    <row r="520" spans="102:105" x14ac:dyDescent="0.15">
      <c r="CX520" t="s">
        <v>4693</v>
      </c>
      <c r="CY520" s="27" t="s">
        <v>5152</v>
      </c>
      <c r="CZ520" s="27" t="s">
        <v>5162</v>
      </c>
    </row>
    <row r="521" spans="102:105" x14ac:dyDescent="0.15">
      <c r="CX521" t="s">
        <v>3803</v>
      </c>
      <c r="CZ521" s="27" t="s">
        <v>5153</v>
      </c>
    </row>
    <row r="522" spans="102:105" x14ac:dyDescent="0.15">
      <c r="CX522" t="s">
        <v>4844</v>
      </c>
      <c r="CY522" s="27" t="s">
        <v>5154</v>
      </c>
      <c r="CZ522" s="27" t="s">
        <v>5152</v>
      </c>
    </row>
    <row r="523" spans="102:105" x14ac:dyDescent="0.15">
      <c r="CX523" t="s">
        <v>3344</v>
      </c>
      <c r="CZ523" s="27" t="s">
        <v>5154</v>
      </c>
    </row>
    <row r="524" spans="102:105" x14ac:dyDescent="0.15">
      <c r="CX524" t="s">
        <v>3406</v>
      </c>
      <c r="CZ524" s="27" t="s">
        <v>5154</v>
      </c>
    </row>
    <row r="525" spans="102:105" x14ac:dyDescent="0.15">
      <c r="CX525" t="s">
        <v>3898</v>
      </c>
      <c r="CZ525" s="27" t="s">
        <v>5153</v>
      </c>
    </row>
    <row r="526" spans="102:105" x14ac:dyDescent="0.15">
      <c r="CX526" t="s">
        <v>870</v>
      </c>
      <c r="CY526" s="27" t="s">
        <v>5153</v>
      </c>
      <c r="CZ526" s="27" t="s">
        <v>5162</v>
      </c>
    </row>
    <row r="527" spans="102:105" x14ac:dyDescent="0.15">
      <c r="CX527" t="s">
        <v>4845</v>
      </c>
      <c r="CY527" s="27" t="s">
        <v>5153</v>
      </c>
      <c r="CZ527" s="27" t="s">
        <v>5162</v>
      </c>
    </row>
    <row r="528" spans="102:105" x14ac:dyDescent="0.15">
      <c r="CX528" t="s">
        <v>4695</v>
      </c>
      <c r="CZ528" s="27" t="s">
        <v>5152</v>
      </c>
    </row>
    <row r="529" spans="102:105" x14ac:dyDescent="0.15">
      <c r="CX529" t="s">
        <v>5046</v>
      </c>
      <c r="CY529" s="27" t="s">
        <v>5160</v>
      </c>
      <c r="CZ529" s="27" t="s">
        <v>5161</v>
      </c>
    </row>
    <row r="530" spans="102:105" x14ac:dyDescent="0.15">
      <c r="CX530" t="s">
        <v>5020</v>
      </c>
      <c r="CY530" s="27" t="s">
        <v>5153</v>
      </c>
      <c r="CZ530" s="27" t="s">
        <v>5154</v>
      </c>
      <c r="DA530" s="27" t="s">
        <v>5152</v>
      </c>
    </row>
    <row r="531" spans="102:105" x14ac:dyDescent="0.15">
      <c r="CX531" t="s">
        <v>4109</v>
      </c>
      <c r="CZ531" s="27" t="s">
        <v>5152</v>
      </c>
    </row>
    <row r="532" spans="102:105" x14ac:dyDescent="0.15">
      <c r="CX532" t="s">
        <v>5132</v>
      </c>
      <c r="CY532" s="27" t="s">
        <v>5153</v>
      </c>
      <c r="CZ532" s="27" t="s">
        <v>5152</v>
      </c>
      <c r="DA532" s="27" t="s">
        <v>5152</v>
      </c>
    </row>
    <row r="533" spans="102:105" x14ac:dyDescent="0.15">
      <c r="CX533" t="s">
        <v>2965</v>
      </c>
      <c r="CZ533" s="27" t="s">
        <v>5152</v>
      </c>
    </row>
    <row r="534" spans="102:105" x14ac:dyDescent="0.15">
      <c r="CX534" t="s">
        <v>2991</v>
      </c>
      <c r="CZ534" s="27" t="s">
        <v>5152</v>
      </c>
    </row>
    <row r="535" spans="102:105" x14ac:dyDescent="0.15">
      <c r="CX535" t="s">
        <v>5044</v>
      </c>
      <c r="CY535" s="27" t="s">
        <v>5152</v>
      </c>
      <c r="CZ535" s="27" t="s">
        <v>5153</v>
      </c>
    </row>
    <row r="536" spans="102:105" x14ac:dyDescent="0.15">
      <c r="CX536" t="s">
        <v>4387</v>
      </c>
      <c r="CZ536" s="27" t="s">
        <v>5154</v>
      </c>
    </row>
    <row r="537" spans="102:105" x14ac:dyDescent="0.15">
      <c r="CX537" t="s">
        <v>4409</v>
      </c>
      <c r="CZ537" s="27" t="s">
        <v>5154</v>
      </c>
    </row>
    <row r="538" spans="102:105" x14ac:dyDescent="0.15">
      <c r="CX538" t="s">
        <v>4161</v>
      </c>
      <c r="CZ538" s="27" t="s">
        <v>5153</v>
      </c>
    </row>
    <row r="539" spans="102:105" x14ac:dyDescent="0.15">
      <c r="CX539" t="s">
        <v>4212</v>
      </c>
      <c r="CZ539" s="27" t="s">
        <v>5153</v>
      </c>
    </row>
    <row r="540" spans="102:105" x14ac:dyDescent="0.15">
      <c r="CX540" t="s">
        <v>4860</v>
      </c>
      <c r="CY540" s="27" t="s">
        <v>5151</v>
      </c>
      <c r="CZ540" s="27" t="s">
        <v>5151</v>
      </c>
      <c r="DA540" s="27" t="s">
        <v>5153</v>
      </c>
    </row>
    <row r="541" spans="102:105" x14ac:dyDescent="0.15">
      <c r="CX541" t="s">
        <v>4698</v>
      </c>
      <c r="CZ541" s="27" t="s">
        <v>5154</v>
      </c>
    </row>
    <row r="542" spans="102:105" x14ac:dyDescent="0.15">
      <c r="CX542" t="s">
        <v>4519</v>
      </c>
      <c r="CY542" s="27" t="s">
        <v>5151</v>
      </c>
      <c r="CZ542" s="27" t="s">
        <v>5158</v>
      </c>
    </row>
    <row r="543" spans="102:105" x14ac:dyDescent="0.15">
      <c r="CX543" t="s">
        <v>4610</v>
      </c>
      <c r="CY543" s="27" t="s">
        <v>5151</v>
      </c>
      <c r="CZ543" s="27" t="s">
        <v>5158</v>
      </c>
    </row>
    <row r="544" spans="102:105" x14ac:dyDescent="0.15">
      <c r="CX544" t="s">
        <v>4701</v>
      </c>
      <c r="CY544" s="27" t="s">
        <v>5154</v>
      </c>
      <c r="CZ544" s="27" t="s">
        <v>5152</v>
      </c>
    </row>
    <row r="545" spans="102:105" x14ac:dyDescent="0.15">
      <c r="CX545" t="s">
        <v>4853</v>
      </c>
      <c r="CY545" s="27" t="s">
        <v>5153</v>
      </c>
      <c r="CZ545" s="27" t="s">
        <v>5154</v>
      </c>
    </row>
    <row r="546" spans="102:105" x14ac:dyDescent="0.15">
      <c r="CX546" t="s">
        <v>3261</v>
      </c>
      <c r="CZ546" s="27" t="s">
        <v>5152</v>
      </c>
    </row>
    <row r="547" spans="102:105" x14ac:dyDescent="0.15">
      <c r="CX547" t="s">
        <v>683</v>
      </c>
      <c r="CZ547" s="27" t="s">
        <v>5152</v>
      </c>
    </row>
    <row r="548" spans="102:105" x14ac:dyDescent="0.15">
      <c r="CX548" t="s">
        <v>1251</v>
      </c>
      <c r="CZ548" s="27" t="s">
        <v>5152</v>
      </c>
    </row>
    <row r="549" spans="102:105" x14ac:dyDescent="0.15">
      <c r="CX549" t="s">
        <v>3806</v>
      </c>
      <c r="CZ549" s="27" t="s">
        <v>5152</v>
      </c>
    </row>
    <row r="550" spans="102:105" x14ac:dyDescent="0.15">
      <c r="CX550" t="s">
        <v>4959</v>
      </c>
      <c r="CY550" s="27" t="s">
        <v>5153</v>
      </c>
      <c r="CZ550" s="27" t="s">
        <v>5153</v>
      </c>
      <c r="DA550" s="27" t="s">
        <v>5152</v>
      </c>
    </row>
    <row r="551" spans="102:105" x14ac:dyDescent="0.15">
      <c r="CX551" t="s">
        <v>4814</v>
      </c>
      <c r="CZ551" s="27" t="s">
        <v>5153</v>
      </c>
    </row>
    <row r="552" spans="102:105" x14ac:dyDescent="0.15">
      <c r="CX552" t="s">
        <v>3748</v>
      </c>
      <c r="CZ552" s="27" t="s">
        <v>5153</v>
      </c>
    </row>
    <row r="553" spans="102:105" x14ac:dyDescent="0.15">
      <c r="CX553" t="s">
        <v>4612</v>
      </c>
      <c r="CY553" s="27" t="s">
        <v>5151</v>
      </c>
      <c r="CZ553" s="27" t="s">
        <v>5153</v>
      </c>
    </row>
    <row r="554" spans="102:105" x14ac:dyDescent="0.15">
      <c r="CX554" t="s">
        <v>3318</v>
      </c>
      <c r="CZ554" s="27" t="s">
        <v>5151</v>
      </c>
    </row>
    <row r="555" spans="102:105" x14ac:dyDescent="0.15">
      <c r="CX555" t="s">
        <v>5086</v>
      </c>
      <c r="CY555" s="27" t="s">
        <v>5153</v>
      </c>
      <c r="CZ555" s="27" t="s">
        <v>5151</v>
      </c>
      <c r="DA555" s="27" t="s">
        <v>5151</v>
      </c>
    </row>
    <row r="556" spans="102:105" x14ac:dyDescent="0.15">
      <c r="CX556" t="s">
        <v>4923</v>
      </c>
      <c r="CY556" s="27" t="s">
        <v>5160</v>
      </c>
      <c r="CZ556" s="27" t="s">
        <v>5164</v>
      </c>
    </row>
    <row r="557" spans="102:105" x14ac:dyDescent="0.15">
      <c r="CX557" t="s">
        <v>4896</v>
      </c>
      <c r="CY557" s="27" t="s">
        <v>5153</v>
      </c>
      <c r="CZ557" s="27" t="s">
        <v>5152</v>
      </c>
      <c r="DA557" s="27" t="s">
        <v>5152</v>
      </c>
    </row>
    <row r="558" spans="102:105" x14ac:dyDescent="0.15">
      <c r="CX558" t="s">
        <v>4740</v>
      </c>
      <c r="CZ558" s="27" t="s">
        <v>5154</v>
      </c>
    </row>
    <row r="559" spans="102:105" x14ac:dyDescent="0.15">
      <c r="CX559" t="s">
        <v>5026</v>
      </c>
      <c r="CY559" s="27" t="s">
        <v>5153</v>
      </c>
      <c r="CZ559" s="27" t="s">
        <v>5154</v>
      </c>
    </row>
    <row r="560" spans="102:105" x14ac:dyDescent="0.15">
      <c r="CX560" t="s">
        <v>5170</v>
      </c>
      <c r="CY560" s="27" t="s">
        <v>5154</v>
      </c>
    </row>
    <row r="561" spans="102:104" x14ac:dyDescent="0.15">
      <c r="CX561" t="s">
        <v>244</v>
      </c>
      <c r="CY561" s="27" t="s">
        <v>5154</v>
      </c>
    </row>
    <row r="562" spans="102:104" x14ac:dyDescent="0.15">
      <c r="CX562" t="s">
        <v>5171</v>
      </c>
      <c r="CY562" s="27" t="s">
        <v>5154</v>
      </c>
    </row>
    <row r="563" spans="102:104" x14ac:dyDescent="0.15">
      <c r="CX563" t="s">
        <v>5172</v>
      </c>
      <c r="CY563" s="27" t="s">
        <v>5152</v>
      </c>
    </row>
    <row r="564" spans="102:104" x14ac:dyDescent="0.15">
      <c r="CX564" t="s">
        <v>1189</v>
      </c>
      <c r="CY564" s="27" t="s">
        <v>5152</v>
      </c>
    </row>
    <row r="565" spans="102:104" x14ac:dyDescent="0.15">
      <c r="CX565" t="s">
        <v>1190</v>
      </c>
      <c r="CY565" s="27" t="s">
        <v>5152</v>
      </c>
    </row>
    <row r="566" spans="102:104" x14ac:dyDescent="0.15">
      <c r="CX566" t="s">
        <v>421</v>
      </c>
      <c r="CY566" s="27" t="s">
        <v>5152</v>
      </c>
    </row>
    <row r="567" spans="102:104" x14ac:dyDescent="0.15">
      <c r="CX567" t="s">
        <v>214</v>
      </c>
      <c r="CY567" s="27" t="s">
        <v>5153</v>
      </c>
      <c r="CZ567" s="27" t="s">
        <v>5178</v>
      </c>
    </row>
    <row r="568" spans="102:104" x14ac:dyDescent="0.15">
      <c r="CX568" t="s">
        <v>214</v>
      </c>
      <c r="CY568" s="27" t="s">
        <v>5153</v>
      </c>
      <c r="CZ568" s="27" t="s">
        <v>5178</v>
      </c>
    </row>
    <row r="569" spans="102:104" x14ac:dyDescent="0.15">
      <c r="CX569" t="s">
        <v>546</v>
      </c>
      <c r="CY569" s="27" t="s">
        <v>5153</v>
      </c>
    </row>
    <row r="570" spans="102:104" x14ac:dyDescent="0.15">
      <c r="CX570" t="s">
        <v>1211</v>
      </c>
      <c r="CY570" s="27" t="s">
        <v>5153</v>
      </c>
    </row>
    <row r="571" spans="102:104" x14ac:dyDescent="0.15">
      <c r="CX571" t="s">
        <v>1212</v>
      </c>
      <c r="CY571" s="27" t="s">
        <v>5153</v>
      </c>
    </row>
    <row r="572" spans="102:104" x14ac:dyDescent="0.15">
      <c r="CX572" t="s">
        <v>500</v>
      </c>
      <c r="CY572" s="27" t="s">
        <v>5153</v>
      </c>
    </row>
    <row r="573" spans="102:104" x14ac:dyDescent="0.15">
      <c r="CX573" t="s">
        <v>1586</v>
      </c>
      <c r="CY573" s="27" t="s">
        <v>5154</v>
      </c>
    </row>
    <row r="574" spans="102:104" x14ac:dyDescent="0.15">
      <c r="CX574" t="s">
        <v>4206</v>
      </c>
      <c r="CY574" s="27" t="s">
        <v>5154</v>
      </c>
    </row>
    <row r="575" spans="102:104" x14ac:dyDescent="0.15">
      <c r="CX575" t="s">
        <v>5173</v>
      </c>
      <c r="CY575" s="27" t="s">
        <v>5154</v>
      </c>
    </row>
    <row r="576" spans="102:104" x14ac:dyDescent="0.15">
      <c r="CX576" t="s">
        <v>5174</v>
      </c>
      <c r="CY576" s="27" t="s">
        <v>5153</v>
      </c>
      <c r="CZ576" s="27" t="s">
        <v>5152</v>
      </c>
    </row>
    <row r="577" spans="102:104" x14ac:dyDescent="0.15">
      <c r="CX577" t="s">
        <v>5175</v>
      </c>
      <c r="CY577" s="27" t="s">
        <v>5152</v>
      </c>
    </row>
    <row r="578" spans="102:104" x14ac:dyDescent="0.15">
      <c r="CX578" t="s">
        <v>5176</v>
      </c>
      <c r="CY578" s="27" t="s">
        <v>5154</v>
      </c>
      <c r="CZ578" s="27" t="s">
        <v>5152</v>
      </c>
    </row>
    <row r="579" spans="102:104" x14ac:dyDescent="0.15">
      <c r="CX579" t="s">
        <v>5177</v>
      </c>
      <c r="CY579" s="27" t="s">
        <v>5151</v>
      </c>
      <c r="CZ579" s="27" t="s">
        <v>5178</v>
      </c>
    </row>
    <row r="580" spans="102:104" x14ac:dyDescent="0.15">
      <c r="CX580" t="s">
        <v>513</v>
      </c>
      <c r="CY580" s="27" t="s">
        <v>5154</v>
      </c>
      <c r="CZ580" s="27" t="s">
        <v>5152</v>
      </c>
    </row>
    <row r="581" spans="102:104" x14ac:dyDescent="0.15">
      <c r="CX581" t="s">
        <v>517</v>
      </c>
      <c r="CY581" s="27" t="s">
        <v>5154</v>
      </c>
      <c r="CZ581" s="27" t="s">
        <v>5152</v>
      </c>
    </row>
    <row r="582" spans="102:104" x14ac:dyDescent="0.15">
      <c r="CX582" t="s">
        <v>521</v>
      </c>
      <c r="CY582" s="27" t="s">
        <v>5154</v>
      </c>
      <c r="CZ582" s="27" t="s">
        <v>5152</v>
      </c>
    </row>
    <row r="583" spans="102:104" x14ac:dyDescent="0.15">
      <c r="CX583" t="s">
        <v>1018</v>
      </c>
      <c r="CY583" s="27" t="s">
        <v>5154</v>
      </c>
    </row>
    <row r="584" spans="102:104" x14ac:dyDescent="0.15">
      <c r="CX584" t="s">
        <v>1020</v>
      </c>
      <c r="CY584" s="27" t="s">
        <v>5154</v>
      </c>
    </row>
    <row r="585" spans="102:104" x14ac:dyDescent="0.15">
      <c r="CX585" t="s">
        <v>744</v>
      </c>
      <c r="CY585" s="27" t="s">
        <v>5154</v>
      </c>
    </row>
    <row r="586" spans="102:104" x14ac:dyDescent="0.15">
      <c r="CX586" t="s">
        <v>3249</v>
      </c>
      <c r="CY586" s="27" t="s">
        <v>5152</v>
      </c>
    </row>
    <row r="587" spans="102:104" x14ac:dyDescent="0.15">
      <c r="CX587" t="s">
        <v>955</v>
      </c>
      <c r="CY587" s="27" t="s">
        <v>5152</v>
      </c>
    </row>
    <row r="588" spans="102:104" x14ac:dyDescent="0.15">
      <c r="CX588" t="s">
        <v>174</v>
      </c>
      <c r="CY588" s="27" t="s">
        <v>5152</v>
      </c>
    </row>
    <row r="589" spans="102:104" x14ac:dyDescent="0.15">
      <c r="CX589" t="s">
        <v>916</v>
      </c>
      <c r="CY589" s="27" t="s">
        <v>5153</v>
      </c>
    </row>
    <row r="590" spans="102:104" x14ac:dyDescent="0.15">
      <c r="CX590" t="s">
        <v>911</v>
      </c>
      <c r="CY590" s="27" t="s">
        <v>5152</v>
      </c>
    </row>
    <row r="591" spans="102:104" x14ac:dyDescent="0.15">
      <c r="CX591" t="s">
        <v>913</v>
      </c>
      <c r="CY591" s="27" t="s">
        <v>5152</v>
      </c>
    </row>
    <row r="592" spans="102:104" x14ac:dyDescent="0.15">
      <c r="CX592" t="s">
        <v>3106</v>
      </c>
      <c r="CY592" s="27" t="s">
        <v>5152</v>
      </c>
    </row>
    <row r="593" spans="102:105" x14ac:dyDescent="0.15">
      <c r="CX593" t="s">
        <v>3210</v>
      </c>
      <c r="CY593" s="27" t="s">
        <v>5152</v>
      </c>
    </row>
    <row r="594" spans="102:105" x14ac:dyDescent="0.15">
      <c r="CX594" t="s">
        <v>227</v>
      </c>
      <c r="CY594" s="27" t="s">
        <v>5152</v>
      </c>
    </row>
    <row r="595" spans="102:105" x14ac:dyDescent="0.15">
      <c r="CX595" t="s">
        <v>568</v>
      </c>
      <c r="CY595" s="27" t="s">
        <v>5154</v>
      </c>
    </row>
    <row r="596" spans="102:105" x14ac:dyDescent="0.15">
      <c r="CX596" t="s">
        <v>3357</v>
      </c>
      <c r="CY596" s="27" t="s">
        <v>5154</v>
      </c>
    </row>
    <row r="597" spans="102:105" x14ac:dyDescent="0.15">
      <c r="CX597" t="s">
        <v>951</v>
      </c>
      <c r="CY597" s="27" t="s">
        <v>5154</v>
      </c>
    </row>
    <row r="598" spans="102:105" x14ac:dyDescent="0.15">
      <c r="CX598" t="s">
        <v>5197</v>
      </c>
      <c r="CY598" s="27" t="s">
        <v>5152</v>
      </c>
      <c r="CZ598" s="27" t="s">
        <v>5154</v>
      </c>
      <c r="DA598" s="27" t="s">
        <v>5154</v>
      </c>
    </row>
    <row r="599" spans="102:105" x14ac:dyDescent="0.15">
      <c r="CX599" t="s">
        <v>5191</v>
      </c>
      <c r="CY599" s="27" t="s">
        <v>5153</v>
      </c>
      <c r="CZ599" s="27" t="s">
        <v>5152</v>
      </c>
      <c r="DA599" s="27" t="s">
        <v>5162</v>
      </c>
    </row>
    <row r="600" spans="102:105" x14ac:dyDescent="0.15">
      <c r="CX600" t="s">
        <v>5190</v>
      </c>
      <c r="CY600" s="27" t="s">
        <v>5151</v>
      </c>
      <c r="CZ600" s="27" t="s">
        <v>5178</v>
      </c>
    </row>
    <row r="601" spans="102:105" x14ac:dyDescent="0.15">
      <c r="CX601" t="s">
        <v>5198</v>
      </c>
      <c r="CY601" s="27" t="s">
        <v>5153</v>
      </c>
      <c r="CZ601" s="27" t="s">
        <v>5151</v>
      </c>
      <c r="DA601" s="27" t="s">
        <v>5178</v>
      </c>
    </row>
    <row r="602" spans="102:105" x14ac:dyDescent="0.15">
      <c r="CX602" t="s">
        <v>5202</v>
      </c>
      <c r="CY602" s="27" t="s">
        <v>5153</v>
      </c>
      <c r="CZ602" s="27" t="s">
        <v>5151</v>
      </c>
    </row>
    <row r="603" spans="102:105" x14ac:dyDescent="0.15">
      <c r="CX603" t="s">
        <v>5206</v>
      </c>
      <c r="CY603" s="27" t="s">
        <v>5153</v>
      </c>
      <c r="CZ603" s="27" t="s">
        <v>5151</v>
      </c>
    </row>
    <row r="604" spans="102:105" x14ac:dyDescent="0.15">
      <c r="CX604" t="s">
        <v>5195</v>
      </c>
      <c r="CY604" s="27" t="s">
        <v>5178</v>
      </c>
    </row>
    <row r="605" spans="102:105" x14ac:dyDescent="0.15">
      <c r="CX605" t="s">
        <v>5194</v>
      </c>
      <c r="CY605" s="27" t="s">
        <v>5153</v>
      </c>
    </row>
    <row r="606" spans="102:105" x14ac:dyDescent="0.15">
      <c r="CX606" t="s">
        <v>5204</v>
      </c>
      <c r="CY606" s="27" t="s">
        <v>5151</v>
      </c>
    </row>
    <row r="607" spans="102:105" x14ac:dyDescent="0.15">
      <c r="CX607" t="s">
        <v>5205</v>
      </c>
      <c r="CY607" s="27" t="s">
        <v>5178</v>
      </c>
    </row>
    <row r="608" spans="102:105" x14ac:dyDescent="0.15">
      <c r="CX608" t="s">
        <v>5193</v>
      </c>
      <c r="CY608" s="27" t="s">
        <v>5162</v>
      </c>
    </row>
    <row r="609" spans="102:105" x14ac:dyDescent="0.15">
      <c r="CX609" t="s">
        <v>5196</v>
      </c>
      <c r="CY609" s="27" t="s">
        <v>5153</v>
      </c>
    </row>
    <row r="610" spans="102:105" x14ac:dyDescent="0.15">
      <c r="CX610" t="s">
        <v>5203</v>
      </c>
      <c r="CY610" s="27" t="s">
        <v>5151</v>
      </c>
    </row>
    <row r="611" spans="102:105" x14ac:dyDescent="0.15">
      <c r="CX611" t="s">
        <v>5192</v>
      </c>
      <c r="CY611" s="27" t="s">
        <v>5153</v>
      </c>
      <c r="CZ611" s="27" t="s">
        <v>5178</v>
      </c>
    </row>
    <row r="612" spans="102:105" x14ac:dyDescent="0.15">
      <c r="CX612" t="s">
        <v>5189</v>
      </c>
      <c r="CY612" s="27" t="s">
        <v>5153</v>
      </c>
      <c r="CZ612" s="27" t="s">
        <v>5178</v>
      </c>
    </row>
    <row r="613" spans="102:105" x14ac:dyDescent="0.15">
      <c r="CX613" t="s">
        <v>5208</v>
      </c>
      <c r="CY613" s="27" t="s">
        <v>5153</v>
      </c>
      <c r="CZ613" s="27" t="s">
        <v>5153</v>
      </c>
      <c r="DA613" s="27" t="s">
        <v>5152</v>
      </c>
    </row>
    <row r="614" spans="102:105" x14ac:dyDescent="0.15">
      <c r="CX614" t="s">
        <v>5213</v>
      </c>
      <c r="CY614" s="27" t="s">
        <v>5153</v>
      </c>
      <c r="CZ614" s="27" t="s">
        <v>5153</v>
      </c>
      <c r="DA614" s="27" t="s">
        <v>5178</v>
      </c>
    </row>
    <row r="615" spans="102:105" x14ac:dyDescent="0.15">
      <c r="CX615" t="s">
        <v>5211</v>
      </c>
      <c r="CY615" s="27" t="s">
        <v>5152</v>
      </c>
      <c r="CZ615" s="27" t="s">
        <v>5154</v>
      </c>
    </row>
    <row r="616" spans="102:105" x14ac:dyDescent="0.15">
      <c r="CX616" t="s">
        <v>5215</v>
      </c>
      <c r="CY616" s="27" t="s">
        <v>5153</v>
      </c>
      <c r="CZ616" s="27" t="s">
        <v>5153</v>
      </c>
      <c r="DA616" s="27" t="s">
        <v>5153</v>
      </c>
    </row>
    <row r="617" spans="102:105" x14ac:dyDescent="0.15">
      <c r="CX617" t="s">
        <v>5212</v>
      </c>
      <c r="CY617" s="27" t="s">
        <v>5153</v>
      </c>
      <c r="CZ617" s="27" t="s">
        <v>5153</v>
      </c>
      <c r="DA617" s="27" t="s">
        <v>5152</v>
      </c>
    </row>
    <row r="618" spans="102:105" x14ac:dyDescent="0.15">
      <c r="CX618" t="s">
        <v>5210</v>
      </c>
      <c r="CY618" s="27" t="s">
        <v>5151</v>
      </c>
    </row>
    <row r="619" spans="102:105" x14ac:dyDescent="0.15">
      <c r="CX619" t="s">
        <v>5216</v>
      </c>
      <c r="CY619" s="27" t="s">
        <v>5154</v>
      </c>
      <c r="CZ619" s="27" t="s">
        <v>5154</v>
      </c>
      <c r="DA619" s="27" t="s">
        <v>5154</v>
      </c>
    </row>
    <row r="620" spans="102:105" x14ac:dyDescent="0.15">
      <c r="CX620" t="s">
        <v>5217</v>
      </c>
      <c r="CY620" s="27" t="s">
        <v>5153</v>
      </c>
      <c r="CZ620" s="27" t="s">
        <v>5151</v>
      </c>
      <c r="DA620" s="27" t="s">
        <v>5151</v>
      </c>
    </row>
    <row r="621" spans="102:105" x14ac:dyDescent="0.15">
      <c r="CX621" t="s">
        <v>5218</v>
      </c>
      <c r="CY621" s="27" t="s">
        <v>5153</v>
      </c>
      <c r="CZ621" s="27" t="s">
        <v>5152</v>
      </c>
    </row>
    <row r="622" spans="102:105" x14ac:dyDescent="0.15">
      <c r="CX622" t="s">
        <v>5219</v>
      </c>
      <c r="CY622" s="27" t="s">
        <v>5153</v>
      </c>
      <c r="CZ622" s="27" t="s">
        <v>5153</v>
      </c>
      <c r="DA622" s="27" t="s">
        <v>5152</v>
      </c>
    </row>
    <row r="623" spans="102:105" x14ac:dyDescent="0.15">
      <c r="CX623" t="s">
        <v>5220</v>
      </c>
      <c r="CY623" s="27" t="s">
        <v>5153</v>
      </c>
      <c r="CZ623" s="27" t="s">
        <v>5151</v>
      </c>
    </row>
    <row r="624" spans="102:105" x14ac:dyDescent="0.15">
      <c r="CX624" t="s">
        <v>5221</v>
      </c>
      <c r="CY624" s="27" t="s">
        <v>5153</v>
      </c>
      <c r="CZ624" s="27" t="s">
        <v>5151</v>
      </c>
    </row>
    <row r="625" spans="102:105" x14ac:dyDescent="0.15">
      <c r="CX625" t="s">
        <v>5222</v>
      </c>
      <c r="CY625" s="27" t="s">
        <v>5153</v>
      </c>
      <c r="CZ625" s="27" t="s">
        <v>5178</v>
      </c>
    </row>
    <row r="626" spans="102:105" x14ac:dyDescent="0.15">
      <c r="CX626" t="s">
        <v>5223</v>
      </c>
      <c r="CY626" s="27" t="s">
        <v>5153</v>
      </c>
      <c r="CZ626" s="27" t="s">
        <v>5153</v>
      </c>
      <c r="DA626" s="27" t="s">
        <v>5152</v>
      </c>
    </row>
    <row r="627" spans="102:105" x14ac:dyDescent="0.15">
      <c r="CX627" t="s">
        <v>5224</v>
      </c>
      <c r="CY627" s="27" t="s">
        <v>5151</v>
      </c>
      <c r="CZ627" s="27" t="s">
        <v>5153</v>
      </c>
      <c r="DA627" s="27" t="s">
        <v>5153</v>
      </c>
    </row>
    <row r="628" spans="102:105" x14ac:dyDescent="0.15">
      <c r="CX628" t="s">
        <v>5225</v>
      </c>
      <c r="CY628" s="27" t="s">
        <v>5178</v>
      </c>
    </row>
    <row r="629" spans="102:105" x14ac:dyDescent="0.15">
      <c r="CX629" t="s">
        <v>5226</v>
      </c>
      <c r="CY629" s="27" t="s">
        <v>5153</v>
      </c>
    </row>
    <row r="630" spans="102:105" x14ac:dyDescent="0.15">
      <c r="CX630" t="s">
        <v>5227</v>
      </c>
      <c r="CY630" s="27" t="s">
        <v>5153</v>
      </c>
      <c r="CZ630" s="27" t="s">
        <v>5151</v>
      </c>
    </row>
    <row r="631" spans="102:105" x14ac:dyDescent="0.15">
      <c r="CX631" t="s">
        <v>5228</v>
      </c>
      <c r="CY631" s="27" t="s">
        <v>5152</v>
      </c>
    </row>
    <row r="632" spans="102:105" x14ac:dyDescent="0.15">
      <c r="CX632" t="s">
        <v>5229</v>
      </c>
      <c r="CY632" s="27" t="s">
        <v>5152</v>
      </c>
      <c r="CZ632" s="27" t="s">
        <v>5154</v>
      </c>
    </row>
    <row r="633" spans="102:105" x14ac:dyDescent="0.15">
      <c r="CX633" t="s">
        <v>5230</v>
      </c>
      <c r="CY633" s="27" t="s">
        <v>5155</v>
      </c>
      <c r="CZ633" s="27" t="s">
        <v>5151</v>
      </c>
    </row>
    <row r="634" spans="102:105" x14ac:dyDescent="0.15">
      <c r="CX634" t="s">
        <v>5250</v>
      </c>
      <c r="CY634" s="27" t="s">
        <v>5153</v>
      </c>
      <c r="CZ634" s="27" t="s">
        <v>5154</v>
      </c>
      <c r="DA634" s="27" t="s">
        <v>5154</v>
      </c>
    </row>
    <row r="635" spans="102:105" x14ac:dyDescent="0.15">
      <c r="CX635" t="s">
        <v>5257</v>
      </c>
      <c r="CY635" s="27" t="s">
        <v>5154</v>
      </c>
      <c r="CZ635" s="27" t="s">
        <v>5152</v>
      </c>
      <c r="DA635" s="27" t="s">
        <v>5152</v>
      </c>
    </row>
    <row r="636" spans="102:105" x14ac:dyDescent="0.15">
      <c r="CX636" t="s">
        <v>5259</v>
      </c>
      <c r="CY636" s="27" t="s">
        <v>5151</v>
      </c>
    </row>
    <row r="637" spans="102:105" x14ac:dyDescent="0.15">
      <c r="CX637" t="s">
        <v>5248</v>
      </c>
      <c r="CY637" s="27" t="s">
        <v>5154</v>
      </c>
    </row>
    <row r="638" spans="102:105" x14ac:dyDescent="0.15">
      <c r="CX638" t="s">
        <v>5249</v>
      </c>
      <c r="CY638" s="27" t="s">
        <v>5153</v>
      </c>
    </row>
    <row r="639" spans="102:105" x14ac:dyDescent="0.15">
      <c r="CX639" t="s">
        <v>5246</v>
      </c>
      <c r="CY639" s="27" t="s">
        <v>5153</v>
      </c>
      <c r="CZ639" s="27" t="s">
        <v>5154</v>
      </c>
      <c r="DA639" s="27" t="s">
        <v>5152</v>
      </c>
    </row>
    <row r="640" spans="102:105" x14ac:dyDescent="0.15">
      <c r="CX640" t="s">
        <v>5242</v>
      </c>
      <c r="CY640" s="27" t="s">
        <v>5153</v>
      </c>
      <c r="CZ640" s="27" t="s">
        <v>5152</v>
      </c>
    </row>
    <row r="641" spans="102:105" x14ac:dyDescent="0.15">
      <c r="CX641" t="s">
        <v>5244</v>
      </c>
      <c r="CY641" s="27" t="s">
        <v>5153</v>
      </c>
      <c r="CZ641" s="27" t="s">
        <v>5153</v>
      </c>
    </row>
    <row r="642" spans="102:105" x14ac:dyDescent="0.15">
      <c r="CX642" t="s">
        <v>5252</v>
      </c>
      <c r="CY642" s="27" t="s">
        <v>5153</v>
      </c>
      <c r="CZ642" s="27" t="s">
        <v>5152</v>
      </c>
    </row>
    <row r="643" spans="102:105" x14ac:dyDescent="0.15">
      <c r="CX643" t="s">
        <v>5255</v>
      </c>
      <c r="CY643" s="27" t="s">
        <v>5153</v>
      </c>
      <c r="CZ643" s="27" t="s">
        <v>5153</v>
      </c>
      <c r="DA643" s="27" t="s">
        <v>5162</v>
      </c>
    </row>
    <row r="644" spans="102:105" x14ac:dyDescent="0.15">
      <c r="CX644" t="s">
        <v>5254</v>
      </c>
      <c r="CY644" s="27" t="s">
        <v>5151</v>
      </c>
      <c r="CZ644" s="27" t="s">
        <v>5151</v>
      </c>
    </row>
    <row r="645" spans="102:105" x14ac:dyDescent="0.15">
      <c r="CX645" t="s">
        <v>5260</v>
      </c>
      <c r="CY645" s="27" t="s">
        <v>5152</v>
      </c>
    </row>
    <row r="646" spans="102:105" x14ac:dyDescent="0.15">
      <c r="CX646" t="s">
        <v>5261</v>
      </c>
      <c r="CY646" s="27" t="s">
        <v>5152</v>
      </c>
      <c r="CZ646" s="27" t="s">
        <v>5152</v>
      </c>
      <c r="DA646" s="27" t="s">
        <v>5152</v>
      </c>
    </row>
    <row r="647" spans="102:105" x14ac:dyDescent="0.15">
      <c r="CX647" t="s">
        <v>5263</v>
      </c>
      <c r="CY647" s="27" t="s">
        <v>5153</v>
      </c>
      <c r="CZ647" s="27" t="s">
        <v>5151</v>
      </c>
      <c r="DA647" s="27" t="s">
        <v>5151</v>
      </c>
    </row>
    <row r="648" spans="102:105" x14ac:dyDescent="0.15">
      <c r="CX648" t="s">
        <v>5265</v>
      </c>
      <c r="CY648" s="27" t="s">
        <v>5153</v>
      </c>
      <c r="CZ648" s="27" t="s">
        <v>5178</v>
      </c>
    </row>
    <row r="649" spans="102:105" x14ac:dyDescent="0.15">
      <c r="CX649" t="s">
        <v>5287</v>
      </c>
      <c r="CY649" s="27" t="s">
        <v>5153</v>
      </c>
      <c r="CZ649" s="27" t="s">
        <v>5151</v>
      </c>
      <c r="DA649" s="27" t="s">
        <v>5178</v>
      </c>
    </row>
    <row r="650" spans="102:105" x14ac:dyDescent="0.15">
      <c r="CX650" t="s">
        <v>5298</v>
      </c>
      <c r="CY650" s="27" t="s">
        <v>5151</v>
      </c>
      <c r="CZ650" s="27" t="s">
        <v>5153</v>
      </c>
      <c r="DA650" s="27" t="s">
        <v>5153</v>
      </c>
    </row>
    <row r="651" spans="102:105" x14ac:dyDescent="0.15">
      <c r="CX651" t="s">
        <v>5301</v>
      </c>
      <c r="CY651" s="27" t="s">
        <v>5153</v>
      </c>
      <c r="CZ651" s="27" t="s">
        <v>5153</v>
      </c>
      <c r="DA651" s="27" t="s">
        <v>5178</v>
      </c>
    </row>
    <row r="652" spans="102:105" x14ac:dyDescent="0.15">
      <c r="CX652" t="s">
        <v>5271</v>
      </c>
      <c r="CY652" s="27" t="s">
        <v>5152</v>
      </c>
      <c r="CZ652" s="27" t="s">
        <v>5152</v>
      </c>
    </row>
    <row r="653" spans="102:105" x14ac:dyDescent="0.15">
      <c r="CX653" t="s">
        <v>5306</v>
      </c>
      <c r="CY653" s="27" t="s">
        <v>5178</v>
      </c>
    </row>
    <row r="654" spans="102:105" x14ac:dyDescent="0.15">
      <c r="CX654" t="s">
        <v>5285</v>
      </c>
      <c r="CY654" s="27" t="s">
        <v>5153</v>
      </c>
      <c r="CZ654" s="27" t="s">
        <v>5151</v>
      </c>
      <c r="DA654" s="27" t="s">
        <v>5151</v>
      </c>
    </row>
    <row r="655" spans="102:105" x14ac:dyDescent="0.15">
      <c r="CX655" t="s">
        <v>5288</v>
      </c>
      <c r="CY655" s="27" t="s">
        <v>5153</v>
      </c>
      <c r="CZ655" s="27" t="s">
        <v>5153</v>
      </c>
      <c r="DA655" s="27" t="s">
        <v>5153</v>
      </c>
    </row>
    <row r="656" spans="102:105" x14ac:dyDescent="0.15">
      <c r="CX656" t="s">
        <v>5304</v>
      </c>
      <c r="CY656" s="27" t="s">
        <v>5151</v>
      </c>
      <c r="CZ656" s="27" t="s">
        <v>5153</v>
      </c>
      <c r="DA656" s="27" t="s">
        <v>5162</v>
      </c>
    </row>
    <row r="657" spans="102:105" x14ac:dyDescent="0.15">
      <c r="CX657" t="s">
        <v>5273</v>
      </c>
      <c r="CY657" s="27" t="s">
        <v>5153</v>
      </c>
      <c r="CZ657" s="27" t="s">
        <v>5154</v>
      </c>
      <c r="DA657" s="27" t="s">
        <v>5154</v>
      </c>
    </row>
    <row r="658" spans="102:105" x14ac:dyDescent="0.15">
      <c r="CX658" t="s">
        <v>5294</v>
      </c>
      <c r="CY658" s="27" t="s">
        <v>5151</v>
      </c>
      <c r="CZ658" s="27" t="s">
        <v>5153</v>
      </c>
    </row>
    <row r="659" spans="102:105" x14ac:dyDescent="0.15">
      <c r="CX659" t="s">
        <v>5293</v>
      </c>
      <c r="CY659" s="27" t="s">
        <v>5178</v>
      </c>
    </row>
    <row r="660" spans="102:105" x14ac:dyDescent="0.15">
      <c r="CX660" t="s">
        <v>5276</v>
      </c>
      <c r="CY660" s="27" t="s">
        <v>5152</v>
      </c>
    </row>
    <row r="661" spans="102:105" x14ac:dyDescent="0.15">
      <c r="CX661" t="s">
        <v>5275</v>
      </c>
      <c r="CY661" s="27" t="s">
        <v>5153</v>
      </c>
    </row>
    <row r="662" spans="102:105" x14ac:dyDescent="0.15">
      <c r="CX662" t="s">
        <v>5296</v>
      </c>
      <c r="CY662" s="27" t="s">
        <v>5151</v>
      </c>
    </row>
    <row r="663" spans="102:105" x14ac:dyDescent="0.15">
      <c r="CX663" t="s">
        <v>5297</v>
      </c>
      <c r="CY663" s="27" t="s">
        <v>5151</v>
      </c>
      <c r="CZ663" s="27" t="s">
        <v>5153</v>
      </c>
    </row>
    <row r="664" spans="102:105" x14ac:dyDescent="0.15">
      <c r="CX664" t="s">
        <v>5283</v>
      </c>
      <c r="CY664" s="27" t="s">
        <v>5151</v>
      </c>
      <c r="CZ664" s="27" t="s">
        <v>5151</v>
      </c>
      <c r="DA664" s="27" t="s">
        <v>5178</v>
      </c>
    </row>
    <row r="665" spans="102:105" x14ac:dyDescent="0.15">
      <c r="CX665" t="s">
        <v>5291</v>
      </c>
      <c r="CY665" s="27" t="s">
        <v>5153</v>
      </c>
      <c r="CZ665" s="27" t="s">
        <v>5154</v>
      </c>
      <c r="DA665" s="27" t="s">
        <v>5152</v>
      </c>
    </row>
    <row r="666" spans="102:105" x14ac:dyDescent="0.15">
      <c r="CX666" t="s">
        <v>5282</v>
      </c>
      <c r="CY666" s="27" t="s">
        <v>5153</v>
      </c>
    </row>
    <row r="667" spans="102:105" x14ac:dyDescent="0.15">
      <c r="CX667" t="s">
        <v>5279</v>
      </c>
      <c r="CY667" s="27" t="s">
        <v>5178</v>
      </c>
    </row>
    <row r="668" spans="102:105" x14ac:dyDescent="0.15">
      <c r="CX668" t="s">
        <v>5280</v>
      </c>
      <c r="CY668" s="27" t="s">
        <v>5151</v>
      </c>
      <c r="CZ668" s="27" t="s">
        <v>5153</v>
      </c>
      <c r="DA668" s="27" t="s">
        <v>5153</v>
      </c>
    </row>
    <row r="669" spans="102:105" x14ac:dyDescent="0.15">
      <c r="CX669" t="s">
        <v>5390</v>
      </c>
      <c r="CY669" s="27" t="s">
        <v>5153</v>
      </c>
      <c r="CZ669" s="27" t="s">
        <v>5151</v>
      </c>
      <c r="DA669" s="27" t="s">
        <v>5178</v>
      </c>
    </row>
    <row r="670" spans="102:105" x14ac:dyDescent="0.15">
      <c r="CX670" t="s">
        <v>5389</v>
      </c>
      <c r="CY670" s="27" t="s">
        <v>5153</v>
      </c>
      <c r="CZ670" s="27" t="s">
        <v>5152</v>
      </c>
      <c r="DA670" s="27" t="s">
        <v>5152</v>
      </c>
    </row>
    <row r="671" spans="102:105" x14ac:dyDescent="0.15">
      <c r="CX671" t="s">
        <v>5388</v>
      </c>
      <c r="CY671" s="27" t="s">
        <v>5153</v>
      </c>
      <c r="CZ671" s="27" t="s">
        <v>5154</v>
      </c>
      <c r="DA671" s="27" t="s">
        <v>5154</v>
      </c>
    </row>
    <row r="672" spans="102:105" x14ac:dyDescent="0.15">
      <c r="CX672" t="s">
        <v>5387</v>
      </c>
      <c r="CY672" s="27" t="s">
        <v>5153</v>
      </c>
      <c r="CZ672" s="27" t="s">
        <v>5152</v>
      </c>
    </row>
    <row r="673" spans="102:104" x14ac:dyDescent="0.15">
      <c r="CX673" t="s">
        <v>5313</v>
      </c>
      <c r="CY673" s="27" t="s">
        <v>5153</v>
      </c>
      <c r="CZ673" s="27" t="s">
        <v>5178</v>
      </c>
    </row>
  </sheetData>
  <phoneticPr fontId="1"/>
  <conditionalFormatting sqref="J95:K95 B5:E5 B23:E23 B41:E41 B59:E59 B77:E77 B95:E95 J5:K5 J23:K23 J41:K41 J59:K59 J77:K77">
    <cfRule type="cellIs" dxfId="10838" priority="1893" operator="equal">
      <formula>"C"</formula>
    </cfRule>
    <cfRule type="cellIs" dxfId="10837" priority="1894" operator="equal">
      <formula>"B"</formula>
    </cfRule>
    <cfRule type="cellIs" dxfId="10836" priority="1895" operator="equal">
      <formula>"A"</formula>
    </cfRule>
  </conditionalFormatting>
  <conditionalFormatting sqref="V1:AG1 V4:AG1048576 W2:AG3 B1:M1048576">
    <cfRule type="containsErrors" dxfId="10835" priority="1892">
      <formula>ISERROR(B1)</formula>
    </cfRule>
  </conditionalFormatting>
  <conditionalFormatting sqref="D1:E1048576 J1:K1048576">
    <cfRule type="cellIs" dxfId="10834" priority="1879" operator="equal">
      <formula>"◎"</formula>
    </cfRule>
    <cfRule type="cellIs" dxfId="10833" priority="1880" operator="equal">
      <formula>"△"</formula>
    </cfRule>
    <cfRule type="cellIs" dxfId="10832" priority="1881" operator="equal">
      <formula>"〇"</formula>
    </cfRule>
    <cfRule type="cellIs" dxfId="10831" priority="1882" operator="equal">
      <formula>"晩"</formula>
    </cfRule>
    <cfRule type="cellIs" dxfId="10830" priority="1883" operator="equal">
      <formula>"堅"</formula>
    </cfRule>
    <cfRule type="cellIs" dxfId="10829" priority="1884" operator="equal">
      <formula>"丈"</formula>
    </cfRule>
    <cfRule type="cellIs" dxfId="10828" priority="1885" operator="equal">
      <formula>"早"</formula>
    </cfRule>
    <cfRule type="cellIs" dxfId="10827" priority="1886" operator="equal">
      <formula>"気"</formula>
    </cfRule>
    <cfRule type="cellIs" dxfId="10826" priority="1887" operator="equal">
      <formula>"ダ"</formula>
    </cfRule>
    <cfRule type="cellIs" dxfId="10825" priority="1888" operator="equal">
      <formula>"長"</formula>
    </cfRule>
    <cfRule type="cellIs" dxfId="10824" priority="1889" operator="equal">
      <formula>"底"</formula>
    </cfRule>
    <cfRule type="cellIs" dxfId="10823" priority="1890" operator="equal">
      <formula>"短"</formula>
    </cfRule>
    <cfRule type="cellIs" dxfId="10822" priority="1891" operator="equal">
      <formula>0</formula>
    </cfRule>
  </conditionalFormatting>
  <conditionalFormatting sqref="J1:K1048576">
    <cfRule type="cellIs" dxfId="10821" priority="1877" operator="equal">
      <formula>"短"</formula>
    </cfRule>
    <cfRule type="cellIs" dxfId="10820" priority="1878" operator="equal">
      <formula>0</formula>
    </cfRule>
  </conditionalFormatting>
  <conditionalFormatting sqref="E1:E1048576 J1:K1048576">
    <cfRule type="cellIs" dxfId="10819" priority="1876" operator="equal">
      <formula>"速"</formula>
    </cfRule>
  </conditionalFormatting>
  <conditionalFormatting sqref="AC1:AG1048576">
    <cfRule type="cellIs" dxfId="10818" priority="1873" operator="equal">
      <formula>"C"</formula>
    </cfRule>
    <cfRule type="cellIs" dxfId="10817" priority="1874" operator="equal">
      <formula>"B"</formula>
    </cfRule>
    <cfRule type="cellIs" dxfId="10816" priority="1875" operator="equal">
      <formula>"A"</formula>
    </cfRule>
  </conditionalFormatting>
  <conditionalFormatting sqref="AD10 AD13 AD16 AD19 AD22 AD5 AB1:AB1048576">
    <cfRule type="cellIs" dxfId="10815" priority="1870" operator="equal">
      <formula>"△"</formula>
    </cfRule>
    <cfRule type="cellIs" dxfId="10814" priority="1871" operator="equal">
      <formula>"◎"</formula>
    </cfRule>
    <cfRule type="cellIs" dxfId="10813" priority="1872" operator="equal">
      <formula>"〇"</formula>
    </cfRule>
  </conditionalFormatting>
  <conditionalFormatting sqref="X1:X1048576">
    <cfRule type="cellIs" dxfId="10812" priority="1869" operator="equal">
      <formula>0</formula>
    </cfRule>
  </conditionalFormatting>
  <conditionalFormatting sqref="V2:V3">
    <cfRule type="containsErrors" dxfId="10811" priority="1835">
      <formula>ISERROR(V2)</formula>
    </cfRule>
  </conditionalFormatting>
  <conditionalFormatting sqref="W26">
    <cfRule type="containsErrors" dxfId="10810" priority="1643">
      <formula>ISERROR(W26)</formula>
    </cfRule>
  </conditionalFormatting>
  <conditionalFormatting sqref="X5">
    <cfRule type="containsErrors" dxfId="10809" priority="1642">
      <formula>ISERROR(X5)</formula>
    </cfRule>
  </conditionalFormatting>
  <conditionalFormatting sqref="X5">
    <cfRule type="cellIs" dxfId="10808" priority="1641" operator="equal">
      <formula>0</formula>
    </cfRule>
  </conditionalFormatting>
  <conditionalFormatting sqref="X5">
    <cfRule type="containsErrors" dxfId="10807" priority="1640">
      <formula>ISERROR(X5)</formula>
    </cfRule>
  </conditionalFormatting>
  <conditionalFormatting sqref="X5">
    <cfRule type="cellIs" dxfId="10806" priority="1639" operator="equal">
      <formula>0</formula>
    </cfRule>
  </conditionalFormatting>
  <conditionalFormatting sqref="X26">
    <cfRule type="containsErrors" dxfId="10805" priority="1638">
      <formula>ISERROR(X26)</formula>
    </cfRule>
  </conditionalFormatting>
  <conditionalFormatting sqref="X26">
    <cfRule type="cellIs" dxfId="10804" priority="1637" operator="equal">
      <formula>0</formula>
    </cfRule>
  </conditionalFormatting>
  <conditionalFormatting sqref="N111:Q1048576">
    <cfRule type="containsErrors" dxfId="10803" priority="1636">
      <formula>ISERROR(N111)</formula>
    </cfRule>
  </conditionalFormatting>
  <conditionalFormatting sqref="P119:Q1048576 P111:Q117 N111:O1048576">
    <cfRule type="containsErrors" dxfId="10802" priority="1635">
      <formula>ISERROR(N111)</formula>
    </cfRule>
  </conditionalFormatting>
  <conditionalFormatting sqref="N111:N1048576">
    <cfRule type="containsErrors" dxfId="10801" priority="1634">
      <formula>ISERROR(N111)</formula>
    </cfRule>
  </conditionalFormatting>
  <conditionalFormatting sqref="N111:N1048576">
    <cfRule type="containsErrors" dxfId="10800" priority="1632">
      <formula>ISERROR(N111)</formula>
    </cfRule>
  </conditionalFormatting>
  <conditionalFormatting sqref="N111:N1048576">
    <cfRule type="containsErrors" dxfId="10799" priority="1631">
      <formula>ISERROR(N111)</formula>
    </cfRule>
  </conditionalFormatting>
  <conditionalFormatting sqref="N111:N1048576">
    <cfRule type="containsErrors" dxfId="10798" priority="1630">
      <formula>ISERROR(N111)</formula>
    </cfRule>
  </conditionalFormatting>
  <conditionalFormatting sqref="N111:N1048576">
    <cfRule type="containsErrors" dxfId="10797" priority="1629">
      <formula>ISERROR(N111)</formula>
    </cfRule>
  </conditionalFormatting>
  <conditionalFormatting sqref="N111:N1048576">
    <cfRule type="containsErrors" dxfId="10796" priority="1627">
      <formula>ISERROR(N111)</formula>
    </cfRule>
  </conditionalFormatting>
  <conditionalFormatting sqref="N111:N1048576">
    <cfRule type="containsErrors" dxfId="10795" priority="1626">
      <formula>ISERROR(N111)</formula>
    </cfRule>
  </conditionalFormatting>
  <conditionalFormatting sqref="N111:N1048576">
    <cfRule type="containsErrors" dxfId="10794" priority="1625">
      <formula>ISERROR(N111)</formula>
    </cfRule>
  </conditionalFormatting>
  <conditionalFormatting sqref="N111">
    <cfRule type="cellIs" dxfId="10793" priority="1624" operator="notEqual">
      <formula>0</formula>
    </cfRule>
  </conditionalFormatting>
  <conditionalFormatting sqref="N111">
    <cfRule type="cellIs" dxfId="10792" priority="1623" operator="not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10791" priority="1418">
      <formula>ISERROR(N1)</formula>
    </cfRule>
  </conditionalFormatting>
  <conditionalFormatting sqref="O13">
    <cfRule type="containsErrors" dxfId="10790" priority="1417">
      <formula>ISERROR(O13)</formula>
    </cfRule>
  </conditionalFormatting>
  <conditionalFormatting sqref="O16">
    <cfRule type="containsErrors" dxfId="10789" priority="1416">
      <formula>ISERROR(O16)</formula>
    </cfRule>
  </conditionalFormatting>
  <conditionalFormatting sqref="O103">
    <cfRule type="containsErrors" dxfId="10788" priority="1415">
      <formula>ISERROR(O103)</formula>
    </cfRule>
  </conditionalFormatting>
  <conditionalFormatting sqref="O106">
    <cfRule type="containsErrors" dxfId="10787" priority="1414">
      <formula>ISERROR(O106)</formula>
    </cfRule>
  </conditionalFormatting>
  <conditionalFormatting sqref="O85">
    <cfRule type="containsErrors" dxfId="10786" priority="1413">
      <formula>ISERROR(O85)</formula>
    </cfRule>
  </conditionalFormatting>
  <conditionalFormatting sqref="O88">
    <cfRule type="containsErrors" dxfId="10785" priority="1412">
      <formula>ISERROR(O88)</formula>
    </cfRule>
  </conditionalFormatting>
  <conditionalFormatting sqref="O67">
    <cfRule type="containsErrors" dxfId="10784" priority="1411">
      <formula>ISERROR(O67)</formula>
    </cfRule>
  </conditionalFormatting>
  <conditionalFormatting sqref="O70">
    <cfRule type="containsErrors" dxfId="10783" priority="1410">
      <formula>ISERROR(O70)</formula>
    </cfRule>
  </conditionalFormatting>
  <conditionalFormatting sqref="O49">
    <cfRule type="containsErrors" dxfId="10782" priority="1409">
      <formula>ISERROR(O49)</formula>
    </cfRule>
  </conditionalFormatting>
  <conditionalFormatting sqref="O52">
    <cfRule type="containsErrors" dxfId="10781" priority="1408">
      <formula>ISERROR(O52)</formula>
    </cfRule>
  </conditionalFormatting>
  <conditionalFormatting sqref="O31">
    <cfRule type="containsErrors" dxfId="10780" priority="1407">
      <formula>ISERROR(O31)</formula>
    </cfRule>
  </conditionalFormatting>
  <conditionalFormatting sqref="O34">
    <cfRule type="containsErrors" dxfId="10779" priority="1406">
      <formula>ISERROR(O34)</formula>
    </cfRule>
  </conditionalFormatting>
  <conditionalFormatting sqref="O13">
    <cfRule type="containsErrors" dxfId="10778" priority="1405">
      <formula>ISERROR(O13)</formula>
    </cfRule>
  </conditionalFormatting>
  <conditionalFormatting sqref="O16">
    <cfRule type="containsErrors" dxfId="10777" priority="1404">
      <formula>ISERROR(O16)</formula>
    </cfRule>
  </conditionalFormatting>
  <conditionalFormatting sqref="O49">
    <cfRule type="containsErrors" dxfId="10776" priority="1403">
      <formula>ISERROR(O49)</formula>
    </cfRule>
  </conditionalFormatting>
  <conditionalFormatting sqref="O52">
    <cfRule type="containsErrors" dxfId="10775" priority="1402">
      <formula>ISERROR(O52)</formula>
    </cfRule>
  </conditionalFormatting>
  <conditionalFormatting sqref="O67">
    <cfRule type="containsErrors" dxfId="10774" priority="1401">
      <formula>ISERROR(O67)</formula>
    </cfRule>
  </conditionalFormatting>
  <conditionalFormatting sqref="O70">
    <cfRule type="containsErrors" dxfId="10773" priority="1400">
      <formula>ISERROR(O70)</formula>
    </cfRule>
  </conditionalFormatting>
  <conditionalFormatting sqref="O67">
    <cfRule type="containsErrors" dxfId="10772" priority="1399">
      <formula>ISERROR(O67)</formula>
    </cfRule>
  </conditionalFormatting>
  <conditionalFormatting sqref="O70">
    <cfRule type="containsErrors" dxfId="10771" priority="1398">
      <formula>ISERROR(O70)</formula>
    </cfRule>
  </conditionalFormatting>
  <conditionalFormatting sqref="O31">
    <cfRule type="containsErrors" dxfId="10770" priority="1397">
      <formula>ISERROR(O31)</formula>
    </cfRule>
  </conditionalFormatting>
  <conditionalFormatting sqref="O34">
    <cfRule type="containsErrors" dxfId="10769" priority="1396">
      <formula>ISERROR(O34)</formula>
    </cfRule>
  </conditionalFormatting>
  <conditionalFormatting sqref="O31">
    <cfRule type="containsErrors" dxfId="10768" priority="1395">
      <formula>ISERROR(O31)</formula>
    </cfRule>
  </conditionalFormatting>
  <conditionalFormatting sqref="O34">
    <cfRule type="containsErrors" dxfId="10767" priority="1394">
      <formula>ISERROR(O34)</formula>
    </cfRule>
  </conditionalFormatting>
  <conditionalFormatting sqref="O49">
    <cfRule type="containsErrors" dxfId="10766" priority="1393">
      <formula>ISERROR(O49)</formula>
    </cfRule>
  </conditionalFormatting>
  <conditionalFormatting sqref="O52">
    <cfRule type="containsErrors" dxfId="10765" priority="1392">
      <formula>ISERROR(O52)</formula>
    </cfRule>
  </conditionalFormatting>
  <conditionalFormatting sqref="O49">
    <cfRule type="containsErrors" dxfId="10764" priority="1391">
      <formula>ISERROR(O49)</formula>
    </cfRule>
  </conditionalFormatting>
  <conditionalFormatting sqref="O52">
    <cfRule type="containsErrors" dxfId="10763" priority="1390">
      <formula>ISERROR(O52)</formula>
    </cfRule>
  </conditionalFormatting>
  <conditionalFormatting sqref="O49">
    <cfRule type="containsErrors" dxfId="10762" priority="1389">
      <formula>ISERROR(O49)</formula>
    </cfRule>
  </conditionalFormatting>
  <conditionalFormatting sqref="O52">
    <cfRule type="containsErrors" dxfId="10761" priority="1388">
      <formula>ISERROR(O52)</formula>
    </cfRule>
  </conditionalFormatting>
  <conditionalFormatting sqref="O49">
    <cfRule type="containsErrors" dxfId="10760" priority="1387">
      <formula>ISERROR(O49)</formula>
    </cfRule>
  </conditionalFormatting>
  <conditionalFormatting sqref="O52">
    <cfRule type="containsErrors" dxfId="10759" priority="1386">
      <formula>ISERROR(O52)</formula>
    </cfRule>
  </conditionalFormatting>
  <conditionalFormatting sqref="O49">
    <cfRule type="containsErrors" dxfId="10758" priority="1385">
      <formula>ISERROR(O49)</formula>
    </cfRule>
  </conditionalFormatting>
  <conditionalFormatting sqref="O52">
    <cfRule type="containsErrors" dxfId="10757" priority="1384">
      <formula>ISERROR(O52)</formula>
    </cfRule>
  </conditionalFormatting>
  <conditionalFormatting sqref="O49">
    <cfRule type="containsErrors" dxfId="10756" priority="1383">
      <formula>ISERROR(O49)</formula>
    </cfRule>
  </conditionalFormatting>
  <conditionalFormatting sqref="O52">
    <cfRule type="containsErrors" dxfId="10755" priority="1382">
      <formula>ISERROR(O52)</formula>
    </cfRule>
  </conditionalFormatting>
  <conditionalFormatting sqref="O67">
    <cfRule type="containsErrors" dxfId="10754" priority="1381">
      <formula>ISERROR(O67)</formula>
    </cfRule>
  </conditionalFormatting>
  <conditionalFormatting sqref="O70">
    <cfRule type="containsErrors" dxfId="10753" priority="1380">
      <formula>ISERROR(O70)</formula>
    </cfRule>
  </conditionalFormatting>
  <conditionalFormatting sqref="O67">
    <cfRule type="containsErrors" dxfId="10752" priority="1379">
      <formula>ISERROR(O67)</formula>
    </cfRule>
  </conditionalFormatting>
  <conditionalFormatting sqref="O70">
    <cfRule type="containsErrors" dxfId="10751" priority="1378">
      <formula>ISERROR(O70)</formula>
    </cfRule>
  </conditionalFormatting>
  <conditionalFormatting sqref="O67">
    <cfRule type="containsErrors" dxfId="10750" priority="1377">
      <formula>ISERROR(O67)</formula>
    </cfRule>
  </conditionalFormatting>
  <conditionalFormatting sqref="O70">
    <cfRule type="containsErrors" dxfId="10749" priority="1376">
      <formula>ISERROR(O70)</formula>
    </cfRule>
  </conditionalFormatting>
  <conditionalFormatting sqref="O85">
    <cfRule type="containsErrors" dxfId="10748" priority="1375">
      <formula>ISERROR(O85)</formula>
    </cfRule>
  </conditionalFormatting>
  <conditionalFormatting sqref="O88">
    <cfRule type="containsErrors" dxfId="10747" priority="1374">
      <formula>ISERROR(O88)</formula>
    </cfRule>
  </conditionalFormatting>
  <conditionalFormatting sqref="O85">
    <cfRule type="containsErrors" dxfId="10746" priority="1373">
      <formula>ISERROR(O85)</formula>
    </cfRule>
  </conditionalFormatting>
  <conditionalFormatting sqref="O88">
    <cfRule type="containsErrors" dxfId="10745" priority="1372">
      <formula>ISERROR(O88)</formula>
    </cfRule>
  </conditionalFormatting>
  <conditionalFormatting sqref="O85">
    <cfRule type="containsErrors" dxfId="10744" priority="1371">
      <formula>ISERROR(O85)</formula>
    </cfRule>
  </conditionalFormatting>
  <conditionalFormatting sqref="O88">
    <cfRule type="containsErrors" dxfId="10743" priority="1370">
      <formula>ISERROR(O88)</formula>
    </cfRule>
  </conditionalFormatting>
  <conditionalFormatting sqref="O103">
    <cfRule type="containsErrors" dxfId="10742" priority="1369">
      <formula>ISERROR(O103)</formula>
    </cfRule>
  </conditionalFormatting>
  <conditionalFormatting sqref="O106">
    <cfRule type="containsErrors" dxfId="10741" priority="1368">
      <formula>ISERROR(O106)</formula>
    </cfRule>
  </conditionalFormatting>
  <conditionalFormatting sqref="O103">
    <cfRule type="containsErrors" dxfId="10740" priority="1367">
      <formula>ISERROR(O103)</formula>
    </cfRule>
  </conditionalFormatting>
  <conditionalFormatting sqref="O106">
    <cfRule type="containsErrors" dxfId="10739" priority="1366">
      <formula>ISERROR(O106)</formula>
    </cfRule>
  </conditionalFormatting>
  <conditionalFormatting sqref="O103">
    <cfRule type="containsErrors" dxfId="10738" priority="1365">
      <formula>ISERROR(O103)</formula>
    </cfRule>
  </conditionalFormatting>
  <conditionalFormatting sqref="O106">
    <cfRule type="containsErrors" dxfId="10737" priority="1364">
      <formula>ISERROR(O106)</formula>
    </cfRule>
  </conditionalFormatting>
  <conditionalFormatting sqref="O49">
    <cfRule type="containsErrors" dxfId="10736" priority="1363">
      <formula>ISERROR(O49)</formula>
    </cfRule>
  </conditionalFormatting>
  <conditionalFormatting sqref="O52">
    <cfRule type="containsErrors" dxfId="10735" priority="1362">
      <formula>ISERROR(O52)</formula>
    </cfRule>
  </conditionalFormatting>
  <conditionalFormatting sqref="O49">
    <cfRule type="containsErrors" dxfId="10734" priority="1361">
      <formula>ISERROR(O49)</formula>
    </cfRule>
  </conditionalFormatting>
  <conditionalFormatting sqref="O52">
    <cfRule type="containsErrors" dxfId="10733" priority="1360">
      <formula>ISERROR(O52)</formula>
    </cfRule>
  </conditionalFormatting>
  <conditionalFormatting sqref="O49">
    <cfRule type="containsErrors" dxfId="10732" priority="1359">
      <formula>ISERROR(O49)</formula>
    </cfRule>
  </conditionalFormatting>
  <conditionalFormatting sqref="O52">
    <cfRule type="containsErrors" dxfId="10731" priority="1358">
      <formula>ISERROR(O52)</formula>
    </cfRule>
  </conditionalFormatting>
  <conditionalFormatting sqref="O67">
    <cfRule type="containsErrors" dxfId="10730" priority="1357">
      <formula>ISERROR(O67)</formula>
    </cfRule>
  </conditionalFormatting>
  <conditionalFormatting sqref="O70">
    <cfRule type="containsErrors" dxfId="10729" priority="1356">
      <formula>ISERROR(O70)</formula>
    </cfRule>
  </conditionalFormatting>
  <conditionalFormatting sqref="O67">
    <cfRule type="containsErrors" dxfId="10728" priority="1355">
      <formula>ISERROR(O67)</formula>
    </cfRule>
  </conditionalFormatting>
  <conditionalFormatting sqref="O70">
    <cfRule type="containsErrors" dxfId="10727" priority="1354">
      <formula>ISERROR(O70)</formula>
    </cfRule>
  </conditionalFormatting>
  <conditionalFormatting sqref="O67">
    <cfRule type="containsErrors" dxfId="10726" priority="1353">
      <formula>ISERROR(O67)</formula>
    </cfRule>
  </conditionalFormatting>
  <conditionalFormatting sqref="O70">
    <cfRule type="containsErrors" dxfId="10725" priority="1352">
      <formula>ISERROR(O70)</formula>
    </cfRule>
  </conditionalFormatting>
  <conditionalFormatting sqref="O67">
    <cfRule type="containsErrors" dxfId="10724" priority="1351">
      <formula>ISERROR(O67)</formula>
    </cfRule>
  </conditionalFormatting>
  <conditionalFormatting sqref="O70">
    <cfRule type="containsErrors" dxfId="10723" priority="1350">
      <formula>ISERROR(O70)</formula>
    </cfRule>
  </conditionalFormatting>
  <conditionalFormatting sqref="O67">
    <cfRule type="containsErrors" dxfId="10722" priority="1349">
      <formula>ISERROR(O67)</formula>
    </cfRule>
  </conditionalFormatting>
  <conditionalFormatting sqref="O70">
    <cfRule type="containsErrors" dxfId="10721" priority="1348">
      <formula>ISERROR(O70)</formula>
    </cfRule>
  </conditionalFormatting>
  <conditionalFormatting sqref="O67">
    <cfRule type="containsErrors" dxfId="10720" priority="1347">
      <formula>ISERROR(O67)</formula>
    </cfRule>
  </conditionalFormatting>
  <conditionalFormatting sqref="O70">
    <cfRule type="containsErrors" dxfId="10719" priority="1346">
      <formula>ISERROR(O70)</formula>
    </cfRule>
  </conditionalFormatting>
  <conditionalFormatting sqref="O67">
    <cfRule type="containsErrors" dxfId="10718" priority="1345">
      <formula>ISERROR(O67)</formula>
    </cfRule>
  </conditionalFormatting>
  <conditionalFormatting sqref="O70">
    <cfRule type="containsErrors" dxfId="10717" priority="1344">
      <formula>ISERROR(O70)</formula>
    </cfRule>
  </conditionalFormatting>
  <conditionalFormatting sqref="O67">
    <cfRule type="containsErrors" dxfId="10716" priority="1343">
      <formula>ISERROR(O67)</formula>
    </cfRule>
  </conditionalFormatting>
  <conditionalFormatting sqref="O70">
    <cfRule type="containsErrors" dxfId="10715" priority="1342">
      <formula>ISERROR(O70)</formula>
    </cfRule>
  </conditionalFormatting>
  <conditionalFormatting sqref="O67">
    <cfRule type="containsErrors" dxfId="10714" priority="1341">
      <formula>ISERROR(O67)</formula>
    </cfRule>
  </conditionalFormatting>
  <conditionalFormatting sqref="O70">
    <cfRule type="containsErrors" dxfId="10713" priority="1340">
      <formula>ISERROR(O70)</formula>
    </cfRule>
  </conditionalFormatting>
  <conditionalFormatting sqref="O67">
    <cfRule type="containsErrors" dxfId="10712" priority="1339">
      <formula>ISERROR(O67)</formula>
    </cfRule>
  </conditionalFormatting>
  <conditionalFormatting sqref="O70">
    <cfRule type="containsErrors" dxfId="10711" priority="1338">
      <formula>ISERROR(O70)</formula>
    </cfRule>
  </conditionalFormatting>
  <conditionalFormatting sqref="O67">
    <cfRule type="containsErrors" dxfId="10710" priority="1337">
      <formula>ISERROR(O67)</formula>
    </cfRule>
  </conditionalFormatting>
  <conditionalFormatting sqref="O70">
    <cfRule type="containsErrors" dxfId="10709" priority="1336">
      <formula>ISERROR(O70)</formula>
    </cfRule>
  </conditionalFormatting>
  <conditionalFormatting sqref="O85">
    <cfRule type="containsErrors" dxfId="10708" priority="1335">
      <formula>ISERROR(O85)</formula>
    </cfRule>
  </conditionalFormatting>
  <conditionalFormatting sqref="O88">
    <cfRule type="containsErrors" dxfId="10707" priority="1334">
      <formula>ISERROR(O88)</formula>
    </cfRule>
  </conditionalFormatting>
  <conditionalFormatting sqref="O85">
    <cfRule type="containsErrors" dxfId="10706" priority="1333">
      <formula>ISERROR(O85)</formula>
    </cfRule>
  </conditionalFormatting>
  <conditionalFormatting sqref="O88">
    <cfRule type="containsErrors" dxfId="10705" priority="1332">
      <formula>ISERROR(O88)</formula>
    </cfRule>
  </conditionalFormatting>
  <conditionalFormatting sqref="O85">
    <cfRule type="containsErrors" dxfId="10704" priority="1331">
      <formula>ISERROR(O85)</formula>
    </cfRule>
  </conditionalFormatting>
  <conditionalFormatting sqref="O88">
    <cfRule type="containsErrors" dxfId="10703" priority="1330">
      <formula>ISERROR(O88)</formula>
    </cfRule>
  </conditionalFormatting>
  <conditionalFormatting sqref="O85">
    <cfRule type="containsErrors" dxfId="10702" priority="1329">
      <formula>ISERROR(O85)</formula>
    </cfRule>
  </conditionalFormatting>
  <conditionalFormatting sqref="O88">
    <cfRule type="containsErrors" dxfId="10701" priority="1328">
      <formula>ISERROR(O88)</formula>
    </cfRule>
  </conditionalFormatting>
  <conditionalFormatting sqref="O85">
    <cfRule type="containsErrors" dxfId="10700" priority="1327">
      <formula>ISERROR(O85)</formula>
    </cfRule>
  </conditionalFormatting>
  <conditionalFormatting sqref="O88">
    <cfRule type="containsErrors" dxfId="10699" priority="1326">
      <formula>ISERROR(O88)</formula>
    </cfRule>
  </conditionalFormatting>
  <conditionalFormatting sqref="O85">
    <cfRule type="containsErrors" dxfId="10698" priority="1325">
      <formula>ISERROR(O85)</formula>
    </cfRule>
  </conditionalFormatting>
  <conditionalFormatting sqref="O88">
    <cfRule type="containsErrors" dxfId="10697" priority="1324">
      <formula>ISERROR(O88)</formula>
    </cfRule>
  </conditionalFormatting>
  <conditionalFormatting sqref="O85">
    <cfRule type="containsErrors" dxfId="10696" priority="1323">
      <formula>ISERROR(O85)</formula>
    </cfRule>
  </conditionalFormatting>
  <conditionalFormatting sqref="O88">
    <cfRule type="containsErrors" dxfId="10695" priority="1322">
      <formula>ISERROR(O88)</formula>
    </cfRule>
  </conditionalFormatting>
  <conditionalFormatting sqref="O85">
    <cfRule type="containsErrors" dxfId="10694" priority="1321">
      <formula>ISERROR(O85)</formula>
    </cfRule>
  </conditionalFormatting>
  <conditionalFormatting sqref="O88">
    <cfRule type="containsErrors" dxfId="10693" priority="1320">
      <formula>ISERROR(O88)</formula>
    </cfRule>
  </conditionalFormatting>
  <conditionalFormatting sqref="O85">
    <cfRule type="containsErrors" dxfId="10692" priority="1319">
      <formula>ISERROR(O85)</formula>
    </cfRule>
  </conditionalFormatting>
  <conditionalFormatting sqref="O88">
    <cfRule type="containsErrors" dxfId="10691" priority="1318">
      <formula>ISERROR(O88)</formula>
    </cfRule>
  </conditionalFormatting>
  <conditionalFormatting sqref="O85">
    <cfRule type="containsErrors" dxfId="10690" priority="1317">
      <formula>ISERROR(O85)</formula>
    </cfRule>
  </conditionalFormatting>
  <conditionalFormatting sqref="O88">
    <cfRule type="containsErrors" dxfId="10689" priority="1316">
      <formula>ISERROR(O88)</formula>
    </cfRule>
  </conditionalFormatting>
  <conditionalFormatting sqref="O85">
    <cfRule type="containsErrors" dxfId="10688" priority="1315">
      <formula>ISERROR(O85)</formula>
    </cfRule>
  </conditionalFormatting>
  <conditionalFormatting sqref="O88">
    <cfRule type="containsErrors" dxfId="10687" priority="1314">
      <formula>ISERROR(O88)</formula>
    </cfRule>
  </conditionalFormatting>
  <conditionalFormatting sqref="O103">
    <cfRule type="containsErrors" dxfId="10686" priority="1313">
      <formula>ISERROR(O103)</formula>
    </cfRule>
  </conditionalFormatting>
  <conditionalFormatting sqref="O106">
    <cfRule type="containsErrors" dxfId="10685" priority="1312">
      <formula>ISERROR(O106)</formula>
    </cfRule>
  </conditionalFormatting>
  <conditionalFormatting sqref="O103">
    <cfRule type="containsErrors" dxfId="10684" priority="1311">
      <formula>ISERROR(O103)</formula>
    </cfRule>
  </conditionalFormatting>
  <conditionalFormatting sqref="O106">
    <cfRule type="containsErrors" dxfId="10683" priority="1310">
      <formula>ISERROR(O106)</formula>
    </cfRule>
  </conditionalFormatting>
  <conditionalFormatting sqref="O103">
    <cfRule type="containsErrors" dxfId="10682" priority="1309">
      <formula>ISERROR(O103)</formula>
    </cfRule>
  </conditionalFormatting>
  <conditionalFormatting sqref="O106">
    <cfRule type="containsErrors" dxfId="10681" priority="1308">
      <formula>ISERROR(O106)</formula>
    </cfRule>
  </conditionalFormatting>
  <conditionalFormatting sqref="O103">
    <cfRule type="containsErrors" dxfId="10680" priority="1307">
      <formula>ISERROR(O103)</formula>
    </cfRule>
  </conditionalFormatting>
  <conditionalFormatting sqref="O106">
    <cfRule type="containsErrors" dxfId="10679" priority="1306">
      <formula>ISERROR(O106)</formula>
    </cfRule>
  </conditionalFormatting>
  <conditionalFormatting sqref="O103">
    <cfRule type="containsErrors" dxfId="10678" priority="1305">
      <formula>ISERROR(O103)</formula>
    </cfRule>
  </conditionalFormatting>
  <conditionalFormatting sqref="O106">
    <cfRule type="containsErrors" dxfId="10677" priority="1304">
      <formula>ISERROR(O106)</formula>
    </cfRule>
  </conditionalFormatting>
  <conditionalFormatting sqref="O103">
    <cfRule type="containsErrors" dxfId="10676" priority="1303">
      <formula>ISERROR(O103)</formula>
    </cfRule>
  </conditionalFormatting>
  <conditionalFormatting sqref="O106">
    <cfRule type="containsErrors" dxfId="10675" priority="1302">
      <formula>ISERROR(O106)</formula>
    </cfRule>
  </conditionalFormatting>
  <conditionalFormatting sqref="O103">
    <cfRule type="containsErrors" dxfId="10674" priority="1301">
      <formula>ISERROR(O103)</formula>
    </cfRule>
  </conditionalFormatting>
  <conditionalFormatting sqref="O106">
    <cfRule type="containsErrors" dxfId="10673" priority="1300">
      <formula>ISERROR(O106)</formula>
    </cfRule>
  </conditionalFormatting>
  <conditionalFormatting sqref="O103">
    <cfRule type="containsErrors" dxfId="10672" priority="1299">
      <formula>ISERROR(O103)</formula>
    </cfRule>
  </conditionalFormatting>
  <conditionalFormatting sqref="O106">
    <cfRule type="containsErrors" dxfId="10671" priority="1298">
      <formula>ISERROR(O106)</formula>
    </cfRule>
  </conditionalFormatting>
  <conditionalFormatting sqref="O103">
    <cfRule type="containsErrors" dxfId="10670" priority="1297">
      <formula>ISERROR(O103)</formula>
    </cfRule>
  </conditionalFormatting>
  <conditionalFormatting sqref="O106">
    <cfRule type="containsErrors" dxfId="10669" priority="1296">
      <formula>ISERROR(O106)</formula>
    </cfRule>
  </conditionalFormatting>
  <conditionalFormatting sqref="O103">
    <cfRule type="containsErrors" dxfId="10668" priority="1295">
      <formula>ISERROR(O103)</formula>
    </cfRule>
  </conditionalFormatting>
  <conditionalFormatting sqref="O106">
    <cfRule type="containsErrors" dxfId="10667" priority="1294">
      <formula>ISERROR(O106)</formula>
    </cfRule>
  </conditionalFormatting>
  <conditionalFormatting sqref="O103">
    <cfRule type="containsErrors" dxfId="10666" priority="1293">
      <formula>ISERROR(O103)</formula>
    </cfRule>
  </conditionalFormatting>
  <conditionalFormatting sqref="O106">
    <cfRule type="containsErrors" dxfId="10665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10664" priority="1291">
      <formula>ISERROR(N1)</formula>
    </cfRule>
  </conditionalFormatting>
  <conditionalFormatting sqref="O13">
    <cfRule type="containsErrors" dxfId="10663" priority="1290">
      <formula>ISERROR(O13)</formula>
    </cfRule>
  </conditionalFormatting>
  <conditionalFormatting sqref="O16">
    <cfRule type="containsErrors" dxfId="10662" priority="1289">
      <formula>ISERROR(O16)</formula>
    </cfRule>
  </conditionalFormatting>
  <conditionalFormatting sqref="O103">
    <cfRule type="containsErrors" dxfId="10661" priority="1288">
      <formula>ISERROR(O103)</formula>
    </cfRule>
  </conditionalFormatting>
  <conditionalFormatting sqref="O106">
    <cfRule type="containsErrors" dxfId="10660" priority="1287">
      <formula>ISERROR(O106)</formula>
    </cfRule>
  </conditionalFormatting>
  <conditionalFormatting sqref="O85">
    <cfRule type="containsErrors" dxfId="10659" priority="1286">
      <formula>ISERROR(O85)</formula>
    </cfRule>
  </conditionalFormatting>
  <conditionalFormatting sqref="O88">
    <cfRule type="containsErrors" dxfId="10658" priority="1285">
      <formula>ISERROR(O88)</formula>
    </cfRule>
  </conditionalFormatting>
  <conditionalFormatting sqref="O67">
    <cfRule type="containsErrors" dxfId="10657" priority="1284">
      <formula>ISERROR(O67)</formula>
    </cfRule>
  </conditionalFormatting>
  <conditionalFormatting sqref="O70">
    <cfRule type="containsErrors" dxfId="10656" priority="1283">
      <formula>ISERROR(O70)</formula>
    </cfRule>
  </conditionalFormatting>
  <conditionalFormatting sqref="O49">
    <cfRule type="containsErrors" dxfId="10655" priority="1282">
      <formula>ISERROR(O49)</formula>
    </cfRule>
  </conditionalFormatting>
  <conditionalFormatting sqref="O52">
    <cfRule type="containsErrors" dxfId="10654" priority="1281">
      <formula>ISERROR(O52)</formula>
    </cfRule>
  </conditionalFormatting>
  <conditionalFormatting sqref="O31">
    <cfRule type="containsErrors" dxfId="10653" priority="1280">
      <formula>ISERROR(O31)</formula>
    </cfRule>
  </conditionalFormatting>
  <conditionalFormatting sqref="O34">
    <cfRule type="containsErrors" dxfId="10652" priority="1279">
      <formula>ISERROR(O34)</formula>
    </cfRule>
  </conditionalFormatting>
  <conditionalFormatting sqref="O13">
    <cfRule type="containsErrors" dxfId="10651" priority="1278">
      <formula>ISERROR(O13)</formula>
    </cfRule>
  </conditionalFormatting>
  <conditionalFormatting sqref="O16">
    <cfRule type="containsErrors" dxfId="10650" priority="1277">
      <formula>ISERROR(O16)</formula>
    </cfRule>
  </conditionalFormatting>
  <conditionalFormatting sqref="O49">
    <cfRule type="containsErrors" dxfId="10649" priority="1276">
      <formula>ISERROR(O49)</formula>
    </cfRule>
  </conditionalFormatting>
  <conditionalFormatting sqref="O52">
    <cfRule type="containsErrors" dxfId="10648" priority="1275">
      <formula>ISERROR(O52)</formula>
    </cfRule>
  </conditionalFormatting>
  <conditionalFormatting sqref="O67">
    <cfRule type="containsErrors" dxfId="10647" priority="1274">
      <formula>ISERROR(O67)</formula>
    </cfRule>
  </conditionalFormatting>
  <conditionalFormatting sqref="O70">
    <cfRule type="containsErrors" dxfId="10646" priority="1273">
      <formula>ISERROR(O70)</formula>
    </cfRule>
  </conditionalFormatting>
  <conditionalFormatting sqref="O67">
    <cfRule type="containsErrors" dxfId="10645" priority="1272">
      <formula>ISERROR(O67)</formula>
    </cfRule>
  </conditionalFormatting>
  <conditionalFormatting sqref="O70">
    <cfRule type="containsErrors" dxfId="10644" priority="1271">
      <formula>ISERROR(O70)</formula>
    </cfRule>
  </conditionalFormatting>
  <conditionalFormatting sqref="O31">
    <cfRule type="containsErrors" dxfId="10643" priority="1270">
      <formula>ISERROR(O31)</formula>
    </cfRule>
  </conditionalFormatting>
  <conditionalFormatting sqref="O34">
    <cfRule type="containsErrors" dxfId="10642" priority="1269">
      <formula>ISERROR(O34)</formula>
    </cfRule>
  </conditionalFormatting>
  <conditionalFormatting sqref="O31">
    <cfRule type="containsErrors" dxfId="10641" priority="1268">
      <formula>ISERROR(O31)</formula>
    </cfRule>
  </conditionalFormatting>
  <conditionalFormatting sqref="O34">
    <cfRule type="containsErrors" dxfId="10640" priority="1267">
      <formula>ISERROR(O34)</formula>
    </cfRule>
  </conditionalFormatting>
  <conditionalFormatting sqref="O49">
    <cfRule type="containsErrors" dxfId="10639" priority="1266">
      <formula>ISERROR(O49)</formula>
    </cfRule>
  </conditionalFormatting>
  <conditionalFormatting sqref="O52">
    <cfRule type="containsErrors" dxfId="10638" priority="1265">
      <formula>ISERROR(O52)</formula>
    </cfRule>
  </conditionalFormatting>
  <conditionalFormatting sqref="O49">
    <cfRule type="containsErrors" dxfId="10637" priority="1264">
      <formula>ISERROR(O49)</formula>
    </cfRule>
  </conditionalFormatting>
  <conditionalFormatting sqref="O52">
    <cfRule type="containsErrors" dxfId="10636" priority="1263">
      <formula>ISERROR(O52)</formula>
    </cfRule>
  </conditionalFormatting>
  <conditionalFormatting sqref="O49">
    <cfRule type="containsErrors" dxfId="10635" priority="1262">
      <formula>ISERROR(O49)</formula>
    </cfRule>
  </conditionalFormatting>
  <conditionalFormatting sqref="O52">
    <cfRule type="containsErrors" dxfId="10634" priority="1261">
      <formula>ISERROR(O52)</formula>
    </cfRule>
  </conditionalFormatting>
  <conditionalFormatting sqref="O49">
    <cfRule type="containsErrors" dxfId="10633" priority="1260">
      <formula>ISERROR(O49)</formula>
    </cfRule>
  </conditionalFormatting>
  <conditionalFormatting sqref="O52">
    <cfRule type="containsErrors" dxfId="10632" priority="1259">
      <formula>ISERROR(O52)</formula>
    </cfRule>
  </conditionalFormatting>
  <conditionalFormatting sqref="O49">
    <cfRule type="containsErrors" dxfId="10631" priority="1258">
      <formula>ISERROR(O49)</formula>
    </cfRule>
  </conditionalFormatting>
  <conditionalFormatting sqref="O52">
    <cfRule type="containsErrors" dxfId="10630" priority="1257">
      <formula>ISERROR(O52)</formula>
    </cfRule>
  </conditionalFormatting>
  <conditionalFormatting sqref="O49">
    <cfRule type="containsErrors" dxfId="10629" priority="1256">
      <formula>ISERROR(O49)</formula>
    </cfRule>
  </conditionalFormatting>
  <conditionalFormatting sqref="O52">
    <cfRule type="containsErrors" dxfId="10628" priority="1255">
      <formula>ISERROR(O52)</formula>
    </cfRule>
  </conditionalFormatting>
  <conditionalFormatting sqref="O67">
    <cfRule type="containsErrors" dxfId="10627" priority="1254">
      <formula>ISERROR(O67)</formula>
    </cfRule>
  </conditionalFormatting>
  <conditionalFormatting sqref="O70">
    <cfRule type="containsErrors" dxfId="10626" priority="1253">
      <formula>ISERROR(O70)</formula>
    </cfRule>
  </conditionalFormatting>
  <conditionalFormatting sqref="O67">
    <cfRule type="containsErrors" dxfId="10625" priority="1252">
      <formula>ISERROR(O67)</formula>
    </cfRule>
  </conditionalFormatting>
  <conditionalFormatting sqref="O70">
    <cfRule type="containsErrors" dxfId="10624" priority="1251">
      <formula>ISERROR(O70)</formula>
    </cfRule>
  </conditionalFormatting>
  <conditionalFormatting sqref="O67">
    <cfRule type="containsErrors" dxfId="10623" priority="1250">
      <formula>ISERROR(O67)</formula>
    </cfRule>
  </conditionalFormatting>
  <conditionalFormatting sqref="O70">
    <cfRule type="containsErrors" dxfId="10622" priority="1249">
      <formula>ISERROR(O70)</formula>
    </cfRule>
  </conditionalFormatting>
  <conditionalFormatting sqref="O85">
    <cfRule type="containsErrors" dxfId="10621" priority="1248">
      <formula>ISERROR(O85)</formula>
    </cfRule>
  </conditionalFormatting>
  <conditionalFormatting sqref="O88">
    <cfRule type="containsErrors" dxfId="10620" priority="1247">
      <formula>ISERROR(O88)</formula>
    </cfRule>
  </conditionalFormatting>
  <conditionalFormatting sqref="O85">
    <cfRule type="containsErrors" dxfId="10619" priority="1246">
      <formula>ISERROR(O85)</formula>
    </cfRule>
  </conditionalFormatting>
  <conditionalFormatting sqref="O88">
    <cfRule type="containsErrors" dxfId="10618" priority="1245">
      <formula>ISERROR(O88)</formula>
    </cfRule>
  </conditionalFormatting>
  <conditionalFormatting sqref="O85">
    <cfRule type="containsErrors" dxfId="10617" priority="1244">
      <formula>ISERROR(O85)</formula>
    </cfRule>
  </conditionalFormatting>
  <conditionalFormatting sqref="O88">
    <cfRule type="containsErrors" dxfId="10616" priority="1243">
      <formula>ISERROR(O88)</formula>
    </cfRule>
  </conditionalFormatting>
  <conditionalFormatting sqref="O103">
    <cfRule type="containsErrors" dxfId="10615" priority="1242">
      <formula>ISERROR(O103)</formula>
    </cfRule>
  </conditionalFormatting>
  <conditionalFormatting sqref="O106">
    <cfRule type="containsErrors" dxfId="10614" priority="1241">
      <formula>ISERROR(O106)</formula>
    </cfRule>
  </conditionalFormatting>
  <conditionalFormatting sqref="O103">
    <cfRule type="containsErrors" dxfId="10613" priority="1240">
      <formula>ISERROR(O103)</formula>
    </cfRule>
  </conditionalFormatting>
  <conditionalFormatting sqref="O106">
    <cfRule type="containsErrors" dxfId="10612" priority="1239">
      <formula>ISERROR(O106)</formula>
    </cfRule>
  </conditionalFormatting>
  <conditionalFormatting sqref="O103">
    <cfRule type="containsErrors" dxfId="10611" priority="1238">
      <formula>ISERROR(O103)</formula>
    </cfRule>
  </conditionalFormatting>
  <conditionalFormatting sqref="O106">
    <cfRule type="containsErrors" dxfId="10610" priority="1237">
      <formula>ISERROR(O106)</formula>
    </cfRule>
  </conditionalFormatting>
  <conditionalFormatting sqref="O49">
    <cfRule type="containsErrors" dxfId="10609" priority="1236">
      <formula>ISERROR(O49)</formula>
    </cfRule>
  </conditionalFormatting>
  <conditionalFormatting sqref="O52">
    <cfRule type="containsErrors" dxfId="10608" priority="1235">
      <formula>ISERROR(O52)</formula>
    </cfRule>
  </conditionalFormatting>
  <conditionalFormatting sqref="O49">
    <cfRule type="containsErrors" dxfId="10607" priority="1234">
      <formula>ISERROR(O49)</formula>
    </cfRule>
  </conditionalFormatting>
  <conditionalFormatting sqref="O52">
    <cfRule type="containsErrors" dxfId="10606" priority="1233">
      <formula>ISERROR(O52)</formula>
    </cfRule>
  </conditionalFormatting>
  <conditionalFormatting sqref="O49">
    <cfRule type="containsErrors" dxfId="10605" priority="1232">
      <formula>ISERROR(O49)</formula>
    </cfRule>
  </conditionalFormatting>
  <conditionalFormatting sqref="O52">
    <cfRule type="containsErrors" dxfId="10604" priority="1231">
      <formula>ISERROR(O52)</formula>
    </cfRule>
  </conditionalFormatting>
  <conditionalFormatting sqref="O67">
    <cfRule type="containsErrors" dxfId="10603" priority="1230">
      <formula>ISERROR(O67)</formula>
    </cfRule>
  </conditionalFormatting>
  <conditionalFormatting sqref="O70">
    <cfRule type="containsErrors" dxfId="10602" priority="1229">
      <formula>ISERROR(O70)</formula>
    </cfRule>
  </conditionalFormatting>
  <conditionalFormatting sqref="O67">
    <cfRule type="containsErrors" dxfId="10601" priority="1228">
      <formula>ISERROR(O67)</formula>
    </cfRule>
  </conditionalFormatting>
  <conditionalFormatting sqref="O70">
    <cfRule type="containsErrors" dxfId="10600" priority="1227">
      <formula>ISERROR(O70)</formula>
    </cfRule>
  </conditionalFormatting>
  <conditionalFormatting sqref="O67">
    <cfRule type="containsErrors" dxfId="10599" priority="1226">
      <formula>ISERROR(O67)</formula>
    </cfRule>
  </conditionalFormatting>
  <conditionalFormatting sqref="O70">
    <cfRule type="containsErrors" dxfId="10598" priority="1225">
      <formula>ISERROR(O70)</formula>
    </cfRule>
  </conditionalFormatting>
  <conditionalFormatting sqref="O67">
    <cfRule type="containsErrors" dxfId="10597" priority="1224">
      <formula>ISERROR(O67)</formula>
    </cfRule>
  </conditionalFormatting>
  <conditionalFormatting sqref="O70">
    <cfRule type="containsErrors" dxfId="10596" priority="1223">
      <formula>ISERROR(O70)</formula>
    </cfRule>
  </conditionalFormatting>
  <conditionalFormatting sqref="O67">
    <cfRule type="containsErrors" dxfId="10595" priority="1222">
      <formula>ISERROR(O67)</formula>
    </cfRule>
  </conditionalFormatting>
  <conditionalFormatting sqref="O70">
    <cfRule type="containsErrors" dxfId="10594" priority="1221">
      <formula>ISERROR(O70)</formula>
    </cfRule>
  </conditionalFormatting>
  <conditionalFormatting sqref="O67">
    <cfRule type="containsErrors" dxfId="10593" priority="1220">
      <formula>ISERROR(O67)</formula>
    </cfRule>
  </conditionalFormatting>
  <conditionalFormatting sqref="O70">
    <cfRule type="containsErrors" dxfId="10592" priority="1219">
      <formula>ISERROR(O70)</formula>
    </cfRule>
  </conditionalFormatting>
  <conditionalFormatting sqref="O67">
    <cfRule type="containsErrors" dxfId="10591" priority="1218">
      <formula>ISERROR(O67)</formula>
    </cfRule>
  </conditionalFormatting>
  <conditionalFormatting sqref="O70">
    <cfRule type="containsErrors" dxfId="10590" priority="1217">
      <formula>ISERROR(O70)</formula>
    </cfRule>
  </conditionalFormatting>
  <conditionalFormatting sqref="O67">
    <cfRule type="containsErrors" dxfId="10589" priority="1216">
      <formula>ISERROR(O67)</formula>
    </cfRule>
  </conditionalFormatting>
  <conditionalFormatting sqref="O70">
    <cfRule type="containsErrors" dxfId="10588" priority="1215">
      <formula>ISERROR(O70)</formula>
    </cfRule>
  </conditionalFormatting>
  <conditionalFormatting sqref="O67">
    <cfRule type="containsErrors" dxfId="10587" priority="1214">
      <formula>ISERROR(O67)</formula>
    </cfRule>
  </conditionalFormatting>
  <conditionalFormatting sqref="O70">
    <cfRule type="containsErrors" dxfId="10586" priority="1213">
      <formula>ISERROR(O70)</formula>
    </cfRule>
  </conditionalFormatting>
  <conditionalFormatting sqref="O67">
    <cfRule type="containsErrors" dxfId="10585" priority="1212">
      <formula>ISERROR(O67)</formula>
    </cfRule>
  </conditionalFormatting>
  <conditionalFormatting sqref="O70">
    <cfRule type="containsErrors" dxfId="10584" priority="1211">
      <formula>ISERROR(O70)</formula>
    </cfRule>
  </conditionalFormatting>
  <conditionalFormatting sqref="O67">
    <cfRule type="containsErrors" dxfId="10583" priority="1210">
      <formula>ISERROR(O67)</formula>
    </cfRule>
  </conditionalFormatting>
  <conditionalFormatting sqref="O70">
    <cfRule type="containsErrors" dxfId="10582" priority="1209">
      <formula>ISERROR(O70)</formula>
    </cfRule>
  </conditionalFormatting>
  <conditionalFormatting sqref="O85">
    <cfRule type="containsErrors" dxfId="10581" priority="1208">
      <formula>ISERROR(O85)</formula>
    </cfRule>
  </conditionalFormatting>
  <conditionalFormatting sqref="O88">
    <cfRule type="containsErrors" dxfId="10580" priority="1207">
      <formula>ISERROR(O88)</formula>
    </cfRule>
  </conditionalFormatting>
  <conditionalFormatting sqref="O85">
    <cfRule type="containsErrors" dxfId="10579" priority="1206">
      <formula>ISERROR(O85)</formula>
    </cfRule>
  </conditionalFormatting>
  <conditionalFormatting sqref="O88">
    <cfRule type="containsErrors" dxfId="10578" priority="1205">
      <formula>ISERROR(O88)</formula>
    </cfRule>
  </conditionalFormatting>
  <conditionalFormatting sqref="O85">
    <cfRule type="containsErrors" dxfId="10577" priority="1204">
      <formula>ISERROR(O85)</formula>
    </cfRule>
  </conditionalFormatting>
  <conditionalFormatting sqref="O88">
    <cfRule type="containsErrors" dxfId="10576" priority="1203">
      <formula>ISERROR(O88)</formula>
    </cfRule>
  </conditionalFormatting>
  <conditionalFormatting sqref="O85">
    <cfRule type="containsErrors" dxfId="10575" priority="1202">
      <formula>ISERROR(O85)</formula>
    </cfRule>
  </conditionalFormatting>
  <conditionalFormatting sqref="O88">
    <cfRule type="containsErrors" dxfId="10574" priority="1201">
      <formula>ISERROR(O88)</formula>
    </cfRule>
  </conditionalFormatting>
  <conditionalFormatting sqref="O85">
    <cfRule type="containsErrors" dxfId="10573" priority="1200">
      <formula>ISERROR(O85)</formula>
    </cfRule>
  </conditionalFormatting>
  <conditionalFormatting sqref="O88">
    <cfRule type="containsErrors" dxfId="10572" priority="1199">
      <formula>ISERROR(O88)</formula>
    </cfRule>
  </conditionalFormatting>
  <conditionalFormatting sqref="O85">
    <cfRule type="containsErrors" dxfId="10571" priority="1198">
      <formula>ISERROR(O85)</formula>
    </cfRule>
  </conditionalFormatting>
  <conditionalFormatting sqref="O88">
    <cfRule type="containsErrors" dxfId="10570" priority="1197">
      <formula>ISERROR(O88)</formula>
    </cfRule>
  </conditionalFormatting>
  <conditionalFormatting sqref="O85">
    <cfRule type="containsErrors" dxfId="10569" priority="1196">
      <formula>ISERROR(O85)</formula>
    </cfRule>
  </conditionalFormatting>
  <conditionalFormatting sqref="O88">
    <cfRule type="containsErrors" dxfId="10568" priority="1195">
      <formula>ISERROR(O88)</formula>
    </cfRule>
  </conditionalFormatting>
  <conditionalFormatting sqref="O85">
    <cfRule type="containsErrors" dxfId="10567" priority="1194">
      <formula>ISERROR(O85)</formula>
    </cfRule>
  </conditionalFormatting>
  <conditionalFormatting sqref="O88">
    <cfRule type="containsErrors" dxfId="10566" priority="1193">
      <formula>ISERROR(O88)</formula>
    </cfRule>
  </conditionalFormatting>
  <conditionalFormatting sqref="O85">
    <cfRule type="containsErrors" dxfId="10565" priority="1192">
      <formula>ISERROR(O85)</formula>
    </cfRule>
  </conditionalFormatting>
  <conditionalFormatting sqref="O88">
    <cfRule type="containsErrors" dxfId="10564" priority="1191">
      <formula>ISERROR(O88)</formula>
    </cfRule>
  </conditionalFormatting>
  <conditionalFormatting sqref="O85">
    <cfRule type="containsErrors" dxfId="10563" priority="1190">
      <formula>ISERROR(O85)</formula>
    </cfRule>
  </conditionalFormatting>
  <conditionalFormatting sqref="O88">
    <cfRule type="containsErrors" dxfId="10562" priority="1189">
      <formula>ISERROR(O88)</formula>
    </cfRule>
  </conditionalFormatting>
  <conditionalFormatting sqref="O85">
    <cfRule type="containsErrors" dxfId="10561" priority="1188">
      <formula>ISERROR(O85)</formula>
    </cfRule>
  </conditionalFormatting>
  <conditionalFormatting sqref="O88">
    <cfRule type="containsErrors" dxfId="10560" priority="1187">
      <formula>ISERROR(O88)</formula>
    </cfRule>
  </conditionalFormatting>
  <conditionalFormatting sqref="O103">
    <cfRule type="containsErrors" dxfId="10559" priority="1186">
      <formula>ISERROR(O103)</formula>
    </cfRule>
  </conditionalFormatting>
  <conditionalFormatting sqref="O106">
    <cfRule type="containsErrors" dxfId="10558" priority="1185">
      <formula>ISERROR(O106)</formula>
    </cfRule>
  </conditionalFormatting>
  <conditionalFormatting sqref="O103">
    <cfRule type="containsErrors" dxfId="10557" priority="1184">
      <formula>ISERROR(O103)</formula>
    </cfRule>
  </conditionalFormatting>
  <conditionalFormatting sqref="O106">
    <cfRule type="containsErrors" dxfId="10556" priority="1183">
      <formula>ISERROR(O106)</formula>
    </cfRule>
  </conditionalFormatting>
  <conditionalFormatting sqref="O103">
    <cfRule type="containsErrors" dxfId="10555" priority="1182">
      <formula>ISERROR(O103)</formula>
    </cfRule>
  </conditionalFormatting>
  <conditionalFormatting sqref="O106">
    <cfRule type="containsErrors" dxfId="10554" priority="1181">
      <formula>ISERROR(O106)</formula>
    </cfRule>
  </conditionalFormatting>
  <conditionalFormatting sqref="O103">
    <cfRule type="containsErrors" dxfId="10553" priority="1180">
      <formula>ISERROR(O103)</formula>
    </cfRule>
  </conditionalFormatting>
  <conditionalFormatting sqref="O106">
    <cfRule type="containsErrors" dxfId="10552" priority="1179">
      <formula>ISERROR(O106)</formula>
    </cfRule>
  </conditionalFormatting>
  <conditionalFormatting sqref="O103">
    <cfRule type="containsErrors" dxfId="10551" priority="1178">
      <formula>ISERROR(O103)</formula>
    </cfRule>
  </conditionalFormatting>
  <conditionalFormatting sqref="O106">
    <cfRule type="containsErrors" dxfId="10550" priority="1177">
      <formula>ISERROR(O106)</formula>
    </cfRule>
  </conditionalFormatting>
  <conditionalFormatting sqref="O103">
    <cfRule type="containsErrors" dxfId="10549" priority="1176">
      <formula>ISERROR(O103)</formula>
    </cfRule>
  </conditionalFormatting>
  <conditionalFormatting sqref="O106">
    <cfRule type="containsErrors" dxfId="10548" priority="1175">
      <formula>ISERROR(O106)</formula>
    </cfRule>
  </conditionalFormatting>
  <conditionalFormatting sqref="O103">
    <cfRule type="containsErrors" dxfId="10547" priority="1174">
      <formula>ISERROR(O103)</formula>
    </cfRule>
  </conditionalFormatting>
  <conditionalFormatting sqref="O106">
    <cfRule type="containsErrors" dxfId="10546" priority="1173">
      <formula>ISERROR(O106)</formula>
    </cfRule>
  </conditionalFormatting>
  <conditionalFormatting sqref="O103">
    <cfRule type="containsErrors" dxfId="10545" priority="1172">
      <formula>ISERROR(O103)</formula>
    </cfRule>
  </conditionalFormatting>
  <conditionalFormatting sqref="O106">
    <cfRule type="containsErrors" dxfId="10544" priority="1171">
      <formula>ISERROR(O106)</formula>
    </cfRule>
  </conditionalFormatting>
  <conditionalFormatting sqref="O103">
    <cfRule type="containsErrors" dxfId="10543" priority="1170">
      <formula>ISERROR(O103)</formula>
    </cfRule>
  </conditionalFormatting>
  <conditionalFormatting sqref="O106">
    <cfRule type="containsErrors" dxfId="10542" priority="1169">
      <formula>ISERROR(O106)</formula>
    </cfRule>
  </conditionalFormatting>
  <conditionalFormatting sqref="O103">
    <cfRule type="containsErrors" dxfId="10541" priority="1168">
      <formula>ISERROR(O103)</formula>
    </cfRule>
  </conditionalFormatting>
  <conditionalFormatting sqref="O106">
    <cfRule type="containsErrors" dxfId="10540" priority="1167">
      <formula>ISERROR(O106)</formula>
    </cfRule>
  </conditionalFormatting>
  <conditionalFormatting sqref="O103">
    <cfRule type="containsErrors" dxfId="10539" priority="1166">
      <formula>ISERROR(O103)</formula>
    </cfRule>
  </conditionalFormatting>
  <conditionalFormatting sqref="O106">
    <cfRule type="containsErrors" dxfId="10538" priority="1165">
      <formula>ISERROR(O106)</formula>
    </cfRule>
  </conditionalFormatting>
  <conditionalFormatting sqref="O49">
    <cfRule type="containsErrors" dxfId="10537" priority="1164">
      <formula>ISERROR(O49)</formula>
    </cfRule>
  </conditionalFormatting>
  <conditionalFormatting sqref="O52">
    <cfRule type="containsErrors" dxfId="10536" priority="1163">
      <formula>ISERROR(O52)</formula>
    </cfRule>
  </conditionalFormatting>
  <conditionalFormatting sqref="O49">
    <cfRule type="containsErrors" dxfId="10535" priority="1162">
      <formula>ISERROR(O49)</formula>
    </cfRule>
  </conditionalFormatting>
  <conditionalFormatting sqref="O52">
    <cfRule type="containsErrors" dxfId="10534" priority="1161">
      <formula>ISERROR(O52)</formula>
    </cfRule>
  </conditionalFormatting>
  <conditionalFormatting sqref="O49">
    <cfRule type="containsErrors" dxfId="10533" priority="1160">
      <formula>ISERROR(O49)</formula>
    </cfRule>
  </conditionalFormatting>
  <conditionalFormatting sqref="O52">
    <cfRule type="containsErrors" dxfId="10532" priority="1159">
      <formula>ISERROR(O52)</formula>
    </cfRule>
  </conditionalFormatting>
  <conditionalFormatting sqref="O67">
    <cfRule type="containsErrors" dxfId="10531" priority="1158">
      <formula>ISERROR(O67)</formula>
    </cfRule>
  </conditionalFormatting>
  <conditionalFormatting sqref="O70">
    <cfRule type="containsErrors" dxfId="10530" priority="1157">
      <formula>ISERROR(O70)</formula>
    </cfRule>
  </conditionalFormatting>
  <conditionalFormatting sqref="O67">
    <cfRule type="containsErrors" dxfId="10529" priority="1156">
      <formula>ISERROR(O67)</formula>
    </cfRule>
  </conditionalFormatting>
  <conditionalFormatting sqref="O70">
    <cfRule type="containsErrors" dxfId="10528" priority="1155">
      <formula>ISERROR(O70)</formula>
    </cfRule>
  </conditionalFormatting>
  <conditionalFormatting sqref="O67">
    <cfRule type="containsErrors" dxfId="10527" priority="1154">
      <formula>ISERROR(O67)</formula>
    </cfRule>
  </conditionalFormatting>
  <conditionalFormatting sqref="O70">
    <cfRule type="containsErrors" dxfId="10526" priority="1153">
      <formula>ISERROR(O70)</formula>
    </cfRule>
  </conditionalFormatting>
  <conditionalFormatting sqref="O85">
    <cfRule type="containsErrors" dxfId="10525" priority="1152">
      <formula>ISERROR(O85)</formula>
    </cfRule>
  </conditionalFormatting>
  <conditionalFormatting sqref="O88">
    <cfRule type="containsErrors" dxfId="10524" priority="1151">
      <formula>ISERROR(O88)</formula>
    </cfRule>
  </conditionalFormatting>
  <conditionalFormatting sqref="O85">
    <cfRule type="containsErrors" dxfId="10523" priority="1150">
      <formula>ISERROR(O85)</formula>
    </cfRule>
  </conditionalFormatting>
  <conditionalFormatting sqref="O88">
    <cfRule type="containsErrors" dxfId="10522" priority="1149">
      <formula>ISERROR(O88)</formula>
    </cfRule>
  </conditionalFormatting>
  <conditionalFormatting sqref="O85">
    <cfRule type="containsErrors" dxfId="10521" priority="1148">
      <formula>ISERROR(O85)</formula>
    </cfRule>
  </conditionalFormatting>
  <conditionalFormatting sqref="O88">
    <cfRule type="containsErrors" dxfId="10520" priority="1147">
      <formula>ISERROR(O88)</formula>
    </cfRule>
  </conditionalFormatting>
  <conditionalFormatting sqref="O103">
    <cfRule type="containsErrors" dxfId="10519" priority="1146">
      <formula>ISERROR(O103)</formula>
    </cfRule>
  </conditionalFormatting>
  <conditionalFormatting sqref="O106">
    <cfRule type="containsErrors" dxfId="10518" priority="1145">
      <formula>ISERROR(O106)</formula>
    </cfRule>
  </conditionalFormatting>
  <conditionalFormatting sqref="O103">
    <cfRule type="containsErrors" dxfId="10517" priority="1144">
      <formula>ISERROR(O103)</formula>
    </cfRule>
  </conditionalFormatting>
  <conditionalFormatting sqref="O106">
    <cfRule type="containsErrors" dxfId="10516" priority="1143">
      <formula>ISERROR(O106)</formula>
    </cfRule>
  </conditionalFormatting>
  <conditionalFormatting sqref="O103">
    <cfRule type="containsErrors" dxfId="10515" priority="1142">
      <formula>ISERROR(O103)</formula>
    </cfRule>
  </conditionalFormatting>
  <conditionalFormatting sqref="O106">
    <cfRule type="containsErrors" dxfId="10514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10513" priority="1140">
      <formula>ISERROR(N1)</formula>
    </cfRule>
  </conditionalFormatting>
  <conditionalFormatting sqref="O13">
    <cfRule type="containsErrors" dxfId="10512" priority="1139">
      <formula>ISERROR(O13)</formula>
    </cfRule>
  </conditionalFormatting>
  <conditionalFormatting sqref="O16">
    <cfRule type="containsErrors" dxfId="10511" priority="1138">
      <formula>ISERROR(O16)</formula>
    </cfRule>
  </conditionalFormatting>
  <conditionalFormatting sqref="O103">
    <cfRule type="containsErrors" dxfId="10510" priority="1137">
      <formula>ISERROR(O103)</formula>
    </cfRule>
  </conditionalFormatting>
  <conditionalFormatting sqref="O106">
    <cfRule type="containsErrors" dxfId="10509" priority="1136">
      <formula>ISERROR(O106)</formula>
    </cfRule>
  </conditionalFormatting>
  <conditionalFormatting sqref="O85">
    <cfRule type="containsErrors" dxfId="10508" priority="1135">
      <formula>ISERROR(O85)</formula>
    </cfRule>
  </conditionalFormatting>
  <conditionalFormatting sqref="O88">
    <cfRule type="containsErrors" dxfId="10507" priority="1134">
      <formula>ISERROR(O88)</formula>
    </cfRule>
  </conditionalFormatting>
  <conditionalFormatting sqref="O67">
    <cfRule type="containsErrors" dxfId="10506" priority="1133">
      <formula>ISERROR(O67)</formula>
    </cfRule>
  </conditionalFormatting>
  <conditionalFormatting sqref="O70">
    <cfRule type="containsErrors" dxfId="10505" priority="1132">
      <formula>ISERROR(O70)</formula>
    </cfRule>
  </conditionalFormatting>
  <conditionalFormatting sqref="O49">
    <cfRule type="containsErrors" dxfId="10504" priority="1131">
      <formula>ISERROR(O49)</formula>
    </cfRule>
  </conditionalFormatting>
  <conditionalFormatting sqref="O52">
    <cfRule type="containsErrors" dxfId="10503" priority="1130">
      <formula>ISERROR(O52)</formula>
    </cfRule>
  </conditionalFormatting>
  <conditionalFormatting sqref="O31">
    <cfRule type="containsErrors" dxfId="10502" priority="1129">
      <formula>ISERROR(O31)</formula>
    </cfRule>
  </conditionalFormatting>
  <conditionalFormatting sqref="O34">
    <cfRule type="containsErrors" dxfId="10501" priority="1128">
      <formula>ISERROR(O34)</formula>
    </cfRule>
  </conditionalFormatting>
  <conditionalFormatting sqref="O13">
    <cfRule type="containsErrors" dxfId="10500" priority="1127">
      <formula>ISERROR(O13)</formula>
    </cfRule>
  </conditionalFormatting>
  <conditionalFormatting sqref="O16">
    <cfRule type="containsErrors" dxfId="10499" priority="1126">
      <formula>ISERROR(O16)</formula>
    </cfRule>
  </conditionalFormatting>
  <conditionalFormatting sqref="O49">
    <cfRule type="containsErrors" dxfId="10498" priority="1125">
      <formula>ISERROR(O49)</formula>
    </cfRule>
  </conditionalFormatting>
  <conditionalFormatting sqref="O52">
    <cfRule type="containsErrors" dxfId="10497" priority="1124">
      <formula>ISERROR(O52)</formula>
    </cfRule>
  </conditionalFormatting>
  <conditionalFormatting sqref="O67">
    <cfRule type="containsErrors" dxfId="10496" priority="1123">
      <formula>ISERROR(O67)</formula>
    </cfRule>
  </conditionalFormatting>
  <conditionalFormatting sqref="O70">
    <cfRule type="containsErrors" dxfId="10495" priority="1122">
      <formula>ISERROR(O70)</formula>
    </cfRule>
  </conditionalFormatting>
  <conditionalFormatting sqref="O67">
    <cfRule type="containsErrors" dxfId="10494" priority="1121">
      <formula>ISERROR(O67)</formula>
    </cfRule>
  </conditionalFormatting>
  <conditionalFormatting sqref="O70">
    <cfRule type="containsErrors" dxfId="10493" priority="1120">
      <formula>ISERROR(O70)</formula>
    </cfRule>
  </conditionalFormatting>
  <conditionalFormatting sqref="O31">
    <cfRule type="containsErrors" dxfId="10492" priority="1119">
      <formula>ISERROR(O31)</formula>
    </cfRule>
  </conditionalFormatting>
  <conditionalFormatting sqref="O34">
    <cfRule type="containsErrors" dxfId="10491" priority="1118">
      <formula>ISERROR(O34)</formula>
    </cfRule>
  </conditionalFormatting>
  <conditionalFormatting sqref="O31">
    <cfRule type="containsErrors" dxfId="10490" priority="1117">
      <formula>ISERROR(O31)</formula>
    </cfRule>
  </conditionalFormatting>
  <conditionalFormatting sqref="O34">
    <cfRule type="containsErrors" dxfId="10489" priority="1116">
      <formula>ISERROR(O34)</formula>
    </cfRule>
  </conditionalFormatting>
  <conditionalFormatting sqref="O49">
    <cfRule type="containsErrors" dxfId="10488" priority="1115">
      <formula>ISERROR(O49)</formula>
    </cfRule>
  </conditionalFormatting>
  <conditionalFormatting sqref="O52">
    <cfRule type="containsErrors" dxfId="10487" priority="1114">
      <formula>ISERROR(O52)</formula>
    </cfRule>
  </conditionalFormatting>
  <conditionalFormatting sqref="O49">
    <cfRule type="containsErrors" dxfId="10486" priority="1113">
      <formula>ISERROR(O49)</formula>
    </cfRule>
  </conditionalFormatting>
  <conditionalFormatting sqref="O52">
    <cfRule type="containsErrors" dxfId="10485" priority="1112">
      <formula>ISERROR(O52)</formula>
    </cfRule>
  </conditionalFormatting>
  <conditionalFormatting sqref="O49">
    <cfRule type="containsErrors" dxfId="10484" priority="1111">
      <formula>ISERROR(O49)</formula>
    </cfRule>
  </conditionalFormatting>
  <conditionalFormatting sqref="O52">
    <cfRule type="containsErrors" dxfId="10483" priority="1110">
      <formula>ISERROR(O52)</formula>
    </cfRule>
  </conditionalFormatting>
  <conditionalFormatting sqref="O49">
    <cfRule type="containsErrors" dxfId="10482" priority="1109">
      <formula>ISERROR(O49)</formula>
    </cfRule>
  </conditionalFormatting>
  <conditionalFormatting sqref="O52">
    <cfRule type="containsErrors" dxfId="10481" priority="1108">
      <formula>ISERROR(O52)</formula>
    </cfRule>
  </conditionalFormatting>
  <conditionalFormatting sqref="O49">
    <cfRule type="containsErrors" dxfId="10480" priority="1107">
      <formula>ISERROR(O49)</formula>
    </cfRule>
  </conditionalFormatting>
  <conditionalFormatting sqref="O52">
    <cfRule type="containsErrors" dxfId="10479" priority="1106">
      <formula>ISERROR(O52)</formula>
    </cfRule>
  </conditionalFormatting>
  <conditionalFormatting sqref="O49">
    <cfRule type="containsErrors" dxfId="10478" priority="1105">
      <formula>ISERROR(O49)</formula>
    </cfRule>
  </conditionalFormatting>
  <conditionalFormatting sqref="O52">
    <cfRule type="containsErrors" dxfId="10477" priority="1104">
      <formula>ISERROR(O52)</formula>
    </cfRule>
  </conditionalFormatting>
  <conditionalFormatting sqref="O67">
    <cfRule type="containsErrors" dxfId="10476" priority="1103">
      <formula>ISERROR(O67)</formula>
    </cfRule>
  </conditionalFormatting>
  <conditionalFormatting sqref="O70">
    <cfRule type="containsErrors" dxfId="10475" priority="1102">
      <formula>ISERROR(O70)</formula>
    </cfRule>
  </conditionalFormatting>
  <conditionalFormatting sqref="O67">
    <cfRule type="containsErrors" dxfId="10474" priority="1101">
      <formula>ISERROR(O67)</formula>
    </cfRule>
  </conditionalFormatting>
  <conditionalFormatting sqref="O70">
    <cfRule type="containsErrors" dxfId="10473" priority="1100">
      <formula>ISERROR(O70)</formula>
    </cfRule>
  </conditionalFormatting>
  <conditionalFormatting sqref="O67">
    <cfRule type="containsErrors" dxfId="10472" priority="1099">
      <formula>ISERROR(O67)</formula>
    </cfRule>
  </conditionalFormatting>
  <conditionalFormatting sqref="O70">
    <cfRule type="containsErrors" dxfId="10471" priority="1098">
      <formula>ISERROR(O70)</formula>
    </cfRule>
  </conditionalFormatting>
  <conditionalFormatting sqref="O85">
    <cfRule type="containsErrors" dxfId="10470" priority="1097">
      <formula>ISERROR(O85)</formula>
    </cfRule>
  </conditionalFormatting>
  <conditionalFormatting sqref="O88">
    <cfRule type="containsErrors" dxfId="10469" priority="1096">
      <formula>ISERROR(O88)</formula>
    </cfRule>
  </conditionalFormatting>
  <conditionalFormatting sqref="O85">
    <cfRule type="containsErrors" dxfId="10468" priority="1095">
      <formula>ISERROR(O85)</formula>
    </cfRule>
  </conditionalFormatting>
  <conditionalFormatting sqref="O88">
    <cfRule type="containsErrors" dxfId="10467" priority="1094">
      <formula>ISERROR(O88)</formula>
    </cfRule>
  </conditionalFormatting>
  <conditionalFormatting sqref="O85">
    <cfRule type="containsErrors" dxfId="10466" priority="1093">
      <formula>ISERROR(O85)</formula>
    </cfRule>
  </conditionalFormatting>
  <conditionalFormatting sqref="O88">
    <cfRule type="containsErrors" dxfId="10465" priority="1092">
      <formula>ISERROR(O88)</formula>
    </cfRule>
  </conditionalFormatting>
  <conditionalFormatting sqref="O103">
    <cfRule type="containsErrors" dxfId="10464" priority="1091">
      <formula>ISERROR(O103)</formula>
    </cfRule>
  </conditionalFormatting>
  <conditionalFormatting sqref="O106">
    <cfRule type="containsErrors" dxfId="10463" priority="1090">
      <formula>ISERROR(O106)</formula>
    </cfRule>
  </conditionalFormatting>
  <conditionalFormatting sqref="O103">
    <cfRule type="containsErrors" dxfId="10462" priority="1089">
      <formula>ISERROR(O103)</formula>
    </cfRule>
  </conditionalFormatting>
  <conditionalFormatting sqref="O106">
    <cfRule type="containsErrors" dxfId="10461" priority="1088">
      <formula>ISERROR(O106)</formula>
    </cfRule>
  </conditionalFormatting>
  <conditionalFormatting sqref="O103">
    <cfRule type="containsErrors" dxfId="10460" priority="1087">
      <formula>ISERROR(O103)</formula>
    </cfRule>
  </conditionalFormatting>
  <conditionalFormatting sqref="O106">
    <cfRule type="containsErrors" dxfId="10459" priority="1086">
      <formula>ISERROR(O106)</formula>
    </cfRule>
  </conditionalFormatting>
  <conditionalFormatting sqref="O49">
    <cfRule type="containsErrors" dxfId="10458" priority="1085">
      <formula>ISERROR(O49)</formula>
    </cfRule>
  </conditionalFormatting>
  <conditionalFormatting sqref="O52">
    <cfRule type="containsErrors" dxfId="10457" priority="1084">
      <formula>ISERROR(O52)</formula>
    </cfRule>
  </conditionalFormatting>
  <conditionalFormatting sqref="O49">
    <cfRule type="containsErrors" dxfId="10456" priority="1083">
      <formula>ISERROR(O49)</formula>
    </cfRule>
  </conditionalFormatting>
  <conditionalFormatting sqref="O52">
    <cfRule type="containsErrors" dxfId="10455" priority="1082">
      <formula>ISERROR(O52)</formula>
    </cfRule>
  </conditionalFormatting>
  <conditionalFormatting sqref="O49">
    <cfRule type="containsErrors" dxfId="10454" priority="1081">
      <formula>ISERROR(O49)</formula>
    </cfRule>
  </conditionalFormatting>
  <conditionalFormatting sqref="O52">
    <cfRule type="containsErrors" dxfId="10453" priority="1080">
      <formula>ISERROR(O52)</formula>
    </cfRule>
  </conditionalFormatting>
  <conditionalFormatting sqref="O67">
    <cfRule type="containsErrors" dxfId="10452" priority="1079">
      <formula>ISERROR(O67)</formula>
    </cfRule>
  </conditionalFormatting>
  <conditionalFormatting sqref="O70">
    <cfRule type="containsErrors" dxfId="10451" priority="1078">
      <formula>ISERROR(O70)</formula>
    </cfRule>
  </conditionalFormatting>
  <conditionalFormatting sqref="O67">
    <cfRule type="containsErrors" dxfId="10450" priority="1077">
      <formula>ISERROR(O67)</formula>
    </cfRule>
  </conditionalFormatting>
  <conditionalFormatting sqref="O70">
    <cfRule type="containsErrors" dxfId="10449" priority="1076">
      <formula>ISERROR(O70)</formula>
    </cfRule>
  </conditionalFormatting>
  <conditionalFormatting sqref="O67">
    <cfRule type="containsErrors" dxfId="10448" priority="1075">
      <formula>ISERROR(O67)</formula>
    </cfRule>
  </conditionalFormatting>
  <conditionalFormatting sqref="O70">
    <cfRule type="containsErrors" dxfId="10447" priority="1074">
      <formula>ISERROR(O70)</formula>
    </cfRule>
  </conditionalFormatting>
  <conditionalFormatting sqref="O67">
    <cfRule type="containsErrors" dxfId="10446" priority="1073">
      <formula>ISERROR(O67)</formula>
    </cfRule>
  </conditionalFormatting>
  <conditionalFormatting sqref="O70">
    <cfRule type="containsErrors" dxfId="10445" priority="1072">
      <formula>ISERROR(O70)</formula>
    </cfRule>
  </conditionalFormatting>
  <conditionalFormatting sqref="O67">
    <cfRule type="containsErrors" dxfId="10444" priority="1071">
      <formula>ISERROR(O67)</formula>
    </cfRule>
  </conditionalFormatting>
  <conditionalFormatting sqref="O70">
    <cfRule type="containsErrors" dxfId="10443" priority="1070">
      <formula>ISERROR(O70)</formula>
    </cfRule>
  </conditionalFormatting>
  <conditionalFormatting sqref="O67">
    <cfRule type="containsErrors" dxfId="10442" priority="1069">
      <formula>ISERROR(O67)</formula>
    </cfRule>
  </conditionalFormatting>
  <conditionalFormatting sqref="O70">
    <cfRule type="containsErrors" dxfId="10441" priority="1068">
      <formula>ISERROR(O70)</formula>
    </cfRule>
  </conditionalFormatting>
  <conditionalFormatting sqref="O67">
    <cfRule type="containsErrors" dxfId="10440" priority="1067">
      <formula>ISERROR(O67)</formula>
    </cfRule>
  </conditionalFormatting>
  <conditionalFormatting sqref="O70">
    <cfRule type="containsErrors" dxfId="10439" priority="1066">
      <formula>ISERROR(O70)</formula>
    </cfRule>
  </conditionalFormatting>
  <conditionalFormatting sqref="O67">
    <cfRule type="containsErrors" dxfId="10438" priority="1065">
      <formula>ISERROR(O67)</formula>
    </cfRule>
  </conditionalFormatting>
  <conditionalFormatting sqref="O70">
    <cfRule type="containsErrors" dxfId="10437" priority="1064">
      <formula>ISERROR(O70)</formula>
    </cfRule>
  </conditionalFormatting>
  <conditionalFormatting sqref="O67">
    <cfRule type="containsErrors" dxfId="10436" priority="1063">
      <formula>ISERROR(O67)</formula>
    </cfRule>
  </conditionalFormatting>
  <conditionalFormatting sqref="O70">
    <cfRule type="containsErrors" dxfId="10435" priority="1062">
      <formula>ISERROR(O70)</formula>
    </cfRule>
  </conditionalFormatting>
  <conditionalFormatting sqref="O67">
    <cfRule type="containsErrors" dxfId="10434" priority="1061">
      <formula>ISERROR(O67)</formula>
    </cfRule>
  </conditionalFormatting>
  <conditionalFormatting sqref="O70">
    <cfRule type="containsErrors" dxfId="10433" priority="1060">
      <formula>ISERROR(O70)</formula>
    </cfRule>
  </conditionalFormatting>
  <conditionalFormatting sqref="O67">
    <cfRule type="containsErrors" dxfId="10432" priority="1059">
      <formula>ISERROR(O67)</formula>
    </cfRule>
  </conditionalFormatting>
  <conditionalFormatting sqref="O70">
    <cfRule type="containsErrors" dxfId="10431" priority="1058">
      <formula>ISERROR(O70)</formula>
    </cfRule>
  </conditionalFormatting>
  <conditionalFormatting sqref="O85">
    <cfRule type="containsErrors" dxfId="10430" priority="1057">
      <formula>ISERROR(O85)</formula>
    </cfRule>
  </conditionalFormatting>
  <conditionalFormatting sqref="O88">
    <cfRule type="containsErrors" dxfId="10429" priority="1056">
      <formula>ISERROR(O88)</formula>
    </cfRule>
  </conditionalFormatting>
  <conditionalFormatting sqref="O85">
    <cfRule type="containsErrors" dxfId="10428" priority="1055">
      <formula>ISERROR(O85)</formula>
    </cfRule>
  </conditionalFormatting>
  <conditionalFormatting sqref="O88">
    <cfRule type="containsErrors" dxfId="10427" priority="1054">
      <formula>ISERROR(O88)</formula>
    </cfRule>
  </conditionalFormatting>
  <conditionalFormatting sqref="O85">
    <cfRule type="containsErrors" dxfId="10426" priority="1053">
      <formula>ISERROR(O85)</formula>
    </cfRule>
  </conditionalFormatting>
  <conditionalFormatting sqref="O88">
    <cfRule type="containsErrors" dxfId="10425" priority="1052">
      <formula>ISERROR(O88)</formula>
    </cfRule>
  </conditionalFormatting>
  <conditionalFormatting sqref="O85">
    <cfRule type="containsErrors" dxfId="10424" priority="1051">
      <formula>ISERROR(O85)</formula>
    </cfRule>
  </conditionalFormatting>
  <conditionalFormatting sqref="O88">
    <cfRule type="containsErrors" dxfId="10423" priority="1050">
      <formula>ISERROR(O88)</formula>
    </cfRule>
  </conditionalFormatting>
  <conditionalFormatting sqref="O85">
    <cfRule type="containsErrors" dxfId="10422" priority="1049">
      <formula>ISERROR(O85)</formula>
    </cfRule>
  </conditionalFormatting>
  <conditionalFormatting sqref="O88">
    <cfRule type="containsErrors" dxfId="10421" priority="1048">
      <formula>ISERROR(O88)</formula>
    </cfRule>
  </conditionalFormatting>
  <conditionalFormatting sqref="O85">
    <cfRule type="containsErrors" dxfId="10420" priority="1047">
      <formula>ISERROR(O85)</formula>
    </cfRule>
  </conditionalFormatting>
  <conditionalFormatting sqref="O88">
    <cfRule type="containsErrors" dxfId="10419" priority="1046">
      <formula>ISERROR(O88)</formula>
    </cfRule>
  </conditionalFormatting>
  <conditionalFormatting sqref="O85">
    <cfRule type="containsErrors" dxfId="10418" priority="1045">
      <formula>ISERROR(O85)</formula>
    </cfRule>
  </conditionalFormatting>
  <conditionalFormatting sqref="O88">
    <cfRule type="containsErrors" dxfId="10417" priority="1044">
      <formula>ISERROR(O88)</formula>
    </cfRule>
  </conditionalFormatting>
  <conditionalFormatting sqref="O85">
    <cfRule type="containsErrors" dxfId="10416" priority="1043">
      <formula>ISERROR(O85)</formula>
    </cfRule>
  </conditionalFormatting>
  <conditionalFormatting sqref="O88">
    <cfRule type="containsErrors" dxfId="10415" priority="1042">
      <formula>ISERROR(O88)</formula>
    </cfRule>
  </conditionalFormatting>
  <conditionalFormatting sqref="O85">
    <cfRule type="containsErrors" dxfId="10414" priority="1041">
      <formula>ISERROR(O85)</formula>
    </cfRule>
  </conditionalFormatting>
  <conditionalFormatting sqref="O88">
    <cfRule type="containsErrors" dxfId="10413" priority="1040">
      <formula>ISERROR(O88)</formula>
    </cfRule>
  </conditionalFormatting>
  <conditionalFormatting sqref="O85">
    <cfRule type="containsErrors" dxfId="10412" priority="1039">
      <formula>ISERROR(O85)</formula>
    </cfRule>
  </conditionalFormatting>
  <conditionalFormatting sqref="O88">
    <cfRule type="containsErrors" dxfId="10411" priority="1038">
      <formula>ISERROR(O88)</formula>
    </cfRule>
  </conditionalFormatting>
  <conditionalFormatting sqref="O85">
    <cfRule type="containsErrors" dxfId="10410" priority="1037">
      <formula>ISERROR(O85)</formula>
    </cfRule>
  </conditionalFormatting>
  <conditionalFormatting sqref="O88">
    <cfRule type="containsErrors" dxfId="10409" priority="1036">
      <formula>ISERROR(O88)</formula>
    </cfRule>
  </conditionalFormatting>
  <conditionalFormatting sqref="O103">
    <cfRule type="containsErrors" dxfId="10408" priority="1035">
      <formula>ISERROR(O103)</formula>
    </cfRule>
  </conditionalFormatting>
  <conditionalFormatting sqref="O106">
    <cfRule type="containsErrors" dxfId="10407" priority="1034">
      <formula>ISERROR(O106)</formula>
    </cfRule>
  </conditionalFormatting>
  <conditionalFormatting sqref="O103">
    <cfRule type="containsErrors" dxfId="10406" priority="1033">
      <formula>ISERROR(O103)</formula>
    </cfRule>
  </conditionalFormatting>
  <conditionalFormatting sqref="O106">
    <cfRule type="containsErrors" dxfId="10405" priority="1032">
      <formula>ISERROR(O106)</formula>
    </cfRule>
  </conditionalFormatting>
  <conditionalFormatting sqref="O103">
    <cfRule type="containsErrors" dxfId="10404" priority="1031">
      <formula>ISERROR(O103)</formula>
    </cfRule>
  </conditionalFormatting>
  <conditionalFormatting sqref="O106">
    <cfRule type="containsErrors" dxfId="10403" priority="1030">
      <formula>ISERROR(O106)</formula>
    </cfRule>
  </conditionalFormatting>
  <conditionalFormatting sqref="O103">
    <cfRule type="containsErrors" dxfId="10402" priority="1029">
      <formula>ISERROR(O103)</formula>
    </cfRule>
  </conditionalFormatting>
  <conditionalFormatting sqref="O106">
    <cfRule type="containsErrors" dxfId="10401" priority="1028">
      <formula>ISERROR(O106)</formula>
    </cfRule>
  </conditionalFormatting>
  <conditionalFormatting sqref="O103">
    <cfRule type="containsErrors" dxfId="10400" priority="1027">
      <formula>ISERROR(O103)</formula>
    </cfRule>
  </conditionalFormatting>
  <conditionalFormatting sqref="O106">
    <cfRule type="containsErrors" dxfId="10399" priority="1026">
      <formula>ISERROR(O106)</formula>
    </cfRule>
  </conditionalFormatting>
  <conditionalFormatting sqref="O103">
    <cfRule type="containsErrors" dxfId="10398" priority="1025">
      <formula>ISERROR(O103)</formula>
    </cfRule>
  </conditionalFormatting>
  <conditionalFormatting sqref="O106">
    <cfRule type="containsErrors" dxfId="10397" priority="1024">
      <formula>ISERROR(O106)</formula>
    </cfRule>
  </conditionalFormatting>
  <conditionalFormatting sqref="O103">
    <cfRule type="containsErrors" dxfId="10396" priority="1023">
      <formula>ISERROR(O103)</formula>
    </cfRule>
  </conditionalFormatting>
  <conditionalFormatting sqref="O106">
    <cfRule type="containsErrors" dxfId="10395" priority="1022">
      <formula>ISERROR(O106)</formula>
    </cfRule>
  </conditionalFormatting>
  <conditionalFormatting sqref="O103">
    <cfRule type="containsErrors" dxfId="10394" priority="1021">
      <formula>ISERROR(O103)</formula>
    </cfRule>
  </conditionalFormatting>
  <conditionalFormatting sqref="O106">
    <cfRule type="containsErrors" dxfId="10393" priority="1020">
      <formula>ISERROR(O106)</formula>
    </cfRule>
  </conditionalFormatting>
  <conditionalFormatting sqref="O103">
    <cfRule type="containsErrors" dxfId="10392" priority="1019">
      <formula>ISERROR(O103)</formula>
    </cfRule>
  </conditionalFormatting>
  <conditionalFormatting sqref="O106">
    <cfRule type="containsErrors" dxfId="10391" priority="1018">
      <formula>ISERROR(O106)</formula>
    </cfRule>
  </conditionalFormatting>
  <conditionalFormatting sqref="O103">
    <cfRule type="containsErrors" dxfId="10390" priority="1017">
      <formula>ISERROR(O103)</formula>
    </cfRule>
  </conditionalFormatting>
  <conditionalFormatting sqref="O106">
    <cfRule type="containsErrors" dxfId="10389" priority="1016">
      <formula>ISERROR(O106)</formula>
    </cfRule>
  </conditionalFormatting>
  <conditionalFormatting sqref="O103">
    <cfRule type="containsErrors" dxfId="10388" priority="1015">
      <formula>ISERROR(O103)</formula>
    </cfRule>
  </conditionalFormatting>
  <conditionalFormatting sqref="O106">
    <cfRule type="containsErrors" dxfId="10387" priority="1014">
      <formula>ISERROR(O106)</formula>
    </cfRule>
  </conditionalFormatting>
  <conditionalFormatting sqref="O49">
    <cfRule type="containsErrors" dxfId="10386" priority="1013">
      <formula>ISERROR(O49)</formula>
    </cfRule>
  </conditionalFormatting>
  <conditionalFormatting sqref="O52">
    <cfRule type="containsErrors" dxfId="10385" priority="1012">
      <formula>ISERROR(O52)</formula>
    </cfRule>
  </conditionalFormatting>
  <conditionalFormatting sqref="O49">
    <cfRule type="containsErrors" dxfId="10384" priority="1011">
      <formula>ISERROR(O49)</formula>
    </cfRule>
  </conditionalFormatting>
  <conditionalFormatting sqref="O52">
    <cfRule type="containsErrors" dxfId="10383" priority="1010">
      <formula>ISERROR(O52)</formula>
    </cfRule>
  </conditionalFormatting>
  <conditionalFormatting sqref="O49">
    <cfRule type="containsErrors" dxfId="10382" priority="1009">
      <formula>ISERROR(O49)</formula>
    </cfRule>
  </conditionalFormatting>
  <conditionalFormatting sqref="O52">
    <cfRule type="containsErrors" dxfId="10381" priority="1008">
      <formula>ISERROR(O52)</formula>
    </cfRule>
  </conditionalFormatting>
  <conditionalFormatting sqref="O67">
    <cfRule type="containsErrors" dxfId="10380" priority="1007">
      <formula>ISERROR(O67)</formula>
    </cfRule>
  </conditionalFormatting>
  <conditionalFormatting sqref="O70">
    <cfRule type="containsErrors" dxfId="10379" priority="1006">
      <formula>ISERROR(O70)</formula>
    </cfRule>
  </conditionalFormatting>
  <conditionalFormatting sqref="O67">
    <cfRule type="containsErrors" dxfId="10378" priority="1005">
      <formula>ISERROR(O67)</formula>
    </cfRule>
  </conditionalFormatting>
  <conditionalFormatting sqref="O70">
    <cfRule type="containsErrors" dxfId="10377" priority="1004">
      <formula>ISERROR(O70)</formula>
    </cfRule>
  </conditionalFormatting>
  <conditionalFormatting sqref="O67">
    <cfRule type="containsErrors" dxfId="10376" priority="1003">
      <formula>ISERROR(O67)</formula>
    </cfRule>
  </conditionalFormatting>
  <conditionalFormatting sqref="O70">
    <cfRule type="containsErrors" dxfId="10375" priority="1002">
      <formula>ISERROR(O70)</formula>
    </cfRule>
  </conditionalFormatting>
  <conditionalFormatting sqref="O85">
    <cfRule type="containsErrors" dxfId="10374" priority="1001">
      <formula>ISERROR(O85)</formula>
    </cfRule>
  </conditionalFormatting>
  <conditionalFormatting sqref="O88">
    <cfRule type="containsErrors" dxfId="10373" priority="1000">
      <formula>ISERROR(O88)</formula>
    </cfRule>
  </conditionalFormatting>
  <conditionalFormatting sqref="O85">
    <cfRule type="containsErrors" dxfId="10372" priority="999">
      <formula>ISERROR(O85)</formula>
    </cfRule>
  </conditionalFormatting>
  <conditionalFormatting sqref="O88">
    <cfRule type="containsErrors" dxfId="10371" priority="998">
      <formula>ISERROR(O88)</formula>
    </cfRule>
  </conditionalFormatting>
  <conditionalFormatting sqref="O85">
    <cfRule type="containsErrors" dxfId="10370" priority="997">
      <formula>ISERROR(O85)</formula>
    </cfRule>
  </conditionalFormatting>
  <conditionalFormatting sqref="O88">
    <cfRule type="containsErrors" dxfId="10369" priority="996">
      <formula>ISERROR(O88)</formula>
    </cfRule>
  </conditionalFormatting>
  <conditionalFormatting sqref="O103">
    <cfRule type="containsErrors" dxfId="10368" priority="995">
      <formula>ISERROR(O103)</formula>
    </cfRule>
  </conditionalFormatting>
  <conditionalFormatting sqref="O106">
    <cfRule type="containsErrors" dxfId="10367" priority="994">
      <formula>ISERROR(O106)</formula>
    </cfRule>
  </conditionalFormatting>
  <conditionalFormatting sqref="O103">
    <cfRule type="containsErrors" dxfId="10366" priority="993">
      <formula>ISERROR(O103)</formula>
    </cfRule>
  </conditionalFormatting>
  <conditionalFormatting sqref="O106">
    <cfRule type="containsErrors" dxfId="10365" priority="992">
      <formula>ISERROR(O106)</formula>
    </cfRule>
  </conditionalFormatting>
  <conditionalFormatting sqref="O103">
    <cfRule type="containsErrors" dxfId="10364" priority="991">
      <formula>ISERROR(O103)</formula>
    </cfRule>
  </conditionalFormatting>
  <conditionalFormatting sqref="O106">
    <cfRule type="containsErrors" dxfId="10363" priority="990">
      <formula>ISERROR(O106)</formula>
    </cfRule>
  </conditionalFormatting>
  <conditionalFormatting sqref="O103">
    <cfRule type="containsErrors" dxfId="10362" priority="989">
      <formula>ISERROR(O103)</formula>
    </cfRule>
  </conditionalFormatting>
  <conditionalFormatting sqref="O106">
    <cfRule type="containsErrors" dxfId="10361" priority="988">
      <formula>ISERROR(O106)</formula>
    </cfRule>
  </conditionalFormatting>
  <conditionalFormatting sqref="O103">
    <cfRule type="containsErrors" dxfId="10360" priority="987">
      <formula>ISERROR(O103)</formula>
    </cfRule>
  </conditionalFormatting>
  <conditionalFormatting sqref="O106">
    <cfRule type="containsErrors" dxfId="10359" priority="986">
      <formula>ISERROR(O106)</formula>
    </cfRule>
  </conditionalFormatting>
  <conditionalFormatting sqref="O103">
    <cfRule type="containsErrors" dxfId="10358" priority="985">
      <formula>ISERROR(O103)</formula>
    </cfRule>
  </conditionalFormatting>
  <conditionalFormatting sqref="O106">
    <cfRule type="containsErrors" dxfId="10357" priority="984">
      <formula>ISERROR(O106)</formula>
    </cfRule>
  </conditionalFormatting>
  <conditionalFormatting sqref="O103">
    <cfRule type="containsErrors" dxfId="10356" priority="983">
      <formula>ISERROR(O103)</formula>
    </cfRule>
  </conditionalFormatting>
  <conditionalFormatting sqref="O106">
    <cfRule type="containsErrors" dxfId="10355" priority="982">
      <formula>ISERROR(O106)</formula>
    </cfRule>
  </conditionalFormatting>
  <conditionalFormatting sqref="O103">
    <cfRule type="containsErrors" dxfId="10354" priority="981">
      <formula>ISERROR(O103)</formula>
    </cfRule>
  </conditionalFormatting>
  <conditionalFormatting sqref="O106">
    <cfRule type="containsErrors" dxfId="10353" priority="980">
      <formula>ISERROR(O106)</formula>
    </cfRule>
  </conditionalFormatting>
  <conditionalFormatting sqref="O103">
    <cfRule type="containsErrors" dxfId="10352" priority="979">
      <formula>ISERROR(O103)</formula>
    </cfRule>
  </conditionalFormatting>
  <conditionalFormatting sqref="O106">
    <cfRule type="containsErrors" dxfId="10351" priority="978">
      <formula>ISERROR(O106)</formula>
    </cfRule>
  </conditionalFormatting>
  <conditionalFormatting sqref="O103">
    <cfRule type="containsErrors" dxfId="10350" priority="977">
      <formula>ISERROR(O103)</formula>
    </cfRule>
  </conditionalFormatting>
  <conditionalFormatting sqref="O106">
    <cfRule type="containsErrors" dxfId="10349" priority="976">
      <formula>ISERROR(O106)</formula>
    </cfRule>
  </conditionalFormatting>
  <conditionalFormatting sqref="O103">
    <cfRule type="containsErrors" dxfId="10348" priority="975">
      <formula>ISERROR(O103)</formula>
    </cfRule>
  </conditionalFormatting>
  <conditionalFormatting sqref="O106">
    <cfRule type="containsErrors" dxfId="10347" priority="974">
      <formula>ISERROR(O106)</formula>
    </cfRule>
  </conditionalFormatting>
  <conditionalFormatting sqref="O103">
    <cfRule type="containsErrors" dxfId="10346" priority="973">
      <formula>ISERROR(O103)</formula>
    </cfRule>
  </conditionalFormatting>
  <conditionalFormatting sqref="O106">
    <cfRule type="containsErrors" dxfId="10345" priority="972">
      <formula>ISERROR(O106)</formula>
    </cfRule>
  </conditionalFormatting>
  <conditionalFormatting sqref="O103">
    <cfRule type="containsErrors" dxfId="10344" priority="971">
      <formula>ISERROR(O103)</formula>
    </cfRule>
  </conditionalFormatting>
  <conditionalFormatting sqref="O106">
    <cfRule type="containsErrors" dxfId="10343" priority="970">
      <formula>ISERROR(O106)</formula>
    </cfRule>
  </conditionalFormatting>
  <conditionalFormatting sqref="O103">
    <cfRule type="containsErrors" dxfId="10342" priority="969">
      <formula>ISERROR(O103)</formula>
    </cfRule>
  </conditionalFormatting>
  <conditionalFormatting sqref="O106">
    <cfRule type="containsErrors" dxfId="10341" priority="968">
      <formula>ISERROR(O106)</formula>
    </cfRule>
  </conditionalFormatting>
  <conditionalFormatting sqref="O103">
    <cfRule type="containsErrors" dxfId="10340" priority="967">
      <formula>ISERROR(O103)</formula>
    </cfRule>
  </conditionalFormatting>
  <conditionalFormatting sqref="O106">
    <cfRule type="containsErrors" dxfId="10339" priority="966">
      <formula>ISERROR(O106)</formula>
    </cfRule>
  </conditionalFormatting>
  <conditionalFormatting sqref="O103">
    <cfRule type="containsErrors" dxfId="10338" priority="965">
      <formula>ISERROR(O103)</formula>
    </cfRule>
  </conditionalFormatting>
  <conditionalFormatting sqref="O106">
    <cfRule type="containsErrors" dxfId="10337" priority="964">
      <formula>ISERROR(O106)</formula>
    </cfRule>
  </conditionalFormatting>
  <conditionalFormatting sqref="O103">
    <cfRule type="containsErrors" dxfId="10336" priority="963">
      <formula>ISERROR(O103)</formula>
    </cfRule>
  </conditionalFormatting>
  <conditionalFormatting sqref="O106">
    <cfRule type="containsErrors" dxfId="10335" priority="962">
      <formula>ISERROR(O106)</formula>
    </cfRule>
  </conditionalFormatting>
  <conditionalFormatting sqref="O103">
    <cfRule type="containsErrors" dxfId="10334" priority="961">
      <formula>ISERROR(O103)</formula>
    </cfRule>
  </conditionalFormatting>
  <conditionalFormatting sqref="O106">
    <cfRule type="containsErrors" dxfId="10333" priority="960">
      <formula>ISERROR(O106)</formula>
    </cfRule>
  </conditionalFormatting>
  <conditionalFormatting sqref="O103">
    <cfRule type="containsErrors" dxfId="10332" priority="959">
      <formula>ISERROR(O103)</formula>
    </cfRule>
  </conditionalFormatting>
  <conditionalFormatting sqref="O106">
    <cfRule type="containsErrors" dxfId="10331" priority="958">
      <formula>ISERROR(O106)</formula>
    </cfRule>
  </conditionalFormatting>
  <conditionalFormatting sqref="O103">
    <cfRule type="containsErrors" dxfId="10330" priority="957">
      <formula>ISERROR(O103)</formula>
    </cfRule>
  </conditionalFormatting>
  <conditionalFormatting sqref="O106">
    <cfRule type="containsErrors" dxfId="10329" priority="956">
      <formula>ISERROR(O106)</formula>
    </cfRule>
  </conditionalFormatting>
  <conditionalFormatting sqref="O103">
    <cfRule type="containsErrors" dxfId="10328" priority="955">
      <formula>ISERROR(O103)</formula>
    </cfRule>
  </conditionalFormatting>
  <conditionalFormatting sqref="O106">
    <cfRule type="containsErrors" dxfId="10327" priority="954">
      <formula>ISERROR(O106)</formula>
    </cfRule>
  </conditionalFormatting>
  <conditionalFormatting sqref="O103">
    <cfRule type="containsErrors" dxfId="10326" priority="953">
      <formula>ISERROR(O103)</formula>
    </cfRule>
  </conditionalFormatting>
  <conditionalFormatting sqref="O106">
    <cfRule type="containsErrors" dxfId="10325" priority="952">
      <formula>ISERROR(O106)</formula>
    </cfRule>
  </conditionalFormatting>
  <conditionalFormatting sqref="O103">
    <cfRule type="containsErrors" dxfId="10324" priority="951">
      <formula>ISERROR(O103)</formula>
    </cfRule>
  </conditionalFormatting>
  <conditionalFormatting sqref="O106">
    <cfRule type="containsErrors" dxfId="10323" priority="950">
      <formula>ISERROR(O106)</formula>
    </cfRule>
  </conditionalFormatting>
  <conditionalFormatting sqref="O103">
    <cfRule type="containsErrors" dxfId="10322" priority="949">
      <formula>ISERROR(O103)</formula>
    </cfRule>
  </conditionalFormatting>
  <conditionalFormatting sqref="O106">
    <cfRule type="containsErrors" dxfId="10321" priority="948">
      <formula>ISERROR(O106)</formula>
    </cfRule>
  </conditionalFormatting>
  <conditionalFormatting sqref="O103">
    <cfRule type="containsErrors" dxfId="10320" priority="947">
      <formula>ISERROR(O103)</formula>
    </cfRule>
  </conditionalFormatting>
  <conditionalFormatting sqref="O106">
    <cfRule type="containsErrors" dxfId="10319" priority="946">
      <formula>ISERROR(O106)</formula>
    </cfRule>
  </conditionalFormatting>
  <conditionalFormatting sqref="O103">
    <cfRule type="containsErrors" dxfId="10318" priority="945">
      <formula>ISERROR(O103)</formula>
    </cfRule>
  </conditionalFormatting>
  <conditionalFormatting sqref="O106">
    <cfRule type="containsErrors" dxfId="10317" priority="944">
      <formula>ISERROR(O106)</formula>
    </cfRule>
  </conditionalFormatting>
  <conditionalFormatting sqref="O103">
    <cfRule type="containsErrors" dxfId="10316" priority="943">
      <formula>ISERROR(O103)</formula>
    </cfRule>
  </conditionalFormatting>
  <conditionalFormatting sqref="O106">
    <cfRule type="containsErrors" dxfId="10315" priority="942">
      <formula>ISERROR(O106)</formula>
    </cfRule>
  </conditionalFormatting>
  <conditionalFormatting sqref="O103">
    <cfRule type="containsErrors" dxfId="10314" priority="941">
      <formula>ISERROR(O103)</formula>
    </cfRule>
  </conditionalFormatting>
  <conditionalFormatting sqref="O106">
    <cfRule type="containsErrors" dxfId="10313" priority="940">
      <formula>ISERROR(O106)</formula>
    </cfRule>
  </conditionalFormatting>
  <conditionalFormatting sqref="O103">
    <cfRule type="containsErrors" dxfId="10312" priority="939">
      <formula>ISERROR(O103)</formula>
    </cfRule>
  </conditionalFormatting>
  <conditionalFormatting sqref="O106">
    <cfRule type="containsErrors" dxfId="10311" priority="938">
      <formula>ISERROR(O106)</formula>
    </cfRule>
  </conditionalFormatting>
  <conditionalFormatting sqref="O103">
    <cfRule type="containsErrors" dxfId="10310" priority="937">
      <formula>ISERROR(O103)</formula>
    </cfRule>
  </conditionalFormatting>
  <conditionalFormatting sqref="O106">
    <cfRule type="containsErrors" dxfId="10309" priority="936">
      <formula>ISERROR(O106)</formula>
    </cfRule>
  </conditionalFormatting>
  <conditionalFormatting sqref="O103">
    <cfRule type="containsErrors" dxfId="10308" priority="935">
      <formula>ISERROR(O103)</formula>
    </cfRule>
  </conditionalFormatting>
  <conditionalFormatting sqref="O106">
    <cfRule type="containsErrors" dxfId="10307" priority="934">
      <formula>ISERROR(O106)</formula>
    </cfRule>
  </conditionalFormatting>
  <conditionalFormatting sqref="O103">
    <cfRule type="containsErrors" dxfId="10306" priority="933">
      <formula>ISERROR(O103)</formula>
    </cfRule>
  </conditionalFormatting>
  <conditionalFormatting sqref="O106">
    <cfRule type="containsErrors" dxfId="10305" priority="932">
      <formula>ISERROR(O106)</formula>
    </cfRule>
  </conditionalFormatting>
  <conditionalFormatting sqref="O103">
    <cfRule type="containsErrors" dxfId="10304" priority="931">
      <formula>ISERROR(O103)</formula>
    </cfRule>
  </conditionalFormatting>
  <conditionalFormatting sqref="O106">
    <cfRule type="containsErrors" dxfId="10303" priority="930">
      <formula>ISERROR(O106)</formula>
    </cfRule>
  </conditionalFormatting>
  <conditionalFormatting sqref="O103">
    <cfRule type="containsErrors" dxfId="10302" priority="929">
      <formula>ISERROR(O103)</formula>
    </cfRule>
  </conditionalFormatting>
  <conditionalFormatting sqref="O106">
    <cfRule type="containsErrors" dxfId="10301" priority="928">
      <formula>ISERROR(O106)</formula>
    </cfRule>
  </conditionalFormatting>
  <conditionalFormatting sqref="O103">
    <cfRule type="containsErrors" dxfId="10300" priority="927">
      <formula>ISERROR(O103)</formula>
    </cfRule>
  </conditionalFormatting>
  <conditionalFormatting sqref="O106">
    <cfRule type="containsErrors" dxfId="10299" priority="926">
      <formula>ISERROR(O106)</formula>
    </cfRule>
  </conditionalFormatting>
  <conditionalFormatting sqref="O103">
    <cfRule type="containsErrors" dxfId="10298" priority="925">
      <formula>ISERROR(O103)</formula>
    </cfRule>
  </conditionalFormatting>
  <conditionalFormatting sqref="O106">
    <cfRule type="containsErrors" dxfId="10297" priority="924">
      <formula>ISERROR(O106)</formula>
    </cfRule>
  </conditionalFormatting>
  <conditionalFormatting sqref="O106">
    <cfRule type="containsErrors" dxfId="10296" priority="923">
      <formula>ISERROR(O106)</formula>
    </cfRule>
  </conditionalFormatting>
  <conditionalFormatting sqref="O103">
    <cfRule type="containsErrors" dxfId="10295" priority="922">
      <formula>ISERROR(O103)</formula>
    </cfRule>
  </conditionalFormatting>
  <conditionalFormatting sqref="O106">
    <cfRule type="containsErrors" dxfId="10294" priority="921">
      <formula>ISERROR(O106)</formula>
    </cfRule>
  </conditionalFormatting>
  <conditionalFormatting sqref="O103">
    <cfRule type="containsErrors" dxfId="10293" priority="920">
      <formula>ISERROR(O103)</formula>
    </cfRule>
  </conditionalFormatting>
  <conditionalFormatting sqref="O106">
    <cfRule type="containsErrors" dxfId="10292" priority="919">
      <formula>ISERROR(O106)</formula>
    </cfRule>
  </conditionalFormatting>
  <conditionalFormatting sqref="O103">
    <cfRule type="containsErrors" dxfId="10291" priority="918">
      <formula>ISERROR(O103)</formula>
    </cfRule>
  </conditionalFormatting>
  <conditionalFormatting sqref="N101:Q101 N100:P100 N94:Q99 N102:O110">
    <cfRule type="containsErrors" dxfId="10290" priority="917">
      <formula>ISERROR(N94)</formula>
    </cfRule>
  </conditionalFormatting>
  <conditionalFormatting sqref="N101:Q101 N100:P100 N94:Q99 N102:O110">
    <cfRule type="containsErrors" dxfId="10289" priority="916">
      <formula>ISERROR(N94)</formula>
    </cfRule>
  </conditionalFormatting>
  <conditionalFormatting sqref="N107:N110">
    <cfRule type="cellIs" dxfId="10288" priority="915" operator="notEqual">
      <formula>0</formula>
    </cfRule>
  </conditionalFormatting>
  <conditionalFormatting sqref="O85">
    <cfRule type="containsErrors" dxfId="10287" priority="914">
      <formula>ISERROR(O85)</formula>
    </cfRule>
  </conditionalFormatting>
  <conditionalFormatting sqref="O88">
    <cfRule type="containsErrors" dxfId="10286" priority="913">
      <formula>ISERROR(O88)</formula>
    </cfRule>
  </conditionalFormatting>
  <conditionalFormatting sqref="O85">
    <cfRule type="containsErrors" dxfId="10285" priority="912">
      <formula>ISERROR(O85)</formula>
    </cfRule>
  </conditionalFormatting>
  <conditionalFormatting sqref="O88">
    <cfRule type="containsErrors" dxfId="10284" priority="911">
      <formula>ISERROR(O88)</formula>
    </cfRule>
  </conditionalFormatting>
  <conditionalFormatting sqref="O85">
    <cfRule type="containsErrors" dxfId="10283" priority="910">
      <formula>ISERROR(O85)</formula>
    </cfRule>
  </conditionalFormatting>
  <conditionalFormatting sqref="O88">
    <cfRule type="containsErrors" dxfId="10282" priority="909">
      <formula>ISERROR(O88)</formula>
    </cfRule>
  </conditionalFormatting>
  <conditionalFormatting sqref="O85">
    <cfRule type="containsErrors" dxfId="10281" priority="908">
      <formula>ISERROR(O85)</formula>
    </cfRule>
  </conditionalFormatting>
  <conditionalFormatting sqref="O88">
    <cfRule type="containsErrors" dxfId="10280" priority="907">
      <formula>ISERROR(O88)</formula>
    </cfRule>
  </conditionalFormatting>
  <conditionalFormatting sqref="O85">
    <cfRule type="containsErrors" dxfId="10279" priority="906">
      <formula>ISERROR(O85)</formula>
    </cfRule>
  </conditionalFormatting>
  <conditionalFormatting sqref="O88">
    <cfRule type="containsErrors" dxfId="10278" priority="905">
      <formula>ISERROR(O88)</formula>
    </cfRule>
  </conditionalFormatting>
  <conditionalFormatting sqref="O85">
    <cfRule type="containsErrors" dxfId="10277" priority="904">
      <formula>ISERROR(O85)</formula>
    </cfRule>
  </conditionalFormatting>
  <conditionalFormatting sqref="O88">
    <cfRule type="containsErrors" dxfId="10276" priority="903">
      <formula>ISERROR(O88)</formula>
    </cfRule>
  </conditionalFormatting>
  <conditionalFormatting sqref="O85">
    <cfRule type="containsErrors" dxfId="10275" priority="902">
      <formula>ISERROR(O85)</formula>
    </cfRule>
  </conditionalFormatting>
  <conditionalFormatting sqref="O88">
    <cfRule type="containsErrors" dxfId="10274" priority="901">
      <formula>ISERROR(O88)</formula>
    </cfRule>
  </conditionalFormatting>
  <conditionalFormatting sqref="O85">
    <cfRule type="containsErrors" dxfId="10273" priority="900">
      <formula>ISERROR(O85)</formula>
    </cfRule>
  </conditionalFormatting>
  <conditionalFormatting sqref="O88">
    <cfRule type="containsErrors" dxfId="10272" priority="899">
      <formula>ISERROR(O88)</formula>
    </cfRule>
  </conditionalFormatting>
  <conditionalFormatting sqref="O85">
    <cfRule type="containsErrors" dxfId="10271" priority="898">
      <formula>ISERROR(O85)</formula>
    </cfRule>
  </conditionalFormatting>
  <conditionalFormatting sqref="O88">
    <cfRule type="containsErrors" dxfId="10270" priority="897">
      <formula>ISERROR(O88)</formula>
    </cfRule>
  </conditionalFormatting>
  <conditionalFormatting sqref="O85">
    <cfRule type="containsErrors" dxfId="10269" priority="896">
      <formula>ISERROR(O85)</formula>
    </cfRule>
  </conditionalFormatting>
  <conditionalFormatting sqref="O88">
    <cfRule type="containsErrors" dxfId="10268" priority="895">
      <formula>ISERROR(O88)</formula>
    </cfRule>
  </conditionalFormatting>
  <conditionalFormatting sqref="O85">
    <cfRule type="containsErrors" dxfId="10267" priority="894">
      <formula>ISERROR(O85)</formula>
    </cfRule>
  </conditionalFormatting>
  <conditionalFormatting sqref="O88">
    <cfRule type="containsErrors" dxfId="10266" priority="893">
      <formula>ISERROR(O88)</formula>
    </cfRule>
  </conditionalFormatting>
  <conditionalFormatting sqref="O85">
    <cfRule type="containsErrors" dxfId="10265" priority="892">
      <formula>ISERROR(O85)</formula>
    </cfRule>
  </conditionalFormatting>
  <conditionalFormatting sqref="O88">
    <cfRule type="containsErrors" dxfId="10264" priority="891">
      <formula>ISERROR(O88)</formula>
    </cfRule>
  </conditionalFormatting>
  <conditionalFormatting sqref="O85">
    <cfRule type="containsErrors" dxfId="10263" priority="890">
      <formula>ISERROR(O85)</formula>
    </cfRule>
  </conditionalFormatting>
  <conditionalFormatting sqref="O88">
    <cfRule type="containsErrors" dxfId="10262" priority="889">
      <formula>ISERROR(O88)</formula>
    </cfRule>
  </conditionalFormatting>
  <conditionalFormatting sqref="O85">
    <cfRule type="containsErrors" dxfId="10261" priority="888">
      <formula>ISERROR(O85)</formula>
    </cfRule>
  </conditionalFormatting>
  <conditionalFormatting sqref="O88">
    <cfRule type="containsErrors" dxfId="10260" priority="887">
      <formula>ISERROR(O88)</formula>
    </cfRule>
  </conditionalFormatting>
  <conditionalFormatting sqref="O85">
    <cfRule type="containsErrors" dxfId="10259" priority="886">
      <formula>ISERROR(O85)</formula>
    </cfRule>
  </conditionalFormatting>
  <conditionalFormatting sqref="O88">
    <cfRule type="containsErrors" dxfId="10258" priority="885">
      <formula>ISERROR(O88)</formula>
    </cfRule>
  </conditionalFormatting>
  <conditionalFormatting sqref="O85">
    <cfRule type="containsErrors" dxfId="10257" priority="884">
      <formula>ISERROR(O85)</formula>
    </cfRule>
  </conditionalFormatting>
  <conditionalFormatting sqref="O88">
    <cfRule type="containsErrors" dxfId="10256" priority="883">
      <formula>ISERROR(O88)</formula>
    </cfRule>
  </conditionalFormatting>
  <conditionalFormatting sqref="O85">
    <cfRule type="containsErrors" dxfId="10255" priority="882">
      <formula>ISERROR(O85)</formula>
    </cfRule>
  </conditionalFormatting>
  <conditionalFormatting sqref="O88">
    <cfRule type="containsErrors" dxfId="10254" priority="881">
      <formula>ISERROR(O88)</formula>
    </cfRule>
  </conditionalFormatting>
  <conditionalFormatting sqref="O85">
    <cfRule type="containsErrors" dxfId="10253" priority="880">
      <formula>ISERROR(O85)</formula>
    </cfRule>
  </conditionalFormatting>
  <conditionalFormatting sqref="O88">
    <cfRule type="containsErrors" dxfId="10252" priority="879">
      <formula>ISERROR(O88)</formula>
    </cfRule>
  </conditionalFormatting>
  <conditionalFormatting sqref="O85">
    <cfRule type="containsErrors" dxfId="10251" priority="878">
      <formula>ISERROR(O85)</formula>
    </cfRule>
  </conditionalFormatting>
  <conditionalFormatting sqref="O88">
    <cfRule type="containsErrors" dxfId="10250" priority="877">
      <formula>ISERROR(O88)</formula>
    </cfRule>
  </conditionalFormatting>
  <conditionalFormatting sqref="O85">
    <cfRule type="containsErrors" dxfId="10249" priority="876">
      <formula>ISERROR(O85)</formula>
    </cfRule>
  </conditionalFormatting>
  <conditionalFormatting sqref="O88">
    <cfRule type="containsErrors" dxfId="10248" priority="875">
      <formula>ISERROR(O88)</formula>
    </cfRule>
  </conditionalFormatting>
  <conditionalFormatting sqref="O85">
    <cfRule type="containsErrors" dxfId="10247" priority="874">
      <formula>ISERROR(O85)</formula>
    </cfRule>
  </conditionalFormatting>
  <conditionalFormatting sqref="O88">
    <cfRule type="containsErrors" dxfId="10246" priority="873">
      <formula>ISERROR(O88)</formula>
    </cfRule>
  </conditionalFormatting>
  <conditionalFormatting sqref="O85">
    <cfRule type="containsErrors" dxfId="10245" priority="872">
      <formula>ISERROR(O85)</formula>
    </cfRule>
  </conditionalFormatting>
  <conditionalFormatting sqref="O88">
    <cfRule type="containsErrors" dxfId="10244" priority="871">
      <formula>ISERROR(O88)</formula>
    </cfRule>
  </conditionalFormatting>
  <conditionalFormatting sqref="O85">
    <cfRule type="containsErrors" dxfId="10243" priority="870">
      <formula>ISERROR(O85)</formula>
    </cfRule>
  </conditionalFormatting>
  <conditionalFormatting sqref="O88">
    <cfRule type="containsErrors" dxfId="10242" priority="869">
      <formula>ISERROR(O88)</formula>
    </cfRule>
  </conditionalFormatting>
  <conditionalFormatting sqref="O85">
    <cfRule type="containsErrors" dxfId="10241" priority="868">
      <formula>ISERROR(O85)</formula>
    </cfRule>
  </conditionalFormatting>
  <conditionalFormatting sqref="O88">
    <cfRule type="containsErrors" dxfId="10240" priority="867">
      <formula>ISERROR(O88)</formula>
    </cfRule>
  </conditionalFormatting>
  <conditionalFormatting sqref="O85">
    <cfRule type="containsErrors" dxfId="10239" priority="866">
      <formula>ISERROR(O85)</formula>
    </cfRule>
  </conditionalFormatting>
  <conditionalFormatting sqref="O88">
    <cfRule type="containsErrors" dxfId="10238" priority="865">
      <formula>ISERROR(O88)</formula>
    </cfRule>
  </conditionalFormatting>
  <conditionalFormatting sqref="O85">
    <cfRule type="containsErrors" dxfId="10237" priority="864">
      <formula>ISERROR(O85)</formula>
    </cfRule>
  </conditionalFormatting>
  <conditionalFormatting sqref="O88">
    <cfRule type="containsErrors" dxfId="10236" priority="863">
      <formula>ISERROR(O88)</formula>
    </cfRule>
  </conditionalFormatting>
  <conditionalFormatting sqref="O85">
    <cfRule type="containsErrors" dxfId="10235" priority="862">
      <formula>ISERROR(O85)</formula>
    </cfRule>
  </conditionalFormatting>
  <conditionalFormatting sqref="O88">
    <cfRule type="containsErrors" dxfId="10234" priority="861">
      <formula>ISERROR(O88)</formula>
    </cfRule>
  </conditionalFormatting>
  <conditionalFormatting sqref="O85">
    <cfRule type="containsErrors" dxfId="10233" priority="860">
      <formula>ISERROR(O85)</formula>
    </cfRule>
  </conditionalFormatting>
  <conditionalFormatting sqref="O88">
    <cfRule type="containsErrors" dxfId="10232" priority="859">
      <formula>ISERROR(O88)</formula>
    </cfRule>
  </conditionalFormatting>
  <conditionalFormatting sqref="O85">
    <cfRule type="containsErrors" dxfId="10231" priority="858">
      <formula>ISERROR(O85)</formula>
    </cfRule>
  </conditionalFormatting>
  <conditionalFormatting sqref="O88">
    <cfRule type="containsErrors" dxfId="10230" priority="857">
      <formula>ISERROR(O88)</formula>
    </cfRule>
  </conditionalFormatting>
  <conditionalFormatting sqref="O85">
    <cfRule type="containsErrors" dxfId="10229" priority="856">
      <formula>ISERROR(O85)</formula>
    </cfRule>
  </conditionalFormatting>
  <conditionalFormatting sqref="O88">
    <cfRule type="containsErrors" dxfId="10228" priority="855">
      <formula>ISERROR(O88)</formula>
    </cfRule>
  </conditionalFormatting>
  <conditionalFormatting sqref="O85">
    <cfRule type="containsErrors" dxfId="10227" priority="854">
      <formula>ISERROR(O85)</formula>
    </cfRule>
  </conditionalFormatting>
  <conditionalFormatting sqref="O88">
    <cfRule type="containsErrors" dxfId="10226" priority="853">
      <formula>ISERROR(O88)</formula>
    </cfRule>
  </conditionalFormatting>
  <conditionalFormatting sqref="O85">
    <cfRule type="containsErrors" dxfId="10225" priority="852">
      <formula>ISERROR(O85)</formula>
    </cfRule>
  </conditionalFormatting>
  <conditionalFormatting sqref="O88">
    <cfRule type="containsErrors" dxfId="10224" priority="851">
      <formula>ISERROR(O88)</formula>
    </cfRule>
  </conditionalFormatting>
  <conditionalFormatting sqref="O85">
    <cfRule type="containsErrors" dxfId="10223" priority="850">
      <formula>ISERROR(O85)</formula>
    </cfRule>
  </conditionalFormatting>
  <conditionalFormatting sqref="O88">
    <cfRule type="containsErrors" dxfId="10222" priority="849">
      <formula>ISERROR(O88)</formula>
    </cfRule>
  </conditionalFormatting>
  <conditionalFormatting sqref="O88">
    <cfRule type="containsErrors" dxfId="10221" priority="848">
      <formula>ISERROR(O88)</formula>
    </cfRule>
  </conditionalFormatting>
  <conditionalFormatting sqref="O85">
    <cfRule type="containsErrors" dxfId="10220" priority="847">
      <formula>ISERROR(O85)</formula>
    </cfRule>
  </conditionalFormatting>
  <conditionalFormatting sqref="O88">
    <cfRule type="containsErrors" dxfId="10219" priority="846">
      <formula>ISERROR(O88)</formula>
    </cfRule>
  </conditionalFormatting>
  <conditionalFormatting sqref="O85">
    <cfRule type="containsErrors" dxfId="10218" priority="845">
      <formula>ISERROR(O85)</formula>
    </cfRule>
  </conditionalFormatting>
  <conditionalFormatting sqref="O88">
    <cfRule type="containsErrors" dxfId="10217" priority="844">
      <formula>ISERROR(O88)</formula>
    </cfRule>
  </conditionalFormatting>
  <conditionalFormatting sqref="O85">
    <cfRule type="containsErrors" dxfId="10216" priority="843">
      <formula>ISERROR(O85)</formula>
    </cfRule>
  </conditionalFormatting>
  <conditionalFormatting sqref="N83:Q83 N82:P82 N76:Q81 N84:O92">
    <cfRule type="containsErrors" dxfId="10215" priority="842">
      <formula>ISERROR(N76)</formula>
    </cfRule>
  </conditionalFormatting>
  <conditionalFormatting sqref="N83:Q83 N82:P82 N76:Q81 N84:O92">
    <cfRule type="containsErrors" dxfId="10214" priority="841">
      <formula>ISERROR(N76)</formula>
    </cfRule>
  </conditionalFormatting>
  <conditionalFormatting sqref="N89:N92">
    <cfRule type="cellIs" dxfId="10213" priority="840" operator="notEqual">
      <formula>0</formula>
    </cfRule>
  </conditionalFormatting>
  <conditionalFormatting sqref="O67">
    <cfRule type="containsErrors" dxfId="10212" priority="839">
      <formula>ISERROR(O67)</formula>
    </cfRule>
  </conditionalFormatting>
  <conditionalFormatting sqref="O70">
    <cfRule type="containsErrors" dxfId="10211" priority="838">
      <formula>ISERROR(O70)</formula>
    </cfRule>
  </conditionalFormatting>
  <conditionalFormatting sqref="O67">
    <cfRule type="containsErrors" dxfId="10210" priority="837">
      <formula>ISERROR(O67)</formula>
    </cfRule>
  </conditionalFormatting>
  <conditionalFormatting sqref="O70">
    <cfRule type="containsErrors" dxfId="10209" priority="836">
      <formula>ISERROR(O70)</formula>
    </cfRule>
  </conditionalFormatting>
  <conditionalFormatting sqref="O67">
    <cfRule type="containsErrors" dxfId="10208" priority="835">
      <formula>ISERROR(O67)</formula>
    </cfRule>
  </conditionalFormatting>
  <conditionalFormatting sqref="O70">
    <cfRule type="containsErrors" dxfId="10207" priority="834">
      <formula>ISERROR(O70)</formula>
    </cfRule>
  </conditionalFormatting>
  <conditionalFormatting sqref="O67">
    <cfRule type="containsErrors" dxfId="10206" priority="833">
      <formula>ISERROR(O67)</formula>
    </cfRule>
  </conditionalFormatting>
  <conditionalFormatting sqref="O70">
    <cfRule type="containsErrors" dxfId="10205" priority="832">
      <formula>ISERROR(O70)</formula>
    </cfRule>
  </conditionalFormatting>
  <conditionalFormatting sqref="O67">
    <cfRule type="containsErrors" dxfId="10204" priority="831">
      <formula>ISERROR(O67)</formula>
    </cfRule>
  </conditionalFormatting>
  <conditionalFormatting sqref="O70">
    <cfRule type="containsErrors" dxfId="10203" priority="830">
      <formula>ISERROR(O70)</formula>
    </cfRule>
  </conditionalFormatting>
  <conditionalFormatting sqref="O67">
    <cfRule type="containsErrors" dxfId="10202" priority="829">
      <formula>ISERROR(O67)</formula>
    </cfRule>
  </conditionalFormatting>
  <conditionalFormatting sqref="O70">
    <cfRule type="containsErrors" dxfId="10201" priority="828">
      <formula>ISERROR(O70)</formula>
    </cfRule>
  </conditionalFormatting>
  <conditionalFormatting sqref="O67">
    <cfRule type="containsErrors" dxfId="10200" priority="827">
      <formula>ISERROR(O67)</formula>
    </cfRule>
  </conditionalFormatting>
  <conditionalFormatting sqref="O70">
    <cfRule type="containsErrors" dxfId="10199" priority="826">
      <formula>ISERROR(O70)</formula>
    </cfRule>
  </conditionalFormatting>
  <conditionalFormatting sqref="O67">
    <cfRule type="containsErrors" dxfId="10198" priority="825">
      <formula>ISERROR(O67)</formula>
    </cfRule>
  </conditionalFormatting>
  <conditionalFormatting sqref="O70">
    <cfRule type="containsErrors" dxfId="10197" priority="824">
      <formula>ISERROR(O70)</formula>
    </cfRule>
  </conditionalFormatting>
  <conditionalFormatting sqref="O67">
    <cfRule type="containsErrors" dxfId="10196" priority="823">
      <formula>ISERROR(O67)</formula>
    </cfRule>
  </conditionalFormatting>
  <conditionalFormatting sqref="O70">
    <cfRule type="containsErrors" dxfId="10195" priority="822">
      <formula>ISERROR(O70)</formula>
    </cfRule>
  </conditionalFormatting>
  <conditionalFormatting sqref="O67">
    <cfRule type="containsErrors" dxfId="10194" priority="821">
      <formula>ISERROR(O67)</formula>
    </cfRule>
  </conditionalFormatting>
  <conditionalFormatting sqref="O70">
    <cfRule type="containsErrors" dxfId="10193" priority="820">
      <formula>ISERROR(O70)</formula>
    </cfRule>
  </conditionalFormatting>
  <conditionalFormatting sqref="O67">
    <cfRule type="containsErrors" dxfId="10192" priority="819">
      <formula>ISERROR(O67)</formula>
    </cfRule>
  </conditionalFormatting>
  <conditionalFormatting sqref="O70">
    <cfRule type="containsErrors" dxfId="10191" priority="818">
      <formula>ISERROR(O70)</formula>
    </cfRule>
  </conditionalFormatting>
  <conditionalFormatting sqref="O67">
    <cfRule type="containsErrors" dxfId="10190" priority="817">
      <formula>ISERROR(O67)</formula>
    </cfRule>
  </conditionalFormatting>
  <conditionalFormatting sqref="O70">
    <cfRule type="containsErrors" dxfId="10189" priority="816">
      <formula>ISERROR(O70)</formula>
    </cfRule>
  </conditionalFormatting>
  <conditionalFormatting sqref="O67">
    <cfRule type="containsErrors" dxfId="10188" priority="815">
      <formula>ISERROR(O67)</formula>
    </cfRule>
  </conditionalFormatting>
  <conditionalFormatting sqref="O70">
    <cfRule type="containsErrors" dxfId="10187" priority="814">
      <formula>ISERROR(O70)</formula>
    </cfRule>
  </conditionalFormatting>
  <conditionalFormatting sqref="O67">
    <cfRule type="containsErrors" dxfId="10186" priority="813">
      <formula>ISERROR(O67)</formula>
    </cfRule>
  </conditionalFormatting>
  <conditionalFormatting sqref="O70">
    <cfRule type="containsErrors" dxfId="10185" priority="812">
      <formula>ISERROR(O70)</formula>
    </cfRule>
  </conditionalFormatting>
  <conditionalFormatting sqref="O67">
    <cfRule type="containsErrors" dxfId="10184" priority="811">
      <formula>ISERROR(O67)</formula>
    </cfRule>
  </conditionalFormatting>
  <conditionalFormatting sqref="O70">
    <cfRule type="containsErrors" dxfId="10183" priority="810">
      <formula>ISERROR(O70)</formula>
    </cfRule>
  </conditionalFormatting>
  <conditionalFormatting sqref="O67">
    <cfRule type="containsErrors" dxfId="10182" priority="809">
      <formula>ISERROR(O67)</formula>
    </cfRule>
  </conditionalFormatting>
  <conditionalFormatting sqref="O70">
    <cfRule type="containsErrors" dxfId="10181" priority="808">
      <formula>ISERROR(O70)</formula>
    </cfRule>
  </conditionalFormatting>
  <conditionalFormatting sqref="O67">
    <cfRule type="containsErrors" dxfId="10180" priority="807">
      <formula>ISERROR(O67)</formula>
    </cfRule>
  </conditionalFormatting>
  <conditionalFormatting sqref="O70">
    <cfRule type="containsErrors" dxfId="10179" priority="806">
      <formula>ISERROR(O70)</formula>
    </cfRule>
  </conditionalFormatting>
  <conditionalFormatting sqref="O67">
    <cfRule type="containsErrors" dxfId="10178" priority="805">
      <formula>ISERROR(O67)</formula>
    </cfRule>
  </conditionalFormatting>
  <conditionalFormatting sqref="O70">
    <cfRule type="containsErrors" dxfId="10177" priority="804">
      <formula>ISERROR(O70)</formula>
    </cfRule>
  </conditionalFormatting>
  <conditionalFormatting sqref="O67">
    <cfRule type="containsErrors" dxfId="10176" priority="803">
      <formula>ISERROR(O67)</formula>
    </cfRule>
  </conditionalFormatting>
  <conditionalFormatting sqref="O70">
    <cfRule type="containsErrors" dxfId="10175" priority="802">
      <formula>ISERROR(O70)</formula>
    </cfRule>
  </conditionalFormatting>
  <conditionalFormatting sqref="O67">
    <cfRule type="containsErrors" dxfId="10174" priority="801">
      <formula>ISERROR(O67)</formula>
    </cfRule>
  </conditionalFormatting>
  <conditionalFormatting sqref="O70">
    <cfRule type="containsErrors" dxfId="10173" priority="800">
      <formula>ISERROR(O70)</formula>
    </cfRule>
  </conditionalFormatting>
  <conditionalFormatting sqref="O67">
    <cfRule type="containsErrors" dxfId="10172" priority="799">
      <formula>ISERROR(O67)</formula>
    </cfRule>
  </conditionalFormatting>
  <conditionalFormatting sqref="O70">
    <cfRule type="containsErrors" dxfId="10171" priority="798">
      <formula>ISERROR(O70)</formula>
    </cfRule>
  </conditionalFormatting>
  <conditionalFormatting sqref="O67">
    <cfRule type="containsErrors" dxfId="10170" priority="797">
      <formula>ISERROR(O67)</formula>
    </cfRule>
  </conditionalFormatting>
  <conditionalFormatting sqref="O70">
    <cfRule type="containsErrors" dxfId="10169" priority="796">
      <formula>ISERROR(O70)</formula>
    </cfRule>
  </conditionalFormatting>
  <conditionalFormatting sqref="O67">
    <cfRule type="containsErrors" dxfId="10168" priority="795">
      <formula>ISERROR(O67)</formula>
    </cfRule>
  </conditionalFormatting>
  <conditionalFormatting sqref="O70">
    <cfRule type="containsErrors" dxfId="10167" priority="794">
      <formula>ISERROR(O70)</formula>
    </cfRule>
  </conditionalFormatting>
  <conditionalFormatting sqref="O67">
    <cfRule type="containsErrors" dxfId="10166" priority="793">
      <formula>ISERROR(O67)</formula>
    </cfRule>
  </conditionalFormatting>
  <conditionalFormatting sqref="O70">
    <cfRule type="containsErrors" dxfId="10165" priority="792">
      <formula>ISERROR(O70)</formula>
    </cfRule>
  </conditionalFormatting>
  <conditionalFormatting sqref="O67">
    <cfRule type="containsErrors" dxfId="10164" priority="791">
      <formula>ISERROR(O67)</formula>
    </cfRule>
  </conditionalFormatting>
  <conditionalFormatting sqref="O70">
    <cfRule type="containsErrors" dxfId="10163" priority="790">
      <formula>ISERROR(O70)</formula>
    </cfRule>
  </conditionalFormatting>
  <conditionalFormatting sqref="O67">
    <cfRule type="containsErrors" dxfId="10162" priority="789">
      <formula>ISERROR(O67)</formula>
    </cfRule>
  </conditionalFormatting>
  <conditionalFormatting sqref="O70">
    <cfRule type="containsErrors" dxfId="10161" priority="788">
      <formula>ISERROR(O70)</formula>
    </cfRule>
  </conditionalFormatting>
  <conditionalFormatting sqref="O67">
    <cfRule type="containsErrors" dxfId="10160" priority="787">
      <formula>ISERROR(O67)</formula>
    </cfRule>
  </conditionalFormatting>
  <conditionalFormatting sqref="O70">
    <cfRule type="containsErrors" dxfId="10159" priority="786">
      <formula>ISERROR(O70)</formula>
    </cfRule>
  </conditionalFormatting>
  <conditionalFormatting sqref="O67">
    <cfRule type="containsErrors" dxfId="10158" priority="785">
      <formula>ISERROR(O67)</formula>
    </cfRule>
  </conditionalFormatting>
  <conditionalFormatting sqref="O70">
    <cfRule type="containsErrors" dxfId="10157" priority="784">
      <formula>ISERROR(O70)</formula>
    </cfRule>
  </conditionalFormatting>
  <conditionalFormatting sqref="O67">
    <cfRule type="containsErrors" dxfId="10156" priority="783">
      <formula>ISERROR(O67)</formula>
    </cfRule>
  </conditionalFormatting>
  <conditionalFormatting sqref="O70">
    <cfRule type="containsErrors" dxfId="10155" priority="782">
      <formula>ISERROR(O70)</formula>
    </cfRule>
  </conditionalFormatting>
  <conditionalFormatting sqref="O67">
    <cfRule type="containsErrors" dxfId="10154" priority="781">
      <formula>ISERROR(O67)</formula>
    </cfRule>
  </conditionalFormatting>
  <conditionalFormatting sqref="O70">
    <cfRule type="containsErrors" dxfId="10153" priority="780">
      <formula>ISERROR(O70)</formula>
    </cfRule>
  </conditionalFormatting>
  <conditionalFormatting sqref="O67">
    <cfRule type="containsErrors" dxfId="10152" priority="779">
      <formula>ISERROR(O67)</formula>
    </cfRule>
  </conditionalFormatting>
  <conditionalFormatting sqref="O70">
    <cfRule type="containsErrors" dxfId="10151" priority="778">
      <formula>ISERROR(O70)</formula>
    </cfRule>
  </conditionalFormatting>
  <conditionalFormatting sqref="O67">
    <cfRule type="containsErrors" dxfId="10150" priority="777">
      <formula>ISERROR(O67)</formula>
    </cfRule>
  </conditionalFormatting>
  <conditionalFormatting sqref="O70">
    <cfRule type="containsErrors" dxfId="10149" priority="776">
      <formula>ISERROR(O70)</formula>
    </cfRule>
  </conditionalFormatting>
  <conditionalFormatting sqref="O67">
    <cfRule type="containsErrors" dxfId="10148" priority="775">
      <formula>ISERROR(O67)</formula>
    </cfRule>
  </conditionalFormatting>
  <conditionalFormatting sqref="O70">
    <cfRule type="containsErrors" dxfId="10147" priority="774">
      <formula>ISERROR(O70)</formula>
    </cfRule>
  </conditionalFormatting>
  <conditionalFormatting sqref="O70">
    <cfRule type="containsErrors" dxfId="10146" priority="773">
      <formula>ISERROR(O70)</formula>
    </cfRule>
  </conditionalFormatting>
  <conditionalFormatting sqref="O67">
    <cfRule type="containsErrors" dxfId="10145" priority="772">
      <formula>ISERROR(O67)</formula>
    </cfRule>
  </conditionalFormatting>
  <conditionalFormatting sqref="O70">
    <cfRule type="containsErrors" dxfId="10144" priority="771">
      <formula>ISERROR(O70)</formula>
    </cfRule>
  </conditionalFormatting>
  <conditionalFormatting sqref="O67">
    <cfRule type="containsErrors" dxfId="10143" priority="770">
      <formula>ISERROR(O67)</formula>
    </cfRule>
  </conditionalFormatting>
  <conditionalFormatting sqref="O70">
    <cfRule type="containsErrors" dxfId="10142" priority="769">
      <formula>ISERROR(O70)</formula>
    </cfRule>
  </conditionalFormatting>
  <conditionalFormatting sqref="O67">
    <cfRule type="containsErrors" dxfId="10141" priority="768">
      <formula>ISERROR(O67)</formula>
    </cfRule>
  </conditionalFormatting>
  <conditionalFormatting sqref="N65:Q65 N64:P64 N58:Q63 N66:O74">
    <cfRule type="containsErrors" dxfId="10140" priority="767">
      <formula>ISERROR(N58)</formula>
    </cfRule>
  </conditionalFormatting>
  <conditionalFormatting sqref="N65:Q65 N64:P64 N58:Q63 N66:O74">
    <cfRule type="containsErrors" dxfId="10139" priority="766">
      <formula>ISERROR(N58)</formula>
    </cfRule>
  </conditionalFormatting>
  <conditionalFormatting sqref="N71:N74">
    <cfRule type="cellIs" dxfId="10138" priority="765" operator="notEqual">
      <formula>0</formula>
    </cfRule>
  </conditionalFormatting>
  <conditionalFormatting sqref="O49">
    <cfRule type="containsErrors" dxfId="10137" priority="764">
      <formula>ISERROR(O49)</formula>
    </cfRule>
  </conditionalFormatting>
  <conditionalFormatting sqref="O52">
    <cfRule type="containsErrors" dxfId="10136" priority="763">
      <formula>ISERROR(O52)</formula>
    </cfRule>
  </conditionalFormatting>
  <conditionalFormatting sqref="O49">
    <cfRule type="containsErrors" dxfId="10135" priority="762">
      <formula>ISERROR(O49)</formula>
    </cfRule>
  </conditionalFormatting>
  <conditionalFormatting sqref="O52">
    <cfRule type="containsErrors" dxfId="10134" priority="761">
      <formula>ISERROR(O52)</formula>
    </cfRule>
  </conditionalFormatting>
  <conditionalFormatting sqref="O49">
    <cfRule type="containsErrors" dxfId="10133" priority="760">
      <formula>ISERROR(O49)</formula>
    </cfRule>
  </conditionalFormatting>
  <conditionalFormatting sqref="O52">
    <cfRule type="containsErrors" dxfId="10132" priority="759">
      <formula>ISERROR(O52)</formula>
    </cfRule>
  </conditionalFormatting>
  <conditionalFormatting sqref="O49">
    <cfRule type="containsErrors" dxfId="10131" priority="758">
      <formula>ISERROR(O49)</formula>
    </cfRule>
  </conditionalFormatting>
  <conditionalFormatting sqref="O52">
    <cfRule type="containsErrors" dxfId="10130" priority="757">
      <formula>ISERROR(O52)</formula>
    </cfRule>
  </conditionalFormatting>
  <conditionalFormatting sqref="O49">
    <cfRule type="containsErrors" dxfId="10129" priority="756">
      <formula>ISERROR(O49)</formula>
    </cfRule>
  </conditionalFormatting>
  <conditionalFormatting sqref="O52">
    <cfRule type="containsErrors" dxfId="10128" priority="755">
      <formula>ISERROR(O52)</formula>
    </cfRule>
  </conditionalFormatting>
  <conditionalFormatting sqref="O49">
    <cfRule type="containsErrors" dxfId="10127" priority="754">
      <formula>ISERROR(O49)</formula>
    </cfRule>
  </conditionalFormatting>
  <conditionalFormatting sqref="O52">
    <cfRule type="containsErrors" dxfId="10126" priority="753">
      <formula>ISERROR(O52)</formula>
    </cfRule>
  </conditionalFormatting>
  <conditionalFormatting sqref="O49">
    <cfRule type="containsErrors" dxfId="10125" priority="752">
      <formula>ISERROR(O49)</formula>
    </cfRule>
  </conditionalFormatting>
  <conditionalFormatting sqref="O52">
    <cfRule type="containsErrors" dxfId="10124" priority="751">
      <formula>ISERROR(O52)</formula>
    </cfRule>
  </conditionalFormatting>
  <conditionalFormatting sqref="O49">
    <cfRule type="containsErrors" dxfId="10123" priority="750">
      <formula>ISERROR(O49)</formula>
    </cfRule>
  </conditionalFormatting>
  <conditionalFormatting sqref="O52">
    <cfRule type="containsErrors" dxfId="10122" priority="749">
      <formula>ISERROR(O52)</formula>
    </cfRule>
  </conditionalFormatting>
  <conditionalFormatting sqref="O49">
    <cfRule type="containsErrors" dxfId="10121" priority="748">
      <formula>ISERROR(O49)</formula>
    </cfRule>
  </conditionalFormatting>
  <conditionalFormatting sqref="O52">
    <cfRule type="containsErrors" dxfId="10120" priority="747">
      <formula>ISERROR(O52)</formula>
    </cfRule>
  </conditionalFormatting>
  <conditionalFormatting sqref="O49">
    <cfRule type="containsErrors" dxfId="10119" priority="746">
      <formula>ISERROR(O49)</formula>
    </cfRule>
  </conditionalFormatting>
  <conditionalFormatting sqref="O52">
    <cfRule type="containsErrors" dxfId="10118" priority="745">
      <formula>ISERROR(O52)</formula>
    </cfRule>
  </conditionalFormatting>
  <conditionalFormatting sqref="O49">
    <cfRule type="containsErrors" dxfId="10117" priority="744">
      <formula>ISERROR(O49)</formula>
    </cfRule>
  </conditionalFormatting>
  <conditionalFormatting sqref="O52">
    <cfRule type="containsErrors" dxfId="10116" priority="743">
      <formula>ISERROR(O52)</formula>
    </cfRule>
  </conditionalFormatting>
  <conditionalFormatting sqref="O49">
    <cfRule type="containsErrors" dxfId="10115" priority="742">
      <formula>ISERROR(O49)</formula>
    </cfRule>
  </conditionalFormatting>
  <conditionalFormatting sqref="O52">
    <cfRule type="containsErrors" dxfId="10114" priority="741">
      <formula>ISERROR(O52)</formula>
    </cfRule>
  </conditionalFormatting>
  <conditionalFormatting sqref="O49">
    <cfRule type="containsErrors" dxfId="10113" priority="740">
      <formula>ISERROR(O49)</formula>
    </cfRule>
  </conditionalFormatting>
  <conditionalFormatting sqref="O52">
    <cfRule type="containsErrors" dxfId="10112" priority="739">
      <formula>ISERROR(O52)</formula>
    </cfRule>
  </conditionalFormatting>
  <conditionalFormatting sqref="O49">
    <cfRule type="containsErrors" dxfId="10111" priority="738">
      <formula>ISERROR(O49)</formula>
    </cfRule>
  </conditionalFormatting>
  <conditionalFormatting sqref="O52">
    <cfRule type="containsErrors" dxfId="10110" priority="737">
      <formula>ISERROR(O52)</formula>
    </cfRule>
  </conditionalFormatting>
  <conditionalFormatting sqref="O49">
    <cfRule type="containsErrors" dxfId="10109" priority="736">
      <formula>ISERROR(O49)</formula>
    </cfRule>
  </conditionalFormatting>
  <conditionalFormatting sqref="O52">
    <cfRule type="containsErrors" dxfId="10108" priority="735">
      <formula>ISERROR(O52)</formula>
    </cfRule>
  </conditionalFormatting>
  <conditionalFormatting sqref="O49">
    <cfRule type="containsErrors" dxfId="10107" priority="734">
      <formula>ISERROR(O49)</formula>
    </cfRule>
  </conditionalFormatting>
  <conditionalFormatting sqref="O52">
    <cfRule type="containsErrors" dxfId="10106" priority="733">
      <formula>ISERROR(O52)</formula>
    </cfRule>
  </conditionalFormatting>
  <conditionalFormatting sqref="O49">
    <cfRule type="containsErrors" dxfId="10105" priority="732">
      <formula>ISERROR(O49)</formula>
    </cfRule>
  </conditionalFormatting>
  <conditionalFormatting sqref="O52">
    <cfRule type="containsErrors" dxfId="10104" priority="731">
      <formula>ISERROR(O52)</formula>
    </cfRule>
  </conditionalFormatting>
  <conditionalFormatting sqref="O49">
    <cfRule type="containsErrors" dxfId="10103" priority="730">
      <formula>ISERROR(O49)</formula>
    </cfRule>
  </conditionalFormatting>
  <conditionalFormatting sqref="O52">
    <cfRule type="containsErrors" dxfId="10102" priority="729">
      <formula>ISERROR(O52)</formula>
    </cfRule>
  </conditionalFormatting>
  <conditionalFormatting sqref="O49">
    <cfRule type="containsErrors" dxfId="10101" priority="728">
      <formula>ISERROR(O49)</formula>
    </cfRule>
  </conditionalFormatting>
  <conditionalFormatting sqref="O52">
    <cfRule type="containsErrors" dxfId="10100" priority="727">
      <formula>ISERROR(O52)</formula>
    </cfRule>
  </conditionalFormatting>
  <conditionalFormatting sqref="O49">
    <cfRule type="containsErrors" dxfId="10099" priority="726">
      <formula>ISERROR(O49)</formula>
    </cfRule>
  </conditionalFormatting>
  <conditionalFormatting sqref="O52">
    <cfRule type="containsErrors" dxfId="10098" priority="725">
      <formula>ISERROR(O52)</formula>
    </cfRule>
  </conditionalFormatting>
  <conditionalFormatting sqref="O49">
    <cfRule type="containsErrors" dxfId="10097" priority="724">
      <formula>ISERROR(O49)</formula>
    </cfRule>
  </conditionalFormatting>
  <conditionalFormatting sqref="O52">
    <cfRule type="containsErrors" dxfId="10096" priority="723">
      <formula>ISERROR(O52)</formula>
    </cfRule>
  </conditionalFormatting>
  <conditionalFormatting sqref="O49">
    <cfRule type="containsErrors" dxfId="10095" priority="722">
      <formula>ISERROR(O49)</formula>
    </cfRule>
  </conditionalFormatting>
  <conditionalFormatting sqref="O52">
    <cfRule type="containsErrors" dxfId="10094" priority="721">
      <formula>ISERROR(O52)</formula>
    </cfRule>
  </conditionalFormatting>
  <conditionalFormatting sqref="O49">
    <cfRule type="containsErrors" dxfId="10093" priority="720">
      <formula>ISERROR(O49)</formula>
    </cfRule>
  </conditionalFormatting>
  <conditionalFormatting sqref="O52">
    <cfRule type="containsErrors" dxfId="10092" priority="719">
      <formula>ISERROR(O52)</formula>
    </cfRule>
  </conditionalFormatting>
  <conditionalFormatting sqref="O49">
    <cfRule type="containsErrors" dxfId="10091" priority="718">
      <formula>ISERROR(O49)</formula>
    </cfRule>
  </conditionalFormatting>
  <conditionalFormatting sqref="O52">
    <cfRule type="containsErrors" dxfId="10090" priority="717">
      <formula>ISERROR(O52)</formula>
    </cfRule>
  </conditionalFormatting>
  <conditionalFormatting sqref="O49">
    <cfRule type="containsErrors" dxfId="10089" priority="716">
      <formula>ISERROR(O49)</formula>
    </cfRule>
  </conditionalFormatting>
  <conditionalFormatting sqref="O52">
    <cfRule type="containsErrors" dxfId="10088" priority="715">
      <formula>ISERROR(O52)</formula>
    </cfRule>
  </conditionalFormatting>
  <conditionalFormatting sqref="O49">
    <cfRule type="containsErrors" dxfId="10087" priority="714">
      <formula>ISERROR(O49)</formula>
    </cfRule>
  </conditionalFormatting>
  <conditionalFormatting sqref="O52">
    <cfRule type="containsErrors" dxfId="10086" priority="713">
      <formula>ISERROR(O52)</formula>
    </cfRule>
  </conditionalFormatting>
  <conditionalFormatting sqref="O49">
    <cfRule type="containsErrors" dxfId="10085" priority="712">
      <formula>ISERROR(O49)</formula>
    </cfRule>
  </conditionalFormatting>
  <conditionalFormatting sqref="O52">
    <cfRule type="containsErrors" dxfId="10084" priority="711">
      <formula>ISERROR(O52)</formula>
    </cfRule>
  </conditionalFormatting>
  <conditionalFormatting sqref="O49">
    <cfRule type="containsErrors" dxfId="10083" priority="710">
      <formula>ISERROR(O49)</formula>
    </cfRule>
  </conditionalFormatting>
  <conditionalFormatting sqref="O52">
    <cfRule type="containsErrors" dxfId="10082" priority="709">
      <formula>ISERROR(O52)</formula>
    </cfRule>
  </conditionalFormatting>
  <conditionalFormatting sqref="O49">
    <cfRule type="containsErrors" dxfId="10081" priority="708">
      <formula>ISERROR(O49)</formula>
    </cfRule>
  </conditionalFormatting>
  <conditionalFormatting sqref="O52">
    <cfRule type="containsErrors" dxfId="10080" priority="707">
      <formula>ISERROR(O52)</formula>
    </cfRule>
  </conditionalFormatting>
  <conditionalFormatting sqref="O49">
    <cfRule type="containsErrors" dxfId="10079" priority="706">
      <formula>ISERROR(O49)</formula>
    </cfRule>
  </conditionalFormatting>
  <conditionalFormatting sqref="O52">
    <cfRule type="containsErrors" dxfId="10078" priority="705">
      <formula>ISERROR(O52)</formula>
    </cfRule>
  </conditionalFormatting>
  <conditionalFormatting sqref="O49">
    <cfRule type="containsErrors" dxfId="10077" priority="704">
      <formula>ISERROR(O49)</formula>
    </cfRule>
  </conditionalFormatting>
  <conditionalFormatting sqref="O52">
    <cfRule type="containsErrors" dxfId="10076" priority="703">
      <formula>ISERROR(O52)</formula>
    </cfRule>
  </conditionalFormatting>
  <conditionalFormatting sqref="O49">
    <cfRule type="containsErrors" dxfId="10075" priority="702">
      <formula>ISERROR(O49)</formula>
    </cfRule>
  </conditionalFormatting>
  <conditionalFormatting sqref="O52">
    <cfRule type="containsErrors" dxfId="10074" priority="701">
      <formula>ISERROR(O52)</formula>
    </cfRule>
  </conditionalFormatting>
  <conditionalFormatting sqref="O49">
    <cfRule type="containsErrors" dxfId="10073" priority="700">
      <formula>ISERROR(O49)</formula>
    </cfRule>
  </conditionalFormatting>
  <conditionalFormatting sqref="O52">
    <cfRule type="containsErrors" dxfId="10072" priority="699">
      <formula>ISERROR(O52)</formula>
    </cfRule>
  </conditionalFormatting>
  <conditionalFormatting sqref="O52">
    <cfRule type="containsErrors" dxfId="10071" priority="698">
      <formula>ISERROR(O52)</formula>
    </cfRule>
  </conditionalFormatting>
  <conditionalFormatting sqref="O49">
    <cfRule type="containsErrors" dxfId="10070" priority="697">
      <formula>ISERROR(O49)</formula>
    </cfRule>
  </conditionalFormatting>
  <conditionalFormatting sqref="O52">
    <cfRule type="containsErrors" dxfId="10069" priority="696">
      <formula>ISERROR(O52)</formula>
    </cfRule>
  </conditionalFormatting>
  <conditionalFormatting sqref="O49">
    <cfRule type="containsErrors" dxfId="10068" priority="695">
      <formula>ISERROR(O49)</formula>
    </cfRule>
  </conditionalFormatting>
  <conditionalFormatting sqref="O52">
    <cfRule type="containsErrors" dxfId="10067" priority="694">
      <formula>ISERROR(O52)</formula>
    </cfRule>
  </conditionalFormatting>
  <conditionalFormatting sqref="O49">
    <cfRule type="containsErrors" dxfId="10066" priority="693">
      <formula>ISERROR(O49)</formula>
    </cfRule>
  </conditionalFormatting>
  <conditionalFormatting sqref="N47:Q47 N46:P46 N40:Q45 N48:O56">
    <cfRule type="containsErrors" dxfId="10065" priority="692">
      <formula>ISERROR(N40)</formula>
    </cfRule>
  </conditionalFormatting>
  <conditionalFormatting sqref="N47:Q47 N46:P46 N40:Q45 N48:O56">
    <cfRule type="containsErrors" dxfId="10064" priority="691">
      <formula>ISERROR(N40)</formula>
    </cfRule>
  </conditionalFormatting>
  <conditionalFormatting sqref="N53:N56">
    <cfRule type="cellIs" dxfId="10063" priority="690" operator="notEqual">
      <formula>0</formula>
    </cfRule>
  </conditionalFormatting>
  <conditionalFormatting sqref="O10:P10 N4:Q9 N11:Q11 N19:O20 O13:O18">
    <cfRule type="containsErrors" dxfId="10062" priority="689">
      <formula>ISERROR(N4)</formula>
    </cfRule>
  </conditionalFormatting>
  <conditionalFormatting sqref="O10:P10 N4:Q9 N11:Q11 O13:O20">
    <cfRule type="containsErrors" dxfId="10061" priority="688">
      <formula>ISERROR(N4)</formula>
    </cfRule>
  </conditionalFormatting>
  <conditionalFormatting sqref="N17:N20">
    <cfRule type="cellIs" dxfId="10060" priority="687" operator="notEqual">
      <formula>0</formula>
    </cfRule>
  </conditionalFormatting>
  <conditionalFormatting sqref="O31">
    <cfRule type="containsErrors" dxfId="10059" priority="686">
      <formula>ISERROR(O31)</formula>
    </cfRule>
  </conditionalFormatting>
  <conditionalFormatting sqref="O34">
    <cfRule type="containsErrors" dxfId="10058" priority="685">
      <formula>ISERROR(O34)</formula>
    </cfRule>
  </conditionalFormatting>
  <conditionalFormatting sqref="O31">
    <cfRule type="containsErrors" dxfId="10057" priority="684">
      <formula>ISERROR(O31)</formula>
    </cfRule>
  </conditionalFormatting>
  <conditionalFormatting sqref="O34">
    <cfRule type="containsErrors" dxfId="10056" priority="683">
      <formula>ISERROR(O34)</formula>
    </cfRule>
  </conditionalFormatting>
  <conditionalFormatting sqref="O31">
    <cfRule type="containsErrors" dxfId="10055" priority="682">
      <formula>ISERROR(O31)</formula>
    </cfRule>
  </conditionalFormatting>
  <conditionalFormatting sqref="O34">
    <cfRule type="containsErrors" dxfId="10054" priority="681">
      <formula>ISERROR(O34)</formula>
    </cfRule>
  </conditionalFormatting>
  <conditionalFormatting sqref="O31">
    <cfRule type="containsErrors" dxfId="10053" priority="680">
      <formula>ISERROR(O31)</formula>
    </cfRule>
  </conditionalFormatting>
  <conditionalFormatting sqref="O34">
    <cfRule type="containsErrors" dxfId="10052" priority="679">
      <formula>ISERROR(O34)</formula>
    </cfRule>
  </conditionalFormatting>
  <conditionalFormatting sqref="O31">
    <cfRule type="containsErrors" dxfId="10051" priority="678">
      <formula>ISERROR(O31)</formula>
    </cfRule>
  </conditionalFormatting>
  <conditionalFormatting sqref="O34">
    <cfRule type="containsErrors" dxfId="10050" priority="677">
      <formula>ISERROR(O34)</formula>
    </cfRule>
  </conditionalFormatting>
  <conditionalFormatting sqref="O31">
    <cfRule type="containsErrors" dxfId="10049" priority="676">
      <formula>ISERROR(O31)</formula>
    </cfRule>
  </conditionalFormatting>
  <conditionalFormatting sqref="O34">
    <cfRule type="containsErrors" dxfId="10048" priority="675">
      <formula>ISERROR(O34)</formula>
    </cfRule>
  </conditionalFormatting>
  <conditionalFormatting sqref="O31">
    <cfRule type="containsErrors" dxfId="10047" priority="674">
      <formula>ISERROR(O31)</formula>
    </cfRule>
  </conditionalFormatting>
  <conditionalFormatting sqref="O34">
    <cfRule type="containsErrors" dxfId="10046" priority="673">
      <formula>ISERROR(O34)</formula>
    </cfRule>
  </conditionalFormatting>
  <conditionalFormatting sqref="O31">
    <cfRule type="containsErrors" dxfId="10045" priority="672">
      <formula>ISERROR(O31)</formula>
    </cfRule>
  </conditionalFormatting>
  <conditionalFormatting sqref="O34">
    <cfRule type="containsErrors" dxfId="10044" priority="671">
      <formula>ISERROR(O34)</formula>
    </cfRule>
  </conditionalFormatting>
  <conditionalFormatting sqref="O31">
    <cfRule type="containsErrors" dxfId="10043" priority="670">
      <formula>ISERROR(O31)</formula>
    </cfRule>
  </conditionalFormatting>
  <conditionalFormatting sqref="O34">
    <cfRule type="containsErrors" dxfId="10042" priority="669">
      <formula>ISERROR(O34)</formula>
    </cfRule>
  </conditionalFormatting>
  <conditionalFormatting sqref="O31">
    <cfRule type="containsErrors" dxfId="10041" priority="668">
      <formula>ISERROR(O31)</formula>
    </cfRule>
  </conditionalFormatting>
  <conditionalFormatting sqref="O34">
    <cfRule type="containsErrors" dxfId="10040" priority="667">
      <formula>ISERROR(O34)</formula>
    </cfRule>
  </conditionalFormatting>
  <conditionalFormatting sqref="O31">
    <cfRule type="containsErrors" dxfId="10039" priority="666">
      <formula>ISERROR(O31)</formula>
    </cfRule>
  </conditionalFormatting>
  <conditionalFormatting sqref="O34">
    <cfRule type="containsErrors" dxfId="10038" priority="665">
      <formula>ISERROR(O34)</formula>
    </cfRule>
  </conditionalFormatting>
  <conditionalFormatting sqref="O31">
    <cfRule type="containsErrors" dxfId="10037" priority="664">
      <formula>ISERROR(O31)</formula>
    </cfRule>
  </conditionalFormatting>
  <conditionalFormatting sqref="O34">
    <cfRule type="containsErrors" dxfId="10036" priority="663">
      <formula>ISERROR(O34)</formula>
    </cfRule>
  </conditionalFormatting>
  <conditionalFormatting sqref="O31">
    <cfRule type="containsErrors" dxfId="10035" priority="662">
      <formula>ISERROR(O31)</formula>
    </cfRule>
  </conditionalFormatting>
  <conditionalFormatting sqref="O34">
    <cfRule type="containsErrors" dxfId="10034" priority="661">
      <formula>ISERROR(O34)</formula>
    </cfRule>
  </conditionalFormatting>
  <conditionalFormatting sqref="O31">
    <cfRule type="containsErrors" dxfId="10033" priority="660">
      <formula>ISERROR(O31)</formula>
    </cfRule>
  </conditionalFormatting>
  <conditionalFormatting sqref="O34">
    <cfRule type="containsErrors" dxfId="10032" priority="659">
      <formula>ISERROR(O34)</formula>
    </cfRule>
  </conditionalFormatting>
  <conditionalFormatting sqref="O31">
    <cfRule type="containsErrors" dxfId="10031" priority="658">
      <formula>ISERROR(O31)</formula>
    </cfRule>
  </conditionalFormatting>
  <conditionalFormatting sqref="O34">
    <cfRule type="containsErrors" dxfId="10030" priority="657">
      <formula>ISERROR(O34)</formula>
    </cfRule>
  </conditionalFormatting>
  <conditionalFormatting sqref="O31">
    <cfRule type="containsErrors" dxfId="10029" priority="656">
      <formula>ISERROR(O31)</formula>
    </cfRule>
  </conditionalFormatting>
  <conditionalFormatting sqref="O34">
    <cfRule type="containsErrors" dxfId="10028" priority="655">
      <formula>ISERROR(O34)</formula>
    </cfRule>
  </conditionalFormatting>
  <conditionalFormatting sqref="O31">
    <cfRule type="containsErrors" dxfId="10027" priority="654">
      <formula>ISERROR(O31)</formula>
    </cfRule>
  </conditionalFormatting>
  <conditionalFormatting sqref="O34">
    <cfRule type="containsErrors" dxfId="10026" priority="653">
      <formula>ISERROR(O34)</formula>
    </cfRule>
  </conditionalFormatting>
  <conditionalFormatting sqref="O31">
    <cfRule type="containsErrors" dxfId="10025" priority="652">
      <formula>ISERROR(O31)</formula>
    </cfRule>
  </conditionalFormatting>
  <conditionalFormatting sqref="O34">
    <cfRule type="containsErrors" dxfId="10024" priority="651">
      <formula>ISERROR(O34)</formula>
    </cfRule>
  </conditionalFormatting>
  <conditionalFormatting sqref="O31">
    <cfRule type="containsErrors" dxfId="10023" priority="650">
      <formula>ISERROR(O31)</formula>
    </cfRule>
  </conditionalFormatting>
  <conditionalFormatting sqref="O34">
    <cfRule type="containsErrors" dxfId="10022" priority="649">
      <formula>ISERROR(O34)</formula>
    </cfRule>
  </conditionalFormatting>
  <conditionalFormatting sqref="O31">
    <cfRule type="containsErrors" dxfId="10021" priority="648">
      <formula>ISERROR(O31)</formula>
    </cfRule>
  </conditionalFormatting>
  <conditionalFormatting sqref="O34">
    <cfRule type="containsErrors" dxfId="10020" priority="647">
      <formula>ISERROR(O34)</formula>
    </cfRule>
  </conditionalFormatting>
  <conditionalFormatting sqref="O31">
    <cfRule type="containsErrors" dxfId="10019" priority="646">
      <formula>ISERROR(O31)</formula>
    </cfRule>
  </conditionalFormatting>
  <conditionalFormatting sqref="O34">
    <cfRule type="containsErrors" dxfId="10018" priority="645">
      <formula>ISERROR(O34)</formula>
    </cfRule>
  </conditionalFormatting>
  <conditionalFormatting sqref="O31">
    <cfRule type="containsErrors" dxfId="10017" priority="644">
      <formula>ISERROR(O31)</formula>
    </cfRule>
  </conditionalFormatting>
  <conditionalFormatting sqref="O34">
    <cfRule type="containsErrors" dxfId="10016" priority="643">
      <formula>ISERROR(O34)</formula>
    </cfRule>
  </conditionalFormatting>
  <conditionalFormatting sqref="O31">
    <cfRule type="containsErrors" dxfId="10015" priority="642">
      <formula>ISERROR(O31)</formula>
    </cfRule>
  </conditionalFormatting>
  <conditionalFormatting sqref="O34">
    <cfRule type="containsErrors" dxfId="10014" priority="641">
      <formula>ISERROR(O34)</formula>
    </cfRule>
  </conditionalFormatting>
  <conditionalFormatting sqref="O31">
    <cfRule type="containsErrors" dxfId="10013" priority="640">
      <formula>ISERROR(O31)</formula>
    </cfRule>
  </conditionalFormatting>
  <conditionalFormatting sqref="O34">
    <cfRule type="containsErrors" dxfId="10012" priority="639">
      <formula>ISERROR(O34)</formula>
    </cfRule>
  </conditionalFormatting>
  <conditionalFormatting sqref="O31">
    <cfRule type="containsErrors" dxfId="10011" priority="638">
      <formula>ISERROR(O31)</formula>
    </cfRule>
  </conditionalFormatting>
  <conditionalFormatting sqref="O34">
    <cfRule type="containsErrors" dxfId="10010" priority="637">
      <formula>ISERROR(O34)</formula>
    </cfRule>
  </conditionalFormatting>
  <conditionalFormatting sqref="O31">
    <cfRule type="containsErrors" dxfId="10009" priority="636">
      <formula>ISERROR(O31)</formula>
    </cfRule>
  </conditionalFormatting>
  <conditionalFormatting sqref="O34">
    <cfRule type="containsErrors" dxfId="10008" priority="635">
      <formula>ISERROR(O34)</formula>
    </cfRule>
  </conditionalFormatting>
  <conditionalFormatting sqref="O31">
    <cfRule type="containsErrors" dxfId="10007" priority="634">
      <formula>ISERROR(O31)</formula>
    </cfRule>
  </conditionalFormatting>
  <conditionalFormatting sqref="O34">
    <cfRule type="containsErrors" dxfId="10006" priority="633">
      <formula>ISERROR(O34)</formula>
    </cfRule>
  </conditionalFormatting>
  <conditionalFormatting sqref="O31">
    <cfRule type="containsErrors" dxfId="10005" priority="632">
      <formula>ISERROR(O31)</formula>
    </cfRule>
  </conditionalFormatting>
  <conditionalFormatting sqref="O34">
    <cfRule type="containsErrors" dxfId="10004" priority="631">
      <formula>ISERROR(O34)</formula>
    </cfRule>
  </conditionalFormatting>
  <conditionalFormatting sqref="O31">
    <cfRule type="containsErrors" dxfId="10003" priority="630">
      <formula>ISERROR(O31)</formula>
    </cfRule>
  </conditionalFormatting>
  <conditionalFormatting sqref="O34">
    <cfRule type="containsErrors" dxfId="10002" priority="629">
      <formula>ISERROR(O34)</formula>
    </cfRule>
  </conditionalFormatting>
  <conditionalFormatting sqref="O31">
    <cfRule type="containsErrors" dxfId="10001" priority="628">
      <formula>ISERROR(O31)</formula>
    </cfRule>
  </conditionalFormatting>
  <conditionalFormatting sqref="O34">
    <cfRule type="containsErrors" dxfId="10000" priority="627">
      <formula>ISERROR(O34)</formula>
    </cfRule>
  </conditionalFormatting>
  <conditionalFormatting sqref="O31">
    <cfRule type="containsErrors" dxfId="9999" priority="626">
      <formula>ISERROR(O31)</formula>
    </cfRule>
  </conditionalFormatting>
  <conditionalFormatting sqref="O34">
    <cfRule type="containsErrors" dxfId="9998" priority="625">
      <formula>ISERROR(O34)</formula>
    </cfRule>
  </conditionalFormatting>
  <conditionalFormatting sqref="O31">
    <cfRule type="containsErrors" dxfId="9997" priority="624">
      <formula>ISERROR(O31)</formula>
    </cfRule>
  </conditionalFormatting>
  <conditionalFormatting sqref="O34">
    <cfRule type="containsErrors" dxfId="9996" priority="623">
      <formula>ISERROR(O34)</formula>
    </cfRule>
  </conditionalFormatting>
  <conditionalFormatting sqref="O31">
    <cfRule type="containsErrors" dxfId="9995" priority="622">
      <formula>ISERROR(O31)</formula>
    </cfRule>
  </conditionalFormatting>
  <conditionalFormatting sqref="O34">
    <cfRule type="containsErrors" dxfId="9994" priority="621">
      <formula>ISERROR(O34)</formula>
    </cfRule>
  </conditionalFormatting>
  <conditionalFormatting sqref="O31">
    <cfRule type="containsErrors" dxfId="9993" priority="620">
      <formula>ISERROR(O31)</formula>
    </cfRule>
  </conditionalFormatting>
  <conditionalFormatting sqref="O34">
    <cfRule type="containsErrors" dxfId="9992" priority="619">
      <formula>ISERROR(O34)</formula>
    </cfRule>
  </conditionalFormatting>
  <conditionalFormatting sqref="O31">
    <cfRule type="containsErrors" dxfId="9991" priority="618">
      <formula>ISERROR(O31)</formula>
    </cfRule>
  </conditionalFormatting>
  <conditionalFormatting sqref="O34">
    <cfRule type="containsErrors" dxfId="9990" priority="617">
      <formula>ISERROR(O34)</formula>
    </cfRule>
  </conditionalFormatting>
  <conditionalFormatting sqref="O31">
    <cfRule type="containsErrors" dxfId="9989" priority="616">
      <formula>ISERROR(O31)</formula>
    </cfRule>
  </conditionalFormatting>
  <conditionalFormatting sqref="O34">
    <cfRule type="containsErrors" dxfId="9988" priority="615">
      <formula>ISERROR(O34)</formula>
    </cfRule>
  </conditionalFormatting>
  <conditionalFormatting sqref="O31">
    <cfRule type="containsErrors" dxfId="9987" priority="614">
      <formula>ISERROR(O31)</formula>
    </cfRule>
  </conditionalFormatting>
  <conditionalFormatting sqref="O34">
    <cfRule type="containsErrors" dxfId="9986" priority="613">
      <formula>ISERROR(O34)</formula>
    </cfRule>
  </conditionalFormatting>
  <conditionalFormatting sqref="O31">
    <cfRule type="containsErrors" dxfId="9985" priority="612">
      <formula>ISERROR(O31)</formula>
    </cfRule>
  </conditionalFormatting>
  <conditionalFormatting sqref="O34">
    <cfRule type="containsErrors" dxfId="9984" priority="611">
      <formula>ISERROR(O34)</formula>
    </cfRule>
  </conditionalFormatting>
  <conditionalFormatting sqref="O31">
    <cfRule type="containsErrors" dxfId="9983" priority="610">
      <formula>ISERROR(O31)</formula>
    </cfRule>
  </conditionalFormatting>
  <conditionalFormatting sqref="O34">
    <cfRule type="containsErrors" dxfId="9982" priority="609">
      <formula>ISERROR(O34)</formula>
    </cfRule>
  </conditionalFormatting>
  <conditionalFormatting sqref="O31">
    <cfRule type="containsErrors" dxfId="9981" priority="608">
      <formula>ISERROR(O31)</formula>
    </cfRule>
  </conditionalFormatting>
  <conditionalFormatting sqref="O34">
    <cfRule type="containsErrors" dxfId="9980" priority="607">
      <formula>ISERROR(O34)</formula>
    </cfRule>
  </conditionalFormatting>
  <conditionalFormatting sqref="O31">
    <cfRule type="containsErrors" dxfId="9979" priority="606">
      <formula>ISERROR(O31)</formula>
    </cfRule>
  </conditionalFormatting>
  <conditionalFormatting sqref="O34">
    <cfRule type="containsErrors" dxfId="9978" priority="605">
      <formula>ISERROR(O34)</formula>
    </cfRule>
  </conditionalFormatting>
  <conditionalFormatting sqref="O31">
    <cfRule type="containsErrors" dxfId="9977" priority="604">
      <formula>ISERROR(O31)</formula>
    </cfRule>
  </conditionalFormatting>
  <conditionalFormatting sqref="O34">
    <cfRule type="containsErrors" dxfId="9976" priority="603">
      <formula>ISERROR(O34)</formula>
    </cfRule>
  </conditionalFormatting>
  <conditionalFormatting sqref="O31">
    <cfRule type="containsErrors" dxfId="9975" priority="602">
      <formula>ISERROR(O31)</formula>
    </cfRule>
  </conditionalFormatting>
  <conditionalFormatting sqref="O34">
    <cfRule type="containsErrors" dxfId="9974" priority="601">
      <formula>ISERROR(O34)</formula>
    </cfRule>
  </conditionalFormatting>
  <conditionalFormatting sqref="O31">
    <cfRule type="containsErrors" dxfId="9973" priority="600">
      <formula>ISERROR(O31)</formula>
    </cfRule>
  </conditionalFormatting>
  <conditionalFormatting sqref="O34">
    <cfRule type="containsErrors" dxfId="9972" priority="599">
      <formula>ISERROR(O34)</formula>
    </cfRule>
  </conditionalFormatting>
  <conditionalFormatting sqref="O31">
    <cfRule type="containsErrors" dxfId="9971" priority="598">
      <formula>ISERROR(O31)</formula>
    </cfRule>
  </conditionalFormatting>
  <conditionalFormatting sqref="O34">
    <cfRule type="containsErrors" dxfId="9970" priority="597">
      <formula>ISERROR(O34)</formula>
    </cfRule>
  </conditionalFormatting>
  <conditionalFormatting sqref="O31">
    <cfRule type="containsErrors" dxfId="9969" priority="596">
      <formula>ISERROR(O31)</formula>
    </cfRule>
  </conditionalFormatting>
  <conditionalFormatting sqref="O34">
    <cfRule type="containsErrors" dxfId="9968" priority="595">
      <formula>ISERROR(O34)</formula>
    </cfRule>
  </conditionalFormatting>
  <conditionalFormatting sqref="O31">
    <cfRule type="containsErrors" dxfId="9967" priority="594">
      <formula>ISERROR(O31)</formula>
    </cfRule>
  </conditionalFormatting>
  <conditionalFormatting sqref="O34">
    <cfRule type="containsErrors" dxfId="9966" priority="593">
      <formula>ISERROR(O34)</formula>
    </cfRule>
  </conditionalFormatting>
  <conditionalFormatting sqref="O34">
    <cfRule type="containsErrors" dxfId="9965" priority="592">
      <formula>ISERROR(O34)</formula>
    </cfRule>
  </conditionalFormatting>
  <conditionalFormatting sqref="O31">
    <cfRule type="containsErrors" dxfId="9964" priority="591">
      <formula>ISERROR(O31)</formula>
    </cfRule>
  </conditionalFormatting>
  <conditionalFormatting sqref="O34">
    <cfRule type="containsErrors" dxfId="9963" priority="590">
      <formula>ISERROR(O34)</formula>
    </cfRule>
  </conditionalFormatting>
  <conditionalFormatting sqref="O31">
    <cfRule type="containsErrors" dxfId="9962" priority="589">
      <formula>ISERROR(O31)</formula>
    </cfRule>
  </conditionalFormatting>
  <conditionalFormatting sqref="O34">
    <cfRule type="containsErrors" dxfId="9961" priority="588">
      <formula>ISERROR(O34)</formula>
    </cfRule>
  </conditionalFormatting>
  <conditionalFormatting sqref="O31">
    <cfRule type="containsErrors" dxfId="9960" priority="587">
      <formula>ISERROR(O31)</formula>
    </cfRule>
  </conditionalFormatting>
  <conditionalFormatting sqref="N29:Q29 N28:P28 N22:Q27 N30:O38">
    <cfRule type="containsErrors" dxfId="9959" priority="586">
      <formula>ISERROR(N22)</formula>
    </cfRule>
  </conditionalFormatting>
  <conditionalFormatting sqref="N29:Q29 N28:P28 N22:Q27 N30:O38">
    <cfRule type="containsErrors" dxfId="9958" priority="585">
      <formula>ISERROR(N22)</formula>
    </cfRule>
  </conditionalFormatting>
  <conditionalFormatting sqref="N35:N38">
    <cfRule type="cellIs" dxfId="9957" priority="584" operator="notEqual">
      <formula>0</formula>
    </cfRule>
  </conditionalFormatting>
  <conditionalFormatting sqref="N50">
    <cfRule type="containsErrors" dxfId="9956" priority="583">
      <formula>ISERROR(N50)</formula>
    </cfRule>
  </conditionalFormatting>
  <conditionalFormatting sqref="N50">
    <cfRule type="containsErrors" dxfId="9955" priority="582">
      <formula>ISERROR(N50)</formula>
    </cfRule>
  </conditionalFormatting>
  <conditionalFormatting sqref="N68">
    <cfRule type="containsErrors" dxfId="9954" priority="581">
      <formula>ISERROR(N68)</formula>
    </cfRule>
  </conditionalFormatting>
  <conditionalFormatting sqref="N68">
    <cfRule type="containsErrors" dxfId="9953" priority="580">
      <formula>ISERROR(N68)</formula>
    </cfRule>
  </conditionalFormatting>
  <conditionalFormatting sqref="N86">
    <cfRule type="containsErrors" dxfId="9952" priority="579">
      <formula>ISERROR(N86)</formula>
    </cfRule>
  </conditionalFormatting>
  <conditionalFormatting sqref="N86">
    <cfRule type="containsErrors" dxfId="9951" priority="578">
      <formula>ISERROR(N86)</formula>
    </cfRule>
  </conditionalFormatting>
  <conditionalFormatting sqref="N104">
    <cfRule type="containsErrors" dxfId="9950" priority="577">
      <formula>ISERROR(N104)</formula>
    </cfRule>
  </conditionalFormatting>
  <conditionalFormatting sqref="N104">
    <cfRule type="containsErrors" dxfId="9949" priority="576">
      <formula>ISERROR(N104)</formula>
    </cfRule>
  </conditionalFormatting>
  <conditionalFormatting sqref="N31:O38">
    <cfRule type="containsErrors" dxfId="9948" priority="575">
      <formula>ISERROR(N31)</formula>
    </cfRule>
  </conditionalFormatting>
  <conditionalFormatting sqref="N31:O38">
    <cfRule type="containsErrors" dxfId="9947" priority="574">
      <formula>ISERROR(N31)</formula>
    </cfRule>
  </conditionalFormatting>
  <conditionalFormatting sqref="N35:N38">
    <cfRule type="cellIs" dxfId="9946" priority="573" operator="notEqual">
      <formula>0</formula>
    </cfRule>
  </conditionalFormatting>
  <conditionalFormatting sqref="O49">
    <cfRule type="containsErrors" dxfId="9945" priority="572">
      <formula>ISERROR(O49)</formula>
    </cfRule>
  </conditionalFormatting>
  <conditionalFormatting sqref="O52">
    <cfRule type="containsErrors" dxfId="9944" priority="571">
      <formula>ISERROR(O52)</formula>
    </cfRule>
  </conditionalFormatting>
  <conditionalFormatting sqref="O49">
    <cfRule type="containsErrors" dxfId="9943" priority="570">
      <formula>ISERROR(O49)</formula>
    </cfRule>
  </conditionalFormatting>
  <conditionalFormatting sqref="O52">
    <cfRule type="containsErrors" dxfId="9942" priority="569">
      <formula>ISERROR(O52)</formula>
    </cfRule>
  </conditionalFormatting>
  <conditionalFormatting sqref="O49">
    <cfRule type="containsErrors" dxfId="9941" priority="568">
      <formula>ISERROR(O49)</formula>
    </cfRule>
  </conditionalFormatting>
  <conditionalFormatting sqref="O52">
    <cfRule type="containsErrors" dxfId="9940" priority="567">
      <formula>ISERROR(O52)</formula>
    </cfRule>
  </conditionalFormatting>
  <conditionalFormatting sqref="O49">
    <cfRule type="containsErrors" dxfId="9939" priority="566">
      <formula>ISERROR(O49)</formula>
    </cfRule>
  </conditionalFormatting>
  <conditionalFormatting sqref="O52">
    <cfRule type="containsErrors" dxfId="9938" priority="565">
      <formula>ISERROR(O52)</formula>
    </cfRule>
  </conditionalFormatting>
  <conditionalFormatting sqref="O49">
    <cfRule type="containsErrors" dxfId="9937" priority="564">
      <formula>ISERROR(O49)</formula>
    </cfRule>
  </conditionalFormatting>
  <conditionalFormatting sqref="O52">
    <cfRule type="containsErrors" dxfId="9936" priority="563">
      <formula>ISERROR(O52)</formula>
    </cfRule>
  </conditionalFormatting>
  <conditionalFormatting sqref="O49">
    <cfRule type="containsErrors" dxfId="9935" priority="562">
      <formula>ISERROR(O49)</formula>
    </cfRule>
  </conditionalFormatting>
  <conditionalFormatting sqref="O52">
    <cfRule type="containsErrors" dxfId="9934" priority="561">
      <formula>ISERROR(O52)</formula>
    </cfRule>
  </conditionalFormatting>
  <conditionalFormatting sqref="O49">
    <cfRule type="containsErrors" dxfId="9933" priority="560">
      <formula>ISERROR(O49)</formula>
    </cfRule>
  </conditionalFormatting>
  <conditionalFormatting sqref="O52">
    <cfRule type="containsErrors" dxfId="9932" priority="559">
      <formula>ISERROR(O52)</formula>
    </cfRule>
  </conditionalFormatting>
  <conditionalFormatting sqref="O49">
    <cfRule type="containsErrors" dxfId="9931" priority="558">
      <formula>ISERROR(O49)</formula>
    </cfRule>
  </conditionalFormatting>
  <conditionalFormatting sqref="O52">
    <cfRule type="containsErrors" dxfId="9930" priority="557">
      <formula>ISERROR(O52)</formula>
    </cfRule>
  </conditionalFormatting>
  <conditionalFormatting sqref="O49">
    <cfRule type="containsErrors" dxfId="9929" priority="556">
      <formula>ISERROR(O49)</formula>
    </cfRule>
  </conditionalFormatting>
  <conditionalFormatting sqref="O52">
    <cfRule type="containsErrors" dxfId="9928" priority="555">
      <formula>ISERROR(O52)</formula>
    </cfRule>
  </conditionalFormatting>
  <conditionalFormatting sqref="O49">
    <cfRule type="containsErrors" dxfId="9927" priority="554">
      <formula>ISERROR(O49)</formula>
    </cfRule>
  </conditionalFormatting>
  <conditionalFormatting sqref="O52">
    <cfRule type="containsErrors" dxfId="9926" priority="553">
      <formula>ISERROR(O52)</formula>
    </cfRule>
  </conditionalFormatting>
  <conditionalFormatting sqref="O49">
    <cfRule type="containsErrors" dxfId="9925" priority="552">
      <formula>ISERROR(O49)</formula>
    </cfRule>
  </conditionalFormatting>
  <conditionalFormatting sqref="O52">
    <cfRule type="containsErrors" dxfId="9924" priority="551">
      <formula>ISERROR(O52)</formula>
    </cfRule>
  </conditionalFormatting>
  <conditionalFormatting sqref="O49">
    <cfRule type="containsErrors" dxfId="9923" priority="550">
      <formula>ISERROR(O49)</formula>
    </cfRule>
  </conditionalFormatting>
  <conditionalFormatting sqref="O52">
    <cfRule type="containsErrors" dxfId="9922" priority="549">
      <formula>ISERROR(O52)</formula>
    </cfRule>
  </conditionalFormatting>
  <conditionalFormatting sqref="O49">
    <cfRule type="containsErrors" dxfId="9921" priority="548">
      <formula>ISERROR(O49)</formula>
    </cfRule>
  </conditionalFormatting>
  <conditionalFormatting sqref="O52">
    <cfRule type="containsErrors" dxfId="9920" priority="547">
      <formula>ISERROR(O52)</formula>
    </cfRule>
  </conditionalFormatting>
  <conditionalFormatting sqref="O49">
    <cfRule type="containsErrors" dxfId="9919" priority="546">
      <formula>ISERROR(O49)</formula>
    </cfRule>
  </conditionalFormatting>
  <conditionalFormatting sqref="O52">
    <cfRule type="containsErrors" dxfId="9918" priority="545">
      <formula>ISERROR(O52)</formula>
    </cfRule>
  </conditionalFormatting>
  <conditionalFormatting sqref="O49">
    <cfRule type="containsErrors" dxfId="9917" priority="544">
      <formula>ISERROR(O49)</formula>
    </cfRule>
  </conditionalFormatting>
  <conditionalFormatting sqref="O52">
    <cfRule type="containsErrors" dxfId="9916" priority="543">
      <formula>ISERROR(O52)</formula>
    </cfRule>
  </conditionalFormatting>
  <conditionalFormatting sqref="O49">
    <cfRule type="containsErrors" dxfId="9915" priority="542">
      <formula>ISERROR(O49)</formula>
    </cfRule>
  </conditionalFormatting>
  <conditionalFormatting sqref="O52">
    <cfRule type="containsErrors" dxfId="9914" priority="541">
      <formula>ISERROR(O52)</formula>
    </cfRule>
  </conditionalFormatting>
  <conditionalFormatting sqref="O49">
    <cfRule type="containsErrors" dxfId="9913" priority="540">
      <formula>ISERROR(O49)</formula>
    </cfRule>
  </conditionalFormatting>
  <conditionalFormatting sqref="O52">
    <cfRule type="containsErrors" dxfId="9912" priority="539">
      <formula>ISERROR(O52)</formula>
    </cfRule>
  </conditionalFormatting>
  <conditionalFormatting sqref="O49">
    <cfRule type="containsErrors" dxfId="9911" priority="538">
      <formula>ISERROR(O49)</formula>
    </cfRule>
  </conditionalFormatting>
  <conditionalFormatting sqref="O52">
    <cfRule type="containsErrors" dxfId="9910" priority="537">
      <formula>ISERROR(O52)</formula>
    </cfRule>
  </conditionalFormatting>
  <conditionalFormatting sqref="O49">
    <cfRule type="containsErrors" dxfId="9909" priority="536">
      <formula>ISERROR(O49)</formula>
    </cfRule>
  </conditionalFormatting>
  <conditionalFormatting sqref="O52">
    <cfRule type="containsErrors" dxfId="9908" priority="535">
      <formula>ISERROR(O52)</formula>
    </cfRule>
  </conditionalFormatting>
  <conditionalFormatting sqref="O49">
    <cfRule type="containsErrors" dxfId="9907" priority="534">
      <formula>ISERROR(O49)</formula>
    </cfRule>
  </conditionalFormatting>
  <conditionalFormatting sqref="O52">
    <cfRule type="containsErrors" dxfId="9906" priority="533">
      <formula>ISERROR(O52)</formula>
    </cfRule>
  </conditionalFormatting>
  <conditionalFormatting sqref="O49">
    <cfRule type="containsErrors" dxfId="9905" priority="532">
      <formula>ISERROR(O49)</formula>
    </cfRule>
  </conditionalFormatting>
  <conditionalFormatting sqref="O52">
    <cfRule type="containsErrors" dxfId="9904" priority="531">
      <formula>ISERROR(O52)</formula>
    </cfRule>
  </conditionalFormatting>
  <conditionalFormatting sqref="O49">
    <cfRule type="containsErrors" dxfId="9903" priority="530">
      <formula>ISERROR(O49)</formula>
    </cfRule>
  </conditionalFormatting>
  <conditionalFormatting sqref="O52">
    <cfRule type="containsErrors" dxfId="9902" priority="529">
      <formula>ISERROR(O52)</formula>
    </cfRule>
  </conditionalFormatting>
  <conditionalFormatting sqref="O49">
    <cfRule type="containsErrors" dxfId="9901" priority="528">
      <formula>ISERROR(O49)</formula>
    </cfRule>
  </conditionalFormatting>
  <conditionalFormatting sqref="O52">
    <cfRule type="containsErrors" dxfId="9900" priority="527">
      <formula>ISERROR(O52)</formula>
    </cfRule>
  </conditionalFormatting>
  <conditionalFormatting sqref="O49">
    <cfRule type="containsErrors" dxfId="9899" priority="526">
      <formula>ISERROR(O49)</formula>
    </cfRule>
  </conditionalFormatting>
  <conditionalFormatting sqref="O52">
    <cfRule type="containsErrors" dxfId="9898" priority="525">
      <formula>ISERROR(O52)</formula>
    </cfRule>
  </conditionalFormatting>
  <conditionalFormatting sqref="O49">
    <cfRule type="containsErrors" dxfId="9897" priority="524">
      <formula>ISERROR(O49)</formula>
    </cfRule>
  </conditionalFormatting>
  <conditionalFormatting sqref="O52">
    <cfRule type="containsErrors" dxfId="9896" priority="523">
      <formula>ISERROR(O52)</formula>
    </cfRule>
  </conditionalFormatting>
  <conditionalFormatting sqref="O49">
    <cfRule type="containsErrors" dxfId="9895" priority="522">
      <formula>ISERROR(O49)</formula>
    </cfRule>
  </conditionalFormatting>
  <conditionalFormatting sqref="O52">
    <cfRule type="containsErrors" dxfId="9894" priority="521">
      <formula>ISERROR(O52)</formula>
    </cfRule>
  </conditionalFormatting>
  <conditionalFormatting sqref="O49">
    <cfRule type="containsErrors" dxfId="9893" priority="520">
      <formula>ISERROR(O49)</formula>
    </cfRule>
  </conditionalFormatting>
  <conditionalFormatting sqref="O52">
    <cfRule type="containsErrors" dxfId="9892" priority="519">
      <formula>ISERROR(O52)</formula>
    </cfRule>
  </conditionalFormatting>
  <conditionalFormatting sqref="O49">
    <cfRule type="containsErrors" dxfId="9891" priority="518">
      <formula>ISERROR(O49)</formula>
    </cfRule>
  </conditionalFormatting>
  <conditionalFormatting sqref="O52">
    <cfRule type="containsErrors" dxfId="9890" priority="517">
      <formula>ISERROR(O52)</formula>
    </cfRule>
  </conditionalFormatting>
  <conditionalFormatting sqref="O49">
    <cfRule type="containsErrors" dxfId="9889" priority="516">
      <formula>ISERROR(O49)</formula>
    </cfRule>
  </conditionalFormatting>
  <conditionalFormatting sqref="O52">
    <cfRule type="containsErrors" dxfId="9888" priority="515">
      <formula>ISERROR(O52)</formula>
    </cfRule>
  </conditionalFormatting>
  <conditionalFormatting sqref="O49">
    <cfRule type="containsErrors" dxfId="9887" priority="514">
      <formula>ISERROR(O49)</formula>
    </cfRule>
  </conditionalFormatting>
  <conditionalFormatting sqref="O52">
    <cfRule type="containsErrors" dxfId="9886" priority="513">
      <formula>ISERROR(O52)</formula>
    </cfRule>
  </conditionalFormatting>
  <conditionalFormatting sqref="O49">
    <cfRule type="containsErrors" dxfId="9885" priority="512">
      <formula>ISERROR(O49)</formula>
    </cfRule>
  </conditionalFormatting>
  <conditionalFormatting sqref="O52">
    <cfRule type="containsErrors" dxfId="9884" priority="511">
      <formula>ISERROR(O52)</formula>
    </cfRule>
  </conditionalFormatting>
  <conditionalFormatting sqref="O49">
    <cfRule type="containsErrors" dxfId="9883" priority="510">
      <formula>ISERROR(O49)</formula>
    </cfRule>
  </conditionalFormatting>
  <conditionalFormatting sqref="O52">
    <cfRule type="containsErrors" dxfId="9882" priority="509">
      <formula>ISERROR(O52)</formula>
    </cfRule>
  </conditionalFormatting>
  <conditionalFormatting sqref="O49">
    <cfRule type="containsErrors" dxfId="9881" priority="508">
      <formula>ISERROR(O49)</formula>
    </cfRule>
  </conditionalFormatting>
  <conditionalFormatting sqref="O52">
    <cfRule type="containsErrors" dxfId="9880" priority="507">
      <formula>ISERROR(O52)</formula>
    </cfRule>
  </conditionalFormatting>
  <conditionalFormatting sqref="O49">
    <cfRule type="containsErrors" dxfId="9879" priority="506">
      <formula>ISERROR(O49)</formula>
    </cfRule>
  </conditionalFormatting>
  <conditionalFormatting sqref="O52">
    <cfRule type="containsErrors" dxfId="9878" priority="505">
      <formula>ISERROR(O52)</formula>
    </cfRule>
  </conditionalFormatting>
  <conditionalFormatting sqref="O49">
    <cfRule type="containsErrors" dxfId="9877" priority="504">
      <formula>ISERROR(O49)</formula>
    </cfRule>
  </conditionalFormatting>
  <conditionalFormatting sqref="O52">
    <cfRule type="containsErrors" dxfId="9876" priority="503">
      <formula>ISERROR(O52)</formula>
    </cfRule>
  </conditionalFormatting>
  <conditionalFormatting sqref="O49">
    <cfRule type="containsErrors" dxfId="9875" priority="502">
      <formula>ISERROR(O49)</formula>
    </cfRule>
  </conditionalFormatting>
  <conditionalFormatting sqref="O52">
    <cfRule type="containsErrors" dxfId="9874" priority="501">
      <formula>ISERROR(O52)</formula>
    </cfRule>
  </conditionalFormatting>
  <conditionalFormatting sqref="O49">
    <cfRule type="containsErrors" dxfId="9873" priority="500">
      <formula>ISERROR(O49)</formula>
    </cfRule>
  </conditionalFormatting>
  <conditionalFormatting sqref="O52">
    <cfRule type="containsErrors" dxfId="9872" priority="499">
      <formula>ISERROR(O52)</formula>
    </cfRule>
  </conditionalFormatting>
  <conditionalFormatting sqref="O49">
    <cfRule type="containsErrors" dxfId="9871" priority="498">
      <formula>ISERROR(O49)</formula>
    </cfRule>
  </conditionalFormatting>
  <conditionalFormatting sqref="O52">
    <cfRule type="containsErrors" dxfId="9870" priority="497">
      <formula>ISERROR(O52)</formula>
    </cfRule>
  </conditionalFormatting>
  <conditionalFormatting sqref="O49">
    <cfRule type="containsErrors" dxfId="9869" priority="496">
      <formula>ISERROR(O49)</formula>
    </cfRule>
  </conditionalFormatting>
  <conditionalFormatting sqref="O52">
    <cfRule type="containsErrors" dxfId="9868" priority="495">
      <formula>ISERROR(O52)</formula>
    </cfRule>
  </conditionalFormatting>
  <conditionalFormatting sqref="O49">
    <cfRule type="containsErrors" dxfId="9867" priority="494">
      <formula>ISERROR(O49)</formula>
    </cfRule>
  </conditionalFormatting>
  <conditionalFormatting sqref="O52">
    <cfRule type="containsErrors" dxfId="9866" priority="493">
      <formula>ISERROR(O52)</formula>
    </cfRule>
  </conditionalFormatting>
  <conditionalFormatting sqref="O49">
    <cfRule type="containsErrors" dxfId="9865" priority="492">
      <formula>ISERROR(O49)</formula>
    </cfRule>
  </conditionalFormatting>
  <conditionalFormatting sqref="O52">
    <cfRule type="containsErrors" dxfId="9864" priority="491">
      <formula>ISERROR(O52)</formula>
    </cfRule>
  </conditionalFormatting>
  <conditionalFormatting sqref="O49">
    <cfRule type="containsErrors" dxfId="9863" priority="490">
      <formula>ISERROR(O49)</formula>
    </cfRule>
  </conditionalFormatting>
  <conditionalFormatting sqref="O52">
    <cfRule type="containsErrors" dxfId="9862" priority="489">
      <formula>ISERROR(O52)</formula>
    </cfRule>
  </conditionalFormatting>
  <conditionalFormatting sqref="O49">
    <cfRule type="containsErrors" dxfId="9861" priority="488">
      <formula>ISERROR(O49)</formula>
    </cfRule>
  </conditionalFormatting>
  <conditionalFormatting sqref="O52">
    <cfRule type="containsErrors" dxfId="9860" priority="487">
      <formula>ISERROR(O52)</formula>
    </cfRule>
  </conditionalFormatting>
  <conditionalFormatting sqref="O49">
    <cfRule type="containsErrors" dxfId="9859" priority="486">
      <formula>ISERROR(O49)</formula>
    </cfRule>
  </conditionalFormatting>
  <conditionalFormatting sqref="O52">
    <cfRule type="containsErrors" dxfId="9858" priority="485">
      <formula>ISERROR(O52)</formula>
    </cfRule>
  </conditionalFormatting>
  <conditionalFormatting sqref="O49">
    <cfRule type="containsErrors" dxfId="9857" priority="484">
      <formula>ISERROR(O49)</formula>
    </cfRule>
  </conditionalFormatting>
  <conditionalFormatting sqref="O52">
    <cfRule type="containsErrors" dxfId="9856" priority="483">
      <formula>ISERROR(O52)</formula>
    </cfRule>
  </conditionalFormatting>
  <conditionalFormatting sqref="O49">
    <cfRule type="containsErrors" dxfId="9855" priority="482">
      <formula>ISERROR(O49)</formula>
    </cfRule>
  </conditionalFormatting>
  <conditionalFormatting sqref="O52">
    <cfRule type="containsErrors" dxfId="9854" priority="481">
      <formula>ISERROR(O52)</formula>
    </cfRule>
  </conditionalFormatting>
  <conditionalFormatting sqref="O49">
    <cfRule type="containsErrors" dxfId="9853" priority="480">
      <formula>ISERROR(O49)</formula>
    </cfRule>
  </conditionalFormatting>
  <conditionalFormatting sqref="O52">
    <cfRule type="containsErrors" dxfId="9852" priority="479">
      <formula>ISERROR(O52)</formula>
    </cfRule>
  </conditionalFormatting>
  <conditionalFormatting sqref="O49">
    <cfRule type="containsErrors" dxfId="9851" priority="478">
      <formula>ISERROR(O49)</formula>
    </cfRule>
  </conditionalFormatting>
  <conditionalFormatting sqref="O52">
    <cfRule type="containsErrors" dxfId="9850" priority="477">
      <formula>ISERROR(O52)</formula>
    </cfRule>
  </conditionalFormatting>
  <conditionalFormatting sqref="O49">
    <cfRule type="containsErrors" dxfId="9849" priority="476">
      <formula>ISERROR(O49)</formula>
    </cfRule>
  </conditionalFormatting>
  <conditionalFormatting sqref="O52">
    <cfRule type="containsErrors" dxfId="9848" priority="475">
      <formula>ISERROR(O52)</formula>
    </cfRule>
  </conditionalFormatting>
  <conditionalFormatting sqref="O49">
    <cfRule type="containsErrors" dxfId="9847" priority="474">
      <formula>ISERROR(O49)</formula>
    </cfRule>
  </conditionalFormatting>
  <conditionalFormatting sqref="O52">
    <cfRule type="containsErrors" dxfId="9846" priority="473">
      <formula>ISERROR(O52)</formula>
    </cfRule>
  </conditionalFormatting>
  <conditionalFormatting sqref="O52">
    <cfRule type="containsErrors" dxfId="9845" priority="472">
      <formula>ISERROR(O52)</formula>
    </cfRule>
  </conditionalFormatting>
  <conditionalFormatting sqref="O49">
    <cfRule type="containsErrors" dxfId="9844" priority="471">
      <formula>ISERROR(O49)</formula>
    </cfRule>
  </conditionalFormatting>
  <conditionalFormatting sqref="O52">
    <cfRule type="containsErrors" dxfId="9843" priority="470">
      <formula>ISERROR(O52)</formula>
    </cfRule>
  </conditionalFormatting>
  <conditionalFormatting sqref="O49">
    <cfRule type="containsErrors" dxfId="9842" priority="469">
      <formula>ISERROR(O49)</formula>
    </cfRule>
  </conditionalFormatting>
  <conditionalFormatting sqref="O52">
    <cfRule type="containsErrors" dxfId="9841" priority="468">
      <formula>ISERROR(O52)</formula>
    </cfRule>
  </conditionalFormatting>
  <conditionalFormatting sqref="O49">
    <cfRule type="containsErrors" dxfId="9840" priority="467">
      <formula>ISERROR(O49)</formula>
    </cfRule>
  </conditionalFormatting>
  <conditionalFormatting sqref="N49:O56">
    <cfRule type="containsErrors" dxfId="9839" priority="466">
      <formula>ISERROR(N49)</formula>
    </cfRule>
  </conditionalFormatting>
  <conditionalFormatting sqref="N49:O56">
    <cfRule type="containsErrors" dxfId="9838" priority="465">
      <formula>ISERROR(N49)</formula>
    </cfRule>
  </conditionalFormatting>
  <conditionalFormatting sqref="N53:N56">
    <cfRule type="cellIs" dxfId="9837" priority="464" operator="notEqual">
      <formula>0</formula>
    </cfRule>
  </conditionalFormatting>
  <conditionalFormatting sqref="N49:O56">
    <cfRule type="containsErrors" dxfId="9836" priority="463">
      <formula>ISERROR(N49)</formula>
    </cfRule>
  </conditionalFormatting>
  <conditionalFormatting sqref="N49:O56">
    <cfRule type="containsErrors" dxfId="9835" priority="462">
      <formula>ISERROR(N49)</formula>
    </cfRule>
  </conditionalFormatting>
  <conditionalFormatting sqref="N53:N56">
    <cfRule type="cellIs" dxfId="9834" priority="461" operator="notEqual">
      <formula>0</formula>
    </cfRule>
  </conditionalFormatting>
  <conditionalFormatting sqref="N31:O38">
    <cfRule type="containsErrors" dxfId="9833" priority="460">
      <formula>ISERROR(N31)</formula>
    </cfRule>
  </conditionalFormatting>
  <conditionalFormatting sqref="N31:O38">
    <cfRule type="containsErrors" dxfId="9832" priority="459">
      <formula>ISERROR(N31)</formula>
    </cfRule>
  </conditionalFormatting>
  <conditionalFormatting sqref="N35:N38">
    <cfRule type="cellIs" dxfId="9831" priority="458" operator="notEqual">
      <formula>0</formula>
    </cfRule>
  </conditionalFormatting>
  <conditionalFormatting sqref="N49:O56">
    <cfRule type="containsErrors" dxfId="9830" priority="457">
      <formula>ISERROR(N49)</formula>
    </cfRule>
  </conditionalFormatting>
  <conditionalFormatting sqref="N49:O56">
    <cfRule type="containsErrors" dxfId="9829" priority="456">
      <formula>ISERROR(N49)</formula>
    </cfRule>
  </conditionalFormatting>
  <conditionalFormatting sqref="N53:N56">
    <cfRule type="cellIs" dxfId="9828" priority="455" operator="notEqual">
      <formula>0</formula>
    </cfRule>
  </conditionalFormatting>
  <conditionalFormatting sqref="N1:N9 N11 N19:N110">
    <cfRule type="containsErrors" dxfId="9827" priority="454">
      <formula>ISERROR(N1)</formula>
    </cfRule>
  </conditionalFormatting>
  <conditionalFormatting sqref="N1:N9 N11 N19:N110">
    <cfRule type="containsErrors" dxfId="9826" priority="453">
      <formula>ISERROR(N1)</formula>
    </cfRule>
  </conditionalFormatting>
  <conditionalFormatting sqref="N1:N9 N11 N19:N110">
    <cfRule type="containsErrors" dxfId="9825" priority="452">
      <formula>ISERROR(N1)</formula>
    </cfRule>
  </conditionalFormatting>
  <conditionalFormatting sqref="N94:N110">
    <cfRule type="containsErrors" dxfId="9824" priority="451">
      <formula>ISERROR(N94)</formula>
    </cfRule>
  </conditionalFormatting>
  <conditionalFormatting sqref="N94:N110">
    <cfRule type="containsErrors" dxfId="9823" priority="450">
      <formula>ISERROR(N94)</formula>
    </cfRule>
  </conditionalFormatting>
  <conditionalFormatting sqref="N107:N110">
    <cfRule type="cellIs" dxfId="9822" priority="449" operator="notEqual">
      <formula>0</formula>
    </cfRule>
  </conditionalFormatting>
  <conditionalFormatting sqref="N76:N92">
    <cfRule type="containsErrors" dxfId="9821" priority="448">
      <formula>ISERROR(N76)</formula>
    </cfRule>
  </conditionalFormatting>
  <conditionalFormatting sqref="N76:N92">
    <cfRule type="containsErrors" dxfId="9820" priority="447">
      <formula>ISERROR(N76)</formula>
    </cfRule>
  </conditionalFormatting>
  <conditionalFormatting sqref="N89:N92">
    <cfRule type="cellIs" dxfId="9819" priority="446" operator="notEqual">
      <formula>0</formula>
    </cfRule>
  </conditionalFormatting>
  <conditionalFormatting sqref="N58:N74">
    <cfRule type="containsErrors" dxfId="9818" priority="445">
      <formula>ISERROR(N58)</formula>
    </cfRule>
  </conditionalFormatting>
  <conditionalFormatting sqref="N58:N74">
    <cfRule type="containsErrors" dxfId="9817" priority="444">
      <formula>ISERROR(N58)</formula>
    </cfRule>
  </conditionalFormatting>
  <conditionalFormatting sqref="N71:N74">
    <cfRule type="cellIs" dxfId="9816" priority="443" operator="notEqual">
      <formula>0</formula>
    </cfRule>
  </conditionalFormatting>
  <conditionalFormatting sqref="N40:N56">
    <cfRule type="containsErrors" dxfId="9815" priority="442">
      <formula>ISERROR(N40)</formula>
    </cfRule>
  </conditionalFormatting>
  <conditionalFormatting sqref="N40:N56">
    <cfRule type="containsErrors" dxfId="9814" priority="441">
      <formula>ISERROR(N40)</formula>
    </cfRule>
  </conditionalFormatting>
  <conditionalFormatting sqref="N53:N56">
    <cfRule type="cellIs" dxfId="9813" priority="440" operator="notEqual">
      <formula>0</formula>
    </cfRule>
  </conditionalFormatting>
  <conditionalFormatting sqref="N4:N9 N11 N19:N20">
    <cfRule type="containsErrors" dxfId="9812" priority="439">
      <formula>ISERROR(N4)</formula>
    </cfRule>
  </conditionalFormatting>
  <conditionalFormatting sqref="N4:N9 N11">
    <cfRule type="containsErrors" dxfId="9811" priority="438">
      <formula>ISERROR(N4)</formula>
    </cfRule>
  </conditionalFormatting>
  <conditionalFormatting sqref="N17:N20">
    <cfRule type="cellIs" dxfId="9810" priority="437" operator="notEqual">
      <formula>0</formula>
    </cfRule>
  </conditionalFormatting>
  <conditionalFormatting sqref="N22:N38">
    <cfRule type="containsErrors" dxfId="9809" priority="436">
      <formula>ISERROR(N22)</formula>
    </cfRule>
  </conditionalFormatting>
  <conditionalFormatting sqref="N22:N38">
    <cfRule type="containsErrors" dxfId="9808" priority="435">
      <formula>ISERROR(N22)</formula>
    </cfRule>
  </conditionalFormatting>
  <conditionalFormatting sqref="N35:N38">
    <cfRule type="cellIs" dxfId="9807" priority="434" operator="notEqual">
      <formula>0</formula>
    </cfRule>
  </conditionalFormatting>
  <conditionalFormatting sqref="N50">
    <cfRule type="containsErrors" dxfId="9806" priority="433">
      <formula>ISERROR(N50)</formula>
    </cfRule>
  </conditionalFormatting>
  <conditionalFormatting sqref="N50">
    <cfRule type="containsErrors" dxfId="9805" priority="432">
      <formula>ISERROR(N50)</formula>
    </cfRule>
  </conditionalFormatting>
  <conditionalFormatting sqref="N68">
    <cfRule type="containsErrors" dxfId="9804" priority="431">
      <formula>ISERROR(N68)</formula>
    </cfRule>
  </conditionalFormatting>
  <conditionalFormatting sqref="N68">
    <cfRule type="containsErrors" dxfId="9803" priority="430">
      <formula>ISERROR(N68)</formula>
    </cfRule>
  </conditionalFormatting>
  <conditionalFormatting sqref="N86">
    <cfRule type="containsErrors" dxfId="9802" priority="429">
      <formula>ISERROR(N86)</formula>
    </cfRule>
  </conditionalFormatting>
  <conditionalFormatting sqref="N86">
    <cfRule type="containsErrors" dxfId="9801" priority="428">
      <formula>ISERROR(N86)</formula>
    </cfRule>
  </conditionalFormatting>
  <conditionalFormatting sqref="N104">
    <cfRule type="containsErrors" dxfId="9800" priority="427">
      <formula>ISERROR(N104)</formula>
    </cfRule>
  </conditionalFormatting>
  <conditionalFormatting sqref="N104">
    <cfRule type="containsErrors" dxfId="9799" priority="426">
      <formula>ISERROR(N104)</formula>
    </cfRule>
  </conditionalFormatting>
  <conditionalFormatting sqref="N31:N38">
    <cfRule type="containsErrors" dxfId="9798" priority="425">
      <formula>ISERROR(N31)</formula>
    </cfRule>
  </conditionalFormatting>
  <conditionalFormatting sqref="N31:N38">
    <cfRule type="containsErrors" dxfId="9797" priority="424">
      <formula>ISERROR(N31)</formula>
    </cfRule>
  </conditionalFormatting>
  <conditionalFormatting sqref="N35:N38">
    <cfRule type="cellIs" dxfId="9796" priority="423" operator="notEqual">
      <formula>0</formula>
    </cfRule>
  </conditionalFormatting>
  <conditionalFormatting sqref="N49:N56">
    <cfRule type="containsErrors" dxfId="9795" priority="422">
      <formula>ISERROR(N49)</formula>
    </cfRule>
  </conditionalFormatting>
  <conditionalFormatting sqref="N49:N56">
    <cfRule type="containsErrors" dxfId="9794" priority="421">
      <formula>ISERROR(N49)</formula>
    </cfRule>
  </conditionalFormatting>
  <conditionalFormatting sqref="N53:N56">
    <cfRule type="cellIs" dxfId="9793" priority="420" operator="notEqual">
      <formula>0</formula>
    </cfRule>
  </conditionalFormatting>
  <conditionalFormatting sqref="N49:N56">
    <cfRule type="containsErrors" dxfId="9792" priority="419">
      <formula>ISERROR(N49)</formula>
    </cfRule>
  </conditionalFormatting>
  <conditionalFormatting sqref="N49:N56">
    <cfRule type="containsErrors" dxfId="9791" priority="418">
      <formula>ISERROR(N49)</formula>
    </cfRule>
  </conditionalFormatting>
  <conditionalFormatting sqref="N53:N56">
    <cfRule type="cellIs" dxfId="9790" priority="417" operator="notEqual">
      <formula>0</formula>
    </cfRule>
  </conditionalFormatting>
  <conditionalFormatting sqref="N31:N38">
    <cfRule type="containsErrors" dxfId="9789" priority="416">
      <formula>ISERROR(N31)</formula>
    </cfRule>
  </conditionalFormatting>
  <conditionalFormatting sqref="N31:N38">
    <cfRule type="containsErrors" dxfId="9788" priority="415">
      <formula>ISERROR(N31)</formula>
    </cfRule>
  </conditionalFormatting>
  <conditionalFormatting sqref="N35:N38">
    <cfRule type="cellIs" dxfId="9787" priority="414" operator="notEqual">
      <formula>0</formula>
    </cfRule>
  </conditionalFormatting>
  <conditionalFormatting sqref="N49:N56">
    <cfRule type="containsErrors" dxfId="9786" priority="413">
      <formula>ISERROR(N49)</formula>
    </cfRule>
  </conditionalFormatting>
  <conditionalFormatting sqref="N49:N56">
    <cfRule type="containsErrors" dxfId="9785" priority="412">
      <formula>ISERROR(N49)</formula>
    </cfRule>
  </conditionalFormatting>
  <conditionalFormatting sqref="N53:N56">
    <cfRule type="cellIs" dxfId="9784" priority="411" operator="notEqual">
      <formula>0</formula>
    </cfRule>
  </conditionalFormatting>
  <conditionalFormatting sqref="N1:N9 N11 N19:N110">
    <cfRule type="containsErrors" dxfId="9783" priority="410">
      <formula>ISERROR(N1)</formula>
    </cfRule>
  </conditionalFormatting>
  <conditionalFormatting sqref="N1:N9 N11 N19:N110">
    <cfRule type="containsErrors" dxfId="9782" priority="409">
      <formula>ISERROR(N1)</formula>
    </cfRule>
  </conditionalFormatting>
  <conditionalFormatting sqref="N1:N9 N11 N19:N110">
    <cfRule type="containsErrors" dxfId="9781" priority="408">
      <formula>ISERROR(N1)</formula>
    </cfRule>
  </conditionalFormatting>
  <conditionalFormatting sqref="N94:N110">
    <cfRule type="containsErrors" dxfId="9780" priority="407">
      <formula>ISERROR(N94)</formula>
    </cfRule>
  </conditionalFormatting>
  <conditionalFormatting sqref="N94:N110">
    <cfRule type="containsErrors" dxfId="9779" priority="406">
      <formula>ISERROR(N94)</formula>
    </cfRule>
  </conditionalFormatting>
  <conditionalFormatting sqref="N107:N110">
    <cfRule type="cellIs" dxfId="9778" priority="405" operator="notEqual">
      <formula>0</formula>
    </cfRule>
  </conditionalFormatting>
  <conditionalFormatting sqref="N76:N92">
    <cfRule type="containsErrors" dxfId="9777" priority="404">
      <formula>ISERROR(N76)</formula>
    </cfRule>
  </conditionalFormatting>
  <conditionalFormatting sqref="N76:N92">
    <cfRule type="containsErrors" dxfId="9776" priority="403">
      <formula>ISERROR(N76)</formula>
    </cfRule>
  </conditionalFormatting>
  <conditionalFormatting sqref="N89:N92">
    <cfRule type="cellIs" dxfId="9775" priority="402" operator="notEqual">
      <formula>0</formula>
    </cfRule>
  </conditionalFormatting>
  <conditionalFormatting sqref="N58:N74">
    <cfRule type="containsErrors" dxfId="9774" priority="401">
      <formula>ISERROR(N58)</formula>
    </cfRule>
  </conditionalFormatting>
  <conditionalFormatting sqref="N58:N74">
    <cfRule type="containsErrors" dxfId="9773" priority="400">
      <formula>ISERROR(N58)</formula>
    </cfRule>
  </conditionalFormatting>
  <conditionalFormatting sqref="N71:N74">
    <cfRule type="cellIs" dxfId="9772" priority="399" operator="notEqual">
      <formula>0</formula>
    </cfRule>
  </conditionalFormatting>
  <conditionalFormatting sqref="N40:N56">
    <cfRule type="containsErrors" dxfId="9771" priority="398">
      <formula>ISERROR(N40)</formula>
    </cfRule>
  </conditionalFormatting>
  <conditionalFormatting sqref="N40:N56">
    <cfRule type="containsErrors" dxfId="9770" priority="397">
      <formula>ISERROR(N40)</formula>
    </cfRule>
  </conditionalFormatting>
  <conditionalFormatting sqref="N53:N56">
    <cfRule type="cellIs" dxfId="9769" priority="396" operator="notEqual">
      <formula>0</formula>
    </cfRule>
  </conditionalFormatting>
  <conditionalFormatting sqref="N4:N9 N11 N19:N20">
    <cfRule type="containsErrors" dxfId="9768" priority="395">
      <formula>ISERROR(N4)</formula>
    </cfRule>
  </conditionalFormatting>
  <conditionalFormatting sqref="N4:N9 N11">
    <cfRule type="containsErrors" dxfId="9767" priority="394">
      <formula>ISERROR(N4)</formula>
    </cfRule>
  </conditionalFormatting>
  <conditionalFormatting sqref="N17:N20">
    <cfRule type="cellIs" dxfId="9766" priority="393" operator="notEqual">
      <formula>0</formula>
    </cfRule>
  </conditionalFormatting>
  <conditionalFormatting sqref="N22:N38">
    <cfRule type="containsErrors" dxfId="9765" priority="392">
      <formula>ISERROR(N22)</formula>
    </cfRule>
  </conditionalFormatting>
  <conditionalFormatting sqref="N22:N38">
    <cfRule type="containsErrors" dxfId="9764" priority="391">
      <formula>ISERROR(N22)</formula>
    </cfRule>
  </conditionalFormatting>
  <conditionalFormatting sqref="N35:N38">
    <cfRule type="cellIs" dxfId="9763" priority="390" operator="notEqual">
      <formula>0</formula>
    </cfRule>
  </conditionalFormatting>
  <conditionalFormatting sqref="N50">
    <cfRule type="containsErrors" dxfId="9762" priority="389">
      <formula>ISERROR(N50)</formula>
    </cfRule>
  </conditionalFormatting>
  <conditionalFormatting sqref="N50">
    <cfRule type="containsErrors" dxfId="9761" priority="388">
      <formula>ISERROR(N50)</formula>
    </cfRule>
  </conditionalFormatting>
  <conditionalFormatting sqref="N68">
    <cfRule type="containsErrors" dxfId="9760" priority="387">
      <formula>ISERROR(N68)</formula>
    </cfRule>
  </conditionalFormatting>
  <conditionalFormatting sqref="N68">
    <cfRule type="containsErrors" dxfId="9759" priority="386">
      <formula>ISERROR(N68)</formula>
    </cfRule>
  </conditionalFormatting>
  <conditionalFormatting sqref="N86">
    <cfRule type="containsErrors" dxfId="9758" priority="385">
      <formula>ISERROR(N86)</formula>
    </cfRule>
  </conditionalFormatting>
  <conditionalFormatting sqref="N86">
    <cfRule type="containsErrors" dxfId="9757" priority="384">
      <formula>ISERROR(N86)</formula>
    </cfRule>
  </conditionalFormatting>
  <conditionalFormatting sqref="N104">
    <cfRule type="containsErrors" dxfId="9756" priority="383">
      <formula>ISERROR(N104)</formula>
    </cfRule>
  </conditionalFormatting>
  <conditionalFormatting sqref="N104">
    <cfRule type="containsErrors" dxfId="9755" priority="382">
      <formula>ISERROR(N104)</formula>
    </cfRule>
  </conditionalFormatting>
  <conditionalFormatting sqref="N31:N38">
    <cfRule type="containsErrors" dxfId="9754" priority="381">
      <formula>ISERROR(N31)</formula>
    </cfRule>
  </conditionalFormatting>
  <conditionalFormatting sqref="N31:N38">
    <cfRule type="containsErrors" dxfId="9753" priority="380">
      <formula>ISERROR(N31)</formula>
    </cfRule>
  </conditionalFormatting>
  <conditionalFormatting sqref="N35:N38">
    <cfRule type="cellIs" dxfId="9752" priority="379" operator="notEqual">
      <formula>0</formula>
    </cfRule>
  </conditionalFormatting>
  <conditionalFormatting sqref="N49:N56">
    <cfRule type="containsErrors" dxfId="9751" priority="378">
      <formula>ISERROR(N49)</formula>
    </cfRule>
  </conditionalFormatting>
  <conditionalFormatting sqref="N49:N56">
    <cfRule type="containsErrors" dxfId="9750" priority="377">
      <formula>ISERROR(N49)</formula>
    </cfRule>
  </conditionalFormatting>
  <conditionalFormatting sqref="N53:N56">
    <cfRule type="cellIs" dxfId="9749" priority="376" operator="notEqual">
      <formula>0</formula>
    </cfRule>
  </conditionalFormatting>
  <conditionalFormatting sqref="N49:N56">
    <cfRule type="containsErrors" dxfId="9748" priority="375">
      <formula>ISERROR(N49)</formula>
    </cfRule>
  </conditionalFormatting>
  <conditionalFormatting sqref="N49:N56">
    <cfRule type="containsErrors" dxfId="9747" priority="374">
      <formula>ISERROR(N49)</formula>
    </cfRule>
  </conditionalFormatting>
  <conditionalFormatting sqref="N53:N56">
    <cfRule type="cellIs" dxfId="9746" priority="373" operator="notEqual">
      <formula>0</formula>
    </cfRule>
  </conditionalFormatting>
  <conditionalFormatting sqref="N31:N38">
    <cfRule type="containsErrors" dxfId="9745" priority="372">
      <formula>ISERROR(N31)</formula>
    </cfRule>
  </conditionalFormatting>
  <conditionalFormatting sqref="N31:N38">
    <cfRule type="containsErrors" dxfId="9744" priority="371">
      <formula>ISERROR(N31)</formula>
    </cfRule>
  </conditionalFormatting>
  <conditionalFormatting sqref="N35:N38">
    <cfRule type="cellIs" dxfId="9743" priority="370" operator="notEqual">
      <formula>0</formula>
    </cfRule>
  </conditionalFormatting>
  <conditionalFormatting sqref="N49:N56">
    <cfRule type="containsErrors" dxfId="9742" priority="369">
      <formula>ISERROR(N49)</formula>
    </cfRule>
  </conditionalFormatting>
  <conditionalFormatting sqref="N49:N56">
    <cfRule type="containsErrors" dxfId="9741" priority="368">
      <formula>ISERROR(N49)</formula>
    </cfRule>
  </conditionalFormatting>
  <conditionalFormatting sqref="N53:N56">
    <cfRule type="cellIs" dxfId="9740" priority="367" operator="notEqual">
      <formula>0</formula>
    </cfRule>
  </conditionalFormatting>
  <conditionalFormatting sqref="N19:N20">
    <cfRule type="containsErrors" dxfId="9739" priority="366">
      <formula>ISERROR(N19)</formula>
    </cfRule>
  </conditionalFormatting>
  <conditionalFormatting sqref="N17:N20">
    <cfRule type="cellIs" dxfId="9738" priority="365" operator="notEqual">
      <formula>0</formula>
    </cfRule>
  </conditionalFormatting>
  <conditionalFormatting sqref="N19:N20">
    <cfRule type="containsErrors" dxfId="9737" priority="364">
      <formula>ISERROR(N19)</formula>
    </cfRule>
  </conditionalFormatting>
  <conditionalFormatting sqref="N17:N20">
    <cfRule type="cellIs" dxfId="9736" priority="363" operator="notEqual">
      <formula>0</formula>
    </cfRule>
  </conditionalFormatting>
  <conditionalFormatting sqref="N19:N20">
    <cfRule type="containsErrors" dxfId="9735" priority="362">
      <formula>ISERROR(N19)</formula>
    </cfRule>
  </conditionalFormatting>
  <conditionalFormatting sqref="N17:N20">
    <cfRule type="cellIs" dxfId="9734" priority="361" operator="notEqual">
      <formula>0</formula>
    </cfRule>
  </conditionalFormatting>
  <conditionalFormatting sqref="N19:N20">
    <cfRule type="containsErrors" dxfId="9733" priority="360">
      <formula>ISERROR(N19)</formula>
    </cfRule>
  </conditionalFormatting>
  <conditionalFormatting sqref="N17:N20">
    <cfRule type="cellIs" dxfId="9732" priority="359" operator="notEqual">
      <formula>0</formula>
    </cfRule>
  </conditionalFormatting>
  <conditionalFormatting sqref="N19:N20">
    <cfRule type="containsErrors" dxfId="9731" priority="358">
      <formula>ISERROR(N19)</formula>
    </cfRule>
  </conditionalFormatting>
  <conditionalFormatting sqref="N17:N20">
    <cfRule type="cellIs" dxfId="9730" priority="357" operator="notEqual">
      <formula>0</formula>
    </cfRule>
  </conditionalFormatting>
  <conditionalFormatting sqref="N37:N38">
    <cfRule type="containsErrors" dxfId="9729" priority="356">
      <formula>ISERROR(N37)</formula>
    </cfRule>
  </conditionalFormatting>
  <conditionalFormatting sqref="N35:N38">
    <cfRule type="cellIs" dxfId="9728" priority="355" operator="notEqual">
      <formula>0</formula>
    </cfRule>
  </conditionalFormatting>
  <conditionalFormatting sqref="N37:N38">
    <cfRule type="containsErrors" dxfId="9727" priority="354">
      <formula>ISERROR(N37)</formula>
    </cfRule>
  </conditionalFormatting>
  <conditionalFormatting sqref="N35:N38">
    <cfRule type="cellIs" dxfId="9726" priority="353" operator="notEqual">
      <formula>0</formula>
    </cfRule>
  </conditionalFormatting>
  <conditionalFormatting sqref="N37:N38">
    <cfRule type="containsErrors" dxfId="9725" priority="352">
      <formula>ISERROR(N37)</formula>
    </cfRule>
  </conditionalFormatting>
  <conditionalFormatting sqref="N35:N38">
    <cfRule type="cellIs" dxfId="9724" priority="351" operator="notEqual">
      <formula>0</formula>
    </cfRule>
  </conditionalFormatting>
  <conditionalFormatting sqref="N37:N38">
    <cfRule type="containsErrors" dxfId="9723" priority="350">
      <formula>ISERROR(N37)</formula>
    </cfRule>
  </conditionalFormatting>
  <conditionalFormatting sqref="N35:N38">
    <cfRule type="cellIs" dxfId="9722" priority="349" operator="notEqual">
      <formula>0</formula>
    </cfRule>
  </conditionalFormatting>
  <conditionalFormatting sqref="N37:N38">
    <cfRule type="containsErrors" dxfId="9721" priority="348">
      <formula>ISERROR(N37)</formula>
    </cfRule>
  </conditionalFormatting>
  <conditionalFormatting sqref="N35:N38">
    <cfRule type="cellIs" dxfId="9720" priority="347" operator="notEqual">
      <formula>0</formula>
    </cfRule>
  </conditionalFormatting>
  <conditionalFormatting sqref="N55:N56">
    <cfRule type="containsErrors" dxfId="9719" priority="346">
      <formula>ISERROR(N55)</formula>
    </cfRule>
  </conditionalFormatting>
  <conditionalFormatting sqref="N53:N56">
    <cfRule type="cellIs" dxfId="9718" priority="345" operator="notEqual">
      <formula>0</formula>
    </cfRule>
  </conditionalFormatting>
  <conditionalFormatting sqref="N55:N56">
    <cfRule type="containsErrors" dxfId="9717" priority="344">
      <formula>ISERROR(N55)</formula>
    </cfRule>
  </conditionalFormatting>
  <conditionalFormatting sqref="N53:N56">
    <cfRule type="cellIs" dxfId="9716" priority="343" operator="notEqual">
      <formula>0</formula>
    </cfRule>
  </conditionalFormatting>
  <conditionalFormatting sqref="N55:N56">
    <cfRule type="containsErrors" dxfId="9715" priority="342">
      <formula>ISERROR(N55)</formula>
    </cfRule>
  </conditionalFormatting>
  <conditionalFormatting sqref="N53:N56">
    <cfRule type="cellIs" dxfId="9714" priority="341" operator="notEqual">
      <formula>0</formula>
    </cfRule>
  </conditionalFormatting>
  <conditionalFormatting sqref="N55:N56">
    <cfRule type="containsErrors" dxfId="9713" priority="340">
      <formula>ISERROR(N55)</formula>
    </cfRule>
  </conditionalFormatting>
  <conditionalFormatting sqref="N53:N56">
    <cfRule type="cellIs" dxfId="9712" priority="339" operator="notEqual">
      <formula>0</formula>
    </cfRule>
  </conditionalFormatting>
  <conditionalFormatting sqref="N55:N56">
    <cfRule type="containsErrors" dxfId="9711" priority="338">
      <formula>ISERROR(N55)</formula>
    </cfRule>
  </conditionalFormatting>
  <conditionalFormatting sqref="N53:N56">
    <cfRule type="cellIs" dxfId="9710" priority="337" operator="notEqual">
      <formula>0</formula>
    </cfRule>
  </conditionalFormatting>
  <conditionalFormatting sqref="N73:N74">
    <cfRule type="containsErrors" dxfId="9709" priority="336">
      <formula>ISERROR(N73)</formula>
    </cfRule>
  </conditionalFormatting>
  <conditionalFormatting sqref="N71:N74">
    <cfRule type="cellIs" dxfId="9708" priority="335" operator="notEqual">
      <formula>0</formula>
    </cfRule>
  </conditionalFormatting>
  <conditionalFormatting sqref="N73:N74">
    <cfRule type="containsErrors" dxfId="9707" priority="334">
      <formula>ISERROR(N73)</formula>
    </cfRule>
  </conditionalFormatting>
  <conditionalFormatting sqref="N71:N74">
    <cfRule type="cellIs" dxfId="9706" priority="333" operator="notEqual">
      <formula>0</formula>
    </cfRule>
  </conditionalFormatting>
  <conditionalFormatting sqref="N73:N74">
    <cfRule type="containsErrors" dxfId="9705" priority="332">
      <formula>ISERROR(N73)</formula>
    </cfRule>
  </conditionalFormatting>
  <conditionalFormatting sqref="N71:N74">
    <cfRule type="cellIs" dxfId="9704" priority="331" operator="notEqual">
      <formula>0</formula>
    </cfRule>
  </conditionalFormatting>
  <conditionalFormatting sqref="N73:N74">
    <cfRule type="containsErrors" dxfId="9703" priority="330">
      <formula>ISERROR(N73)</formula>
    </cfRule>
  </conditionalFormatting>
  <conditionalFormatting sqref="N71:N74">
    <cfRule type="cellIs" dxfId="9702" priority="329" operator="notEqual">
      <formula>0</formula>
    </cfRule>
  </conditionalFormatting>
  <conditionalFormatting sqref="N73:N74">
    <cfRule type="containsErrors" dxfId="9701" priority="328">
      <formula>ISERROR(N73)</formula>
    </cfRule>
  </conditionalFormatting>
  <conditionalFormatting sqref="N71:N74">
    <cfRule type="cellIs" dxfId="9700" priority="327" operator="notEqual">
      <formula>0</formula>
    </cfRule>
  </conditionalFormatting>
  <conditionalFormatting sqref="N91:N92">
    <cfRule type="containsErrors" dxfId="9699" priority="326">
      <formula>ISERROR(N91)</formula>
    </cfRule>
  </conditionalFormatting>
  <conditionalFormatting sqref="N89:N92">
    <cfRule type="cellIs" dxfId="9698" priority="325" operator="notEqual">
      <formula>0</formula>
    </cfRule>
  </conditionalFormatting>
  <conditionalFormatting sqref="N91:N92">
    <cfRule type="containsErrors" dxfId="9697" priority="324">
      <formula>ISERROR(N91)</formula>
    </cfRule>
  </conditionalFormatting>
  <conditionalFormatting sqref="N89:N92">
    <cfRule type="cellIs" dxfId="9696" priority="323" operator="notEqual">
      <formula>0</formula>
    </cfRule>
  </conditionalFormatting>
  <conditionalFormatting sqref="N91:N92">
    <cfRule type="containsErrors" dxfId="9695" priority="322">
      <formula>ISERROR(N91)</formula>
    </cfRule>
  </conditionalFormatting>
  <conditionalFormatting sqref="N89:N92">
    <cfRule type="cellIs" dxfId="9694" priority="321" operator="notEqual">
      <formula>0</formula>
    </cfRule>
  </conditionalFormatting>
  <conditionalFormatting sqref="N91:N92">
    <cfRule type="containsErrors" dxfId="9693" priority="320">
      <formula>ISERROR(N91)</formula>
    </cfRule>
  </conditionalFormatting>
  <conditionalFormatting sqref="N89:N92">
    <cfRule type="cellIs" dxfId="9692" priority="319" operator="notEqual">
      <formula>0</formula>
    </cfRule>
  </conditionalFormatting>
  <conditionalFormatting sqref="N91:N92">
    <cfRule type="containsErrors" dxfId="9691" priority="318">
      <formula>ISERROR(N91)</formula>
    </cfRule>
  </conditionalFormatting>
  <conditionalFormatting sqref="N89:N92">
    <cfRule type="cellIs" dxfId="9690" priority="317" operator="notEqual">
      <formula>0</formula>
    </cfRule>
  </conditionalFormatting>
  <conditionalFormatting sqref="N109:N110">
    <cfRule type="containsErrors" dxfId="9689" priority="316">
      <formula>ISERROR(N109)</formula>
    </cfRule>
  </conditionalFormatting>
  <conditionalFormatting sqref="N107:N110">
    <cfRule type="cellIs" dxfId="9688" priority="315" operator="notEqual">
      <formula>0</formula>
    </cfRule>
  </conditionalFormatting>
  <conditionalFormatting sqref="N109:N110">
    <cfRule type="containsErrors" dxfId="9687" priority="314">
      <formula>ISERROR(N109)</formula>
    </cfRule>
  </conditionalFormatting>
  <conditionalFormatting sqref="N107:N110">
    <cfRule type="cellIs" dxfId="9686" priority="313" operator="notEqual">
      <formula>0</formula>
    </cfRule>
  </conditionalFormatting>
  <conditionalFormatting sqref="N109:N110">
    <cfRule type="containsErrors" dxfId="9685" priority="312">
      <formula>ISERROR(N109)</formula>
    </cfRule>
  </conditionalFormatting>
  <conditionalFormatting sqref="N107:N110">
    <cfRule type="cellIs" dxfId="9684" priority="311" operator="notEqual">
      <formula>0</formula>
    </cfRule>
  </conditionalFormatting>
  <conditionalFormatting sqref="N109:N110">
    <cfRule type="containsErrors" dxfId="9683" priority="310">
      <formula>ISERROR(N109)</formula>
    </cfRule>
  </conditionalFormatting>
  <conditionalFormatting sqref="N107:N110">
    <cfRule type="cellIs" dxfId="9682" priority="309" operator="notEqual">
      <formula>0</formula>
    </cfRule>
  </conditionalFormatting>
  <conditionalFormatting sqref="N109:N110">
    <cfRule type="containsErrors" dxfId="9681" priority="308">
      <formula>ISERROR(N109)</formula>
    </cfRule>
  </conditionalFormatting>
  <conditionalFormatting sqref="N107:N110">
    <cfRule type="cellIs" dxfId="9680" priority="307" operator="notEqual">
      <formula>0</formula>
    </cfRule>
  </conditionalFormatting>
  <conditionalFormatting sqref="CY1:DA1048576">
    <cfRule type="containsErrors" dxfId="152" priority="17">
      <formula>ISERROR(CY1)</formula>
    </cfRule>
  </conditionalFormatting>
  <conditionalFormatting sqref="CY1:DA1048576">
    <cfRule type="cellIs" dxfId="151" priority="1" operator="equal">
      <formula>"◎"</formula>
    </cfRule>
    <cfRule type="cellIs" dxfId="150" priority="2" operator="equal">
      <formula>"△"</formula>
    </cfRule>
    <cfRule type="cellIs" dxfId="149" priority="3" operator="equal">
      <formula>"〇"</formula>
    </cfRule>
    <cfRule type="cellIs" dxfId="148" priority="4" operator="equal">
      <formula>"晩"</formula>
    </cfRule>
    <cfRule type="cellIs" dxfId="147" priority="5" operator="equal">
      <formula>"堅"</formula>
    </cfRule>
    <cfRule type="cellIs" dxfId="146" priority="6" operator="equal">
      <formula>"丈"</formula>
    </cfRule>
    <cfRule type="cellIs" dxfId="145" priority="7" operator="equal">
      <formula>"早"</formula>
    </cfRule>
    <cfRule type="cellIs" dxfId="144" priority="8" operator="equal">
      <formula>"難"</formula>
    </cfRule>
    <cfRule type="cellIs" dxfId="143" priority="9" operator="equal">
      <formula>"ダ"</formula>
    </cfRule>
    <cfRule type="cellIs" dxfId="142" priority="10" operator="equal">
      <formula>"長"</formula>
    </cfRule>
    <cfRule type="cellIs" dxfId="141" priority="11" operator="equal">
      <formula>"底"</formula>
    </cfRule>
    <cfRule type="cellIs" dxfId="140" priority="15" operator="equal">
      <formula>"短"</formula>
    </cfRule>
    <cfRule type="cellIs" dxfId="139" priority="16" operator="equal">
      <formula>0</formula>
    </cfRule>
  </conditionalFormatting>
  <conditionalFormatting sqref="CY1:DA1048576">
    <cfRule type="cellIs" dxfId="138" priority="13" operator="equal">
      <formula>"短"</formula>
    </cfRule>
    <cfRule type="cellIs" dxfId="137" priority="14" operator="equal">
      <formula>0</formula>
    </cfRule>
  </conditionalFormatting>
  <conditionalFormatting sqref="CY1:DA1048576">
    <cfRule type="cellIs" dxfId="136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900-000000000000}">
      <formula1>$Q$140:$Q$144</formula1>
    </dataValidation>
    <dataValidation type="list" allowBlank="1" showInputMessage="1" showErrorMessage="1" sqref="Q19 Q37 Q55 Q73 Q91 Q109" xr:uid="{00000000-0002-0000-0900-000001000000}">
      <formula1>$Q$133:$Q$137</formula1>
    </dataValidation>
    <dataValidation type="list" allowBlank="1" showInputMessage="1" showErrorMessage="1" sqref="Q18 Q36 Q54 Q72 Q90 Q108" xr:uid="{00000000-0002-0000-0900-000002000000}">
      <formula1>$Q$126:$Q$130</formula1>
    </dataValidation>
    <dataValidation type="list" allowBlank="1" showInputMessage="1" showErrorMessage="1" sqref="Q17 Q35 Q53 Q71 Q89 Q107" xr:uid="{00000000-0002-0000-0900-000003000000}">
      <formula1>$Q$119:$Q$123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DA673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1" spans="2:104" ht="15" customHeight="1" x14ac:dyDescent="0.15">
      <c r="CX1" t="s">
        <v>988</v>
      </c>
      <c r="CZ1" s="27" t="s">
        <v>5151</v>
      </c>
    </row>
    <row r="2" spans="2:104" ht="15" customHeight="1" x14ac:dyDescent="0.15">
      <c r="V2" s="47" t="s">
        <v>3001</v>
      </c>
      <c r="CX2" t="s">
        <v>1266</v>
      </c>
      <c r="CZ2" s="27" t="s">
        <v>5151</v>
      </c>
    </row>
    <row r="3" spans="2:104" ht="15" customHeight="1" x14ac:dyDescent="0.15">
      <c r="V3" s="77" t="s">
        <v>3011</v>
      </c>
      <c r="CX3" t="s">
        <v>150</v>
      </c>
      <c r="CZ3" s="27" t="s">
        <v>5152</v>
      </c>
    </row>
    <row r="4" spans="2:104" ht="15" customHeight="1" x14ac:dyDescent="0.15">
      <c r="B4" s="16" t="e">
        <f>AM7</f>
        <v>#N/A</v>
      </c>
      <c r="C4" s="36" t="e">
        <f>BH7</f>
        <v>#N/A</v>
      </c>
      <c r="D4" s="44"/>
      <c r="E4" s="44" t="e">
        <f>BL7</f>
        <v>#N/A</v>
      </c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2937</v>
      </c>
      <c r="V4" s="59" t="s">
        <v>2948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2921</v>
      </c>
      <c r="AL4" s="28" t="s">
        <v>2918</v>
      </c>
      <c r="AM4" s="20" t="s">
        <v>2917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  <c r="CX4" t="s">
        <v>94</v>
      </c>
      <c r="CY4" s="27" t="s">
        <v>5153</v>
      </c>
      <c r="CZ4" s="27" t="s">
        <v>2936</v>
      </c>
    </row>
    <row r="5" spans="2:104" ht="15" customHeight="1" x14ac:dyDescent="0.15">
      <c r="B5" s="29" t="e">
        <f>BG7</f>
        <v>#N/A</v>
      </c>
      <c r="C5" s="36" t="e">
        <f>AL7</f>
        <v>#N/A</v>
      </c>
      <c r="D5" s="44"/>
      <c r="E5" s="44" t="e">
        <f>AY7</f>
        <v>#N/A</v>
      </c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3019</v>
      </c>
      <c r="O5" s="63" t="s">
        <v>3020</v>
      </c>
      <c r="P5" s="62" t="s">
        <v>3021</v>
      </c>
      <c r="Q5" s="63"/>
      <c r="U5" s="73">
        <f>系統表!AD2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2955</v>
      </c>
      <c r="AA5" s="46" t="str">
        <f>N11</f>
        <v>×</v>
      </c>
      <c r="AB5" s="66" t="s">
        <v>2929</v>
      </c>
      <c r="AC5" s="46" t="str">
        <f>O11</f>
        <v>×</v>
      </c>
      <c r="AD5" s="66" t="s">
        <v>2930</v>
      </c>
      <c r="AE5" s="46" t="str">
        <f>P11</f>
        <v>○</v>
      </c>
      <c r="AF5" s="65" t="s">
        <v>2956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  <c r="CX5" t="s">
        <v>1557</v>
      </c>
      <c r="CZ5" s="27" t="s">
        <v>5152</v>
      </c>
    </row>
    <row r="6" spans="2:104" ht="15" customHeight="1" x14ac:dyDescent="0.15">
      <c r="B6" s="1" t="s">
        <v>2919</v>
      </c>
      <c r="C6" s="32" t="e">
        <f>AZ7</f>
        <v>#N/A</v>
      </c>
      <c r="D6" s="27" t="e">
        <f t="shared" ref="D6:D20" si="1">VLOOKUP(C6,$CX$1:$CZ$2000,2,0)</f>
        <v>#N/A</v>
      </c>
      <c r="E6" s="27" t="e">
        <f t="shared" ref="E6:E20" si="2">VLOOKUP(C6,$CX$1:$CZ$2000,3,0)</f>
        <v>#N/A</v>
      </c>
      <c r="F6" s="34" t="e">
        <f>AQ7</f>
        <v>#N/A</v>
      </c>
      <c r="G6" s="17"/>
      <c r="H6" s="1" t="s">
        <v>2919</v>
      </c>
      <c r="I6" s="32" t="e">
        <f>AZ5</f>
        <v>#N/A</v>
      </c>
      <c r="J6" s="27" t="e">
        <f t="shared" ref="J6:J20" si="3">VLOOKUP(I6,$CX$1:$CZ$2000,2,0)</f>
        <v>#N/A</v>
      </c>
      <c r="K6" s="27" t="e">
        <f t="shared" ref="K6:K20" si="4">VLOOKUP(I6,$CX$1:$CZ$2000,3,0)</f>
        <v>#N/A</v>
      </c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2938</v>
      </c>
      <c r="V6" s="55" t="s">
        <v>2948</v>
      </c>
      <c r="W6" s="53" t="s">
        <v>2917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2921</v>
      </c>
      <c r="AL6" s="23" t="s">
        <v>2918</v>
      </c>
      <c r="AM6" s="24" t="s">
        <v>2917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  <c r="CX6" t="s">
        <v>669</v>
      </c>
      <c r="CZ6" s="27" t="s">
        <v>5154</v>
      </c>
    </row>
    <row r="7" spans="2:104" ht="15" customHeight="1" x14ac:dyDescent="0.15">
      <c r="B7" s="1" t="s">
        <v>2919</v>
      </c>
      <c r="C7" s="15" t="e">
        <f>BA7</f>
        <v>#N/A</v>
      </c>
      <c r="D7" s="30" t="e">
        <f t="shared" si="1"/>
        <v>#N/A</v>
      </c>
      <c r="E7" s="30" t="e">
        <f t="shared" si="2"/>
        <v>#N/A</v>
      </c>
      <c r="F7" s="31"/>
      <c r="G7" s="17"/>
      <c r="H7" s="1" t="s">
        <v>2919</v>
      </c>
      <c r="I7" s="15" t="e">
        <f>BA5</f>
        <v>#N/A</v>
      </c>
      <c r="J7" s="30" t="e">
        <f t="shared" si="3"/>
        <v>#N/A</v>
      </c>
      <c r="K7" s="30" t="e">
        <f t="shared" si="4"/>
        <v>#N/A</v>
      </c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系統表!AD3</f>
        <v>0</v>
      </c>
      <c r="V7" s="48" t="e">
        <f>AL7</f>
        <v>#N/A</v>
      </c>
      <c r="W7" s="46" t="e">
        <f t="shared" ref="W7" si="5">AM7</f>
        <v>#N/A</v>
      </c>
      <c r="X7" s="46" t="e">
        <f t="shared" ref="X7:Y7" si="6">BH7</f>
        <v>#N/A</v>
      </c>
      <c r="Y7" s="46" t="e">
        <f t="shared" si="6"/>
        <v>#N/A</v>
      </c>
      <c r="Z7" s="46" t="e">
        <f t="shared" ref="Z7:AD7" si="7">AW7</f>
        <v>#N/A</v>
      </c>
      <c r="AA7" s="46" t="e">
        <f t="shared" si="7"/>
        <v>#N/A</v>
      </c>
      <c r="AB7" s="46" t="e">
        <f t="shared" si="7"/>
        <v>#N/A</v>
      </c>
      <c r="AC7" s="46" t="e">
        <f t="shared" si="7"/>
        <v>#N/A</v>
      </c>
      <c r="AD7" s="46" t="e">
        <f t="shared" si="7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  <c r="CX7" t="s">
        <v>712</v>
      </c>
      <c r="CZ7" s="27" t="s">
        <v>5152</v>
      </c>
    </row>
    <row r="8" spans="2:104" ht="15" customHeight="1" x14ac:dyDescent="0.15">
      <c r="B8" s="1" t="s">
        <v>2919</v>
      </c>
      <c r="C8" s="15" t="e">
        <f>BC7</f>
        <v>#N/A</v>
      </c>
      <c r="D8" s="30" t="e">
        <f t="shared" si="1"/>
        <v>#N/A</v>
      </c>
      <c r="E8" s="30" t="e">
        <f t="shared" si="2"/>
        <v>#N/A</v>
      </c>
      <c r="F8" s="31"/>
      <c r="G8" s="17"/>
      <c r="H8" s="1" t="s">
        <v>2919</v>
      </c>
      <c r="I8" s="15" t="e">
        <f>BC5</f>
        <v>#N/A</v>
      </c>
      <c r="J8" s="30" t="e">
        <f t="shared" si="3"/>
        <v>#N/A</v>
      </c>
      <c r="K8" s="30" t="e">
        <f t="shared" si="4"/>
        <v>#N/A</v>
      </c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2939</v>
      </c>
      <c r="V8" s="55" t="s">
        <v>2948</v>
      </c>
      <c r="W8" s="53" t="s">
        <v>2917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  <c r="CX8" t="s">
        <v>633</v>
      </c>
      <c r="CZ8" s="27" t="s">
        <v>5154</v>
      </c>
    </row>
    <row r="9" spans="2:104" ht="15" customHeight="1" x14ac:dyDescent="0.15">
      <c r="B9" s="1" t="s">
        <v>2919</v>
      </c>
      <c r="C9" s="15" t="e">
        <f>BQ7</f>
        <v>#N/A</v>
      </c>
      <c r="D9" s="30" t="e">
        <f t="shared" si="1"/>
        <v>#N/A</v>
      </c>
      <c r="E9" s="30" t="e">
        <f t="shared" si="2"/>
        <v>#N/A</v>
      </c>
      <c r="F9" s="31"/>
      <c r="G9" s="17"/>
      <c r="H9" s="1" t="s">
        <v>2919</v>
      </c>
      <c r="I9" s="15" t="e">
        <f>BQ5</f>
        <v>#N/A</v>
      </c>
      <c r="J9" s="30" t="e">
        <f t="shared" si="3"/>
        <v>#N/A</v>
      </c>
      <c r="K9" s="30" t="e">
        <f t="shared" si="4"/>
        <v>#N/A</v>
      </c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系統表!AD4</f>
        <v>0</v>
      </c>
      <c r="V9" s="48" t="e">
        <f>AL23</f>
        <v>#N/A</v>
      </c>
      <c r="W9" s="46" t="e">
        <f t="shared" ref="W9" si="8">AM23</f>
        <v>#N/A</v>
      </c>
      <c r="X9" s="46" t="e">
        <f t="shared" ref="X9:Y9" si="9">BH23</f>
        <v>#N/A</v>
      </c>
      <c r="Y9" s="46" t="e">
        <f t="shared" si="9"/>
        <v>#N/A</v>
      </c>
      <c r="Z9" s="46" t="e">
        <f t="shared" ref="Z9:AD9" si="10">AW23</f>
        <v>#N/A</v>
      </c>
      <c r="AA9" s="46" t="e">
        <f t="shared" si="10"/>
        <v>#N/A</v>
      </c>
      <c r="AB9" s="46" t="e">
        <f t="shared" si="10"/>
        <v>#N/A</v>
      </c>
      <c r="AC9" s="46" t="e">
        <f t="shared" si="10"/>
        <v>#N/A</v>
      </c>
      <c r="AD9" s="46" t="e">
        <f t="shared" si="10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  <c r="CX9" t="s">
        <v>358</v>
      </c>
      <c r="CY9" s="27" t="s">
        <v>5154</v>
      </c>
      <c r="CZ9" s="27" t="s">
        <v>5155</v>
      </c>
    </row>
    <row r="10" spans="2:104" ht="15" customHeight="1" x14ac:dyDescent="0.15">
      <c r="B10" s="2" t="s">
        <v>2920</v>
      </c>
      <c r="C10" s="15" t="e">
        <f>BR7</f>
        <v>#N/A</v>
      </c>
      <c r="D10" s="30" t="e">
        <f t="shared" si="1"/>
        <v>#N/A</v>
      </c>
      <c r="E10" s="30" t="e">
        <f t="shared" si="2"/>
        <v>#N/A</v>
      </c>
      <c r="F10" s="35" t="e">
        <f>AU7</f>
        <v>#N/A</v>
      </c>
      <c r="G10" s="17"/>
      <c r="H10" s="2" t="s">
        <v>2920</v>
      </c>
      <c r="I10" s="15" t="e">
        <f>BR5</f>
        <v>#N/A</v>
      </c>
      <c r="J10" s="30" t="e">
        <f t="shared" si="3"/>
        <v>#N/A</v>
      </c>
      <c r="K10" s="30" t="e">
        <f t="shared" si="4"/>
        <v>#N/A</v>
      </c>
      <c r="L10" s="34"/>
      <c r="N10" s="65" t="s">
        <v>2955</v>
      </c>
      <c r="O10" s="66" t="s">
        <v>2929</v>
      </c>
      <c r="P10" s="66" t="s">
        <v>2930</v>
      </c>
      <c r="Q10" s="65" t="s">
        <v>2956</v>
      </c>
      <c r="U10" s="57">
        <f>AK25</f>
        <v>61</v>
      </c>
      <c r="V10" s="48" t="e">
        <f>AL25</f>
        <v>#N/A</v>
      </c>
      <c r="Z10" s="65" t="s">
        <v>2955</v>
      </c>
      <c r="AA10" s="46" t="str">
        <f>N29</f>
        <v>×</v>
      </c>
      <c r="AB10" s="66" t="s">
        <v>2929</v>
      </c>
      <c r="AC10" s="46" t="str">
        <f>O29</f>
        <v>×</v>
      </c>
      <c r="AD10" s="66" t="s">
        <v>2930</v>
      </c>
      <c r="AE10" s="46" t="str">
        <f>P29</f>
        <v>○</v>
      </c>
      <c r="AF10" s="65" t="s">
        <v>2956</v>
      </c>
      <c r="AG10" s="46">
        <f>Q29</f>
        <v>0</v>
      </c>
      <c r="AH10" s="13"/>
      <c r="AI10" s="13"/>
      <c r="CX10" t="s">
        <v>582</v>
      </c>
      <c r="CZ10" s="27" t="s">
        <v>5154</v>
      </c>
    </row>
    <row r="11" spans="2:104" ht="15" customHeight="1" x14ac:dyDescent="0.15">
      <c r="B11" s="1" t="s">
        <v>2919</v>
      </c>
      <c r="C11" s="15" t="e">
        <f>BD7</f>
        <v>#N/A</v>
      </c>
      <c r="D11" s="30" t="e">
        <f t="shared" si="1"/>
        <v>#N/A</v>
      </c>
      <c r="E11" s="30" t="e">
        <f t="shared" si="2"/>
        <v>#N/A</v>
      </c>
      <c r="F11" s="34" t="e">
        <f>AR7</f>
        <v>#N/A</v>
      </c>
      <c r="G11" s="17"/>
      <c r="H11" s="1" t="s">
        <v>2919</v>
      </c>
      <c r="I11" s="15" t="e">
        <f>BD5</f>
        <v>#N/A</v>
      </c>
      <c r="J11" s="30" t="e">
        <f t="shared" si="3"/>
        <v>#N/A</v>
      </c>
      <c r="K11" s="30" t="e">
        <f t="shared" si="4"/>
        <v>#N/A</v>
      </c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2940</v>
      </c>
      <c r="V11" s="55" t="s">
        <v>2948</v>
      </c>
      <c r="W11" s="53" t="s">
        <v>2917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  <c r="CX11" t="s">
        <v>1656</v>
      </c>
      <c r="CZ11" s="27" t="s">
        <v>5152</v>
      </c>
    </row>
    <row r="12" spans="2:104" ht="15" customHeight="1" x14ac:dyDescent="0.15">
      <c r="B12" s="1" t="s">
        <v>2919</v>
      </c>
      <c r="C12" s="15" t="e">
        <f>BS7</f>
        <v>#N/A</v>
      </c>
      <c r="D12" s="30" t="e">
        <f t="shared" si="1"/>
        <v>#N/A</v>
      </c>
      <c r="E12" s="30" t="e">
        <f t="shared" si="2"/>
        <v>#N/A</v>
      </c>
      <c r="F12" s="31"/>
      <c r="G12" s="17"/>
      <c r="H12" s="1" t="s">
        <v>2919</v>
      </c>
      <c r="I12" s="15" t="e">
        <f>BS5</f>
        <v>#N/A</v>
      </c>
      <c r="J12" s="30" t="e">
        <f t="shared" si="3"/>
        <v>#N/A</v>
      </c>
      <c r="K12" s="30" t="e">
        <f t="shared" si="4"/>
        <v>#N/A</v>
      </c>
      <c r="L12" s="31"/>
      <c r="U12" s="73">
        <f>系統表!AD5</f>
        <v>0</v>
      </c>
      <c r="V12" s="48" t="e">
        <f>AL41</f>
        <v>#N/A</v>
      </c>
      <c r="W12" s="46" t="e">
        <f t="shared" ref="W12" si="11">AM41</f>
        <v>#N/A</v>
      </c>
      <c r="X12" s="46" t="e">
        <f t="shared" ref="X12:Y12" si="12">BH41</f>
        <v>#N/A</v>
      </c>
      <c r="Y12" s="46" t="e">
        <f t="shared" si="12"/>
        <v>#N/A</v>
      </c>
      <c r="Z12" s="46" t="e">
        <f t="shared" ref="Z12:AD12" si="13">AW41</f>
        <v>#N/A</v>
      </c>
      <c r="AA12" s="46" t="e">
        <f t="shared" si="13"/>
        <v>#N/A</v>
      </c>
      <c r="AB12" s="46" t="e">
        <f t="shared" si="13"/>
        <v>#N/A</v>
      </c>
      <c r="AC12" s="46" t="e">
        <f t="shared" si="13"/>
        <v>#N/A</v>
      </c>
      <c r="AD12" s="46" t="e">
        <f t="shared" si="13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  <c r="CX12" t="s">
        <v>130</v>
      </c>
      <c r="CZ12" s="27" t="s">
        <v>5153</v>
      </c>
    </row>
    <row r="13" spans="2:104" ht="15" customHeight="1" x14ac:dyDescent="0.15">
      <c r="B13" s="2" t="s">
        <v>2920</v>
      </c>
      <c r="C13" s="15" t="e">
        <f>BT7</f>
        <v>#N/A</v>
      </c>
      <c r="D13" s="30" t="e">
        <f t="shared" si="1"/>
        <v>#N/A</v>
      </c>
      <c r="E13" s="30" t="e">
        <f t="shared" si="2"/>
        <v>#N/A</v>
      </c>
      <c r="F13" s="35" t="e">
        <f>AV7</f>
        <v>#N/A</v>
      </c>
      <c r="G13" s="17"/>
      <c r="H13" s="2" t="s">
        <v>2920</v>
      </c>
      <c r="I13" s="15" t="e">
        <f>BT5</f>
        <v>#N/A</v>
      </c>
      <c r="J13" s="30" t="e">
        <f t="shared" si="3"/>
        <v>#N/A</v>
      </c>
      <c r="K13" s="30" t="e">
        <f t="shared" si="4"/>
        <v>#N/A</v>
      </c>
      <c r="L13" s="34"/>
      <c r="O13" s="80" t="s">
        <v>2919</v>
      </c>
      <c r="R13" s="86" t="s">
        <v>3054</v>
      </c>
      <c r="U13" s="57">
        <f>AK43</f>
        <v>62</v>
      </c>
      <c r="V13" s="48" t="e">
        <f>AL43</f>
        <v>#N/A</v>
      </c>
      <c r="Z13" s="65" t="s">
        <v>2955</v>
      </c>
      <c r="AA13" s="46" t="str">
        <f>N47</f>
        <v>×</v>
      </c>
      <c r="AB13" s="66" t="s">
        <v>2929</v>
      </c>
      <c r="AC13" s="46" t="str">
        <f>O47</f>
        <v>×</v>
      </c>
      <c r="AD13" s="66" t="s">
        <v>2930</v>
      </c>
      <c r="AE13" s="46" t="str">
        <f>P47</f>
        <v>○</v>
      </c>
      <c r="AF13" s="65" t="s">
        <v>2956</v>
      </c>
      <c r="AG13" s="46">
        <f>Q47</f>
        <v>0</v>
      </c>
      <c r="AH13" s="13"/>
      <c r="AI13" s="13"/>
      <c r="CX13" t="s">
        <v>364</v>
      </c>
      <c r="CZ13" s="27" t="s">
        <v>5154</v>
      </c>
    </row>
    <row r="14" spans="2:104" ht="15" customHeight="1" x14ac:dyDescent="0.15">
      <c r="B14" s="1" t="s">
        <v>2919</v>
      </c>
      <c r="C14" s="15" t="e">
        <f>BB7</f>
        <v>#N/A</v>
      </c>
      <c r="D14" s="30" t="e">
        <f t="shared" si="1"/>
        <v>#N/A</v>
      </c>
      <c r="E14" s="30" t="e">
        <f t="shared" si="2"/>
        <v>#N/A</v>
      </c>
      <c r="F14" s="34" t="e">
        <f>AS7</f>
        <v>#N/A</v>
      </c>
      <c r="G14" s="17"/>
      <c r="H14" s="1" t="s">
        <v>2919</v>
      </c>
      <c r="I14" s="15" t="e">
        <f>BB5</f>
        <v>#N/A</v>
      </c>
      <c r="J14" s="30" t="e">
        <f t="shared" si="3"/>
        <v>#N/A</v>
      </c>
      <c r="K14" s="30" t="e">
        <f t="shared" si="4"/>
        <v>#N/A</v>
      </c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2941</v>
      </c>
      <c r="V14" s="55" t="s">
        <v>2948</v>
      </c>
      <c r="W14" s="53" t="s">
        <v>2917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  <c r="CX14" t="s">
        <v>832</v>
      </c>
      <c r="CZ14" s="27" t="s">
        <v>5152</v>
      </c>
    </row>
    <row r="15" spans="2:104" ht="15" customHeight="1" x14ac:dyDescent="0.15">
      <c r="B15" s="1" t="s">
        <v>2919</v>
      </c>
      <c r="C15" s="15" t="e">
        <f>BE7</f>
        <v>#N/A</v>
      </c>
      <c r="D15" s="30" t="e">
        <f t="shared" si="1"/>
        <v>#N/A</v>
      </c>
      <c r="E15" s="30" t="e">
        <f t="shared" si="2"/>
        <v>#N/A</v>
      </c>
      <c r="F15" s="31"/>
      <c r="G15" s="17"/>
      <c r="H15" s="1" t="s">
        <v>2919</v>
      </c>
      <c r="I15" s="15" t="e">
        <f>BE5</f>
        <v>#N/A</v>
      </c>
      <c r="J15" s="30" t="e">
        <f t="shared" si="3"/>
        <v>#N/A</v>
      </c>
      <c r="K15" s="30" t="e">
        <f t="shared" si="4"/>
        <v>#N/A</v>
      </c>
      <c r="L15" s="31"/>
      <c r="N15" s="8"/>
      <c r="O15" s="83" t="s">
        <v>3067</v>
      </c>
      <c r="U15" s="73">
        <f>系統表!AD6</f>
        <v>0</v>
      </c>
      <c r="V15" s="48" t="e">
        <f>AL59</f>
        <v>#N/A</v>
      </c>
      <c r="W15" s="46" t="e">
        <f t="shared" ref="W15" si="14">AM59</f>
        <v>#N/A</v>
      </c>
      <c r="X15" s="46" t="e">
        <f t="shared" ref="X15:Y15" si="15">BH59</f>
        <v>#N/A</v>
      </c>
      <c r="Y15" s="46" t="e">
        <f t="shared" si="15"/>
        <v>#N/A</v>
      </c>
      <c r="Z15" s="46" t="e">
        <f t="shared" ref="Z15:AD15" si="16">AW59</f>
        <v>#N/A</v>
      </c>
      <c r="AA15" s="46" t="e">
        <f t="shared" si="16"/>
        <v>#N/A</v>
      </c>
      <c r="AB15" s="46" t="e">
        <f t="shared" si="16"/>
        <v>#N/A</v>
      </c>
      <c r="AC15" s="46" t="e">
        <f t="shared" si="16"/>
        <v>#N/A</v>
      </c>
      <c r="AD15" s="46" t="e">
        <f t="shared" si="16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  <c r="CX15" t="s">
        <v>949</v>
      </c>
      <c r="CZ15" s="27" t="s">
        <v>5154</v>
      </c>
    </row>
    <row r="16" spans="2:104" ht="15" customHeight="1" x14ac:dyDescent="0.15">
      <c r="B16" s="1" t="s">
        <v>2919</v>
      </c>
      <c r="C16" s="15" t="e">
        <f>BU7</f>
        <v>#N/A</v>
      </c>
      <c r="D16" s="30" t="e">
        <f t="shared" si="1"/>
        <v>#N/A</v>
      </c>
      <c r="E16" s="30" t="e">
        <f t="shared" si="2"/>
        <v>#N/A</v>
      </c>
      <c r="F16" s="31"/>
      <c r="G16" s="17"/>
      <c r="H16" s="1" t="s">
        <v>2919</v>
      </c>
      <c r="I16" s="15" t="e">
        <f>BU5</f>
        <v>#N/A</v>
      </c>
      <c r="J16" s="30" t="e">
        <f t="shared" si="3"/>
        <v>#N/A</v>
      </c>
      <c r="K16" s="30" t="e">
        <f t="shared" si="4"/>
        <v>#N/A</v>
      </c>
      <c r="L16" s="31"/>
      <c r="N16" s="8"/>
      <c r="O16" s="78" t="s">
        <v>2920</v>
      </c>
      <c r="U16" s="57">
        <f>AK61</f>
        <v>63</v>
      </c>
      <c r="V16" s="48" t="e">
        <f>AL61</f>
        <v>#N/A</v>
      </c>
      <c r="Z16" s="65" t="s">
        <v>2955</v>
      </c>
      <c r="AA16" s="46" t="str">
        <f>N65</f>
        <v>×</v>
      </c>
      <c r="AB16" s="66" t="s">
        <v>2929</v>
      </c>
      <c r="AC16" s="46" t="str">
        <f>O65</f>
        <v>×</v>
      </c>
      <c r="AD16" s="66" t="s">
        <v>2930</v>
      </c>
      <c r="AE16" s="46" t="str">
        <f>P65</f>
        <v>○</v>
      </c>
      <c r="AF16" s="65" t="s">
        <v>2956</v>
      </c>
      <c r="AG16" s="46">
        <f>Q65</f>
        <v>0</v>
      </c>
      <c r="AH16" s="13"/>
      <c r="AI16" s="13"/>
      <c r="CX16" t="s">
        <v>1150</v>
      </c>
      <c r="CY16" s="27" t="s">
        <v>5152</v>
      </c>
      <c r="CZ16" s="27" t="s">
        <v>5156</v>
      </c>
    </row>
    <row r="17" spans="2:104" ht="15" customHeight="1" x14ac:dyDescent="0.15">
      <c r="B17" s="2" t="s">
        <v>2920</v>
      </c>
      <c r="C17" s="15" t="e">
        <f>BV7</f>
        <v>#N/A</v>
      </c>
      <c r="D17" s="30" t="e">
        <f t="shared" si="1"/>
        <v>#N/A</v>
      </c>
      <c r="E17" s="30" t="e">
        <f t="shared" si="2"/>
        <v>#N/A</v>
      </c>
      <c r="F17" s="35" t="e">
        <f>AW7</f>
        <v>#N/A</v>
      </c>
      <c r="G17" s="17"/>
      <c r="H17" s="2" t="s">
        <v>2920</v>
      </c>
      <c r="I17" s="15" t="e">
        <f>BV5</f>
        <v>#N/A</v>
      </c>
      <c r="J17" s="30" t="e">
        <f t="shared" si="3"/>
        <v>#N/A</v>
      </c>
      <c r="K17" s="30" t="e">
        <f t="shared" si="4"/>
        <v>#N/A</v>
      </c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2942</v>
      </c>
      <c r="V17" s="55" t="s">
        <v>2948</v>
      </c>
      <c r="W17" s="53" t="s">
        <v>2917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  <c r="CX17" t="s">
        <v>148</v>
      </c>
      <c r="CY17" s="27" t="s">
        <v>5153</v>
      </c>
      <c r="CZ17" s="27" t="s">
        <v>2936</v>
      </c>
    </row>
    <row r="18" spans="2:104" ht="15" customHeight="1" x14ac:dyDescent="0.15">
      <c r="B18" s="1" t="s">
        <v>2919</v>
      </c>
      <c r="C18" s="15" t="e">
        <f>BF7</f>
        <v>#N/A</v>
      </c>
      <c r="D18" s="30" t="e">
        <f t="shared" si="1"/>
        <v>#N/A</v>
      </c>
      <c r="E18" s="30" t="e">
        <f t="shared" si="2"/>
        <v>#N/A</v>
      </c>
      <c r="F18" s="34" t="e">
        <f>AT7</f>
        <v>#N/A</v>
      </c>
      <c r="G18" s="17"/>
      <c r="H18" s="1" t="s">
        <v>2919</v>
      </c>
      <c r="I18" s="15" t="e">
        <f>BF5</f>
        <v>#N/A</v>
      </c>
      <c r="J18" s="30" t="e">
        <f t="shared" si="3"/>
        <v>#N/A</v>
      </c>
      <c r="K18" s="30" t="e">
        <f t="shared" si="4"/>
        <v>#N/A</v>
      </c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系統表!AD7</f>
        <v>0</v>
      </c>
      <c r="V18" s="48" t="e">
        <f>AL77</f>
        <v>#N/A</v>
      </c>
      <c r="W18" s="46" t="e">
        <f t="shared" ref="W18" si="17">AM77</f>
        <v>#N/A</v>
      </c>
      <c r="X18" s="46" t="e">
        <f t="shared" ref="X18:Y18" si="18">BH77</f>
        <v>#N/A</v>
      </c>
      <c r="Y18" s="46" t="e">
        <f t="shared" si="18"/>
        <v>#N/A</v>
      </c>
      <c r="Z18" s="46" t="e">
        <f t="shared" ref="Z18:AD18" si="19">AW77</f>
        <v>#N/A</v>
      </c>
      <c r="AA18" s="46" t="e">
        <f t="shared" si="19"/>
        <v>#N/A</v>
      </c>
      <c r="AB18" s="46" t="e">
        <f t="shared" si="19"/>
        <v>#N/A</v>
      </c>
      <c r="AC18" s="46" t="e">
        <f t="shared" si="19"/>
        <v>#N/A</v>
      </c>
      <c r="AD18" s="46" t="e">
        <f t="shared" si="19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  <c r="CX18" t="s">
        <v>2150</v>
      </c>
      <c r="CZ18" s="27" t="s">
        <v>5154</v>
      </c>
    </row>
    <row r="19" spans="2:104" ht="15" customHeight="1" x14ac:dyDescent="0.15">
      <c r="B19" s="1" t="s">
        <v>2919</v>
      </c>
      <c r="C19" s="15" t="e">
        <f>BW7</f>
        <v>#N/A</v>
      </c>
      <c r="D19" s="30" t="e">
        <f t="shared" si="1"/>
        <v>#N/A</v>
      </c>
      <c r="E19" s="30" t="e">
        <f t="shared" si="2"/>
        <v>#N/A</v>
      </c>
      <c r="F19" s="31"/>
      <c r="G19" s="17"/>
      <c r="H19" s="1" t="s">
        <v>2919</v>
      </c>
      <c r="I19" s="15" t="e">
        <f>BW5</f>
        <v>#N/A</v>
      </c>
      <c r="J19" s="30" t="e">
        <f t="shared" si="3"/>
        <v>#N/A</v>
      </c>
      <c r="K19" s="30" t="e">
        <f t="shared" si="4"/>
        <v>#N/A</v>
      </c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20">N19*Q19</f>
        <v>#N/A</v>
      </c>
      <c r="S19" s="14"/>
      <c r="T19" s="14"/>
      <c r="U19" s="57">
        <f>AK79</f>
        <v>64</v>
      </c>
      <c r="V19" s="48" t="e">
        <f>AL79</f>
        <v>#N/A</v>
      </c>
      <c r="Z19" s="65" t="s">
        <v>2955</v>
      </c>
      <c r="AA19" s="46" t="str">
        <f>N83</f>
        <v>×</v>
      </c>
      <c r="AB19" s="66" t="s">
        <v>2929</v>
      </c>
      <c r="AC19" s="46" t="str">
        <f>O83</f>
        <v>×</v>
      </c>
      <c r="AD19" s="66" t="s">
        <v>2930</v>
      </c>
      <c r="AE19" s="46" t="str">
        <f>P83</f>
        <v>○</v>
      </c>
      <c r="AF19" s="65" t="s">
        <v>2956</v>
      </c>
      <c r="AG19" s="46">
        <f>Q83</f>
        <v>0</v>
      </c>
      <c r="AH19" s="13"/>
      <c r="CX19" t="s">
        <v>80</v>
      </c>
      <c r="CY19" s="27" t="s">
        <v>5153</v>
      </c>
      <c r="CZ19" s="27" t="s">
        <v>2936</v>
      </c>
    </row>
    <row r="20" spans="2:104" ht="15" customHeight="1" x14ac:dyDescent="0.15">
      <c r="B20" s="2" t="s">
        <v>2920</v>
      </c>
      <c r="C20" s="15" t="e">
        <f>BX7</f>
        <v>#N/A</v>
      </c>
      <c r="D20" s="30" t="e">
        <f t="shared" si="1"/>
        <v>#N/A</v>
      </c>
      <c r="E20" s="30" t="e">
        <f t="shared" si="2"/>
        <v>#N/A</v>
      </c>
      <c r="F20" s="35" t="e">
        <f>AX7</f>
        <v>#N/A</v>
      </c>
      <c r="G20" s="17"/>
      <c r="H20" s="2" t="s">
        <v>2920</v>
      </c>
      <c r="I20" s="15" t="e">
        <f>BX5</f>
        <v>#N/A</v>
      </c>
      <c r="J20" s="30" t="e">
        <f t="shared" si="3"/>
        <v>#N/A</v>
      </c>
      <c r="K20" s="30" t="e">
        <f t="shared" si="4"/>
        <v>#N/A</v>
      </c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20"/>
        <v>#N/A</v>
      </c>
      <c r="S20" s="14"/>
      <c r="T20" s="14"/>
      <c r="U20" s="56" t="s">
        <v>2943</v>
      </c>
      <c r="V20" s="55" t="s">
        <v>2948</v>
      </c>
      <c r="W20" s="53" t="s">
        <v>2917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  <c r="CX20" t="s">
        <v>591</v>
      </c>
      <c r="CZ20" s="27" t="s">
        <v>5151</v>
      </c>
    </row>
    <row r="21" spans="2:104" ht="15" customHeight="1" x14ac:dyDescent="0.15">
      <c r="U21" s="73"/>
      <c r="V21" s="48" t="e">
        <f>AL95</f>
        <v>#N/A</v>
      </c>
      <c r="W21" s="46" t="e">
        <f t="shared" ref="W21" si="21">AM95</f>
        <v>#N/A</v>
      </c>
      <c r="X21" s="46" t="e">
        <f t="shared" ref="X21:Y21" si="22">BH95</f>
        <v>#N/A</v>
      </c>
      <c r="Y21" s="46" t="e">
        <f t="shared" si="22"/>
        <v>#N/A</v>
      </c>
      <c r="Z21" s="46" t="e">
        <f t="shared" ref="Z21:AD21" si="23">AW95</f>
        <v>#N/A</v>
      </c>
      <c r="AA21" s="46" t="e">
        <f t="shared" si="23"/>
        <v>#N/A</v>
      </c>
      <c r="AB21" s="46" t="e">
        <f t="shared" si="23"/>
        <v>#N/A</v>
      </c>
      <c r="AC21" s="46" t="e">
        <f t="shared" si="23"/>
        <v>#N/A</v>
      </c>
      <c r="AD21" s="46" t="e">
        <f t="shared" si="23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  <c r="CX21" t="s">
        <v>261</v>
      </c>
      <c r="CY21" s="27" t="s">
        <v>5152</v>
      </c>
      <c r="CZ21" s="27" t="s">
        <v>5156</v>
      </c>
    </row>
    <row r="22" spans="2:104" ht="15" customHeight="1" x14ac:dyDescent="0.15">
      <c r="B22" s="16" t="e">
        <f>AM23</f>
        <v>#N/A</v>
      </c>
      <c r="C22" s="36" t="e">
        <f>BH23</f>
        <v>#N/A</v>
      </c>
      <c r="D22" s="44"/>
      <c r="E22" s="44" t="e">
        <f>BL23</f>
        <v>#N/A</v>
      </c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65</v>
      </c>
      <c r="V22" s="48" t="e">
        <f>AL97</f>
        <v>#N/A</v>
      </c>
      <c r="Z22" s="65" t="s">
        <v>2955</v>
      </c>
      <c r="AA22" s="46" t="str">
        <f>N101</f>
        <v>×</v>
      </c>
      <c r="AB22" s="66" t="s">
        <v>2929</v>
      </c>
      <c r="AC22" s="46" t="str">
        <f>O101</f>
        <v>×</v>
      </c>
      <c r="AD22" s="66" t="s">
        <v>2930</v>
      </c>
      <c r="AE22" s="46" t="str">
        <f>P101</f>
        <v>○</v>
      </c>
      <c r="AF22" s="65" t="s">
        <v>2956</v>
      </c>
      <c r="AG22" s="46">
        <f>Q101</f>
        <v>0</v>
      </c>
      <c r="AH22" s="13"/>
      <c r="AI22" s="9"/>
      <c r="AJ22" s="10"/>
      <c r="AK22" s="22" t="s">
        <v>2921</v>
      </c>
      <c r="AL22" s="23" t="s">
        <v>2918</v>
      </c>
      <c r="AM22" s="24" t="s">
        <v>2917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  <c r="CX22" t="s">
        <v>231</v>
      </c>
      <c r="CY22" s="27" t="s">
        <v>5152</v>
      </c>
      <c r="CZ22" s="27" t="s">
        <v>5157</v>
      </c>
    </row>
    <row r="23" spans="2:104" ht="15" customHeight="1" x14ac:dyDescent="0.15">
      <c r="B23" s="29" t="e">
        <f>BG23</f>
        <v>#N/A</v>
      </c>
      <c r="C23" s="36" t="e">
        <f>AL23</f>
        <v>#N/A</v>
      </c>
      <c r="D23" s="44"/>
      <c r="E23" s="44" t="e">
        <f>AY23</f>
        <v>#N/A</v>
      </c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3019</v>
      </c>
      <c r="O23" s="63" t="s">
        <v>3020</v>
      </c>
      <c r="P23" s="62" t="s">
        <v>3021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  <c r="CX23" t="s">
        <v>246</v>
      </c>
      <c r="CY23" s="27" t="s">
        <v>5154</v>
      </c>
      <c r="CZ23" s="27" t="s">
        <v>5158</v>
      </c>
    </row>
    <row r="24" spans="2:104" ht="15" customHeight="1" x14ac:dyDescent="0.15">
      <c r="B24" s="1" t="s">
        <v>2919</v>
      </c>
      <c r="C24" s="32" t="e">
        <f>AZ23</f>
        <v>#N/A</v>
      </c>
      <c r="D24" s="27" t="e">
        <f t="shared" ref="D24:D38" si="24">VLOOKUP(C24,$CX$1:$CZ$2000,2,0)</f>
        <v>#N/A</v>
      </c>
      <c r="E24" s="27" t="e">
        <f t="shared" ref="E24:E38" si="25">VLOOKUP(C24,$CX$1:$CZ$2000,3,0)</f>
        <v>#N/A</v>
      </c>
      <c r="F24" s="34" t="e">
        <f>AQ23</f>
        <v>#N/A</v>
      </c>
      <c r="G24" s="17"/>
      <c r="H24" s="1" t="s">
        <v>2919</v>
      </c>
      <c r="I24" s="32" t="e">
        <f>C5</f>
        <v>#N/A</v>
      </c>
      <c r="J24" s="27" t="e">
        <f t="shared" ref="J24:J38" si="26">VLOOKUP(I24,$CX$1:$CZ$2000,2,0)</f>
        <v>#N/A</v>
      </c>
      <c r="K24" s="27" t="e">
        <f t="shared" ref="K24:K38" si="27">VLOOKUP(I24,$CX$1:$CZ$2000,3,0)</f>
        <v>#N/A</v>
      </c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2921</v>
      </c>
      <c r="AL24" s="40" t="s">
        <v>2918</v>
      </c>
      <c r="AM24" s="41" t="s">
        <v>2917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  <c r="CX24" t="s">
        <v>460</v>
      </c>
      <c r="CZ24" s="27" t="s">
        <v>5152</v>
      </c>
    </row>
    <row r="25" spans="2:104" ht="15" customHeight="1" x14ac:dyDescent="0.15">
      <c r="B25" s="1" t="s">
        <v>2919</v>
      </c>
      <c r="C25" s="15" t="e">
        <f>BA23</f>
        <v>#N/A</v>
      </c>
      <c r="D25" s="30" t="e">
        <f t="shared" si="24"/>
        <v>#N/A</v>
      </c>
      <c r="E25" s="30" t="e">
        <f t="shared" si="25"/>
        <v>#N/A</v>
      </c>
      <c r="F25" s="31"/>
      <c r="G25" s="17"/>
      <c r="H25" s="1" t="s">
        <v>2919</v>
      </c>
      <c r="I25" s="32" t="e">
        <f t="shared" ref="I25:I27" si="28">C6</f>
        <v>#N/A</v>
      </c>
      <c r="J25" s="30" t="e">
        <f t="shared" si="26"/>
        <v>#N/A</v>
      </c>
      <c r="K25" s="30" t="e">
        <f t="shared" si="27"/>
        <v>#N/A</v>
      </c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61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  <c r="CX25" t="s">
        <v>194</v>
      </c>
      <c r="CZ25" s="27" t="s">
        <v>5154</v>
      </c>
    </row>
    <row r="26" spans="2:104" ht="15" customHeight="1" x14ac:dyDescent="0.15">
      <c r="B26" s="1" t="s">
        <v>2919</v>
      </c>
      <c r="C26" s="15" t="e">
        <f>BC23</f>
        <v>#N/A</v>
      </c>
      <c r="D26" s="30" t="e">
        <f t="shared" si="24"/>
        <v>#N/A</v>
      </c>
      <c r="E26" s="30" t="e">
        <f t="shared" si="25"/>
        <v>#N/A</v>
      </c>
      <c r="F26" s="31"/>
      <c r="G26" s="17"/>
      <c r="H26" s="1" t="s">
        <v>2919</v>
      </c>
      <c r="I26" s="32" t="e">
        <f t="shared" si="28"/>
        <v>#N/A</v>
      </c>
      <c r="J26" s="30" t="e">
        <f t="shared" si="26"/>
        <v>#N/A</v>
      </c>
      <c r="K26" s="30" t="e">
        <f t="shared" si="27"/>
        <v>#N/A</v>
      </c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  <c r="CX26" t="s">
        <v>557</v>
      </c>
      <c r="CZ26" s="27" t="s">
        <v>5151</v>
      </c>
    </row>
    <row r="27" spans="2:104" ht="15" customHeight="1" x14ac:dyDescent="0.15">
      <c r="B27" s="1" t="s">
        <v>2919</v>
      </c>
      <c r="C27" s="15" t="e">
        <f>BQ23</f>
        <v>#N/A</v>
      </c>
      <c r="D27" s="30" t="e">
        <f t="shared" si="24"/>
        <v>#N/A</v>
      </c>
      <c r="E27" s="30" t="e">
        <f t="shared" si="25"/>
        <v>#N/A</v>
      </c>
      <c r="F27" s="31"/>
      <c r="G27" s="17"/>
      <c r="H27" s="1" t="s">
        <v>2919</v>
      </c>
      <c r="I27" s="32" t="e">
        <f t="shared" si="28"/>
        <v>#N/A</v>
      </c>
      <c r="J27" s="30" t="e">
        <f t="shared" si="26"/>
        <v>#N/A</v>
      </c>
      <c r="K27" s="30" t="e">
        <f t="shared" si="27"/>
        <v>#N/A</v>
      </c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  <c r="CX27" t="s">
        <v>156</v>
      </c>
      <c r="CZ27" s="27" t="s">
        <v>5153</v>
      </c>
    </row>
    <row r="28" spans="2:104" ht="15" customHeight="1" x14ac:dyDescent="0.15">
      <c r="B28" s="2" t="s">
        <v>2920</v>
      </c>
      <c r="C28" s="15" t="e">
        <f>BR23</f>
        <v>#N/A</v>
      </c>
      <c r="D28" s="30" t="e">
        <f t="shared" si="24"/>
        <v>#N/A</v>
      </c>
      <c r="E28" s="30" t="e">
        <f t="shared" si="25"/>
        <v>#N/A</v>
      </c>
      <c r="F28" s="35" t="e">
        <f>AU23</f>
        <v>#N/A</v>
      </c>
      <c r="G28" s="17"/>
      <c r="H28" s="2" t="s">
        <v>2920</v>
      </c>
      <c r="I28" s="15" t="e">
        <f>C11</f>
        <v>#N/A</v>
      </c>
      <c r="J28" s="30" t="e">
        <f t="shared" si="26"/>
        <v>#N/A</v>
      </c>
      <c r="K28" s="30" t="e">
        <f t="shared" si="27"/>
        <v>#N/A</v>
      </c>
      <c r="L28" s="38" t="e">
        <f>F11</f>
        <v>#N/A</v>
      </c>
      <c r="N28" s="65" t="s">
        <v>2955</v>
      </c>
      <c r="O28" s="66" t="s">
        <v>2929</v>
      </c>
      <c r="P28" s="66" t="s">
        <v>2930</v>
      </c>
      <c r="Q28" s="65" t="s">
        <v>2956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  <c r="CX28" t="s">
        <v>321</v>
      </c>
      <c r="CZ28" s="27" t="s">
        <v>5152</v>
      </c>
    </row>
    <row r="29" spans="2:104" ht="15" customHeight="1" x14ac:dyDescent="0.15">
      <c r="B29" s="1" t="s">
        <v>2919</v>
      </c>
      <c r="C29" s="15" t="e">
        <f>BD23</f>
        <v>#N/A</v>
      </c>
      <c r="D29" s="30" t="e">
        <f t="shared" si="24"/>
        <v>#N/A</v>
      </c>
      <c r="E29" s="30" t="e">
        <f t="shared" si="25"/>
        <v>#N/A</v>
      </c>
      <c r="F29" s="34" t="e">
        <f>AR23</f>
        <v>#N/A</v>
      </c>
      <c r="G29" s="17"/>
      <c r="H29" s="1" t="s">
        <v>2919</v>
      </c>
      <c r="I29" s="15" t="e">
        <f>C14</f>
        <v>#N/A</v>
      </c>
      <c r="J29" s="30" t="e">
        <f t="shared" si="26"/>
        <v>#N/A</v>
      </c>
      <c r="K29" s="30" t="e">
        <f t="shared" si="27"/>
        <v>#N/A</v>
      </c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>U12</f>
        <v>0</v>
      </c>
      <c r="V29" s="47" t="e">
        <f>V12</f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  <c r="CX29" t="s">
        <v>900</v>
      </c>
      <c r="CZ29" s="27" t="s">
        <v>5152</v>
      </c>
    </row>
    <row r="30" spans="2:104" ht="15" customHeight="1" x14ac:dyDescent="0.15">
      <c r="B30" s="1" t="s">
        <v>2919</v>
      </c>
      <c r="C30" s="15" t="e">
        <f>BS23</f>
        <v>#N/A</v>
      </c>
      <c r="D30" s="30" t="e">
        <f t="shared" si="24"/>
        <v>#N/A</v>
      </c>
      <c r="E30" s="30" t="e">
        <f t="shared" si="25"/>
        <v>#N/A</v>
      </c>
      <c r="F30" s="31"/>
      <c r="G30" s="17"/>
      <c r="H30" s="1" t="s">
        <v>2919</v>
      </c>
      <c r="I30" s="15" t="e">
        <f>C15</f>
        <v>#N/A</v>
      </c>
      <c r="J30" s="30" t="e">
        <f t="shared" si="26"/>
        <v>#N/A</v>
      </c>
      <c r="K30" s="30" t="e">
        <f t="shared" si="27"/>
        <v>#N/A</v>
      </c>
      <c r="L30" s="31"/>
      <c r="U30" s="45">
        <f>U15</f>
        <v>0</v>
      </c>
      <c r="V30" s="47" t="e">
        <f>V15</f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  <c r="CX30" t="s">
        <v>266</v>
      </c>
      <c r="CY30" s="27" t="s">
        <v>5159</v>
      </c>
      <c r="CZ30" s="27" t="s">
        <v>2936</v>
      </c>
    </row>
    <row r="31" spans="2:104" ht="15" customHeight="1" x14ac:dyDescent="0.15">
      <c r="B31" s="2" t="s">
        <v>2920</v>
      </c>
      <c r="C31" s="15" t="e">
        <f>BT23</f>
        <v>#N/A</v>
      </c>
      <c r="D31" s="30" t="e">
        <f t="shared" si="24"/>
        <v>#N/A</v>
      </c>
      <c r="E31" s="30" t="e">
        <f t="shared" si="25"/>
        <v>#N/A</v>
      </c>
      <c r="F31" s="35" t="e">
        <f>AV23</f>
        <v>#N/A</v>
      </c>
      <c r="G31" s="17"/>
      <c r="H31" s="2" t="s">
        <v>2920</v>
      </c>
      <c r="I31" s="15" t="e">
        <f>C18</f>
        <v>#N/A</v>
      </c>
      <c r="J31" s="30" t="e">
        <f t="shared" si="26"/>
        <v>#N/A</v>
      </c>
      <c r="K31" s="30" t="e">
        <f t="shared" si="27"/>
        <v>#N/A</v>
      </c>
      <c r="L31" s="38" t="e">
        <f>F18</f>
        <v>#N/A</v>
      </c>
      <c r="O31" s="80" t="s">
        <v>2919</v>
      </c>
      <c r="R31" s="86" t="s">
        <v>3054</v>
      </c>
      <c r="U31" s="45">
        <f>U18</f>
        <v>0</v>
      </c>
      <c r="V31" s="47" t="e">
        <f>V18</f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  <c r="CX31" t="s">
        <v>394</v>
      </c>
      <c r="CZ31" s="27" t="s">
        <v>5152</v>
      </c>
    </row>
    <row r="32" spans="2:104" ht="15" customHeight="1" x14ac:dyDescent="0.15">
      <c r="B32" s="1" t="s">
        <v>2919</v>
      </c>
      <c r="C32" s="15" t="e">
        <f>BB23</f>
        <v>#N/A</v>
      </c>
      <c r="D32" s="30" t="e">
        <f t="shared" si="24"/>
        <v>#N/A</v>
      </c>
      <c r="E32" s="30" t="e">
        <f t="shared" si="25"/>
        <v>#N/A</v>
      </c>
      <c r="F32" s="34" t="e">
        <f>AS23</f>
        <v>#N/A</v>
      </c>
      <c r="G32" s="17"/>
      <c r="H32" s="1" t="s">
        <v>2919</v>
      </c>
      <c r="I32" s="15" t="e">
        <f>I6</f>
        <v>#N/A</v>
      </c>
      <c r="J32" s="30" t="e">
        <f t="shared" si="26"/>
        <v>#N/A</v>
      </c>
      <c r="K32" s="30" t="e">
        <f t="shared" si="27"/>
        <v>#N/A</v>
      </c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  <c r="CX32" t="s">
        <v>415</v>
      </c>
      <c r="CZ32" s="27" t="s">
        <v>5153</v>
      </c>
    </row>
    <row r="33" spans="2:104" ht="15" customHeight="1" x14ac:dyDescent="0.15">
      <c r="B33" s="1" t="s">
        <v>2919</v>
      </c>
      <c r="C33" s="15" t="e">
        <f>BE23</f>
        <v>#N/A</v>
      </c>
      <c r="D33" s="30" t="e">
        <f t="shared" si="24"/>
        <v>#N/A</v>
      </c>
      <c r="E33" s="30" t="e">
        <f t="shared" si="25"/>
        <v>#N/A</v>
      </c>
      <c r="F33" s="31"/>
      <c r="G33" s="17"/>
      <c r="H33" s="1" t="s">
        <v>2919</v>
      </c>
      <c r="I33" s="15" t="e">
        <f t="shared" ref="I33:I34" si="29">I7</f>
        <v>#N/A</v>
      </c>
      <c r="J33" s="30" t="e">
        <f t="shared" si="26"/>
        <v>#N/A</v>
      </c>
      <c r="K33" s="30" t="e">
        <f t="shared" si="27"/>
        <v>#N/A</v>
      </c>
      <c r="L33" s="31"/>
      <c r="N33" s="8"/>
      <c r="O33" s="83" t="s">
        <v>3067</v>
      </c>
      <c r="AH33" s="13"/>
      <c r="AI33" s="13"/>
      <c r="CX33" t="s">
        <v>362</v>
      </c>
      <c r="CZ33" s="27" t="s">
        <v>5152</v>
      </c>
    </row>
    <row r="34" spans="2:104" ht="15" customHeight="1" x14ac:dyDescent="0.15">
      <c r="B34" s="1" t="s">
        <v>2919</v>
      </c>
      <c r="C34" s="15" t="e">
        <f>BU23</f>
        <v>#N/A</v>
      </c>
      <c r="D34" s="30" t="e">
        <f t="shared" si="24"/>
        <v>#N/A</v>
      </c>
      <c r="E34" s="30" t="e">
        <f t="shared" si="25"/>
        <v>#N/A</v>
      </c>
      <c r="F34" s="31"/>
      <c r="G34" s="17"/>
      <c r="H34" s="1" t="s">
        <v>2919</v>
      </c>
      <c r="I34" s="15" t="e">
        <f t="shared" si="29"/>
        <v>#N/A</v>
      </c>
      <c r="J34" s="30" t="e">
        <f t="shared" si="26"/>
        <v>#N/A</v>
      </c>
      <c r="K34" s="30" t="e">
        <f t="shared" si="27"/>
        <v>#N/A</v>
      </c>
      <c r="L34" s="31"/>
      <c r="N34" s="8"/>
      <c r="O34" s="78" t="s">
        <v>2920</v>
      </c>
      <c r="AH34" s="13"/>
      <c r="AI34" s="13"/>
      <c r="CX34" t="s">
        <v>206</v>
      </c>
      <c r="CZ34" s="27" t="s">
        <v>5151</v>
      </c>
    </row>
    <row r="35" spans="2:104" ht="15" customHeight="1" x14ac:dyDescent="0.15">
      <c r="B35" s="2" t="s">
        <v>2920</v>
      </c>
      <c r="C35" s="15" t="e">
        <f>BV23</f>
        <v>#N/A</v>
      </c>
      <c r="D35" s="30" t="e">
        <f t="shared" si="24"/>
        <v>#N/A</v>
      </c>
      <c r="E35" s="30" t="e">
        <f t="shared" si="25"/>
        <v>#N/A</v>
      </c>
      <c r="F35" s="35" t="e">
        <f>AW23</f>
        <v>#N/A</v>
      </c>
      <c r="G35" s="17"/>
      <c r="H35" s="2" t="s">
        <v>2920</v>
      </c>
      <c r="I35" s="15" t="e">
        <f>I11</f>
        <v>#N/A</v>
      </c>
      <c r="J35" s="30" t="e">
        <f t="shared" si="26"/>
        <v>#N/A</v>
      </c>
      <c r="K35" s="30" t="e">
        <f t="shared" si="27"/>
        <v>#N/A</v>
      </c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  <c r="CX35" t="s">
        <v>1087</v>
      </c>
      <c r="CZ35" s="27" t="s">
        <v>5153</v>
      </c>
    </row>
    <row r="36" spans="2:104" ht="15" customHeight="1" x14ac:dyDescent="0.15">
      <c r="B36" s="1" t="s">
        <v>2919</v>
      </c>
      <c r="C36" s="15" t="e">
        <f>BF23</f>
        <v>#N/A</v>
      </c>
      <c r="D36" s="30" t="e">
        <f t="shared" si="24"/>
        <v>#N/A</v>
      </c>
      <c r="E36" s="30" t="e">
        <f t="shared" si="25"/>
        <v>#N/A</v>
      </c>
      <c r="F36" s="34" t="e">
        <f>AT23</f>
        <v>#N/A</v>
      </c>
      <c r="G36" s="17"/>
      <c r="H36" s="1" t="s">
        <v>2919</v>
      </c>
      <c r="I36" s="15" t="e">
        <f>I14</f>
        <v>#N/A</v>
      </c>
      <c r="J36" s="30" t="e">
        <f t="shared" si="26"/>
        <v>#N/A</v>
      </c>
      <c r="K36" s="30" t="e">
        <f t="shared" si="27"/>
        <v>#N/A</v>
      </c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  <c r="CX36" t="s">
        <v>496</v>
      </c>
      <c r="CZ36" s="27" t="s">
        <v>5154</v>
      </c>
    </row>
    <row r="37" spans="2:104" ht="15" customHeight="1" x14ac:dyDescent="0.15">
      <c r="B37" s="1" t="s">
        <v>2919</v>
      </c>
      <c r="C37" s="15" t="e">
        <f>BW23</f>
        <v>#N/A</v>
      </c>
      <c r="D37" s="30" t="e">
        <f t="shared" si="24"/>
        <v>#N/A</v>
      </c>
      <c r="E37" s="30" t="e">
        <f t="shared" si="25"/>
        <v>#N/A</v>
      </c>
      <c r="F37" s="31"/>
      <c r="G37" s="17"/>
      <c r="H37" s="1" t="s">
        <v>2919</v>
      </c>
      <c r="I37" s="15" t="e">
        <f>I15</f>
        <v>#N/A</v>
      </c>
      <c r="J37" s="30" t="e">
        <f t="shared" si="26"/>
        <v>#N/A</v>
      </c>
      <c r="K37" s="30" t="e">
        <f t="shared" si="27"/>
        <v>#N/A</v>
      </c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30">N37*Q37</f>
        <v>#N/A</v>
      </c>
      <c r="S37" s="14"/>
      <c r="T37" s="14"/>
      <c r="AH37" s="13"/>
      <c r="CX37" t="s">
        <v>112</v>
      </c>
      <c r="CZ37" s="27" t="s">
        <v>5151</v>
      </c>
    </row>
    <row r="38" spans="2:104" ht="15" customHeight="1" x14ac:dyDescent="0.15">
      <c r="B38" s="2" t="s">
        <v>2920</v>
      </c>
      <c r="C38" s="15" t="e">
        <f>BX23</f>
        <v>#N/A</v>
      </c>
      <c r="D38" s="30" t="e">
        <f t="shared" si="24"/>
        <v>#N/A</v>
      </c>
      <c r="E38" s="30" t="e">
        <f t="shared" si="25"/>
        <v>#N/A</v>
      </c>
      <c r="F38" s="35" t="e">
        <f>AX23</f>
        <v>#N/A</v>
      </c>
      <c r="G38" s="17"/>
      <c r="H38" s="2" t="s">
        <v>2920</v>
      </c>
      <c r="I38" s="15" t="e">
        <f>I18</f>
        <v>#N/A</v>
      </c>
      <c r="J38" s="30" t="e">
        <f t="shared" si="26"/>
        <v>#N/A</v>
      </c>
      <c r="K38" s="30" t="e">
        <f t="shared" si="27"/>
        <v>#N/A</v>
      </c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30"/>
        <v>#N/A</v>
      </c>
      <c r="S38" s="14"/>
      <c r="T38" s="14"/>
      <c r="AH38" s="13"/>
      <c r="CX38" t="s">
        <v>590</v>
      </c>
      <c r="CZ38" s="27" t="s">
        <v>5156</v>
      </c>
    </row>
    <row r="39" spans="2:104" ht="15" customHeight="1" x14ac:dyDescent="0.15">
      <c r="AH39" s="13"/>
      <c r="CX39" t="s">
        <v>269</v>
      </c>
      <c r="CY39" s="27" t="s">
        <v>5160</v>
      </c>
      <c r="CZ39" s="27" t="s">
        <v>5161</v>
      </c>
    </row>
    <row r="40" spans="2:104" ht="15" customHeight="1" x14ac:dyDescent="0.15">
      <c r="B40" s="16" t="e">
        <f>AM41</f>
        <v>#N/A</v>
      </c>
      <c r="C40" s="36" t="e">
        <f>BH41</f>
        <v>#N/A</v>
      </c>
      <c r="D40" s="44"/>
      <c r="E40" s="44" t="e">
        <f>BL41</f>
        <v>#N/A</v>
      </c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2921</v>
      </c>
      <c r="AL40" s="23" t="s">
        <v>2918</v>
      </c>
      <c r="AM40" s="24" t="s">
        <v>2917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  <c r="CX40" t="s">
        <v>361</v>
      </c>
      <c r="CZ40" s="27" t="s">
        <v>5154</v>
      </c>
    </row>
    <row r="41" spans="2:104" ht="15" customHeight="1" x14ac:dyDescent="0.15">
      <c r="B41" s="29" t="e">
        <f>BG41</f>
        <v>#N/A</v>
      </c>
      <c r="C41" s="36" t="e">
        <f>AL41</f>
        <v>#N/A</v>
      </c>
      <c r="D41" s="44"/>
      <c r="E41" s="44" t="e">
        <f>AY41</f>
        <v>#N/A</v>
      </c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3019</v>
      </c>
      <c r="O41" s="63" t="s">
        <v>3020</v>
      </c>
      <c r="P41" s="62" t="s">
        <v>3021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  <c r="CX41" t="s">
        <v>258</v>
      </c>
      <c r="CY41" s="27" t="s">
        <v>5152</v>
      </c>
      <c r="CZ41" s="27" t="s">
        <v>5162</v>
      </c>
    </row>
    <row r="42" spans="2:104" ht="15" customHeight="1" x14ac:dyDescent="0.15">
      <c r="B42" s="1" t="s">
        <v>2919</v>
      </c>
      <c r="C42" s="32" t="e">
        <f>AZ41</f>
        <v>#N/A</v>
      </c>
      <c r="D42" s="27" t="e">
        <f t="shared" ref="D42:D56" si="31">VLOOKUP(C42,$CX$1:$CZ$2000,2,0)</f>
        <v>#N/A</v>
      </c>
      <c r="E42" s="27" t="e">
        <f t="shared" ref="E42:E56" si="32">VLOOKUP(C42,$CX$1:$CZ$2000,3,0)</f>
        <v>#N/A</v>
      </c>
      <c r="F42" s="34" t="e">
        <f>AQ41</f>
        <v>#N/A</v>
      </c>
      <c r="G42" s="17"/>
      <c r="H42" s="1" t="s">
        <v>2919</v>
      </c>
      <c r="I42" s="32" t="e">
        <f>C23</f>
        <v>#N/A</v>
      </c>
      <c r="J42" s="27" t="e">
        <f t="shared" ref="J42:J56" si="33">VLOOKUP(I42,$CX$1:$CZ$2000,2,0)</f>
        <v>#N/A</v>
      </c>
      <c r="K42" s="27" t="e">
        <f t="shared" ref="K42:K56" si="34">VLOOKUP(I42,$CX$1:$CZ$2000,3,0)</f>
        <v>#N/A</v>
      </c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2921</v>
      </c>
      <c r="AL42" s="40" t="s">
        <v>2918</v>
      </c>
      <c r="AM42" s="41" t="s">
        <v>2917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  <c r="CX42" t="s">
        <v>58</v>
      </c>
      <c r="CZ42" s="27" t="s">
        <v>5160</v>
      </c>
    </row>
    <row r="43" spans="2:104" ht="15" customHeight="1" x14ac:dyDescent="0.15">
      <c r="B43" s="1" t="s">
        <v>2919</v>
      </c>
      <c r="C43" s="15" t="e">
        <f>BA41</f>
        <v>#N/A</v>
      </c>
      <c r="D43" s="30" t="e">
        <f t="shared" si="31"/>
        <v>#N/A</v>
      </c>
      <c r="E43" s="30" t="e">
        <f t="shared" si="32"/>
        <v>#N/A</v>
      </c>
      <c r="F43" s="31"/>
      <c r="G43" s="17"/>
      <c r="H43" s="1" t="s">
        <v>2919</v>
      </c>
      <c r="I43" s="32" t="e">
        <f t="shared" ref="I43:I45" si="35">C24</f>
        <v>#N/A</v>
      </c>
      <c r="J43" s="30" t="e">
        <f t="shared" si="33"/>
        <v>#N/A</v>
      </c>
      <c r="K43" s="30" t="e">
        <f t="shared" si="34"/>
        <v>#N/A</v>
      </c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62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  <c r="CX43" t="s">
        <v>1044</v>
      </c>
      <c r="CZ43" s="27" t="s">
        <v>5156</v>
      </c>
    </row>
    <row r="44" spans="2:104" ht="15" customHeight="1" x14ac:dyDescent="0.15">
      <c r="B44" s="1" t="s">
        <v>2919</v>
      </c>
      <c r="C44" s="15" t="e">
        <f>BC41</f>
        <v>#N/A</v>
      </c>
      <c r="D44" s="30" t="e">
        <f t="shared" si="31"/>
        <v>#N/A</v>
      </c>
      <c r="E44" s="30" t="e">
        <f t="shared" si="32"/>
        <v>#N/A</v>
      </c>
      <c r="F44" s="31"/>
      <c r="G44" s="17"/>
      <c r="H44" s="1" t="s">
        <v>2919</v>
      </c>
      <c r="I44" s="32" t="e">
        <f t="shared" si="35"/>
        <v>#N/A</v>
      </c>
      <c r="J44" s="30" t="e">
        <f t="shared" si="33"/>
        <v>#N/A</v>
      </c>
      <c r="K44" s="30" t="e">
        <f t="shared" si="34"/>
        <v>#N/A</v>
      </c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  <c r="CX44" t="s">
        <v>291</v>
      </c>
      <c r="CY44" s="27" t="s">
        <v>5151</v>
      </c>
      <c r="CZ44" s="27" t="s">
        <v>5154</v>
      </c>
    </row>
    <row r="45" spans="2:104" ht="15" customHeight="1" x14ac:dyDescent="0.15">
      <c r="B45" s="1" t="s">
        <v>2919</v>
      </c>
      <c r="C45" s="15" t="e">
        <f>BQ41</f>
        <v>#N/A</v>
      </c>
      <c r="D45" s="30" t="e">
        <f t="shared" si="31"/>
        <v>#N/A</v>
      </c>
      <c r="E45" s="30" t="e">
        <f t="shared" si="32"/>
        <v>#N/A</v>
      </c>
      <c r="F45" s="31"/>
      <c r="G45" s="17"/>
      <c r="H45" s="1" t="s">
        <v>2919</v>
      </c>
      <c r="I45" s="32" t="e">
        <f t="shared" si="35"/>
        <v>#N/A</v>
      </c>
      <c r="J45" s="30" t="e">
        <f t="shared" si="33"/>
        <v>#N/A</v>
      </c>
      <c r="K45" s="30" t="e">
        <f t="shared" si="34"/>
        <v>#N/A</v>
      </c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  <c r="CX45" t="s">
        <v>995</v>
      </c>
      <c r="CY45" s="27" t="s">
        <v>5163</v>
      </c>
      <c r="CZ45" s="27" t="s">
        <v>5164</v>
      </c>
    </row>
    <row r="46" spans="2:104" ht="15" customHeight="1" x14ac:dyDescent="0.15">
      <c r="B46" s="2" t="s">
        <v>2920</v>
      </c>
      <c r="C46" s="15" t="e">
        <f>BR41</f>
        <v>#N/A</v>
      </c>
      <c r="D46" s="30" t="e">
        <f t="shared" si="31"/>
        <v>#N/A</v>
      </c>
      <c r="E46" s="30" t="e">
        <f t="shared" si="32"/>
        <v>#N/A</v>
      </c>
      <c r="F46" s="35" t="e">
        <f>AU41</f>
        <v>#N/A</v>
      </c>
      <c r="G46" s="17"/>
      <c r="H46" s="2" t="s">
        <v>2920</v>
      </c>
      <c r="I46" s="15" t="e">
        <f>C29</f>
        <v>#N/A</v>
      </c>
      <c r="J46" s="30" t="e">
        <f t="shared" si="33"/>
        <v>#N/A</v>
      </c>
      <c r="K46" s="30" t="e">
        <f t="shared" si="34"/>
        <v>#N/A</v>
      </c>
      <c r="L46" s="38" t="e">
        <f>F29</f>
        <v>#N/A</v>
      </c>
      <c r="N46" s="65" t="s">
        <v>2955</v>
      </c>
      <c r="O46" s="66" t="s">
        <v>2929</v>
      </c>
      <c r="P46" s="66" t="s">
        <v>2930</v>
      </c>
      <c r="Q46" s="65" t="s">
        <v>2956</v>
      </c>
      <c r="AH46" s="13"/>
      <c r="AI46" s="13"/>
      <c r="CX46" t="s">
        <v>57</v>
      </c>
      <c r="CZ46" s="27" t="s">
        <v>5154</v>
      </c>
    </row>
    <row r="47" spans="2:104" ht="15" customHeight="1" x14ac:dyDescent="0.15">
      <c r="B47" s="1" t="s">
        <v>2919</v>
      </c>
      <c r="C47" s="15" t="e">
        <f>BD41</f>
        <v>#N/A</v>
      </c>
      <c r="D47" s="30" t="e">
        <f t="shared" si="31"/>
        <v>#N/A</v>
      </c>
      <c r="E47" s="30" t="e">
        <f t="shared" si="32"/>
        <v>#N/A</v>
      </c>
      <c r="F47" s="34" t="e">
        <f>AR41</f>
        <v>#N/A</v>
      </c>
      <c r="G47" s="17"/>
      <c r="H47" s="1" t="s">
        <v>2919</v>
      </c>
      <c r="I47" s="15" t="e">
        <f>C32</f>
        <v>#N/A</v>
      </c>
      <c r="J47" s="30" t="e">
        <f t="shared" si="33"/>
        <v>#N/A</v>
      </c>
      <c r="K47" s="30" t="e">
        <f t="shared" si="34"/>
        <v>#N/A</v>
      </c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  <c r="CX47" t="s">
        <v>138</v>
      </c>
      <c r="CY47" s="27" t="s">
        <v>5163</v>
      </c>
      <c r="CZ47" s="27" t="s">
        <v>5165</v>
      </c>
    </row>
    <row r="48" spans="2:104" ht="15" customHeight="1" x14ac:dyDescent="0.15">
      <c r="B48" s="1" t="s">
        <v>2919</v>
      </c>
      <c r="C48" s="15" t="e">
        <f>BS41</f>
        <v>#N/A</v>
      </c>
      <c r="D48" s="30" t="e">
        <f t="shared" si="31"/>
        <v>#N/A</v>
      </c>
      <c r="E48" s="30" t="e">
        <f t="shared" si="32"/>
        <v>#N/A</v>
      </c>
      <c r="F48" s="31"/>
      <c r="G48" s="17"/>
      <c r="H48" s="1" t="s">
        <v>2919</v>
      </c>
      <c r="I48" s="15" t="e">
        <f>C33</f>
        <v>#N/A</v>
      </c>
      <c r="J48" s="30" t="e">
        <f t="shared" si="33"/>
        <v>#N/A</v>
      </c>
      <c r="K48" s="30" t="e">
        <f t="shared" si="34"/>
        <v>#N/A</v>
      </c>
      <c r="L48" s="31"/>
      <c r="AH48" s="13"/>
      <c r="AI48" s="13"/>
      <c r="CX48" t="s">
        <v>536</v>
      </c>
      <c r="CZ48" s="27" t="s">
        <v>5160</v>
      </c>
    </row>
    <row r="49" spans="2:104" ht="15" customHeight="1" x14ac:dyDescent="0.15">
      <c r="B49" s="2" t="s">
        <v>2920</v>
      </c>
      <c r="C49" s="15" t="e">
        <f>BT41</f>
        <v>#N/A</v>
      </c>
      <c r="D49" s="30" t="e">
        <f t="shared" si="31"/>
        <v>#N/A</v>
      </c>
      <c r="E49" s="30" t="e">
        <f t="shared" si="32"/>
        <v>#N/A</v>
      </c>
      <c r="F49" s="35" t="e">
        <f>AV41</f>
        <v>#N/A</v>
      </c>
      <c r="G49" s="17"/>
      <c r="H49" s="2" t="s">
        <v>2920</v>
      </c>
      <c r="I49" s="15" t="e">
        <f>C36</f>
        <v>#N/A</v>
      </c>
      <c r="J49" s="30" t="e">
        <f t="shared" si="33"/>
        <v>#N/A</v>
      </c>
      <c r="K49" s="30" t="e">
        <f t="shared" si="34"/>
        <v>#N/A</v>
      </c>
      <c r="L49" s="38" t="e">
        <f>F36</f>
        <v>#N/A</v>
      </c>
      <c r="O49" s="80" t="s">
        <v>2919</v>
      </c>
      <c r="R49" s="86" t="s">
        <v>3054</v>
      </c>
      <c r="AH49" s="13"/>
      <c r="AI49" s="13"/>
      <c r="CX49" t="s">
        <v>523</v>
      </c>
      <c r="CZ49" s="27" t="s">
        <v>5165</v>
      </c>
    </row>
    <row r="50" spans="2:104" ht="15" customHeight="1" x14ac:dyDescent="0.15">
      <c r="B50" s="1" t="s">
        <v>2919</v>
      </c>
      <c r="C50" s="15" t="e">
        <f>BB41</f>
        <v>#N/A</v>
      </c>
      <c r="D50" s="30" t="e">
        <f t="shared" si="31"/>
        <v>#N/A</v>
      </c>
      <c r="E50" s="30" t="e">
        <f t="shared" si="32"/>
        <v>#N/A</v>
      </c>
      <c r="F50" s="34" t="e">
        <f>AS41</f>
        <v>#N/A</v>
      </c>
      <c r="G50" s="17"/>
      <c r="H50" s="1" t="s">
        <v>2919</v>
      </c>
      <c r="I50" s="15" t="e">
        <f>I24</f>
        <v>#N/A</v>
      </c>
      <c r="J50" s="30" t="e">
        <f t="shared" si="33"/>
        <v>#N/A</v>
      </c>
      <c r="K50" s="30" t="e">
        <f t="shared" si="34"/>
        <v>#N/A</v>
      </c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  <c r="CX50" t="s">
        <v>562</v>
      </c>
      <c r="CZ50" s="27" t="s">
        <v>5153</v>
      </c>
    </row>
    <row r="51" spans="2:104" ht="15" customHeight="1" x14ac:dyDescent="0.15">
      <c r="B51" s="1" t="s">
        <v>2919</v>
      </c>
      <c r="C51" s="15" t="e">
        <f>BE41</f>
        <v>#N/A</v>
      </c>
      <c r="D51" s="30" t="e">
        <f t="shared" si="31"/>
        <v>#N/A</v>
      </c>
      <c r="E51" s="30" t="e">
        <f t="shared" si="32"/>
        <v>#N/A</v>
      </c>
      <c r="F51" s="31"/>
      <c r="G51" s="17"/>
      <c r="H51" s="1" t="s">
        <v>2919</v>
      </c>
      <c r="I51" s="15" t="e">
        <f t="shared" ref="I51:I52" si="36">I25</f>
        <v>#N/A</v>
      </c>
      <c r="J51" s="30" t="e">
        <f t="shared" si="33"/>
        <v>#N/A</v>
      </c>
      <c r="K51" s="30" t="e">
        <f t="shared" si="34"/>
        <v>#N/A</v>
      </c>
      <c r="L51" s="31"/>
      <c r="N51" s="8"/>
      <c r="O51" s="83" t="s">
        <v>3067</v>
      </c>
      <c r="AH51" s="13"/>
      <c r="AI51" s="13"/>
      <c r="CX51" t="s">
        <v>176</v>
      </c>
      <c r="CZ51" s="27" t="s">
        <v>5152</v>
      </c>
    </row>
    <row r="52" spans="2:104" ht="15" customHeight="1" x14ac:dyDescent="0.15">
      <c r="B52" s="1" t="s">
        <v>2919</v>
      </c>
      <c r="C52" s="15" t="e">
        <f>BU41</f>
        <v>#N/A</v>
      </c>
      <c r="D52" s="30" t="e">
        <f t="shared" si="31"/>
        <v>#N/A</v>
      </c>
      <c r="E52" s="30" t="e">
        <f t="shared" si="32"/>
        <v>#N/A</v>
      </c>
      <c r="F52" s="31"/>
      <c r="G52" s="17"/>
      <c r="H52" s="1" t="s">
        <v>2919</v>
      </c>
      <c r="I52" s="15" t="e">
        <f t="shared" si="36"/>
        <v>#N/A</v>
      </c>
      <c r="J52" s="30" t="e">
        <f t="shared" si="33"/>
        <v>#N/A</v>
      </c>
      <c r="K52" s="30" t="e">
        <f t="shared" si="34"/>
        <v>#N/A</v>
      </c>
      <c r="L52" s="31"/>
      <c r="N52" s="8"/>
      <c r="O52" s="78" t="s">
        <v>2920</v>
      </c>
      <c r="AH52" s="13"/>
      <c r="AI52" s="13"/>
      <c r="CX52" t="s">
        <v>101</v>
      </c>
      <c r="CY52" s="27" t="s">
        <v>5153</v>
      </c>
      <c r="CZ52" s="27" t="s">
        <v>5154</v>
      </c>
    </row>
    <row r="53" spans="2:104" ht="15" customHeight="1" x14ac:dyDescent="0.15">
      <c r="B53" s="2" t="s">
        <v>2920</v>
      </c>
      <c r="C53" s="15" t="e">
        <f>BV41</f>
        <v>#N/A</v>
      </c>
      <c r="D53" s="30" t="e">
        <f t="shared" si="31"/>
        <v>#N/A</v>
      </c>
      <c r="E53" s="30" t="e">
        <f t="shared" si="32"/>
        <v>#N/A</v>
      </c>
      <c r="F53" s="35" t="e">
        <f>AW41</f>
        <v>#N/A</v>
      </c>
      <c r="G53" s="17"/>
      <c r="H53" s="2" t="s">
        <v>2920</v>
      </c>
      <c r="I53" s="15" t="e">
        <f>I29</f>
        <v>#N/A</v>
      </c>
      <c r="J53" s="30" t="e">
        <f t="shared" si="33"/>
        <v>#N/A</v>
      </c>
      <c r="K53" s="30" t="e">
        <f t="shared" si="34"/>
        <v>#N/A</v>
      </c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  <c r="CX53" t="s">
        <v>597</v>
      </c>
      <c r="CZ53" s="27" t="s">
        <v>5163</v>
      </c>
    </row>
    <row r="54" spans="2:104" ht="15" customHeight="1" x14ac:dyDescent="0.15">
      <c r="B54" s="1" t="s">
        <v>2919</v>
      </c>
      <c r="C54" s="15" t="e">
        <f>BF41</f>
        <v>#N/A</v>
      </c>
      <c r="D54" s="30" t="e">
        <f t="shared" si="31"/>
        <v>#N/A</v>
      </c>
      <c r="E54" s="30" t="e">
        <f t="shared" si="32"/>
        <v>#N/A</v>
      </c>
      <c r="F54" s="34" t="e">
        <f>AT41</f>
        <v>#N/A</v>
      </c>
      <c r="G54" s="17"/>
      <c r="H54" s="1" t="s">
        <v>2919</v>
      </c>
      <c r="I54" s="15" t="e">
        <f>I32</f>
        <v>#N/A</v>
      </c>
      <c r="J54" s="30" t="e">
        <f t="shared" si="33"/>
        <v>#N/A</v>
      </c>
      <c r="K54" s="30" t="e">
        <f t="shared" si="34"/>
        <v>#N/A</v>
      </c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  <c r="CX54" t="s">
        <v>329</v>
      </c>
      <c r="CY54" s="27" t="s">
        <v>5166</v>
      </c>
      <c r="CZ54" s="27" t="s">
        <v>5165</v>
      </c>
    </row>
    <row r="55" spans="2:104" ht="15" customHeight="1" x14ac:dyDescent="0.15">
      <c r="B55" s="1" t="s">
        <v>2919</v>
      </c>
      <c r="C55" s="15" t="e">
        <f>BW41</f>
        <v>#N/A</v>
      </c>
      <c r="D55" s="30" t="e">
        <f t="shared" si="31"/>
        <v>#N/A</v>
      </c>
      <c r="E55" s="30" t="e">
        <f t="shared" si="32"/>
        <v>#N/A</v>
      </c>
      <c r="F55" s="31"/>
      <c r="G55" s="17"/>
      <c r="H55" s="1" t="s">
        <v>2919</v>
      </c>
      <c r="I55" s="15" t="e">
        <f>I33</f>
        <v>#N/A</v>
      </c>
      <c r="J55" s="30" t="e">
        <f t="shared" si="33"/>
        <v>#N/A</v>
      </c>
      <c r="K55" s="30" t="e">
        <f t="shared" si="34"/>
        <v>#N/A</v>
      </c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37">N55*Q55</f>
        <v>#N/A</v>
      </c>
      <c r="S55" s="14"/>
      <c r="T55" s="14"/>
      <c r="AH55" s="13"/>
      <c r="CX55" t="s">
        <v>339</v>
      </c>
      <c r="CY55" s="27" t="s">
        <v>2936</v>
      </c>
      <c r="CZ55" s="27" t="s">
        <v>5167</v>
      </c>
    </row>
    <row r="56" spans="2:104" ht="15" customHeight="1" x14ac:dyDescent="0.15">
      <c r="B56" s="2" t="s">
        <v>2920</v>
      </c>
      <c r="C56" s="15" t="e">
        <f>BX41</f>
        <v>#N/A</v>
      </c>
      <c r="D56" s="30" t="e">
        <f t="shared" si="31"/>
        <v>#N/A</v>
      </c>
      <c r="E56" s="30" t="e">
        <f t="shared" si="32"/>
        <v>#N/A</v>
      </c>
      <c r="F56" s="35" t="e">
        <f>AX41</f>
        <v>#N/A</v>
      </c>
      <c r="G56" s="17"/>
      <c r="H56" s="2" t="s">
        <v>2920</v>
      </c>
      <c r="I56" s="15" t="e">
        <f>I36</f>
        <v>#N/A</v>
      </c>
      <c r="J56" s="30" t="e">
        <f t="shared" si="33"/>
        <v>#N/A</v>
      </c>
      <c r="K56" s="30" t="e">
        <f t="shared" si="34"/>
        <v>#N/A</v>
      </c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37"/>
        <v>#N/A</v>
      </c>
      <c r="S56" s="14"/>
      <c r="T56" s="14"/>
      <c r="AH56" s="13"/>
      <c r="CX56" t="s">
        <v>600</v>
      </c>
      <c r="CZ56" s="27" t="s">
        <v>5166</v>
      </c>
    </row>
    <row r="57" spans="2:104" ht="15" customHeight="1" x14ac:dyDescent="0.15">
      <c r="AH57" s="13"/>
      <c r="CX57" t="s">
        <v>51</v>
      </c>
      <c r="CZ57" s="27" t="s">
        <v>5154</v>
      </c>
    </row>
    <row r="58" spans="2:104" ht="15" customHeight="1" x14ac:dyDescent="0.15">
      <c r="B58" s="16" t="e">
        <f>AM59</f>
        <v>#N/A</v>
      </c>
      <c r="C58" s="36" t="e">
        <f>BH59</f>
        <v>#N/A</v>
      </c>
      <c r="D58" s="44"/>
      <c r="E58" s="44" t="e">
        <f>BL59</f>
        <v>#N/A</v>
      </c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2921</v>
      </c>
      <c r="AL58" s="23" t="s">
        <v>2918</v>
      </c>
      <c r="AM58" s="24" t="s">
        <v>2917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  <c r="CX58" t="s">
        <v>1574</v>
      </c>
      <c r="CZ58" s="27" t="s">
        <v>5152</v>
      </c>
    </row>
    <row r="59" spans="2:104" ht="15" customHeight="1" x14ac:dyDescent="0.15">
      <c r="B59" s="29" t="e">
        <f>BG59</f>
        <v>#N/A</v>
      </c>
      <c r="C59" s="36" t="e">
        <f>AL59</f>
        <v>#N/A</v>
      </c>
      <c r="D59" s="44"/>
      <c r="E59" s="44" t="e">
        <f>AY59</f>
        <v>#N/A</v>
      </c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3019</v>
      </c>
      <c r="O59" s="63" t="s">
        <v>3020</v>
      </c>
      <c r="P59" s="62" t="s">
        <v>3021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  <c r="CX59" t="s">
        <v>250</v>
      </c>
      <c r="CZ59" s="27" t="s">
        <v>5152</v>
      </c>
    </row>
    <row r="60" spans="2:104" ht="15" customHeight="1" x14ac:dyDescent="0.15">
      <c r="B60" s="1" t="s">
        <v>2919</v>
      </c>
      <c r="C60" s="32" t="e">
        <f>AZ59</f>
        <v>#N/A</v>
      </c>
      <c r="D60" s="27" t="e">
        <f t="shared" ref="D60:D74" si="38">VLOOKUP(C60,$CX$1:$CZ$2000,2,0)</f>
        <v>#N/A</v>
      </c>
      <c r="E60" s="27" t="e">
        <f t="shared" ref="E60:E74" si="39">VLOOKUP(C60,$CX$1:$CZ$2000,3,0)</f>
        <v>#N/A</v>
      </c>
      <c r="F60" s="34" t="e">
        <f>AQ59</f>
        <v>#N/A</v>
      </c>
      <c r="G60" s="17"/>
      <c r="H60" s="1" t="s">
        <v>2919</v>
      </c>
      <c r="I60" s="32" t="e">
        <f>C41</f>
        <v>#N/A</v>
      </c>
      <c r="J60" s="27" t="e">
        <f t="shared" ref="J60:J74" si="40">VLOOKUP(I60,$CX$1:$CZ$2000,2,0)</f>
        <v>#N/A</v>
      </c>
      <c r="K60" s="27" t="e">
        <f t="shared" ref="K60:K74" si="41">VLOOKUP(I60,$CX$1:$CZ$2000,3,0)</f>
        <v>#N/A</v>
      </c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2921</v>
      </c>
      <c r="AL60" s="40" t="s">
        <v>2918</v>
      </c>
      <c r="AM60" s="41" t="s">
        <v>2917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  <c r="CX60" t="s">
        <v>59</v>
      </c>
      <c r="CY60" s="27" t="s">
        <v>5163</v>
      </c>
      <c r="CZ60" s="27" t="s">
        <v>5164</v>
      </c>
    </row>
    <row r="61" spans="2:104" ht="15" customHeight="1" x14ac:dyDescent="0.15">
      <c r="B61" s="1" t="s">
        <v>2919</v>
      </c>
      <c r="C61" s="15" t="e">
        <f>BA59</f>
        <v>#N/A</v>
      </c>
      <c r="D61" s="30" t="e">
        <f t="shared" si="38"/>
        <v>#N/A</v>
      </c>
      <c r="E61" s="30" t="e">
        <f t="shared" si="39"/>
        <v>#N/A</v>
      </c>
      <c r="F61" s="31"/>
      <c r="G61" s="17"/>
      <c r="H61" s="1" t="s">
        <v>2919</v>
      </c>
      <c r="I61" s="32" t="e">
        <f t="shared" ref="I61:I63" si="42">C42</f>
        <v>#N/A</v>
      </c>
      <c r="J61" s="30" t="e">
        <f t="shared" si="40"/>
        <v>#N/A</v>
      </c>
      <c r="K61" s="30" t="e">
        <f t="shared" si="41"/>
        <v>#N/A</v>
      </c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63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  <c r="CX61" t="s">
        <v>155</v>
      </c>
      <c r="CZ61" s="27" t="s">
        <v>5166</v>
      </c>
    </row>
    <row r="62" spans="2:104" ht="15" customHeight="1" x14ac:dyDescent="0.15">
      <c r="B62" s="1" t="s">
        <v>2919</v>
      </c>
      <c r="C62" s="15" t="e">
        <f>BC59</f>
        <v>#N/A</v>
      </c>
      <c r="D62" s="30" t="e">
        <f t="shared" si="38"/>
        <v>#N/A</v>
      </c>
      <c r="E62" s="30" t="e">
        <f t="shared" si="39"/>
        <v>#N/A</v>
      </c>
      <c r="F62" s="31"/>
      <c r="G62" s="17"/>
      <c r="H62" s="1" t="s">
        <v>2919</v>
      </c>
      <c r="I62" s="32" t="e">
        <f t="shared" si="42"/>
        <v>#N/A</v>
      </c>
      <c r="J62" s="30" t="e">
        <f t="shared" si="40"/>
        <v>#N/A</v>
      </c>
      <c r="K62" s="30" t="e">
        <f t="shared" si="41"/>
        <v>#N/A</v>
      </c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  <c r="CX62" t="s">
        <v>376</v>
      </c>
      <c r="CZ62" s="27" t="s">
        <v>5154</v>
      </c>
    </row>
    <row r="63" spans="2:104" ht="15" customHeight="1" x14ac:dyDescent="0.15">
      <c r="B63" s="1" t="s">
        <v>2919</v>
      </c>
      <c r="C63" s="15" t="e">
        <f>BQ59</f>
        <v>#N/A</v>
      </c>
      <c r="D63" s="30" t="e">
        <f t="shared" si="38"/>
        <v>#N/A</v>
      </c>
      <c r="E63" s="30" t="e">
        <f t="shared" si="39"/>
        <v>#N/A</v>
      </c>
      <c r="F63" s="31"/>
      <c r="G63" s="17"/>
      <c r="H63" s="1" t="s">
        <v>2919</v>
      </c>
      <c r="I63" s="32" t="e">
        <f t="shared" si="42"/>
        <v>#N/A</v>
      </c>
      <c r="J63" s="30" t="e">
        <f t="shared" si="40"/>
        <v>#N/A</v>
      </c>
      <c r="K63" s="30" t="e">
        <f t="shared" si="41"/>
        <v>#N/A</v>
      </c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  <c r="CX63" t="s">
        <v>1053</v>
      </c>
      <c r="CZ63" s="27" t="s">
        <v>5152</v>
      </c>
    </row>
    <row r="64" spans="2:104" ht="15" customHeight="1" x14ac:dyDescent="0.15">
      <c r="B64" s="2" t="s">
        <v>2920</v>
      </c>
      <c r="C64" s="15" t="e">
        <f>BR59</f>
        <v>#N/A</v>
      </c>
      <c r="D64" s="30" t="e">
        <f t="shared" si="38"/>
        <v>#N/A</v>
      </c>
      <c r="E64" s="30" t="e">
        <f t="shared" si="39"/>
        <v>#N/A</v>
      </c>
      <c r="F64" s="35" t="e">
        <f>AU59</f>
        <v>#N/A</v>
      </c>
      <c r="G64" s="17"/>
      <c r="H64" s="2" t="s">
        <v>2920</v>
      </c>
      <c r="I64" s="15" t="e">
        <f>C47</f>
        <v>#N/A</v>
      </c>
      <c r="J64" s="30" t="e">
        <f t="shared" si="40"/>
        <v>#N/A</v>
      </c>
      <c r="K64" s="30" t="e">
        <f t="shared" si="41"/>
        <v>#N/A</v>
      </c>
      <c r="L64" s="38" t="e">
        <f>F47</f>
        <v>#N/A</v>
      </c>
      <c r="N64" s="65" t="s">
        <v>2955</v>
      </c>
      <c r="O64" s="66" t="s">
        <v>2929</v>
      </c>
      <c r="P64" s="66" t="s">
        <v>2930</v>
      </c>
      <c r="Q64" s="65" t="s">
        <v>2956</v>
      </c>
      <c r="AH64" s="13"/>
      <c r="AI64" s="13"/>
      <c r="CX64" t="s">
        <v>484</v>
      </c>
      <c r="CZ64" s="27" t="s">
        <v>5152</v>
      </c>
    </row>
    <row r="65" spans="2:104" ht="15" customHeight="1" x14ac:dyDescent="0.15">
      <c r="B65" s="1" t="s">
        <v>2919</v>
      </c>
      <c r="C65" s="15" t="e">
        <f>BD59</f>
        <v>#N/A</v>
      </c>
      <c r="D65" s="30" t="e">
        <f t="shared" si="38"/>
        <v>#N/A</v>
      </c>
      <c r="E65" s="30" t="e">
        <f t="shared" si="39"/>
        <v>#N/A</v>
      </c>
      <c r="F65" s="34" t="e">
        <f>AR59</f>
        <v>#N/A</v>
      </c>
      <c r="G65" s="17"/>
      <c r="H65" s="1" t="s">
        <v>2919</v>
      </c>
      <c r="I65" s="15" t="e">
        <f>C50</f>
        <v>#N/A</v>
      </c>
      <c r="J65" s="30" t="e">
        <f t="shared" si="40"/>
        <v>#N/A</v>
      </c>
      <c r="K65" s="30" t="e">
        <f t="shared" si="41"/>
        <v>#N/A</v>
      </c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  <c r="CX65" t="s">
        <v>615</v>
      </c>
      <c r="CY65" s="27" t="s">
        <v>5153</v>
      </c>
      <c r="CZ65" s="27" t="s">
        <v>5162</v>
      </c>
    </row>
    <row r="66" spans="2:104" ht="15" customHeight="1" x14ac:dyDescent="0.15">
      <c r="B66" s="1" t="s">
        <v>2919</v>
      </c>
      <c r="C66" s="15" t="e">
        <f>BS59</f>
        <v>#N/A</v>
      </c>
      <c r="D66" s="30" t="e">
        <f t="shared" si="38"/>
        <v>#N/A</v>
      </c>
      <c r="E66" s="30" t="e">
        <f t="shared" si="39"/>
        <v>#N/A</v>
      </c>
      <c r="F66" s="31"/>
      <c r="G66" s="17"/>
      <c r="H66" s="1" t="s">
        <v>2919</v>
      </c>
      <c r="I66" s="15" t="e">
        <f>C51</f>
        <v>#N/A</v>
      </c>
      <c r="J66" s="30" t="e">
        <f t="shared" si="40"/>
        <v>#N/A</v>
      </c>
      <c r="K66" s="30" t="e">
        <f t="shared" si="41"/>
        <v>#N/A</v>
      </c>
      <c r="L66" s="31"/>
      <c r="AH66" s="13"/>
      <c r="AI66" s="13"/>
      <c r="CX66" t="s">
        <v>285</v>
      </c>
      <c r="CY66" s="27" t="s">
        <v>5165</v>
      </c>
      <c r="CZ66" s="27" t="s">
        <v>5160</v>
      </c>
    </row>
    <row r="67" spans="2:104" ht="15" customHeight="1" x14ac:dyDescent="0.15">
      <c r="B67" s="2" t="s">
        <v>2920</v>
      </c>
      <c r="C67" s="15" t="e">
        <f>BT59</f>
        <v>#N/A</v>
      </c>
      <c r="D67" s="30" t="e">
        <f t="shared" si="38"/>
        <v>#N/A</v>
      </c>
      <c r="E67" s="30" t="e">
        <f t="shared" si="39"/>
        <v>#N/A</v>
      </c>
      <c r="F67" s="35" t="e">
        <f>AV59</f>
        <v>#N/A</v>
      </c>
      <c r="G67" s="17"/>
      <c r="H67" s="2" t="s">
        <v>2920</v>
      </c>
      <c r="I67" s="15" t="e">
        <f>C54</f>
        <v>#N/A</v>
      </c>
      <c r="J67" s="30" t="e">
        <f t="shared" si="40"/>
        <v>#N/A</v>
      </c>
      <c r="K67" s="30" t="e">
        <f t="shared" si="41"/>
        <v>#N/A</v>
      </c>
      <c r="L67" s="38" t="e">
        <f>F54</f>
        <v>#N/A</v>
      </c>
      <c r="O67" s="80" t="s">
        <v>2919</v>
      </c>
      <c r="R67" s="86" t="s">
        <v>3054</v>
      </c>
      <c r="AH67" s="13"/>
      <c r="AI67" s="13"/>
      <c r="CX67" t="s">
        <v>48</v>
      </c>
      <c r="CZ67" s="27" t="s">
        <v>5165</v>
      </c>
    </row>
    <row r="68" spans="2:104" ht="15" customHeight="1" x14ac:dyDescent="0.15">
      <c r="B68" s="1" t="s">
        <v>2919</v>
      </c>
      <c r="C68" s="15" t="e">
        <f>BB59</f>
        <v>#N/A</v>
      </c>
      <c r="D68" s="30" t="e">
        <f t="shared" si="38"/>
        <v>#N/A</v>
      </c>
      <c r="E68" s="30" t="e">
        <f t="shared" si="39"/>
        <v>#N/A</v>
      </c>
      <c r="F68" s="34" t="e">
        <f>AS59</f>
        <v>#N/A</v>
      </c>
      <c r="G68" s="17"/>
      <c r="H68" s="1" t="s">
        <v>2919</v>
      </c>
      <c r="I68" s="15" t="e">
        <f>I42</f>
        <v>#N/A</v>
      </c>
      <c r="J68" s="30" t="e">
        <f t="shared" si="40"/>
        <v>#N/A</v>
      </c>
      <c r="K68" s="30" t="e">
        <f t="shared" si="41"/>
        <v>#N/A</v>
      </c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  <c r="CX68" t="s">
        <v>335</v>
      </c>
      <c r="CZ68" s="27" t="s">
        <v>5154</v>
      </c>
    </row>
    <row r="69" spans="2:104" ht="15" customHeight="1" x14ac:dyDescent="0.15">
      <c r="B69" s="1" t="s">
        <v>2919</v>
      </c>
      <c r="C69" s="15" t="e">
        <f>BE59</f>
        <v>#N/A</v>
      </c>
      <c r="D69" s="30" t="e">
        <f t="shared" si="38"/>
        <v>#N/A</v>
      </c>
      <c r="E69" s="30" t="e">
        <f t="shared" si="39"/>
        <v>#N/A</v>
      </c>
      <c r="F69" s="31"/>
      <c r="G69" s="17"/>
      <c r="H69" s="1" t="s">
        <v>2919</v>
      </c>
      <c r="I69" s="15" t="e">
        <f t="shared" ref="I69:I70" si="43">I43</f>
        <v>#N/A</v>
      </c>
      <c r="J69" s="30" t="e">
        <f t="shared" si="40"/>
        <v>#N/A</v>
      </c>
      <c r="K69" s="30" t="e">
        <f t="shared" si="41"/>
        <v>#N/A</v>
      </c>
      <c r="L69" s="31"/>
      <c r="N69" s="8"/>
      <c r="O69" s="83" t="s">
        <v>3067</v>
      </c>
      <c r="AH69" s="13"/>
      <c r="AI69" s="13"/>
      <c r="CX69" t="s">
        <v>410</v>
      </c>
      <c r="CZ69" s="27" t="s">
        <v>5153</v>
      </c>
    </row>
    <row r="70" spans="2:104" ht="15" customHeight="1" x14ac:dyDescent="0.15">
      <c r="B70" s="1" t="s">
        <v>2919</v>
      </c>
      <c r="C70" s="15" t="e">
        <f>BU59</f>
        <v>#N/A</v>
      </c>
      <c r="D70" s="30" t="e">
        <f t="shared" si="38"/>
        <v>#N/A</v>
      </c>
      <c r="E70" s="30" t="e">
        <f t="shared" si="39"/>
        <v>#N/A</v>
      </c>
      <c r="F70" s="31"/>
      <c r="G70" s="17"/>
      <c r="H70" s="1" t="s">
        <v>2919</v>
      </c>
      <c r="I70" s="15" t="e">
        <f t="shared" si="43"/>
        <v>#N/A</v>
      </c>
      <c r="J70" s="30" t="e">
        <f t="shared" si="40"/>
        <v>#N/A</v>
      </c>
      <c r="K70" s="30" t="e">
        <f t="shared" si="41"/>
        <v>#N/A</v>
      </c>
      <c r="L70" s="31"/>
      <c r="N70" s="8"/>
      <c r="O70" s="78" t="s">
        <v>2920</v>
      </c>
      <c r="AH70" s="13"/>
      <c r="AI70" s="13"/>
      <c r="CX70" t="s">
        <v>189</v>
      </c>
      <c r="CZ70" s="27" t="s">
        <v>5166</v>
      </c>
    </row>
    <row r="71" spans="2:104" ht="15" customHeight="1" x14ac:dyDescent="0.15">
      <c r="B71" s="2" t="s">
        <v>2920</v>
      </c>
      <c r="C71" s="15" t="e">
        <f>BV59</f>
        <v>#N/A</v>
      </c>
      <c r="D71" s="30" t="e">
        <f t="shared" si="38"/>
        <v>#N/A</v>
      </c>
      <c r="E71" s="30" t="e">
        <f t="shared" si="39"/>
        <v>#N/A</v>
      </c>
      <c r="F71" s="35" t="e">
        <f>AW59</f>
        <v>#N/A</v>
      </c>
      <c r="G71" s="17"/>
      <c r="H71" s="2" t="s">
        <v>2920</v>
      </c>
      <c r="I71" s="15" t="e">
        <f>I47</f>
        <v>#N/A</v>
      </c>
      <c r="J71" s="30" t="e">
        <f t="shared" si="40"/>
        <v>#N/A</v>
      </c>
      <c r="K71" s="30" t="e">
        <f t="shared" si="41"/>
        <v>#N/A</v>
      </c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  <c r="CX71" t="s">
        <v>193</v>
      </c>
      <c r="CY71" s="27" t="s">
        <v>5151</v>
      </c>
      <c r="CZ71" s="27" t="s">
        <v>5155</v>
      </c>
    </row>
    <row r="72" spans="2:104" ht="15" customHeight="1" x14ac:dyDescent="0.15">
      <c r="B72" s="1" t="s">
        <v>2919</v>
      </c>
      <c r="C72" s="15" t="e">
        <f>BF59</f>
        <v>#N/A</v>
      </c>
      <c r="D72" s="30" t="e">
        <f t="shared" si="38"/>
        <v>#N/A</v>
      </c>
      <c r="E72" s="30" t="e">
        <f t="shared" si="39"/>
        <v>#N/A</v>
      </c>
      <c r="F72" s="34" t="e">
        <f>AT59</f>
        <v>#N/A</v>
      </c>
      <c r="G72" s="17"/>
      <c r="H72" s="1" t="s">
        <v>2919</v>
      </c>
      <c r="I72" s="15" t="e">
        <f>I50</f>
        <v>#N/A</v>
      </c>
      <c r="J72" s="30" t="e">
        <f t="shared" si="40"/>
        <v>#N/A</v>
      </c>
      <c r="K72" s="30" t="e">
        <f t="shared" si="41"/>
        <v>#N/A</v>
      </c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  <c r="CX72" t="s">
        <v>95</v>
      </c>
      <c r="CY72" s="27" t="s">
        <v>5153</v>
      </c>
      <c r="CZ72" s="27" t="s">
        <v>5154</v>
      </c>
    </row>
    <row r="73" spans="2:104" ht="15" customHeight="1" x14ac:dyDescent="0.15">
      <c r="B73" s="1" t="s">
        <v>2919</v>
      </c>
      <c r="C73" s="15" t="e">
        <f>BW59</f>
        <v>#N/A</v>
      </c>
      <c r="D73" s="30" t="e">
        <f t="shared" si="38"/>
        <v>#N/A</v>
      </c>
      <c r="E73" s="30" t="e">
        <f t="shared" si="39"/>
        <v>#N/A</v>
      </c>
      <c r="F73" s="31"/>
      <c r="G73" s="17"/>
      <c r="H73" s="1" t="s">
        <v>2919</v>
      </c>
      <c r="I73" s="15" t="e">
        <f>I51</f>
        <v>#N/A</v>
      </c>
      <c r="J73" s="30" t="e">
        <f t="shared" si="40"/>
        <v>#N/A</v>
      </c>
      <c r="K73" s="30" t="e">
        <f t="shared" si="41"/>
        <v>#N/A</v>
      </c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44">N73*Q73</f>
        <v>#N/A</v>
      </c>
      <c r="S73" s="14"/>
      <c r="T73" s="14"/>
      <c r="AH73" s="13"/>
      <c r="CX73" t="s">
        <v>131</v>
      </c>
      <c r="CY73" s="27" t="s">
        <v>5166</v>
      </c>
      <c r="CZ73" s="27" t="s">
        <v>5165</v>
      </c>
    </row>
    <row r="74" spans="2:104" ht="15" customHeight="1" x14ac:dyDescent="0.15">
      <c r="B74" s="2" t="s">
        <v>2920</v>
      </c>
      <c r="C74" s="15" t="e">
        <f>BX59</f>
        <v>#N/A</v>
      </c>
      <c r="D74" s="30" t="e">
        <f t="shared" si="38"/>
        <v>#N/A</v>
      </c>
      <c r="E74" s="30" t="e">
        <f t="shared" si="39"/>
        <v>#N/A</v>
      </c>
      <c r="F74" s="35" t="e">
        <f>AX59</f>
        <v>#N/A</v>
      </c>
      <c r="G74" s="17"/>
      <c r="H74" s="2" t="s">
        <v>2920</v>
      </c>
      <c r="I74" s="15" t="e">
        <f>I54</f>
        <v>#N/A</v>
      </c>
      <c r="J74" s="30" t="e">
        <f t="shared" si="40"/>
        <v>#N/A</v>
      </c>
      <c r="K74" s="30" t="e">
        <f t="shared" si="41"/>
        <v>#N/A</v>
      </c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44"/>
        <v>#N/A</v>
      </c>
      <c r="S74" s="14"/>
      <c r="T74" s="14"/>
      <c r="AH74" s="13"/>
      <c r="CX74" t="s">
        <v>115</v>
      </c>
      <c r="CZ74" s="27" t="s">
        <v>5153</v>
      </c>
    </row>
    <row r="75" spans="2:104" ht="15" customHeight="1" x14ac:dyDescent="0.15">
      <c r="AH75" s="13"/>
      <c r="CX75" t="s">
        <v>287</v>
      </c>
      <c r="CY75" s="27" t="s">
        <v>5153</v>
      </c>
      <c r="CZ75" s="27" t="s">
        <v>2936</v>
      </c>
    </row>
    <row r="76" spans="2:104" ht="15" customHeight="1" x14ac:dyDescent="0.15">
      <c r="B76" s="16" t="e">
        <f>AM77</f>
        <v>#N/A</v>
      </c>
      <c r="C76" s="36" t="e">
        <f>BH77</f>
        <v>#N/A</v>
      </c>
      <c r="D76" s="44"/>
      <c r="E76" s="44" t="e">
        <f>BL77</f>
        <v>#N/A</v>
      </c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2921</v>
      </c>
      <c r="AL76" s="23" t="s">
        <v>2918</v>
      </c>
      <c r="AM76" s="24" t="s">
        <v>2917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  <c r="CX76" t="s">
        <v>289</v>
      </c>
      <c r="CY76" s="27" t="s">
        <v>5153</v>
      </c>
      <c r="CZ76" s="27" t="s">
        <v>5155</v>
      </c>
    </row>
    <row r="77" spans="2:104" ht="15" customHeight="1" x14ac:dyDescent="0.15">
      <c r="B77" s="29" t="e">
        <f>BG77</f>
        <v>#N/A</v>
      </c>
      <c r="C77" s="36" t="e">
        <f>AL77</f>
        <v>#N/A</v>
      </c>
      <c r="D77" s="44"/>
      <c r="E77" s="44" t="e">
        <f>AY77</f>
        <v>#N/A</v>
      </c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3019</v>
      </c>
      <c r="O77" s="63" t="s">
        <v>3020</v>
      </c>
      <c r="P77" s="62" t="s">
        <v>3021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  <c r="CX77" t="s">
        <v>79</v>
      </c>
      <c r="CZ77" s="27" t="s">
        <v>5154</v>
      </c>
    </row>
    <row r="78" spans="2:104" ht="15" customHeight="1" x14ac:dyDescent="0.15">
      <c r="B78" s="1" t="s">
        <v>2919</v>
      </c>
      <c r="C78" s="32" t="e">
        <f>AZ77</f>
        <v>#N/A</v>
      </c>
      <c r="D78" s="27" t="e">
        <f t="shared" ref="D78:D92" si="45">VLOOKUP(C78,$CX$1:$CZ$2000,2,0)</f>
        <v>#N/A</v>
      </c>
      <c r="E78" s="27" t="e">
        <f t="shared" ref="E78:E92" si="46">VLOOKUP(C78,$CX$1:$CZ$2000,3,0)</f>
        <v>#N/A</v>
      </c>
      <c r="F78" s="34" t="e">
        <f>AQ77</f>
        <v>#N/A</v>
      </c>
      <c r="G78" s="17"/>
      <c r="H78" s="1" t="s">
        <v>2919</v>
      </c>
      <c r="I78" s="32" t="e">
        <f>C59</f>
        <v>#N/A</v>
      </c>
      <c r="J78" s="27" t="e">
        <f t="shared" ref="J78:J92" si="47">VLOOKUP(I78,$CX$1:$CZ$2000,2,0)</f>
        <v>#N/A</v>
      </c>
      <c r="K78" s="27" t="e">
        <f t="shared" ref="K78:K92" si="48">VLOOKUP(I78,$CX$1:$CZ$2000,3,0)</f>
        <v>#N/A</v>
      </c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2921</v>
      </c>
      <c r="AL78" s="40" t="s">
        <v>2918</v>
      </c>
      <c r="AM78" s="41" t="s">
        <v>2917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  <c r="CX78" t="s">
        <v>910</v>
      </c>
      <c r="CZ78" s="27" t="s">
        <v>5151</v>
      </c>
    </row>
    <row r="79" spans="2:104" ht="15" customHeight="1" x14ac:dyDescent="0.15">
      <c r="B79" s="1" t="s">
        <v>2919</v>
      </c>
      <c r="C79" s="15" t="e">
        <f>BA77</f>
        <v>#N/A</v>
      </c>
      <c r="D79" s="30" t="e">
        <f t="shared" si="45"/>
        <v>#N/A</v>
      </c>
      <c r="E79" s="30" t="e">
        <f t="shared" si="46"/>
        <v>#N/A</v>
      </c>
      <c r="F79" s="31"/>
      <c r="G79" s="17"/>
      <c r="H79" s="1" t="s">
        <v>2919</v>
      </c>
      <c r="I79" s="32" t="e">
        <f t="shared" ref="I79:I81" si="49">C60</f>
        <v>#N/A</v>
      </c>
      <c r="J79" s="30" t="e">
        <f t="shared" si="47"/>
        <v>#N/A</v>
      </c>
      <c r="K79" s="30" t="e">
        <f t="shared" si="48"/>
        <v>#N/A</v>
      </c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64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  <c r="CX79" t="s">
        <v>527</v>
      </c>
      <c r="CZ79" s="27" t="s">
        <v>5154</v>
      </c>
    </row>
    <row r="80" spans="2:104" ht="15" customHeight="1" x14ac:dyDescent="0.15">
      <c r="B80" s="1" t="s">
        <v>2919</v>
      </c>
      <c r="C80" s="15" t="e">
        <f>BC77</f>
        <v>#N/A</v>
      </c>
      <c r="D80" s="30" t="e">
        <f t="shared" si="45"/>
        <v>#N/A</v>
      </c>
      <c r="E80" s="30" t="e">
        <f t="shared" si="46"/>
        <v>#N/A</v>
      </c>
      <c r="F80" s="31"/>
      <c r="G80" s="17"/>
      <c r="H80" s="1" t="s">
        <v>2919</v>
      </c>
      <c r="I80" s="32" t="e">
        <f t="shared" si="49"/>
        <v>#N/A</v>
      </c>
      <c r="J80" s="30" t="e">
        <f t="shared" si="47"/>
        <v>#N/A</v>
      </c>
      <c r="K80" s="30" t="e">
        <f t="shared" si="48"/>
        <v>#N/A</v>
      </c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  <c r="CX80" t="s">
        <v>397</v>
      </c>
      <c r="CZ80" s="27" t="s">
        <v>5153</v>
      </c>
    </row>
    <row r="81" spans="2:104" ht="15" customHeight="1" x14ac:dyDescent="0.15">
      <c r="B81" s="1" t="s">
        <v>2919</v>
      </c>
      <c r="C81" s="15" t="e">
        <f>BQ77</f>
        <v>#N/A</v>
      </c>
      <c r="D81" s="30" t="e">
        <f t="shared" si="45"/>
        <v>#N/A</v>
      </c>
      <c r="E81" s="30" t="e">
        <f t="shared" si="46"/>
        <v>#N/A</v>
      </c>
      <c r="F81" s="31"/>
      <c r="G81" s="17"/>
      <c r="H81" s="1" t="s">
        <v>2919</v>
      </c>
      <c r="I81" s="32" t="e">
        <f t="shared" si="49"/>
        <v>#N/A</v>
      </c>
      <c r="J81" s="30" t="e">
        <f t="shared" si="47"/>
        <v>#N/A</v>
      </c>
      <c r="K81" s="30" t="e">
        <f t="shared" si="48"/>
        <v>#N/A</v>
      </c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  <c r="CX81" t="s">
        <v>3099</v>
      </c>
      <c r="CZ81" s="27" t="s">
        <v>5151</v>
      </c>
    </row>
    <row r="82" spans="2:104" ht="15" customHeight="1" x14ac:dyDescent="0.15">
      <c r="B82" s="2" t="s">
        <v>2920</v>
      </c>
      <c r="C82" s="15" t="e">
        <f>BR77</f>
        <v>#N/A</v>
      </c>
      <c r="D82" s="30" t="e">
        <f t="shared" si="45"/>
        <v>#N/A</v>
      </c>
      <c r="E82" s="30" t="e">
        <f t="shared" si="46"/>
        <v>#N/A</v>
      </c>
      <c r="F82" s="35" t="e">
        <f>AU77</f>
        <v>#N/A</v>
      </c>
      <c r="G82" s="17"/>
      <c r="H82" s="2" t="s">
        <v>2920</v>
      </c>
      <c r="I82" s="15" t="e">
        <f>C65</f>
        <v>#N/A</v>
      </c>
      <c r="J82" s="30" t="e">
        <f t="shared" si="47"/>
        <v>#N/A</v>
      </c>
      <c r="K82" s="30" t="e">
        <f t="shared" si="48"/>
        <v>#N/A</v>
      </c>
      <c r="L82" s="38" t="e">
        <f>F65</f>
        <v>#N/A</v>
      </c>
      <c r="N82" s="65" t="s">
        <v>2955</v>
      </c>
      <c r="O82" s="66" t="s">
        <v>2929</v>
      </c>
      <c r="P82" s="66" t="s">
        <v>2930</v>
      </c>
      <c r="Q82" s="65" t="s">
        <v>2956</v>
      </c>
      <c r="AH82" s="13"/>
      <c r="AI82" s="13"/>
      <c r="CX82" t="s">
        <v>580</v>
      </c>
      <c r="CZ82" s="27" t="s">
        <v>2936</v>
      </c>
    </row>
    <row r="83" spans="2:104" ht="15" customHeight="1" x14ac:dyDescent="0.15">
      <c r="B83" s="1" t="s">
        <v>2919</v>
      </c>
      <c r="C83" s="15" t="e">
        <f>BD77</f>
        <v>#N/A</v>
      </c>
      <c r="D83" s="30" t="e">
        <f t="shared" si="45"/>
        <v>#N/A</v>
      </c>
      <c r="E83" s="30" t="e">
        <f t="shared" si="46"/>
        <v>#N/A</v>
      </c>
      <c r="F83" s="34" t="e">
        <f>AR77</f>
        <v>#N/A</v>
      </c>
      <c r="G83" s="17"/>
      <c r="H83" s="1" t="s">
        <v>2919</v>
      </c>
      <c r="I83" s="15" t="e">
        <f>C68</f>
        <v>#N/A</v>
      </c>
      <c r="J83" s="30" t="e">
        <f t="shared" si="47"/>
        <v>#N/A</v>
      </c>
      <c r="K83" s="30" t="e">
        <f t="shared" si="48"/>
        <v>#N/A</v>
      </c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  <c r="CX83" t="s">
        <v>157</v>
      </c>
      <c r="CZ83" s="27" t="s">
        <v>5154</v>
      </c>
    </row>
    <row r="84" spans="2:104" ht="15" customHeight="1" x14ac:dyDescent="0.15">
      <c r="B84" s="1" t="s">
        <v>2919</v>
      </c>
      <c r="C84" s="15" t="e">
        <f>BS77</f>
        <v>#N/A</v>
      </c>
      <c r="D84" s="30" t="e">
        <f t="shared" si="45"/>
        <v>#N/A</v>
      </c>
      <c r="E84" s="30" t="e">
        <f t="shared" si="46"/>
        <v>#N/A</v>
      </c>
      <c r="F84" s="31"/>
      <c r="G84" s="17"/>
      <c r="H84" s="1" t="s">
        <v>2919</v>
      </c>
      <c r="I84" s="15" t="e">
        <f>C69</f>
        <v>#N/A</v>
      </c>
      <c r="J84" s="30" t="e">
        <f t="shared" si="47"/>
        <v>#N/A</v>
      </c>
      <c r="K84" s="30" t="e">
        <f t="shared" si="48"/>
        <v>#N/A</v>
      </c>
      <c r="L84" s="31"/>
      <c r="AH84" s="13"/>
      <c r="AI84" s="13"/>
      <c r="CX84" t="s">
        <v>617</v>
      </c>
      <c r="CZ84" s="27" t="s">
        <v>5151</v>
      </c>
    </row>
    <row r="85" spans="2:104" ht="15" customHeight="1" x14ac:dyDescent="0.15">
      <c r="B85" s="2" t="s">
        <v>2920</v>
      </c>
      <c r="C85" s="15" t="e">
        <f>BT77</f>
        <v>#N/A</v>
      </c>
      <c r="D85" s="30" t="e">
        <f t="shared" si="45"/>
        <v>#N/A</v>
      </c>
      <c r="E85" s="30" t="e">
        <f t="shared" si="46"/>
        <v>#N/A</v>
      </c>
      <c r="F85" s="35" t="e">
        <f>AV77</f>
        <v>#N/A</v>
      </c>
      <c r="G85" s="17"/>
      <c r="H85" s="2" t="s">
        <v>2920</v>
      </c>
      <c r="I85" s="15" t="e">
        <f>C72</f>
        <v>#N/A</v>
      </c>
      <c r="J85" s="30" t="e">
        <f t="shared" si="47"/>
        <v>#N/A</v>
      </c>
      <c r="K85" s="30" t="e">
        <f t="shared" si="48"/>
        <v>#N/A</v>
      </c>
      <c r="L85" s="38" t="e">
        <f>F72</f>
        <v>#N/A</v>
      </c>
      <c r="O85" s="80" t="s">
        <v>2919</v>
      </c>
      <c r="R85" s="86" t="s">
        <v>3054</v>
      </c>
      <c r="AH85" s="13"/>
      <c r="AI85" s="13"/>
      <c r="CX85" t="s">
        <v>842</v>
      </c>
      <c r="CZ85" s="27" t="s">
        <v>5152</v>
      </c>
    </row>
    <row r="86" spans="2:104" ht="15" customHeight="1" x14ac:dyDescent="0.15">
      <c r="B86" s="1" t="s">
        <v>2919</v>
      </c>
      <c r="C86" s="15" t="e">
        <f>BB77</f>
        <v>#N/A</v>
      </c>
      <c r="D86" s="30" t="e">
        <f t="shared" si="45"/>
        <v>#N/A</v>
      </c>
      <c r="E86" s="30" t="e">
        <f t="shared" si="46"/>
        <v>#N/A</v>
      </c>
      <c r="F86" s="34" t="e">
        <f>AS77</f>
        <v>#N/A</v>
      </c>
      <c r="G86" s="17"/>
      <c r="H86" s="1" t="s">
        <v>2919</v>
      </c>
      <c r="I86" s="15" t="e">
        <f>I60</f>
        <v>#N/A</v>
      </c>
      <c r="J86" s="30" t="e">
        <f t="shared" si="47"/>
        <v>#N/A</v>
      </c>
      <c r="K86" s="30" t="e">
        <f t="shared" si="48"/>
        <v>#N/A</v>
      </c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  <c r="CX86" t="s">
        <v>292</v>
      </c>
      <c r="CZ86" s="27" t="s">
        <v>5152</v>
      </c>
    </row>
    <row r="87" spans="2:104" ht="15" customHeight="1" x14ac:dyDescent="0.15">
      <c r="B87" s="1" t="s">
        <v>2919</v>
      </c>
      <c r="C87" s="15" t="e">
        <f>BE77</f>
        <v>#N/A</v>
      </c>
      <c r="D87" s="30" t="e">
        <f t="shared" si="45"/>
        <v>#N/A</v>
      </c>
      <c r="E87" s="30" t="e">
        <f t="shared" si="46"/>
        <v>#N/A</v>
      </c>
      <c r="F87" s="31"/>
      <c r="G87" s="17"/>
      <c r="H87" s="1" t="s">
        <v>2919</v>
      </c>
      <c r="I87" s="15" t="e">
        <f t="shared" ref="I87:I88" si="50">I61</f>
        <v>#N/A</v>
      </c>
      <c r="J87" s="30" t="e">
        <f t="shared" si="47"/>
        <v>#N/A</v>
      </c>
      <c r="K87" s="30" t="e">
        <f t="shared" si="48"/>
        <v>#N/A</v>
      </c>
      <c r="L87" s="31"/>
      <c r="N87" s="8"/>
      <c r="O87" s="83" t="s">
        <v>3067</v>
      </c>
      <c r="AH87" s="13"/>
      <c r="AI87" s="13"/>
      <c r="CX87" t="s">
        <v>495</v>
      </c>
      <c r="CY87" s="27" t="s">
        <v>5152</v>
      </c>
      <c r="CZ87" s="27" t="s">
        <v>5156</v>
      </c>
    </row>
    <row r="88" spans="2:104" ht="15" customHeight="1" x14ac:dyDescent="0.15">
      <c r="B88" s="1" t="s">
        <v>2919</v>
      </c>
      <c r="C88" s="15" t="e">
        <f>BU77</f>
        <v>#N/A</v>
      </c>
      <c r="D88" s="30" t="e">
        <f t="shared" si="45"/>
        <v>#N/A</v>
      </c>
      <c r="E88" s="30" t="e">
        <f t="shared" si="46"/>
        <v>#N/A</v>
      </c>
      <c r="F88" s="31"/>
      <c r="G88" s="17"/>
      <c r="H88" s="1" t="s">
        <v>2919</v>
      </c>
      <c r="I88" s="15" t="e">
        <f t="shared" si="50"/>
        <v>#N/A</v>
      </c>
      <c r="J88" s="30" t="e">
        <f t="shared" si="47"/>
        <v>#N/A</v>
      </c>
      <c r="K88" s="30" t="e">
        <f t="shared" si="48"/>
        <v>#N/A</v>
      </c>
      <c r="L88" s="31"/>
      <c r="N88" s="8"/>
      <c r="O88" s="78" t="s">
        <v>2920</v>
      </c>
      <c r="AH88" s="13"/>
      <c r="AI88" s="13"/>
      <c r="CX88" t="s">
        <v>117</v>
      </c>
      <c r="CZ88" s="27" t="s">
        <v>5152</v>
      </c>
    </row>
    <row r="89" spans="2:104" ht="15" customHeight="1" x14ac:dyDescent="0.15">
      <c r="B89" s="2" t="s">
        <v>2920</v>
      </c>
      <c r="C89" s="15" t="e">
        <f>BV77</f>
        <v>#N/A</v>
      </c>
      <c r="D89" s="30" t="e">
        <f t="shared" si="45"/>
        <v>#N/A</v>
      </c>
      <c r="E89" s="30" t="e">
        <f t="shared" si="46"/>
        <v>#N/A</v>
      </c>
      <c r="F89" s="35" t="e">
        <f>AW77</f>
        <v>#N/A</v>
      </c>
      <c r="G89" s="17"/>
      <c r="H89" s="2" t="s">
        <v>2920</v>
      </c>
      <c r="I89" s="15" t="e">
        <f>I65</f>
        <v>#N/A</v>
      </c>
      <c r="J89" s="30" t="e">
        <f t="shared" si="47"/>
        <v>#N/A</v>
      </c>
      <c r="K89" s="30" t="e">
        <f t="shared" si="48"/>
        <v>#N/A</v>
      </c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  <c r="CX89" t="s">
        <v>644</v>
      </c>
      <c r="CZ89" s="27" t="s">
        <v>5154</v>
      </c>
    </row>
    <row r="90" spans="2:104" ht="15" customHeight="1" x14ac:dyDescent="0.15">
      <c r="B90" s="1" t="s">
        <v>2919</v>
      </c>
      <c r="C90" s="15" t="e">
        <f>BF77</f>
        <v>#N/A</v>
      </c>
      <c r="D90" s="30" t="e">
        <f t="shared" si="45"/>
        <v>#N/A</v>
      </c>
      <c r="E90" s="30" t="e">
        <f t="shared" si="46"/>
        <v>#N/A</v>
      </c>
      <c r="F90" s="34" t="e">
        <f>AT77</f>
        <v>#N/A</v>
      </c>
      <c r="G90" s="17"/>
      <c r="H90" s="1" t="s">
        <v>2919</v>
      </c>
      <c r="I90" s="15" t="e">
        <f>I68</f>
        <v>#N/A</v>
      </c>
      <c r="J90" s="30" t="e">
        <f t="shared" si="47"/>
        <v>#N/A</v>
      </c>
      <c r="K90" s="30" t="e">
        <f t="shared" si="48"/>
        <v>#N/A</v>
      </c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  <c r="CX90" t="s">
        <v>429</v>
      </c>
      <c r="CZ90" s="27" t="s">
        <v>5154</v>
      </c>
    </row>
    <row r="91" spans="2:104" ht="15" customHeight="1" x14ac:dyDescent="0.15">
      <c r="B91" s="1" t="s">
        <v>2919</v>
      </c>
      <c r="C91" s="15" t="e">
        <f>BW77</f>
        <v>#N/A</v>
      </c>
      <c r="D91" s="30" t="e">
        <f t="shared" si="45"/>
        <v>#N/A</v>
      </c>
      <c r="E91" s="30" t="e">
        <f t="shared" si="46"/>
        <v>#N/A</v>
      </c>
      <c r="F91" s="31"/>
      <c r="G91" s="17"/>
      <c r="H91" s="1" t="s">
        <v>2919</v>
      </c>
      <c r="I91" s="15" t="e">
        <f>I69</f>
        <v>#N/A</v>
      </c>
      <c r="J91" s="30" t="e">
        <f t="shared" si="47"/>
        <v>#N/A</v>
      </c>
      <c r="K91" s="30" t="e">
        <f t="shared" si="48"/>
        <v>#N/A</v>
      </c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51">N91*Q91</f>
        <v>#N/A</v>
      </c>
      <c r="S91" s="14"/>
      <c r="T91" s="14"/>
      <c r="AH91" s="13"/>
      <c r="CX91" t="s">
        <v>402</v>
      </c>
      <c r="CY91" s="27" t="s">
        <v>5151</v>
      </c>
      <c r="CZ91" s="27" t="s">
        <v>5158</v>
      </c>
    </row>
    <row r="92" spans="2:104" ht="15" customHeight="1" x14ac:dyDescent="0.15">
      <c r="B92" s="2" t="s">
        <v>2920</v>
      </c>
      <c r="C92" s="15" t="e">
        <f>BX77</f>
        <v>#N/A</v>
      </c>
      <c r="D92" s="30" t="e">
        <f t="shared" si="45"/>
        <v>#N/A</v>
      </c>
      <c r="E92" s="30" t="e">
        <f t="shared" si="46"/>
        <v>#N/A</v>
      </c>
      <c r="F92" s="35" t="e">
        <f>AX77</f>
        <v>#N/A</v>
      </c>
      <c r="G92" s="17"/>
      <c r="H92" s="2" t="s">
        <v>2920</v>
      </c>
      <c r="I92" s="15" t="e">
        <f>I72</f>
        <v>#N/A</v>
      </c>
      <c r="J92" s="30" t="e">
        <f t="shared" si="47"/>
        <v>#N/A</v>
      </c>
      <c r="K92" s="30" t="e">
        <f t="shared" si="48"/>
        <v>#N/A</v>
      </c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51"/>
        <v>#N/A</v>
      </c>
      <c r="S92" s="14"/>
      <c r="T92" s="14"/>
      <c r="AH92" s="13"/>
      <c r="CX92" t="s">
        <v>196</v>
      </c>
      <c r="CY92" s="27" t="s">
        <v>5152</v>
      </c>
      <c r="CZ92" s="27" t="s">
        <v>2936</v>
      </c>
    </row>
    <row r="93" spans="2:104" ht="15" customHeight="1" x14ac:dyDescent="0.15">
      <c r="AH93" s="13"/>
      <c r="CX93" t="s">
        <v>229</v>
      </c>
      <c r="CZ93" s="27" t="s">
        <v>5154</v>
      </c>
    </row>
    <row r="94" spans="2:104" ht="15" customHeight="1" x14ac:dyDescent="0.15">
      <c r="B94" s="16" t="e">
        <f>AM95</f>
        <v>#N/A</v>
      </c>
      <c r="C94" s="36" t="e">
        <f>BH95</f>
        <v>#N/A</v>
      </c>
      <c r="D94" s="44"/>
      <c r="E94" s="44" t="e">
        <f>BL95</f>
        <v>#N/A</v>
      </c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2921</v>
      </c>
      <c r="AL94" s="23" t="s">
        <v>2918</v>
      </c>
      <c r="AM94" s="24" t="s">
        <v>2917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  <c r="CX94" t="s">
        <v>77</v>
      </c>
      <c r="CZ94" s="27" t="s">
        <v>5153</v>
      </c>
    </row>
    <row r="95" spans="2:104" ht="15" customHeight="1" x14ac:dyDescent="0.15">
      <c r="B95" s="29" t="e">
        <f>BG95</f>
        <v>#N/A</v>
      </c>
      <c r="C95" s="36" t="e">
        <f>AL95</f>
        <v>#N/A</v>
      </c>
      <c r="D95" s="44"/>
      <c r="E95" s="44" t="e">
        <f>AY95</f>
        <v>#N/A</v>
      </c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3019</v>
      </c>
      <c r="O95" s="63" t="s">
        <v>3020</v>
      </c>
      <c r="P95" s="62" t="s">
        <v>3021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  <c r="CX95" t="s">
        <v>140</v>
      </c>
      <c r="CY95" s="27" t="s">
        <v>5153</v>
      </c>
      <c r="CZ95" s="27" t="s">
        <v>2936</v>
      </c>
    </row>
    <row r="96" spans="2:104" ht="15" customHeight="1" x14ac:dyDescent="0.15">
      <c r="B96" s="1" t="s">
        <v>2919</v>
      </c>
      <c r="C96" s="32" t="e">
        <f>AZ95</f>
        <v>#N/A</v>
      </c>
      <c r="D96" s="27" t="e">
        <f t="shared" ref="D96:D110" si="52">VLOOKUP(C96,$CX$1:$CZ$2000,2,0)</f>
        <v>#N/A</v>
      </c>
      <c r="E96" s="27" t="e">
        <f t="shared" ref="E96:E110" si="53">VLOOKUP(C96,$CX$1:$CZ$2000,3,0)</f>
        <v>#N/A</v>
      </c>
      <c r="F96" s="34" t="e">
        <f>AQ95</f>
        <v>#N/A</v>
      </c>
      <c r="G96" s="17"/>
      <c r="H96" s="1" t="s">
        <v>2919</v>
      </c>
      <c r="I96" s="32" t="e">
        <f>C77</f>
        <v>#N/A</v>
      </c>
      <c r="J96" s="27" t="e">
        <f t="shared" ref="J96:J110" si="54">VLOOKUP(I96,$CX$1:$CZ$2000,2,0)</f>
        <v>#N/A</v>
      </c>
      <c r="K96" s="27" t="e">
        <f t="shared" ref="K96:K110" si="55">VLOOKUP(I96,$CX$1:$CZ$2000,3,0)</f>
        <v>#N/A</v>
      </c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2921</v>
      </c>
      <c r="AL96" s="40" t="s">
        <v>2918</v>
      </c>
      <c r="AM96" s="41" t="s">
        <v>2917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  <c r="CX96" t="s">
        <v>183</v>
      </c>
      <c r="CY96" s="27" t="s">
        <v>5151</v>
      </c>
      <c r="CZ96" s="27" t="s">
        <v>5167</v>
      </c>
    </row>
    <row r="97" spans="2:104" ht="15" customHeight="1" x14ac:dyDescent="0.15">
      <c r="B97" s="1" t="s">
        <v>2919</v>
      </c>
      <c r="C97" s="15" t="e">
        <f>BA95</f>
        <v>#N/A</v>
      </c>
      <c r="D97" s="30" t="e">
        <f t="shared" si="52"/>
        <v>#N/A</v>
      </c>
      <c r="E97" s="30" t="e">
        <f t="shared" si="53"/>
        <v>#N/A</v>
      </c>
      <c r="F97" s="31"/>
      <c r="G97" s="17"/>
      <c r="H97" s="1" t="s">
        <v>2919</v>
      </c>
      <c r="I97" s="32" t="e">
        <f t="shared" ref="I97:I99" si="56">C78</f>
        <v>#N/A</v>
      </c>
      <c r="J97" s="30" t="e">
        <f t="shared" si="54"/>
        <v>#N/A</v>
      </c>
      <c r="K97" s="30" t="e">
        <f t="shared" si="55"/>
        <v>#N/A</v>
      </c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65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  <c r="CX97" t="s">
        <v>396</v>
      </c>
      <c r="CZ97" s="27" t="s">
        <v>5152</v>
      </c>
    </row>
    <row r="98" spans="2:104" ht="15" customHeight="1" x14ac:dyDescent="0.15">
      <c r="B98" s="1" t="s">
        <v>2919</v>
      </c>
      <c r="C98" s="15" t="e">
        <f>BC95</f>
        <v>#N/A</v>
      </c>
      <c r="D98" s="30" t="e">
        <f t="shared" si="52"/>
        <v>#N/A</v>
      </c>
      <c r="E98" s="30" t="e">
        <f t="shared" si="53"/>
        <v>#N/A</v>
      </c>
      <c r="F98" s="31"/>
      <c r="G98" s="17"/>
      <c r="H98" s="1" t="s">
        <v>2919</v>
      </c>
      <c r="I98" s="32" t="e">
        <f t="shared" si="56"/>
        <v>#N/A</v>
      </c>
      <c r="J98" s="30" t="e">
        <f t="shared" si="54"/>
        <v>#N/A</v>
      </c>
      <c r="K98" s="30" t="e">
        <f t="shared" si="55"/>
        <v>#N/A</v>
      </c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  <c r="CX98" t="s">
        <v>2319</v>
      </c>
      <c r="CZ98" s="27" t="s">
        <v>5152</v>
      </c>
    </row>
    <row r="99" spans="2:104" ht="15" customHeight="1" x14ac:dyDescent="0.15">
      <c r="B99" s="1" t="s">
        <v>2919</v>
      </c>
      <c r="C99" s="15" t="e">
        <f>BQ95</f>
        <v>#N/A</v>
      </c>
      <c r="D99" s="30" t="e">
        <f t="shared" si="52"/>
        <v>#N/A</v>
      </c>
      <c r="E99" s="30" t="e">
        <f t="shared" si="53"/>
        <v>#N/A</v>
      </c>
      <c r="F99" s="31"/>
      <c r="G99" s="17"/>
      <c r="H99" s="1" t="s">
        <v>2919</v>
      </c>
      <c r="I99" s="32" t="e">
        <f t="shared" si="56"/>
        <v>#N/A</v>
      </c>
      <c r="J99" s="30" t="e">
        <f t="shared" si="54"/>
        <v>#N/A</v>
      </c>
      <c r="K99" s="30" t="e">
        <f t="shared" si="55"/>
        <v>#N/A</v>
      </c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  <c r="CX99" t="s">
        <v>202</v>
      </c>
      <c r="CY99" s="27" t="s">
        <v>5154</v>
      </c>
      <c r="CZ99" s="27" t="s">
        <v>5155</v>
      </c>
    </row>
    <row r="100" spans="2:104" ht="15" customHeight="1" x14ac:dyDescent="0.15">
      <c r="B100" s="2" t="s">
        <v>2920</v>
      </c>
      <c r="C100" s="15" t="e">
        <f>BR95</f>
        <v>#N/A</v>
      </c>
      <c r="D100" s="30" t="e">
        <f t="shared" si="52"/>
        <v>#N/A</v>
      </c>
      <c r="E100" s="30" t="e">
        <f t="shared" si="53"/>
        <v>#N/A</v>
      </c>
      <c r="F100" s="35" t="e">
        <f>AU95</f>
        <v>#N/A</v>
      </c>
      <c r="G100" s="17"/>
      <c r="H100" s="2" t="s">
        <v>2920</v>
      </c>
      <c r="I100" s="15" t="e">
        <f>C83</f>
        <v>#N/A</v>
      </c>
      <c r="J100" s="30" t="e">
        <f t="shared" si="54"/>
        <v>#N/A</v>
      </c>
      <c r="K100" s="30" t="e">
        <f t="shared" si="55"/>
        <v>#N/A</v>
      </c>
      <c r="L100" s="38" t="e">
        <f>F83</f>
        <v>#N/A</v>
      </c>
      <c r="N100" s="65" t="s">
        <v>2955</v>
      </c>
      <c r="O100" s="66" t="s">
        <v>2929</v>
      </c>
      <c r="P100" s="66" t="s">
        <v>2930</v>
      </c>
      <c r="Q100" s="65" t="s">
        <v>2956</v>
      </c>
      <c r="AH100" s="13"/>
      <c r="AI100" s="13"/>
      <c r="CX100" t="s">
        <v>828</v>
      </c>
      <c r="CZ100" s="27" t="s">
        <v>5152</v>
      </c>
    </row>
    <row r="101" spans="2:104" ht="15" customHeight="1" x14ac:dyDescent="0.15">
      <c r="B101" s="1" t="s">
        <v>2919</v>
      </c>
      <c r="C101" s="15" t="e">
        <f>BD95</f>
        <v>#N/A</v>
      </c>
      <c r="D101" s="30" t="e">
        <f t="shared" si="52"/>
        <v>#N/A</v>
      </c>
      <c r="E101" s="30" t="e">
        <f t="shared" si="53"/>
        <v>#N/A</v>
      </c>
      <c r="F101" s="34" t="e">
        <f>AR95</f>
        <v>#N/A</v>
      </c>
      <c r="G101" s="17"/>
      <c r="H101" s="1" t="s">
        <v>2919</v>
      </c>
      <c r="I101" s="15" t="e">
        <f>C86</f>
        <v>#N/A</v>
      </c>
      <c r="J101" s="30" t="e">
        <f t="shared" si="54"/>
        <v>#N/A</v>
      </c>
      <c r="K101" s="30" t="e">
        <f t="shared" si="55"/>
        <v>#N/A</v>
      </c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  <c r="CX101" t="s">
        <v>84</v>
      </c>
      <c r="CZ101" s="27" t="s">
        <v>5165</v>
      </c>
    </row>
    <row r="102" spans="2:104" ht="15" customHeight="1" x14ac:dyDescent="0.15">
      <c r="B102" s="1" t="s">
        <v>2919</v>
      </c>
      <c r="C102" s="15" t="e">
        <f>BS95</f>
        <v>#N/A</v>
      </c>
      <c r="D102" s="30" t="e">
        <f t="shared" si="52"/>
        <v>#N/A</v>
      </c>
      <c r="E102" s="30" t="e">
        <f t="shared" si="53"/>
        <v>#N/A</v>
      </c>
      <c r="F102" s="31"/>
      <c r="G102" s="17"/>
      <c r="H102" s="1" t="s">
        <v>2919</v>
      </c>
      <c r="I102" s="15" t="e">
        <f>C87</f>
        <v>#N/A</v>
      </c>
      <c r="J102" s="30" t="e">
        <f t="shared" si="54"/>
        <v>#N/A</v>
      </c>
      <c r="K102" s="30" t="e">
        <f t="shared" si="55"/>
        <v>#N/A</v>
      </c>
      <c r="L102" s="31"/>
      <c r="AH102" s="13"/>
      <c r="AI102" s="13"/>
      <c r="CX102" t="s">
        <v>49</v>
      </c>
      <c r="CY102" s="27" t="s">
        <v>5160</v>
      </c>
      <c r="CZ102" s="27" t="s">
        <v>5164</v>
      </c>
    </row>
    <row r="103" spans="2:104" ht="15" customHeight="1" x14ac:dyDescent="0.15">
      <c r="B103" s="2" t="s">
        <v>2920</v>
      </c>
      <c r="C103" s="15" t="e">
        <f>BT95</f>
        <v>#N/A</v>
      </c>
      <c r="D103" s="30" t="e">
        <f t="shared" si="52"/>
        <v>#N/A</v>
      </c>
      <c r="E103" s="30" t="e">
        <f t="shared" si="53"/>
        <v>#N/A</v>
      </c>
      <c r="F103" s="35" t="e">
        <f>AV95</f>
        <v>#N/A</v>
      </c>
      <c r="G103" s="17"/>
      <c r="H103" s="2" t="s">
        <v>2920</v>
      </c>
      <c r="I103" s="15" t="e">
        <f>C90</f>
        <v>#N/A</v>
      </c>
      <c r="J103" s="30" t="e">
        <f t="shared" si="54"/>
        <v>#N/A</v>
      </c>
      <c r="K103" s="30" t="e">
        <f t="shared" si="55"/>
        <v>#N/A</v>
      </c>
      <c r="L103" s="38" t="e">
        <f>F90</f>
        <v>#N/A</v>
      </c>
      <c r="O103" s="80" t="s">
        <v>2919</v>
      </c>
      <c r="R103" s="86" t="s">
        <v>3054</v>
      </c>
      <c r="AH103" s="13"/>
      <c r="AI103" s="13"/>
      <c r="CX103" t="s">
        <v>405</v>
      </c>
      <c r="CZ103" s="27" t="s">
        <v>5154</v>
      </c>
    </row>
    <row r="104" spans="2:104" ht="15" customHeight="1" x14ac:dyDescent="0.15">
      <c r="B104" s="1" t="s">
        <v>2919</v>
      </c>
      <c r="C104" s="15" t="e">
        <f>BB95</f>
        <v>#N/A</v>
      </c>
      <c r="D104" s="30" t="e">
        <f t="shared" si="52"/>
        <v>#N/A</v>
      </c>
      <c r="E104" s="30" t="e">
        <f t="shared" si="53"/>
        <v>#N/A</v>
      </c>
      <c r="F104" s="34" t="e">
        <f>AS95</f>
        <v>#N/A</v>
      </c>
      <c r="G104" s="17"/>
      <c r="H104" s="1" t="s">
        <v>2919</v>
      </c>
      <c r="I104" s="15" t="e">
        <f>I78</f>
        <v>#N/A</v>
      </c>
      <c r="J104" s="30" t="e">
        <f t="shared" si="54"/>
        <v>#N/A</v>
      </c>
      <c r="K104" s="30" t="e">
        <f t="shared" si="55"/>
        <v>#N/A</v>
      </c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  <c r="CX104" t="s">
        <v>236</v>
      </c>
      <c r="CZ104" s="27" t="s">
        <v>5154</v>
      </c>
    </row>
    <row r="105" spans="2:104" ht="15" customHeight="1" x14ac:dyDescent="0.15">
      <c r="B105" s="1" t="s">
        <v>2919</v>
      </c>
      <c r="C105" s="15" t="e">
        <f>BE95</f>
        <v>#N/A</v>
      </c>
      <c r="D105" s="30" t="e">
        <f t="shared" si="52"/>
        <v>#N/A</v>
      </c>
      <c r="E105" s="30" t="e">
        <f t="shared" si="53"/>
        <v>#N/A</v>
      </c>
      <c r="F105" s="31"/>
      <c r="G105" s="17"/>
      <c r="H105" s="1" t="s">
        <v>2919</v>
      </c>
      <c r="I105" s="15" t="e">
        <f t="shared" ref="I105:I106" si="57">I79</f>
        <v>#N/A</v>
      </c>
      <c r="J105" s="30" t="e">
        <f t="shared" si="54"/>
        <v>#N/A</v>
      </c>
      <c r="K105" s="30" t="e">
        <f t="shared" si="55"/>
        <v>#N/A</v>
      </c>
      <c r="L105" s="31"/>
      <c r="N105" s="8"/>
      <c r="O105" s="83" t="s">
        <v>3067</v>
      </c>
      <c r="AH105" s="13"/>
      <c r="AI105" s="13"/>
      <c r="CX105" t="s">
        <v>333</v>
      </c>
      <c r="CZ105" s="27" t="s">
        <v>5154</v>
      </c>
    </row>
    <row r="106" spans="2:104" ht="15" customHeight="1" x14ac:dyDescent="0.15">
      <c r="B106" s="1" t="s">
        <v>2919</v>
      </c>
      <c r="C106" s="15" t="e">
        <f>BU95</f>
        <v>#N/A</v>
      </c>
      <c r="D106" s="30" t="e">
        <f t="shared" si="52"/>
        <v>#N/A</v>
      </c>
      <c r="E106" s="30" t="e">
        <f t="shared" si="53"/>
        <v>#N/A</v>
      </c>
      <c r="F106" s="31"/>
      <c r="G106" s="17"/>
      <c r="H106" s="1" t="s">
        <v>2919</v>
      </c>
      <c r="I106" s="15" t="e">
        <f t="shared" si="57"/>
        <v>#N/A</v>
      </c>
      <c r="J106" s="30" t="e">
        <f t="shared" si="54"/>
        <v>#N/A</v>
      </c>
      <c r="K106" s="30" t="e">
        <f t="shared" si="55"/>
        <v>#N/A</v>
      </c>
      <c r="L106" s="31"/>
      <c r="N106" s="8"/>
      <c r="O106" s="78" t="s">
        <v>2920</v>
      </c>
      <c r="AH106" s="13"/>
      <c r="AI106" s="13"/>
      <c r="CX106" t="s">
        <v>309</v>
      </c>
      <c r="CY106" s="27" t="s">
        <v>5160</v>
      </c>
      <c r="CZ106" s="27" t="s">
        <v>5161</v>
      </c>
    </row>
    <row r="107" spans="2:104" ht="15" customHeight="1" x14ac:dyDescent="0.15">
      <c r="B107" s="2" t="s">
        <v>2920</v>
      </c>
      <c r="C107" s="15" t="e">
        <f>BV95</f>
        <v>#N/A</v>
      </c>
      <c r="D107" s="30" t="e">
        <f t="shared" si="52"/>
        <v>#N/A</v>
      </c>
      <c r="E107" s="30" t="e">
        <f t="shared" si="53"/>
        <v>#N/A</v>
      </c>
      <c r="F107" s="35" t="e">
        <f>AW95</f>
        <v>#N/A</v>
      </c>
      <c r="G107" s="17"/>
      <c r="H107" s="2" t="s">
        <v>2920</v>
      </c>
      <c r="I107" s="15" t="e">
        <f>I83</f>
        <v>#N/A</v>
      </c>
      <c r="J107" s="30" t="e">
        <f t="shared" si="54"/>
        <v>#N/A</v>
      </c>
      <c r="K107" s="30" t="e">
        <f t="shared" si="55"/>
        <v>#N/A</v>
      </c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  <c r="CX107" t="s">
        <v>411</v>
      </c>
      <c r="CZ107" s="27" t="s">
        <v>5153</v>
      </c>
    </row>
    <row r="108" spans="2:104" ht="15" customHeight="1" x14ac:dyDescent="0.15">
      <c r="B108" s="1" t="s">
        <v>2919</v>
      </c>
      <c r="C108" s="15" t="e">
        <f>BF95</f>
        <v>#N/A</v>
      </c>
      <c r="D108" s="30" t="e">
        <f t="shared" si="52"/>
        <v>#N/A</v>
      </c>
      <c r="E108" s="30" t="e">
        <f t="shared" si="53"/>
        <v>#N/A</v>
      </c>
      <c r="F108" s="34" t="e">
        <f>AT95</f>
        <v>#N/A</v>
      </c>
      <c r="G108" s="17"/>
      <c r="H108" s="1" t="s">
        <v>2919</v>
      </c>
      <c r="I108" s="15" t="e">
        <f>I86</f>
        <v>#N/A</v>
      </c>
      <c r="J108" s="30" t="e">
        <f t="shared" si="54"/>
        <v>#N/A</v>
      </c>
      <c r="K108" s="30" t="e">
        <f t="shared" si="55"/>
        <v>#N/A</v>
      </c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  <c r="CX108" t="s">
        <v>424</v>
      </c>
      <c r="CY108" s="27" t="s">
        <v>5153</v>
      </c>
      <c r="CZ108" s="27" t="s">
        <v>5155</v>
      </c>
    </row>
    <row r="109" spans="2:104" ht="15" customHeight="1" x14ac:dyDescent="0.15">
      <c r="B109" s="1" t="s">
        <v>2919</v>
      </c>
      <c r="C109" s="15" t="e">
        <f>BW95</f>
        <v>#N/A</v>
      </c>
      <c r="D109" s="30" t="e">
        <f t="shared" si="52"/>
        <v>#N/A</v>
      </c>
      <c r="E109" s="30" t="e">
        <f t="shared" si="53"/>
        <v>#N/A</v>
      </c>
      <c r="F109" s="31"/>
      <c r="G109" s="17"/>
      <c r="H109" s="1" t="s">
        <v>2919</v>
      </c>
      <c r="I109" s="15" t="e">
        <f>I87</f>
        <v>#N/A</v>
      </c>
      <c r="J109" s="30" t="e">
        <f t="shared" si="54"/>
        <v>#N/A</v>
      </c>
      <c r="K109" s="30" t="e">
        <f t="shared" si="55"/>
        <v>#N/A</v>
      </c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58">N109*Q109</f>
        <v>#N/A</v>
      </c>
      <c r="S109" s="14"/>
      <c r="T109" s="14"/>
      <c r="AH109" s="13"/>
      <c r="CX109" t="s">
        <v>688</v>
      </c>
      <c r="CZ109" s="27" t="s">
        <v>5152</v>
      </c>
    </row>
    <row r="110" spans="2:104" ht="15" customHeight="1" x14ac:dyDescent="0.15">
      <c r="B110" s="2" t="s">
        <v>2920</v>
      </c>
      <c r="C110" s="15" t="e">
        <f>BX95</f>
        <v>#N/A</v>
      </c>
      <c r="D110" s="30" t="e">
        <f t="shared" si="52"/>
        <v>#N/A</v>
      </c>
      <c r="E110" s="30" t="e">
        <f t="shared" si="53"/>
        <v>#N/A</v>
      </c>
      <c r="F110" s="35" t="e">
        <f>AX95</f>
        <v>#N/A</v>
      </c>
      <c r="G110" s="17"/>
      <c r="H110" s="2" t="s">
        <v>2920</v>
      </c>
      <c r="I110" s="15" t="e">
        <f>I90</f>
        <v>#N/A</v>
      </c>
      <c r="J110" s="30" t="e">
        <f t="shared" si="54"/>
        <v>#N/A</v>
      </c>
      <c r="K110" s="30" t="e">
        <f t="shared" si="55"/>
        <v>#N/A</v>
      </c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58"/>
        <v>#N/A</v>
      </c>
      <c r="S110" s="14"/>
      <c r="T110" s="14"/>
      <c r="AH110" s="13"/>
      <c r="CX110" t="s">
        <v>73</v>
      </c>
      <c r="CY110" s="27" t="s">
        <v>5165</v>
      </c>
      <c r="CZ110" s="27" t="s">
        <v>5164</v>
      </c>
    </row>
    <row r="111" spans="2:104" ht="15" customHeight="1" x14ac:dyDescent="0.15">
      <c r="AH111" s="13"/>
      <c r="CX111" t="s">
        <v>305</v>
      </c>
      <c r="CZ111" s="27" t="s">
        <v>5166</v>
      </c>
    </row>
    <row r="112" spans="2:104" ht="15" customHeight="1" x14ac:dyDescent="0.15">
      <c r="AH112" s="13"/>
      <c r="CX112" t="s">
        <v>493</v>
      </c>
      <c r="CY112" s="27" t="s">
        <v>5154</v>
      </c>
      <c r="CZ112" s="27" t="s">
        <v>5155</v>
      </c>
    </row>
    <row r="113" spans="16:104" ht="15" customHeight="1" x14ac:dyDescent="0.15">
      <c r="Q113" s="13" t="s">
        <v>2951</v>
      </c>
      <c r="AH113" s="13"/>
      <c r="CX113" t="s">
        <v>319</v>
      </c>
      <c r="CY113" s="27" t="s">
        <v>5151</v>
      </c>
      <c r="CZ113" s="27" t="s">
        <v>5162</v>
      </c>
    </row>
    <row r="114" spans="16:104" ht="15" customHeight="1" x14ac:dyDescent="0.15">
      <c r="Q114" s="13" t="s">
        <v>2952</v>
      </c>
      <c r="AH114" s="13"/>
      <c r="CX114" t="s">
        <v>430</v>
      </c>
      <c r="CZ114" s="27" t="s">
        <v>5151</v>
      </c>
    </row>
    <row r="115" spans="16:104" ht="15" customHeight="1" x14ac:dyDescent="0.15">
      <c r="Q115" s="13" t="s">
        <v>2953</v>
      </c>
      <c r="AH115" s="13"/>
      <c r="CX115" t="s">
        <v>240</v>
      </c>
      <c r="CZ115" s="27" t="s">
        <v>5154</v>
      </c>
    </row>
    <row r="116" spans="16:104" ht="15" customHeight="1" x14ac:dyDescent="0.15">
      <c r="Q116" s="13" t="s">
        <v>2954</v>
      </c>
      <c r="AH116" s="13"/>
      <c r="CX116" t="s">
        <v>307</v>
      </c>
      <c r="CY116" s="27" t="s">
        <v>5153</v>
      </c>
      <c r="CZ116" s="27" t="s">
        <v>5154</v>
      </c>
    </row>
    <row r="117" spans="16:104" ht="15" customHeight="1" x14ac:dyDescent="0.15">
      <c r="AH117" s="13"/>
      <c r="CX117" t="s">
        <v>646</v>
      </c>
      <c r="CZ117" s="27" t="s">
        <v>5152</v>
      </c>
    </row>
    <row r="118" spans="16:104" ht="15" customHeight="1" x14ac:dyDescent="0.15">
      <c r="P118" s="21"/>
      <c r="Q118" s="5" t="s">
        <v>2919</v>
      </c>
      <c r="AH118" s="13"/>
      <c r="CX118" t="s">
        <v>736</v>
      </c>
      <c r="CZ118" s="27" t="s">
        <v>5152</v>
      </c>
    </row>
    <row r="119" spans="16:104" ht="15" customHeight="1" x14ac:dyDescent="0.15">
      <c r="P119" s="5" t="s">
        <v>3045</v>
      </c>
      <c r="Q119" s="5">
        <v>3</v>
      </c>
      <c r="AH119" s="13"/>
      <c r="CX119" t="s">
        <v>780</v>
      </c>
      <c r="CY119" s="27" t="s">
        <v>5153</v>
      </c>
      <c r="CZ119" s="27" t="s">
        <v>5158</v>
      </c>
    </row>
    <row r="120" spans="16:104" ht="15" customHeight="1" x14ac:dyDescent="0.15">
      <c r="P120" s="5" t="s">
        <v>3046</v>
      </c>
      <c r="Q120" s="5">
        <v>2.5</v>
      </c>
      <c r="AH120" s="13"/>
      <c r="CX120" t="s">
        <v>344</v>
      </c>
      <c r="CZ120" s="27" t="s">
        <v>5151</v>
      </c>
    </row>
    <row r="121" spans="16:104" ht="15" customHeight="1" x14ac:dyDescent="0.15">
      <c r="P121" s="5" t="s">
        <v>3047</v>
      </c>
      <c r="Q121" s="5">
        <v>2</v>
      </c>
      <c r="AH121" s="13"/>
      <c r="CX121" t="s">
        <v>450</v>
      </c>
      <c r="CZ121" s="27" t="s">
        <v>5152</v>
      </c>
    </row>
    <row r="122" spans="16:104" ht="15" customHeight="1" x14ac:dyDescent="0.15">
      <c r="P122" s="5" t="s">
        <v>3048</v>
      </c>
      <c r="Q122" s="5">
        <v>1.5</v>
      </c>
      <c r="AH122" s="13"/>
      <c r="CX122" t="s">
        <v>222</v>
      </c>
      <c r="CY122" s="27" t="s">
        <v>5154</v>
      </c>
      <c r="CZ122" s="27" t="s">
        <v>5157</v>
      </c>
    </row>
    <row r="123" spans="16:104" ht="15" customHeight="1" x14ac:dyDescent="0.15">
      <c r="P123" s="5" t="s">
        <v>3049</v>
      </c>
      <c r="Q123" s="5">
        <v>1</v>
      </c>
      <c r="AH123" s="13"/>
      <c r="CX123" t="s">
        <v>497</v>
      </c>
      <c r="CZ123" s="27" t="s">
        <v>5152</v>
      </c>
    </row>
    <row r="124" spans="16:104" ht="15" customHeight="1" x14ac:dyDescent="0.15">
      <c r="AH124" s="13"/>
      <c r="CX124" t="s">
        <v>168</v>
      </c>
      <c r="CY124" s="27" t="s">
        <v>5154</v>
      </c>
      <c r="CZ124" s="27" t="s">
        <v>2936</v>
      </c>
    </row>
    <row r="125" spans="16:104" ht="15" customHeight="1" x14ac:dyDescent="0.15">
      <c r="P125" s="21"/>
      <c r="Q125" s="5" t="s">
        <v>3051</v>
      </c>
      <c r="R125" s="14"/>
      <c r="S125" s="14"/>
      <c r="T125" s="14"/>
      <c r="AH125" s="13"/>
      <c r="CX125" t="s">
        <v>129</v>
      </c>
      <c r="CZ125" s="27" t="s">
        <v>5152</v>
      </c>
    </row>
    <row r="126" spans="16:104" ht="15" customHeight="1" x14ac:dyDescent="0.15">
      <c r="P126" s="5" t="s">
        <v>3045</v>
      </c>
      <c r="Q126" s="5">
        <v>2.5</v>
      </c>
      <c r="R126" s="14"/>
      <c r="S126" s="14"/>
      <c r="T126" s="14"/>
      <c r="AH126" s="13"/>
      <c r="CX126" t="s">
        <v>299</v>
      </c>
      <c r="CY126" s="27" t="s">
        <v>5166</v>
      </c>
      <c r="CZ126" s="27" t="s">
        <v>5168</v>
      </c>
    </row>
    <row r="127" spans="16:104" ht="15" customHeight="1" x14ac:dyDescent="0.15">
      <c r="P127" s="5" t="s">
        <v>3046</v>
      </c>
      <c r="Q127" s="5">
        <v>2</v>
      </c>
      <c r="R127" s="14"/>
      <c r="S127" s="14"/>
      <c r="T127" s="14"/>
      <c r="AH127" s="13"/>
      <c r="CX127" t="s">
        <v>1003</v>
      </c>
      <c r="CZ127" s="27" t="s">
        <v>5152</v>
      </c>
    </row>
    <row r="128" spans="16:104" ht="15" customHeight="1" x14ac:dyDescent="0.15">
      <c r="P128" s="5" t="s">
        <v>3047</v>
      </c>
      <c r="Q128" s="5">
        <v>1.5</v>
      </c>
      <c r="R128" s="14"/>
      <c r="S128" s="14"/>
      <c r="T128" s="14"/>
      <c r="AH128" s="13"/>
      <c r="CX128" t="s">
        <v>171</v>
      </c>
      <c r="CZ128" s="27" t="s">
        <v>5153</v>
      </c>
    </row>
    <row r="129" spans="16:105" ht="15" customHeight="1" x14ac:dyDescent="0.15">
      <c r="P129" s="5" t="s">
        <v>3048</v>
      </c>
      <c r="Q129" s="5">
        <v>1.5</v>
      </c>
      <c r="AH129" s="13"/>
      <c r="CX129" t="s">
        <v>235</v>
      </c>
      <c r="CY129" s="27" t="s">
        <v>5165</v>
      </c>
      <c r="CZ129" s="27" t="s">
        <v>5169</v>
      </c>
    </row>
    <row r="130" spans="16:105" ht="15" customHeight="1" x14ac:dyDescent="0.15">
      <c r="P130" s="5" t="s">
        <v>3049</v>
      </c>
      <c r="Q130" s="5">
        <v>1</v>
      </c>
      <c r="AH130" s="13"/>
      <c r="CX130" t="s">
        <v>260</v>
      </c>
      <c r="CZ130" s="27" t="s">
        <v>5152</v>
      </c>
    </row>
    <row r="131" spans="16:105" ht="15" customHeight="1" x14ac:dyDescent="0.15">
      <c r="AH131" s="13"/>
      <c r="CX131" t="s">
        <v>438</v>
      </c>
      <c r="CY131" s="27" t="s">
        <v>5153</v>
      </c>
      <c r="CZ131" s="27" t="s">
        <v>5155</v>
      </c>
    </row>
    <row r="132" spans="16:105" ht="15" customHeight="1" x14ac:dyDescent="0.15">
      <c r="P132" s="21"/>
      <c r="Q132" s="5" t="s">
        <v>3052</v>
      </c>
      <c r="AH132" s="13"/>
      <c r="CX132" t="s">
        <v>334</v>
      </c>
      <c r="CY132" s="27" t="s">
        <v>5153</v>
      </c>
      <c r="CZ132" s="27" t="s">
        <v>5162</v>
      </c>
    </row>
    <row r="133" spans="16:105" ht="15" customHeight="1" x14ac:dyDescent="0.15">
      <c r="P133" s="5" t="s">
        <v>3045</v>
      </c>
      <c r="Q133" s="5">
        <v>2</v>
      </c>
      <c r="AH133" s="13"/>
      <c r="CX133" t="s">
        <v>144</v>
      </c>
      <c r="CY133" s="27" t="s">
        <v>5153</v>
      </c>
      <c r="CZ133" s="27" t="s">
        <v>5156</v>
      </c>
    </row>
    <row r="134" spans="16:105" ht="15" customHeight="1" x14ac:dyDescent="0.15">
      <c r="P134" s="5" t="s">
        <v>3046</v>
      </c>
      <c r="Q134" s="5">
        <v>1.5</v>
      </c>
      <c r="AH134" s="13"/>
      <c r="CX134" t="s">
        <v>638</v>
      </c>
      <c r="CZ134" s="27" t="s">
        <v>5160</v>
      </c>
    </row>
    <row r="135" spans="16:105" ht="15" customHeight="1" x14ac:dyDescent="0.15">
      <c r="P135" s="5" t="s">
        <v>3047</v>
      </c>
      <c r="Q135" s="5">
        <v>1.5</v>
      </c>
      <c r="AH135" s="13"/>
      <c r="CX135" t="s">
        <v>110</v>
      </c>
      <c r="CZ135" s="27" t="s">
        <v>5152</v>
      </c>
    </row>
    <row r="136" spans="16:105" ht="15" customHeight="1" x14ac:dyDescent="0.15">
      <c r="P136" s="5" t="s">
        <v>3048</v>
      </c>
      <c r="Q136" s="5">
        <v>1.2</v>
      </c>
      <c r="AH136" s="13"/>
      <c r="CX136" t="s">
        <v>563</v>
      </c>
      <c r="CZ136" s="27" t="s">
        <v>5152</v>
      </c>
    </row>
    <row r="137" spans="16:105" ht="15" customHeight="1" x14ac:dyDescent="0.15">
      <c r="P137" s="5" t="s">
        <v>3049</v>
      </c>
      <c r="Q137" s="5">
        <v>1</v>
      </c>
      <c r="AH137" s="13"/>
      <c r="CX137" t="s">
        <v>253</v>
      </c>
      <c r="CY137" s="27" t="s">
        <v>5166</v>
      </c>
      <c r="CZ137" s="27" t="s">
        <v>5165</v>
      </c>
    </row>
    <row r="138" spans="16:105" ht="15" customHeight="1" x14ac:dyDescent="0.15">
      <c r="AH138" s="13"/>
      <c r="CX138" t="s">
        <v>114</v>
      </c>
      <c r="CY138" s="27" t="s">
        <v>5152</v>
      </c>
      <c r="CZ138" s="27" t="s">
        <v>5157</v>
      </c>
    </row>
    <row r="139" spans="16:105" ht="15" customHeight="1" x14ac:dyDescent="0.15">
      <c r="P139" s="21"/>
      <c r="Q139" s="5" t="s">
        <v>3053</v>
      </c>
      <c r="AH139" s="13"/>
      <c r="CX139" t="s">
        <v>338</v>
      </c>
      <c r="CZ139" s="27" t="s">
        <v>5154</v>
      </c>
    </row>
    <row r="140" spans="16:105" ht="15" customHeight="1" x14ac:dyDescent="0.15">
      <c r="P140" s="5" t="s">
        <v>3045</v>
      </c>
      <c r="Q140" s="5">
        <v>2</v>
      </c>
      <c r="AH140" s="13"/>
      <c r="CX140" t="s">
        <v>461</v>
      </c>
      <c r="CZ140" s="27" t="s">
        <v>5154</v>
      </c>
    </row>
    <row r="141" spans="16:105" ht="15" customHeight="1" x14ac:dyDescent="0.15">
      <c r="P141" s="5" t="s">
        <v>3046</v>
      </c>
      <c r="Q141" s="5">
        <v>1.2</v>
      </c>
      <c r="AH141" s="13"/>
      <c r="CX141" t="s">
        <v>169</v>
      </c>
      <c r="CZ141" s="27" t="s">
        <v>5151</v>
      </c>
    </row>
    <row r="142" spans="16:105" ht="15" customHeight="1" x14ac:dyDescent="0.15">
      <c r="P142" s="5" t="s">
        <v>3047</v>
      </c>
      <c r="Q142" s="5">
        <v>1.2</v>
      </c>
      <c r="AH142" s="13"/>
      <c r="CX142" t="s">
        <v>478</v>
      </c>
      <c r="CZ142" s="27" t="s">
        <v>5152</v>
      </c>
    </row>
    <row r="143" spans="16:105" ht="15" customHeight="1" x14ac:dyDescent="0.15">
      <c r="P143" s="5" t="s">
        <v>3048</v>
      </c>
      <c r="Q143" s="5">
        <v>1</v>
      </c>
      <c r="R143" s="14"/>
      <c r="S143" s="14"/>
      <c r="T143" s="14"/>
      <c r="AH143" s="13"/>
      <c r="CX143" t="s">
        <v>694</v>
      </c>
      <c r="CY143" s="27" t="s">
        <v>5152</v>
      </c>
      <c r="CZ143" s="27" t="s">
        <v>5157</v>
      </c>
    </row>
    <row r="144" spans="16:105" ht="15" customHeight="1" x14ac:dyDescent="0.15">
      <c r="P144" s="5" t="s">
        <v>3049</v>
      </c>
      <c r="Q144" s="5">
        <v>1</v>
      </c>
      <c r="R144" s="14"/>
      <c r="S144" s="14"/>
      <c r="T144" s="14"/>
      <c r="AH144" s="13"/>
      <c r="CX144" t="s">
        <v>5089</v>
      </c>
      <c r="CY144" s="27" t="s">
        <v>5153</v>
      </c>
      <c r="CZ144" s="27" t="s">
        <v>5152</v>
      </c>
      <c r="DA144" s="27" t="s">
        <v>5152</v>
      </c>
    </row>
    <row r="145" spans="18:105" ht="15" customHeight="1" x14ac:dyDescent="0.15">
      <c r="R145" s="14"/>
      <c r="S145" s="14"/>
      <c r="T145" s="14"/>
      <c r="AH145" s="13"/>
      <c r="CX145" t="s">
        <v>4758</v>
      </c>
      <c r="CZ145" s="27" t="s">
        <v>5151</v>
      </c>
    </row>
    <row r="146" spans="18:105" ht="15" customHeight="1" x14ac:dyDescent="0.15">
      <c r="R146" s="14"/>
      <c r="S146" s="14"/>
      <c r="T146" s="14"/>
      <c r="AH146" s="13"/>
      <c r="CX146" t="s">
        <v>4743</v>
      </c>
      <c r="CZ146" s="27" t="s">
        <v>5151</v>
      </c>
    </row>
    <row r="147" spans="18:105" ht="15" customHeight="1" x14ac:dyDescent="0.15">
      <c r="AH147" s="13"/>
      <c r="CX147" t="s">
        <v>3813</v>
      </c>
      <c r="CZ147" s="27" t="s">
        <v>5151</v>
      </c>
    </row>
    <row r="148" spans="18:105" ht="15" customHeight="1" x14ac:dyDescent="0.15">
      <c r="AH148" s="13"/>
      <c r="CX148" t="s">
        <v>4006</v>
      </c>
      <c r="CZ148" s="27" t="s">
        <v>5153</v>
      </c>
    </row>
    <row r="149" spans="18:105" ht="15" customHeight="1" x14ac:dyDescent="0.15">
      <c r="AH149" s="13"/>
      <c r="CX149" t="s">
        <v>5066</v>
      </c>
      <c r="CY149" s="27" t="s">
        <v>5152</v>
      </c>
      <c r="CZ149" s="27" t="s">
        <v>5153</v>
      </c>
    </row>
    <row r="150" spans="18:105" ht="15" customHeight="1" x14ac:dyDescent="0.15">
      <c r="AH150" s="13"/>
      <c r="CX150" t="s">
        <v>4747</v>
      </c>
      <c r="CZ150" s="27" t="s">
        <v>5151</v>
      </c>
    </row>
    <row r="151" spans="18:105" ht="15" customHeight="1" x14ac:dyDescent="0.15">
      <c r="AH151" s="13"/>
      <c r="CX151" t="s">
        <v>4906</v>
      </c>
      <c r="CY151" s="27" t="s">
        <v>5153</v>
      </c>
      <c r="CZ151" s="27" t="s">
        <v>5151</v>
      </c>
    </row>
    <row r="152" spans="18:105" ht="15" customHeight="1" x14ac:dyDescent="0.15">
      <c r="AH152" s="13"/>
      <c r="CX152" t="s">
        <v>5080</v>
      </c>
      <c r="CY152" s="27" t="s">
        <v>5153</v>
      </c>
    </row>
    <row r="153" spans="18:105" ht="15" customHeight="1" x14ac:dyDescent="0.15">
      <c r="AH153" s="13"/>
      <c r="CX153" t="s">
        <v>4982</v>
      </c>
      <c r="CY153" s="27" t="s">
        <v>5153</v>
      </c>
      <c r="CZ153" s="27" t="s">
        <v>5154</v>
      </c>
      <c r="DA153" s="27" t="s">
        <v>5154</v>
      </c>
    </row>
    <row r="154" spans="18:105" ht="15" customHeight="1" x14ac:dyDescent="0.15">
      <c r="AH154" s="13"/>
      <c r="CX154" t="s">
        <v>4981</v>
      </c>
      <c r="CY154" s="27" t="s">
        <v>5153</v>
      </c>
      <c r="CZ154" s="27" t="s">
        <v>5151</v>
      </c>
    </row>
    <row r="155" spans="18:105" ht="15" customHeight="1" x14ac:dyDescent="0.15">
      <c r="AH155" s="13"/>
      <c r="CX155" t="s">
        <v>3348</v>
      </c>
      <c r="CZ155" s="27" t="s">
        <v>5153</v>
      </c>
    </row>
    <row r="156" spans="18:105" ht="15" customHeight="1" x14ac:dyDescent="0.15">
      <c r="AH156" s="13"/>
      <c r="CX156" t="s">
        <v>4643</v>
      </c>
      <c r="CZ156" s="27" t="s">
        <v>5153</v>
      </c>
    </row>
    <row r="157" spans="18:105" ht="15" customHeight="1" x14ac:dyDescent="0.15">
      <c r="AH157" s="13"/>
      <c r="CX157" t="s">
        <v>3343</v>
      </c>
      <c r="CZ157" s="27" t="s">
        <v>5154</v>
      </c>
    </row>
    <row r="158" spans="18:105" ht="15" customHeight="1" x14ac:dyDescent="0.15">
      <c r="AH158" s="13"/>
      <c r="CX158" t="s">
        <v>3270</v>
      </c>
      <c r="CZ158" s="27" t="s">
        <v>5154</v>
      </c>
    </row>
    <row r="159" spans="18:105" ht="15" customHeight="1" x14ac:dyDescent="0.15">
      <c r="AH159" s="13"/>
      <c r="CX159" t="s">
        <v>5014</v>
      </c>
      <c r="CY159" s="27" t="s">
        <v>5153</v>
      </c>
      <c r="CZ159" s="27" t="s">
        <v>2936</v>
      </c>
    </row>
    <row r="160" spans="18:105" ht="15" customHeight="1" x14ac:dyDescent="0.15">
      <c r="AH160" s="13"/>
      <c r="CX160" t="s">
        <v>4944</v>
      </c>
      <c r="CY160" s="27" t="s">
        <v>5154</v>
      </c>
      <c r="CZ160" s="27" t="s">
        <v>5153</v>
      </c>
    </row>
    <row r="161" spans="18:105" ht="15" customHeight="1" x14ac:dyDescent="0.15">
      <c r="R161" s="14"/>
      <c r="S161" s="14"/>
      <c r="T161" s="14"/>
      <c r="AH161" s="13"/>
      <c r="CX161" t="s">
        <v>3316</v>
      </c>
      <c r="CZ161" s="27" t="s">
        <v>5152</v>
      </c>
    </row>
    <row r="162" spans="18:105" ht="15" customHeight="1" x14ac:dyDescent="0.15">
      <c r="R162" s="14"/>
      <c r="S162" s="14"/>
      <c r="T162" s="14"/>
      <c r="AH162" s="13"/>
      <c r="CX162" t="s">
        <v>3236</v>
      </c>
      <c r="CZ162" s="27" t="s">
        <v>5152</v>
      </c>
    </row>
    <row r="163" spans="18:105" ht="15" customHeight="1" x14ac:dyDescent="0.15">
      <c r="R163" s="14"/>
      <c r="S163" s="14"/>
      <c r="T163" s="14"/>
      <c r="AH163" s="13"/>
      <c r="CX163" t="s">
        <v>4490</v>
      </c>
      <c r="CZ163" s="27" t="s">
        <v>5152</v>
      </c>
    </row>
    <row r="164" spans="18:105" ht="15" customHeight="1" x14ac:dyDescent="0.15">
      <c r="R164" s="14"/>
      <c r="S164" s="14"/>
      <c r="T164" s="14"/>
      <c r="AH164" s="13"/>
      <c r="CX164" t="s">
        <v>4648</v>
      </c>
      <c r="CZ164" s="27" t="s">
        <v>5153</v>
      </c>
    </row>
    <row r="165" spans="18:105" ht="15" customHeight="1" x14ac:dyDescent="0.15">
      <c r="AH165" s="13"/>
      <c r="CX165" t="s">
        <v>4888</v>
      </c>
      <c r="CZ165" s="27" t="s">
        <v>5154</v>
      </c>
    </row>
    <row r="166" spans="18:105" ht="15" customHeight="1" x14ac:dyDescent="0.15">
      <c r="AH166" s="13"/>
      <c r="CX166" t="s">
        <v>4522</v>
      </c>
      <c r="CZ166" s="27" t="s">
        <v>5154</v>
      </c>
    </row>
    <row r="167" spans="18:105" ht="15" customHeight="1" x14ac:dyDescent="0.15">
      <c r="AH167" s="13"/>
      <c r="CX167" t="s">
        <v>4971</v>
      </c>
      <c r="CY167" s="27" t="s">
        <v>5153</v>
      </c>
      <c r="CZ167" s="27" t="s">
        <v>5154</v>
      </c>
      <c r="DA167" s="27" t="s">
        <v>5154</v>
      </c>
    </row>
    <row r="168" spans="18:105" ht="15" customHeight="1" x14ac:dyDescent="0.15">
      <c r="AH168" s="13"/>
      <c r="CX168" t="s">
        <v>1523</v>
      </c>
      <c r="CZ168" s="27" t="s">
        <v>5153</v>
      </c>
    </row>
    <row r="169" spans="18:105" ht="15" customHeight="1" x14ac:dyDescent="0.15">
      <c r="AH169" s="13"/>
      <c r="CX169" t="s">
        <v>4492</v>
      </c>
      <c r="CZ169" s="27" t="s">
        <v>5153</v>
      </c>
    </row>
    <row r="170" spans="18:105" ht="15" customHeight="1" x14ac:dyDescent="0.15">
      <c r="AH170" s="13"/>
      <c r="CX170" t="s">
        <v>4889</v>
      </c>
      <c r="CY170" s="27" t="s">
        <v>5153</v>
      </c>
      <c r="CZ170" s="27" t="s">
        <v>5156</v>
      </c>
    </row>
    <row r="171" spans="18:105" ht="15" customHeight="1" x14ac:dyDescent="0.15">
      <c r="AH171" s="13"/>
      <c r="CX171" t="s">
        <v>4931</v>
      </c>
      <c r="CY171" s="27" t="s">
        <v>5154</v>
      </c>
      <c r="CZ171" s="27" t="s">
        <v>5153</v>
      </c>
    </row>
    <row r="172" spans="18:105" ht="15" customHeight="1" x14ac:dyDescent="0.15">
      <c r="AH172" s="13"/>
      <c r="CX172" t="s">
        <v>4651</v>
      </c>
      <c r="CZ172" s="27" t="s">
        <v>5153</v>
      </c>
    </row>
    <row r="173" spans="18:105" ht="15" customHeight="1" x14ac:dyDescent="0.15">
      <c r="AH173" s="13"/>
      <c r="CX173" t="s">
        <v>1575</v>
      </c>
      <c r="CY173" s="27" t="s">
        <v>5152</v>
      </c>
      <c r="CZ173" s="27" t="s">
        <v>5154</v>
      </c>
    </row>
    <row r="174" spans="18:105" ht="15" customHeight="1" x14ac:dyDescent="0.15">
      <c r="AH174" s="13"/>
      <c r="CX174" t="s">
        <v>4750</v>
      </c>
      <c r="CY174" s="27" t="s">
        <v>5153</v>
      </c>
      <c r="CZ174" s="27" t="s">
        <v>5154</v>
      </c>
    </row>
    <row r="175" spans="18:105" ht="15" customHeight="1" x14ac:dyDescent="0.15">
      <c r="AH175" s="13"/>
      <c r="CX175" t="s">
        <v>4751</v>
      </c>
      <c r="CY175" s="27" t="s">
        <v>5153</v>
      </c>
      <c r="CZ175" s="27" t="s">
        <v>5154</v>
      </c>
    </row>
    <row r="176" spans="18:105" ht="15" customHeight="1" x14ac:dyDescent="0.15">
      <c r="AH176" s="13"/>
      <c r="CX176" t="s">
        <v>5049</v>
      </c>
      <c r="CY176" s="27" t="s">
        <v>5152</v>
      </c>
      <c r="CZ176" s="27" t="s">
        <v>5153</v>
      </c>
    </row>
    <row r="177" spans="18:105" ht="15" customHeight="1" x14ac:dyDescent="0.15">
      <c r="AH177" s="13"/>
      <c r="CX177" t="s">
        <v>5179</v>
      </c>
      <c r="CY177" s="27" t="s">
        <v>5166</v>
      </c>
      <c r="CZ177" s="27" t="s">
        <v>5165</v>
      </c>
    </row>
    <row r="178" spans="18:105" ht="15" customHeight="1" x14ac:dyDescent="0.15">
      <c r="AH178" s="13"/>
      <c r="CX178" t="s">
        <v>4932</v>
      </c>
      <c r="CY178" s="27" t="s">
        <v>5153</v>
      </c>
      <c r="CZ178" s="27" t="s">
        <v>5151</v>
      </c>
      <c r="DA178" s="27" t="s">
        <v>5151</v>
      </c>
    </row>
    <row r="179" spans="18:105" ht="15" customHeight="1" x14ac:dyDescent="0.15">
      <c r="R179" s="14"/>
      <c r="S179" s="14"/>
      <c r="T179" s="14"/>
      <c r="AH179" s="13"/>
      <c r="CX179" t="s">
        <v>820</v>
      </c>
      <c r="CY179" s="27" t="s">
        <v>5157</v>
      </c>
      <c r="CZ179" s="27" t="s">
        <v>5152</v>
      </c>
    </row>
    <row r="180" spans="18:105" ht="15" customHeight="1" x14ac:dyDescent="0.15">
      <c r="R180" s="14"/>
      <c r="S180" s="14"/>
      <c r="T180" s="14"/>
      <c r="AH180" s="13"/>
      <c r="CX180" t="s">
        <v>4939</v>
      </c>
      <c r="CY180" s="27" t="s">
        <v>5153</v>
      </c>
      <c r="CZ180" s="27" t="s">
        <v>5154</v>
      </c>
      <c r="DA180" s="27" t="s">
        <v>5152</v>
      </c>
    </row>
    <row r="181" spans="18:105" ht="15" customHeight="1" x14ac:dyDescent="0.15">
      <c r="R181" s="14"/>
      <c r="S181" s="14"/>
      <c r="T181" s="14"/>
      <c r="AH181" s="13"/>
      <c r="CX181" t="s">
        <v>3819</v>
      </c>
      <c r="CZ181" s="27" t="s">
        <v>5154</v>
      </c>
    </row>
    <row r="182" spans="18:105" ht="15" customHeight="1" x14ac:dyDescent="0.15">
      <c r="R182" s="14"/>
      <c r="S182" s="14"/>
      <c r="T182" s="14"/>
      <c r="AH182" s="13"/>
      <c r="CX182" t="s">
        <v>558</v>
      </c>
      <c r="CY182" s="27" t="s">
        <v>5157</v>
      </c>
      <c r="CZ182" s="27" t="s">
        <v>5152</v>
      </c>
    </row>
    <row r="183" spans="18:105" ht="15" customHeight="1" x14ac:dyDescent="0.15">
      <c r="AH183" s="13"/>
      <c r="CX183" t="s">
        <v>3892</v>
      </c>
      <c r="CZ183" s="27" t="s">
        <v>5152</v>
      </c>
    </row>
    <row r="184" spans="18:105" ht="15" customHeight="1" x14ac:dyDescent="0.15">
      <c r="AH184" s="13"/>
      <c r="CX184" t="s">
        <v>3883</v>
      </c>
      <c r="CZ184" s="27" t="s">
        <v>5152</v>
      </c>
    </row>
    <row r="185" spans="18:105" ht="15" customHeight="1" x14ac:dyDescent="0.15">
      <c r="AH185" s="13"/>
      <c r="CX185" t="s">
        <v>456</v>
      </c>
      <c r="CY185" s="27" t="s">
        <v>5157</v>
      </c>
      <c r="CZ185" s="27" t="s">
        <v>5154</v>
      </c>
    </row>
    <row r="186" spans="18:105" ht="15" customHeight="1" x14ac:dyDescent="0.15">
      <c r="AH186" s="13"/>
      <c r="CX186" t="s">
        <v>5136</v>
      </c>
      <c r="CY186" s="27" t="s">
        <v>5151</v>
      </c>
      <c r="CZ186" s="27" t="s">
        <v>5154</v>
      </c>
    </row>
    <row r="187" spans="18:105" ht="15" customHeight="1" x14ac:dyDescent="0.15">
      <c r="AH187" s="13"/>
      <c r="CX187" t="s">
        <v>3352</v>
      </c>
      <c r="CZ187" s="27" t="s">
        <v>5151</v>
      </c>
    </row>
    <row r="188" spans="18:105" ht="15" customHeight="1" x14ac:dyDescent="0.15">
      <c r="AH188" s="13"/>
      <c r="CX188" t="s">
        <v>4500</v>
      </c>
      <c r="CZ188" s="27" t="s">
        <v>5153</v>
      </c>
    </row>
    <row r="189" spans="18:105" ht="15" customHeight="1" x14ac:dyDescent="0.15">
      <c r="AH189" s="13"/>
      <c r="CX189" t="s">
        <v>4979</v>
      </c>
      <c r="CY189" s="27" t="s">
        <v>5154</v>
      </c>
      <c r="CZ189" s="27" t="s">
        <v>5153</v>
      </c>
    </row>
    <row r="190" spans="18:105" ht="15" customHeight="1" x14ac:dyDescent="0.15">
      <c r="AH190" s="13"/>
      <c r="CX190" t="s">
        <v>4978</v>
      </c>
      <c r="CY190" s="27" t="s">
        <v>5168</v>
      </c>
      <c r="CZ190" s="27" t="s">
        <v>5153</v>
      </c>
    </row>
    <row r="191" spans="18:105" ht="15" customHeight="1" x14ac:dyDescent="0.15">
      <c r="AH191" s="13"/>
      <c r="CX191" t="s">
        <v>4940</v>
      </c>
      <c r="CY191" s="27" t="s">
        <v>5153</v>
      </c>
      <c r="CZ191" s="27" t="s">
        <v>5153</v>
      </c>
      <c r="DA191" s="27" t="s">
        <v>5152</v>
      </c>
    </row>
    <row r="192" spans="18:105" ht="15" customHeight="1" x14ac:dyDescent="0.15">
      <c r="AH192" s="13"/>
      <c r="CX192" t="s">
        <v>4501</v>
      </c>
      <c r="CZ192" s="27" t="s">
        <v>5153</v>
      </c>
    </row>
    <row r="193" spans="18:105" ht="15" customHeight="1" x14ac:dyDescent="0.15">
      <c r="AH193" s="13"/>
      <c r="CX193" t="s">
        <v>4826</v>
      </c>
      <c r="CY193" s="27" t="s">
        <v>5153</v>
      </c>
      <c r="CZ193" s="27" t="s">
        <v>5154</v>
      </c>
    </row>
    <row r="194" spans="18:105" ht="15" customHeight="1" x14ac:dyDescent="0.15">
      <c r="AH194" s="13"/>
      <c r="CX194" t="s">
        <v>4951</v>
      </c>
      <c r="CY194" s="27" t="s">
        <v>5153</v>
      </c>
      <c r="CZ194" s="27" t="s">
        <v>5153</v>
      </c>
      <c r="DA194" s="27" t="s">
        <v>5159</v>
      </c>
    </row>
    <row r="195" spans="18:105" ht="15" customHeight="1" x14ac:dyDescent="0.15">
      <c r="AH195" s="13"/>
      <c r="CX195" t="s">
        <v>3985</v>
      </c>
      <c r="CZ195" s="27" t="s">
        <v>5153</v>
      </c>
    </row>
    <row r="196" spans="18:105" ht="15" customHeight="1" x14ac:dyDescent="0.15">
      <c r="AH196" s="13"/>
      <c r="CX196" t="s">
        <v>4353</v>
      </c>
      <c r="CZ196" s="27" t="s">
        <v>5152</v>
      </c>
    </row>
    <row r="197" spans="18:105" ht="15" customHeight="1" x14ac:dyDescent="0.15">
      <c r="R197" s="14"/>
      <c r="S197" s="14"/>
      <c r="T197" s="14"/>
      <c r="AH197" s="13"/>
      <c r="CX197" t="s">
        <v>4503</v>
      </c>
      <c r="CZ197" s="27" t="s">
        <v>5152</v>
      </c>
    </row>
    <row r="198" spans="18:105" ht="15" customHeight="1" x14ac:dyDescent="0.15">
      <c r="R198" s="14"/>
      <c r="S198" s="14"/>
      <c r="T198" s="14"/>
      <c r="AH198" s="13"/>
      <c r="CX198" t="s">
        <v>5092</v>
      </c>
      <c r="CY198" s="27" t="s">
        <v>5152</v>
      </c>
      <c r="CZ198" s="27" t="s">
        <v>5153</v>
      </c>
    </row>
    <row r="199" spans="18:105" ht="15" customHeight="1" x14ac:dyDescent="0.15">
      <c r="R199" s="14"/>
      <c r="S199" s="14"/>
      <c r="T199" s="14"/>
      <c r="AH199" s="13"/>
      <c r="CX199" t="s">
        <v>4905</v>
      </c>
      <c r="CY199" s="27" t="s">
        <v>5153</v>
      </c>
      <c r="CZ199" s="27" t="s">
        <v>5153</v>
      </c>
      <c r="DA199" s="27" t="s">
        <v>5152</v>
      </c>
    </row>
    <row r="200" spans="18:105" ht="15" customHeight="1" x14ac:dyDescent="0.15">
      <c r="R200" s="14"/>
      <c r="S200" s="14"/>
      <c r="T200" s="14"/>
      <c r="AH200" s="13"/>
      <c r="CX200" t="s">
        <v>3886</v>
      </c>
      <c r="CY200" s="27" t="s">
        <v>5153</v>
      </c>
      <c r="CZ200" s="27" t="s">
        <v>5152</v>
      </c>
    </row>
    <row r="201" spans="18:105" ht="15" customHeight="1" x14ac:dyDescent="0.15">
      <c r="AH201" s="13"/>
      <c r="CX201" t="s">
        <v>5050</v>
      </c>
      <c r="CY201" s="27" t="s">
        <v>5153</v>
      </c>
      <c r="CZ201" s="27" t="s">
        <v>5154</v>
      </c>
      <c r="DA201" s="27" t="s">
        <v>5152</v>
      </c>
    </row>
    <row r="202" spans="18:105" ht="15" customHeight="1" x14ac:dyDescent="0.15">
      <c r="CX202" t="s">
        <v>3821</v>
      </c>
      <c r="CZ202" s="27" t="s">
        <v>5152</v>
      </c>
    </row>
    <row r="203" spans="18:105" ht="15" customHeight="1" x14ac:dyDescent="0.15">
      <c r="CX203" t="s">
        <v>4904</v>
      </c>
      <c r="CY203" s="27" t="s">
        <v>5153</v>
      </c>
      <c r="CZ203" s="27" t="s">
        <v>5153</v>
      </c>
      <c r="DA203" s="27" t="s">
        <v>5161</v>
      </c>
    </row>
    <row r="204" spans="18:105" ht="15" customHeight="1" x14ac:dyDescent="0.15">
      <c r="CX204" t="s">
        <v>3353</v>
      </c>
      <c r="CZ204" s="27" t="s">
        <v>5153</v>
      </c>
    </row>
    <row r="205" spans="18:105" ht="15" customHeight="1" x14ac:dyDescent="0.15">
      <c r="CX205" t="s">
        <v>4173</v>
      </c>
      <c r="CY205" s="27" t="s">
        <v>5153</v>
      </c>
      <c r="CZ205" s="27" t="s">
        <v>5156</v>
      </c>
    </row>
    <row r="206" spans="18:105" ht="15" customHeight="1" x14ac:dyDescent="0.15">
      <c r="CX206" t="s">
        <v>956</v>
      </c>
      <c r="CZ206" s="27" t="s">
        <v>5157</v>
      </c>
    </row>
    <row r="207" spans="18:105" ht="15" customHeight="1" x14ac:dyDescent="0.15">
      <c r="CX207" t="s">
        <v>398</v>
      </c>
      <c r="CY207" s="27" t="s">
        <v>5153</v>
      </c>
      <c r="CZ207" s="27" t="s">
        <v>5155</v>
      </c>
    </row>
    <row r="208" spans="18:105" ht="15" customHeight="1" x14ac:dyDescent="0.15">
      <c r="CX208" t="s">
        <v>3762</v>
      </c>
      <c r="CY208" s="27" t="s">
        <v>5153</v>
      </c>
      <c r="CZ208" s="27" t="s">
        <v>5155</v>
      </c>
    </row>
    <row r="209" spans="102:105" ht="15" customHeight="1" x14ac:dyDescent="0.15">
      <c r="CX209" t="s">
        <v>3900</v>
      </c>
      <c r="CZ209" s="27" t="s">
        <v>5151</v>
      </c>
    </row>
    <row r="210" spans="102:105" ht="15" customHeight="1" x14ac:dyDescent="0.15">
      <c r="CX210" t="s">
        <v>4533</v>
      </c>
      <c r="CZ210" s="27" t="s">
        <v>5153</v>
      </c>
    </row>
    <row r="211" spans="102:105" ht="15" customHeight="1" x14ac:dyDescent="0.15">
      <c r="CX211" t="s">
        <v>4537</v>
      </c>
      <c r="CY211" s="27" t="s">
        <v>5153</v>
      </c>
      <c r="CZ211" s="27" t="s">
        <v>5156</v>
      </c>
    </row>
    <row r="212" spans="102:105" ht="15" customHeight="1" x14ac:dyDescent="0.15">
      <c r="CX212" t="s">
        <v>3119</v>
      </c>
      <c r="CY212" s="27" t="s">
        <v>5152</v>
      </c>
      <c r="CZ212" s="27" t="s">
        <v>5155</v>
      </c>
    </row>
    <row r="213" spans="102:105" ht="15" customHeight="1" x14ac:dyDescent="0.15">
      <c r="CX213" t="s">
        <v>3091</v>
      </c>
      <c r="CY213" s="27" t="s">
        <v>5152</v>
      </c>
      <c r="CZ213" s="27" t="s">
        <v>5155</v>
      </c>
    </row>
    <row r="214" spans="102:105" ht="15" customHeight="1" x14ac:dyDescent="0.15">
      <c r="CX214" t="s">
        <v>4952</v>
      </c>
      <c r="CY214" s="27" t="s">
        <v>5153</v>
      </c>
      <c r="CZ214" s="27" t="s">
        <v>5153</v>
      </c>
      <c r="DA214" s="27" t="s">
        <v>5159</v>
      </c>
    </row>
    <row r="215" spans="102:105" ht="15" customHeight="1" x14ac:dyDescent="0.15">
      <c r="CX215" t="s">
        <v>3888</v>
      </c>
      <c r="CY215" s="27" t="s">
        <v>5153</v>
      </c>
      <c r="CZ215" s="27" t="s">
        <v>5154</v>
      </c>
    </row>
    <row r="216" spans="102:105" ht="15" customHeight="1" x14ac:dyDescent="0.15">
      <c r="CX216" t="s">
        <v>3823</v>
      </c>
      <c r="CZ216" s="27" t="s">
        <v>5151</v>
      </c>
    </row>
    <row r="217" spans="102:105" ht="15" customHeight="1" x14ac:dyDescent="0.15">
      <c r="CX217" t="s">
        <v>4954</v>
      </c>
      <c r="CY217" s="27" t="s">
        <v>5153</v>
      </c>
      <c r="CZ217" s="27" t="s">
        <v>5153</v>
      </c>
      <c r="DA217" s="27" t="s">
        <v>5168</v>
      </c>
    </row>
    <row r="218" spans="102:105" ht="15" customHeight="1" x14ac:dyDescent="0.15">
      <c r="CX218" t="s">
        <v>4251</v>
      </c>
      <c r="CY218" s="27" t="s">
        <v>5154</v>
      </c>
      <c r="CZ218" s="27" t="s">
        <v>5158</v>
      </c>
    </row>
    <row r="219" spans="102:105" ht="15" customHeight="1" x14ac:dyDescent="0.15">
      <c r="CX219" t="s">
        <v>4278</v>
      </c>
      <c r="CY219" s="27" t="s">
        <v>5154</v>
      </c>
      <c r="CZ219" s="27" t="s">
        <v>5158</v>
      </c>
    </row>
    <row r="220" spans="102:105" ht="15" customHeight="1" x14ac:dyDescent="0.15">
      <c r="CX220" t="s">
        <v>3412</v>
      </c>
      <c r="CY220" s="27" t="s">
        <v>5153</v>
      </c>
      <c r="CZ220" s="27" t="s">
        <v>5154</v>
      </c>
    </row>
    <row r="221" spans="102:105" ht="15" customHeight="1" x14ac:dyDescent="0.15">
      <c r="CX221" t="s">
        <v>3026</v>
      </c>
      <c r="CY221" s="27" t="s">
        <v>5153</v>
      </c>
      <c r="CZ221" s="27" t="s">
        <v>5154</v>
      </c>
    </row>
    <row r="222" spans="102:105" ht="15" customHeight="1" x14ac:dyDescent="0.15">
      <c r="CX222" t="s">
        <v>3148</v>
      </c>
      <c r="CY222" s="27" t="s">
        <v>5153</v>
      </c>
      <c r="CZ222" s="27" t="s">
        <v>5154</v>
      </c>
    </row>
    <row r="223" spans="102:105" ht="15" customHeight="1" x14ac:dyDescent="0.15">
      <c r="CX223" t="s">
        <v>5042</v>
      </c>
      <c r="CY223" s="27" t="s">
        <v>5153</v>
      </c>
      <c r="CZ223" s="27" t="s">
        <v>5151</v>
      </c>
    </row>
    <row r="224" spans="102:105" ht="15" customHeight="1" x14ac:dyDescent="0.15">
      <c r="CX224" t="s">
        <v>4832</v>
      </c>
      <c r="CY224" s="27" t="s">
        <v>5153</v>
      </c>
      <c r="CZ224" s="27" t="s">
        <v>5152</v>
      </c>
    </row>
    <row r="225" spans="102:105" ht="15" customHeight="1" x14ac:dyDescent="0.15">
      <c r="CX225" t="s">
        <v>4540</v>
      </c>
      <c r="CY225" s="27" t="s">
        <v>5154</v>
      </c>
      <c r="CZ225" s="27" t="s">
        <v>5152</v>
      </c>
    </row>
    <row r="226" spans="102:105" ht="15" customHeight="1" x14ac:dyDescent="0.15">
      <c r="CX226" t="s">
        <v>4980</v>
      </c>
      <c r="CY226" s="27" t="s">
        <v>5152</v>
      </c>
      <c r="CZ226" s="27" t="s">
        <v>5153</v>
      </c>
    </row>
    <row r="227" spans="102:105" ht="15" customHeight="1" x14ac:dyDescent="0.15">
      <c r="CX227" t="s">
        <v>5027</v>
      </c>
      <c r="CY227" s="27" t="s">
        <v>5151</v>
      </c>
      <c r="CZ227" s="27" t="s">
        <v>5153</v>
      </c>
      <c r="DA227" s="27" t="s">
        <v>5153</v>
      </c>
    </row>
    <row r="228" spans="102:105" ht="15" customHeight="1" x14ac:dyDescent="0.15">
      <c r="CX228" t="s">
        <v>3824</v>
      </c>
      <c r="CZ228" s="27" t="s">
        <v>5153</v>
      </c>
    </row>
    <row r="229" spans="102:105" ht="15" customHeight="1" x14ac:dyDescent="0.15">
      <c r="CX229" t="s">
        <v>5083</v>
      </c>
      <c r="CY229" s="27" t="s">
        <v>5151</v>
      </c>
      <c r="CZ229" s="27" t="s">
        <v>5153</v>
      </c>
      <c r="DA229" s="27" t="s">
        <v>5154</v>
      </c>
    </row>
    <row r="230" spans="102:105" ht="15" customHeight="1" x14ac:dyDescent="0.15">
      <c r="CX230" t="s">
        <v>4549</v>
      </c>
      <c r="CY230" s="27" t="s">
        <v>5153</v>
      </c>
      <c r="CZ230" s="27" t="s">
        <v>5167</v>
      </c>
    </row>
    <row r="231" spans="102:105" ht="15" customHeight="1" x14ac:dyDescent="0.15">
      <c r="CX231" t="s">
        <v>4552</v>
      </c>
      <c r="CY231" s="27" t="s">
        <v>5153</v>
      </c>
      <c r="CZ231" s="27" t="s">
        <v>5167</v>
      </c>
    </row>
    <row r="232" spans="102:105" ht="15" customHeight="1" x14ac:dyDescent="0.15">
      <c r="CX232" t="s">
        <v>379</v>
      </c>
      <c r="CZ232" s="27" t="s">
        <v>5152</v>
      </c>
    </row>
    <row r="233" spans="102:105" ht="15" customHeight="1" x14ac:dyDescent="0.15">
      <c r="CX233" t="s">
        <v>573</v>
      </c>
      <c r="CZ233" s="27" t="s">
        <v>5152</v>
      </c>
    </row>
    <row r="234" spans="102:105" ht="15" customHeight="1" x14ac:dyDescent="0.15">
      <c r="CX234" t="s">
        <v>3309</v>
      </c>
      <c r="CZ234" s="27" t="s">
        <v>5152</v>
      </c>
    </row>
    <row r="235" spans="102:105" ht="15" customHeight="1" x14ac:dyDescent="0.15">
      <c r="CX235" t="s">
        <v>4825</v>
      </c>
      <c r="CY235" s="27" t="s">
        <v>5153</v>
      </c>
      <c r="CZ235" s="27" t="s">
        <v>5152</v>
      </c>
    </row>
    <row r="236" spans="102:105" ht="15" customHeight="1" x14ac:dyDescent="0.15">
      <c r="CX236" t="s">
        <v>5071</v>
      </c>
      <c r="CY236" s="27" t="s">
        <v>5153</v>
      </c>
      <c r="CZ236" s="27" t="s">
        <v>5152</v>
      </c>
      <c r="DA236" s="27" t="s">
        <v>5152</v>
      </c>
    </row>
    <row r="237" spans="102:105" ht="15" customHeight="1" x14ac:dyDescent="0.15">
      <c r="CX237" t="s">
        <v>4898</v>
      </c>
      <c r="CY237" s="27" t="s">
        <v>5153</v>
      </c>
      <c r="CZ237" s="27" t="s">
        <v>5154</v>
      </c>
    </row>
    <row r="238" spans="102:105" ht="15" customHeight="1" x14ac:dyDescent="0.15">
      <c r="CX238" t="s">
        <v>4897</v>
      </c>
      <c r="CY238" s="27" t="s">
        <v>5153</v>
      </c>
      <c r="CZ238" s="27" t="s">
        <v>5153</v>
      </c>
      <c r="DA238" s="27" t="s">
        <v>5159</v>
      </c>
    </row>
    <row r="239" spans="102:105" ht="15" customHeight="1" x14ac:dyDescent="0.15">
      <c r="CX239" t="s">
        <v>3890</v>
      </c>
      <c r="CZ239" s="27" t="s">
        <v>5153</v>
      </c>
    </row>
    <row r="240" spans="102:105" ht="15" customHeight="1" x14ac:dyDescent="0.15">
      <c r="CX240" t="s">
        <v>4177</v>
      </c>
      <c r="CY240" s="27" t="s">
        <v>5154</v>
      </c>
      <c r="CZ240" s="27" t="s">
        <v>5152</v>
      </c>
    </row>
    <row r="241" spans="102:105" ht="15" customHeight="1" x14ac:dyDescent="0.15">
      <c r="CX241" t="s">
        <v>4901</v>
      </c>
      <c r="CY241" s="27" t="s">
        <v>5154</v>
      </c>
      <c r="CZ241" s="27" t="s">
        <v>5153</v>
      </c>
      <c r="DA241" s="27" t="s">
        <v>5153</v>
      </c>
    </row>
    <row r="242" spans="102:105" ht="15" customHeight="1" x14ac:dyDescent="0.15">
      <c r="CX242" t="s">
        <v>3904</v>
      </c>
      <c r="CZ242" s="27" t="s">
        <v>5154</v>
      </c>
    </row>
    <row r="243" spans="102:105" ht="15" customHeight="1" x14ac:dyDescent="0.15">
      <c r="CX243" t="s">
        <v>4756</v>
      </c>
      <c r="CY243" s="27" t="s">
        <v>5152</v>
      </c>
      <c r="CZ243" s="27" t="s">
        <v>2936</v>
      </c>
    </row>
    <row r="244" spans="102:105" ht="15" customHeight="1" x14ac:dyDescent="0.15">
      <c r="CX244" t="s">
        <v>5093</v>
      </c>
      <c r="CY244" s="27" t="s">
        <v>5154</v>
      </c>
      <c r="CZ244" s="27" t="s">
        <v>5153</v>
      </c>
    </row>
    <row r="245" spans="102:105" ht="15" customHeight="1" x14ac:dyDescent="0.15">
      <c r="CX245" t="s">
        <v>5175</v>
      </c>
      <c r="CZ245" s="27" t="s">
        <v>5152</v>
      </c>
    </row>
    <row r="246" spans="102:105" ht="15" customHeight="1" x14ac:dyDescent="0.15">
      <c r="CX246" t="s">
        <v>4716</v>
      </c>
      <c r="CZ246" s="27" t="s">
        <v>5152</v>
      </c>
    </row>
    <row r="247" spans="102:105" ht="15" customHeight="1" x14ac:dyDescent="0.15">
      <c r="CX247" t="s">
        <v>4639</v>
      </c>
      <c r="CZ247" s="27" t="s">
        <v>5152</v>
      </c>
    </row>
    <row r="248" spans="102:105" ht="15" customHeight="1" x14ac:dyDescent="0.15">
      <c r="CX248" t="s">
        <v>4782</v>
      </c>
      <c r="CY248" s="27" t="s">
        <v>5151</v>
      </c>
      <c r="CZ248" s="27" t="s">
        <v>5153</v>
      </c>
    </row>
    <row r="249" spans="102:105" ht="15" customHeight="1" x14ac:dyDescent="0.15">
      <c r="CX249" t="s">
        <v>581</v>
      </c>
      <c r="CZ249" s="27" t="s">
        <v>5157</v>
      </c>
    </row>
    <row r="250" spans="102:105" ht="15" customHeight="1" x14ac:dyDescent="0.15">
      <c r="CX250" t="s">
        <v>4556</v>
      </c>
      <c r="CZ250" s="27" t="s">
        <v>5153</v>
      </c>
    </row>
    <row r="251" spans="102:105" ht="15" customHeight="1" x14ac:dyDescent="0.15">
      <c r="CX251" t="s">
        <v>4991</v>
      </c>
      <c r="CZ251" s="27" t="s">
        <v>5151</v>
      </c>
    </row>
    <row r="252" spans="102:105" ht="15" customHeight="1" x14ac:dyDescent="0.15">
      <c r="CX252" t="s">
        <v>4956</v>
      </c>
      <c r="CY252" s="27" t="s">
        <v>5153</v>
      </c>
      <c r="CZ252" s="27" t="s">
        <v>5151</v>
      </c>
    </row>
    <row r="253" spans="102:105" ht="15" customHeight="1" x14ac:dyDescent="0.15">
      <c r="CX253" t="s">
        <v>4759</v>
      </c>
      <c r="CZ253" s="27" t="s">
        <v>5152</v>
      </c>
    </row>
    <row r="254" spans="102:105" ht="15" customHeight="1" x14ac:dyDescent="0.15">
      <c r="CX254" t="s">
        <v>3522</v>
      </c>
      <c r="CZ254" s="27" t="s">
        <v>5152</v>
      </c>
    </row>
    <row r="255" spans="102:105" ht="15" customHeight="1" x14ac:dyDescent="0.15">
      <c r="CX255" t="s">
        <v>4047</v>
      </c>
      <c r="CZ255" s="27" t="s">
        <v>5153</v>
      </c>
    </row>
    <row r="256" spans="102:105" ht="15" customHeight="1" x14ac:dyDescent="0.15">
      <c r="CX256" t="s">
        <v>4957</v>
      </c>
      <c r="CY256" s="27" t="s">
        <v>5153</v>
      </c>
      <c r="CZ256" s="27" t="s">
        <v>5152</v>
      </c>
      <c r="DA256" s="27" t="s">
        <v>5152</v>
      </c>
    </row>
    <row r="257" spans="102:105" ht="15" customHeight="1" x14ac:dyDescent="0.15">
      <c r="CX257" t="s">
        <v>5121</v>
      </c>
      <c r="CY257" s="27" t="s">
        <v>5153</v>
      </c>
      <c r="CZ257" s="27" t="s">
        <v>5153</v>
      </c>
      <c r="DA257" s="27" t="s">
        <v>5159</v>
      </c>
    </row>
    <row r="258" spans="102:105" ht="15" customHeight="1" x14ac:dyDescent="0.15">
      <c r="CX258" t="s">
        <v>4902</v>
      </c>
      <c r="CY258" s="27" t="s">
        <v>5153</v>
      </c>
      <c r="CZ258" s="27" t="s">
        <v>5153</v>
      </c>
      <c r="DA258" s="27" t="s">
        <v>5152</v>
      </c>
    </row>
    <row r="259" spans="102:105" ht="15" customHeight="1" x14ac:dyDescent="0.15">
      <c r="CX259" t="s">
        <v>4181</v>
      </c>
      <c r="CZ259" s="27" t="s">
        <v>5153</v>
      </c>
    </row>
    <row r="260" spans="102:105" ht="15" customHeight="1" x14ac:dyDescent="0.15">
      <c r="CX260" t="s">
        <v>3831</v>
      </c>
      <c r="CZ260" s="27" t="s">
        <v>5153</v>
      </c>
    </row>
    <row r="261" spans="102:105" ht="15" customHeight="1" x14ac:dyDescent="0.15">
      <c r="CX261" t="s">
        <v>5025</v>
      </c>
      <c r="CY261" s="27" t="s">
        <v>5152</v>
      </c>
      <c r="CZ261" s="27" t="s">
        <v>5153</v>
      </c>
    </row>
    <row r="262" spans="102:105" ht="15" customHeight="1" x14ac:dyDescent="0.15">
      <c r="CX262" t="s">
        <v>5001</v>
      </c>
      <c r="CY262" s="27" t="s">
        <v>5153</v>
      </c>
      <c r="CZ262" s="27" t="s">
        <v>5153</v>
      </c>
      <c r="DA262" s="27" t="s">
        <v>5151</v>
      </c>
    </row>
    <row r="263" spans="102:105" ht="15" customHeight="1" x14ac:dyDescent="0.15">
      <c r="CX263" t="s">
        <v>3832</v>
      </c>
      <c r="CZ263" s="27" t="s">
        <v>5153</v>
      </c>
    </row>
    <row r="264" spans="102:105" ht="15" customHeight="1" x14ac:dyDescent="0.15">
      <c r="CX264" t="s">
        <v>4504</v>
      </c>
      <c r="CY264" s="27" t="s">
        <v>5153</v>
      </c>
      <c r="CZ264" s="27" t="s">
        <v>5151</v>
      </c>
    </row>
    <row r="265" spans="102:105" ht="15" customHeight="1" x14ac:dyDescent="0.15">
      <c r="CX265" t="s">
        <v>4558</v>
      </c>
      <c r="CZ265" s="27" t="s">
        <v>5151</v>
      </c>
    </row>
    <row r="266" spans="102:105" ht="15" customHeight="1" x14ac:dyDescent="0.15">
      <c r="CX266" t="s">
        <v>3910</v>
      </c>
      <c r="CZ266" s="27" t="s">
        <v>5154</v>
      </c>
    </row>
    <row r="267" spans="102:105" ht="15" customHeight="1" x14ac:dyDescent="0.15">
      <c r="CX267" t="s">
        <v>5028</v>
      </c>
      <c r="CY267" s="27" t="s">
        <v>5153</v>
      </c>
      <c r="CZ267" s="27" t="s">
        <v>5153</v>
      </c>
      <c r="DA267" s="27" t="s">
        <v>5152</v>
      </c>
    </row>
    <row r="268" spans="102:105" ht="15" customHeight="1" x14ac:dyDescent="0.15">
      <c r="CX268" t="s">
        <v>4187</v>
      </c>
      <c r="CZ268" s="27" t="s">
        <v>5153</v>
      </c>
    </row>
    <row r="269" spans="102:105" ht="15" customHeight="1" x14ac:dyDescent="0.15">
      <c r="CX269" t="s">
        <v>5098</v>
      </c>
      <c r="CY269" s="27" t="s">
        <v>5152</v>
      </c>
      <c r="CZ269" s="27" t="s">
        <v>5153</v>
      </c>
    </row>
    <row r="270" spans="102:105" ht="15" customHeight="1" x14ac:dyDescent="0.15">
      <c r="CX270" t="s">
        <v>2916</v>
      </c>
      <c r="CZ270" s="27" t="s">
        <v>5152</v>
      </c>
    </row>
    <row r="271" spans="102:105" ht="15" customHeight="1" x14ac:dyDescent="0.15">
      <c r="CX271" t="s">
        <v>705</v>
      </c>
      <c r="CZ271" s="27" t="s">
        <v>5152</v>
      </c>
    </row>
    <row r="272" spans="102:105" ht="15" customHeight="1" x14ac:dyDescent="0.15">
      <c r="CX272" t="s">
        <v>5087</v>
      </c>
      <c r="CY272" s="27" t="s">
        <v>5153</v>
      </c>
      <c r="CZ272" s="27" t="s">
        <v>5154</v>
      </c>
      <c r="DA272" s="27" t="s">
        <v>5152</v>
      </c>
    </row>
    <row r="273" spans="102:105" ht="15" customHeight="1" x14ac:dyDescent="0.15">
      <c r="CX273" t="s">
        <v>4297</v>
      </c>
      <c r="CY273" s="27" t="s">
        <v>5153</v>
      </c>
      <c r="CZ273" s="27" t="s">
        <v>5152</v>
      </c>
    </row>
    <row r="274" spans="102:105" ht="15" customHeight="1" x14ac:dyDescent="0.15">
      <c r="CX274" t="s">
        <v>4918</v>
      </c>
      <c r="CY274" s="27" t="s">
        <v>5166</v>
      </c>
      <c r="CZ274" s="27" t="s">
        <v>5168</v>
      </c>
    </row>
    <row r="275" spans="102:105" ht="15" customHeight="1" x14ac:dyDescent="0.15">
      <c r="CX275" t="s">
        <v>4908</v>
      </c>
      <c r="CY275" s="27" t="s">
        <v>5153</v>
      </c>
      <c r="CZ275" s="27" t="s">
        <v>5153</v>
      </c>
      <c r="DA275" s="27" t="s">
        <v>5168</v>
      </c>
    </row>
    <row r="276" spans="102:105" ht="15" customHeight="1" x14ac:dyDescent="0.15">
      <c r="CX276" t="s">
        <v>137</v>
      </c>
      <c r="CY276" s="27" t="s">
        <v>5153</v>
      </c>
      <c r="CZ276" s="27" t="s">
        <v>5154</v>
      </c>
    </row>
    <row r="277" spans="102:105" ht="15" customHeight="1" x14ac:dyDescent="0.15">
      <c r="CX277" t="s">
        <v>716</v>
      </c>
      <c r="CY277" s="27" t="s">
        <v>5153</v>
      </c>
      <c r="CZ277" s="27" t="s">
        <v>5154</v>
      </c>
    </row>
    <row r="278" spans="102:105" ht="15" customHeight="1" x14ac:dyDescent="0.15">
      <c r="CX278" t="s">
        <v>720</v>
      </c>
      <c r="CY278" s="27" t="s">
        <v>5153</v>
      </c>
      <c r="CZ278" s="27" t="s">
        <v>5154</v>
      </c>
    </row>
    <row r="279" spans="102:105" ht="15" customHeight="1" x14ac:dyDescent="0.15">
      <c r="CX279" t="s">
        <v>3545</v>
      </c>
      <c r="CY279" s="27" t="s">
        <v>5153</v>
      </c>
      <c r="CZ279" s="27" t="s">
        <v>5153</v>
      </c>
    </row>
    <row r="280" spans="102:105" ht="15" customHeight="1" x14ac:dyDescent="0.15">
      <c r="CX280" t="s">
        <v>4864</v>
      </c>
      <c r="CY280" s="27" t="s">
        <v>5153</v>
      </c>
      <c r="CZ280" s="27" t="s">
        <v>5153</v>
      </c>
      <c r="DA280" s="27" t="s">
        <v>5166</v>
      </c>
    </row>
    <row r="281" spans="102:105" ht="15" customHeight="1" x14ac:dyDescent="0.15">
      <c r="CX281" t="s">
        <v>4506</v>
      </c>
      <c r="CY281" s="27" t="s">
        <v>5153</v>
      </c>
      <c r="CZ281" s="27" t="s">
        <v>5152</v>
      </c>
    </row>
    <row r="282" spans="102:105" ht="15" customHeight="1" x14ac:dyDescent="0.15">
      <c r="CX282" t="s">
        <v>4734</v>
      </c>
      <c r="CZ282" s="27" t="s">
        <v>5153</v>
      </c>
    </row>
    <row r="283" spans="102:105" ht="15" customHeight="1" x14ac:dyDescent="0.15">
      <c r="CX283" t="s">
        <v>3345</v>
      </c>
      <c r="CY283" s="27" t="s">
        <v>5154</v>
      </c>
      <c r="CZ283" s="27" t="s">
        <v>5158</v>
      </c>
    </row>
    <row r="284" spans="102:105" ht="15" customHeight="1" x14ac:dyDescent="0.15">
      <c r="CX284" t="s">
        <v>3366</v>
      </c>
      <c r="CY284" s="27" t="s">
        <v>5154</v>
      </c>
      <c r="CZ284" s="27" t="s">
        <v>5158</v>
      </c>
    </row>
    <row r="285" spans="102:105" ht="15" customHeight="1" x14ac:dyDescent="0.15">
      <c r="CX285" t="s">
        <v>5099</v>
      </c>
      <c r="CY285" s="27" t="s">
        <v>5153</v>
      </c>
      <c r="CZ285" s="27" t="s">
        <v>5153</v>
      </c>
      <c r="DA285" s="27" t="s">
        <v>5159</v>
      </c>
    </row>
    <row r="286" spans="102:105" ht="15" customHeight="1" x14ac:dyDescent="0.15">
      <c r="CX286" t="s">
        <v>603</v>
      </c>
      <c r="CY286" s="27" t="s">
        <v>5157</v>
      </c>
      <c r="CZ286" s="27" t="s">
        <v>5152</v>
      </c>
    </row>
    <row r="287" spans="102:105" ht="15" customHeight="1" x14ac:dyDescent="0.15">
      <c r="CX287" t="s">
        <v>5065</v>
      </c>
      <c r="CY287" s="27" t="s">
        <v>5153</v>
      </c>
      <c r="CZ287" s="27" t="s">
        <v>5153</v>
      </c>
    </row>
    <row r="288" spans="102:105" ht="15" customHeight="1" x14ac:dyDescent="0.15">
      <c r="CX288" t="s">
        <v>3814</v>
      </c>
      <c r="CZ288" s="27" t="s">
        <v>5153</v>
      </c>
    </row>
    <row r="289" spans="102:105" ht="15" customHeight="1" x14ac:dyDescent="0.15">
      <c r="CX289" t="s">
        <v>3771</v>
      </c>
      <c r="CZ289" s="27" t="s">
        <v>5153</v>
      </c>
    </row>
    <row r="290" spans="102:105" ht="15" customHeight="1" x14ac:dyDescent="0.15">
      <c r="CX290" t="s">
        <v>5003</v>
      </c>
      <c r="CY290" s="27" t="s">
        <v>5153</v>
      </c>
      <c r="CZ290" s="27" t="s">
        <v>5151</v>
      </c>
      <c r="DA290" s="27" t="s">
        <v>5151</v>
      </c>
    </row>
    <row r="291" spans="102:105" ht="15" customHeight="1" x14ac:dyDescent="0.15">
      <c r="CX291" t="s">
        <v>4561</v>
      </c>
      <c r="CZ291" s="27" t="s">
        <v>5152</v>
      </c>
    </row>
    <row r="292" spans="102:105" ht="15" customHeight="1" x14ac:dyDescent="0.15">
      <c r="CX292" t="s">
        <v>4304</v>
      </c>
      <c r="CZ292" s="27" t="s">
        <v>5153</v>
      </c>
    </row>
    <row r="293" spans="102:105" ht="15" customHeight="1" x14ac:dyDescent="0.15">
      <c r="CX293" t="s">
        <v>3369</v>
      </c>
      <c r="CZ293" s="27" t="s">
        <v>5153</v>
      </c>
    </row>
    <row r="294" spans="102:105" ht="15" customHeight="1" x14ac:dyDescent="0.15">
      <c r="CX294" t="s">
        <v>890</v>
      </c>
      <c r="CY294" s="27" t="s">
        <v>2936</v>
      </c>
      <c r="CZ294" s="27" t="s">
        <v>5153</v>
      </c>
    </row>
    <row r="295" spans="102:105" ht="15" customHeight="1" x14ac:dyDescent="0.15">
      <c r="CX295" t="s">
        <v>3370</v>
      </c>
      <c r="CZ295" s="27" t="s">
        <v>5154</v>
      </c>
    </row>
    <row r="296" spans="102:105" ht="15" customHeight="1" x14ac:dyDescent="0.15">
      <c r="CX296" t="s">
        <v>4833</v>
      </c>
      <c r="CY296" s="27" t="s">
        <v>5154</v>
      </c>
      <c r="CZ296" s="27" t="s">
        <v>5152</v>
      </c>
    </row>
    <row r="297" spans="102:105" ht="15" customHeight="1" x14ac:dyDescent="0.15">
      <c r="CX297" t="s">
        <v>4914</v>
      </c>
      <c r="CY297" s="27" t="s">
        <v>5153</v>
      </c>
      <c r="CZ297" s="27" t="s">
        <v>5154</v>
      </c>
    </row>
    <row r="298" spans="102:105" ht="15" customHeight="1" x14ac:dyDescent="0.15">
      <c r="CX298" t="s">
        <v>4850</v>
      </c>
      <c r="CY298" s="27" t="s">
        <v>5153</v>
      </c>
      <c r="CZ298" s="27" t="s">
        <v>5152</v>
      </c>
    </row>
    <row r="299" spans="102:105" ht="15" customHeight="1" x14ac:dyDescent="0.15">
      <c r="CX299" t="s">
        <v>4563</v>
      </c>
      <c r="CZ299" s="27" t="s">
        <v>5153</v>
      </c>
    </row>
    <row r="300" spans="102:105" ht="15" customHeight="1" x14ac:dyDescent="0.15">
      <c r="CX300" t="s">
        <v>3835</v>
      </c>
      <c r="CZ300" s="27" t="s">
        <v>5153</v>
      </c>
    </row>
    <row r="301" spans="102:105" ht="15" customHeight="1" x14ac:dyDescent="0.15">
      <c r="CX301" t="s">
        <v>3973</v>
      </c>
      <c r="CZ301" s="27" t="s">
        <v>5153</v>
      </c>
    </row>
    <row r="302" spans="102:105" ht="15" customHeight="1" x14ac:dyDescent="0.15">
      <c r="CX302" t="s">
        <v>5051</v>
      </c>
      <c r="CY302" s="27" t="s">
        <v>5153</v>
      </c>
      <c r="CZ302" s="27" t="s">
        <v>5153</v>
      </c>
      <c r="DA302" s="27" t="s">
        <v>5152</v>
      </c>
    </row>
    <row r="303" spans="102:105" ht="15" customHeight="1" x14ac:dyDescent="0.15">
      <c r="CX303" t="s">
        <v>4787</v>
      </c>
      <c r="CY303" s="27" t="s">
        <v>5153</v>
      </c>
      <c r="CZ303" s="27" t="s">
        <v>5152</v>
      </c>
    </row>
    <row r="304" spans="102:105" ht="15" customHeight="1" x14ac:dyDescent="0.15">
      <c r="CX304" t="s">
        <v>3837</v>
      </c>
      <c r="CZ304" s="27" t="s">
        <v>5152</v>
      </c>
    </row>
    <row r="305" spans="102:105" ht="15" customHeight="1" x14ac:dyDescent="0.15">
      <c r="CX305" t="s">
        <v>4983</v>
      </c>
      <c r="CY305" s="27" t="s">
        <v>5151</v>
      </c>
      <c r="CZ305" s="27" t="s">
        <v>5151</v>
      </c>
    </row>
    <row r="306" spans="102:105" ht="15" customHeight="1" x14ac:dyDescent="0.15">
      <c r="CX306" t="s">
        <v>4399</v>
      </c>
      <c r="CZ306" s="27" t="s">
        <v>5153</v>
      </c>
    </row>
    <row r="307" spans="102:105" ht="15" customHeight="1" x14ac:dyDescent="0.15">
      <c r="CX307" t="s">
        <v>4508</v>
      </c>
      <c r="CY307" s="27" t="s">
        <v>5153</v>
      </c>
      <c r="CZ307" s="27" t="s">
        <v>5153</v>
      </c>
    </row>
    <row r="308" spans="102:105" ht="15" customHeight="1" x14ac:dyDescent="0.15">
      <c r="CX308" t="s">
        <v>3371</v>
      </c>
      <c r="CZ308" s="27" t="s">
        <v>5152</v>
      </c>
    </row>
    <row r="309" spans="102:105" ht="15" customHeight="1" x14ac:dyDescent="0.15">
      <c r="CX309" t="s">
        <v>5022</v>
      </c>
      <c r="CY309" s="27" t="s">
        <v>5153</v>
      </c>
      <c r="CZ309" s="27" t="s">
        <v>5153</v>
      </c>
      <c r="DA309" s="27" t="s">
        <v>5153</v>
      </c>
    </row>
    <row r="310" spans="102:105" ht="15" customHeight="1" x14ac:dyDescent="0.15">
      <c r="CX310" t="s">
        <v>4569</v>
      </c>
      <c r="CZ310" s="27" t="s">
        <v>5152</v>
      </c>
    </row>
    <row r="311" spans="102:105" ht="15" customHeight="1" x14ac:dyDescent="0.15">
      <c r="CX311" t="s">
        <v>4571</v>
      </c>
      <c r="CZ311" s="27" t="s">
        <v>5151</v>
      </c>
    </row>
    <row r="312" spans="102:105" ht="15" customHeight="1" x14ac:dyDescent="0.15">
      <c r="CX312" t="s">
        <v>994</v>
      </c>
      <c r="CZ312" s="27" t="s">
        <v>5151</v>
      </c>
    </row>
    <row r="313" spans="102:105" ht="15" customHeight="1" x14ac:dyDescent="0.15">
      <c r="CX313" t="s">
        <v>3974</v>
      </c>
      <c r="CZ313" s="27" t="s">
        <v>5151</v>
      </c>
    </row>
    <row r="314" spans="102:105" ht="15" customHeight="1" x14ac:dyDescent="0.15">
      <c r="CX314" t="s">
        <v>3245</v>
      </c>
      <c r="CZ314" s="27" t="s">
        <v>5151</v>
      </c>
    </row>
    <row r="315" spans="102:105" ht="15" customHeight="1" x14ac:dyDescent="0.15">
      <c r="CX315" t="s">
        <v>4789</v>
      </c>
      <c r="CY315" s="27" t="s">
        <v>5153</v>
      </c>
      <c r="CZ315" s="27" t="s">
        <v>5153</v>
      </c>
    </row>
    <row r="316" spans="102:105" ht="15" customHeight="1" x14ac:dyDescent="0.15">
      <c r="CX316" t="s">
        <v>3574</v>
      </c>
      <c r="CZ316" s="27" t="s">
        <v>5152</v>
      </c>
    </row>
    <row r="317" spans="102:105" ht="15" customHeight="1" x14ac:dyDescent="0.15">
      <c r="CX317" t="s">
        <v>5070</v>
      </c>
      <c r="CY317" s="27" t="s">
        <v>5153</v>
      </c>
      <c r="CZ317" s="27" t="s">
        <v>5153</v>
      </c>
      <c r="DA317" s="27" t="s">
        <v>5152</v>
      </c>
    </row>
    <row r="318" spans="102:105" ht="15" customHeight="1" x14ac:dyDescent="0.15">
      <c r="CX318" t="s">
        <v>4401</v>
      </c>
      <c r="CZ318" s="27" t="s">
        <v>5153</v>
      </c>
    </row>
    <row r="319" spans="102:105" ht="15" customHeight="1" x14ac:dyDescent="0.15">
      <c r="CX319" t="s">
        <v>4862</v>
      </c>
      <c r="CY319" s="27" t="s">
        <v>5151</v>
      </c>
      <c r="CZ319" s="27" t="s">
        <v>5153</v>
      </c>
    </row>
    <row r="320" spans="102:105" ht="15" customHeight="1" x14ac:dyDescent="0.15">
      <c r="CX320" t="s">
        <v>4313</v>
      </c>
      <c r="CY320" s="27" t="s">
        <v>5153</v>
      </c>
      <c r="CZ320" s="27" t="s">
        <v>2936</v>
      </c>
    </row>
    <row r="321" spans="102:105" ht="15" customHeight="1" x14ac:dyDescent="0.15">
      <c r="CX321" t="s">
        <v>4402</v>
      </c>
      <c r="CZ321" s="27" t="s">
        <v>5153</v>
      </c>
    </row>
    <row r="322" spans="102:105" ht="15" customHeight="1" x14ac:dyDescent="0.15">
      <c r="CX322" t="s">
        <v>5111</v>
      </c>
      <c r="CY322" s="27" t="s">
        <v>5152</v>
      </c>
      <c r="CZ322" s="27" t="s">
        <v>5153</v>
      </c>
    </row>
    <row r="323" spans="102:105" ht="15" customHeight="1" x14ac:dyDescent="0.15">
      <c r="CX323" t="s">
        <v>1172</v>
      </c>
      <c r="CY323" s="27" t="s">
        <v>5167</v>
      </c>
      <c r="CZ323" s="27" t="s">
        <v>5153</v>
      </c>
    </row>
    <row r="324" spans="102:105" ht="15" customHeight="1" x14ac:dyDescent="0.15">
      <c r="CX324" t="s">
        <v>3294</v>
      </c>
      <c r="CZ324" s="27" t="s">
        <v>5153</v>
      </c>
    </row>
    <row r="325" spans="102:105" ht="15" customHeight="1" x14ac:dyDescent="0.15">
      <c r="CX325" t="s">
        <v>4315</v>
      </c>
      <c r="CY325" s="27" t="s">
        <v>5153</v>
      </c>
      <c r="CZ325" s="27" t="s">
        <v>5152</v>
      </c>
    </row>
    <row r="326" spans="102:105" ht="15" customHeight="1" x14ac:dyDescent="0.15">
      <c r="CX326" t="s">
        <v>4894</v>
      </c>
      <c r="CY326" s="27" t="s">
        <v>5153</v>
      </c>
      <c r="CZ326" s="27" t="s">
        <v>5152</v>
      </c>
      <c r="DA326" s="27" t="s">
        <v>5152</v>
      </c>
    </row>
    <row r="327" spans="102:105" ht="15" customHeight="1" x14ac:dyDescent="0.15">
      <c r="CX327" t="s">
        <v>4762</v>
      </c>
      <c r="CY327" s="27" t="s">
        <v>5153</v>
      </c>
      <c r="CZ327" s="27" t="s">
        <v>2936</v>
      </c>
    </row>
    <row r="328" spans="102:105" ht="15" customHeight="1" x14ac:dyDescent="0.15">
      <c r="CX328" t="s">
        <v>5123</v>
      </c>
      <c r="CY328" s="27" t="s">
        <v>5153</v>
      </c>
      <c r="CZ328" s="27" t="s">
        <v>5153</v>
      </c>
      <c r="DA328" s="27" t="s">
        <v>5152</v>
      </c>
    </row>
    <row r="329" spans="102:105" ht="15" customHeight="1" x14ac:dyDescent="0.15">
      <c r="CX329" t="s">
        <v>4834</v>
      </c>
      <c r="CY329" s="27" t="s">
        <v>5153</v>
      </c>
      <c r="CZ329" s="27" t="s">
        <v>5152</v>
      </c>
    </row>
    <row r="330" spans="102:105" ht="15" customHeight="1" x14ac:dyDescent="0.15">
      <c r="CX330" t="s">
        <v>82</v>
      </c>
      <c r="CY330" s="27" t="s">
        <v>5167</v>
      </c>
      <c r="CZ330" s="27" t="s">
        <v>5153</v>
      </c>
    </row>
    <row r="331" spans="102:105" ht="15" customHeight="1" x14ac:dyDescent="0.15">
      <c r="CX331" t="s">
        <v>830</v>
      </c>
      <c r="CY331" s="27" t="s">
        <v>5153</v>
      </c>
      <c r="CZ331" s="27" t="s">
        <v>5155</v>
      </c>
    </row>
    <row r="332" spans="102:105" ht="15" customHeight="1" x14ac:dyDescent="0.15">
      <c r="CX332" t="s">
        <v>3376</v>
      </c>
      <c r="CY332" s="27" t="s">
        <v>5153</v>
      </c>
      <c r="CZ332" s="27" t="s">
        <v>5155</v>
      </c>
    </row>
    <row r="333" spans="102:105" ht="15" customHeight="1" x14ac:dyDescent="0.15">
      <c r="CX333" t="s">
        <v>827</v>
      </c>
      <c r="CZ333" s="27" t="s">
        <v>5153</v>
      </c>
    </row>
    <row r="334" spans="102:105" ht="15" customHeight="1" x14ac:dyDescent="0.15">
      <c r="CX334" t="s">
        <v>3589</v>
      </c>
      <c r="CZ334" s="27" t="s">
        <v>5153</v>
      </c>
    </row>
    <row r="335" spans="102:105" ht="15" customHeight="1" x14ac:dyDescent="0.15">
      <c r="CX335" t="s">
        <v>3914</v>
      </c>
      <c r="CZ335" s="27" t="s">
        <v>5156</v>
      </c>
    </row>
    <row r="336" spans="102:105" ht="15" customHeight="1" x14ac:dyDescent="0.15">
      <c r="CX336" t="s">
        <v>635</v>
      </c>
      <c r="CZ336" s="27" t="s">
        <v>5156</v>
      </c>
    </row>
    <row r="337" spans="102:104" ht="15" customHeight="1" x14ac:dyDescent="0.15">
      <c r="CX337" t="s">
        <v>5139</v>
      </c>
      <c r="CY337" s="27" t="s">
        <v>5152</v>
      </c>
    </row>
    <row r="338" spans="102:104" ht="15" customHeight="1" x14ac:dyDescent="0.15">
      <c r="CX338" t="s">
        <v>357</v>
      </c>
      <c r="CY338" s="27" t="s">
        <v>5152</v>
      </c>
      <c r="CZ338" s="27" t="s">
        <v>5154</v>
      </c>
    </row>
    <row r="339" spans="102:104" ht="15" customHeight="1" x14ac:dyDescent="0.15">
      <c r="CX339" t="s">
        <v>4574</v>
      </c>
      <c r="CY339" s="27" t="s">
        <v>5153</v>
      </c>
      <c r="CZ339" s="27" t="s">
        <v>5154</v>
      </c>
    </row>
    <row r="340" spans="102:104" ht="15" customHeight="1" x14ac:dyDescent="0.15">
      <c r="CX340" t="s">
        <v>4890</v>
      </c>
      <c r="CY340" s="27" t="s">
        <v>5151</v>
      </c>
      <c r="CZ340" s="27" t="s">
        <v>5153</v>
      </c>
    </row>
    <row r="341" spans="102:104" ht="15" customHeight="1" x14ac:dyDescent="0.15">
      <c r="CX341" t="s">
        <v>4935</v>
      </c>
      <c r="CY341" s="27" t="s">
        <v>2936</v>
      </c>
      <c r="CZ341" s="27" t="s">
        <v>5153</v>
      </c>
    </row>
    <row r="342" spans="102:104" ht="15" customHeight="1" x14ac:dyDescent="0.15">
      <c r="CX342" t="s">
        <v>4190</v>
      </c>
      <c r="CZ342" s="27" t="s">
        <v>5152</v>
      </c>
    </row>
    <row r="343" spans="102:104" ht="15" customHeight="1" x14ac:dyDescent="0.15">
      <c r="CX343" t="s">
        <v>997</v>
      </c>
      <c r="CZ343" s="27" t="s">
        <v>5152</v>
      </c>
    </row>
    <row r="344" spans="102:104" ht="15" customHeight="1" x14ac:dyDescent="0.15">
      <c r="CX344" t="s">
        <v>3976</v>
      </c>
      <c r="CZ344" s="27" t="s">
        <v>5151</v>
      </c>
    </row>
    <row r="345" spans="102:104" ht="15" customHeight="1" x14ac:dyDescent="0.15">
      <c r="CX345" t="s">
        <v>5052</v>
      </c>
      <c r="CY345" s="27" t="s">
        <v>5153</v>
      </c>
    </row>
    <row r="346" spans="102:104" ht="15" customHeight="1" x14ac:dyDescent="0.15">
      <c r="CX346" t="s">
        <v>5005</v>
      </c>
      <c r="CY346" s="27" t="s">
        <v>5151</v>
      </c>
      <c r="CZ346" s="27" t="s">
        <v>5151</v>
      </c>
    </row>
    <row r="347" spans="102:104" ht="15" customHeight="1" x14ac:dyDescent="0.15">
      <c r="CX347" t="s">
        <v>3982</v>
      </c>
      <c r="CY347" s="27" t="s">
        <v>5153</v>
      </c>
      <c r="CZ347" s="27" t="s">
        <v>5154</v>
      </c>
    </row>
    <row r="348" spans="102:104" ht="15" customHeight="1" x14ac:dyDescent="0.15">
      <c r="CX348" t="s">
        <v>3922</v>
      </c>
      <c r="CZ348" s="27" t="s">
        <v>5152</v>
      </c>
    </row>
    <row r="349" spans="102:104" ht="15" customHeight="1" x14ac:dyDescent="0.15">
      <c r="CX349" t="s">
        <v>5124</v>
      </c>
      <c r="CY349" s="27" t="s">
        <v>5152</v>
      </c>
    </row>
    <row r="350" spans="102:104" ht="15" customHeight="1" x14ac:dyDescent="0.15">
      <c r="CX350" t="s">
        <v>3839</v>
      </c>
      <c r="CZ350" s="27" t="s">
        <v>5153</v>
      </c>
    </row>
    <row r="351" spans="102:104" ht="15" customHeight="1" x14ac:dyDescent="0.15">
      <c r="CX351" t="s">
        <v>4320</v>
      </c>
      <c r="CY351" s="27" t="s">
        <v>5153</v>
      </c>
      <c r="CZ351" s="27" t="s">
        <v>2936</v>
      </c>
    </row>
    <row r="352" spans="102:104" ht="15" customHeight="1" x14ac:dyDescent="0.15">
      <c r="CX352" t="s">
        <v>5180</v>
      </c>
      <c r="CY352" s="27" t="s">
        <v>5159</v>
      </c>
      <c r="CZ352" s="27" t="s">
        <v>2936</v>
      </c>
    </row>
    <row r="353" spans="102:105" ht="15" customHeight="1" x14ac:dyDescent="0.15">
      <c r="CX353" t="s">
        <v>5053</v>
      </c>
      <c r="CY353" s="27" t="s">
        <v>5153</v>
      </c>
      <c r="CZ353" s="27" t="s">
        <v>5153</v>
      </c>
      <c r="DA353" s="27" t="s">
        <v>5159</v>
      </c>
    </row>
    <row r="354" spans="102:105" ht="15" customHeight="1" x14ac:dyDescent="0.15">
      <c r="CX354" t="s">
        <v>3895</v>
      </c>
      <c r="CZ354" s="27" t="s">
        <v>5152</v>
      </c>
    </row>
    <row r="355" spans="102:105" ht="15" customHeight="1" x14ac:dyDescent="0.15">
      <c r="CX355" t="s">
        <v>4928</v>
      </c>
      <c r="CY355" s="27" t="s">
        <v>5152</v>
      </c>
      <c r="CZ355" s="27" t="s">
        <v>5152</v>
      </c>
      <c r="DA355" s="27" t="s">
        <v>5152</v>
      </c>
    </row>
    <row r="356" spans="102:105" ht="15" customHeight="1" x14ac:dyDescent="0.15">
      <c r="CX356" t="s">
        <v>3927</v>
      </c>
      <c r="CZ356" s="27" t="s">
        <v>5153</v>
      </c>
    </row>
    <row r="357" spans="102:105" ht="15" customHeight="1" x14ac:dyDescent="0.15">
      <c r="CX357" t="s">
        <v>4851</v>
      </c>
      <c r="CY357" s="27" t="s">
        <v>5153</v>
      </c>
      <c r="CZ357" s="27" t="s">
        <v>5154</v>
      </c>
    </row>
    <row r="358" spans="102:105" ht="15" customHeight="1" x14ac:dyDescent="0.15">
      <c r="CX358" t="s">
        <v>4852</v>
      </c>
      <c r="CY358" s="27" t="s">
        <v>5151</v>
      </c>
      <c r="CZ358" s="27" t="s">
        <v>5153</v>
      </c>
    </row>
    <row r="359" spans="102:105" ht="15" customHeight="1" x14ac:dyDescent="0.15">
      <c r="CX359" t="s">
        <v>5125</v>
      </c>
      <c r="CY359" s="27" t="s">
        <v>5151</v>
      </c>
      <c r="CZ359" s="27" t="s">
        <v>5153</v>
      </c>
      <c r="DA359" s="27" t="s">
        <v>5153</v>
      </c>
    </row>
    <row r="360" spans="102:105" ht="15" customHeight="1" x14ac:dyDescent="0.15">
      <c r="CX360" t="s">
        <v>5069</v>
      </c>
      <c r="CY360" s="27" t="s">
        <v>5153</v>
      </c>
      <c r="CZ360" s="27" t="s">
        <v>5152</v>
      </c>
      <c r="DA360" s="27" t="s">
        <v>5152</v>
      </c>
    </row>
    <row r="361" spans="102:105" ht="15" customHeight="1" x14ac:dyDescent="0.15">
      <c r="CX361" t="s">
        <v>5067</v>
      </c>
      <c r="CY361" s="27" t="s">
        <v>5152</v>
      </c>
      <c r="CZ361" s="27" t="s">
        <v>5153</v>
      </c>
    </row>
    <row r="362" spans="102:105" ht="15" customHeight="1" x14ac:dyDescent="0.15">
      <c r="CX362" t="s">
        <v>72</v>
      </c>
      <c r="CY362" s="27" t="s">
        <v>5158</v>
      </c>
      <c r="CZ362" s="27" t="s">
        <v>5151</v>
      </c>
    </row>
    <row r="363" spans="102:105" ht="15" customHeight="1" x14ac:dyDescent="0.15">
      <c r="CX363" t="s">
        <v>908</v>
      </c>
      <c r="CY363" s="27" t="s">
        <v>5151</v>
      </c>
      <c r="CZ363" s="27" t="s">
        <v>5158</v>
      </c>
    </row>
    <row r="364" spans="102:105" ht="15" customHeight="1" x14ac:dyDescent="0.15">
      <c r="CX364" t="s">
        <v>4510</v>
      </c>
      <c r="CY364" s="27" t="s">
        <v>5151</v>
      </c>
      <c r="CZ364" s="27" t="s">
        <v>5153</v>
      </c>
    </row>
    <row r="365" spans="102:105" ht="15" customHeight="1" x14ac:dyDescent="0.15">
      <c r="CX365" t="s">
        <v>5024</v>
      </c>
      <c r="CY365" s="27" t="s">
        <v>5153</v>
      </c>
      <c r="CZ365" s="27" t="s">
        <v>5151</v>
      </c>
      <c r="DA365" s="27" t="s">
        <v>5151</v>
      </c>
    </row>
    <row r="366" spans="102:105" ht="15" customHeight="1" x14ac:dyDescent="0.15">
      <c r="CX366" t="s">
        <v>4667</v>
      </c>
      <c r="CY366" s="27" t="s">
        <v>5153</v>
      </c>
      <c r="CZ366" s="27" t="s">
        <v>2936</v>
      </c>
    </row>
    <row r="367" spans="102:105" ht="15" customHeight="1" x14ac:dyDescent="0.15">
      <c r="CX367" t="s">
        <v>403</v>
      </c>
      <c r="CY367" s="27" t="s">
        <v>5156</v>
      </c>
      <c r="CZ367" s="27" t="s">
        <v>2936</v>
      </c>
    </row>
    <row r="368" spans="102:105" ht="15" customHeight="1" x14ac:dyDescent="0.15">
      <c r="CX368" t="s">
        <v>4859</v>
      </c>
      <c r="CY368" s="27" t="s">
        <v>5153</v>
      </c>
      <c r="CZ368" s="27" t="s">
        <v>5153</v>
      </c>
      <c r="DA368" s="27" t="s">
        <v>5152</v>
      </c>
    </row>
    <row r="369" spans="102:105" ht="15" customHeight="1" x14ac:dyDescent="0.15">
      <c r="CX369" t="s">
        <v>3387</v>
      </c>
      <c r="CZ369" s="27" t="s">
        <v>5153</v>
      </c>
    </row>
    <row r="370" spans="102:105" ht="15" customHeight="1" x14ac:dyDescent="0.15">
      <c r="CX370" t="s">
        <v>4194</v>
      </c>
      <c r="CY370" s="27" t="s">
        <v>5153</v>
      </c>
      <c r="CZ370" s="27" t="s">
        <v>5152</v>
      </c>
    </row>
    <row r="371" spans="102:105" ht="15" customHeight="1" x14ac:dyDescent="0.15">
      <c r="CX371" t="s">
        <v>4580</v>
      </c>
      <c r="CZ371" s="27" t="s">
        <v>5153</v>
      </c>
    </row>
    <row r="372" spans="102:105" ht="15" customHeight="1" x14ac:dyDescent="0.15">
      <c r="CX372" t="s">
        <v>3783</v>
      </c>
      <c r="CZ372" s="27" t="s">
        <v>5152</v>
      </c>
    </row>
    <row r="373" spans="102:105" ht="15" customHeight="1" x14ac:dyDescent="0.15">
      <c r="CX373" t="s">
        <v>3929</v>
      </c>
      <c r="CZ373" s="27" t="s">
        <v>5154</v>
      </c>
    </row>
    <row r="374" spans="102:105" ht="15" customHeight="1" x14ac:dyDescent="0.15">
      <c r="CX374" t="s">
        <v>4325</v>
      </c>
      <c r="CY374" s="27" t="s">
        <v>5153</v>
      </c>
      <c r="CZ374" s="27" t="s">
        <v>5154</v>
      </c>
    </row>
    <row r="375" spans="102:105" ht="15" customHeight="1" x14ac:dyDescent="0.15">
      <c r="CX375" t="s">
        <v>4794</v>
      </c>
      <c r="CY375" s="27" t="s">
        <v>5151</v>
      </c>
      <c r="CZ375" s="27" t="s">
        <v>5153</v>
      </c>
    </row>
    <row r="376" spans="102:105" ht="15" customHeight="1" x14ac:dyDescent="0.15">
      <c r="CX376" t="s">
        <v>5078</v>
      </c>
      <c r="CY376" s="27" t="s">
        <v>5151</v>
      </c>
      <c r="CZ376" s="27" t="s">
        <v>5153</v>
      </c>
      <c r="DA376" s="27" t="s">
        <v>5153</v>
      </c>
    </row>
    <row r="377" spans="102:105" ht="15" customHeight="1" x14ac:dyDescent="0.15">
      <c r="CX377" t="s">
        <v>3842</v>
      </c>
      <c r="CZ377" s="27" t="s">
        <v>5153</v>
      </c>
    </row>
    <row r="378" spans="102:105" ht="15" customHeight="1" x14ac:dyDescent="0.15">
      <c r="CX378" t="s">
        <v>446</v>
      </c>
      <c r="CY378" s="27" t="s">
        <v>5167</v>
      </c>
      <c r="CZ378" s="27" t="s">
        <v>5154</v>
      </c>
    </row>
    <row r="379" spans="102:105" ht="15" customHeight="1" x14ac:dyDescent="0.15">
      <c r="CX379" t="s">
        <v>920</v>
      </c>
      <c r="CY379" s="27" t="s">
        <v>5154</v>
      </c>
      <c r="CZ379" s="27" t="s">
        <v>5155</v>
      </c>
    </row>
    <row r="380" spans="102:105" ht="15" customHeight="1" x14ac:dyDescent="0.15">
      <c r="CX380" t="s">
        <v>4736</v>
      </c>
      <c r="CY380" s="27" t="s">
        <v>5151</v>
      </c>
      <c r="CZ380" s="27" t="s">
        <v>5153</v>
      </c>
    </row>
    <row r="381" spans="102:105" ht="15" customHeight="1" x14ac:dyDescent="0.15">
      <c r="CX381" t="s">
        <v>5072</v>
      </c>
      <c r="CY381" s="27" t="s">
        <v>5153</v>
      </c>
      <c r="CZ381" s="27" t="s">
        <v>5151</v>
      </c>
      <c r="DA381" s="27" t="s">
        <v>5151</v>
      </c>
    </row>
    <row r="382" spans="102:105" ht="15" customHeight="1" x14ac:dyDescent="0.15">
      <c r="CX382" t="s">
        <v>3390</v>
      </c>
      <c r="CZ382" s="27" t="s">
        <v>5151</v>
      </c>
    </row>
    <row r="383" spans="102:105" ht="15" customHeight="1" x14ac:dyDescent="0.15">
      <c r="CX383" t="s">
        <v>5056</v>
      </c>
      <c r="CY383" s="27" t="s">
        <v>5153</v>
      </c>
      <c r="CZ383" s="27" t="s">
        <v>5151</v>
      </c>
    </row>
    <row r="384" spans="102:105" ht="15" customHeight="1" x14ac:dyDescent="0.15">
      <c r="CX384" t="s">
        <v>4196</v>
      </c>
      <c r="CY384" s="27" t="s">
        <v>5153</v>
      </c>
      <c r="CZ384" s="27" t="s">
        <v>5154</v>
      </c>
    </row>
    <row r="385" spans="102:105" ht="15" customHeight="1" x14ac:dyDescent="0.15">
      <c r="CX385" t="s">
        <v>4900</v>
      </c>
      <c r="CY385" s="27" t="s">
        <v>5153</v>
      </c>
      <c r="CZ385" s="27" t="s">
        <v>5154</v>
      </c>
      <c r="DA385" s="27" t="s">
        <v>5154</v>
      </c>
    </row>
    <row r="386" spans="102:105" ht="15" customHeight="1" x14ac:dyDescent="0.15">
      <c r="CX386" t="s">
        <v>3310</v>
      </c>
      <c r="CZ386" s="27" t="s">
        <v>5154</v>
      </c>
    </row>
    <row r="387" spans="102:105" ht="15" customHeight="1" x14ac:dyDescent="0.15">
      <c r="CX387" t="s">
        <v>3931</v>
      </c>
      <c r="CY387" s="27" t="s">
        <v>5153</v>
      </c>
      <c r="CZ387" s="27" t="s">
        <v>5154</v>
      </c>
    </row>
    <row r="388" spans="102:105" ht="15" customHeight="1" x14ac:dyDescent="0.15">
      <c r="CX388" t="s">
        <v>5127</v>
      </c>
      <c r="CY388" s="27" t="s">
        <v>5153</v>
      </c>
      <c r="CZ388" s="27" t="s">
        <v>5154</v>
      </c>
      <c r="DA388" s="27" t="s">
        <v>5154</v>
      </c>
    </row>
    <row r="389" spans="102:105" ht="15" customHeight="1" x14ac:dyDescent="0.15">
      <c r="CX389" t="s">
        <v>1139</v>
      </c>
      <c r="CZ389" s="27" t="s">
        <v>5153</v>
      </c>
    </row>
    <row r="390" spans="102:105" ht="15" customHeight="1" x14ac:dyDescent="0.15">
      <c r="CX390" t="s">
        <v>3332</v>
      </c>
      <c r="CZ390" s="27" t="s">
        <v>5153</v>
      </c>
    </row>
    <row r="391" spans="102:105" ht="15" customHeight="1" x14ac:dyDescent="0.15">
      <c r="CX391" t="s">
        <v>946</v>
      </c>
      <c r="CZ391" s="27" t="s">
        <v>5153</v>
      </c>
    </row>
    <row r="392" spans="102:105" ht="15" customHeight="1" x14ac:dyDescent="0.15">
      <c r="CX392" t="s">
        <v>4899</v>
      </c>
      <c r="CY392" s="27" t="s">
        <v>5153</v>
      </c>
      <c r="CZ392" s="27" t="s">
        <v>5153</v>
      </c>
      <c r="DA392" s="27" t="s">
        <v>5168</v>
      </c>
    </row>
    <row r="393" spans="102:105" ht="15" customHeight="1" x14ac:dyDescent="0.15">
      <c r="CX393" t="s">
        <v>4198</v>
      </c>
      <c r="CY393" s="27" t="s">
        <v>5153</v>
      </c>
      <c r="CZ393" s="27" t="s">
        <v>5162</v>
      </c>
    </row>
    <row r="394" spans="102:105" ht="15" customHeight="1" x14ac:dyDescent="0.15">
      <c r="CX394" t="s">
        <v>4835</v>
      </c>
      <c r="CY394" s="27" t="s">
        <v>5153</v>
      </c>
      <c r="CZ394" s="27" t="s">
        <v>5154</v>
      </c>
    </row>
    <row r="395" spans="102:105" ht="15" customHeight="1" x14ac:dyDescent="0.15">
      <c r="CX395" t="s">
        <v>5057</v>
      </c>
      <c r="CY395" s="27" t="s">
        <v>5151</v>
      </c>
      <c r="CZ395" s="27" t="s">
        <v>5151</v>
      </c>
      <c r="DA395" s="27" t="s">
        <v>5153</v>
      </c>
    </row>
    <row r="396" spans="102:105" ht="15" customHeight="1" x14ac:dyDescent="0.15">
      <c r="CX396" t="s">
        <v>5140</v>
      </c>
      <c r="CY396" s="27" t="s">
        <v>5153</v>
      </c>
    </row>
    <row r="397" spans="102:105" ht="15" customHeight="1" x14ac:dyDescent="0.15">
      <c r="CX397" t="s">
        <v>5059</v>
      </c>
      <c r="CY397" s="27" t="s">
        <v>5153</v>
      </c>
      <c r="CZ397" s="27" t="s">
        <v>5153</v>
      </c>
      <c r="DA397" s="27" t="s">
        <v>5152</v>
      </c>
    </row>
    <row r="398" spans="102:105" ht="15" customHeight="1" x14ac:dyDescent="0.15">
      <c r="CX398" t="s">
        <v>4585</v>
      </c>
      <c r="CY398" s="27" t="s">
        <v>5153</v>
      </c>
      <c r="CZ398" s="27" t="s">
        <v>5152</v>
      </c>
    </row>
    <row r="399" spans="102:105" ht="15" customHeight="1" x14ac:dyDescent="0.15">
      <c r="CX399" t="s">
        <v>4200</v>
      </c>
      <c r="CZ399" s="27" t="s">
        <v>5153</v>
      </c>
    </row>
    <row r="400" spans="102:105" ht="15" customHeight="1" x14ac:dyDescent="0.15">
      <c r="CX400" t="s">
        <v>4588</v>
      </c>
      <c r="CZ400" s="27" t="s">
        <v>5152</v>
      </c>
    </row>
    <row r="401" spans="102:105" ht="15" customHeight="1" x14ac:dyDescent="0.15">
      <c r="CX401" t="s">
        <v>3392</v>
      </c>
      <c r="CY401" s="27" t="s">
        <v>5154</v>
      </c>
      <c r="CZ401" s="27" t="s">
        <v>5157</v>
      </c>
    </row>
    <row r="402" spans="102:105" ht="15" customHeight="1" x14ac:dyDescent="0.15">
      <c r="CX402" t="s">
        <v>3346</v>
      </c>
      <c r="CY402" s="27" t="s">
        <v>5154</v>
      </c>
      <c r="CZ402" s="27" t="s">
        <v>5157</v>
      </c>
    </row>
    <row r="403" spans="102:105" ht="15" customHeight="1" x14ac:dyDescent="0.15">
      <c r="CX403" t="s">
        <v>5085</v>
      </c>
      <c r="CY403" s="27" t="s">
        <v>5151</v>
      </c>
      <c r="CZ403" s="27" t="s">
        <v>5153</v>
      </c>
      <c r="DA403" s="27" t="s">
        <v>5153</v>
      </c>
    </row>
    <row r="404" spans="102:105" ht="15" customHeight="1" x14ac:dyDescent="0.15">
      <c r="CX404" t="s">
        <v>4797</v>
      </c>
      <c r="CY404" s="27" t="s">
        <v>5153</v>
      </c>
      <c r="CZ404" s="27" t="s">
        <v>5154</v>
      </c>
    </row>
    <row r="405" spans="102:105" ht="15" customHeight="1" x14ac:dyDescent="0.15">
      <c r="CX405" t="s">
        <v>3933</v>
      </c>
      <c r="CZ405" s="27" t="s">
        <v>5153</v>
      </c>
    </row>
    <row r="406" spans="102:105" ht="15" customHeight="1" x14ac:dyDescent="0.15">
      <c r="CX406" t="s">
        <v>4403</v>
      </c>
      <c r="CY406" s="27" t="s">
        <v>5153</v>
      </c>
      <c r="CZ406" s="27" t="s">
        <v>5152</v>
      </c>
    </row>
    <row r="407" spans="102:105" ht="15" customHeight="1" x14ac:dyDescent="0.15">
      <c r="CX407" t="s">
        <v>4903</v>
      </c>
      <c r="CY407" s="27" t="s">
        <v>5153</v>
      </c>
      <c r="CZ407" s="27" t="s">
        <v>5154</v>
      </c>
      <c r="DA407" s="27" t="s">
        <v>5152</v>
      </c>
    </row>
    <row r="408" spans="102:105" ht="15" customHeight="1" x14ac:dyDescent="0.15">
      <c r="CX408" t="s">
        <v>4205</v>
      </c>
      <c r="CZ408" s="27" t="s">
        <v>5152</v>
      </c>
    </row>
    <row r="409" spans="102:105" ht="15" customHeight="1" x14ac:dyDescent="0.15">
      <c r="CX409" t="s">
        <v>4972</v>
      </c>
      <c r="CY409" s="27" t="s">
        <v>5154</v>
      </c>
      <c r="CZ409" s="27" t="s">
        <v>5153</v>
      </c>
    </row>
    <row r="410" spans="102:105" ht="15" customHeight="1" x14ac:dyDescent="0.15">
      <c r="CX410" t="s">
        <v>3792</v>
      </c>
      <c r="CZ410" s="27" t="s">
        <v>5153</v>
      </c>
    </row>
    <row r="411" spans="102:105" ht="15" customHeight="1" x14ac:dyDescent="0.15">
      <c r="CX411" t="s">
        <v>5081</v>
      </c>
      <c r="CZ411" s="27" t="s">
        <v>5166</v>
      </c>
    </row>
    <row r="412" spans="102:105" ht="15" customHeight="1" x14ac:dyDescent="0.15">
      <c r="CX412" t="s">
        <v>5016</v>
      </c>
      <c r="CY412" s="27" t="s">
        <v>5151</v>
      </c>
      <c r="CZ412" s="27" t="s">
        <v>5153</v>
      </c>
      <c r="DA412" s="27" t="s">
        <v>5154</v>
      </c>
    </row>
    <row r="413" spans="102:105" ht="15" customHeight="1" x14ac:dyDescent="0.15">
      <c r="CX413" t="s">
        <v>4895</v>
      </c>
      <c r="CY413" s="27" t="s">
        <v>5153</v>
      </c>
      <c r="CZ413" s="27" t="s">
        <v>5154</v>
      </c>
      <c r="DA413" s="27" t="s">
        <v>5152</v>
      </c>
    </row>
    <row r="414" spans="102:105" ht="15" customHeight="1" x14ac:dyDescent="0.15">
      <c r="CX414" t="s">
        <v>3296</v>
      </c>
      <c r="CZ414" s="27" t="s">
        <v>5152</v>
      </c>
    </row>
    <row r="415" spans="102:105" ht="15" customHeight="1" x14ac:dyDescent="0.15">
      <c r="CX415" t="s">
        <v>3394</v>
      </c>
      <c r="CZ415" s="27" t="s">
        <v>5153</v>
      </c>
    </row>
    <row r="416" spans="102:105" ht="15" customHeight="1" x14ac:dyDescent="0.15">
      <c r="CX416" t="s">
        <v>3269</v>
      </c>
      <c r="CY416" s="27" t="s">
        <v>5152</v>
      </c>
      <c r="CZ416" s="27" t="s">
        <v>5154</v>
      </c>
    </row>
    <row r="417" spans="102:105" ht="15" customHeight="1" x14ac:dyDescent="0.15">
      <c r="CX417" t="s">
        <v>3395</v>
      </c>
      <c r="CY417" s="27" t="s">
        <v>5152</v>
      </c>
      <c r="CZ417" s="27" t="s">
        <v>5154</v>
      </c>
    </row>
    <row r="418" spans="102:105" ht="15" customHeight="1" x14ac:dyDescent="0.15">
      <c r="CX418" t="s">
        <v>5142</v>
      </c>
      <c r="CY418" s="27" t="s">
        <v>5153</v>
      </c>
      <c r="CZ418" s="27" t="s">
        <v>5154</v>
      </c>
      <c r="DA418" s="27" t="s">
        <v>5152</v>
      </c>
    </row>
    <row r="419" spans="102:105" ht="15" customHeight="1" x14ac:dyDescent="0.15">
      <c r="CX419" t="s">
        <v>4867</v>
      </c>
      <c r="CY419" s="27" t="s">
        <v>5153</v>
      </c>
      <c r="CZ419" s="27" t="s">
        <v>5152</v>
      </c>
    </row>
    <row r="420" spans="102:105" ht="15" customHeight="1" x14ac:dyDescent="0.15">
      <c r="CX420" t="s">
        <v>3313</v>
      </c>
      <c r="CZ420" s="27" t="s">
        <v>5153</v>
      </c>
    </row>
    <row r="421" spans="102:105" ht="15" customHeight="1" x14ac:dyDescent="0.15">
      <c r="CX421" t="s">
        <v>264</v>
      </c>
      <c r="CZ421" s="27" t="s">
        <v>5153</v>
      </c>
    </row>
    <row r="422" spans="102:105" ht="15" customHeight="1" x14ac:dyDescent="0.15">
      <c r="CX422" t="s">
        <v>999</v>
      </c>
      <c r="CZ422" s="27" t="s">
        <v>5153</v>
      </c>
    </row>
    <row r="423" spans="102:105" ht="15" customHeight="1" x14ac:dyDescent="0.15">
      <c r="CX423" t="s">
        <v>3935</v>
      </c>
      <c r="CY423" s="27" t="s">
        <v>5151</v>
      </c>
      <c r="CZ423" s="27" t="s">
        <v>5153</v>
      </c>
    </row>
    <row r="424" spans="102:105" ht="15" customHeight="1" x14ac:dyDescent="0.15">
      <c r="CX424" t="s">
        <v>4872</v>
      </c>
      <c r="CY424" s="27" t="s">
        <v>5153</v>
      </c>
      <c r="CZ424" s="27" t="s">
        <v>5154</v>
      </c>
    </row>
    <row r="425" spans="102:105" ht="15" customHeight="1" x14ac:dyDescent="0.15">
      <c r="CX425" t="s">
        <v>4866</v>
      </c>
      <c r="CY425" s="27" t="s">
        <v>5153</v>
      </c>
      <c r="CZ425" s="27" t="s">
        <v>5154</v>
      </c>
      <c r="DA425" s="27" t="s">
        <v>5152</v>
      </c>
    </row>
    <row r="426" spans="102:105" ht="15" customHeight="1" x14ac:dyDescent="0.15">
      <c r="CX426" t="s">
        <v>3844</v>
      </c>
      <c r="CZ426" s="27" t="s">
        <v>5153</v>
      </c>
    </row>
    <row r="427" spans="102:105" ht="15" customHeight="1" x14ac:dyDescent="0.15">
      <c r="CX427" t="s">
        <v>4924</v>
      </c>
      <c r="CY427" s="27" t="s">
        <v>5168</v>
      </c>
      <c r="CZ427" s="27" t="s">
        <v>5152</v>
      </c>
    </row>
    <row r="428" spans="102:105" ht="15" customHeight="1" x14ac:dyDescent="0.15">
      <c r="CX428" t="s">
        <v>172</v>
      </c>
      <c r="CY428" s="27" t="s">
        <v>5162</v>
      </c>
      <c r="CZ428" s="27" t="s">
        <v>5152</v>
      </c>
    </row>
    <row r="429" spans="102:105" ht="15" customHeight="1" x14ac:dyDescent="0.15">
      <c r="CX429" t="s">
        <v>4589</v>
      </c>
      <c r="CY429" s="27" t="s">
        <v>5152</v>
      </c>
      <c r="CZ429" s="27" t="s">
        <v>5162</v>
      </c>
    </row>
    <row r="430" spans="102:105" ht="15" customHeight="1" x14ac:dyDescent="0.15">
      <c r="CX430" t="s">
        <v>5007</v>
      </c>
      <c r="CY430" s="27" t="s">
        <v>5153</v>
      </c>
      <c r="CZ430" s="27" t="s">
        <v>5153</v>
      </c>
      <c r="DA430" s="27" t="s">
        <v>5152</v>
      </c>
    </row>
    <row r="431" spans="102:105" ht="15" customHeight="1" x14ac:dyDescent="0.15">
      <c r="CX431" t="s">
        <v>4081</v>
      </c>
      <c r="CZ431" s="27" t="s">
        <v>5153</v>
      </c>
    </row>
    <row r="432" spans="102:105" ht="15" customHeight="1" x14ac:dyDescent="0.15">
      <c r="CX432" t="s">
        <v>4082</v>
      </c>
      <c r="CZ432" s="27" t="s">
        <v>5151</v>
      </c>
    </row>
    <row r="433" spans="102:104" ht="15" customHeight="1" x14ac:dyDescent="0.15">
      <c r="CX433" t="s">
        <v>3396</v>
      </c>
      <c r="CZ433" s="27" t="s">
        <v>5156</v>
      </c>
    </row>
    <row r="434" spans="102:104" ht="15" customHeight="1" x14ac:dyDescent="0.15">
      <c r="CX434" t="s">
        <v>256</v>
      </c>
      <c r="CY434" s="27" t="s">
        <v>5153</v>
      </c>
      <c r="CZ434" s="27" t="s">
        <v>5162</v>
      </c>
    </row>
    <row r="435" spans="102:104" ht="15" customHeight="1" x14ac:dyDescent="0.15">
      <c r="CX435" t="s">
        <v>3253</v>
      </c>
      <c r="CY435" s="27" t="s">
        <v>5153</v>
      </c>
      <c r="CZ435" s="27" t="s">
        <v>5162</v>
      </c>
    </row>
    <row r="436" spans="102:104" ht="15" customHeight="1" x14ac:dyDescent="0.15">
      <c r="CX436" t="s">
        <v>1005</v>
      </c>
      <c r="CY436" s="27" t="s">
        <v>5153</v>
      </c>
      <c r="CZ436" s="27" t="s">
        <v>5162</v>
      </c>
    </row>
    <row r="437" spans="102:104" ht="15" customHeight="1" x14ac:dyDescent="0.15">
      <c r="CX437" t="s">
        <v>4836</v>
      </c>
      <c r="CY437" s="27" t="s">
        <v>5153</v>
      </c>
      <c r="CZ437" s="27" t="s">
        <v>5153</v>
      </c>
    </row>
    <row r="438" spans="102:104" ht="15" customHeight="1" x14ac:dyDescent="0.15">
      <c r="CX438" t="s">
        <v>5023</v>
      </c>
      <c r="CY438" s="27" t="s">
        <v>5154</v>
      </c>
      <c r="CZ438" s="27" t="s">
        <v>5152</v>
      </c>
    </row>
    <row r="439" spans="102:104" ht="15" customHeight="1" x14ac:dyDescent="0.15">
      <c r="CX439" t="s">
        <v>4863</v>
      </c>
      <c r="CY439" s="27" t="s">
        <v>5153</v>
      </c>
      <c r="CZ439" s="27" t="s">
        <v>5154</v>
      </c>
    </row>
    <row r="440" spans="102:104" ht="15" customHeight="1" x14ac:dyDescent="0.15">
      <c r="CX440" t="s">
        <v>613</v>
      </c>
      <c r="CY440" s="27" t="s">
        <v>5153</v>
      </c>
      <c r="CZ440" s="27" t="s">
        <v>5154</v>
      </c>
    </row>
    <row r="441" spans="102:104" ht="15" customHeight="1" x14ac:dyDescent="0.15">
      <c r="CX441" t="s">
        <v>3662</v>
      </c>
      <c r="CY441" s="27" t="s">
        <v>5153</v>
      </c>
      <c r="CZ441" s="27" t="s">
        <v>5154</v>
      </c>
    </row>
    <row r="442" spans="102:104" ht="15" customHeight="1" x14ac:dyDescent="0.15">
      <c r="CX442" t="s">
        <v>4865</v>
      </c>
      <c r="CY442" s="27" t="s">
        <v>5153</v>
      </c>
      <c r="CZ442" s="27" t="s">
        <v>5152</v>
      </c>
    </row>
    <row r="443" spans="102:104" ht="15" customHeight="1" x14ac:dyDescent="0.15">
      <c r="CX443" t="s">
        <v>4837</v>
      </c>
      <c r="CY443" s="27" t="s">
        <v>5153</v>
      </c>
      <c r="CZ443" s="27" t="s">
        <v>5154</v>
      </c>
    </row>
    <row r="444" spans="102:104" ht="15" customHeight="1" x14ac:dyDescent="0.15">
      <c r="CX444" t="s">
        <v>3846</v>
      </c>
      <c r="CZ444" s="27" t="s">
        <v>5153</v>
      </c>
    </row>
    <row r="445" spans="102:104" ht="15" customHeight="1" x14ac:dyDescent="0.15">
      <c r="CX445" t="s">
        <v>4678</v>
      </c>
      <c r="CY445" s="27" t="s">
        <v>5153</v>
      </c>
      <c r="CZ445" s="27" t="s">
        <v>5154</v>
      </c>
    </row>
    <row r="446" spans="102:104" ht="15" customHeight="1" x14ac:dyDescent="0.15">
      <c r="CX446" t="s">
        <v>4799</v>
      </c>
      <c r="CY446" s="27" t="s">
        <v>5153</v>
      </c>
      <c r="CZ446" s="27" t="s">
        <v>5156</v>
      </c>
    </row>
    <row r="447" spans="102:104" ht="15" customHeight="1" x14ac:dyDescent="0.15">
      <c r="CX447" t="s">
        <v>3761</v>
      </c>
      <c r="CZ447" s="27" t="s">
        <v>5154</v>
      </c>
    </row>
    <row r="448" spans="102:104" ht="15" customHeight="1" x14ac:dyDescent="0.15">
      <c r="CX448" t="s">
        <v>3793</v>
      </c>
      <c r="CZ448" s="27" t="s">
        <v>5154</v>
      </c>
    </row>
    <row r="449" spans="102:105" ht="15" customHeight="1" x14ac:dyDescent="0.15">
      <c r="CX449" t="s">
        <v>4593</v>
      </c>
      <c r="CY449" s="27" t="s">
        <v>5153</v>
      </c>
      <c r="CZ449" s="27" t="s">
        <v>5152</v>
      </c>
    </row>
    <row r="450" spans="102:105" ht="15" customHeight="1" x14ac:dyDescent="0.15">
      <c r="CX450" t="s">
        <v>4838</v>
      </c>
      <c r="CY450" s="27" t="s">
        <v>5153</v>
      </c>
      <c r="CZ450" s="27" t="s">
        <v>5152</v>
      </c>
    </row>
    <row r="451" spans="102:105" ht="15" customHeight="1" x14ac:dyDescent="0.15">
      <c r="CX451" t="s">
        <v>3760</v>
      </c>
      <c r="CY451" s="27" t="s">
        <v>5152</v>
      </c>
      <c r="CZ451" s="27" t="s">
        <v>5157</v>
      </c>
    </row>
    <row r="452" spans="102:105" ht="15" customHeight="1" x14ac:dyDescent="0.15">
      <c r="CX452" t="s">
        <v>3796</v>
      </c>
      <c r="CY452" s="27" t="s">
        <v>5152</v>
      </c>
      <c r="CZ452" s="27" t="s">
        <v>5157</v>
      </c>
    </row>
    <row r="453" spans="102:105" ht="15" customHeight="1" x14ac:dyDescent="0.15">
      <c r="CX453" t="s">
        <v>4333</v>
      </c>
      <c r="CY453" s="27" t="s">
        <v>5153</v>
      </c>
      <c r="CZ453" s="27" t="s">
        <v>5152</v>
      </c>
    </row>
    <row r="454" spans="102:105" ht="15" customHeight="1" x14ac:dyDescent="0.15">
      <c r="CX454" t="s">
        <v>5181</v>
      </c>
      <c r="CY454" s="27" t="s">
        <v>5153</v>
      </c>
      <c r="CZ454" s="27" t="s">
        <v>2936</v>
      </c>
    </row>
    <row r="455" spans="102:105" ht="15" customHeight="1" x14ac:dyDescent="0.15">
      <c r="CX455" t="s">
        <v>5060</v>
      </c>
      <c r="CY455" s="27" t="s">
        <v>5151</v>
      </c>
      <c r="CZ455" s="27" t="s">
        <v>5153</v>
      </c>
      <c r="DA455" s="27" t="s">
        <v>5153</v>
      </c>
    </row>
    <row r="456" spans="102:105" ht="15" customHeight="1" x14ac:dyDescent="0.15">
      <c r="CX456" t="s">
        <v>4765</v>
      </c>
      <c r="CY456" s="27" t="s">
        <v>5152</v>
      </c>
      <c r="CZ456" s="27" t="s">
        <v>2936</v>
      </c>
    </row>
    <row r="457" spans="102:105" ht="15" customHeight="1" x14ac:dyDescent="0.15">
      <c r="CX457" t="s">
        <v>4719</v>
      </c>
      <c r="CY457" s="27" t="s">
        <v>5151</v>
      </c>
      <c r="CZ457" s="27" t="s">
        <v>5158</v>
      </c>
    </row>
    <row r="458" spans="102:105" ht="15" customHeight="1" x14ac:dyDescent="0.15">
      <c r="CX458" t="s">
        <v>4642</v>
      </c>
      <c r="CY458" s="27" t="s">
        <v>5163</v>
      </c>
      <c r="CZ458" s="27" t="s">
        <v>5164</v>
      </c>
    </row>
    <row r="459" spans="102:105" ht="15" customHeight="1" x14ac:dyDescent="0.15">
      <c r="CX459" s="69" t="s">
        <v>274</v>
      </c>
      <c r="CY459" s="27" t="s">
        <v>2936</v>
      </c>
      <c r="CZ459" s="27" t="s">
        <v>5154</v>
      </c>
    </row>
    <row r="460" spans="102:105" ht="15" customHeight="1" x14ac:dyDescent="0.15">
      <c r="CX460" s="69" t="s">
        <v>3200</v>
      </c>
      <c r="CZ460" s="27" t="s">
        <v>5154</v>
      </c>
    </row>
    <row r="461" spans="102:105" ht="15" customHeight="1" x14ac:dyDescent="0.15">
      <c r="CX461" t="s">
        <v>3200</v>
      </c>
      <c r="CZ461" s="27" t="s">
        <v>5154</v>
      </c>
    </row>
    <row r="462" spans="102:105" ht="15" customHeight="1" x14ac:dyDescent="0.15">
      <c r="CX462" t="s">
        <v>3212</v>
      </c>
      <c r="CZ462" s="27" t="s">
        <v>5154</v>
      </c>
    </row>
    <row r="463" spans="102:105" ht="15" customHeight="1" x14ac:dyDescent="0.15">
      <c r="CX463" t="s">
        <v>4681</v>
      </c>
      <c r="CY463" s="27" t="s">
        <v>5153</v>
      </c>
      <c r="CZ463" s="27" t="s">
        <v>5152</v>
      </c>
    </row>
    <row r="464" spans="102:105" ht="15" customHeight="1" x14ac:dyDescent="0.15">
      <c r="CX464" t="s">
        <v>3991</v>
      </c>
      <c r="CZ464" s="27" t="s">
        <v>5153</v>
      </c>
    </row>
    <row r="465" spans="102:104" ht="15" customHeight="1" x14ac:dyDescent="0.15">
      <c r="CX465" s="69" t="s">
        <v>4801</v>
      </c>
      <c r="CY465" s="27" t="s">
        <v>5154</v>
      </c>
      <c r="CZ465" s="27" t="s">
        <v>5152</v>
      </c>
    </row>
    <row r="466" spans="102:104" ht="15" customHeight="1" x14ac:dyDescent="0.15">
      <c r="CX466" s="69" t="s">
        <v>406</v>
      </c>
      <c r="CY466" s="27" t="s">
        <v>5152</v>
      </c>
      <c r="CZ466" s="27" t="s">
        <v>5157</v>
      </c>
    </row>
    <row r="467" spans="102:104" ht="15" customHeight="1" x14ac:dyDescent="0.15">
      <c r="CX467" t="s">
        <v>4803</v>
      </c>
      <c r="CY467" s="27" t="s">
        <v>5154</v>
      </c>
      <c r="CZ467" s="27" t="s">
        <v>5152</v>
      </c>
    </row>
    <row r="468" spans="102:104" ht="15" customHeight="1" x14ac:dyDescent="0.15">
      <c r="CX468" t="s">
        <v>3940</v>
      </c>
      <c r="CZ468" s="27" t="s">
        <v>5151</v>
      </c>
    </row>
    <row r="469" spans="102:104" ht="15" customHeight="1" x14ac:dyDescent="0.15">
      <c r="CX469" t="s">
        <v>5144</v>
      </c>
      <c r="CY469" s="27" t="s">
        <v>5151</v>
      </c>
    </row>
    <row r="470" spans="102:104" ht="15" customHeight="1" x14ac:dyDescent="0.15">
      <c r="CX470" t="s">
        <v>251</v>
      </c>
      <c r="CZ470" s="27" t="s">
        <v>5152</v>
      </c>
    </row>
    <row r="471" spans="102:104" ht="15" customHeight="1" x14ac:dyDescent="0.15">
      <c r="CX471" t="s">
        <v>4772</v>
      </c>
      <c r="CZ471" s="27" t="s">
        <v>5152</v>
      </c>
    </row>
    <row r="472" spans="102:104" ht="15" customHeight="1" x14ac:dyDescent="0.15">
      <c r="CX472" t="s">
        <v>4390</v>
      </c>
      <c r="CY472" s="27" t="s">
        <v>5152</v>
      </c>
      <c r="CZ472" s="27" t="s">
        <v>5156</v>
      </c>
    </row>
    <row r="473" spans="102:104" ht="15" customHeight="1" x14ac:dyDescent="0.15">
      <c r="CX473" t="s">
        <v>4405</v>
      </c>
      <c r="CY473" s="27" t="s">
        <v>5152</v>
      </c>
      <c r="CZ473" s="27" t="s">
        <v>5156</v>
      </c>
    </row>
    <row r="474" spans="102:104" ht="15" customHeight="1" x14ac:dyDescent="0.15">
      <c r="CX474" t="s">
        <v>4685</v>
      </c>
      <c r="CY474" s="27" t="s">
        <v>5153</v>
      </c>
      <c r="CZ474" s="27" t="s">
        <v>5152</v>
      </c>
    </row>
    <row r="475" spans="102:104" ht="15" customHeight="1" x14ac:dyDescent="0.15">
      <c r="CX475" t="s">
        <v>3897</v>
      </c>
      <c r="CZ475" s="27" t="s">
        <v>5154</v>
      </c>
    </row>
    <row r="476" spans="102:104" ht="15" customHeight="1" x14ac:dyDescent="0.15">
      <c r="CX476" t="s">
        <v>4810</v>
      </c>
      <c r="CZ476" s="27" t="s">
        <v>5151</v>
      </c>
    </row>
    <row r="477" spans="102:104" ht="15" customHeight="1" x14ac:dyDescent="0.15">
      <c r="CX477" t="s">
        <v>4602</v>
      </c>
      <c r="CZ477" s="27" t="s">
        <v>5153</v>
      </c>
    </row>
    <row r="478" spans="102:104" ht="15" customHeight="1" x14ac:dyDescent="0.15">
      <c r="CX478" t="s">
        <v>3172</v>
      </c>
      <c r="CY478" s="27" t="s">
        <v>5154</v>
      </c>
      <c r="CZ478" s="27" t="s">
        <v>5155</v>
      </c>
    </row>
    <row r="479" spans="102:104" ht="15" customHeight="1" x14ac:dyDescent="0.15">
      <c r="CX479" t="s">
        <v>3088</v>
      </c>
      <c r="CY479" s="27" t="s">
        <v>5154</v>
      </c>
      <c r="CZ479" s="27" t="s">
        <v>5155</v>
      </c>
    </row>
    <row r="480" spans="102:104" ht="15" customHeight="1" x14ac:dyDescent="0.15">
      <c r="CX480" t="s">
        <v>3949</v>
      </c>
      <c r="CZ480" s="27" t="s">
        <v>5153</v>
      </c>
    </row>
    <row r="481" spans="102:105" ht="15" customHeight="1" x14ac:dyDescent="0.15">
      <c r="CX481" t="s">
        <v>3799</v>
      </c>
      <c r="CY481" s="27" t="s">
        <v>5152</v>
      </c>
      <c r="CZ481" s="27" t="s">
        <v>2936</v>
      </c>
    </row>
    <row r="482" spans="102:105" ht="15" customHeight="1" x14ac:dyDescent="0.15">
      <c r="CX482" t="s">
        <v>4855</v>
      </c>
      <c r="CY482" s="27" t="s">
        <v>5151</v>
      </c>
      <c r="CZ482" s="27" t="s">
        <v>5153</v>
      </c>
    </row>
    <row r="483" spans="102:105" ht="15" customHeight="1" x14ac:dyDescent="0.15">
      <c r="CX483" t="s">
        <v>5128</v>
      </c>
      <c r="CY483" s="27" t="s">
        <v>5151</v>
      </c>
      <c r="CZ483" s="27" t="s">
        <v>5153</v>
      </c>
      <c r="DA483" s="27" t="s">
        <v>5153</v>
      </c>
    </row>
    <row r="484" spans="102:105" ht="15" customHeight="1" x14ac:dyDescent="0.15">
      <c r="CX484" t="s">
        <v>282</v>
      </c>
      <c r="CZ484" s="27" t="s">
        <v>5152</v>
      </c>
    </row>
    <row r="485" spans="102:105" ht="15" customHeight="1" x14ac:dyDescent="0.15">
      <c r="CX485" s="69" t="s">
        <v>3993</v>
      </c>
      <c r="CZ485" s="27" t="s">
        <v>5154</v>
      </c>
    </row>
    <row r="486" spans="102:105" ht="15" customHeight="1" x14ac:dyDescent="0.15">
      <c r="CX486" s="69" t="s">
        <v>3984</v>
      </c>
      <c r="CZ486" s="27" t="s">
        <v>5154</v>
      </c>
    </row>
    <row r="487" spans="102:105" ht="15" customHeight="1" x14ac:dyDescent="0.15">
      <c r="CX487" t="s">
        <v>3438</v>
      </c>
      <c r="CY487" s="27" t="s">
        <v>5151</v>
      </c>
      <c r="CZ487" s="27" t="s">
        <v>5154</v>
      </c>
    </row>
    <row r="488" spans="102:105" ht="15" customHeight="1" x14ac:dyDescent="0.15">
      <c r="CX488" t="s">
        <v>3687</v>
      </c>
      <c r="CY488" s="27" t="s">
        <v>5151</v>
      </c>
      <c r="CZ488" s="27" t="s">
        <v>5154</v>
      </c>
    </row>
    <row r="489" spans="102:105" ht="15" customHeight="1" x14ac:dyDescent="0.15">
      <c r="CX489" t="s">
        <v>5068</v>
      </c>
      <c r="CY489" s="27" t="s">
        <v>5153</v>
      </c>
      <c r="CZ489" s="27" t="s">
        <v>5151</v>
      </c>
    </row>
    <row r="490" spans="102:105" ht="15" customHeight="1" x14ac:dyDescent="0.15">
      <c r="CX490" t="s">
        <v>3854</v>
      </c>
      <c r="CZ490" s="27" t="s">
        <v>5152</v>
      </c>
    </row>
    <row r="491" spans="102:105" ht="15" customHeight="1" x14ac:dyDescent="0.15">
      <c r="CX491" t="s">
        <v>685</v>
      </c>
      <c r="CY491" s="27" t="s">
        <v>2936</v>
      </c>
      <c r="CZ491" s="27" t="s">
        <v>5154</v>
      </c>
    </row>
    <row r="492" spans="102:105" ht="15" customHeight="1" x14ac:dyDescent="0.15">
      <c r="CX492" t="s">
        <v>4775</v>
      </c>
      <c r="CY492" s="27" t="s">
        <v>5151</v>
      </c>
      <c r="CZ492" s="27" t="s">
        <v>2936</v>
      </c>
    </row>
    <row r="493" spans="102:105" ht="15" customHeight="1" x14ac:dyDescent="0.15">
      <c r="CX493" t="s">
        <v>5145</v>
      </c>
      <c r="CY493" s="27" t="s">
        <v>5168</v>
      </c>
    </row>
    <row r="494" spans="102:105" ht="15" customHeight="1" x14ac:dyDescent="0.15">
      <c r="CX494" t="s">
        <v>4811</v>
      </c>
      <c r="CY494" s="27" t="s">
        <v>5151</v>
      </c>
      <c r="CZ494" s="27" t="s">
        <v>5154</v>
      </c>
    </row>
    <row r="495" spans="102:105" ht="15" customHeight="1" x14ac:dyDescent="0.15">
      <c r="CX495" t="s">
        <v>5146</v>
      </c>
      <c r="CY495" s="27" t="s">
        <v>5153</v>
      </c>
      <c r="CZ495" s="27" t="s">
        <v>5152</v>
      </c>
    </row>
    <row r="496" spans="102:105" ht="15" customHeight="1" x14ac:dyDescent="0.15">
      <c r="CX496" t="s">
        <v>4209</v>
      </c>
      <c r="CZ496" s="27" t="s">
        <v>5153</v>
      </c>
    </row>
    <row r="497" spans="102:105" ht="15" customHeight="1" x14ac:dyDescent="0.15">
      <c r="CX497" t="s">
        <v>810</v>
      </c>
      <c r="CZ497" s="27" t="s">
        <v>5154</v>
      </c>
    </row>
    <row r="498" spans="102:105" ht="15" customHeight="1" x14ac:dyDescent="0.15">
      <c r="CX498" t="s">
        <v>1129</v>
      </c>
      <c r="CZ498" s="27" t="s">
        <v>5154</v>
      </c>
    </row>
    <row r="499" spans="102:105" ht="15" customHeight="1" x14ac:dyDescent="0.15">
      <c r="CX499" t="s">
        <v>4868</v>
      </c>
      <c r="CY499" s="27" t="s">
        <v>5153</v>
      </c>
      <c r="CZ499" s="27" t="s">
        <v>5154</v>
      </c>
    </row>
    <row r="500" spans="102:105" ht="15" customHeight="1" x14ac:dyDescent="0.15">
      <c r="CX500" t="s">
        <v>3342</v>
      </c>
      <c r="CZ500" s="27" t="s">
        <v>5152</v>
      </c>
    </row>
    <row r="501" spans="102:105" ht="15" customHeight="1" x14ac:dyDescent="0.15">
      <c r="CX501" t="s">
        <v>3405</v>
      </c>
      <c r="CZ501" s="27" t="s">
        <v>5151</v>
      </c>
    </row>
    <row r="502" spans="102:105" ht="15" customHeight="1" x14ac:dyDescent="0.15">
      <c r="CX502" t="s">
        <v>3022</v>
      </c>
      <c r="CY502" s="27" t="s">
        <v>5153</v>
      </c>
      <c r="CZ502" s="27" t="s">
        <v>5154</v>
      </c>
    </row>
    <row r="503" spans="102:105" ht="15" customHeight="1" x14ac:dyDescent="0.15">
      <c r="CX503" t="s">
        <v>3314</v>
      </c>
      <c r="CY503" s="27" t="s">
        <v>5153</v>
      </c>
      <c r="CZ503" s="27" t="s">
        <v>5154</v>
      </c>
    </row>
    <row r="504" spans="102:105" ht="15" customHeight="1" x14ac:dyDescent="0.15">
      <c r="CX504" t="s">
        <v>3163</v>
      </c>
      <c r="CY504" s="27" t="s">
        <v>5153</v>
      </c>
      <c r="CZ504" s="27" t="s">
        <v>5154</v>
      </c>
    </row>
    <row r="505" spans="102:105" ht="15" customHeight="1" x14ac:dyDescent="0.15">
      <c r="CX505" t="s">
        <v>4514</v>
      </c>
      <c r="CY505" s="27" t="s">
        <v>5153</v>
      </c>
      <c r="CZ505" s="27" t="s">
        <v>5153</v>
      </c>
    </row>
    <row r="506" spans="102:105" ht="15" customHeight="1" x14ac:dyDescent="0.15">
      <c r="CX506" t="s">
        <v>4907</v>
      </c>
      <c r="CY506" s="27" t="s">
        <v>5153</v>
      </c>
      <c r="CZ506" s="27" t="s">
        <v>5153</v>
      </c>
      <c r="DA506" s="27" t="s">
        <v>5153</v>
      </c>
    </row>
    <row r="507" spans="102:105" ht="15" customHeight="1" x14ac:dyDescent="0.15">
      <c r="CX507" t="s">
        <v>5130</v>
      </c>
      <c r="CY507" s="27" t="s">
        <v>5151</v>
      </c>
      <c r="CZ507" s="27" t="s">
        <v>5151</v>
      </c>
    </row>
    <row r="508" spans="102:105" ht="15" customHeight="1" x14ac:dyDescent="0.15">
      <c r="CX508" t="s">
        <v>3951</v>
      </c>
      <c r="CZ508" s="27" t="s">
        <v>5153</v>
      </c>
    </row>
    <row r="509" spans="102:105" ht="15" customHeight="1" x14ac:dyDescent="0.15">
      <c r="CX509" t="s">
        <v>5148</v>
      </c>
      <c r="CY509" s="27" t="s">
        <v>5153</v>
      </c>
      <c r="CZ509" s="27" t="s">
        <v>5154</v>
      </c>
      <c r="DA509" s="27" t="s">
        <v>5152</v>
      </c>
    </row>
    <row r="510" spans="102:105" ht="15" customHeight="1" x14ac:dyDescent="0.15">
      <c r="CX510" t="s">
        <v>4687</v>
      </c>
      <c r="CY510" s="27" t="s">
        <v>5153</v>
      </c>
      <c r="CZ510" s="27" t="s">
        <v>5154</v>
      </c>
    </row>
    <row r="511" spans="102:105" ht="15" customHeight="1" x14ac:dyDescent="0.15">
      <c r="CX511" t="s">
        <v>4641</v>
      </c>
      <c r="CY511" s="27" t="s">
        <v>5152</v>
      </c>
      <c r="CZ511" s="27" t="s">
        <v>5154</v>
      </c>
    </row>
    <row r="512" spans="102:105" ht="15" customHeight="1" x14ac:dyDescent="0.15">
      <c r="CX512" t="s">
        <v>4689</v>
      </c>
      <c r="CY512" s="27" t="s">
        <v>5152</v>
      </c>
      <c r="CZ512" s="27" t="s">
        <v>5154</v>
      </c>
    </row>
    <row r="513" spans="102:105" ht="15" customHeight="1" x14ac:dyDescent="0.15">
      <c r="CX513" t="s">
        <v>4738</v>
      </c>
      <c r="CY513" s="27" t="s">
        <v>5153</v>
      </c>
      <c r="CZ513" s="27" t="s">
        <v>5154</v>
      </c>
    </row>
    <row r="514" spans="102:105" ht="15" customHeight="1" x14ac:dyDescent="0.15">
      <c r="CX514" t="s">
        <v>3953</v>
      </c>
      <c r="CZ514" s="27" t="s">
        <v>5153</v>
      </c>
    </row>
    <row r="515" spans="102:105" ht="15" customHeight="1" x14ac:dyDescent="0.15">
      <c r="CX515" t="s">
        <v>4691</v>
      </c>
      <c r="CZ515" s="27" t="s">
        <v>5152</v>
      </c>
    </row>
    <row r="516" spans="102:105" ht="15" customHeight="1" x14ac:dyDescent="0.15">
      <c r="CX516" t="s">
        <v>4516</v>
      </c>
      <c r="CZ516" s="27" t="s">
        <v>5152</v>
      </c>
    </row>
    <row r="517" spans="102:105" ht="15" customHeight="1" x14ac:dyDescent="0.15">
      <c r="CX517" t="s">
        <v>3315</v>
      </c>
      <c r="CZ517" s="27" t="s">
        <v>5152</v>
      </c>
    </row>
    <row r="518" spans="102:105" ht="15" customHeight="1" x14ac:dyDescent="0.15">
      <c r="CX518" t="s">
        <v>4346</v>
      </c>
      <c r="CY518" s="27" t="s">
        <v>5154</v>
      </c>
      <c r="CZ518" s="27" t="s">
        <v>5152</v>
      </c>
    </row>
    <row r="519" spans="102:105" ht="15" customHeight="1" x14ac:dyDescent="0.15">
      <c r="CX519" t="s">
        <v>5064</v>
      </c>
      <c r="CY519" s="27" t="s">
        <v>5153</v>
      </c>
      <c r="CZ519" s="27" t="s">
        <v>5162</v>
      </c>
      <c r="DA519" s="27" t="s">
        <v>5152</v>
      </c>
    </row>
    <row r="520" spans="102:105" ht="15" customHeight="1" x14ac:dyDescent="0.15">
      <c r="CX520" t="s">
        <v>4693</v>
      </c>
      <c r="CY520" s="27" t="s">
        <v>5152</v>
      </c>
      <c r="CZ520" s="27" t="s">
        <v>5162</v>
      </c>
    </row>
    <row r="521" spans="102:105" ht="15" customHeight="1" x14ac:dyDescent="0.15">
      <c r="CX521" t="s">
        <v>3803</v>
      </c>
      <c r="CZ521" s="27" t="s">
        <v>5153</v>
      </c>
    </row>
    <row r="522" spans="102:105" ht="15" customHeight="1" x14ac:dyDescent="0.15">
      <c r="CX522" t="s">
        <v>4844</v>
      </c>
      <c r="CY522" s="27" t="s">
        <v>5154</v>
      </c>
      <c r="CZ522" s="27" t="s">
        <v>5152</v>
      </c>
    </row>
    <row r="523" spans="102:105" ht="15" customHeight="1" x14ac:dyDescent="0.15">
      <c r="CX523" t="s">
        <v>3344</v>
      </c>
      <c r="CZ523" s="27" t="s">
        <v>5154</v>
      </c>
    </row>
    <row r="524" spans="102:105" ht="15" customHeight="1" x14ac:dyDescent="0.15">
      <c r="CX524" t="s">
        <v>3406</v>
      </c>
      <c r="CZ524" s="27" t="s">
        <v>5154</v>
      </c>
    </row>
    <row r="525" spans="102:105" ht="15" customHeight="1" x14ac:dyDescent="0.15">
      <c r="CX525" t="s">
        <v>3898</v>
      </c>
      <c r="CZ525" s="27" t="s">
        <v>5153</v>
      </c>
    </row>
    <row r="526" spans="102:105" ht="15" customHeight="1" x14ac:dyDescent="0.15">
      <c r="CX526" t="s">
        <v>870</v>
      </c>
      <c r="CY526" s="27" t="s">
        <v>5153</v>
      </c>
      <c r="CZ526" s="27" t="s">
        <v>5162</v>
      </c>
    </row>
    <row r="527" spans="102:105" ht="15" customHeight="1" x14ac:dyDescent="0.15">
      <c r="CX527" t="s">
        <v>4845</v>
      </c>
      <c r="CY527" s="27" t="s">
        <v>5153</v>
      </c>
      <c r="CZ527" s="27" t="s">
        <v>5162</v>
      </c>
    </row>
    <row r="528" spans="102:105" ht="15" customHeight="1" x14ac:dyDescent="0.15">
      <c r="CX528" t="s">
        <v>4695</v>
      </c>
      <c r="CZ528" s="27" t="s">
        <v>5152</v>
      </c>
    </row>
    <row r="529" spans="102:105" ht="15" customHeight="1" x14ac:dyDescent="0.15">
      <c r="CX529" t="s">
        <v>5046</v>
      </c>
      <c r="CY529" s="27" t="s">
        <v>5160</v>
      </c>
      <c r="CZ529" s="27" t="s">
        <v>5161</v>
      </c>
    </row>
    <row r="530" spans="102:105" ht="15" customHeight="1" x14ac:dyDescent="0.15">
      <c r="CX530" t="s">
        <v>5020</v>
      </c>
      <c r="CY530" s="27" t="s">
        <v>5153</v>
      </c>
      <c r="CZ530" s="27" t="s">
        <v>5154</v>
      </c>
      <c r="DA530" s="27" t="s">
        <v>5152</v>
      </c>
    </row>
    <row r="531" spans="102:105" ht="15" customHeight="1" x14ac:dyDescent="0.15">
      <c r="CX531" t="s">
        <v>4109</v>
      </c>
      <c r="CZ531" s="27" t="s">
        <v>5152</v>
      </c>
    </row>
    <row r="532" spans="102:105" ht="15" customHeight="1" x14ac:dyDescent="0.15">
      <c r="CX532" t="s">
        <v>5132</v>
      </c>
      <c r="CY532" s="27" t="s">
        <v>5153</v>
      </c>
      <c r="CZ532" s="27" t="s">
        <v>5152</v>
      </c>
      <c r="DA532" s="27" t="s">
        <v>5152</v>
      </c>
    </row>
    <row r="533" spans="102:105" ht="15" customHeight="1" x14ac:dyDescent="0.15">
      <c r="CX533" t="s">
        <v>2965</v>
      </c>
      <c r="CZ533" s="27" t="s">
        <v>5152</v>
      </c>
    </row>
    <row r="534" spans="102:105" ht="15" customHeight="1" x14ac:dyDescent="0.15">
      <c r="CX534" t="s">
        <v>2991</v>
      </c>
      <c r="CZ534" s="27" t="s">
        <v>5152</v>
      </c>
    </row>
    <row r="535" spans="102:105" ht="15" customHeight="1" x14ac:dyDescent="0.15">
      <c r="CX535" t="s">
        <v>5044</v>
      </c>
      <c r="CY535" s="27" t="s">
        <v>5152</v>
      </c>
      <c r="CZ535" s="27" t="s">
        <v>5153</v>
      </c>
    </row>
    <row r="536" spans="102:105" ht="15" customHeight="1" x14ac:dyDescent="0.15">
      <c r="CX536" t="s">
        <v>4387</v>
      </c>
      <c r="CZ536" s="27" t="s">
        <v>5154</v>
      </c>
    </row>
    <row r="537" spans="102:105" ht="15" customHeight="1" x14ac:dyDescent="0.15">
      <c r="CX537" t="s">
        <v>4409</v>
      </c>
      <c r="CZ537" s="27" t="s">
        <v>5154</v>
      </c>
    </row>
    <row r="538" spans="102:105" ht="15" customHeight="1" x14ac:dyDescent="0.15">
      <c r="CX538" t="s">
        <v>4161</v>
      </c>
      <c r="CZ538" s="27" t="s">
        <v>5153</v>
      </c>
    </row>
    <row r="539" spans="102:105" ht="15" customHeight="1" x14ac:dyDescent="0.15">
      <c r="CX539" t="s">
        <v>4212</v>
      </c>
      <c r="CZ539" s="27" t="s">
        <v>5153</v>
      </c>
    </row>
    <row r="540" spans="102:105" ht="15" customHeight="1" x14ac:dyDescent="0.15">
      <c r="CX540" t="s">
        <v>4860</v>
      </c>
      <c r="CY540" s="27" t="s">
        <v>5151</v>
      </c>
      <c r="CZ540" s="27" t="s">
        <v>5151</v>
      </c>
      <c r="DA540" s="27" t="s">
        <v>5153</v>
      </c>
    </row>
    <row r="541" spans="102:105" ht="15" customHeight="1" x14ac:dyDescent="0.15">
      <c r="CX541" t="s">
        <v>4698</v>
      </c>
      <c r="CZ541" s="27" t="s">
        <v>5154</v>
      </c>
    </row>
    <row r="542" spans="102:105" ht="15" customHeight="1" x14ac:dyDescent="0.15">
      <c r="CX542" t="s">
        <v>4519</v>
      </c>
      <c r="CY542" s="27" t="s">
        <v>5151</v>
      </c>
      <c r="CZ542" s="27" t="s">
        <v>5158</v>
      </c>
    </row>
    <row r="543" spans="102:105" ht="15" customHeight="1" x14ac:dyDescent="0.15">
      <c r="CX543" t="s">
        <v>4610</v>
      </c>
      <c r="CY543" s="27" t="s">
        <v>5151</v>
      </c>
      <c r="CZ543" s="27" t="s">
        <v>5158</v>
      </c>
    </row>
    <row r="544" spans="102:105" ht="15" customHeight="1" x14ac:dyDescent="0.15">
      <c r="CX544" t="s">
        <v>4701</v>
      </c>
      <c r="CY544" s="27" t="s">
        <v>5154</v>
      </c>
      <c r="CZ544" s="27" t="s">
        <v>5152</v>
      </c>
    </row>
    <row r="545" spans="102:105" ht="15" customHeight="1" x14ac:dyDescent="0.15">
      <c r="CX545" t="s">
        <v>4853</v>
      </c>
      <c r="CY545" s="27" t="s">
        <v>5153</v>
      </c>
      <c r="CZ545" s="27" t="s">
        <v>5154</v>
      </c>
    </row>
    <row r="546" spans="102:105" ht="15" customHeight="1" x14ac:dyDescent="0.15">
      <c r="CX546" t="s">
        <v>3261</v>
      </c>
      <c r="CZ546" s="27" t="s">
        <v>5152</v>
      </c>
    </row>
    <row r="547" spans="102:105" ht="15" customHeight="1" x14ac:dyDescent="0.15">
      <c r="CX547" t="s">
        <v>683</v>
      </c>
      <c r="CZ547" s="27" t="s">
        <v>5152</v>
      </c>
    </row>
    <row r="548" spans="102:105" ht="15" customHeight="1" x14ac:dyDescent="0.15">
      <c r="CX548" t="s">
        <v>1251</v>
      </c>
      <c r="CZ548" s="27" t="s">
        <v>5152</v>
      </c>
    </row>
    <row r="549" spans="102:105" ht="15" customHeight="1" x14ac:dyDescent="0.15">
      <c r="CX549" t="s">
        <v>3806</v>
      </c>
      <c r="CZ549" s="27" t="s">
        <v>5152</v>
      </c>
    </row>
    <row r="550" spans="102:105" ht="15" customHeight="1" x14ac:dyDescent="0.15">
      <c r="CX550" t="s">
        <v>4959</v>
      </c>
      <c r="CY550" s="27" t="s">
        <v>5153</v>
      </c>
      <c r="CZ550" s="27" t="s">
        <v>5153</v>
      </c>
      <c r="DA550" s="27" t="s">
        <v>5152</v>
      </c>
    </row>
    <row r="551" spans="102:105" ht="15" customHeight="1" x14ac:dyDescent="0.15">
      <c r="CX551" t="s">
        <v>4814</v>
      </c>
      <c r="CZ551" s="27" t="s">
        <v>5153</v>
      </c>
    </row>
    <row r="552" spans="102:105" ht="15" customHeight="1" x14ac:dyDescent="0.15">
      <c r="CX552" t="s">
        <v>3748</v>
      </c>
      <c r="CZ552" s="27" t="s">
        <v>5153</v>
      </c>
    </row>
    <row r="553" spans="102:105" ht="15" customHeight="1" x14ac:dyDescent="0.15">
      <c r="CX553" t="s">
        <v>4612</v>
      </c>
      <c r="CY553" s="27" t="s">
        <v>5151</v>
      </c>
      <c r="CZ553" s="27" t="s">
        <v>5153</v>
      </c>
    </row>
    <row r="554" spans="102:105" ht="15" customHeight="1" x14ac:dyDescent="0.15">
      <c r="CX554" t="s">
        <v>3318</v>
      </c>
      <c r="CZ554" s="27" t="s">
        <v>5151</v>
      </c>
    </row>
    <row r="555" spans="102:105" ht="15" customHeight="1" x14ac:dyDescent="0.15">
      <c r="CX555" t="s">
        <v>5086</v>
      </c>
      <c r="CY555" s="27" t="s">
        <v>5153</v>
      </c>
      <c r="CZ555" s="27" t="s">
        <v>5151</v>
      </c>
      <c r="DA555" s="27" t="s">
        <v>5151</v>
      </c>
    </row>
    <row r="556" spans="102:105" ht="15" customHeight="1" x14ac:dyDescent="0.15">
      <c r="CX556" t="s">
        <v>4923</v>
      </c>
      <c r="CY556" s="27" t="s">
        <v>5160</v>
      </c>
      <c r="CZ556" s="27" t="s">
        <v>5164</v>
      </c>
    </row>
    <row r="557" spans="102:105" ht="15" customHeight="1" x14ac:dyDescent="0.15">
      <c r="CX557" t="s">
        <v>4896</v>
      </c>
      <c r="CY557" s="27" t="s">
        <v>5153</v>
      </c>
      <c r="CZ557" s="27" t="s">
        <v>5152</v>
      </c>
      <c r="DA557" s="27" t="s">
        <v>5152</v>
      </c>
    </row>
    <row r="558" spans="102:105" ht="15" customHeight="1" x14ac:dyDescent="0.15">
      <c r="CX558" t="s">
        <v>4740</v>
      </c>
      <c r="CZ558" s="27" t="s">
        <v>5154</v>
      </c>
    </row>
    <row r="559" spans="102:105" ht="15" customHeight="1" x14ac:dyDescent="0.15">
      <c r="CX559" t="s">
        <v>5026</v>
      </c>
      <c r="CY559" s="27" t="s">
        <v>5153</v>
      </c>
      <c r="CZ559" s="27" t="s">
        <v>5154</v>
      </c>
    </row>
    <row r="560" spans="102:105" ht="15" customHeight="1" x14ac:dyDescent="0.15">
      <c r="CX560" t="s">
        <v>5170</v>
      </c>
      <c r="CY560" s="27" t="s">
        <v>5154</v>
      </c>
    </row>
    <row r="561" spans="102:104" ht="15" customHeight="1" x14ac:dyDescent="0.15">
      <c r="CX561" t="s">
        <v>244</v>
      </c>
      <c r="CY561" s="27" t="s">
        <v>5154</v>
      </c>
    </row>
    <row r="562" spans="102:104" ht="15" customHeight="1" x14ac:dyDescent="0.15">
      <c r="CX562" t="s">
        <v>5171</v>
      </c>
      <c r="CY562" s="27" t="s">
        <v>5154</v>
      </c>
    </row>
    <row r="563" spans="102:104" ht="15" customHeight="1" x14ac:dyDescent="0.15">
      <c r="CX563" t="s">
        <v>5172</v>
      </c>
      <c r="CY563" s="27" t="s">
        <v>5152</v>
      </c>
    </row>
    <row r="564" spans="102:104" ht="15" customHeight="1" x14ac:dyDescent="0.15">
      <c r="CX564" t="s">
        <v>1189</v>
      </c>
      <c r="CY564" s="27" t="s">
        <v>5152</v>
      </c>
    </row>
    <row r="565" spans="102:104" ht="15" customHeight="1" x14ac:dyDescent="0.15">
      <c r="CX565" t="s">
        <v>1190</v>
      </c>
      <c r="CY565" s="27" t="s">
        <v>5152</v>
      </c>
    </row>
    <row r="566" spans="102:104" ht="15" customHeight="1" x14ac:dyDescent="0.15">
      <c r="CX566" t="s">
        <v>421</v>
      </c>
      <c r="CY566" s="27" t="s">
        <v>5152</v>
      </c>
    </row>
    <row r="567" spans="102:104" ht="15" customHeight="1" x14ac:dyDescent="0.15">
      <c r="CX567" t="s">
        <v>214</v>
      </c>
      <c r="CY567" s="27" t="s">
        <v>5153</v>
      </c>
      <c r="CZ567" s="27" t="s">
        <v>5178</v>
      </c>
    </row>
    <row r="568" spans="102:104" ht="15" customHeight="1" x14ac:dyDescent="0.15">
      <c r="CX568" t="s">
        <v>214</v>
      </c>
      <c r="CY568" s="27" t="s">
        <v>5153</v>
      </c>
      <c r="CZ568" s="27" t="s">
        <v>5178</v>
      </c>
    </row>
    <row r="569" spans="102:104" ht="15" customHeight="1" x14ac:dyDescent="0.15">
      <c r="CX569" t="s">
        <v>546</v>
      </c>
      <c r="CY569" s="27" t="s">
        <v>5153</v>
      </c>
    </row>
    <row r="570" spans="102:104" ht="15" customHeight="1" x14ac:dyDescent="0.15">
      <c r="CX570" t="s">
        <v>1211</v>
      </c>
      <c r="CY570" s="27" t="s">
        <v>5153</v>
      </c>
    </row>
    <row r="571" spans="102:104" ht="15" customHeight="1" x14ac:dyDescent="0.15">
      <c r="CX571" t="s">
        <v>1212</v>
      </c>
      <c r="CY571" s="27" t="s">
        <v>5153</v>
      </c>
    </row>
    <row r="572" spans="102:104" ht="15" customHeight="1" x14ac:dyDescent="0.15">
      <c r="CX572" t="s">
        <v>500</v>
      </c>
      <c r="CY572" s="27" t="s">
        <v>5153</v>
      </c>
    </row>
    <row r="573" spans="102:104" ht="15" customHeight="1" x14ac:dyDescent="0.15">
      <c r="CX573" t="s">
        <v>1586</v>
      </c>
      <c r="CY573" s="27" t="s">
        <v>5154</v>
      </c>
    </row>
    <row r="574" spans="102:104" ht="15" customHeight="1" x14ac:dyDescent="0.15">
      <c r="CX574" t="s">
        <v>4206</v>
      </c>
      <c r="CY574" s="27" t="s">
        <v>5154</v>
      </c>
    </row>
    <row r="575" spans="102:104" ht="15" customHeight="1" x14ac:dyDescent="0.15">
      <c r="CX575" t="s">
        <v>5173</v>
      </c>
      <c r="CY575" s="27" t="s">
        <v>5154</v>
      </c>
    </row>
    <row r="576" spans="102:104" ht="15" customHeight="1" x14ac:dyDescent="0.15">
      <c r="CX576" t="s">
        <v>5174</v>
      </c>
      <c r="CY576" s="27" t="s">
        <v>5153</v>
      </c>
      <c r="CZ576" s="27" t="s">
        <v>5152</v>
      </c>
    </row>
    <row r="577" spans="102:104" ht="15" customHeight="1" x14ac:dyDescent="0.15">
      <c r="CX577" t="s">
        <v>5175</v>
      </c>
      <c r="CY577" s="27" t="s">
        <v>5152</v>
      </c>
    </row>
    <row r="578" spans="102:104" ht="15" customHeight="1" x14ac:dyDescent="0.15">
      <c r="CX578" t="s">
        <v>5176</v>
      </c>
      <c r="CY578" s="27" t="s">
        <v>5154</v>
      </c>
      <c r="CZ578" s="27" t="s">
        <v>5152</v>
      </c>
    </row>
    <row r="579" spans="102:104" ht="15" customHeight="1" x14ac:dyDescent="0.15">
      <c r="CX579" t="s">
        <v>5177</v>
      </c>
      <c r="CY579" s="27" t="s">
        <v>5151</v>
      </c>
      <c r="CZ579" s="27" t="s">
        <v>5178</v>
      </c>
    </row>
    <row r="580" spans="102:104" ht="15" customHeight="1" x14ac:dyDescent="0.15">
      <c r="CX580" t="s">
        <v>513</v>
      </c>
      <c r="CY580" s="27" t="s">
        <v>5154</v>
      </c>
      <c r="CZ580" s="27" t="s">
        <v>5152</v>
      </c>
    </row>
    <row r="581" spans="102:104" ht="15" customHeight="1" x14ac:dyDescent="0.15">
      <c r="CX581" t="s">
        <v>517</v>
      </c>
      <c r="CY581" s="27" t="s">
        <v>5154</v>
      </c>
      <c r="CZ581" s="27" t="s">
        <v>5152</v>
      </c>
    </row>
    <row r="582" spans="102:104" ht="15" customHeight="1" x14ac:dyDescent="0.15">
      <c r="CX582" t="s">
        <v>521</v>
      </c>
      <c r="CY582" s="27" t="s">
        <v>5154</v>
      </c>
      <c r="CZ582" s="27" t="s">
        <v>5152</v>
      </c>
    </row>
    <row r="583" spans="102:104" ht="15" customHeight="1" x14ac:dyDescent="0.15">
      <c r="CX583" t="s">
        <v>1018</v>
      </c>
      <c r="CY583" s="27" t="s">
        <v>5154</v>
      </c>
    </row>
    <row r="584" spans="102:104" ht="15" customHeight="1" x14ac:dyDescent="0.15">
      <c r="CX584" t="s">
        <v>1020</v>
      </c>
      <c r="CY584" s="27" t="s">
        <v>5154</v>
      </c>
    </row>
    <row r="585" spans="102:104" ht="15" customHeight="1" x14ac:dyDescent="0.15">
      <c r="CX585" t="s">
        <v>744</v>
      </c>
      <c r="CY585" s="27" t="s">
        <v>5154</v>
      </c>
    </row>
    <row r="586" spans="102:104" ht="15" customHeight="1" x14ac:dyDescent="0.15">
      <c r="CX586" t="s">
        <v>3249</v>
      </c>
      <c r="CY586" s="27" t="s">
        <v>5152</v>
      </c>
    </row>
    <row r="587" spans="102:104" ht="15" customHeight="1" x14ac:dyDescent="0.15">
      <c r="CX587" t="s">
        <v>955</v>
      </c>
      <c r="CY587" s="27" t="s">
        <v>5152</v>
      </c>
    </row>
    <row r="588" spans="102:104" ht="15" customHeight="1" x14ac:dyDescent="0.15">
      <c r="CX588" t="s">
        <v>174</v>
      </c>
      <c r="CY588" s="27" t="s">
        <v>5152</v>
      </c>
    </row>
    <row r="589" spans="102:104" ht="15" customHeight="1" x14ac:dyDescent="0.15">
      <c r="CX589" t="s">
        <v>916</v>
      </c>
      <c r="CY589" s="27" t="s">
        <v>5153</v>
      </c>
    </row>
    <row r="590" spans="102:104" ht="15" customHeight="1" x14ac:dyDescent="0.15">
      <c r="CX590" t="s">
        <v>911</v>
      </c>
      <c r="CY590" s="27" t="s">
        <v>5152</v>
      </c>
    </row>
    <row r="591" spans="102:104" ht="15" customHeight="1" x14ac:dyDescent="0.15">
      <c r="CX591" t="s">
        <v>913</v>
      </c>
      <c r="CY591" s="27" t="s">
        <v>5152</v>
      </c>
    </row>
    <row r="592" spans="102:104" ht="15" customHeight="1" x14ac:dyDescent="0.15">
      <c r="CX592" t="s">
        <v>3106</v>
      </c>
      <c r="CY592" s="27" t="s">
        <v>5152</v>
      </c>
    </row>
    <row r="593" spans="102:105" ht="15" customHeight="1" x14ac:dyDescent="0.15">
      <c r="CX593" t="s">
        <v>3210</v>
      </c>
      <c r="CY593" s="27" t="s">
        <v>5152</v>
      </c>
    </row>
    <row r="594" spans="102:105" ht="15" customHeight="1" x14ac:dyDescent="0.15">
      <c r="CX594" t="s">
        <v>227</v>
      </c>
      <c r="CY594" s="27" t="s">
        <v>5152</v>
      </c>
    </row>
    <row r="595" spans="102:105" ht="15" customHeight="1" x14ac:dyDescent="0.15">
      <c r="CX595" t="s">
        <v>568</v>
      </c>
      <c r="CY595" s="27" t="s">
        <v>5154</v>
      </c>
    </row>
    <row r="596" spans="102:105" ht="15" customHeight="1" x14ac:dyDescent="0.15">
      <c r="CX596" t="s">
        <v>3357</v>
      </c>
      <c r="CY596" s="27" t="s">
        <v>5154</v>
      </c>
    </row>
    <row r="597" spans="102:105" ht="15" customHeight="1" x14ac:dyDescent="0.15">
      <c r="CX597" t="s">
        <v>951</v>
      </c>
      <c r="CY597" s="27" t="s">
        <v>5154</v>
      </c>
    </row>
    <row r="598" spans="102:105" ht="15" customHeight="1" x14ac:dyDescent="0.15">
      <c r="CX598" t="s">
        <v>5197</v>
      </c>
      <c r="CY598" s="27" t="s">
        <v>5152</v>
      </c>
      <c r="CZ598" s="27" t="s">
        <v>5154</v>
      </c>
      <c r="DA598" s="27" t="s">
        <v>5154</v>
      </c>
    </row>
    <row r="599" spans="102:105" ht="15" customHeight="1" x14ac:dyDescent="0.15">
      <c r="CX599" t="s">
        <v>5191</v>
      </c>
      <c r="CY599" s="27" t="s">
        <v>5153</v>
      </c>
      <c r="CZ599" s="27" t="s">
        <v>5152</v>
      </c>
      <c r="DA599" s="27" t="s">
        <v>5162</v>
      </c>
    </row>
    <row r="600" spans="102:105" ht="15" customHeight="1" x14ac:dyDescent="0.15">
      <c r="CX600" t="s">
        <v>5190</v>
      </c>
      <c r="CY600" s="27" t="s">
        <v>5151</v>
      </c>
      <c r="CZ600" s="27" t="s">
        <v>5178</v>
      </c>
    </row>
    <row r="601" spans="102:105" ht="15" customHeight="1" x14ac:dyDescent="0.15">
      <c r="CX601" t="s">
        <v>5198</v>
      </c>
      <c r="CY601" s="27" t="s">
        <v>5153</v>
      </c>
      <c r="CZ601" s="27" t="s">
        <v>5151</v>
      </c>
      <c r="DA601" s="27" t="s">
        <v>5178</v>
      </c>
    </row>
    <row r="602" spans="102:105" ht="15" customHeight="1" x14ac:dyDescent="0.15">
      <c r="CX602" t="s">
        <v>5202</v>
      </c>
      <c r="CY602" s="27" t="s">
        <v>5153</v>
      </c>
      <c r="CZ602" s="27" t="s">
        <v>5151</v>
      </c>
    </row>
    <row r="603" spans="102:105" ht="15" customHeight="1" x14ac:dyDescent="0.15">
      <c r="CX603" t="s">
        <v>5206</v>
      </c>
      <c r="CY603" s="27" t="s">
        <v>5153</v>
      </c>
      <c r="CZ603" s="27" t="s">
        <v>5151</v>
      </c>
    </row>
    <row r="604" spans="102:105" ht="15" customHeight="1" x14ac:dyDescent="0.15">
      <c r="CX604" t="s">
        <v>5195</v>
      </c>
      <c r="CY604" s="27" t="s">
        <v>5178</v>
      </c>
    </row>
    <row r="605" spans="102:105" ht="15" customHeight="1" x14ac:dyDescent="0.15">
      <c r="CX605" t="s">
        <v>5194</v>
      </c>
      <c r="CY605" s="27" t="s">
        <v>5153</v>
      </c>
    </row>
    <row r="606" spans="102:105" ht="15" customHeight="1" x14ac:dyDescent="0.15">
      <c r="CX606" t="s">
        <v>5204</v>
      </c>
      <c r="CY606" s="27" t="s">
        <v>5151</v>
      </c>
    </row>
    <row r="607" spans="102:105" ht="15" customHeight="1" x14ac:dyDescent="0.15">
      <c r="CX607" t="s">
        <v>5205</v>
      </c>
      <c r="CY607" s="27" t="s">
        <v>5178</v>
      </c>
    </row>
    <row r="608" spans="102:105" ht="15" customHeight="1" x14ac:dyDescent="0.15">
      <c r="CX608" t="s">
        <v>5193</v>
      </c>
      <c r="CY608" s="27" t="s">
        <v>5162</v>
      </c>
    </row>
    <row r="609" spans="102:105" ht="15" customHeight="1" x14ac:dyDescent="0.15">
      <c r="CX609" t="s">
        <v>5196</v>
      </c>
      <c r="CY609" s="27" t="s">
        <v>5153</v>
      </c>
    </row>
    <row r="610" spans="102:105" ht="15" customHeight="1" x14ac:dyDescent="0.15">
      <c r="CX610" t="s">
        <v>5203</v>
      </c>
      <c r="CY610" s="27" t="s">
        <v>5151</v>
      </c>
    </row>
    <row r="611" spans="102:105" ht="15" customHeight="1" x14ac:dyDescent="0.15">
      <c r="CX611" t="s">
        <v>5192</v>
      </c>
      <c r="CY611" s="27" t="s">
        <v>5153</v>
      </c>
      <c r="CZ611" s="27" t="s">
        <v>5178</v>
      </c>
    </row>
    <row r="612" spans="102:105" ht="15" customHeight="1" x14ac:dyDescent="0.15">
      <c r="CX612" t="s">
        <v>5189</v>
      </c>
      <c r="CY612" s="27" t="s">
        <v>5153</v>
      </c>
      <c r="CZ612" s="27" t="s">
        <v>5178</v>
      </c>
    </row>
    <row r="613" spans="102:105" ht="15" customHeight="1" x14ac:dyDescent="0.15">
      <c r="CX613" t="s">
        <v>5208</v>
      </c>
      <c r="CY613" s="27" t="s">
        <v>5153</v>
      </c>
      <c r="CZ613" s="27" t="s">
        <v>5153</v>
      </c>
      <c r="DA613" s="27" t="s">
        <v>5152</v>
      </c>
    </row>
    <row r="614" spans="102:105" ht="15" customHeight="1" x14ac:dyDescent="0.15">
      <c r="CX614" t="s">
        <v>5213</v>
      </c>
      <c r="CY614" s="27" t="s">
        <v>5153</v>
      </c>
      <c r="CZ614" s="27" t="s">
        <v>5153</v>
      </c>
      <c r="DA614" s="27" t="s">
        <v>5178</v>
      </c>
    </row>
    <row r="615" spans="102:105" ht="15" customHeight="1" x14ac:dyDescent="0.15">
      <c r="CX615" t="s">
        <v>5211</v>
      </c>
      <c r="CY615" s="27" t="s">
        <v>5152</v>
      </c>
      <c r="CZ615" s="27" t="s">
        <v>5154</v>
      </c>
    </row>
    <row r="616" spans="102:105" ht="15" customHeight="1" x14ac:dyDescent="0.15">
      <c r="CX616" t="s">
        <v>5215</v>
      </c>
      <c r="CY616" s="27" t="s">
        <v>5153</v>
      </c>
      <c r="CZ616" s="27" t="s">
        <v>5153</v>
      </c>
      <c r="DA616" s="27" t="s">
        <v>5153</v>
      </c>
    </row>
    <row r="617" spans="102:105" ht="15" customHeight="1" x14ac:dyDescent="0.15">
      <c r="CX617" t="s">
        <v>5212</v>
      </c>
      <c r="CY617" s="27" t="s">
        <v>5153</v>
      </c>
      <c r="CZ617" s="27" t="s">
        <v>5153</v>
      </c>
      <c r="DA617" s="27" t="s">
        <v>5152</v>
      </c>
    </row>
    <row r="618" spans="102:105" ht="15" customHeight="1" x14ac:dyDescent="0.15">
      <c r="CX618" t="s">
        <v>5210</v>
      </c>
      <c r="CY618" s="27" t="s">
        <v>5151</v>
      </c>
    </row>
    <row r="619" spans="102:105" ht="15" customHeight="1" x14ac:dyDescent="0.15">
      <c r="CX619" t="s">
        <v>5216</v>
      </c>
      <c r="CY619" s="27" t="s">
        <v>5154</v>
      </c>
      <c r="CZ619" s="27" t="s">
        <v>5154</v>
      </c>
      <c r="DA619" s="27" t="s">
        <v>5154</v>
      </c>
    </row>
    <row r="620" spans="102:105" ht="15" customHeight="1" x14ac:dyDescent="0.15">
      <c r="CX620" t="s">
        <v>5217</v>
      </c>
      <c r="CY620" s="27" t="s">
        <v>5153</v>
      </c>
      <c r="CZ620" s="27" t="s">
        <v>5151</v>
      </c>
      <c r="DA620" s="27" t="s">
        <v>5151</v>
      </c>
    </row>
    <row r="621" spans="102:105" ht="15" customHeight="1" x14ac:dyDescent="0.15">
      <c r="CX621" t="s">
        <v>5218</v>
      </c>
      <c r="CY621" s="27" t="s">
        <v>5153</v>
      </c>
      <c r="CZ621" s="27" t="s">
        <v>5152</v>
      </c>
    </row>
    <row r="622" spans="102:105" ht="15" customHeight="1" x14ac:dyDescent="0.15">
      <c r="CX622" t="s">
        <v>5219</v>
      </c>
      <c r="CY622" s="27" t="s">
        <v>5153</v>
      </c>
      <c r="CZ622" s="27" t="s">
        <v>5153</v>
      </c>
      <c r="DA622" s="27" t="s">
        <v>5152</v>
      </c>
    </row>
    <row r="623" spans="102:105" ht="15" customHeight="1" x14ac:dyDescent="0.15">
      <c r="CX623" t="s">
        <v>5220</v>
      </c>
      <c r="CY623" s="27" t="s">
        <v>5153</v>
      </c>
      <c r="CZ623" s="27" t="s">
        <v>5151</v>
      </c>
    </row>
    <row r="624" spans="102:105" ht="15" customHeight="1" x14ac:dyDescent="0.15">
      <c r="CX624" t="s">
        <v>5221</v>
      </c>
      <c r="CY624" s="27" t="s">
        <v>5153</v>
      </c>
      <c r="CZ624" s="27" t="s">
        <v>5151</v>
      </c>
    </row>
    <row r="625" spans="102:105" ht="15" customHeight="1" x14ac:dyDescent="0.15">
      <c r="CX625" t="s">
        <v>5222</v>
      </c>
      <c r="CY625" s="27" t="s">
        <v>5153</v>
      </c>
      <c r="CZ625" s="27" t="s">
        <v>5178</v>
      </c>
    </row>
    <row r="626" spans="102:105" ht="15" customHeight="1" x14ac:dyDescent="0.15">
      <c r="CX626" t="s">
        <v>5223</v>
      </c>
      <c r="CY626" s="27" t="s">
        <v>5153</v>
      </c>
      <c r="CZ626" s="27" t="s">
        <v>5153</v>
      </c>
      <c r="DA626" s="27" t="s">
        <v>5152</v>
      </c>
    </row>
    <row r="627" spans="102:105" ht="15" customHeight="1" x14ac:dyDescent="0.15">
      <c r="CX627" t="s">
        <v>5224</v>
      </c>
      <c r="CY627" s="27" t="s">
        <v>5151</v>
      </c>
      <c r="CZ627" s="27" t="s">
        <v>5153</v>
      </c>
      <c r="DA627" s="27" t="s">
        <v>5153</v>
      </c>
    </row>
    <row r="628" spans="102:105" ht="15" customHeight="1" x14ac:dyDescent="0.15">
      <c r="CX628" t="s">
        <v>5225</v>
      </c>
      <c r="CY628" s="27" t="s">
        <v>5178</v>
      </c>
    </row>
    <row r="629" spans="102:105" ht="15" customHeight="1" x14ac:dyDescent="0.15">
      <c r="CX629" t="s">
        <v>5226</v>
      </c>
      <c r="CY629" s="27" t="s">
        <v>5153</v>
      </c>
    </row>
    <row r="630" spans="102:105" ht="15" customHeight="1" x14ac:dyDescent="0.15">
      <c r="CX630" t="s">
        <v>5227</v>
      </c>
      <c r="CY630" s="27" t="s">
        <v>5153</v>
      </c>
      <c r="CZ630" s="27" t="s">
        <v>5151</v>
      </c>
    </row>
    <row r="631" spans="102:105" ht="15" customHeight="1" x14ac:dyDescent="0.15">
      <c r="CX631" t="s">
        <v>5228</v>
      </c>
      <c r="CY631" s="27" t="s">
        <v>5152</v>
      </c>
    </row>
    <row r="632" spans="102:105" ht="15" customHeight="1" x14ac:dyDescent="0.15">
      <c r="CX632" t="s">
        <v>5229</v>
      </c>
      <c r="CY632" s="27" t="s">
        <v>5152</v>
      </c>
      <c r="CZ632" s="27" t="s">
        <v>5154</v>
      </c>
    </row>
    <row r="633" spans="102:105" ht="15" customHeight="1" x14ac:dyDescent="0.15">
      <c r="CX633" t="s">
        <v>5230</v>
      </c>
      <c r="CY633" s="27" t="s">
        <v>5155</v>
      </c>
      <c r="CZ633" s="27" t="s">
        <v>5151</v>
      </c>
    </row>
    <row r="634" spans="102:105" ht="15" customHeight="1" x14ac:dyDescent="0.15">
      <c r="CX634" t="s">
        <v>5250</v>
      </c>
      <c r="CY634" s="27" t="s">
        <v>5153</v>
      </c>
      <c r="CZ634" s="27" t="s">
        <v>5154</v>
      </c>
      <c r="DA634" s="27" t="s">
        <v>5154</v>
      </c>
    </row>
    <row r="635" spans="102:105" ht="15" customHeight="1" x14ac:dyDescent="0.15">
      <c r="CX635" t="s">
        <v>5257</v>
      </c>
      <c r="CY635" s="27" t="s">
        <v>5154</v>
      </c>
      <c r="CZ635" s="27" t="s">
        <v>5152</v>
      </c>
      <c r="DA635" s="27" t="s">
        <v>5152</v>
      </c>
    </row>
    <row r="636" spans="102:105" ht="15" customHeight="1" x14ac:dyDescent="0.15">
      <c r="CX636" t="s">
        <v>5259</v>
      </c>
      <c r="CY636" s="27" t="s">
        <v>5151</v>
      </c>
    </row>
    <row r="637" spans="102:105" ht="15" customHeight="1" x14ac:dyDescent="0.15">
      <c r="CX637" t="s">
        <v>5248</v>
      </c>
      <c r="CY637" s="27" t="s">
        <v>5154</v>
      </c>
    </row>
    <row r="638" spans="102:105" ht="15" customHeight="1" x14ac:dyDescent="0.15">
      <c r="CX638" t="s">
        <v>5249</v>
      </c>
      <c r="CY638" s="27" t="s">
        <v>5153</v>
      </c>
    </row>
    <row r="639" spans="102:105" ht="15" customHeight="1" x14ac:dyDescent="0.15">
      <c r="CX639" t="s">
        <v>5246</v>
      </c>
      <c r="CY639" s="27" t="s">
        <v>5153</v>
      </c>
      <c r="CZ639" s="27" t="s">
        <v>5154</v>
      </c>
      <c r="DA639" s="27" t="s">
        <v>5152</v>
      </c>
    </row>
    <row r="640" spans="102:105" ht="15" customHeight="1" x14ac:dyDescent="0.15">
      <c r="CX640" t="s">
        <v>5242</v>
      </c>
      <c r="CY640" s="27" t="s">
        <v>5153</v>
      </c>
      <c r="CZ640" s="27" t="s">
        <v>5152</v>
      </c>
    </row>
    <row r="641" spans="102:105" ht="15" customHeight="1" x14ac:dyDescent="0.15">
      <c r="CX641" t="s">
        <v>5244</v>
      </c>
      <c r="CY641" s="27" t="s">
        <v>5153</v>
      </c>
      <c r="CZ641" s="27" t="s">
        <v>5153</v>
      </c>
    </row>
    <row r="642" spans="102:105" ht="15" customHeight="1" x14ac:dyDescent="0.15">
      <c r="CX642" t="s">
        <v>5252</v>
      </c>
      <c r="CY642" s="27" t="s">
        <v>5153</v>
      </c>
      <c r="CZ642" s="27" t="s">
        <v>5152</v>
      </c>
    </row>
    <row r="643" spans="102:105" ht="15" customHeight="1" x14ac:dyDescent="0.15">
      <c r="CX643" t="s">
        <v>5255</v>
      </c>
      <c r="CY643" s="27" t="s">
        <v>5153</v>
      </c>
      <c r="CZ643" s="27" t="s">
        <v>5153</v>
      </c>
      <c r="DA643" s="27" t="s">
        <v>5162</v>
      </c>
    </row>
    <row r="644" spans="102:105" ht="15" customHeight="1" x14ac:dyDescent="0.15">
      <c r="CX644" t="s">
        <v>5254</v>
      </c>
      <c r="CY644" s="27" t="s">
        <v>5151</v>
      </c>
      <c r="CZ644" s="27" t="s">
        <v>5151</v>
      </c>
    </row>
    <row r="645" spans="102:105" ht="15" customHeight="1" x14ac:dyDescent="0.15">
      <c r="CX645" t="s">
        <v>5260</v>
      </c>
      <c r="CY645" s="27" t="s">
        <v>5152</v>
      </c>
    </row>
    <row r="646" spans="102:105" ht="15" customHeight="1" x14ac:dyDescent="0.15">
      <c r="CX646" t="s">
        <v>5261</v>
      </c>
      <c r="CY646" s="27" t="s">
        <v>5152</v>
      </c>
      <c r="CZ646" s="27" t="s">
        <v>5152</v>
      </c>
      <c r="DA646" s="27" t="s">
        <v>5152</v>
      </c>
    </row>
    <row r="647" spans="102:105" ht="15" customHeight="1" x14ac:dyDescent="0.15">
      <c r="CX647" t="s">
        <v>5263</v>
      </c>
      <c r="CY647" s="27" t="s">
        <v>5153</v>
      </c>
      <c r="CZ647" s="27" t="s">
        <v>5151</v>
      </c>
      <c r="DA647" s="27" t="s">
        <v>5151</v>
      </c>
    </row>
    <row r="648" spans="102:105" ht="15" customHeight="1" x14ac:dyDescent="0.15">
      <c r="CX648" t="s">
        <v>5265</v>
      </c>
      <c r="CY648" s="27" t="s">
        <v>5153</v>
      </c>
      <c r="CZ648" s="27" t="s">
        <v>5178</v>
      </c>
    </row>
    <row r="649" spans="102:105" ht="15" customHeight="1" x14ac:dyDescent="0.15">
      <c r="CX649" t="s">
        <v>5287</v>
      </c>
      <c r="CY649" s="27" t="s">
        <v>5153</v>
      </c>
      <c r="CZ649" s="27" t="s">
        <v>5151</v>
      </c>
      <c r="DA649" s="27" t="s">
        <v>5178</v>
      </c>
    </row>
    <row r="650" spans="102:105" ht="15" customHeight="1" x14ac:dyDescent="0.15">
      <c r="CX650" t="s">
        <v>5298</v>
      </c>
      <c r="CY650" s="27" t="s">
        <v>5151</v>
      </c>
      <c r="CZ650" s="27" t="s">
        <v>5153</v>
      </c>
      <c r="DA650" s="27" t="s">
        <v>5153</v>
      </c>
    </row>
    <row r="651" spans="102:105" ht="15" customHeight="1" x14ac:dyDescent="0.15">
      <c r="CX651" t="s">
        <v>5301</v>
      </c>
      <c r="CY651" s="27" t="s">
        <v>5153</v>
      </c>
      <c r="CZ651" s="27" t="s">
        <v>5153</v>
      </c>
      <c r="DA651" s="27" t="s">
        <v>5178</v>
      </c>
    </row>
    <row r="652" spans="102:105" ht="15" customHeight="1" x14ac:dyDescent="0.15">
      <c r="CX652" t="s">
        <v>5271</v>
      </c>
      <c r="CY652" s="27" t="s">
        <v>5152</v>
      </c>
      <c r="CZ652" s="27" t="s">
        <v>5152</v>
      </c>
    </row>
    <row r="653" spans="102:105" ht="15" customHeight="1" x14ac:dyDescent="0.15">
      <c r="CX653" t="s">
        <v>5306</v>
      </c>
      <c r="CY653" s="27" t="s">
        <v>5178</v>
      </c>
    </row>
    <row r="654" spans="102:105" ht="15" customHeight="1" x14ac:dyDescent="0.15">
      <c r="CX654" t="s">
        <v>5285</v>
      </c>
      <c r="CY654" s="27" t="s">
        <v>5153</v>
      </c>
      <c r="CZ654" s="27" t="s">
        <v>5151</v>
      </c>
      <c r="DA654" s="27" t="s">
        <v>5151</v>
      </c>
    </row>
    <row r="655" spans="102:105" ht="15" customHeight="1" x14ac:dyDescent="0.15">
      <c r="CX655" t="s">
        <v>5288</v>
      </c>
      <c r="CY655" s="27" t="s">
        <v>5153</v>
      </c>
      <c r="CZ655" s="27" t="s">
        <v>5153</v>
      </c>
      <c r="DA655" s="27" t="s">
        <v>5153</v>
      </c>
    </row>
    <row r="656" spans="102:105" ht="15" customHeight="1" x14ac:dyDescent="0.15">
      <c r="CX656" t="s">
        <v>5304</v>
      </c>
      <c r="CY656" s="27" t="s">
        <v>5151</v>
      </c>
      <c r="CZ656" s="27" t="s">
        <v>5153</v>
      </c>
      <c r="DA656" s="27" t="s">
        <v>5162</v>
      </c>
    </row>
    <row r="657" spans="102:105" ht="15" customHeight="1" x14ac:dyDescent="0.15">
      <c r="CX657" t="s">
        <v>5273</v>
      </c>
      <c r="CY657" s="27" t="s">
        <v>5153</v>
      </c>
      <c r="CZ657" s="27" t="s">
        <v>5154</v>
      </c>
      <c r="DA657" s="27" t="s">
        <v>5154</v>
      </c>
    </row>
    <row r="658" spans="102:105" ht="15" customHeight="1" x14ac:dyDescent="0.15">
      <c r="CX658" t="s">
        <v>5294</v>
      </c>
      <c r="CY658" s="27" t="s">
        <v>5151</v>
      </c>
      <c r="CZ658" s="27" t="s">
        <v>5153</v>
      </c>
    </row>
    <row r="659" spans="102:105" ht="15" customHeight="1" x14ac:dyDescent="0.15">
      <c r="CX659" t="s">
        <v>5293</v>
      </c>
      <c r="CY659" s="27" t="s">
        <v>5178</v>
      </c>
    </row>
    <row r="660" spans="102:105" ht="15" customHeight="1" x14ac:dyDescent="0.15">
      <c r="CX660" t="s">
        <v>5276</v>
      </c>
      <c r="CY660" s="27" t="s">
        <v>5152</v>
      </c>
    </row>
    <row r="661" spans="102:105" ht="15" customHeight="1" x14ac:dyDescent="0.15">
      <c r="CX661" t="s">
        <v>5275</v>
      </c>
      <c r="CY661" s="27" t="s">
        <v>5153</v>
      </c>
    </row>
    <row r="662" spans="102:105" ht="15" customHeight="1" x14ac:dyDescent="0.15">
      <c r="CX662" t="s">
        <v>5296</v>
      </c>
      <c r="CY662" s="27" t="s">
        <v>5151</v>
      </c>
    </row>
    <row r="663" spans="102:105" ht="15" customHeight="1" x14ac:dyDescent="0.15">
      <c r="CX663" t="s">
        <v>5297</v>
      </c>
      <c r="CY663" s="27" t="s">
        <v>5151</v>
      </c>
      <c r="CZ663" s="27" t="s">
        <v>5153</v>
      </c>
    </row>
    <row r="664" spans="102:105" ht="15" customHeight="1" x14ac:dyDescent="0.15">
      <c r="CX664" t="s">
        <v>5283</v>
      </c>
      <c r="CY664" s="27" t="s">
        <v>5151</v>
      </c>
      <c r="CZ664" s="27" t="s">
        <v>5151</v>
      </c>
      <c r="DA664" s="27" t="s">
        <v>5178</v>
      </c>
    </row>
    <row r="665" spans="102:105" ht="15" customHeight="1" x14ac:dyDescent="0.15">
      <c r="CX665" t="s">
        <v>5291</v>
      </c>
      <c r="CY665" s="27" t="s">
        <v>5153</v>
      </c>
      <c r="CZ665" s="27" t="s">
        <v>5154</v>
      </c>
      <c r="DA665" s="27" t="s">
        <v>5152</v>
      </c>
    </row>
    <row r="666" spans="102:105" ht="15" customHeight="1" x14ac:dyDescent="0.15">
      <c r="CX666" t="s">
        <v>5282</v>
      </c>
      <c r="CY666" s="27" t="s">
        <v>5153</v>
      </c>
    </row>
    <row r="667" spans="102:105" ht="15" customHeight="1" x14ac:dyDescent="0.15">
      <c r="CX667" t="s">
        <v>5279</v>
      </c>
      <c r="CY667" s="27" t="s">
        <v>5178</v>
      </c>
    </row>
    <row r="668" spans="102:105" ht="15" customHeight="1" x14ac:dyDescent="0.15">
      <c r="CX668" t="s">
        <v>5280</v>
      </c>
      <c r="CY668" s="27" t="s">
        <v>5151</v>
      </c>
      <c r="CZ668" s="27" t="s">
        <v>5153</v>
      </c>
      <c r="DA668" s="27" t="s">
        <v>5153</v>
      </c>
    </row>
    <row r="669" spans="102:105" ht="15" customHeight="1" x14ac:dyDescent="0.15">
      <c r="CX669" t="s">
        <v>5390</v>
      </c>
      <c r="CY669" s="27" t="s">
        <v>5153</v>
      </c>
      <c r="CZ669" s="27" t="s">
        <v>5151</v>
      </c>
      <c r="DA669" s="27" t="s">
        <v>5178</v>
      </c>
    </row>
    <row r="670" spans="102:105" ht="15" customHeight="1" x14ac:dyDescent="0.15">
      <c r="CX670" t="s">
        <v>5389</v>
      </c>
      <c r="CY670" s="27" t="s">
        <v>5153</v>
      </c>
      <c r="CZ670" s="27" t="s">
        <v>5152</v>
      </c>
      <c r="DA670" s="27" t="s">
        <v>5152</v>
      </c>
    </row>
    <row r="671" spans="102:105" ht="15" customHeight="1" x14ac:dyDescent="0.15">
      <c r="CX671" t="s">
        <v>5388</v>
      </c>
      <c r="CY671" s="27" t="s">
        <v>5153</v>
      </c>
      <c r="CZ671" s="27" t="s">
        <v>5154</v>
      </c>
      <c r="DA671" s="27" t="s">
        <v>5154</v>
      </c>
    </row>
    <row r="672" spans="102:105" ht="15" customHeight="1" x14ac:dyDescent="0.15">
      <c r="CX672" t="s">
        <v>5387</v>
      </c>
      <c r="CY672" s="27" t="s">
        <v>5153</v>
      </c>
      <c r="CZ672" s="27" t="s">
        <v>5152</v>
      </c>
    </row>
    <row r="673" spans="102:104" ht="15" customHeight="1" x14ac:dyDescent="0.15">
      <c r="CX673" t="s">
        <v>5313</v>
      </c>
      <c r="CY673" s="27" t="s">
        <v>5153</v>
      </c>
      <c r="CZ673" s="27" t="s">
        <v>5178</v>
      </c>
    </row>
  </sheetData>
  <phoneticPr fontId="1"/>
  <conditionalFormatting sqref="J95:K95 B5:E5 B23:E23 B41:E41 B59:E59 B77:E77 B95:E95 J5:K5 J23:K23 J41:K41 J59:K59 J77:K77">
    <cfRule type="cellIs" dxfId="9662" priority="1939" operator="equal">
      <formula>"C"</formula>
    </cfRule>
    <cfRule type="cellIs" dxfId="9661" priority="1940" operator="equal">
      <formula>"B"</formula>
    </cfRule>
    <cfRule type="cellIs" dxfId="9660" priority="1941" operator="equal">
      <formula>"A"</formula>
    </cfRule>
  </conditionalFormatting>
  <conditionalFormatting sqref="V1:AG1 V4:AG1048576 W2:AG3 B1:M1048576">
    <cfRule type="containsErrors" dxfId="9659" priority="1938">
      <formula>ISERROR(B1)</formula>
    </cfRule>
  </conditionalFormatting>
  <conditionalFormatting sqref="D1:E1048576 J1:K1048576">
    <cfRule type="cellIs" dxfId="9658" priority="1925" operator="equal">
      <formula>"◎"</formula>
    </cfRule>
    <cfRule type="cellIs" dxfId="9657" priority="1926" operator="equal">
      <formula>"△"</formula>
    </cfRule>
    <cfRule type="cellIs" dxfId="9656" priority="1927" operator="equal">
      <formula>"〇"</formula>
    </cfRule>
    <cfRule type="cellIs" dxfId="9655" priority="1928" operator="equal">
      <formula>"晩"</formula>
    </cfRule>
    <cfRule type="cellIs" dxfId="9654" priority="1929" operator="equal">
      <formula>"堅"</formula>
    </cfRule>
    <cfRule type="cellIs" dxfId="9653" priority="1930" operator="equal">
      <formula>"丈"</formula>
    </cfRule>
    <cfRule type="cellIs" dxfId="9652" priority="1931" operator="equal">
      <formula>"早"</formula>
    </cfRule>
    <cfRule type="cellIs" dxfId="9651" priority="1932" operator="equal">
      <formula>"気"</formula>
    </cfRule>
    <cfRule type="cellIs" dxfId="9650" priority="1933" operator="equal">
      <formula>"ダ"</formula>
    </cfRule>
    <cfRule type="cellIs" dxfId="9649" priority="1934" operator="equal">
      <formula>"長"</formula>
    </cfRule>
    <cfRule type="cellIs" dxfId="9648" priority="1935" operator="equal">
      <formula>"底"</formula>
    </cfRule>
    <cfRule type="cellIs" dxfId="9647" priority="1936" operator="equal">
      <formula>"短"</formula>
    </cfRule>
    <cfRule type="cellIs" dxfId="9646" priority="1937" operator="equal">
      <formula>0</formula>
    </cfRule>
  </conditionalFormatting>
  <conditionalFormatting sqref="J1:K1048576">
    <cfRule type="cellIs" dxfId="9645" priority="1923" operator="equal">
      <formula>"短"</formula>
    </cfRule>
    <cfRule type="cellIs" dxfId="9644" priority="1924" operator="equal">
      <formula>0</formula>
    </cfRule>
  </conditionalFormatting>
  <conditionalFormatting sqref="E1:E1048576 J1:K1048576">
    <cfRule type="cellIs" dxfId="9643" priority="1922" operator="equal">
      <formula>"速"</formula>
    </cfRule>
  </conditionalFormatting>
  <conditionalFormatting sqref="AC1:AG1048576">
    <cfRule type="cellIs" dxfId="9642" priority="1919" operator="equal">
      <formula>"C"</formula>
    </cfRule>
    <cfRule type="cellIs" dxfId="9641" priority="1920" operator="equal">
      <formula>"B"</formula>
    </cfRule>
    <cfRule type="cellIs" dxfId="9640" priority="1921" operator="equal">
      <formula>"A"</formula>
    </cfRule>
  </conditionalFormatting>
  <conditionalFormatting sqref="AD10 AD13 AD16 AD19 AD22 AD5 AB1:AB1048576">
    <cfRule type="cellIs" dxfId="9639" priority="1916" operator="equal">
      <formula>"△"</formula>
    </cfRule>
    <cfRule type="cellIs" dxfId="9638" priority="1917" operator="equal">
      <formula>"◎"</formula>
    </cfRule>
    <cfRule type="cellIs" dxfId="9637" priority="1918" operator="equal">
      <formula>"〇"</formula>
    </cfRule>
  </conditionalFormatting>
  <conditionalFormatting sqref="X1:X1048576">
    <cfRule type="cellIs" dxfId="9636" priority="1914" operator="equal">
      <formula>0</formula>
    </cfRule>
  </conditionalFormatting>
  <conditionalFormatting sqref="V2:V3">
    <cfRule type="containsErrors" dxfId="9635" priority="1835">
      <formula>ISERROR(V2)</formula>
    </cfRule>
  </conditionalFormatting>
  <conditionalFormatting sqref="W26">
    <cfRule type="containsErrors" dxfId="9634" priority="1643">
      <formula>ISERROR(W26)</formula>
    </cfRule>
  </conditionalFormatting>
  <conditionalFormatting sqref="X5">
    <cfRule type="containsErrors" dxfId="9633" priority="1642">
      <formula>ISERROR(X5)</formula>
    </cfRule>
  </conditionalFormatting>
  <conditionalFormatting sqref="X5">
    <cfRule type="cellIs" dxfId="9632" priority="1641" operator="equal">
      <formula>0</formula>
    </cfRule>
  </conditionalFormatting>
  <conditionalFormatting sqref="X5">
    <cfRule type="containsErrors" dxfId="9631" priority="1640">
      <formula>ISERROR(X5)</formula>
    </cfRule>
  </conditionalFormatting>
  <conditionalFormatting sqref="X5">
    <cfRule type="cellIs" dxfId="9630" priority="1639" operator="equal">
      <formula>0</formula>
    </cfRule>
  </conditionalFormatting>
  <conditionalFormatting sqref="X26">
    <cfRule type="containsErrors" dxfId="9629" priority="1638">
      <formula>ISERROR(X26)</formula>
    </cfRule>
  </conditionalFormatting>
  <conditionalFormatting sqref="X26">
    <cfRule type="cellIs" dxfId="9628" priority="1637" operator="equal">
      <formula>0</formula>
    </cfRule>
  </conditionalFormatting>
  <conditionalFormatting sqref="N111:Q1048576">
    <cfRule type="containsErrors" dxfId="9627" priority="1636">
      <formula>ISERROR(N111)</formula>
    </cfRule>
  </conditionalFormatting>
  <conditionalFormatting sqref="P119:Q1048576 P111:Q117 N111:O1048576">
    <cfRule type="containsErrors" dxfId="9626" priority="1635">
      <formula>ISERROR(N111)</formula>
    </cfRule>
  </conditionalFormatting>
  <conditionalFormatting sqref="N111:N1048576">
    <cfRule type="containsErrors" dxfId="9625" priority="1634">
      <formula>ISERROR(N111)</formula>
    </cfRule>
  </conditionalFormatting>
  <conditionalFormatting sqref="N111:N1048576">
    <cfRule type="containsErrors" dxfId="9624" priority="1632">
      <formula>ISERROR(N111)</formula>
    </cfRule>
  </conditionalFormatting>
  <conditionalFormatting sqref="N111:N1048576">
    <cfRule type="containsErrors" dxfId="9623" priority="1631">
      <formula>ISERROR(N111)</formula>
    </cfRule>
  </conditionalFormatting>
  <conditionalFormatting sqref="N111:N1048576">
    <cfRule type="containsErrors" dxfId="9622" priority="1630">
      <formula>ISERROR(N111)</formula>
    </cfRule>
  </conditionalFormatting>
  <conditionalFormatting sqref="N111:N1048576">
    <cfRule type="containsErrors" dxfId="9621" priority="1629">
      <formula>ISERROR(N111)</formula>
    </cfRule>
  </conditionalFormatting>
  <conditionalFormatting sqref="N111:N1048576">
    <cfRule type="containsErrors" dxfId="9620" priority="1627">
      <formula>ISERROR(N111)</formula>
    </cfRule>
  </conditionalFormatting>
  <conditionalFormatting sqref="N111:N1048576">
    <cfRule type="containsErrors" dxfId="9619" priority="1626">
      <formula>ISERROR(N111)</formula>
    </cfRule>
  </conditionalFormatting>
  <conditionalFormatting sqref="N111:N1048576">
    <cfRule type="containsErrors" dxfId="9618" priority="1625">
      <formula>ISERROR(N111)</formula>
    </cfRule>
  </conditionalFormatting>
  <conditionalFormatting sqref="N111">
    <cfRule type="cellIs" dxfId="9617" priority="1624" operator="notEqual">
      <formula>0</formula>
    </cfRule>
  </conditionalFormatting>
  <conditionalFormatting sqref="N111">
    <cfRule type="cellIs" dxfId="9616" priority="1623" operator="not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9615" priority="1418">
      <formula>ISERROR(N1)</formula>
    </cfRule>
  </conditionalFormatting>
  <conditionalFormatting sqref="O13">
    <cfRule type="containsErrors" dxfId="9614" priority="1417">
      <formula>ISERROR(O13)</formula>
    </cfRule>
  </conditionalFormatting>
  <conditionalFormatting sqref="O16">
    <cfRule type="containsErrors" dxfId="9613" priority="1416">
      <formula>ISERROR(O16)</formula>
    </cfRule>
  </conditionalFormatting>
  <conditionalFormatting sqref="O103">
    <cfRule type="containsErrors" dxfId="9612" priority="1415">
      <formula>ISERROR(O103)</formula>
    </cfRule>
  </conditionalFormatting>
  <conditionalFormatting sqref="O106">
    <cfRule type="containsErrors" dxfId="9611" priority="1414">
      <formula>ISERROR(O106)</formula>
    </cfRule>
  </conditionalFormatting>
  <conditionalFormatting sqref="O85">
    <cfRule type="containsErrors" dxfId="9610" priority="1413">
      <formula>ISERROR(O85)</formula>
    </cfRule>
  </conditionalFormatting>
  <conditionalFormatting sqref="O88">
    <cfRule type="containsErrors" dxfId="9609" priority="1412">
      <formula>ISERROR(O88)</formula>
    </cfRule>
  </conditionalFormatting>
  <conditionalFormatting sqref="O67">
    <cfRule type="containsErrors" dxfId="9608" priority="1411">
      <formula>ISERROR(O67)</formula>
    </cfRule>
  </conditionalFormatting>
  <conditionalFormatting sqref="O70">
    <cfRule type="containsErrors" dxfId="9607" priority="1410">
      <formula>ISERROR(O70)</formula>
    </cfRule>
  </conditionalFormatting>
  <conditionalFormatting sqref="O49">
    <cfRule type="containsErrors" dxfId="9606" priority="1409">
      <formula>ISERROR(O49)</formula>
    </cfRule>
  </conditionalFormatting>
  <conditionalFormatting sqref="O52">
    <cfRule type="containsErrors" dxfId="9605" priority="1408">
      <formula>ISERROR(O52)</formula>
    </cfRule>
  </conditionalFormatting>
  <conditionalFormatting sqref="O31">
    <cfRule type="containsErrors" dxfId="9604" priority="1407">
      <formula>ISERROR(O31)</formula>
    </cfRule>
  </conditionalFormatting>
  <conditionalFormatting sqref="O34">
    <cfRule type="containsErrors" dxfId="9603" priority="1406">
      <formula>ISERROR(O34)</formula>
    </cfRule>
  </conditionalFormatting>
  <conditionalFormatting sqref="O13">
    <cfRule type="containsErrors" dxfId="9602" priority="1405">
      <formula>ISERROR(O13)</formula>
    </cfRule>
  </conditionalFormatting>
  <conditionalFormatting sqref="O16">
    <cfRule type="containsErrors" dxfId="9601" priority="1404">
      <formula>ISERROR(O16)</formula>
    </cfRule>
  </conditionalFormatting>
  <conditionalFormatting sqref="O49">
    <cfRule type="containsErrors" dxfId="9600" priority="1403">
      <formula>ISERROR(O49)</formula>
    </cfRule>
  </conditionalFormatting>
  <conditionalFormatting sqref="O52">
    <cfRule type="containsErrors" dxfId="9599" priority="1402">
      <formula>ISERROR(O52)</formula>
    </cfRule>
  </conditionalFormatting>
  <conditionalFormatting sqref="O67">
    <cfRule type="containsErrors" dxfId="9598" priority="1401">
      <formula>ISERROR(O67)</formula>
    </cfRule>
  </conditionalFormatting>
  <conditionalFormatting sqref="O70">
    <cfRule type="containsErrors" dxfId="9597" priority="1400">
      <formula>ISERROR(O70)</formula>
    </cfRule>
  </conditionalFormatting>
  <conditionalFormatting sqref="O67">
    <cfRule type="containsErrors" dxfId="9596" priority="1399">
      <formula>ISERROR(O67)</formula>
    </cfRule>
  </conditionalFormatting>
  <conditionalFormatting sqref="O70">
    <cfRule type="containsErrors" dxfId="9595" priority="1398">
      <formula>ISERROR(O70)</formula>
    </cfRule>
  </conditionalFormatting>
  <conditionalFormatting sqref="O31">
    <cfRule type="containsErrors" dxfId="9594" priority="1397">
      <formula>ISERROR(O31)</formula>
    </cfRule>
  </conditionalFormatting>
  <conditionalFormatting sqref="O34">
    <cfRule type="containsErrors" dxfId="9593" priority="1396">
      <formula>ISERROR(O34)</formula>
    </cfRule>
  </conditionalFormatting>
  <conditionalFormatting sqref="O31">
    <cfRule type="containsErrors" dxfId="9592" priority="1395">
      <formula>ISERROR(O31)</formula>
    </cfRule>
  </conditionalFormatting>
  <conditionalFormatting sqref="O34">
    <cfRule type="containsErrors" dxfId="9591" priority="1394">
      <formula>ISERROR(O34)</formula>
    </cfRule>
  </conditionalFormatting>
  <conditionalFormatting sqref="O49">
    <cfRule type="containsErrors" dxfId="9590" priority="1393">
      <formula>ISERROR(O49)</formula>
    </cfRule>
  </conditionalFormatting>
  <conditionalFormatting sqref="O52">
    <cfRule type="containsErrors" dxfId="9589" priority="1392">
      <formula>ISERROR(O52)</formula>
    </cfRule>
  </conditionalFormatting>
  <conditionalFormatting sqref="O49">
    <cfRule type="containsErrors" dxfId="9588" priority="1391">
      <formula>ISERROR(O49)</formula>
    </cfRule>
  </conditionalFormatting>
  <conditionalFormatting sqref="O52">
    <cfRule type="containsErrors" dxfId="9587" priority="1390">
      <formula>ISERROR(O52)</formula>
    </cfRule>
  </conditionalFormatting>
  <conditionalFormatting sqref="O49">
    <cfRule type="containsErrors" dxfId="9586" priority="1389">
      <formula>ISERROR(O49)</formula>
    </cfRule>
  </conditionalFormatting>
  <conditionalFormatting sqref="O52">
    <cfRule type="containsErrors" dxfId="9585" priority="1388">
      <formula>ISERROR(O52)</formula>
    </cfRule>
  </conditionalFormatting>
  <conditionalFormatting sqref="O49">
    <cfRule type="containsErrors" dxfId="9584" priority="1387">
      <formula>ISERROR(O49)</formula>
    </cfRule>
  </conditionalFormatting>
  <conditionalFormatting sqref="O52">
    <cfRule type="containsErrors" dxfId="9583" priority="1386">
      <formula>ISERROR(O52)</formula>
    </cfRule>
  </conditionalFormatting>
  <conditionalFormatting sqref="O49">
    <cfRule type="containsErrors" dxfId="9582" priority="1385">
      <formula>ISERROR(O49)</formula>
    </cfRule>
  </conditionalFormatting>
  <conditionalFormatting sqref="O52">
    <cfRule type="containsErrors" dxfId="9581" priority="1384">
      <formula>ISERROR(O52)</formula>
    </cfRule>
  </conditionalFormatting>
  <conditionalFormatting sqref="O49">
    <cfRule type="containsErrors" dxfId="9580" priority="1383">
      <formula>ISERROR(O49)</formula>
    </cfRule>
  </conditionalFormatting>
  <conditionalFormatting sqref="O52">
    <cfRule type="containsErrors" dxfId="9579" priority="1382">
      <formula>ISERROR(O52)</formula>
    </cfRule>
  </conditionalFormatting>
  <conditionalFormatting sqref="O67">
    <cfRule type="containsErrors" dxfId="9578" priority="1381">
      <formula>ISERROR(O67)</formula>
    </cfRule>
  </conditionalFormatting>
  <conditionalFormatting sqref="O70">
    <cfRule type="containsErrors" dxfId="9577" priority="1380">
      <formula>ISERROR(O70)</formula>
    </cfRule>
  </conditionalFormatting>
  <conditionalFormatting sqref="O67">
    <cfRule type="containsErrors" dxfId="9576" priority="1379">
      <formula>ISERROR(O67)</formula>
    </cfRule>
  </conditionalFormatting>
  <conditionalFormatting sqref="O70">
    <cfRule type="containsErrors" dxfId="9575" priority="1378">
      <formula>ISERROR(O70)</formula>
    </cfRule>
  </conditionalFormatting>
  <conditionalFormatting sqref="O67">
    <cfRule type="containsErrors" dxfId="9574" priority="1377">
      <formula>ISERROR(O67)</formula>
    </cfRule>
  </conditionalFormatting>
  <conditionalFormatting sqref="O70">
    <cfRule type="containsErrors" dxfId="9573" priority="1376">
      <formula>ISERROR(O70)</formula>
    </cfRule>
  </conditionalFormatting>
  <conditionalFormatting sqref="O85">
    <cfRule type="containsErrors" dxfId="9572" priority="1375">
      <formula>ISERROR(O85)</formula>
    </cfRule>
  </conditionalFormatting>
  <conditionalFormatting sqref="O88">
    <cfRule type="containsErrors" dxfId="9571" priority="1374">
      <formula>ISERROR(O88)</formula>
    </cfRule>
  </conditionalFormatting>
  <conditionalFormatting sqref="O85">
    <cfRule type="containsErrors" dxfId="9570" priority="1373">
      <formula>ISERROR(O85)</formula>
    </cfRule>
  </conditionalFormatting>
  <conditionalFormatting sqref="O88">
    <cfRule type="containsErrors" dxfId="9569" priority="1372">
      <formula>ISERROR(O88)</formula>
    </cfRule>
  </conditionalFormatting>
  <conditionalFormatting sqref="O85">
    <cfRule type="containsErrors" dxfId="9568" priority="1371">
      <formula>ISERROR(O85)</formula>
    </cfRule>
  </conditionalFormatting>
  <conditionalFormatting sqref="O88">
    <cfRule type="containsErrors" dxfId="9567" priority="1370">
      <formula>ISERROR(O88)</formula>
    </cfRule>
  </conditionalFormatting>
  <conditionalFormatting sqref="O103">
    <cfRule type="containsErrors" dxfId="9566" priority="1369">
      <formula>ISERROR(O103)</formula>
    </cfRule>
  </conditionalFormatting>
  <conditionalFormatting sqref="O106">
    <cfRule type="containsErrors" dxfId="9565" priority="1368">
      <formula>ISERROR(O106)</formula>
    </cfRule>
  </conditionalFormatting>
  <conditionalFormatting sqref="O103">
    <cfRule type="containsErrors" dxfId="9564" priority="1367">
      <formula>ISERROR(O103)</formula>
    </cfRule>
  </conditionalFormatting>
  <conditionalFormatting sqref="O106">
    <cfRule type="containsErrors" dxfId="9563" priority="1366">
      <formula>ISERROR(O106)</formula>
    </cfRule>
  </conditionalFormatting>
  <conditionalFormatting sqref="O103">
    <cfRule type="containsErrors" dxfId="9562" priority="1365">
      <formula>ISERROR(O103)</formula>
    </cfRule>
  </conditionalFormatting>
  <conditionalFormatting sqref="O106">
    <cfRule type="containsErrors" dxfId="9561" priority="1364">
      <formula>ISERROR(O106)</formula>
    </cfRule>
  </conditionalFormatting>
  <conditionalFormatting sqref="O49">
    <cfRule type="containsErrors" dxfId="9560" priority="1363">
      <formula>ISERROR(O49)</formula>
    </cfRule>
  </conditionalFormatting>
  <conditionalFormatting sqref="O52">
    <cfRule type="containsErrors" dxfId="9559" priority="1362">
      <formula>ISERROR(O52)</formula>
    </cfRule>
  </conditionalFormatting>
  <conditionalFormatting sqref="O49">
    <cfRule type="containsErrors" dxfId="9558" priority="1361">
      <formula>ISERROR(O49)</formula>
    </cfRule>
  </conditionalFormatting>
  <conditionalFormatting sqref="O52">
    <cfRule type="containsErrors" dxfId="9557" priority="1360">
      <formula>ISERROR(O52)</formula>
    </cfRule>
  </conditionalFormatting>
  <conditionalFormatting sqref="O49">
    <cfRule type="containsErrors" dxfId="9556" priority="1359">
      <formula>ISERROR(O49)</formula>
    </cfRule>
  </conditionalFormatting>
  <conditionalFormatting sqref="O52">
    <cfRule type="containsErrors" dxfId="9555" priority="1358">
      <formula>ISERROR(O52)</formula>
    </cfRule>
  </conditionalFormatting>
  <conditionalFormatting sqref="O67">
    <cfRule type="containsErrors" dxfId="9554" priority="1357">
      <formula>ISERROR(O67)</formula>
    </cfRule>
  </conditionalFormatting>
  <conditionalFormatting sqref="O70">
    <cfRule type="containsErrors" dxfId="9553" priority="1356">
      <formula>ISERROR(O70)</formula>
    </cfRule>
  </conditionalFormatting>
  <conditionalFormatting sqref="O67">
    <cfRule type="containsErrors" dxfId="9552" priority="1355">
      <formula>ISERROR(O67)</formula>
    </cfRule>
  </conditionalFormatting>
  <conditionalFormatting sqref="O70">
    <cfRule type="containsErrors" dxfId="9551" priority="1354">
      <formula>ISERROR(O70)</formula>
    </cfRule>
  </conditionalFormatting>
  <conditionalFormatting sqref="O67">
    <cfRule type="containsErrors" dxfId="9550" priority="1353">
      <formula>ISERROR(O67)</formula>
    </cfRule>
  </conditionalFormatting>
  <conditionalFormatting sqref="O70">
    <cfRule type="containsErrors" dxfId="9549" priority="1352">
      <formula>ISERROR(O70)</formula>
    </cfRule>
  </conditionalFormatting>
  <conditionalFormatting sqref="O67">
    <cfRule type="containsErrors" dxfId="9548" priority="1351">
      <formula>ISERROR(O67)</formula>
    </cfRule>
  </conditionalFormatting>
  <conditionalFormatting sqref="O70">
    <cfRule type="containsErrors" dxfId="9547" priority="1350">
      <formula>ISERROR(O70)</formula>
    </cfRule>
  </conditionalFormatting>
  <conditionalFormatting sqref="O67">
    <cfRule type="containsErrors" dxfId="9546" priority="1349">
      <formula>ISERROR(O67)</formula>
    </cfRule>
  </conditionalFormatting>
  <conditionalFormatting sqref="O70">
    <cfRule type="containsErrors" dxfId="9545" priority="1348">
      <formula>ISERROR(O70)</formula>
    </cfRule>
  </conditionalFormatting>
  <conditionalFormatting sqref="O67">
    <cfRule type="containsErrors" dxfId="9544" priority="1347">
      <formula>ISERROR(O67)</formula>
    </cfRule>
  </conditionalFormatting>
  <conditionalFormatting sqref="O70">
    <cfRule type="containsErrors" dxfId="9543" priority="1346">
      <formula>ISERROR(O70)</formula>
    </cfRule>
  </conditionalFormatting>
  <conditionalFormatting sqref="O67">
    <cfRule type="containsErrors" dxfId="9542" priority="1345">
      <formula>ISERROR(O67)</formula>
    </cfRule>
  </conditionalFormatting>
  <conditionalFormatting sqref="O70">
    <cfRule type="containsErrors" dxfId="9541" priority="1344">
      <formula>ISERROR(O70)</formula>
    </cfRule>
  </conditionalFormatting>
  <conditionalFormatting sqref="O67">
    <cfRule type="containsErrors" dxfId="9540" priority="1343">
      <formula>ISERROR(O67)</formula>
    </cfRule>
  </conditionalFormatting>
  <conditionalFormatting sqref="O70">
    <cfRule type="containsErrors" dxfId="9539" priority="1342">
      <formula>ISERROR(O70)</formula>
    </cfRule>
  </conditionalFormatting>
  <conditionalFormatting sqref="O67">
    <cfRule type="containsErrors" dxfId="9538" priority="1341">
      <formula>ISERROR(O67)</formula>
    </cfRule>
  </conditionalFormatting>
  <conditionalFormatting sqref="O70">
    <cfRule type="containsErrors" dxfId="9537" priority="1340">
      <formula>ISERROR(O70)</formula>
    </cfRule>
  </conditionalFormatting>
  <conditionalFormatting sqref="O67">
    <cfRule type="containsErrors" dxfId="9536" priority="1339">
      <formula>ISERROR(O67)</formula>
    </cfRule>
  </conditionalFormatting>
  <conditionalFormatting sqref="O70">
    <cfRule type="containsErrors" dxfId="9535" priority="1338">
      <formula>ISERROR(O70)</formula>
    </cfRule>
  </conditionalFormatting>
  <conditionalFormatting sqref="O67">
    <cfRule type="containsErrors" dxfId="9534" priority="1337">
      <formula>ISERROR(O67)</formula>
    </cfRule>
  </conditionalFormatting>
  <conditionalFormatting sqref="O70">
    <cfRule type="containsErrors" dxfId="9533" priority="1336">
      <formula>ISERROR(O70)</formula>
    </cfRule>
  </conditionalFormatting>
  <conditionalFormatting sqref="O85">
    <cfRule type="containsErrors" dxfId="9532" priority="1335">
      <formula>ISERROR(O85)</formula>
    </cfRule>
  </conditionalFormatting>
  <conditionalFormatting sqref="O88">
    <cfRule type="containsErrors" dxfId="9531" priority="1334">
      <formula>ISERROR(O88)</formula>
    </cfRule>
  </conditionalFormatting>
  <conditionalFormatting sqref="O85">
    <cfRule type="containsErrors" dxfId="9530" priority="1333">
      <formula>ISERROR(O85)</formula>
    </cfRule>
  </conditionalFormatting>
  <conditionalFormatting sqref="O88">
    <cfRule type="containsErrors" dxfId="9529" priority="1332">
      <formula>ISERROR(O88)</formula>
    </cfRule>
  </conditionalFormatting>
  <conditionalFormatting sqref="O85">
    <cfRule type="containsErrors" dxfId="9528" priority="1331">
      <formula>ISERROR(O85)</formula>
    </cfRule>
  </conditionalFormatting>
  <conditionalFormatting sqref="O88">
    <cfRule type="containsErrors" dxfId="9527" priority="1330">
      <formula>ISERROR(O88)</formula>
    </cfRule>
  </conditionalFormatting>
  <conditionalFormatting sqref="O85">
    <cfRule type="containsErrors" dxfId="9526" priority="1329">
      <formula>ISERROR(O85)</formula>
    </cfRule>
  </conditionalFormatting>
  <conditionalFormatting sqref="O88">
    <cfRule type="containsErrors" dxfId="9525" priority="1328">
      <formula>ISERROR(O88)</formula>
    </cfRule>
  </conditionalFormatting>
  <conditionalFormatting sqref="O85">
    <cfRule type="containsErrors" dxfId="9524" priority="1327">
      <formula>ISERROR(O85)</formula>
    </cfRule>
  </conditionalFormatting>
  <conditionalFormatting sqref="O88">
    <cfRule type="containsErrors" dxfId="9523" priority="1326">
      <formula>ISERROR(O88)</formula>
    </cfRule>
  </conditionalFormatting>
  <conditionalFormatting sqref="O85">
    <cfRule type="containsErrors" dxfId="9522" priority="1325">
      <formula>ISERROR(O85)</formula>
    </cfRule>
  </conditionalFormatting>
  <conditionalFormatting sqref="O88">
    <cfRule type="containsErrors" dxfId="9521" priority="1324">
      <formula>ISERROR(O88)</formula>
    </cfRule>
  </conditionalFormatting>
  <conditionalFormatting sqref="O85">
    <cfRule type="containsErrors" dxfId="9520" priority="1323">
      <formula>ISERROR(O85)</formula>
    </cfRule>
  </conditionalFormatting>
  <conditionalFormatting sqref="O88">
    <cfRule type="containsErrors" dxfId="9519" priority="1322">
      <formula>ISERROR(O88)</formula>
    </cfRule>
  </conditionalFormatting>
  <conditionalFormatting sqref="O85">
    <cfRule type="containsErrors" dxfId="9518" priority="1321">
      <formula>ISERROR(O85)</formula>
    </cfRule>
  </conditionalFormatting>
  <conditionalFormatting sqref="O88">
    <cfRule type="containsErrors" dxfId="9517" priority="1320">
      <formula>ISERROR(O88)</formula>
    </cfRule>
  </conditionalFormatting>
  <conditionalFormatting sqref="O85">
    <cfRule type="containsErrors" dxfId="9516" priority="1319">
      <formula>ISERROR(O85)</formula>
    </cfRule>
  </conditionalFormatting>
  <conditionalFormatting sqref="O88">
    <cfRule type="containsErrors" dxfId="9515" priority="1318">
      <formula>ISERROR(O88)</formula>
    </cfRule>
  </conditionalFormatting>
  <conditionalFormatting sqref="O85">
    <cfRule type="containsErrors" dxfId="9514" priority="1317">
      <formula>ISERROR(O85)</formula>
    </cfRule>
  </conditionalFormatting>
  <conditionalFormatting sqref="O88">
    <cfRule type="containsErrors" dxfId="9513" priority="1316">
      <formula>ISERROR(O88)</formula>
    </cfRule>
  </conditionalFormatting>
  <conditionalFormatting sqref="O85">
    <cfRule type="containsErrors" dxfId="9512" priority="1315">
      <formula>ISERROR(O85)</formula>
    </cfRule>
  </conditionalFormatting>
  <conditionalFormatting sqref="O88">
    <cfRule type="containsErrors" dxfId="9511" priority="1314">
      <formula>ISERROR(O88)</formula>
    </cfRule>
  </conditionalFormatting>
  <conditionalFormatting sqref="O103">
    <cfRule type="containsErrors" dxfId="9510" priority="1313">
      <formula>ISERROR(O103)</formula>
    </cfRule>
  </conditionalFormatting>
  <conditionalFormatting sqref="O106">
    <cfRule type="containsErrors" dxfId="9509" priority="1312">
      <formula>ISERROR(O106)</formula>
    </cfRule>
  </conditionalFormatting>
  <conditionalFormatting sqref="O103">
    <cfRule type="containsErrors" dxfId="9508" priority="1311">
      <formula>ISERROR(O103)</formula>
    </cfRule>
  </conditionalFormatting>
  <conditionalFormatting sqref="O106">
    <cfRule type="containsErrors" dxfId="9507" priority="1310">
      <formula>ISERROR(O106)</formula>
    </cfRule>
  </conditionalFormatting>
  <conditionalFormatting sqref="O103">
    <cfRule type="containsErrors" dxfId="9506" priority="1309">
      <formula>ISERROR(O103)</formula>
    </cfRule>
  </conditionalFormatting>
  <conditionalFormatting sqref="O106">
    <cfRule type="containsErrors" dxfId="9505" priority="1308">
      <formula>ISERROR(O106)</formula>
    </cfRule>
  </conditionalFormatting>
  <conditionalFormatting sqref="O103">
    <cfRule type="containsErrors" dxfId="9504" priority="1307">
      <formula>ISERROR(O103)</formula>
    </cfRule>
  </conditionalFormatting>
  <conditionalFormatting sqref="O106">
    <cfRule type="containsErrors" dxfId="9503" priority="1306">
      <formula>ISERROR(O106)</formula>
    </cfRule>
  </conditionalFormatting>
  <conditionalFormatting sqref="O103">
    <cfRule type="containsErrors" dxfId="9502" priority="1305">
      <formula>ISERROR(O103)</formula>
    </cfRule>
  </conditionalFormatting>
  <conditionalFormatting sqref="O106">
    <cfRule type="containsErrors" dxfId="9501" priority="1304">
      <formula>ISERROR(O106)</formula>
    </cfRule>
  </conditionalFormatting>
  <conditionalFormatting sqref="O103">
    <cfRule type="containsErrors" dxfId="9500" priority="1303">
      <formula>ISERROR(O103)</formula>
    </cfRule>
  </conditionalFormatting>
  <conditionalFormatting sqref="O106">
    <cfRule type="containsErrors" dxfId="9499" priority="1302">
      <formula>ISERROR(O106)</formula>
    </cfRule>
  </conditionalFormatting>
  <conditionalFormatting sqref="O103">
    <cfRule type="containsErrors" dxfId="9498" priority="1301">
      <formula>ISERROR(O103)</formula>
    </cfRule>
  </conditionalFormatting>
  <conditionalFormatting sqref="O106">
    <cfRule type="containsErrors" dxfId="9497" priority="1300">
      <formula>ISERROR(O106)</formula>
    </cfRule>
  </conditionalFormatting>
  <conditionalFormatting sqref="O103">
    <cfRule type="containsErrors" dxfId="9496" priority="1299">
      <formula>ISERROR(O103)</formula>
    </cfRule>
  </conditionalFormatting>
  <conditionalFormatting sqref="O106">
    <cfRule type="containsErrors" dxfId="9495" priority="1298">
      <formula>ISERROR(O106)</formula>
    </cfRule>
  </conditionalFormatting>
  <conditionalFormatting sqref="O103">
    <cfRule type="containsErrors" dxfId="9494" priority="1297">
      <formula>ISERROR(O103)</formula>
    </cfRule>
  </conditionalFormatting>
  <conditionalFormatting sqref="O106">
    <cfRule type="containsErrors" dxfId="9493" priority="1296">
      <formula>ISERROR(O106)</formula>
    </cfRule>
  </conditionalFormatting>
  <conditionalFormatting sqref="O103">
    <cfRule type="containsErrors" dxfId="9492" priority="1295">
      <formula>ISERROR(O103)</formula>
    </cfRule>
  </conditionalFormatting>
  <conditionalFormatting sqref="O106">
    <cfRule type="containsErrors" dxfId="9491" priority="1294">
      <formula>ISERROR(O106)</formula>
    </cfRule>
  </conditionalFormatting>
  <conditionalFormatting sqref="O103">
    <cfRule type="containsErrors" dxfId="9490" priority="1293">
      <formula>ISERROR(O103)</formula>
    </cfRule>
  </conditionalFormatting>
  <conditionalFormatting sqref="O106">
    <cfRule type="containsErrors" dxfId="9489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9488" priority="1291">
      <formula>ISERROR(N1)</formula>
    </cfRule>
  </conditionalFormatting>
  <conditionalFormatting sqref="O13">
    <cfRule type="containsErrors" dxfId="9487" priority="1290">
      <formula>ISERROR(O13)</formula>
    </cfRule>
  </conditionalFormatting>
  <conditionalFormatting sqref="O16">
    <cfRule type="containsErrors" dxfId="9486" priority="1289">
      <formula>ISERROR(O16)</formula>
    </cfRule>
  </conditionalFormatting>
  <conditionalFormatting sqref="O103">
    <cfRule type="containsErrors" dxfId="9485" priority="1288">
      <formula>ISERROR(O103)</formula>
    </cfRule>
  </conditionalFormatting>
  <conditionalFormatting sqref="O106">
    <cfRule type="containsErrors" dxfId="9484" priority="1287">
      <formula>ISERROR(O106)</formula>
    </cfRule>
  </conditionalFormatting>
  <conditionalFormatting sqref="O85">
    <cfRule type="containsErrors" dxfId="9483" priority="1286">
      <formula>ISERROR(O85)</formula>
    </cfRule>
  </conditionalFormatting>
  <conditionalFormatting sqref="O88">
    <cfRule type="containsErrors" dxfId="9482" priority="1285">
      <formula>ISERROR(O88)</formula>
    </cfRule>
  </conditionalFormatting>
  <conditionalFormatting sqref="O67">
    <cfRule type="containsErrors" dxfId="9481" priority="1284">
      <formula>ISERROR(O67)</formula>
    </cfRule>
  </conditionalFormatting>
  <conditionalFormatting sqref="O70">
    <cfRule type="containsErrors" dxfId="9480" priority="1283">
      <formula>ISERROR(O70)</formula>
    </cfRule>
  </conditionalFormatting>
  <conditionalFormatting sqref="O49">
    <cfRule type="containsErrors" dxfId="9479" priority="1282">
      <formula>ISERROR(O49)</formula>
    </cfRule>
  </conditionalFormatting>
  <conditionalFormatting sqref="O52">
    <cfRule type="containsErrors" dxfId="9478" priority="1281">
      <formula>ISERROR(O52)</formula>
    </cfRule>
  </conditionalFormatting>
  <conditionalFormatting sqref="O31">
    <cfRule type="containsErrors" dxfId="9477" priority="1280">
      <formula>ISERROR(O31)</formula>
    </cfRule>
  </conditionalFormatting>
  <conditionalFormatting sqref="O34">
    <cfRule type="containsErrors" dxfId="9476" priority="1279">
      <formula>ISERROR(O34)</formula>
    </cfRule>
  </conditionalFormatting>
  <conditionalFormatting sqref="O13">
    <cfRule type="containsErrors" dxfId="9475" priority="1278">
      <formula>ISERROR(O13)</formula>
    </cfRule>
  </conditionalFormatting>
  <conditionalFormatting sqref="O16">
    <cfRule type="containsErrors" dxfId="9474" priority="1277">
      <formula>ISERROR(O16)</formula>
    </cfRule>
  </conditionalFormatting>
  <conditionalFormatting sqref="O49">
    <cfRule type="containsErrors" dxfId="9473" priority="1276">
      <formula>ISERROR(O49)</formula>
    </cfRule>
  </conditionalFormatting>
  <conditionalFormatting sqref="O52">
    <cfRule type="containsErrors" dxfId="9472" priority="1275">
      <formula>ISERROR(O52)</formula>
    </cfRule>
  </conditionalFormatting>
  <conditionalFormatting sqref="O67">
    <cfRule type="containsErrors" dxfId="9471" priority="1274">
      <formula>ISERROR(O67)</formula>
    </cfRule>
  </conditionalFormatting>
  <conditionalFormatting sqref="O70">
    <cfRule type="containsErrors" dxfId="9470" priority="1273">
      <formula>ISERROR(O70)</formula>
    </cfRule>
  </conditionalFormatting>
  <conditionalFormatting sqref="O67">
    <cfRule type="containsErrors" dxfId="9469" priority="1272">
      <formula>ISERROR(O67)</formula>
    </cfRule>
  </conditionalFormatting>
  <conditionalFormatting sqref="O70">
    <cfRule type="containsErrors" dxfId="9468" priority="1271">
      <formula>ISERROR(O70)</formula>
    </cfRule>
  </conditionalFormatting>
  <conditionalFormatting sqref="O31">
    <cfRule type="containsErrors" dxfId="9467" priority="1270">
      <formula>ISERROR(O31)</formula>
    </cfRule>
  </conditionalFormatting>
  <conditionalFormatting sqref="O34">
    <cfRule type="containsErrors" dxfId="9466" priority="1269">
      <formula>ISERROR(O34)</formula>
    </cfRule>
  </conditionalFormatting>
  <conditionalFormatting sqref="O31">
    <cfRule type="containsErrors" dxfId="9465" priority="1268">
      <formula>ISERROR(O31)</formula>
    </cfRule>
  </conditionalFormatting>
  <conditionalFormatting sqref="O34">
    <cfRule type="containsErrors" dxfId="9464" priority="1267">
      <formula>ISERROR(O34)</formula>
    </cfRule>
  </conditionalFormatting>
  <conditionalFormatting sqref="O49">
    <cfRule type="containsErrors" dxfId="9463" priority="1266">
      <formula>ISERROR(O49)</formula>
    </cfRule>
  </conditionalFormatting>
  <conditionalFormatting sqref="O52">
    <cfRule type="containsErrors" dxfId="9462" priority="1265">
      <formula>ISERROR(O52)</formula>
    </cfRule>
  </conditionalFormatting>
  <conditionalFormatting sqref="O49">
    <cfRule type="containsErrors" dxfId="9461" priority="1264">
      <formula>ISERROR(O49)</formula>
    </cfRule>
  </conditionalFormatting>
  <conditionalFormatting sqref="O52">
    <cfRule type="containsErrors" dxfId="9460" priority="1263">
      <formula>ISERROR(O52)</formula>
    </cfRule>
  </conditionalFormatting>
  <conditionalFormatting sqref="O49">
    <cfRule type="containsErrors" dxfId="9459" priority="1262">
      <formula>ISERROR(O49)</formula>
    </cfRule>
  </conditionalFormatting>
  <conditionalFormatting sqref="O52">
    <cfRule type="containsErrors" dxfId="9458" priority="1261">
      <formula>ISERROR(O52)</formula>
    </cfRule>
  </conditionalFormatting>
  <conditionalFormatting sqref="O49">
    <cfRule type="containsErrors" dxfId="9457" priority="1260">
      <formula>ISERROR(O49)</formula>
    </cfRule>
  </conditionalFormatting>
  <conditionalFormatting sqref="O52">
    <cfRule type="containsErrors" dxfId="9456" priority="1259">
      <formula>ISERROR(O52)</formula>
    </cfRule>
  </conditionalFormatting>
  <conditionalFormatting sqref="O49">
    <cfRule type="containsErrors" dxfId="9455" priority="1258">
      <formula>ISERROR(O49)</formula>
    </cfRule>
  </conditionalFormatting>
  <conditionalFormatting sqref="O52">
    <cfRule type="containsErrors" dxfId="9454" priority="1257">
      <formula>ISERROR(O52)</formula>
    </cfRule>
  </conditionalFormatting>
  <conditionalFormatting sqref="O49">
    <cfRule type="containsErrors" dxfId="9453" priority="1256">
      <formula>ISERROR(O49)</formula>
    </cfRule>
  </conditionalFormatting>
  <conditionalFormatting sqref="O52">
    <cfRule type="containsErrors" dxfId="9452" priority="1255">
      <formula>ISERROR(O52)</formula>
    </cfRule>
  </conditionalFormatting>
  <conditionalFormatting sqref="O67">
    <cfRule type="containsErrors" dxfId="9451" priority="1254">
      <formula>ISERROR(O67)</formula>
    </cfRule>
  </conditionalFormatting>
  <conditionalFormatting sqref="O70">
    <cfRule type="containsErrors" dxfId="9450" priority="1253">
      <formula>ISERROR(O70)</formula>
    </cfRule>
  </conditionalFormatting>
  <conditionalFormatting sqref="O67">
    <cfRule type="containsErrors" dxfId="9449" priority="1252">
      <formula>ISERROR(O67)</formula>
    </cfRule>
  </conditionalFormatting>
  <conditionalFormatting sqref="O70">
    <cfRule type="containsErrors" dxfId="9448" priority="1251">
      <formula>ISERROR(O70)</formula>
    </cfRule>
  </conditionalFormatting>
  <conditionalFormatting sqref="O67">
    <cfRule type="containsErrors" dxfId="9447" priority="1250">
      <formula>ISERROR(O67)</formula>
    </cfRule>
  </conditionalFormatting>
  <conditionalFormatting sqref="O70">
    <cfRule type="containsErrors" dxfId="9446" priority="1249">
      <formula>ISERROR(O70)</formula>
    </cfRule>
  </conditionalFormatting>
  <conditionalFormatting sqref="O85">
    <cfRule type="containsErrors" dxfId="9445" priority="1248">
      <formula>ISERROR(O85)</formula>
    </cfRule>
  </conditionalFormatting>
  <conditionalFormatting sqref="O88">
    <cfRule type="containsErrors" dxfId="9444" priority="1247">
      <formula>ISERROR(O88)</formula>
    </cfRule>
  </conditionalFormatting>
  <conditionalFormatting sqref="O85">
    <cfRule type="containsErrors" dxfId="9443" priority="1246">
      <formula>ISERROR(O85)</formula>
    </cfRule>
  </conditionalFormatting>
  <conditionalFormatting sqref="O88">
    <cfRule type="containsErrors" dxfId="9442" priority="1245">
      <formula>ISERROR(O88)</formula>
    </cfRule>
  </conditionalFormatting>
  <conditionalFormatting sqref="O85">
    <cfRule type="containsErrors" dxfId="9441" priority="1244">
      <formula>ISERROR(O85)</formula>
    </cfRule>
  </conditionalFormatting>
  <conditionalFormatting sqref="O88">
    <cfRule type="containsErrors" dxfId="9440" priority="1243">
      <formula>ISERROR(O88)</formula>
    </cfRule>
  </conditionalFormatting>
  <conditionalFormatting sqref="O103">
    <cfRule type="containsErrors" dxfId="9439" priority="1242">
      <formula>ISERROR(O103)</formula>
    </cfRule>
  </conditionalFormatting>
  <conditionalFormatting sqref="O106">
    <cfRule type="containsErrors" dxfId="9438" priority="1241">
      <formula>ISERROR(O106)</formula>
    </cfRule>
  </conditionalFormatting>
  <conditionalFormatting sqref="O103">
    <cfRule type="containsErrors" dxfId="9437" priority="1240">
      <formula>ISERROR(O103)</formula>
    </cfRule>
  </conditionalFormatting>
  <conditionalFormatting sqref="O106">
    <cfRule type="containsErrors" dxfId="9436" priority="1239">
      <formula>ISERROR(O106)</formula>
    </cfRule>
  </conditionalFormatting>
  <conditionalFormatting sqref="O103">
    <cfRule type="containsErrors" dxfId="9435" priority="1238">
      <formula>ISERROR(O103)</formula>
    </cfRule>
  </conditionalFormatting>
  <conditionalFormatting sqref="O106">
    <cfRule type="containsErrors" dxfId="9434" priority="1237">
      <formula>ISERROR(O106)</formula>
    </cfRule>
  </conditionalFormatting>
  <conditionalFormatting sqref="O49">
    <cfRule type="containsErrors" dxfId="9433" priority="1236">
      <formula>ISERROR(O49)</formula>
    </cfRule>
  </conditionalFormatting>
  <conditionalFormatting sqref="O52">
    <cfRule type="containsErrors" dxfId="9432" priority="1235">
      <formula>ISERROR(O52)</formula>
    </cfRule>
  </conditionalFormatting>
  <conditionalFormatting sqref="O49">
    <cfRule type="containsErrors" dxfId="9431" priority="1234">
      <formula>ISERROR(O49)</formula>
    </cfRule>
  </conditionalFormatting>
  <conditionalFormatting sqref="O52">
    <cfRule type="containsErrors" dxfId="9430" priority="1233">
      <formula>ISERROR(O52)</formula>
    </cfRule>
  </conditionalFormatting>
  <conditionalFormatting sqref="O49">
    <cfRule type="containsErrors" dxfId="9429" priority="1232">
      <formula>ISERROR(O49)</formula>
    </cfRule>
  </conditionalFormatting>
  <conditionalFormatting sqref="O52">
    <cfRule type="containsErrors" dxfId="9428" priority="1231">
      <formula>ISERROR(O52)</formula>
    </cfRule>
  </conditionalFormatting>
  <conditionalFormatting sqref="O67">
    <cfRule type="containsErrors" dxfId="9427" priority="1230">
      <formula>ISERROR(O67)</formula>
    </cfRule>
  </conditionalFormatting>
  <conditionalFormatting sqref="O70">
    <cfRule type="containsErrors" dxfId="9426" priority="1229">
      <formula>ISERROR(O70)</formula>
    </cfRule>
  </conditionalFormatting>
  <conditionalFormatting sqref="O67">
    <cfRule type="containsErrors" dxfId="9425" priority="1228">
      <formula>ISERROR(O67)</formula>
    </cfRule>
  </conditionalFormatting>
  <conditionalFormatting sqref="O70">
    <cfRule type="containsErrors" dxfId="9424" priority="1227">
      <formula>ISERROR(O70)</formula>
    </cfRule>
  </conditionalFormatting>
  <conditionalFormatting sqref="O67">
    <cfRule type="containsErrors" dxfId="9423" priority="1226">
      <formula>ISERROR(O67)</formula>
    </cfRule>
  </conditionalFormatting>
  <conditionalFormatting sqref="O70">
    <cfRule type="containsErrors" dxfId="9422" priority="1225">
      <formula>ISERROR(O70)</formula>
    </cfRule>
  </conditionalFormatting>
  <conditionalFormatting sqref="O67">
    <cfRule type="containsErrors" dxfId="9421" priority="1224">
      <formula>ISERROR(O67)</formula>
    </cfRule>
  </conditionalFormatting>
  <conditionalFormatting sqref="O70">
    <cfRule type="containsErrors" dxfId="9420" priority="1223">
      <formula>ISERROR(O70)</formula>
    </cfRule>
  </conditionalFormatting>
  <conditionalFormatting sqref="O67">
    <cfRule type="containsErrors" dxfId="9419" priority="1222">
      <formula>ISERROR(O67)</formula>
    </cfRule>
  </conditionalFormatting>
  <conditionalFormatting sqref="O70">
    <cfRule type="containsErrors" dxfId="9418" priority="1221">
      <formula>ISERROR(O70)</formula>
    </cfRule>
  </conditionalFormatting>
  <conditionalFormatting sqref="O67">
    <cfRule type="containsErrors" dxfId="9417" priority="1220">
      <formula>ISERROR(O67)</formula>
    </cfRule>
  </conditionalFormatting>
  <conditionalFormatting sqref="O70">
    <cfRule type="containsErrors" dxfId="9416" priority="1219">
      <formula>ISERROR(O70)</formula>
    </cfRule>
  </conditionalFormatting>
  <conditionalFormatting sqref="O67">
    <cfRule type="containsErrors" dxfId="9415" priority="1218">
      <formula>ISERROR(O67)</formula>
    </cfRule>
  </conditionalFormatting>
  <conditionalFormatting sqref="O70">
    <cfRule type="containsErrors" dxfId="9414" priority="1217">
      <formula>ISERROR(O70)</formula>
    </cfRule>
  </conditionalFormatting>
  <conditionalFormatting sqref="O67">
    <cfRule type="containsErrors" dxfId="9413" priority="1216">
      <formula>ISERROR(O67)</formula>
    </cfRule>
  </conditionalFormatting>
  <conditionalFormatting sqref="O70">
    <cfRule type="containsErrors" dxfId="9412" priority="1215">
      <formula>ISERROR(O70)</formula>
    </cfRule>
  </conditionalFormatting>
  <conditionalFormatting sqref="O67">
    <cfRule type="containsErrors" dxfId="9411" priority="1214">
      <formula>ISERROR(O67)</formula>
    </cfRule>
  </conditionalFormatting>
  <conditionalFormatting sqref="O70">
    <cfRule type="containsErrors" dxfId="9410" priority="1213">
      <formula>ISERROR(O70)</formula>
    </cfRule>
  </conditionalFormatting>
  <conditionalFormatting sqref="O67">
    <cfRule type="containsErrors" dxfId="9409" priority="1212">
      <formula>ISERROR(O67)</formula>
    </cfRule>
  </conditionalFormatting>
  <conditionalFormatting sqref="O70">
    <cfRule type="containsErrors" dxfId="9408" priority="1211">
      <formula>ISERROR(O70)</formula>
    </cfRule>
  </conditionalFormatting>
  <conditionalFormatting sqref="O67">
    <cfRule type="containsErrors" dxfId="9407" priority="1210">
      <formula>ISERROR(O67)</formula>
    </cfRule>
  </conditionalFormatting>
  <conditionalFormatting sqref="O70">
    <cfRule type="containsErrors" dxfId="9406" priority="1209">
      <formula>ISERROR(O70)</formula>
    </cfRule>
  </conditionalFormatting>
  <conditionalFormatting sqref="O85">
    <cfRule type="containsErrors" dxfId="9405" priority="1208">
      <formula>ISERROR(O85)</formula>
    </cfRule>
  </conditionalFormatting>
  <conditionalFormatting sqref="O88">
    <cfRule type="containsErrors" dxfId="9404" priority="1207">
      <formula>ISERROR(O88)</formula>
    </cfRule>
  </conditionalFormatting>
  <conditionalFormatting sqref="O85">
    <cfRule type="containsErrors" dxfId="9403" priority="1206">
      <formula>ISERROR(O85)</formula>
    </cfRule>
  </conditionalFormatting>
  <conditionalFormatting sqref="O88">
    <cfRule type="containsErrors" dxfId="9402" priority="1205">
      <formula>ISERROR(O88)</formula>
    </cfRule>
  </conditionalFormatting>
  <conditionalFormatting sqref="O85">
    <cfRule type="containsErrors" dxfId="9401" priority="1204">
      <formula>ISERROR(O85)</formula>
    </cfRule>
  </conditionalFormatting>
  <conditionalFormatting sqref="O88">
    <cfRule type="containsErrors" dxfId="9400" priority="1203">
      <formula>ISERROR(O88)</formula>
    </cfRule>
  </conditionalFormatting>
  <conditionalFormatting sqref="O85">
    <cfRule type="containsErrors" dxfId="9399" priority="1202">
      <formula>ISERROR(O85)</formula>
    </cfRule>
  </conditionalFormatting>
  <conditionalFormatting sqref="O88">
    <cfRule type="containsErrors" dxfId="9398" priority="1201">
      <formula>ISERROR(O88)</formula>
    </cfRule>
  </conditionalFormatting>
  <conditionalFormatting sqref="O85">
    <cfRule type="containsErrors" dxfId="9397" priority="1200">
      <formula>ISERROR(O85)</formula>
    </cfRule>
  </conditionalFormatting>
  <conditionalFormatting sqref="O88">
    <cfRule type="containsErrors" dxfId="9396" priority="1199">
      <formula>ISERROR(O88)</formula>
    </cfRule>
  </conditionalFormatting>
  <conditionalFormatting sqref="O85">
    <cfRule type="containsErrors" dxfId="9395" priority="1198">
      <formula>ISERROR(O85)</formula>
    </cfRule>
  </conditionalFormatting>
  <conditionalFormatting sqref="O88">
    <cfRule type="containsErrors" dxfId="9394" priority="1197">
      <formula>ISERROR(O88)</formula>
    </cfRule>
  </conditionalFormatting>
  <conditionalFormatting sqref="O85">
    <cfRule type="containsErrors" dxfId="9393" priority="1196">
      <formula>ISERROR(O85)</formula>
    </cfRule>
  </conditionalFormatting>
  <conditionalFormatting sqref="O88">
    <cfRule type="containsErrors" dxfId="9392" priority="1195">
      <formula>ISERROR(O88)</formula>
    </cfRule>
  </conditionalFormatting>
  <conditionalFormatting sqref="O85">
    <cfRule type="containsErrors" dxfId="9391" priority="1194">
      <formula>ISERROR(O85)</formula>
    </cfRule>
  </conditionalFormatting>
  <conditionalFormatting sqref="O88">
    <cfRule type="containsErrors" dxfId="9390" priority="1193">
      <formula>ISERROR(O88)</formula>
    </cfRule>
  </conditionalFormatting>
  <conditionalFormatting sqref="O85">
    <cfRule type="containsErrors" dxfId="9389" priority="1192">
      <formula>ISERROR(O85)</formula>
    </cfRule>
  </conditionalFormatting>
  <conditionalFormatting sqref="O88">
    <cfRule type="containsErrors" dxfId="9388" priority="1191">
      <formula>ISERROR(O88)</formula>
    </cfRule>
  </conditionalFormatting>
  <conditionalFormatting sqref="O85">
    <cfRule type="containsErrors" dxfId="9387" priority="1190">
      <formula>ISERROR(O85)</formula>
    </cfRule>
  </conditionalFormatting>
  <conditionalFormatting sqref="O88">
    <cfRule type="containsErrors" dxfId="9386" priority="1189">
      <formula>ISERROR(O88)</formula>
    </cfRule>
  </conditionalFormatting>
  <conditionalFormatting sqref="O85">
    <cfRule type="containsErrors" dxfId="9385" priority="1188">
      <formula>ISERROR(O85)</formula>
    </cfRule>
  </conditionalFormatting>
  <conditionalFormatting sqref="O88">
    <cfRule type="containsErrors" dxfId="9384" priority="1187">
      <formula>ISERROR(O88)</formula>
    </cfRule>
  </conditionalFormatting>
  <conditionalFormatting sqref="O103">
    <cfRule type="containsErrors" dxfId="9383" priority="1186">
      <formula>ISERROR(O103)</formula>
    </cfRule>
  </conditionalFormatting>
  <conditionalFormatting sqref="O106">
    <cfRule type="containsErrors" dxfId="9382" priority="1185">
      <formula>ISERROR(O106)</formula>
    </cfRule>
  </conditionalFormatting>
  <conditionalFormatting sqref="O103">
    <cfRule type="containsErrors" dxfId="9381" priority="1184">
      <formula>ISERROR(O103)</formula>
    </cfRule>
  </conditionalFormatting>
  <conditionalFormatting sqref="O106">
    <cfRule type="containsErrors" dxfId="9380" priority="1183">
      <formula>ISERROR(O106)</formula>
    </cfRule>
  </conditionalFormatting>
  <conditionalFormatting sqref="O103">
    <cfRule type="containsErrors" dxfId="9379" priority="1182">
      <formula>ISERROR(O103)</formula>
    </cfRule>
  </conditionalFormatting>
  <conditionalFormatting sqref="O106">
    <cfRule type="containsErrors" dxfId="9378" priority="1181">
      <formula>ISERROR(O106)</formula>
    </cfRule>
  </conditionalFormatting>
  <conditionalFormatting sqref="O103">
    <cfRule type="containsErrors" dxfId="9377" priority="1180">
      <formula>ISERROR(O103)</formula>
    </cfRule>
  </conditionalFormatting>
  <conditionalFormatting sqref="O106">
    <cfRule type="containsErrors" dxfId="9376" priority="1179">
      <formula>ISERROR(O106)</formula>
    </cfRule>
  </conditionalFormatting>
  <conditionalFormatting sqref="O103">
    <cfRule type="containsErrors" dxfId="9375" priority="1178">
      <formula>ISERROR(O103)</formula>
    </cfRule>
  </conditionalFormatting>
  <conditionalFormatting sqref="O106">
    <cfRule type="containsErrors" dxfId="9374" priority="1177">
      <formula>ISERROR(O106)</formula>
    </cfRule>
  </conditionalFormatting>
  <conditionalFormatting sqref="O103">
    <cfRule type="containsErrors" dxfId="9373" priority="1176">
      <formula>ISERROR(O103)</formula>
    </cfRule>
  </conditionalFormatting>
  <conditionalFormatting sqref="O106">
    <cfRule type="containsErrors" dxfId="9372" priority="1175">
      <formula>ISERROR(O106)</formula>
    </cfRule>
  </conditionalFormatting>
  <conditionalFormatting sqref="O103">
    <cfRule type="containsErrors" dxfId="9371" priority="1174">
      <formula>ISERROR(O103)</formula>
    </cfRule>
  </conditionalFormatting>
  <conditionalFormatting sqref="O106">
    <cfRule type="containsErrors" dxfId="9370" priority="1173">
      <formula>ISERROR(O106)</formula>
    </cfRule>
  </conditionalFormatting>
  <conditionalFormatting sqref="O103">
    <cfRule type="containsErrors" dxfId="9369" priority="1172">
      <formula>ISERROR(O103)</formula>
    </cfRule>
  </conditionalFormatting>
  <conditionalFormatting sqref="O106">
    <cfRule type="containsErrors" dxfId="9368" priority="1171">
      <formula>ISERROR(O106)</formula>
    </cfRule>
  </conditionalFormatting>
  <conditionalFormatting sqref="O103">
    <cfRule type="containsErrors" dxfId="9367" priority="1170">
      <formula>ISERROR(O103)</formula>
    </cfRule>
  </conditionalFormatting>
  <conditionalFormatting sqref="O106">
    <cfRule type="containsErrors" dxfId="9366" priority="1169">
      <formula>ISERROR(O106)</formula>
    </cfRule>
  </conditionalFormatting>
  <conditionalFormatting sqref="O103">
    <cfRule type="containsErrors" dxfId="9365" priority="1168">
      <formula>ISERROR(O103)</formula>
    </cfRule>
  </conditionalFormatting>
  <conditionalFormatting sqref="O106">
    <cfRule type="containsErrors" dxfId="9364" priority="1167">
      <formula>ISERROR(O106)</formula>
    </cfRule>
  </conditionalFormatting>
  <conditionalFormatting sqref="O103">
    <cfRule type="containsErrors" dxfId="9363" priority="1166">
      <formula>ISERROR(O103)</formula>
    </cfRule>
  </conditionalFormatting>
  <conditionalFormatting sqref="O106">
    <cfRule type="containsErrors" dxfId="9362" priority="1165">
      <formula>ISERROR(O106)</formula>
    </cfRule>
  </conditionalFormatting>
  <conditionalFormatting sqref="O49">
    <cfRule type="containsErrors" dxfId="9361" priority="1164">
      <formula>ISERROR(O49)</formula>
    </cfRule>
  </conditionalFormatting>
  <conditionalFormatting sqref="O52">
    <cfRule type="containsErrors" dxfId="9360" priority="1163">
      <formula>ISERROR(O52)</formula>
    </cfRule>
  </conditionalFormatting>
  <conditionalFormatting sqref="O49">
    <cfRule type="containsErrors" dxfId="9359" priority="1162">
      <formula>ISERROR(O49)</formula>
    </cfRule>
  </conditionalFormatting>
  <conditionalFormatting sqref="O52">
    <cfRule type="containsErrors" dxfId="9358" priority="1161">
      <formula>ISERROR(O52)</formula>
    </cfRule>
  </conditionalFormatting>
  <conditionalFormatting sqref="O49">
    <cfRule type="containsErrors" dxfId="9357" priority="1160">
      <formula>ISERROR(O49)</formula>
    </cfRule>
  </conditionalFormatting>
  <conditionalFormatting sqref="O52">
    <cfRule type="containsErrors" dxfId="9356" priority="1159">
      <formula>ISERROR(O52)</formula>
    </cfRule>
  </conditionalFormatting>
  <conditionalFormatting sqref="O67">
    <cfRule type="containsErrors" dxfId="9355" priority="1158">
      <formula>ISERROR(O67)</formula>
    </cfRule>
  </conditionalFormatting>
  <conditionalFormatting sqref="O70">
    <cfRule type="containsErrors" dxfId="9354" priority="1157">
      <formula>ISERROR(O70)</formula>
    </cfRule>
  </conditionalFormatting>
  <conditionalFormatting sqref="O67">
    <cfRule type="containsErrors" dxfId="9353" priority="1156">
      <formula>ISERROR(O67)</formula>
    </cfRule>
  </conditionalFormatting>
  <conditionalFormatting sqref="O70">
    <cfRule type="containsErrors" dxfId="9352" priority="1155">
      <formula>ISERROR(O70)</formula>
    </cfRule>
  </conditionalFormatting>
  <conditionalFormatting sqref="O67">
    <cfRule type="containsErrors" dxfId="9351" priority="1154">
      <formula>ISERROR(O67)</formula>
    </cfRule>
  </conditionalFormatting>
  <conditionalFormatting sqref="O70">
    <cfRule type="containsErrors" dxfId="9350" priority="1153">
      <formula>ISERROR(O70)</formula>
    </cfRule>
  </conditionalFormatting>
  <conditionalFormatting sqref="O85">
    <cfRule type="containsErrors" dxfId="9349" priority="1152">
      <formula>ISERROR(O85)</formula>
    </cfRule>
  </conditionalFormatting>
  <conditionalFormatting sqref="O88">
    <cfRule type="containsErrors" dxfId="9348" priority="1151">
      <formula>ISERROR(O88)</formula>
    </cfRule>
  </conditionalFormatting>
  <conditionalFormatting sqref="O85">
    <cfRule type="containsErrors" dxfId="9347" priority="1150">
      <formula>ISERROR(O85)</formula>
    </cfRule>
  </conditionalFormatting>
  <conditionalFormatting sqref="O88">
    <cfRule type="containsErrors" dxfId="9346" priority="1149">
      <formula>ISERROR(O88)</formula>
    </cfRule>
  </conditionalFormatting>
  <conditionalFormatting sqref="O85">
    <cfRule type="containsErrors" dxfId="9345" priority="1148">
      <formula>ISERROR(O85)</formula>
    </cfRule>
  </conditionalFormatting>
  <conditionalFormatting sqref="O88">
    <cfRule type="containsErrors" dxfId="9344" priority="1147">
      <formula>ISERROR(O88)</formula>
    </cfRule>
  </conditionalFormatting>
  <conditionalFormatting sqref="O103">
    <cfRule type="containsErrors" dxfId="9343" priority="1146">
      <formula>ISERROR(O103)</formula>
    </cfRule>
  </conditionalFormatting>
  <conditionalFormatting sqref="O106">
    <cfRule type="containsErrors" dxfId="9342" priority="1145">
      <formula>ISERROR(O106)</formula>
    </cfRule>
  </conditionalFormatting>
  <conditionalFormatting sqref="O103">
    <cfRule type="containsErrors" dxfId="9341" priority="1144">
      <formula>ISERROR(O103)</formula>
    </cfRule>
  </conditionalFormatting>
  <conditionalFormatting sqref="O106">
    <cfRule type="containsErrors" dxfId="9340" priority="1143">
      <formula>ISERROR(O106)</formula>
    </cfRule>
  </conditionalFormatting>
  <conditionalFormatting sqref="O103">
    <cfRule type="containsErrors" dxfId="9339" priority="1142">
      <formula>ISERROR(O103)</formula>
    </cfRule>
  </conditionalFormatting>
  <conditionalFormatting sqref="O106">
    <cfRule type="containsErrors" dxfId="9338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9337" priority="1140">
      <formula>ISERROR(N1)</formula>
    </cfRule>
  </conditionalFormatting>
  <conditionalFormatting sqref="O13">
    <cfRule type="containsErrors" dxfId="9336" priority="1139">
      <formula>ISERROR(O13)</formula>
    </cfRule>
  </conditionalFormatting>
  <conditionalFormatting sqref="O16">
    <cfRule type="containsErrors" dxfId="9335" priority="1138">
      <formula>ISERROR(O16)</formula>
    </cfRule>
  </conditionalFormatting>
  <conditionalFormatting sqref="O103">
    <cfRule type="containsErrors" dxfId="9334" priority="1137">
      <formula>ISERROR(O103)</formula>
    </cfRule>
  </conditionalFormatting>
  <conditionalFormatting sqref="O106">
    <cfRule type="containsErrors" dxfId="9333" priority="1136">
      <formula>ISERROR(O106)</formula>
    </cfRule>
  </conditionalFormatting>
  <conditionalFormatting sqref="O85">
    <cfRule type="containsErrors" dxfId="9332" priority="1135">
      <formula>ISERROR(O85)</formula>
    </cfRule>
  </conditionalFormatting>
  <conditionalFormatting sqref="O88">
    <cfRule type="containsErrors" dxfId="9331" priority="1134">
      <formula>ISERROR(O88)</formula>
    </cfRule>
  </conditionalFormatting>
  <conditionalFormatting sqref="O67">
    <cfRule type="containsErrors" dxfId="9330" priority="1133">
      <formula>ISERROR(O67)</formula>
    </cfRule>
  </conditionalFormatting>
  <conditionalFormatting sqref="O70">
    <cfRule type="containsErrors" dxfId="9329" priority="1132">
      <formula>ISERROR(O70)</formula>
    </cfRule>
  </conditionalFormatting>
  <conditionalFormatting sqref="O49">
    <cfRule type="containsErrors" dxfId="9328" priority="1131">
      <formula>ISERROR(O49)</formula>
    </cfRule>
  </conditionalFormatting>
  <conditionalFormatting sqref="O52">
    <cfRule type="containsErrors" dxfId="9327" priority="1130">
      <formula>ISERROR(O52)</formula>
    </cfRule>
  </conditionalFormatting>
  <conditionalFormatting sqref="O31">
    <cfRule type="containsErrors" dxfId="9326" priority="1129">
      <formula>ISERROR(O31)</formula>
    </cfRule>
  </conditionalFormatting>
  <conditionalFormatting sqref="O34">
    <cfRule type="containsErrors" dxfId="9325" priority="1128">
      <formula>ISERROR(O34)</formula>
    </cfRule>
  </conditionalFormatting>
  <conditionalFormatting sqref="O13">
    <cfRule type="containsErrors" dxfId="9324" priority="1127">
      <formula>ISERROR(O13)</formula>
    </cfRule>
  </conditionalFormatting>
  <conditionalFormatting sqref="O16">
    <cfRule type="containsErrors" dxfId="9323" priority="1126">
      <formula>ISERROR(O16)</formula>
    </cfRule>
  </conditionalFormatting>
  <conditionalFormatting sqref="O49">
    <cfRule type="containsErrors" dxfId="9322" priority="1125">
      <formula>ISERROR(O49)</formula>
    </cfRule>
  </conditionalFormatting>
  <conditionalFormatting sqref="O52">
    <cfRule type="containsErrors" dxfId="9321" priority="1124">
      <formula>ISERROR(O52)</formula>
    </cfRule>
  </conditionalFormatting>
  <conditionalFormatting sqref="O67">
    <cfRule type="containsErrors" dxfId="9320" priority="1123">
      <formula>ISERROR(O67)</formula>
    </cfRule>
  </conditionalFormatting>
  <conditionalFormatting sqref="O70">
    <cfRule type="containsErrors" dxfId="9319" priority="1122">
      <formula>ISERROR(O70)</formula>
    </cfRule>
  </conditionalFormatting>
  <conditionalFormatting sqref="O67">
    <cfRule type="containsErrors" dxfId="9318" priority="1121">
      <formula>ISERROR(O67)</formula>
    </cfRule>
  </conditionalFormatting>
  <conditionalFormatting sqref="O70">
    <cfRule type="containsErrors" dxfId="9317" priority="1120">
      <formula>ISERROR(O70)</formula>
    </cfRule>
  </conditionalFormatting>
  <conditionalFormatting sqref="O31">
    <cfRule type="containsErrors" dxfId="9316" priority="1119">
      <formula>ISERROR(O31)</formula>
    </cfRule>
  </conditionalFormatting>
  <conditionalFormatting sqref="O34">
    <cfRule type="containsErrors" dxfId="9315" priority="1118">
      <formula>ISERROR(O34)</formula>
    </cfRule>
  </conditionalFormatting>
  <conditionalFormatting sqref="O31">
    <cfRule type="containsErrors" dxfId="9314" priority="1117">
      <formula>ISERROR(O31)</formula>
    </cfRule>
  </conditionalFormatting>
  <conditionalFormatting sqref="O34">
    <cfRule type="containsErrors" dxfId="9313" priority="1116">
      <formula>ISERROR(O34)</formula>
    </cfRule>
  </conditionalFormatting>
  <conditionalFormatting sqref="O49">
    <cfRule type="containsErrors" dxfId="9312" priority="1115">
      <formula>ISERROR(O49)</formula>
    </cfRule>
  </conditionalFormatting>
  <conditionalFormatting sqref="O52">
    <cfRule type="containsErrors" dxfId="9311" priority="1114">
      <formula>ISERROR(O52)</formula>
    </cfRule>
  </conditionalFormatting>
  <conditionalFormatting sqref="O49">
    <cfRule type="containsErrors" dxfId="9310" priority="1113">
      <formula>ISERROR(O49)</formula>
    </cfRule>
  </conditionalFormatting>
  <conditionalFormatting sqref="O52">
    <cfRule type="containsErrors" dxfId="9309" priority="1112">
      <formula>ISERROR(O52)</formula>
    </cfRule>
  </conditionalFormatting>
  <conditionalFormatting sqref="O49">
    <cfRule type="containsErrors" dxfId="9308" priority="1111">
      <formula>ISERROR(O49)</formula>
    </cfRule>
  </conditionalFormatting>
  <conditionalFormatting sqref="O52">
    <cfRule type="containsErrors" dxfId="9307" priority="1110">
      <formula>ISERROR(O52)</formula>
    </cfRule>
  </conditionalFormatting>
  <conditionalFormatting sqref="O49">
    <cfRule type="containsErrors" dxfId="9306" priority="1109">
      <formula>ISERROR(O49)</formula>
    </cfRule>
  </conditionalFormatting>
  <conditionalFormatting sqref="O52">
    <cfRule type="containsErrors" dxfId="9305" priority="1108">
      <formula>ISERROR(O52)</formula>
    </cfRule>
  </conditionalFormatting>
  <conditionalFormatting sqref="O49">
    <cfRule type="containsErrors" dxfId="9304" priority="1107">
      <formula>ISERROR(O49)</formula>
    </cfRule>
  </conditionalFormatting>
  <conditionalFormatting sqref="O52">
    <cfRule type="containsErrors" dxfId="9303" priority="1106">
      <formula>ISERROR(O52)</formula>
    </cfRule>
  </conditionalFormatting>
  <conditionalFormatting sqref="O49">
    <cfRule type="containsErrors" dxfId="9302" priority="1105">
      <formula>ISERROR(O49)</formula>
    </cfRule>
  </conditionalFormatting>
  <conditionalFormatting sqref="O52">
    <cfRule type="containsErrors" dxfId="9301" priority="1104">
      <formula>ISERROR(O52)</formula>
    </cfRule>
  </conditionalFormatting>
  <conditionalFormatting sqref="O67">
    <cfRule type="containsErrors" dxfId="9300" priority="1103">
      <formula>ISERROR(O67)</formula>
    </cfRule>
  </conditionalFormatting>
  <conditionalFormatting sqref="O70">
    <cfRule type="containsErrors" dxfId="9299" priority="1102">
      <formula>ISERROR(O70)</formula>
    </cfRule>
  </conditionalFormatting>
  <conditionalFormatting sqref="O67">
    <cfRule type="containsErrors" dxfId="9298" priority="1101">
      <formula>ISERROR(O67)</formula>
    </cfRule>
  </conditionalFormatting>
  <conditionalFormatting sqref="O70">
    <cfRule type="containsErrors" dxfId="9297" priority="1100">
      <formula>ISERROR(O70)</formula>
    </cfRule>
  </conditionalFormatting>
  <conditionalFormatting sqref="O67">
    <cfRule type="containsErrors" dxfId="9296" priority="1099">
      <formula>ISERROR(O67)</formula>
    </cfRule>
  </conditionalFormatting>
  <conditionalFormatting sqref="O70">
    <cfRule type="containsErrors" dxfId="9295" priority="1098">
      <formula>ISERROR(O70)</formula>
    </cfRule>
  </conditionalFormatting>
  <conditionalFormatting sqref="O85">
    <cfRule type="containsErrors" dxfId="9294" priority="1097">
      <formula>ISERROR(O85)</formula>
    </cfRule>
  </conditionalFormatting>
  <conditionalFormatting sqref="O88">
    <cfRule type="containsErrors" dxfId="9293" priority="1096">
      <formula>ISERROR(O88)</formula>
    </cfRule>
  </conditionalFormatting>
  <conditionalFormatting sqref="O85">
    <cfRule type="containsErrors" dxfId="9292" priority="1095">
      <formula>ISERROR(O85)</formula>
    </cfRule>
  </conditionalFormatting>
  <conditionalFormatting sqref="O88">
    <cfRule type="containsErrors" dxfId="9291" priority="1094">
      <formula>ISERROR(O88)</formula>
    </cfRule>
  </conditionalFormatting>
  <conditionalFormatting sqref="O85">
    <cfRule type="containsErrors" dxfId="9290" priority="1093">
      <formula>ISERROR(O85)</formula>
    </cfRule>
  </conditionalFormatting>
  <conditionalFormatting sqref="O88">
    <cfRule type="containsErrors" dxfId="9289" priority="1092">
      <formula>ISERROR(O88)</formula>
    </cfRule>
  </conditionalFormatting>
  <conditionalFormatting sqref="O103">
    <cfRule type="containsErrors" dxfId="9288" priority="1091">
      <formula>ISERROR(O103)</formula>
    </cfRule>
  </conditionalFormatting>
  <conditionalFormatting sqref="O106">
    <cfRule type="containsErrors" dxfId="9287" priority="1090">
      <formula>ISERROR(O106)</formula>
    </cfRule>
  </conditionalFormatting>
  <conditionalFormatting sqref="O103">
    <cfRule type="containsErrors" dxfId="9286" priority="1089">
      <formula>ISERROR(O103)</formula>
    </cfRule>
  </conditionalFormatting>
  <conditionalFormatting sqref="O106">
    <cfRule type="containsErrors" dxfId="9285" priority="1088">
      <formula>ISERROR(O106)</formula>
    </cfRule>
  </conditionalFormatting>
  <conditionalFormatting sqref="O103">
    <cfRule type="containsErrors" dxfId="9284" priority="1087">
      <formula>ISERROR(O103)</formula>
    </cfRule>
  </conditionalFormatting>
  <conditionalFormatting sqref="O106">
    <cfRule type="containsErrors" dxfId="9283" priority="1086">
      <formula>ISERROR(O106)</formula>
    </cfRule>
  </conditionalFormatting>
  <conditionalFormatting sqref="O49">
    <cfRule type="containsErrors" dxfId="9282" priority="1085">
      <formula>ISERROR(O49)</formula>
    </cfRule>
  </conditionalFormatting>
  <conditionalFormatting sqref="O52">
    <cfRule type="containsErrors" dxfId="9281" priority="1084">
      <formula>ISERROR(O52)</formula>
    </cfRule>
  </conditionalFormatting>
  <conditionalFormatting sqref="O49">
    <cfRule type="containsErrors" dxfId="9280" priority="1083">
      <formula>ISERROR(O49)</formula>
    </cfRule>
  </conditionalFormatting>
  <conditionalFormatting sqref="O52">
    <cfRule type="containsErrors" dxfId="9279" priority="1082">
      <formula>ISERROR(O52)</formula>
    </cfRule>
  </conditionalFormatting>
  <conditionalFormatting sqref="O49">
    <cfRule type="containsErrors" dxfId="9278" priority="1081">
      <formula>ISERROR(O49)</formula>
    </cfRule>
  </conditionalFormatting>
  <conditionalFormatting sqref="O52">
    <cfRule type="containsErrors" dxfId="9277" priority="1080">
      <formula>ISERROR(O52)</formula>
    </cfRule>
  </conditionalFormatting>
  <conditionalFormatting sqref="O67">
    <cfRule type="containsErrors" dxfId="9276" priority="1079">
      <formula>ISERROR(O67)</formula>
    </cfRule>
  </conditionalFormatting>
  <conditionalFormatting sqref="O70">
    <cfRule type="containsErrors" dxfId="9275" priority="1078">
      <formula>ISERROR(O70)</formula>
    </cfRule>
  </conditionalFormatting>
  <conditionalFormatting sqref="O67">
    <cfRule type="containsErrors" dxfId="9274" priority="1077">
      <formula>ISERROR(O67)</formula>
    </cfRule>
  </conditionalFormatting>
  <conditionalFormatting sqref="O70">
    <cfRule type="containsErrors" dxfId="9273" priority="1076">
      <formula>ISERROR(O70)</formula>
    </cfRule>
  </conditionalFormatting>
  <conditionalFormatting sqref="O67">
    <cfRule type="containsErrors" dxfId="9272" priority="1075">
      <formula>ISERROR(O67)</formula>
    </cfRule>
  </conditionalFormatting>
  <conditionalFormatting sqref="O70">
    <cfRule type="containsErrors" dxfId="9271" priority="1074">
      <formula>ISERROR(O70)</formula>
    </cfRule>
  </conditionalFormatting>
  <conditionalFormatting sqref="O67">
    <cfRule type="containsErrors" dxfId="9270" priority="1073">
      <formula>ISERROR(O67)</formula>
    </cfRule>
  </conditionalFormatting>
  <conditionalFormatting sqref="O70">
    <cfRule type="containsErrors" dxfId="9269" priority="1072">
      <formula>ISERROR(O70)</formula>
    </cfRule>
  </conditionalFormatting>
  <conditionalFormatting sqref="O67">
    <cfRule type="containsErrors" dxfId="9268" priority="1071">
      <formula>ISERROR(O67)</formula>
    </cfRule>
  </conditionalFormatting>
  <conditionalFormatting sqref="O70">
    <cfRule type="containsErrors" dxfId="9267" priority="1070">
      <formula>ISERROR(O70)</formula>
    </cfRule>
  </conditionalFormatting>
  <conditionalFormatting sqref="O67">
    <cfRule type="containsErrors" dxfId="9266" priority="1069">
      <formula>ISERROR(O67)</formula>
    </cfRule>
  </conditionalFormatting>
  <conditionalFormatting sqref="O70">
    <cfRule type="containsErrors" dxfId="9265" priority="1068">
      <formula>ISERROR(O70)</formula>
    </cfRule>
  </conditionalFormatting>
  <conditionalFormatting sqref="O67">
    <cfRule type="containsErrors" dxfId="9264" priority="1067">
      <formula>ISERROR(O67)</formula>
    </cfRule>
  </conditionalFormatting>
  <conditionalFormatting sqref="O70">
    <cfRule type="containsErrors" dxfId="9263" priority="1066">
      <formula>ISERROR(O70)</formula>
    </cfRule>
  </conditionalFormatting>
  <conditionalFormatting sqref="O67">
    <cfRule type="containsErrors" dxfId="9262" priority="1065">
      <formula>ISERROR(O67)</formula>
    </cfRule>
  </conditionalFormatting>
  <conditionalFormatting sqref="O70">
    <cfRule type="containsErrors" dxfId="9261" priority="1064">
      <formula>ISERROR(O70)</formula>
    </cfRule>
  </conditionalFormatting>
  <conditionalFormatting sqref="O67">
    <cfRule type="containsErrors" dxfId="9260" priority="1063">
      <formula>ISERROR(O67)</formula>
    </cfRule>
  </conditionalFormatting>
  <conditionalFormatting sqref="O70">
    <cfRule type="containsErrors" dxfId="9259" priority="1062">
      <formula>ISERROR(O70)</formula>
    </cfRule>
  </conditionalFormatting>
  <conditionalFormatting sqref="O67">
    <cfRule type="containsErrors" dxfId="9258" priority="1061">
      <formula>ISERROR(O67)</formula>
    </cfRule>
  </conditionalFormatting>
  <conditionalFormatting sqref="O70">
    <cfRule type="containsErrors" dxfId="9257" priority="1060">
      <formula>ISERROR(O70)</formula>
    </cfRule>
  </conditionalFormatting>
  <conditionalFormatting sqref="O67">
    <cfRule type="containsErrors" dxfId="9256" priority="1059">
      <formula>ISERROR(O67)</formula>
    </cfRule>
  </conditionalFormatting>
  <conditionalFormatting sqref="O70">
    <cfRule type="containsErrors" dxfId="9255" priority="1058">
      <formula>ISERROR(O70)</formula>
    </cfRule>
  </conditionalFormatting>
  <conditionalFormatting sqref="O85">
    <cfRule type="containsErrors" dxfId="9254" priority="1057">
      <formula>ISERROR(O85)</formula>
    </cfRule>
  </conditionalFormatting>
  <conditionalFormatting sqref="O88">
    <cfRule type="containsErrors" dxfId="9253" priority="1056">
      <formula>ISERROR(O88)</formula>
    </cfRule>
  </conditionalFormatting>
  <conditionalFormatting sqref="O85">
    <cfRule type="containsErrors" dxfId="9252" priority="1055">
      <formula>ISERROR(O85)</formula>
    </cfRule>
  </conditionalFormatting>
  <conditionalFormatting sqref="O88">
    <cfRule type="containsErrors" dxfId="9251" priority="1054">
      <formula>ISERROR(O88)</formula>
    </cfRule>
  </conditionalFormatting>
  <conditionalFormatting sqref="O85">
    <cfRule type="containsErrors" dxfId="9250" priority="1053">
      <formula>ISERROR(O85)</formula>
    </cfRule>
  </conditionalFormatting>
  <conditionalFormatting sqref="O88">
    <cfRule type="containsErrors" dxfId="9249" priority="1052">
      <formula>ISERROR(O88)</formula>
    </cfRule>
  </conditionalFormatting>
  <conditionalFormatting sqref="O85">
    <cfRule type="containsErrors" dxfId="9248" priority="1051">
      <formula>ISERROR(O85)</formula>
    </cfRule>
  </conditionalFormatting>
  <conditionalFormatting sqref="O88">
    <cfRule type="containsErrors" dxfId="9247" priority="1050">
      <formula>ISERROR(O88)</formula>
    </cfRule>
  </conditionalFormatting>
  <conditionalFormatting sqref="O85">
    <cfRule type="containsErrors" dxfId="9246" priority="1049">
      <formula>ISERROR(O85)</formula>
    </cfRule>
  </conditionalFormatting>
  <conditionalFormatting sqref="O88">
    <cfRule type="containsErrors" dxfId="9245" priority="1048">
      <formula>ISERROR(O88)</formula>
    </cfRule>
  </conditionalFormatting>
  <conditionalFormatting sqref="O85">
    <cfRule type="containsErrors" dxfId="9244" priority="1047">
      <formula>ISERROR(O85)</formula>
    </cfRule>
  </conditionalFormatting>
  <conditionalFormatting sqref="O88">
    <cfRule type="containsErrors" dxfId="9243" priority="1046">
      <formula>ISERROR(O88)</formula>
    </cfRule>
  </conditionalFormatting>
  <conditionalFormatting sqref="O85">
    <cfRule type="containsErrors" dxfId="9242" priority="1045">
      <formula>ISERROR(O85)</formula>
    </cfRule>
  </conditionalFormatting>
  <conditionalFormatting sqref="O88">
    <cfRule type="containsErrors" dxfId="9241" priority="1044">
      <formula>ISERROR(O88)</formula>
    </cfRule>
  </conditionalFormatting>
  <conditionalFormatting sqref="O85">
    <cfRule type="containsErrors" dxfId="9240" priority="1043">
      <formula>ISERROR(O85)</formula>
    </cfRule>
  </conditionalFormatting>
  <conditionalFormatting sqref="O88">
    <cfRule type="containsErrors" dxfId="9239" priority="1042">
      <formula>ISERROR(O88)</formula>
    </cfRule>
  </conditionalFormatting>
  <conditionalFormatting sqref="O85">
    <cfRule type="containsErrors" dxfId="9238" priority="1041">
      <formula>ISERROR(O85)</formula>
    </cfRule>
  </conditionalFormatting>
  <conditionalFormatting sqref="O88">
    <cfRule type="containsErrors" dxfId="9237" priority="1040">
      <formula>ISERROR(O88)</formula>
    </cfRule>
  </conditionalFormatting>
  <conditionalFormatting sqref="O85">
    <cfRule type="containsErrors" dxfId="9236" priority="1039">
      <formula>ISERROR(O85)</formula>
    </cfRule>
  </conditionalFormatting>
  <conditionalFormatting sqref="O88">
    <cfRule type="containsErrors" dxfId="9235" priority="1038">
      <formula>ISERROR(O88)</formula>
    </cfRule>
  </conditionalFormatting>
  <conditionalFormatting sqref="O85">
    <cfRule type="containsErrors" dxfId="9234" priority="1037">
      <formula>ISERROR(O85)</formula>
    </cfRule>
  </conditionalFormatting>
  <conditionalFormatting sqref="O88">
    <cfRule type="containsErrors" dxfId="9233" priority="1036">
      <formula>ISERROR(O88)</formula>
    </cfRule>
  </conditionalFormatting>
  <conditionalFormatting sqref="O103">
    <cfRule type="containsErrors" dxfId="9232" priority="1035">
      <formula>ISERROR(O103)</formula>
    </cfRule>
  </conditionalFormatting>
  <conditionalFormatting sqref="O106">
    <cfRule type="containsErrors" dxfId="9231" priority="1034">
      <formula>ISERROR(O106)</formula>
    </cfRule>
  </conditionalFormatting>
  <conditionalFormatting sqref="O103">
    <cfRule type="containsErrors" dxfId="9230" priority="1033">
      <formula>ISERROR(O103)</formula>
    </cfRule>
  </conditionalFormatting>
  <conditionalFormatting sqref="O106">
    <cfRule type="containsErrors" dxfId="9229" priority="1032">
      <formula>ISERROR(O106)</formula>
    </cfRule>
  </conditionalFormatting>
  <conditionalFormatting sqref="O103">
    <cfRule type="containsErrors" dxfId="9228" priority="1031">
      <formula>ISERROR(O103)</formula>
    </cfRule>
  </conditionalFormatting>
  <conditionalFormatting sqref="O106">
    <cfRule type="containsErrors" dxfId="9227" priority="1030">
      <formula>ISERROR(O106)</formula>
    </cfRule>
  </conditionalFormatting>
  <conditionalFormatting sqref="O103">
    <cfRule type="containsErrors" dxfId="9226" priority="1029">
      <formula>ISERROR(O103)</formula>
    </cfRule>
  </conditionalFormatting>
  <conditionalFormatting sqref="O106">
    <cfRule type="containsErrors" dxfId="9225" priority="1028">
      <formula>ISERROR(O106)</formula>
    </cfRule>
  </conditionalFormatting>
  <conditionalFormatting sqref="O103">
    <cfRule type="containsErrors" dxfId="9224" priority="1027">
      <formula>ISERROR(O103)</formula>
    </cfRule>
  </conditionalFormatting>
  <conditionalFormatting sqref="O106">
    <cfRule type="containsErrors" dxfId="9223" priority="1026">
      <formula>ISERROR(O106)</formula>
    </cfRule>
  </conditionalFormatting>
  <conditionalFormatting sqref="O103">
    <cfRule type="containsErrors" dxfId="9222" priority="1025">
      <formula>ISERROR(O103)</formula>
    </cfRule>
  </conditionalFormatting>
  <conditionalFormatting sqref="O106">
    <cfRule type="containsErrors" dxfId="9221" priority="1024">
      <formula>ISERROR(O106)</formula>
    </cfRule>
  </conditionalFormatting>
  <conditionalFormatting sqref="O103">
    <cfRule type="containsErrors" dxfId="9220" priority="1023">
      <formula>ISERROR(O103)</formula>
    </cfRule>
  </conditionalFormatting>
  <conditionalFormatting sqref="O106">
    <cfRule type="containsErrors" dxfId="9219" priority="1022">
      <formula>ISERROR(O106)</formula>
    </cfRule>
  </conditionalFormatting>
  <conditionalFormatting sqref="O103">
    <cfRule type="containsErrors" dxfId="9218" priority="1021">
      <formula>ISERROR(O103)</formula>
    </cfRule>
  </conditionalFormatting>
  <conditionalFormatting sqref="O106">
    <cfRule type="containsErrors" dxfId="9217" priority="1020">
      <formula>ISERROR(O106)</formula>
    </cfRule>
  </conditionalFormatting>
  <conditionalFormatting sqref="O103">
    <cfRule type="containsErrors" dxfId="9216" priority="1019">
      <formula>ISERROR(O103)</formula>
    </cfRule>
  </conditionalFormatting>
  <conditionalFormatting sqref="O106">
    <cfRule type="containsErrors" dxfId="9215" priority="1018">
      <formula>ISERROR(O106)</formula>
    </cfRule>
  </conditionalFormatting>
  <conditionalFormatting sqref="O103">
    <cfRule type="containsErrors" dxfId="9214" priority="1017">
      <formula>ISERROR(O103)</formula>
    </cfRule>
  </conditionalFormatting>
  <conditionalFormatting sqref="O106">
    <cfRule type="containsErrors" dxfId="9213" priority="1016">
      <formula>ISERROR(O106)</formula>
    </cfRule>
  </conditionalFormatting>
  <conditionalFormatting sqref="O103">
    <cfRule type="containsErrors" dxfId="9212" priority="1015">
      <formula>ISERROR(O103)</formula>
    </cfRule>
  </conditionalFormatting>
  <conditionalFormatting sqref="O106">
    <cfRule type="containsErrors" dxfId="9211" priority="1014">
      <formula>ISERROR(O106)</formula>
    </cfRule>
  </conditionalFormatting>
  <conditionalFormatting sqref="O49">
    <cfRule type="containsErrors" dxfId="9210" priority="1013">
      <formula>ISERROR(O49)</formula>
    </cfRule>
  </conditionalFormatting>
  <conditionalFormatting sqref="O52">
    <cfRule type="containsErrors" dxfId="9209" priority="1012">
      <formula>ISERROR(O52)</formula>
    </cfRule>
  </conditionalFormatting>
  <conditionalFormatting sqref="O49">
    <cfRule type="containsErrors" dxfId="9208" priority="1011">
      <formula>ISERROR(O49)</formula>
    </cfRule>
  </conditionalFormatting>
  <conditionalFormatting sqref="O52">
    <cfRule type="containsErrors" dxfId="9207" priority="1010">
      <formula>ISERROR(O52)</formula>
    </cfRule>
  </conditionalFormatting>
  <conditionalFormatting sqref="O49">
    <cfRule type="containsErrors" dxfId="9206" priority="1009">
      <formula>ISERROR(O49)</formula>
    </cfRule>
  </conditionalFormatting>
  <conditionalFormatting sqref="O52">
    <cfRule type="containsErrors" dxfId="9205" priority="1008">
      <formula>ISERROR(O52)</formula>
    </cfRule>
  </conditionalFormatting>
  <conditionalFormatting sqref="O67">
    <cfRule type="containsErrors" dxfId="9204" priority="1007">
      <formula>ISERROR(O67)</formula>
    </cfRule>
  </conditionalFormatting>
  <conditionalFormatting sqref="O70">
    <cfRule type="containsErrors" dxfId="9203" priority="1006">
      <formula>ISERROR(O70)</formula>
    </cfRule>
  </conditionalFormatting>
  <conditionalFormatting sqref="O67">
    <cfRule type="containsErrors" dxfId="9202" priority="1005">
      <formula>ISERROR(O67)</formula>
    </cfRule>
  </conditionalFormatting>
  <conditionalFormatting sqref="O70">
    <cfRule type="containsErrors" dxfId="9201" priority="1004">
      <formula>ISERROR(O70)</formula>
    </cfRule>
  </conditionalFormatting>
  <conditionalFormatting sqref="O67">
    <cfRule type="containsErrors" dxfId="9200" priority="1003">
      <formula>ISERROR(O67)</formula>
    </cfRule>
  </conditionalFormatting>
  <conditionalFormatting sqref="O70">
    <cfRule type="containsErrors" dxfId="9199" priority="1002">
      <formula>ISERROR(O70)</formula>
    </cfRule>
  </conditionalFormatting>
  <conditionalFormatting sqref="O85">
    <cfRule type="containsErrors" dxfId="9198" priority="1001">
      <formula>ISERROR(O85)</formula>
    </cfRule>
  </conditionalFormatting>
  <conditionalFormatting sqref="O88">
    <cfRule type="containsErrors" dxfId="9197" priority="1000">
      <formula>ISERROR(O88)</formula>
    </cfRule>
  </conditionalFormatting>
  <conditionalFormatting sqref="O85">
    <cfRule type="containsErrors" dxfId="9196" priority="999">
      <formula>ISERROR(O85)</formula>
    </cfRule>
  </conditionalFormatting>
  <conditionalFormatting sqref="O88">
    <cfRule type="containsErrors" dxfId="9195" priority="998">
      <formula>ISERROR(O88)</formula>
    </cfRule>
  </conditionalFormatting>
  <conditionalFormatting sqref="O85">
    <cfRule type="containsErrors" dxfId="9194" priority="997">
      <formula>ISERROR(O85)</formula>
    </cfRule>
  </conditionalFormatting>
  <conditionalFormatting sqref="O88">
    <cfRule type="containsErrors" dxfId="9193" priority="996">
      <formula>ISERROR(O88)</formula>
    </cfRule>
  </conditionalFormatting>
  <conditionalFormatting sqref="O103">
    <cfRule type="containsErrors" dxfId="9192" priority="995">
      <formula>ISERROR(O103)</formula>
    </cfRule>
  </conditionalFormatting>
  <conditionalFormatting sqref="O106">
    <cfRule type="containsErrors" dxfId="9191" priority="994">
      <formula>ISERROR(O106)</formula>
    </cfRule>
  </conditionalFormatting>
  <conditionalFormatting sqref="O103">
    <cfRule type="containsErrors" dxfId="9190" priority="993">
      <formula>ISERROR(O103)</formula>
    </cfRule>
  </conditionalFormatting>
  <conditionalFormatting sqref="O106">
    <cfRule type="containsErrors" dxfId="9189" priority="992">
      <formula>ISERROR(O106)</formula>
    </cfRule>
  </conditionalFormatting>
  <conditionalFormatting sqref="O103">
    <cfRule type="containsErrors" dxfId="9188" priority="991">
      <formula>ISERROR(O103)</formula>
    </cfRule>
  </conditionalFormatting>
  <conditionalFormatting sqref="O106">
    <cfRule type="containsErrors" dxfId="9187" priority="990">
      <formula>ISERROR(O106)</formula>
    </cfRule>
  </conditionalFormatting>
  <conditionalFormatting sqref="O103">
    <cfRule type="containsErrors" dxfId="9186" priority="989">
      <formula>ISERROR(O103)</formula>
    </cfRule>
  </conditionalFormatting>
  <conditionalFormatting sqref="O106">
    <cfRule type="containsErrors" dxfId="9185" priority="988">
      <formula>ISERROR(O106)</formula>
    </cfRule>
  </conditionalFormatting>
  <conditionalFormatting sqref="O103">
    <cfRule type="containsErrors" dxfId="9184" priority="987">
      <formula>ISERROR(O103)</formula>
    </cfRule>
  </conditionalFormatting>
  <conditionalFormatting sqref="O106">
    <cfRule type="containsErrors" dxfId="9183" priority="986">
      <formula>ISERROR(O106)</formula>
    </cfRule>
  </conditionalFormatting>
  <conditionalFormatting sqref="O103">
    <cfRule type="containsErrors" dxfId="9182" priority="985">
      <formula>ISERROR(O103)</formula>
    </cfRule>
  </conditionalFormatting>
  <conditionalFormatting sqref="O106">
    <cfRule type="containsErrors" dxfId="9181" priority="984">
      <formula>ISERROR(O106)</formula>
    </cfRule>
  </conditionalFormatting>
  <conditionalFormatting sqref="O103">
    <cfRule type="containsErrors" dxfId="9180" priority="983">
      <formula>ISERROR(O103)</formula>
    </cfRule>
  </conditionalFormatting>
  <conditionalFormatting sqref="O106">
    <cfRule type="containsErrors" dxfId="9179" priority="982">
      <formula>ISERROR(O106)</formula>
    </cfRule>
  </conditionalFormatting>
  <conditionalFormatting sqref="O103">
    <cfRule type="containsErrors" dxfId="9178" priority="981">
      <formula>ISERROR(O103)</formula>
    </cfRule>
  </conditionalFormatting>
  <conditionalFormatting sqref="O106">
    <cfRule type="containsErrors" dxfId="9177" priority="980">
      <formula>ISERROR(O106)</formula>
    </cfRule>
  </conditionalFormatting>
  <conditionalFormatting sqref="O103">
    <cfRule type="containsErrors" dxfId="9176" priority="979">
      <formula>ISERROR(O103)</formula>
    </cfRule>
  </conditionalFormatting>
  <conditionalFormatting sqref="O106">
    <cfRule type="containsErrors" dxfId="9175" priority="978">
      <formula>ISERROR(O106)</formula>
    </cfRule>
  </conditionalFormatting>
  <conditionalFormatting sqref="O103">
    <cfRule type="containsErrors" dxfId="9174" priority="977">
      <formula>ISERROR(O103)</formula>
    </cfRule>
  </conditionalFormatting>
  <conditionalFormatting sqref="O106">
    <cfRule type="containsErrors" dxfId="9173" priority="976">
      <formula>ISERROR(O106)</formula>
    </cfRule>
  </conditionalFormatting>
  <conditionalFormatting sqref="O103">
    <cfRule type="containsErrors" dxfId="9172" priority="975">
      <formula>ISERROR(O103)</formula>
    </cfRule>
  </conditionalFormatting>
  <conditionalFormatting sqref="O106">
    <cfRule type="containsErrors" dxfId="9171" priority="974">
      <formula>ISERROR(O106)</formula>
    </cfRule>
  </conditionalFormatting>
  <conditionalFormatting sqref="O103">
    <cfRule type="containsErrors" dxfId="9170" priority="973">
      <formula>ISERROR(O103)</formula>
    </cfRule>
  </conditionalFormatting>
  <conditionalFormatting sqref="O106">
    <cfRule type="containsErrors" dxfId="9169" priority="972">
      <formula>ISERROR(O106)</formula>
    </cfRule>
  </conditionalFormatting>
  <conditionalFormatting sqref="O103">
    <cfRule type="containsErrors" dxfId="9168" priority="971">
      <formula>ISERROR(O103)</formula>
    </cfRule>
  </conditionalFormatting>
  <conditionalFormatting sqref="O106">
    <cfRule type="containsErrors" dxfId="9167" priority="970">
      <formula>ISERROR(O106)</formula>
    </cfRule>
  </conditionalFormatting>
  <conditionalFormatting sqref="O103">
    <cfRule type="containsErrors" dxfId="9166" priority="969">
      <formula>ISERROR(O103)</formula>
    </cfRule>
  </conditionalFormatting>
  <conditionalFormatting sqref="O106">
    <cfRule type="containsErrors" dxfId="9165" priority="968">
      <formula>ISERROR(O106)</formula>
    </cfRule>
  </conditionalFormatting>
  <conditionalFormatting sqref="O103">
    <cfRule type="containsErrors" dxfId="9164" priority="967">
      <formula>ISERROR(O103)</formula>
    </cfRule>
  </conditionalFormatting>
  <conditionalFormatting sqref="O106">
    <cfRule type="containsErrors" dxfId="9163" priority="966">
      <formula>ISERROR(O106)</formula>
    </cfRule>
  </conditionalFormatting>
  <conditionalFormatting sqref="O103">
    <cfRule type="containsErrors" dxfId="9162" priority="965">
      <formula>ISERROR(O103)</formula>
    </cfRule>
  </conditionalFormatting>
  <conditionalFormatting sqref="O106">
    <cfRule type="containsErrors" dxfId="9161" priority="964">
      <formula>ISERROR(O106)</formula>
    </cfRule>
  </conditionalFormatting>
  <conditionalFormatting sqref="O103">
    <cfRule type="containsErrors" dxfId="9160" priority="963">
      <formula>ISERROR(O103)</formula>
    </cfRule>
  </conditionalFormatting>
  <conditionalFormatting sqref="O106">
    <cfRule type="containsErrors" dxfId="9159" priority="962">
      <formula>ISERROR(O106)</formula>
    </cfRule>
  </conditionalFormatting>
  <conditionalFormatting sqref="O103">
    <cfRule type="containsErrors" dxfId="9158" priority="961">
      <formula>ISERROR(O103)</formula>
    </cfRule>
  </conditionalFormatting>
  <conditionalFormatting sqref="O106">
    <cfRule type="containsErrors" dxfId="9157" priority="960">
      <formula>ISERROR(O106)</formula>
    </cfRule>
  </conditionalFormatting>
  <conditionalFormatting sqref="O103">
    <cfRule type="containsErrors" dxfId="9156" priority="959">
      <formula>ISERROR(O103)</formula>
    </cfRule>
  </conditionalFormatting>
  <conditionalFormatting sqref="O106">
    <cfRule type="containsErrors" dxfId="9155" priority="958">
      <formula>ISERROR(O106)</formula>
    </cfRule>
  </conditionalFormatting>
  <conditionalFormatting sqref="O103">
    <cfRule type="containsErrors" dxfId="9154" priority="957">
      <formula>ISERROR(O103)</formula>
    </cfRule>
  </conditionalFormatting>
  <conditionalFormatting sqref="O106">
    <cfRule type="containsErrors" dxfId="9153" priority="956">
      <formula>ISERROR(O106)</formula>
    </cfRule>
  </conditionalFormatting>
  <conditionalFormatting sqref="O103">
    <cfRule type="containsErrors" dxfId="9152" priority="955">
      <formula>ISERROR(O103)</formula>
    </cfRule>
  </conditionalFormatting>
  <conditionalFormatting sqref="O106">
    <cfRule type="containsErrors" dxfId="9151" priority="954">
      <formula>ISERROR(O106)</formula>
    </cfRule>
  </conditionalFormatting>
  <conditionalFormatting sqref="O103">
    <cfRule type="containsErrors" dxfId="9150" priority="953">
      <formula>ISERROR(O103)</formula>
    </cfRule>
  </conditionalFormatting>
  <conditionalFormatting sqref="O106">
    <cfRule type="containsErrors" dxfId="9149" priority="952">
      <formula>ISERROR(O106)</formula>
    </cfRule>
  </conditionalFormatting>
  <conditionalFormatting sqref="O103">
    <cfRule type="containsErrors" dxfId="9148" priority="951">
      <formula>ISERROR(O103)</formula>
    </cfRule>
  </conditionalFormatting>
  <conditionalFormatting sqref="O106">
    <cfRule type="containsErrors" dxfId="9147" priority="950">
      <formula>ISERROR(O106)</formula>
    </cfRule>
  </conditionalFormatting>
  <conditionalFormatting sqref="O103">
    <cfRule type="containsErrors" dxfId="9146" priority="949">
      <formula>ISERROR(O103)</formula>
    </cfRule>
  </conditionalFormatting>
  <conditionalFormatting sqref="O106">
    <cfRule type="containsErrors" dxfId="9145" priority="948">
      <formula>ISERROR(O106)</formula>
    </cfRule>
  </conditionalFormatting>
  <conditionalFormatting sqref="O103">
    <cfRule type="containsErrors" dxfId="9144" priority="947">
      <formula>ISERROR(O103)</formula>
    </cfRule>
  </conditionalFormatting>
  <conditionalFormatting sqref="O106">
    <cfRule type="containsErrors" dxfId="9143" priority="946">
      <formula>ISERROR(O106)</formula>
    </cfRule>
  </conditionalFormatting>
  <conditionalFormatting sqref="O103">
    <cfRule type="containsErrors" dxfId="9142" priority="945">
      <formula>ISERROR(O103)</formula>
    </cfRule>
  </conditionalFormatting>
  <conditionalFormatting sqref="O106">
    <cfRule type="containsErrors" dxfId="9141" priority="944">
      <formula>ISERROR(O106)</formula>
    </cfRule>
  </conditionalFormatting>
  <conditionalFormatting sqref="O103">
    <cfRule type="containsErrors" dxfId="9140" priority="943">
      <formula>ISERROR(O103)</formula>
    </cfRule>
  </conditionalFormatting>
  <conditionalFormatting sqref="O106">
    <cfRule type="containsErrors" dxfId="9139" priority="942">
      <formula>ISERROR(O106)</formula>
    </cfRule>
  </conditionalFormatting>
  <conditionalFormatting sqref="O103">
    <cfRule type="containsErrors" dxfId="9138" priority="941">
      <formula>ISERROR(O103)</formula>
    </cfRule>
  </conditionalFormatting>
  <conditionalFormatting sqref="O106">
    <cfRule type="containsErrors" dxfId="9137" priority="940">
      <formula>ISERROR(O106)</formula>
    </cfRule>
  </conditionalFormatting>
  <conditionalFormatting sqref="O103">
    <cfRule type="containsErrors" dxfId="9136" priority="939">
      <formula>ISERROR(O103)</formula>
    </cfRule>
  </conditionalFormatting>
  <conditionalFormatting sqref="O106">
    <cfRule type="containsErrors" dxfId="9135" priority="938">
      <formula>ISERROR(O106)</formula>
    </cfRule>
  </conditionalFormatting>
  <conditionalFormatting sqref="O103">
    <cfRule type="containsErrors" dxfId="9134" priority="937">
      <formula>ISERROR(O103)</formula>
    </cfRule>
  </conditionalFormatting>
  <conditionalFormatting sqref="O106">
    <cfRule type="containsErrors" dxfId="9133" priority="936">
      <formula>ISERROR(O106)</formula>
    </cfRule>
  </conditionalFormatting>
  <conditionalFormatting sqref="O103">
    <cfRule type="containsErrors" dxfId="9132" priority="935">
      <formula>ISERROR(O103)</formula>
    </cfRule>
  </conditionalFormatting>
  <conditionalFormatting sqref="O106">
    <cfRule type="containsErrors" dxfId="9131" priority="934">
      <formula>ISERROR(O106)</formula>
    </cfRule>
  </conditionalFormatting>
  <conditionalFormatting sqref="O103">
    <cfRule type="containsErrors" dxfId="9130" priority="933">
      <formula>ISERROR(O103)</formula>
    </cfRule>
  </conditionalFormatting>
  <conditionalFormatting sqref="O106">
    <cfRule type="containsErrors" dxfId="9129" priority="932">
      <formula>ISERROR(O106)</formula>
    </cfRule>
  </conditionalFormatting>
  <conditionalFormatting sqref="O103">
    <cfRule type="containsErrors" dxfId="9128" priority="931">
      <formula>ISERROR(O103)</formula>
    </cfRule>
  </conditionalFormatting>
  <conditionalFormatting sqref="O106">
    <cfRule type="containsErrors" dxfId="9127" priority="930">
      <formula>ISERROR(O106)</formula>
    </cfRule>
  </conditionalFormatting>
  <conditionalFormatting sqref="O103">
    <cfRule type="containsErrors" dxfId="9126" priority="929">
      <formula>ISERROR(O103)</formula>
    </cfRule>
  </conditionalFormatting>
  <conditionalFormatting sqref="O106">
    <cfRule type="containsErrors" dxfId="9125" priority="928">
      <formula>ISERROR(O106)</formula>
    </cfRule>
  </conditionalFormatting>
  <conditionalFormatting sqref="O103">
    <cfRule type="containsErrors" dxfId="9124" priority="927">
      <formula>ISERROR(O103)</formula>
    </cfRule>
  </conditionalFormatting>
  <conditionalFormatting sqref="O106">
    <cfRule type="containsErrors" dxfId="9123" priority="926">
      <formula>ISERROR(O106)</formula>
    </cfRule>
  </conditionalFormatting>
  <conditionalFormatting sqref="O103">
    <cfRule type="containsErrors" dxfId="9122" priority="925">
      <formula>ISERROR(O103)</formula>
    </cfRule>
  </conditionalFormatting>
  <conditionalFormatting sqref="O106">
    <cfRule type="containsErrors" dxfId="9121" priority="924">
      <formula>ISERROR(O106)</formula>
    </cfRule>
  </conditionalFormatting>
  <conditionalFormatting sqref="O106">
    <cfRule type="containsErrors" dxfId="9120" priority="923">
      <formula>ISERROR(O106)</formula>
    </cfRule>
  </conditionalFormatting>
  <conditionalFormatting sqref="O103">
    <cfRule type="containsErrors" dxfId="9119" priority="922">
      <formula>ISERROR(O103)</formula>
    </cfRule>
  </conditionalFormatting>
  <conditionalFormatting sqref="O106">
    <cfRule type="containsErrors" dxfId="9118" priority="921">
      <formula>ISERROR(O106)</formula>
    </cfRule>
  </conditionalFormatting>
  <conditionalFormatting sqref="O103">
    <cfRule type="containsErrors" dxfId="9117" priority="920">
      <formula>ISERROR(O103)</formula>
    </cfRule>
  </conditionalFormatting>
  <conditionalFormatting sqref="O106">
    <cfRule type="containsErrors" dxfId="9116" priority="919">
      <formula>ISERROR(O106)</formula>
    </cfRule>
  </conditionalFormatting>
  <conditionalFormatting sqref="O103">
    <cfRule type="containsErrors" dxfId="9115" priority="918">
      <formula>ISERROR(O103)</formula>
    </cfRule>
  </conditionalFormatting>
  <conditionalFormatting sqref="N101:Q101 N100:P100 N94:Q99 N102:O110">
    <cfRule type="containsErrors" dxfId="9114" priority="917">
      <formula>ISERROR(N94)</formula>
    </cfRule>
  </conditionalFormatting>
  <conditionalFormatting sqref="N101:Q101 N100:P100 N94:Q99 N102:O110">
    <cfRule type="containsErrors" dxfId="9113" priority="916">
      <formula>ISERROR(N94)</formula>
    </cfRule>
  </conditionalFormatting>
  <conditionalFormatting sqref="N107:N110">
    <cfRule type="cellIs" dxfId="9112" priority="915" operator="notEqual">
      <formula>0</formula>
    </cfRule>
  </conditionalFormatting>
  <conditionalFormatting sqref="O85">
    <cfRule type="containsErrors" dxfId="9111" priority="914">
      <formula>ISERROR(O85)</formula>
    </cfRule>
  </conditionalFormatting>
  <conditionalFormatting sqref="O88">
    <cfRule type="containsErrors" dxfId="9110" priority="913">
      <formula>ISERROR(O88)</formula>
    </cfRule>
  </conditionalFormatting>
  <conditionalFormatting sqref="O85">
    <cfRule type="containsErrors" dxfId="9109" priority="912">
      <formula>ISERROR(O85)</formula>
    </cfRule>
  </conditionalFormatting>
  <conditionalFormatting sqref="O88">
    <cfRule type="containsErrors" dxfId="9108" priority="911">
      <formula>ISERROR(O88)</formula>
    </cfRule>
  </conditionalFormatting>
  <conditionalFormatting sqref="O85">
    <cfRule type="containsErrors" dxfId="9107" priority="910">
      <formula>ISERROR(O85)</formula>
    </cfRule>
  </conditionalFormatting>
  <conditionalFormatting sqref="O88">
    <cfRule type="containsErrors" dxfId="9106" priority="909">
      <formula>ISERROR(O88)</formula>
    </cfRule>
  </conditionalFormatting>
  <conditionalFormatting sqref="O85">
    <cfRule type="containsErrors" dxfId="9105" priority="908">
      <formula>ISERROR(O85)</formula>
    </cfRule>
  </conditionalFormatting>
  <conditionalFormatting sqref="O88">
    <cfRule type="containsErrors" dxfId="9104" priority="907">
      <formula>ISERROR(O88)</formula>
    </cfRule>
  </conditionalFormatting>
  <conditionalFormatting sqref="O85">
    <cfRule type="containsErrors" dxfId="9103" priority="906">
      <formula>ISERROR(O85)</formula>
    </cfRule>
  </conditionalFormatting>
  <conditionalFormatting sqref="O88">
    <cfRule type="containsErrors" dxfId="9102" priority="905">
      <formula>ISERROR(O88)</formula>
    </cfRule>
  </conditionalFormatting>
  <conditionalFormatting sqref="O85">
    <cfRule type="containsErrors" dxfId="9101" priority="904">
      <formula>ISERROR(O85)</formula>
    </cfRule>
  </conditionalFormatting>
  <conditionalFormatting sqref="O88">
    <cfRule type="containsErrors" dxfId="9100" priority="903">
      <formula>ISERROR(O88)</formula>
    </cfRule>
  </conditionalFormatting>
  <conditionalFormatting sqref="O85">
    <cfRule type="containsErrors" dxfId="9099" priority="902">
      <formula>ISERROR(O85)</formula>
    </cfRule>
  </conditionalFormatting>
  <conditionalFormatting sqref="O88">
    <cfRule type="containsErrors" dxfId="9098" priority="901">
      <formula>ISERROR(O88)</formula>
    </cfRule>
  </conditionalFormatting>
  <conditionalFormatting sqref="O85">
    <cfRule type="containsErrors" dxfId="9097" priority="900">
      <formula>ISERROR(O85)</formula>
    </cfRule>
  </conditionalFormatting>
  <conditionalFormatting sqref="O88">
    <cfRule type="containsErrors" dxfId="9096" priority="899">
      <formula>ISERROR(O88)</formula>
    </cfRule>
  </conditionalFormatting>
  <conditionalFormatting sqref="O85">
    <cfRule type="containsErrors" dxfId="9095" priority="898">
      <formula>ISERROR(O85)</formula>
    </cfRule>
  </conditionalFormatting>
  <conditionalFormatting sqref="O88">
    <cfRule type="containsErrors" dxfId="9094" priority="897">
      <formula>ISERROR(O88)</formula>
    </cfRule>
  </conditionalFormatting>
  <conditionalFormatting sqref="O85">
    <cfRule type="containsErrors" dxfId="9093" priority="896">
      <formula>ISERROR(O85)</formula>
    </cfRule>
  </conditionalFormatting>
  <conditionalFormatting sqref="O88">
    <cfRule type="containsErrors" dxfId="9092" priority="895">
      <formula>ISERROR(O88)</formula>
    </cfRule>
  </conditionalFormatting>
  <conditionalFormatting sqref="O85">
    <cfRule type="containsErrors" dxfId="9091" priority="894">
      <formula>ISERROR(O85)</formula>
    </cfRule>
  </conditionalFormatting>
  <conditionalFormatting sqref="O88">
    <cfRule type="containsErrors" dxfId="9090" priority="893">
      <formula>ISERROR(O88)</formula>
    </cfRule>
  </conditionalFormatting>
  <conditionalFormatting sqref="O85">
    <cfRule type="containsErrors" dxfId="9089" priority="892">
      <formula>ISERROR(O85)</formula>
    </cfRule>
  </conditionalFormatting>
  <conditionalFormatting sqref="O88">
    <cfRule type="containsErrors" dxfId="9088" priority="891">
      <formula>ISERROR(O88)</formula>
    </cfRule>
  </conditionalFormatting>
  <conditionalFormatting sqref="O85">
    <cfRule type="containsErrors" dxfId="9087" priority="890">
      <formula>ISERROR(O85)</formula>
    </cfRule>
  </conditionalFormatting>
  <conditionalFormatting sqref="O88">
    <cfRule type="containsErrors" dxfId="9086" priority="889">
      <formula>ISERROR(O88)</formula>
    </cfRule>
  </conditionalFormatting>
  <conditionalFormatting sqref="O85">
    <cfRule type="containsErrors" dxfId="9085" priority="888">
      <formula>ISERROR(O85)</formula>
    </cfRule>
  </conditionalFormatting>
  <conditionalFormatting sqref="O88">
    <cfRule type="containsErrors" dxfId="9084" priority="887">
      <formula>ISERROR(O88)</formula>
    </cfRule>
  </conditionalFormatting>
  <conditionalFormatting sqref="O85">
    <cfRule type="containsErrors" dxfId="9083" priority="886">
      <formula>ISERROR(O85)</formula>
    </cfRule>
  </conditionalFormatting>
  <conditionalFormatting sqref="O88">
    <cfRule type="containsErrors" dxfId="9082" priority="885">
      <formula>ISERROR(O88)</formula>
    </cfRule>
  </conditionalFormatting>
  <conditionalFormatting sqref="O85">
    <cfRule type="containsErrors" dxfId="9081" priority="884">
      <formula>ISERROR(O85)</formula>
    </cfRule>
  </conditionalFormatting>
  <conditionalFormatting sqref="O88">
    <cfRule type="containsErrors" dxfId="9080" priority="883">
      <formula>ISERROR(O88)</formula>
    </cfRule>
  </conditionalFormatting>
  <conditionalFormatting sqref="O85">
    <cfRule type="containsErrors" dxfId="9079" priority="882">
      <formula>ISERROR(O85)</formula>
    </cfRule>
  </conditionalFormatting>
  <conditionalFormatting sqref="O88">
    <cfRule type="containsErrors" dxfId="9078" priority="881">
      <formula>ISERROR(O88)</formula>
    </cfRule>
  </conditionalFormatting>
  <conditionalFormatting sqref="O85">
    <cfRule type="containsErrors" dxfId="9077" priority="880">
      <formula>ISERROR(O85)</formula>
    </cfRule>
  </conditionalFormatting>
  <conditionalFormatting sqref="O88">
    <cfRule type="containsErrors" dxfId="9076" priority="879">
      <formula>ISERROR(O88)</formula>
    </cfRule>
  </conditionalFormatting>
  <conditionalFormatting sqref="O85">
    <cfRule type="containsErrors" dxfId="9075" priority="878">
      <formula>ISERROR(O85)</formula>
    </cfRule>
  </conditionalFormatting>
  <conditionalFormatting sqref="O88">
    <cfRule type="containsErrors" dxfId="9074" priority="877">
      <formula>ISERROR(O88)</formula>
    </cfRule>
  </conditionalFormatting>
  <conditionalFormatting sqref="O85">
    <cfRule type="containsErrors" dxfId="9073" priority="876">
      <formula>ISERROR(O85)</formula>
    </cfRule>
  </conditionalFormatting>
  <conditionalFormatting sqref="O88">
    <cfRule type="containsErrors" dxfId="9072" priority="875">
      <formula>ISERROR(O88)</formula>
    </cfRule>
  </conditionalFormatting>
  <conditionalFormatting sqref="O85">
    <cfRule type="containsErrors" dxfId="9071" priority="874">
      <formula>ISERROR(O85)</formula>
    </cfRule>
  </conditionalFormatting>
  <conditionalFormatting sqref="O88">
    <cfRule type="containsErrors" dxfId="9070" priority="873">
      <formula>ISERROR(O88)</formula>
    </cfRule>
  </conditionalFormatting>
  <conditionalFormatting sqref="O85">
    <cfRule type="containsErrors" dxfId="9069" priority="872">
      <formula>ISERROR(O85)</formula>
    </cfRule>
  </conditionalFormatting>
  <conditionalFormatting sqref="O88">
    <cfRule type="containsErrors" dxfId="9068" priority="871">
      <formula>ISERROR(O88)</formula>
    </cfRule>
  </conditionalFormatting>
  <conditionalFormatting sqref="O85">
    <cfRule type="containsErrors" dxfId="9067" priority="870">
      <formula>ISERROR(O85)</formula>
    </cfRule>
  </conditionalFormatting>
  <conditionalFormatting sqref="O88">
    <cfRule type="containsErrors" dxfId="9066" priority="869">
      <formula>ISERROR(O88)</formula>
    </cfRule>
  </conditionalFormatting>
  <conditionalFormatting sqref="O85">
    <cfRule type="containsErrors" dxfId="9065" priority="868">
      <formula>ISERROR(O85)</formula>
    </cfRule>
  </conditionalFormatting>
  <conditionalFormatting sqref="O88">
    <cfRule type="containsErrors" dxfId="9064" priority="867">
      <formula>ISERROR(O88)</formula>
    </cfRule>
  </conditionalFormatting>
  <conditionalFormatting sqref="O85">
    <cfRule type="containsErrors" dxfId="9063" priority="866">
      <formula>ISERROR(O85)</formula>
    </cfRule>
  </conditionalFormatting>
  <conditionalFormatting sqref="O88">
    <cfRule type="containsErrors" dxfId="9062" priority="865">
      <formula>ISERROR(O88)</formula>
    </cfRule>
  </conditionalFormatting>
  <conditionalFormatting sqref="O85">
    <cfRule type="containsErrors" dxfId="9061" priority="864">
      <formula>ISERROR(O85)</formula>
    </cfRule>
  </conditionalFormatting>
  <conditionalFormatting sqref="O88">
    <cfRule type="containsErrors" dxfId="9060" priority="863">
      <formula>ISERROR(O88)</formula>
    </cfRule>
  </conditionalFormatting>
  <conditionalFormatting sqref="O85">
    <cfRule type="containsErrors" dxfId="9059" priority="862">
      <formula>ISERROR(O85)</formula>
    </cfRule>
  </conditionalFormatting>
  <conditionalFormatting sqref="O88">
    <cfRule type="containsErrors" dxfId="9058" priority="861">
      <formula>ISERROR(O88)</formula>
    </cfRule>
  </conditionalFormatting>
  <conditionalFormatting sqref="O85">
    <cfRule type="containsErrors" dxfId="9057" priority="860">
      <formula>ISERROR(O85)</formula>
    </cfRule>
  </conditionalFormatting>
  <conditionalFormatting sqref="O88">
    <cfRule type="containsErrors" dxfId="9056" priority="859">
      <formula>ISERROR(O88)</formula>
    </cfRule>
  </conditionalFormatting>
  <conditionalFormatting sqref="O85">
    <cfRule type="containsErrors" dxfId="9055" priority="858">
      <formula>ISERROR(O85)</formula>
    </cfRule>
  </conditionalFormatting>
  <conditionalFormatting sqref="O88">
    <cfRule type="containsErrors" dxfId="9054" priority="857">
      <formula>ISERROR(O88)</formula>
    </cfRule>
  </conditionalFormatting>
  <conditionalFormatting sqref="O85">
    <cfRule type="containsErrors" dxfId="9053" priority="856">
      <formula>ISERROR(O85)</formula>
    </cfRule>
  </conditionalFormatting>
  <conditionalFormatting sqref="O88">
    <cfRule type="containsErrors" dxfId="9052" priority="855">
      <formula>ISERROR(O88)</formula>
    </cfRule>
  </conditionalFormatting>
  <conditionalFormatting sqref="O85">
    <cfRule type="containsErrors" dxfId="9051" priority="854">
      <formula>ISERROR(O85)</formula>
    </cfRule>
  </conditionalFormatting>
  <conditionalFormatting sqref="O88">
    <cfRule type="containsErrors" dxfId="9050" priority="853">
      <formula>ISERROR(O88)</formula>
    </cfRule>
  </conditionalFormatting>
  <conditionalFormatting sqref="O85">
    <cfRule type="containsErrors" dxfId="9049" priority="852">
      <formula>ISERROR(O85)</formula>
    </cfRule>
  </conditionalFormatting>
  <conditionalFormatting sqref="O88">
    <cfRule type="containsErrors" dxfId="9048" priority="851">
      <formula>ISERROR(O88)</formula>
    </cfRule>
  </conditionalFormatting>
  <conditionalFormatting sqref="O85">
    <cfRule type="containsErrors" dxfId="9047" priority="850">
      <formula>ISERROR(O85)</formula>
    </cfRule>
  </conditionalFormatting>
  <conditionalFormatting sqref="O88">
    <cfRule type="containsErrors" dxfId="9046" priority="849">
      <formula>ISERROR(O88)</formula>
    </cfRule>
  </conditionalFormatting>
  <conditionalFormatting sqref="O88">
    <cfRule type="containsErrors" dxfId="9045" priority="848">
      <formula>ISERROR(O88)</formula>
    </cfRule>
  </conditionalFormatting>
  <conditionalFormatting sqref="O85">
    <cfRule type="containsErrors" dxfId="9044" priority="847">
      <formula>ISERROR(O85)</formula>
    </cfRule>
  </conditionalFormatting>
  <conditionalFormatting sqref="O88">
    <cfRule type="containsErrors" dxfId="9043" priority="846">
      <formula>ISERROR(O88)</formula>
    </cfRule>
  </conditionalFormatting>
  <conditionalFormatting sqref="O85">
    <cfRule type="containsErrors" dxfId="9042" priority="845">
      <formula>ISERROR(O85)</formula>
    </cfRule>
  </conditionalFormatting>
  <conditionalFormatting sqref="O88">
    <cfRule type="containsErrors" dxfId="9041" priority="844">
      <formula>ISERROR(O88)</formula>
    </cfRule>
  </conditionalFormatting>
  <conditionalFormatting sqref="O85">
    <cfRule type="containsErrors" dxfId="9040" priority="843">
      <formula>ISERROR(O85)</formula>
    </cfRule>
  </conditionalFormatting>
  <conditionalFormatting sqref="N83:Q83 N82:P82 N76:Q81 N84:O92">
    <cfRule type="containsErrors" dxfId="9039" priority="842">
      <formula>ISERROR(N76)</formula>
    </cfRule>
  </conditionalFormatting>
  <conditionalFormatting sqref="N83:Q83 N82:P82 N76:Q81 N84:O92">
    <cfRule type="containsErrors" dxfId="9038" priority="841">
      <formula>ISERROR(N76)</formula>
    </cfRule>
  </conditionalFormatting>
  <conditionalFormatting sqref="N89:N92">
    <cfRule type="cellIs" dxfId="9037" priority="840" operator="notEqual">
      <formula>0</formula>
    </cfRule>
  </conditionalFormatting>
  <conditionalFormatting sqref="O67">
    <cfRule type="containsErrors" dxfId="9036" priority="839">
      <formula>ISERROR(O67)</formula>
    </cfRule>
  </conditionalFormatting>
  <conditionalFormatting sqref="O70">
    <cfRule type="containsErrors" dxfId="9035" priority="838">
      <formula>ISERROR(O70)</formula>
    </cfRule>
  </conditionalFormatting>
  <conditionalFormatting sqref="O67">
    <cfRule type="containsErrors" dxfId="9034" priority="837">
      <formula>ISERROR(O67)</formula>
    </cfRule>
  </conditionalFormatting>
  <conditionalFormatting sqref="O70">
    <cfRule type="containsErrors" dxfId="9033" priority="836">
      <formula>ISERROR(O70)</formula>
    </cfRule>
  </conditionalFormatting>
  <conditionalFormatting sqref="O67">
    <cfRule type="containsErrors" dxfId="9032" priority="835">
      <formula>ISERROR(O67)</formula>
    </cfRule>
  </conditionalFormatting>
  <conditionalFormatting sqref="O70">
    <cfRule type="containsErrors" dxfId="9031" priority="834">
      <formula>ISERROR(O70)</formula>
    </cfRule>
  </conditionalFormatting>
  <conditionalFormatting sqref="O67">
    <cfRule type="containsErrors" dxfId="9030" priority="833">
      <formula>ISERROR(O67)</formula>
    </cfRule>
  </conditionalFormatting>
  <conditionalFormatting sqref="O70">
    <cfRule type="containsErrors" dxfId="9029" priority="832">
      <formula>ISERROR(O70)</formula>
    </cfRule>
  </conditionalFormatting>
  <conditionalFormatting sqref="O67">
    <cfRule type="containsErrors" dxfId="9028" priority="831">
      <formula>ISERROR(O67)</formula>
    </cfRule>
  </conditionalFormatting>
  <conditionalFormatting sqref="O70">
    <cfRule type="containsErrors" dxfId="9027" priority="830">
      <formula>ISERROR(O70)</formula>
    </cfRule>
  </conditionalFormatting>
  <conditionalFormatting sqref="O67">
    <cfRule type="containsErrors" dxfId="9026" priority="829">
      <formula>ISERROR(O67)</formula>
    </cfRule>
  </conditionalFormatting>
  <conditionalFormatting sqref="O70">
    <cfRule type="containsErrors" dxfId="9025" priority="828">
      <formula>ISERROR(O70)</formula>
    </cfRule>
  </conditionalFormatting>
  <conditionalFormatting sqref="O67">
    <cfRule type="containsErrors" dxfId="9024" priority="827">
      <formula>ISERROR(O67)</formula>
    </cfRule>
  </conditionalFormatting>
  <conditionalFormatting sqref="O70">
    <cfRule type="containsErrors" dxfId="9023" priority="826">
      <formula>ISERROR(O70)</formula>
    </cfRule>
  </conditionalFormatting>
  <conditionalFormatting sqref="O67">
    <cfRule type="containsErrors" dxfId="9022" priority="825">
      <formula>ISERROR(O67)</formula>
    </cfRule>
  </conditionalFormatting>
  <conditionalFormatting sqref="O70">
    <cfRule type="containsErrors" dxfId="9021" priority="824">
      <formula>ISERROR(O70)</formula>
    </cfRule>
  </conditionalFormatting>
  <conditionalFormatting sqref="O67">
    <cfRule type="containsErrors" dxfId="9020" priority="823">
      <formula>ISERROR(O67)</formula>
    </cfRule>
  </conditionalFormatting>
  <conditionalFormatting sqref="O70">
    <cfRule type="containsErrors" dxfId="9019" priority="822">
      <formula>ISERROR(O70)</formula>
    </cfRule>
  </conditionalFormatting>
  <conditionalFormatting sqref="O67">
    <cfRule type="containsErrors" dxfId="9018" priority="821">
      <formula>ISERROR(O67)</formula>
    </cfRule>
  </conditionalFormatting>
  <conditionalFormatting sqref="O70">
    <cfRule type="containsErrors" dxfId="9017" priority="820">
      <formula>ISERROR(O70)</formula>
    </cfRule>
  </conditionalFormatting>
  <conditionalFormatting sqref="O67">
    <cfRule type="containsErrors" dxfId="9016" priority="819">
      <formula>ISERROR(O67)</formula>
    </cfRule>
  </conditionalFormatting>
  <conditionalFormatting sqref="O70">
    <cfRule type="containsErrors" dxfId="9015" priority="818">
      <formula>ISERROR(O70)</formula>
    </cfRule>
  </conditionalFormatting>
  <conditionalFormatting sqref="O67">
    <cfRule type="containsErrors" dxfId="9014" priority="817">
      <formula>ISERROR(O67)</formula>
    </cfRule>
  </conditionalFormatting>
  <conditionalFormatting sqref="O70">
    <cfRule type="containsErrors" dxfId="9013" priority="816">
      <formula>ISERROR(O70)</formula>
    </cfRule>
  </conditionalFormatting>
  <conditionalFormatting sqref="O67">
    <cfRule type="containsErrors" dxfId="9012" priority="815">
      <formula>ISERROR(O67)</formula>
    </cfRule>
  </conditionalFormatting>
  <conditionalFormatting sqref="O70">
    <cfRule type="containsErrors" dxfId="9011" priority="814">
      <formula>ISERROR(O70)</formula>
    </cfRule>
  </conditionalFormatting>
  <conditionalFormatting sqref="O67">
    <cfRule type="containsErrors" dxfId="9010" priority="813">
      <formula>ISERROR(O67)</formula>
    </cfRule>
  </conditionalFormatting>
  <conditionalFormatting sqref="O70">
    <cfRule type="containsErrors" dxfId="9009" priority="812">
      <formula>ISERROR(O70)</formula>
    </cfRule>
  </conditionalFormatting>
  <conditionalFormatting sqref="O67">
    <cfRule type="containsErrors" dxfId="9008" priority="811">
      <formula>ISERROR(O67)</formula>
    </cfRule>
  </conditionalFormatting>
  <conditionalFormatting sqref="O70">
    <cfRule type="containsErrors" dxfId="9007" priority="810">
      <formula>ISERROR(O70)</formula>
    </cfRule>
  </conditionalFormatting>
  <conditionalFormatting sqref="O67">
    <cfRule type="containsErrors" dxfId="9006" priority="809">
      <formula>ISERROR(O67)</formula>
    </cfRule>
  </conditionalFormatting>
  <conditionalFormatting sqref="O70">
    <cfRule type="containsErrors" dxfId="9005" priority="808">
      <formula>ISERROR(O70)</formula>
    </cfRule>
  </conditionalFormatting>
  <conditionalFormatting sqref="O67">
    <cfRule type="containsErrors" dxfId="9004" priority="807">
      <formula>ISERROR(O67)</formula>
    </cfRule>
  </conditionalFormatting>
  <conditionalFormatting sqref="O70">
    <cfRule type="containsErrors" dxfId="9003" priority="806">
      <formula>ISERROR(O70)</formula>
    </cfRule>
  </conditionalFormatting>
  <conditionalFormatting sqref="O67">
    <cfRule type="containsErrors" dxfId="9002" priority="805">
      <formula>ISERROR(O67)</formula>
    </cfRule>
  </conditionalFormatting>
  <conditionalFormatting sqref="O70">
    <cfRule type="containsErrors" dxfId="9001" priority="804">
      <formula>ISERROR(O70)</formula>
    </cfRule>
  </conditionalFormatting>
  <conditionalFormatting sqref="O67">
    <cfRule type="containsErrors" dxfId="9000" priority="803">
      <formula>ISERROR(O67)</formula>
    </cfRule>
  </conditionalFormatting>
  <conditionalFormatting sqref="O70">
    <cfRule type="containsErrors" dxfId="8999" priority="802">
      <formula>ISERROR(O70)</formula>
    </cfRule>
  </conditionalFormatting>
  <conditionalFormatting sqref="O67">
    <cfRule type="containsErrors" dxfId="8998" priority="801">
      <formula>ISERROR(O67)</formula>
    </cfRule>
  </conditionalFormatting>
  <conditionalFormatting sqref="O70">
    <cfRule type="containsErrors" dxfId="8997" priority="800">
      <formula>ISERROR(O70)</formula>
    </cfRule>
  </conditionalFormatting>
  <conditionalFormatting sqref="O67">
    <cfRule type="containsErrors" dxfId="8996" priority="799">
      <formula>ISERROR(O67)</formula>
    </cfRule>
  </conditionalFormatting>
  <conditionalFormatting sqref="O70">
    <cfRule type="containsErrors" dxfId="8995" priority="798">
      <formula>ISERROR(O70)</formula>
    </cfRule>
  </conditionalFormatting>
  <conditionalFormatting sqref="O67">
    <cfRule type="containsErrors" dxfId="8994" priority="797">
      <formula>ISERROR(O67)</formula>
    </cfRule>
  </conditionalFormatting>
  <conditionalFormatting sqref="O70">
    <cfRule type="containsErrors" dxfId="8993" priority="796">
      <formula>ISERROR(O70)</formula>
    </cfRule>
  </conditionalFormatting>
  <conditionalFormatting sqref="O67">
    <cfRule type="containsErrors" dxfId="8992" priority="795">
      <formula>ISERROR(O67)</formula>
    </cfRule>
  </conditionalFormatting>
  <conditionalFormatting sqref="O70">
    <cfRule type="containsErrors" dxfId="8991" priority="794">
      <formula>ISERROR(O70)</formula>
    </cfRule>
  </conditionalFormatting>
  <conditionalFormatting sqref="O67">
    <cfRule type="containsErrors" dxfId="8990" priority="793">
      <formula>ISERROR(O67)</formula>
    </cfRule>
  </conditionalFormatting>
  <conditionalFormatting sqref="O70">
    <cfRule type="containsErrors" dxfId="8989" priority="792">
      <formula>ISERROR(O70)</formula>
    </cfRule>
  </conditionalFormatting>
  <conditionalFormatting sqref="O67">
    <cfRule type="containsErrors" dxfId="8988" priority="791">
      <formula>ISERROR(O67)</formula>
    </cfRule>
  </conditionalFormatting>
  <conditionalFormatting sqref="O70">
    <cfRule type="containsErrors" dxfId="8987" priority="790">
      <formula>ISERROR(O70)</formula>
    </cfRule>
  </conditionalFormatting>
  <conditionalFormatting sqref="O67">
    <cfRule type="containsErrors" dxfId="8986" priority="789">
      <formula>ISERROR(O67)</formula>
    </cfRule>
  </conditionalFormatting>
  <conditionalFormatting sqref="O70">
    <cfRule type="containsErrors" dxfId="8985" priority="788">
      <formula>ISERROR(O70)</formula>
    </cfRule>
  </conditionalFormatting>
  <conditionalFormatting sqref="O67">
    <cfRule type="containsErrors" dxfId="8984" priority="787">
      <formula>ISERROR(O67)</formula>
    </cfRule>
  </conditionalFormatting>
  <conditionalFormatting sqref="O70">
    <cfRule type="containsErrors" dxfId="8983" priority="786">
      <formula>ISERROR(O70)</formula>
    </cfRule>
  </conditionalFormatting>
  <conditionalFormatting sqref="O67">
    <cfRule type="containsErrors" dxfId="8982" priority="785">
      <formula>ISERROR(O67)</formula>
    </cfRule>
  </conditionalFormatting>
  <conditionalFormatting sqref="O70">
    <cfRule type="containsErrors" dxfId="8981" priority="784">
      <formula>ISERROR(O70)</formula>
    </cfRule>
  </conditionalFormatting>
  <conditionalFormatting sqref="O67">
    <cfRule type="containsErrors" dxfId="8980" priority="783">
      <formula>ISERROR(O67)</formula>
    </cfRule>
  </conditionalFormatting>
  <conditionalFormatting sqref="O70">
    <cfRule type="containsErrors" dxfId="8979" priority="782">
      <formula>ISERROR(O70)</formula>
    </cfRule>
  </conditionalFormatting>
  <conditionalFormatting sqref="O67">
    <cfRule type="containsErrors" dxfId="8978" priority="781">
      <formula>ISERROR(O67)</formula>
    </cfRule>
  </conditionalFormatting>
  <conditionalFormatting sqref="O70">
    <cfRule type="containsErrors" dxfId="8977" priority="780">
      <formula>ISERROR(O70)</formula>
    </cfRule>
  </conditionalFormatting>
  <conditionalFormatting sqref="O67">
    <cfRule type="containsErrors" dxfId="8976" priority="779">
      <formula>ISERROR(O67)</formula>
    </cfRule>
  </conditionalFormatting>
  <conditionalFormatting sqref="O70">
    <cfRule type="containsErrors" dxfId="8975" priority="778">
      <formula>ISERROR(O70)</formula>
    </cfRule>
  </conditionalFormatting>
  <conditionalFormatting sqref="O67">
    <cfRule type="containsErrors" dxfId="8974" priority="777">
      <formula>ISERROR(O67)</formula>
    </cfRule>
  </conditionalFormatting>
  <conditionalFormatting sqref="O70">
    <cfRule type="containsErrors" dxfId="8973" priority="776">
      <formula>ISERROR(O70)</formula>
    </cfRule>
  </conditionalFormatting>
  <conditionalFormatting sqref="O67">
    <cfRule type="containsErrors" dxfId="8972" priority="775">
      <formula>ISERROR(O67)</formula>
    </cfRule>
  </conditionalFormatting>
  <conditionalFormatting sqref="O70">
    <cfRule type="containsErrors" dxfId="8971" priority="774">
      <formula>ISERROR(O70)</formula>
    </cfRule>
  </conditionalFormatting>
  <conditionalFormatting sqref="O70">
    <cfRule type="containsErrors" dxfId="8970" priority="773">
      <formula>ISERROR(O70)</formula>
    </cfRule>
  </conditionalFormatting>
  <conditionalFormatting sqref="O67">
    <cfRule type="containsErrors" dxfId="8969" priority="772">
      <formula>ISERROR(O67)</formula>
    </cfRule>
  </conditionalFormatting>
  <conditionalFormatting sqref="O70">
    <cfRule type="containsErrors" dxfId="8968" priority="771">
      <formula>ISERROR(O70)</formula>
    </cfRule>
  </conditionalFormatting>
  <conditionalFormatting sqref="O67">
    <cfRule type="containsErrors" dxfId="8967" priority="770">
      <formula>ISERROR(O67)</formula>
    </cfRule>
  </conditionalFormatting>
  <conditionalFormatting sqref="O70">
    <cfRule type="containsErrors" dxfId="8966" priority="769">
      <formula>ISERROR(O70)</formula>
    </cfRule>
  </conditionalFormatting>
  <conditionalFormatting sqref="O67">
    <cfRule type="containsErrors" dxfId="8965" priority="768">
      <formula>ISERROR(O67)</formula>
    </cfRule>
  </conditionalFormatting>
  <conditionalFormatting sqref="N65:Q65 N64:P64 N58:Q63 N66:O74">
    <cfRule type="containsErrors" dxfId="8964" priority="767">
      <formula>ISERROR(N58)</formula>
    </cfRule>
  </conditionalFormatting>
  <conditionalFormatting sqref="N65:Q65 N64:P64 N58:Q63 N66:O74">
    <cfRule type="containsErrors" dxfId="8963" priority="766">
      <formula>ISERROR(N58)</formula>
    </cfRule>
  </conditionalFormatting>
  <conditionalFormatting sqref="N71:N74">
    <cfRule type="cellIs" dxfId="8962" priority="765" operator="notEqual">
      <formula>0</formula>
    </cfRule>
  </conditionalFormatting>
  <conditionalFormatting sqref="O49">
    <cfRule type="containsErrors" dxfId="8961" priority="764">
      <formula>ISERROR(O49)</formula>
    </cfRule>
  </conditionalFormatting>
  <conditionalFormatting sqref="O52">
    <cfRule type="containsErrors" dxfId="8960" priority="763">
      <formula>ISERROR(O52)</formula>
    </cfRule>
  </conditionalFormatting>
  <conditionalFormatting sqref="O49">
    <cfRule type="containsErrors" dxfId="8959" priority="762">
      <formula>ISERROR(O49)</formula>
    </cfRule>
  </conditionalFormatting>
  <conditionalFormatting sqref="O52">
    <cfRule type="containsErrors" dxfId="8958" priority="761">
      <formula>ISERROR(O52)</formula>
    </cfRule>
  </conditionalFormatting>
  <conditionalFormatting sqref="O49">
    <cfRule type="containsErrors" dxfId="8957" priority="760">
      <formula>ISERROR(O49)</formula>
    </cfRule>
  </conditionalFormatting>
  <conditionalFormatting sqref="O52">
    <cfRule type="containsErrors" dxfId="8956" priority="759">
      <formula>ISERROR(O52)</formula>
    </cfRule>
  </conditionalFormatting>
  <conditionalFormatting sqref="O49">
    <cfRule type="containsErrors" dxfId="8955" priority="758">
      <formula>ISERROR(O49)</formula>
    </cfRule>
  </conditionalFormatting>
  <conditionalFormatting sqref="O52">
    <cfRule type="containsErrors" dxfId="8954" priority="757">
      <formula>ISERROR(O52)</formula>
    </cfRule>
  </conditionalFormatting>
  <conditionalFormatting sqref="O49">
    <cfRule type="containsErrors" dxfId="8953" priority="756">
      <formula>ISERROR(O49)</formula>
    </cfRule>
  </conditionalFormatting>
  <conditionalFormatting sqref="O52">
    <cfRule type="containsErrors" dxfId="8952" priority="755">
      <formula>ISERROR(O52)</formula>
    </cfRule>
  </conditionalFormatting>
  <conditionalFormatting sqref="O49">
    <cfRule type="containsErrors" dxfId="8951" priority="754">
      <formula>ISERROR(O49)</formula>
    </cfRule>
  </conditionalFormatting>
  <conditionalFormatting sqref="O52">
    <cfRule type="containsErrors" dxfId="8950" priority="753">
      <formula>ISERROR(O52)</formula>
    </cfRule>
  </conditionalFormatting>
  <conditionalFormatting sqref="O49">
    <cfRule type="containsErrors" dxfId="8949" priority="752">
      <formula>ISERROR(O49)</formula>
    </cfRule>
  </conditionalFormatting>
  <conditionalFormatting sqref="O52">
    <cfRule type="containsErrors" dxfId="8948" priority="751">
      <formula>ISERROR(O52)</formula>
    </cfRule>
  </conditionalFormatting>
  <conditionalFormatting sqref="O49">
    <cfRule type="containsErrors" dxfId="8947" priority="750">
      <formula>ISERROR(O49)</formula>
    </cfRule>
  </conditionalFormatting>
  <conditionalFormatting sqref="O52">
    <cfRule type="containsErrors" dxfId="8946" priority="749">
      <formula>ISERROR(O52)</formula>
    </cfRule>
  </conditionalFormatting>
  <conditionalFormatting sqref="O49">
    <cfRule type="containsErrors" dxfId="8945" priority="748">
      <formula>ISERROR(O49)</formula>
    </cfRule>
  </conditionalFormatting>
  <conditionalFormatting sqref="O52">
    <cfRule type="containsErrors" dxfId="8944" priority="747">
      <formula>ISERROR(O52)</formula>
    </cfRule>
  </conditionalFormatting>
  <conditionalFormatting sqref="O49">
    <cfRule type="containsErrors" dxfId="8943" priority="746">
      <formula>ISERROR(O49)</formula>
    </cfRule>
  </conditionalFormatting>
  <conditionalFormatting sqref="O52">
    <cfRule type="containsErrors" dxfId="8942" priority="745">
      <formula>ISERROR(O52)</formula>
    </cfRule>
  </conditionalFormatting>
  <conditionalFormatting sqref="O49">
    <cfRule type="containsErrors" dxfId="8941" priority="744">
      <formula>ISERROR(O49)</formula>
    </cfRule>
  </conditionalFormatting>
  <conditionalFormatting sqref="O52">
    <cfRule type="containsErrors" dxfId="8940" priority="743">
      <formula>ISERROR(O52)</formula>
    </cfRule>
  </conditionalFormatting>
  <conditionalFormatting sqref="O49">
    <cfRule type="containsErrors" dxfId="8939" priority="742">
      <formula>ISERROR(O49)</formula>
    </cfRule>
  </conditionalFormatting>
  <conditionalFormatting sqref="O52">
    <cfRule type="containsErrors" dxfId="8938" priority="741">
      <formula>ISERROR(O52)</formula>
    </cfRule>
  </conditionalFormatting>
  <conditionalFormatting sqref="O49">
    <cfRule type="containsErrors" dxfId="8937" priority="740">
      <formula>ISERROR(O49)</formula>
    </cfRule>
  </conditionalFormatting>
  <conditionalFormatting sqref="O52">
    <cfRule type="containsErrors" dxfId="8936" priority="739">
      <formula>ISERROR(O52)</formula>
    </cfRule>
  </conditionalFormatting>
  <conditionalFormatting sqref="O49">
    <cfRule type="containsErrors" dxfId="8935" priority="738">
      <formula>ISERROR(O49)</formula>
    </cfRule>
  </conditionalFormatting>
  <conditionalFormatting sqref="O52">
    <cfRule type="containsErrors" dxfId="8934" priority="737">
      <formula>ISERROR(O52)</formula>
    </cfRule>
  </conditionalFormatting>
  <conditionalFormatting sqref="O49">
    <cfRule type="containsErrors" dxfId="8933" priority="736">
      <formula>ISERROR(O49)</formula>
    </cfRule>
  </conditionalFormatting>
  <conditionalFormatting sqref="O52">
    <cfRule type="containsErrors" dxfId="8932" priority="735">
      <formula>ISERROR(O52)</formula>
    </cfRule>
  </conditionalFormatting>
  <conditionalFormatting sqref="O49">
    <cfRule type="containsErrors" dxfId="8931" priority="734">
      <formula>ISERROR(O49)</formula>
    </cfRule>
  </conditionalFormatting>
  <conditionalFormatting sqref="O52">
    <cfRule type="containsErrors" dxfId="8930" priority="733">
      <formula>ISERROR(O52)</formula>
    </cfRule>
  </conditionalFormatting>
  <conditionalFormatting sqref="O49">
    <cfRule type="containsErrors" dxfId="8929" priority="732">
      <formula>ISERROR(O49)</formula>
    </cfRule>
  </conditionalFormatting>
  <conditionalFormatting sqref="O52">
    <cfRule type="containsErrors" dxfId="8928" priority="731">
      <formula>ISERROR(O52)</formula>
    </cfRule>
  </conditionalFormatting>
  <conditionalFormatting sqref="O49">
    <cfRule type="containsErrors" dxfId="8927" priority="730">
      <formula>ISERROR(O49)</formula>
    </cfRule>
  </conditionalFormatting>
  <conditionalFormatting sqref="O52">
    <cfRule type="containsErrors" dxfId="8926" priority="729">
      <formula>ISERROR(O52)</formula>
    </cfRule>
  </conditionalFormatting>
  <conditionalFormatting sqref="O49">
    <cfRule type="containsErrors" dxfId="8925" priority="728">
      <formula>ISERROR(O49)</formula>
    </cfRule>
  </conditionalFormatting>
  <conditionalFormatting sqref="O52">
    <cfRule type="containsErrors" dxfId="8924" priority="727">
      <formula>ISERROR(O52)</formula>
    </cfRule>
  </conditionalFormatting>
  <conditionalFormatting sqref="O49">
    <cfRule type="containsErrors" dxfId="8923" priority="726">
      <formula>ISERROR(O49)</formula>
    </cfRule>
  </conditionalFormatting>
  <conditionalFormatting sqref="O52">
    <cfRule type="containsErrors" dxfId="8922" priority="725">
      <formula>ISERROR(O52)</formula>
    </cfRule>
  </conditionalFormatting>
  <conditionalFormatting sqref="O49">
    <cfRule type="containsErrors" dxfId="8921" priority="724">
      <formula>ISERROR(O49)</formula>
    </cfRule>
  </conditionalFormatting>
  <conditionalFormatting sqref="O52">
    <cfRule type="containsErrors" dxfId="8920" priority="723">
      <formula>ISERROR(O52)</formula>
    </cfRule>
  </conditionalFormatting>
  <conditionalFormatting sqref="O49">
    <cfRule type="containsErrors" dxfId="8919" priority="722">
      <formula>ISERROR(O49)</formula>
    </cfRule>
  </conditionalFormatting>
  <conditionalFormatting sqref="O52">
    <cfRule type="containsErrors" dxfId="8918" priority="721">
      <formula>ISERROR(O52)</formula>
    </cfRule>
  </conditionalFormatting>
  <conditionalFormatting sqref="O49">
    <cfRule type="containsErrors" dxfId="8917" priority="720">
      <formula>ISERROR(O49)</formula>
    </cfRule>
  </conditionalFormatting>
  <conditionalFormatting sqref="O52">
    <cfRule type="containsErrors" dxfId="8916" priority="719">
      <formula>ISERROR(O52)</formula>
    </cfRule>
  </conditionalFormatting>
  <conditionalFormatting sqref="O49">
    <cfRule type="containsErrors" dxfId="8915" priority="718">
      <formula>ISERROR(O49)</formula>
    </cfRule>
  </conditionalFormatting>
  <conditionalFormatting sqref="O52">
    <cfRule type="containsErrors" dxfId="8914" priority="717">
      <formula>ISERROR(O52)</formula>
    </cfRule>
  </conditionalFormatting>
  <conditionalFormatting sqref="O49">
    <cfRule type="containsErrors" dxfId="8913" priority="716">
      <formula>ISERROR(O49)</formula>
    </cfRule>
  </conditionalFormatting>
  <conditionalFormatting sqref="O52">
    <cfRule type="containsErrors" dxfId="8912" priority="715">
      <formula>ISERROR(O52)</formula>
    </cfRule>
  </conditionalFormatting>
  <conditionalFormatting sqref="O49">
    <cfRule type="containsErrors" dxfId="8911" priority="714">
      <formula>ISERROR(O49)</formula>
    </cfRule>
  </conditionalFormatting>
  <conditionalFormatting sqref="O52">
    <cfRule type="containsErrors" dxfId="8910" priority="713">
      <formula>ISERROR(O52)</formula>
    </cfRule>
  </conditionalFormatting>
  <conditionalFormatting sqref="O49">
    <cfRule type="containsErrors" dxfId="8909" priority="712">
      <formula>ISERROR(O49)</formula>
    </cfRule>
  </conditionalFormatting>
  <conditionalFormatting sqref="O52">
    <cfRule type="containsErrors" dxfId="8908" priority="711">
      <formula>ISERROR(O52)</formula>
    </cfRule>
  </conditionalFormatting>
  <conditionalFormatting sqref="O49">
    <cfRule type="containsErrors" dxfId="8907" priority="710">
      <formula>ISERROR(O49)</formula>
    </cfRule>
  </conditionalFormatting>
  <conditionalFormatting sqref="O52">
    <cfRule type="containsErrors" dxfId="8906" priority="709">
      <formula>ISERROR(O52)</formula>
    </cfRule>
  </conditionalFormatting>
  <conditionalFormatting sqref="O49">
    <cfRule type="containsErrors" dxfId="8905" priority="708">
      <formula>ISERROR(O49)</formula>
    </cfRule>
  </conditionalFormatting>
  <conditionalFormatting sqref="O52">
    <cfRule type="containsErrors" dxfId="8904" priority="707">
      <formula>ISERROR(O52)</formula>
    </cfRule>
  </conditionalFormatting>
  <conditionalFormatting sqref="O49">
    <cfRule type="containsErrors" dxfId="8903" priority="706">
      <formula>ISERROR(O49)</formula>
    </cfRule>
  </conditionalFormatting>
  <conditionalFormatting sqref="O52">
    <cfRule type="containsErrors" dxfId="8902" priority="705">
      <formula>ISERROR(O52)</formula>
    </cfRule>
  </conditionalFormatting>
  <conditionalFormatting sqref="O49">
    <cfRule type="containsErrors" dxfId="8901" priority="704">
      <formula>ISERROR(O49)</formula>
    </cfRule>
  </conditionalFormatting>
  <conditionalFormatting sqref="O52">
    <cfRule type="containsErrors" dxfId="8900" priority="703">
      <formula>ISERROR(O52)</formula>
    </cfRule>
  </conditionalFormatting>
  <conditionalFormatting sqref="O49">
    <cfRule type="containsErrors" dxfId="8899" priority="702">
      <formula>ISERROR(O49)</formula>
    </cfRule>
  </conditionalFormatting>
  <conditionalFormatting sqref="O52">
    <cfRule type="containsErrors" dxfId="8898" priority="701">
      <formula>ISERROR(O52)</formula>
    </cfRule>
  </conditionalFormatting>
  <conditionalFormatting sqref="O49">
    <cfRule type="containsErrors" dxfId="8897" priority="700">
      <formula>ISERROR(O49)</formula>
    </cfRule>
  </conditionalFormatting>
  <conditionalFormatting sqref="O52">
    <cfRule type="containsErrors" dxfId="8896" priority="699">
      <formula>ISERROR(O52)</formula>
    </cfRule>
  </conditionalFormatting>
  <conditionalFormatting sqref="O52">
    <cfRule type="containsErrors" dxfId="8895" priority="698">
      <formula>ISERROR(O52)</formula>
    </cfRule>
  </conditionalFormatting>
  <conditionalFormatting sqref="O49">
    <cfRule type="containsErrors" dxfId="8894" priority="697">
      <formula>ISERROR(O49)</formula>
    </cfRule>
  </conditionalFormatting>
  <conditionalFormatting sqref="O52">
    <cfRule type="containsErrors" dxfId="8893" priority="696">
      <formula>ISERROR(O52)</formula>
    </cfRule>
  </conditionalFormatting>
  <conditionalFormatting sqref="O49">
    <cfRule type="containsErrors" dxfId="8892" priority="695">
      <formula>ISERROR(O49)</formula>
    </cfRule>
  </conditionalFormatting>
  <conditionalFormatting sqref="O52">
    <cfRule type="containsErrors" dxfId="8891" priority="694">
      <formula>ISERROR(O52)</formula>
    </cfRule>
  </conditionalFormatting>
  <conditionalFormatting sqref="O49">
    <cfRule type="containsErrors" dxfId="8890" priority="693">
      <formula>ISERROR(O49)</formula>
    </cfRule>
  </conditionalFormatting>
  <conditionalFormatting sqref="N47:Q47 N46:P46 N40:Q45 N48:O56">
    <cfRule type="containsErrors" dxfId="8889" priority="692">
      <formula>ISERROR(N40)</formula>
    </cfRule>
  </conditionalFormatting>
  <conditionalFormatting sqref="N47:Q47 N46:P46 N40:Q45 N48:O56">
    <cfRule type="containsErrors" dxfId="8888" priority="691">
      <formula>ISERROR(N40)</formula>
    </cfRule>
  </conditionalFormatting>
  <conditionalFormatting sqref="N53:N56">
    <cfRule type="cellIs" dxfId="8887" priority="690" operator="notEqual">
      <formula>0</formula>
    </cfRule>
  </conditionalFormatting>
  <conditionalFormatting sqref="O10:P10 N4:Q9 N11:Q11 N19:O20 O13:O18">
    <cfRule type="containsErrors" dxfId="8886" priority="689">
      <formula>ISERROR(N4)</formula>
    </cfRule>
  </conditionalFormatting>
  <conditionalFormatting sqref="O10:P10 N4:Q9 N11:Q11 O13:O20">
    <cfRule type="containsErrors" dxfId="8885" priority="688">
      <formula>ISERROR(N4)</formula>
    </cfRule>
  </conditionalFormatting>
  <conditionalFormatting sqref="N17:N20">
    <cfRule type="cellIs" dxfId="8884" priority="687" operator="notEqual">
      <formula>0</formula>
    </cfRule>
  </conditionalFormatting>
  <conditionalFormatting sqref="O31">
    <cfRule type="containsErrors" dxfId="8883" priority="686">
      <formula>ISERROR(O31)</formula>
    </cfRule>
  </conditionalFormatting>
  <conditionalFormatting sqref="O34">
    <cfRule type="containsErrors" dxfId="8882" priority="685">
      <formula>ISERROR(O34)</formula>
    </cfRule>
  </conditionalFormatting>
  <conditionalFormatting sqref="O31">
    <cfRule type="containsErrors" dxfId="8881" priority="684">
      <formula>ISERROR(O31)</formula>
    </cfRule>
  </conditionalFormatting>
  <conditionalFormatting sqref="O34">
    <cfRule type="containsErrors" dxfId="8880" priority="683">
      <formula>ISERROR(O34)</formula>
    </cfRule>
  </conditionalFormatting>
  <conditionalFormatting sqref="O31">
    <cfRule type="containsErrors" dxfId="8879" priority="682">
      <formula>ISERROR(O31)</formula>
    </cfRule>
  </conditionalFormatting>
  <conditionalFormatting sqref="O34">
    <cfRule type="containsErrors" dxfId="8878" priority="681">
      <formula>ISERROR(O34)</formula>
    </cfRule>
  </conditionalFormatting>
  <conditionalFormatting sqref="O31">
    <cfRule type="containsErrors" dxfId="8877" priority="680">
      <formula>ISERROR(O31)</formula>
    </cfRule>
  </conditionalFormatting>
  <conditionalFormatting sqref="O34">
    <cfRule type="containsErrors" dxfId="8876" priority="679">
      <formula>ISERROR(O34)</formula>
    </cfRule>
  </conditionalFormatting>
  <conditionalFormatting sqref="O31">
    <cfRule type="containsErrors" dxfId="8875" priority="678">
      <formula>ISERROR(O31)</formula>
    </cfRule>
  </conditionalFormatting>
  <conditionalFormatting sqref="O34">
    <cfRule type="containsErrors" dxfId="8874" priority="677">
      <formula>ISERROR(O34)</formula>
    </cfRule>
  </conditionalFormatting>
  <conditionalFormatting sqref="O31">
    <cfRule type="containsErrors" dxfId="8873" priority="676">
      <formula>ISERROR(O31)</formula>
    </cfRule>
  </conditionalFormatting>
  <conditionalFormatting sqref="O34">
    <cfRule type="containsErrors" dxfId="8872" priority="675">
      <formula>ISERROR(O34)</formula>
    </cfRule>
  </conditionalFormatting>
  <conditionalFormatting sqref="O31">
    <cfRule type="containsErrors" dxfId="8871" priority="674">
      <formula>ISERROR(O31)</formula>
    </cfRule>
  </conditionalFormatting>
  <conditionalFormatting sqref="O34">
    <cfRule type="containsErrors" dxfId="8870" priority="673">
      <formula>ISERROR(O34)</formula>
    </cfRule>
  </conditionalFormatting>
  <conditionalFormatting sqref="O31">
    <cfRule type="containsErrors" dxfId="8869" priority="672">
      <formula>ISERROR(O31)</formula>
    </cfRule>
  </conditionalFormatting>
  <conditionalFormatting sqref="O34">
    <cfRule type="containsErrors" dxfId="8868" priority="671">
      <formula>ISERROR(O34)</formula>
    </cfRule>
  </conditionalFormatting>
  <conditionalFormatting sqref="O31">
    <cfRule type="containsErrors" dxfId="8867" priority="670">
      <formula>ISERROR(O31)</formula>
    </cfRule>
  </conditionalFormatting>
  <conditionalFormatting sqref="O34">
    <cfRule type="containsErrors" dxfId="8866" priority="669">
      <formula>ISERROR(O34)</formula>
    </cfRule>
  </conditionalFormatting>
  <conditionalFormatting sqref="O31">
    <cfRule type="containsErrors" dxfId="8865" priority="668">
      <formula>ISERROR(O31)</formula>
    </cfRule>
  </conditionalFormatting>
  <conditionalFormatting sqref="O34">
    <cfRule type="containsErrors" dxfId="8864" priority="667">
      <formula>ISERROR(O34)</formula>
    </cfRule>
  </conditionalFormatting>
  <conditionalFormatting sqref="O31">
    <cfRule type="containsErrors" dxfId="8863" priority="666">
      <formula>ISERROR(O31)</formula>
    </cfRule>
  </conditionalFormatting>
  <conditionalFormatting sqref="O34">
    <cfRule type="containsErrors" dxfId="8862" priority="665">
      <formula>ISERROR(O34)</formula>
    </cfRule>
  </conditionalFormatting>
  <conditionalFormatting sqref="O31">
    <cfRule type="containsErrors" dxfId="8861" priority="664">
      <formula>ISERROR(O31)</formula>
    </cfRule>
  </conditionalFormatting>
  <conditionalFormatting sqref="O34">
    <cfRule type="containsErrors" dxfId="8860" priority="663">
      <formula>ISERROR(O34)</formula>
    </cfRule>
  </conditionalFormatting>
  <conditionalFormatting sqref="O31">
    <cfRule type="containsErrors" dxfId="8859" priority="662">
      <formula>ISERROR(O31)</formula>
    </cfRule>
  </conditionalFormatting>
  <conditionalFormatting sqref="O34">
    <cfRule type="containsErrors" dxfId="8858" priority="661">
      <formula>ISERROR(O34)</formula>
    </cfRule>
  </conditionalFormatting>
  <conditionalFormatting sqref="O31">
    <cfRule type="containsErrors" dxfId="8857" priority="660">
      <formula>ISERROR(O31)</formula>
    </cfRule>
  </conditionalFormatting>
  <conditionalFormatting sqref="O34">
    <cfRule type="containsErrors" dxfId="8856" priority="659">
      <formula>ISERROR(O34)</formula>
    </cfRule>
  </conditionalFormatting>
  <conditionalFormatting sqref="O31">
    <cfRule type="containsErrors" dxfId="8855" priority="658">
      <formula>ISERROR(O31)</formula>
    </cfRule>
  </conditionalFormatting>
  <conditionalFormatting sqref="O34">
    <cfRule type="containsErrors" dxfId="8854" priority="657">
      <formula>ISERROR(O34)</formula>
    </cfRule>
  </conditionalFormatting>
  <conditionalFormatting sqref="O31">
    <cfRule type="containsErrors" dxfId="8853" priority="656">
      <formula>ISERROR(O31)</formula>
    </cfRule>
  </conditionalFormatting>
  <conditionalFormatting sqref="O34">
    <cfRule type="containsErrors" dxfId="8852" priority="655">
      <formula>ISERROR(O34)</formula>
    </cfRule>
  </conditionalFormatting>
  <conditionalFormatting sqref="O31">
    <cfRule type="containsErrors" dxfId="8851" priority="654">
      <formula>ISERROR(O31)</formula>
    </cfRule>
  </conditionalFormatting>
  <conditionalFormatting sqref="O34">
    <cfRule type="containsErrors" dxfId="8850" priority="653">
      <formula>ISERROR(O34)</formula>
    </cfRule>
  </conditionalFormatting>
  <conditionalFormatting sqref="O31">
    <cfRule type="containsErrors" dxfId="8849" priority="652">
      <formula>ISERROR(O31)</formula>
    </cfRule>
  </conditionalFormatting>
  <conditionalFormatting sqref="O34">
    <cfRule type="containsErrors" dxfId="8848" priority="651">
      <formula>ISERROR(O34)</formula>
    </cfRule>
  </conditionalFormatting>
  <conditionalFormatting sqref="O31">
    <cfRule type="containsErrors" dxfId="8847" priority="650">
      <formula>ISERROR(O31)</formula>
    </cfRule>
  </conditionalFormatting>
  <conditionalFormatting sqref="O34">
    <cfRule type="containsErrors" dxfId="8846" priority="649">
      <formula>ISERROR(O34)</formula>
    </cfRule>
  </conditionalFormatting>
  <conditionalFormatting sqref="O31">
    <cfRule type="containsErrors" dxfId="8845" priority="648">
      <formula>ISERROR(O31)</formula>
    </cfRule>
  </conditionalFormatting>
  <conditionalFormatting sqref="O34">
    <cfRule type="containsErrors" dxfId="8844" priority="647">
      <formula>ISERROR(O34)</formula>
    </cfRule>
  </conditionalFormatting>
  <conditionalFormatting sqref="O31">
    <cfRule type="containsErrors" dxfId="8843" priority="646">
      <formula>ISERROR(O31)</formula>
    </cfRule>
  </conditionalFormatting>
  <conditionalFormatting sqref="O34">
    <cfRule type="containsErrors" dxfId="8842" priority="645">
      <formula>ISERROR(O34)</formula>
    </cfRule>
  </conditionalFormatting>
  <conditionalFormatting sqref="O31">
    <cfRule type="containsErrors" dxfId="8841" priority="644">
      <formula>ISERROR(O31)</formula>
    </cfRule>
  </conditionalFormatting>
  <conditionalFormatting sqref="O34">
    <cfRule type="containsErrors" dxfId="8840" priority="643">
      <formula>ISERROR(O34)</formula>
    </cfRule>
  </conditionalFormatting>
  <conditionalFormatting sqref="O31">
    <cfRule type="containsErrors" dxfId="8839" priority="642">
      <formula>ISERROR(O31)</formula>
    </cfRule>
  </conditionalFormatting>
  <conditionalFormatting sqref="O34">
    <cfRule type="containsErrors" dxfId="8838" priority="641">
      <formula>ISERROR(O34)</formula>
    </cfRule>
  </conditionalFormatting>
  <conditionalFormatting sqref="O31">
    <cfRule type="containsErrors" dxfId="8837" priority="640">
      <formula>ISERROR(O31)</formula>
    </cfRule>
  </conditionalFormatting>
  <conditionalFormatting sqref="O34">
    <cfRule type="containsErrors" dxfId="8836" priority="639">
      <formula>ISERROR(O34)</formula>
    </cfRule>
  </conditionalFormatting>
  <conditionalFormatting sqref="O31">
    <cfRule type="containsErrors" dxfId="8835" priority="638">
      <formula>ISERROR(O31)</formula>
    </cfRule>
  </conditionalFormatting>
  <conditionalFormatting sqref="O34">
    <cfRule type="containsErrors" dxfId="8834" priority="637">
      <formula>ISERROR(O34)</formula>
    </cfRule>
  </conditionalFormatting>
  <conditionalFormatting sqref="O31">
    <cfRule type="containsErrors" dxfId="8833" priority="636">
      <formula>ISERROR(O31)</formula>
    </cfRule>
  </conditionalFormatting>
  <conditionalFormatting sqref="O34">
    <cfRule type="containsErrors" dxfId="8832" priority="635">
      <formula>ISERROR(O34)</formula>
    </cfRule>
  </conditionalFormatting>
  <conditionalFormatting sqref="O31">
    <cfRule type="containsErrors" dxfId="8831" priority="634">
      <formula>ISERROR(O31)</formula>
    </cfRule>
  </conditionalFormatting>
  <conditionalFormatting sqref="O34">
    <cfRule type="containsErrors" dxfId="8830" priority="633">
      <formula>ISERROR(O34)</formula>
    </cfRule>
  </conditionalFormatting>
  <conditionalFormatting sqref="O31">
    <cfRule type="containsErrors" dxfId="8829" priority="632">
      <formula>ISERROR(O31)</formula>
    </cfRule>
  </conditionalFormatting>
  <conditionalFormatting sqref="O34">
    <cfRule type="containsErrors" dxfId="8828" priority="631">
      <formula>ISERROR(O34)</formula>
    </cfRule>
  </conditionalFormatting>
  <conditionalFormatting sqref="O31">
    <cfRule type="containsErrors" dxfId="8827" priority="630">
      <formula>ISERROR(O31)</formula>
    </cfRule>
  </conditionalFormatting>
  <conditionalFormatting sqref="O34">
    <cfRule type="containsErrors" dxfId="8826" priority="629">
      <formula>ISERROR(O34)</formula>
    </cfRule>
  </conditionalFormatting>
  <conditionalFormatting sqref="O31">
    <cfRule type="containsErrors" dxfId="8825" priority="628">
      <formula>ISERROR(O31)</formula>
    </cfRule>
  </conditionalFormatting>
  <conditionalFormatting sqref="O34">
    <cfRule type="containsErrors" dxfId="8824" priority="627">
      <formula>ISERROR(O34)</formula>
    </cfRule>
  </conditionalFormatting>
  <conditionalFormatting sqref="O31">
    <cfRule type="containsErrors" dxfId="8823" priority="626">
      <formula>ISERROR(O31)</formula>
    </cfRule>
  </conditionalFormatting>
  <conditionalFormatting sqref="O34">
    <cfRule type="containsErrors" dxfId="8822" priority="625">
      <formula>ISERROR(O34)</formula>
    </cfRule>
  </conditionalFormatting>
  <conditionalFormatting sqref="O31">
    <cfRule type="containsErrors" dxfId="8821" priority="624">
      <formula>ISERROR(O31)</formula>
    </cfRule>
  </conditionalFormatting>
  <conditionalFormatting sqref="O34">
    <cfRule type="containsErrors" dxfId="8820" priority="623">
      <formula>ISERROR(O34)</formula>
    </cfRule>
  </conditionalFormatting>
  <conditionalFormatting sqref="O31">
    <cfRule type="containsErrors" dxfId="8819" priority="622">
      <formula>ISERROR(O31)</formula>
    </cfRule>
  </conditionalFormatting>
  <conditionalFormatting sqref="O34">
    <cfRule type="containsErrors" dxfId="8818" priority="621">
      <formula>ISERROR(O34)</formula>
    </cfRule>
  </conditionalFormatting>
  <conditionalFormatting sqref="O31">
    <cfRule type="containsErrors" dxfId="8817" priority="620">
      <formula>ISERROR(O31)</formula>
    </cfRule>
  </conditionalFormatting>
  <conditionalFormatting sqref="O34">
    <cfRule type="containsErrors" dxfId="8816" priority="619">
      <formula>ISERROR(O34)</formula>
    </cfRule>
  </conditionalFormatting>
  <conditionalFormatting sqref="O31">
    <cfRule type="containsErrors" dxfId="8815" priority="618">
      <formula>ISERROR(O31)</formula>
    </cfRule>
  </conditionalFormatting>
  <conditionalFormatting sqref="O34">
    <cfRule type="containsErrors" dxfId="8814" priority="617">
      <formula>ISERROR(O34)</formula>
    </cfRule>
  </conditionalFormatting>
  <conditionalFormatting sqref="O31">
    <cfRule type="containsErrors" dxfId="8813" priority="616">
      <formula>ISERROR(O31)</formula>
    </cfRule>
  </conditionalFormatting>
  <conditionalFormatting sqref="O34">
    <cfRule type="containsErrors" dxfId="8812" priority="615">
      <formula>ISERROR(O34)</formula>
    </cfRule>
  </conditionalFormatting>
  <conditionalFormatting sqref="O31">
    <cfRule type="containsErrors" dxfId="8811" priority="614">
      <formula>ISERROR(O31)</formula>
    </cfRule>
  </conditionalFormatting>
  <conditionalFormatting sqref="O34">
    <cfRule type="containsErrors" dxfId="8810" priority="613">
      <formula>ISERROR(O34)</formula>
    </cfRule>
  </conditionalFormatting>
  <conditionalFormatting sqref="O31">
    <cfRule type="containsErrors" dxfId="8809" priority="612">
      <formula>ISERROR(O31)</formula>
    </cfRule>
  </conditionalFormatting>
  <conditionalFormatting sqref="O34">
    <cfRule type="containsErrors" dxfId="8808" priority="611">
      <formula>ISERROR(O34)</formula>
    </cfRule>
  </conditionalFormatting>
  <conditionalFormatting sqref="O31">
    <cfRule type="containsErrors" dxfId="8807" priority="610">
      <formula>ISERROR(O31)</formula>
    </cfRule>
  </conditionalFormatting>
  <conditionalFormatting sqref="O34">
    <cfRule type="containsErrors" dxfId="8806" priority="609">
      <formula>ISERROR(O34)</formula>
    </cfRule>
  </conditionalFormatting>
  <conditionalFormatting sqref="O31">
    <cfRule type="containsErrors" dxfId="8805" priority="608">
      <formula>ISERROR(O31)</formula>
    </cfRule>
  </conditionalFormatting>
  <conditionalFormatting sqref="O34">
    <cfRule type="containsErrors" dxfId="8804" priority="607">
      <formula>ISERROR(O34)</formula>
    </cfRule>
  </conditionalFormatting>
  <conditionalFormatting sqref="O31">
    <cfRule type="containsErrors" dxfId="8803" priority="606">
      <formula>ISERROR(O31)</formula>
    </cfRule>
  </conditionalFormatting>
  <conditionalFormatting sqref="O34">
    <cfRule type="containsErrors" dxfId="8802" priority="605">
      <formula>ISERROR(O34)</formula>
    </cfRule>
  </conditionalFormatting>
  <conditionalFormatting sqref="O31">
    <cfRule type="containsErrors" dxfId="8801" priority="604">
      <formula>ISERROR(O31)</formula>
    </cfRule>
  </conditionalFormatting>
  <conditionalFormatting sqref="O34">
    <cfRule type="containsErrors" dxfId="8800" priority="603">
      <formula>ISERROR(O34)</formula>
    </cfRule>
  </conditionalFormatting>
  <conditionalFormatting sqref="O31">
    <cfRule type="containsErrors" dxfId="8799" priority="602">
      <formula>ISERROR(O31)</formula>
    </cfRule>
  </conditionalFormatting>
  <conditionalFormatting sqref="O34">
    <cfRule type="containsErrors" dxfId="8798" priority="601">
      <formula>ISERROR(O34)</formula>
    </cfRule>
  </conditionalFormatting>
  <conditionalFormatting sqref="O31">
    <cfRule type="containsErrors" dxfId="8797" priority="600">
      <formula>ISERROR(O31)</formula>
    </cfRule>
  </conditionalFormatting>
  <conditionalFormatting sqref="O34">
    <cfRule type="containsErrors" dxfId="8796" priority="599">
      <formula>ISERROR(O34)</formula>
    </cfRule>
  </conditionalFormatting>
  <conditionalFormatting sqref="O31">
    <cfRule type="containsErrors" dxfId="8795" priority="598">
      <formula>ISERROR(O31)</formula>
    </cfRule>
  </conditionalFormatting>
  <conditionalFormatting sqref="O34">
    <cfRule type="containsErrors" dxfId="8794" priority="597">
      <formula>ISERROR(O34)</formula>
    </cfRule>
  </conditionalFormatting>
  <conditionalFormatting sqref="O31">
    <cfRule type="containsErrors" dxfId="8793" priority="596">
      <formula>ISERROR(O31)</formula>
    </cfRule>
  </conditionalFormatting>
  <conditionalFormatting sqref="O34">
    <cfRule type="containsErrors" dxfId="8792" priority="595">
      <formula>ISERROR(O34)</formula>
    </cfRule>
  </conditionalFormatting>
  <conditionalFormatting sqref="O31">
    <cfRule type="containsErrors" dxfId="8791" priority="594">
      <formula>ISERROR(O31)</formula>
    </cfRule>
  </conditionalFormatting>
  <conditionalFormatting sqref="O34">
    <cfRule type="containsErrors" dxfId="8790" priority="593">
      <formula>ISERROR(O34)</formula>
    </cfRule>
  </conditionalFormatting>
  <conditionalFormatting sqref="O34">
    <cfRule type="containsErrors" dxfId="8789" priority="592">
      <formula>ISERROR(O34)</formula>
    </cfRule>
  </conditionalFormatting>
  <conditionalFormatting sqref="O31">
    <cfRule type="containsErrors" dxfId="8788" priority="591">
      <formula>ISERROR(O31)</formula>
    </cfRule>
  </conditionalFormatting>
  <conditionalFormatting sqref="O34">
    <cfRule type="containsErrors" dxfId="8787" priority="590">
      <formula>ISERROR(O34)</formula>
    </cfRule>
  </conditionalFormatting>
  <conditionalFormatting sqref="O31">
    <cfRule type="containsErrors" dxfId="8786" priority="589">
      <formula>ISERROR(O31)</formula>
    </cfRule>
  </conditionalFormatting>
  <conditionalFormatting sqref="O34">
    <cfRule type="containsErrors" dxfId="8785" priority="588">
      <formula>ISERROR(O34)</formula>
    </cfRule>
  </conditionalFormatting>
  <conditionalFormatting sqref="O31">
    <cfRule type="containsErrors" dxfId="8784" priority="587">
      <formula>ISERROR(O31)</formula>
    </cfRule>
  </conditionalFormatting>
  <conditionalFormatting sqref="N29:Q29 N28:P28 N22:Q27 N30:O38">
    <cfRule type="containsErrors" dxfId="8783" priority="586">
      <formula>ISERROR(N22)</formula>
    </cfRule>
  </conditionalFormatting>
  <conditionalFormatting sqref="N29:Q29 N28:P28 N22:Q27 N30:O38">
    <cfRule type="containsErrors" dxfId="8782" priority="585">
      <formula>ISERROR(N22)</formula>
    </cfRule>
  </conditionalFormatting>
  <conditionalFormatting sqref="N35:N38">
    <cfRule type="cellIs" dxfId="8781" priority="584" operator="notEqual">
      <formula>0</formula>
    </cfRule>
  </conditionalFormatting>
  <conditionalFormatting sqref="N50">
    <cfRule type="containsErrors" dxfId="8780" priority="583">
      <formula>ISERROR(N50)</formula>
    </cfRule>
  </conditionalFormatting>
  <conditionalFormatting sqref="N50">
    <cfRule type="containsErrors" dxfId="8779" priority="582">
      <formula>ISERROR(N50)</formula>
    </cfRule>
  </conditionalFormatting>
  <conditionalFormatting sqref="N68">
    <cfRule type="containsErrors" dxfId="8778" priority="581">
      <formula>ISERROR(N68)</formula>
    </cfRule>
  </conditionalFormatting>
  <conditionalFormatting sqref="N68">
    <cfRule type="containsErrors" dxfId="8777" priority="580">
      <formula>ISERROR(N68)</formula>
    </cfRule>
  </conditionalFormatting>
  <conditionalFormatting sqref="N86">
    <cfRule type="containsErrors" dxfId="8776" priority="579">
      <formula>ISERROR(N86)</formula>
    </cfRule>
  </conditionalFormatting>
  <conditionalFormatting sqref="N86">
    <cfRule type="containsErrors" dxfId="8775" priority="578">
      <formula>ISERROR(N86)</formula>
    </cfRule>
  </conditionalFormatting>
  <conditionalFormatting sqref="N104">
    <cfRule type="containsErrors" dxfId="8774" priority="577">
      <formula>ISERROR(N104)</formula>
    </cfRule>
  </conditionalFormatting>
  <conditionalFormatting sqref="N104">
    <cfRule type="containsErrors" dxfId="8773" priority="576">
      <formula>ISERROR(N104)</formula>
    </cfRule>
  </conditionalFormatting>
  <conditionalFormatting sqref="N31:O38">
    <cfRule type="containsErrors" dxfId="8772" priority="575">
      <formula>ISERROR(N31)</formula>
    </cfRule>
  </conditionalFormatting>
  <conditionalFormatting sqref="N31:O38">
    <cfRule type="containsErrors" dxfId="8771" priority="574">
      <formula>ISERROR(N31)</formula>
    </cfRule>
  </conditionalFormatting>
  <conditionalFormatting sqref="N35:N38">
    <cfRule type="cellIs" dxfId="8770" priority="573" operator="notEqual">
      <formula>0</formula>
    </cfRule>
  </conditionalFormatting>
  <conditionalFormatting sqref="O49">
    <cfRule type="containsErrors" dxfId="8769" priority="572">
      <formula>ISERROR(O49)</formula>
    </cfRule>
  </conditionalFormatting>
  <conditionalFormatting sqref="O52">
    <cfRule type="containsErrors" dxfId="8768" priority="571">
      <formula>ISERROR(O52)</formula>
    </cfRule>
  </conditionalFormatting>
  <conditionalFormatting sqref="O49">
    <cfRule type="containsErrors" dxfId="8767" priority="570">
      <formula>ISERROR(O49)</formula>
    </cfRule>
  </conditionalFormatting>
  <conditionalFormatting sqref="O52">
    <cfRule type="containsErrors" dxfId="8766" priority="569">
      <formula>ISERROR(O52)</formula>
    </cfRule>
  </conditionalFormatting>
  <conditionalFormatting sqref="O49">
    <cfRule type="containsErrors" dxfId="8765" priority="568">
      <formula>ISERROR(O49)</formula>
    </cfRule>
  </conditionalFormatting>
  <conditionalFormatting sqref="O52">
    <cfRule type="containsErrors" dxfId="8764" priority="567">
      <formula>ISERROR(O52)</formula>
    </cfRule>
  </conditionalFormatting>
  <conditionalFormatting sqref="O49">
    <cfRule type="containsErrors" dxfId="8763" priority="566">
      <formula>ISERROR(O49)</formula>
    </cfRule>
  </conditionalFormatting>
  <conditionalFormatting sqref="O52">
    <cfRule type="containsErrors" dxfId="8762" priority="565">
      <formula>ISERROR(O52)</formula>
    </cfRule>
  </conditionalFormatting>
  <conditionalFormatting sqref="O49">
    <cfRule type="containsErrors" dxfId="8761" priority="564">
      <formula>ISERROR(O49)</formula>
    </cfRule>
  </conditionalFormatting>
  <conditionalFormatting sqref="O52">
    <cfRule type="containsErrors" dxfId="8760" priority="563">
      <formula>ISERROR(O52)</formula>
    </cfRule>
  </conditionalFormatting>
  <conditionalFormatting sqref="O49">
    <cfRule type="containsErrors" dxfId="8759" priority="562">
      <formula>ISERROR(O49)</formula>
    </cfRule>
  </conditionalFormatting>
  <conditionalFormatting sqref="O52">
    <cfRule type="containsErrors" dxfId="8758" priority="561">
      <formula>ISERROR(O52)</formula>
    </cfRule>
  </conditionalFormatting>
  <conditionalFormatting sqref="O49">
    <cfRule type="containsErrors" dxfId="8757" priority="560">
      <formula>ISERROR(O49)</formula>
    </cfRule>
  </conditionalFormatting>
  <conditionalFormatting sqref="O52">
    <cfRule type="containsErrors" dxfId="8756" priority="559">
      <formula>ISERROR(O52)</formula>
    </cfRule>
  </conditionalFormatting>
  <conditionalFormatting sqref="O49">
    <cfRule type="containsErrors" dxfId="8755" priority="558">
      <formula>ISERROR(O49)</formula>
    </cfRule>
  </conditionalFormatting>
  <conditionalFormatting sqref="O52">
    <cfRule type="containsErrors" dxfId="8754" priority="557">
      <formula>ISERROR(O52)</formula>
    </cfRule>
  </conditionalFormatting>
  <conditionalFormatting sqref="O49">
    <cfRule type="containsErrors" dxfId="8753" priority="556">
      <formula>ISERROR(O49)</formula>
    </cfRule>
  </conditionalFormatting>
  <conditionalFormatting sqref="O52">
    <cfRule type="containsErrors" dxfId="8752" priority="555">
      <formula>ISERROR(O52)</formula>
    </cfRule>
  </conditionalFormatting>
  <conditionalFormatting sqref="O49">
    <cfRule type="containsErrors" dxfId="8751" priority="554">
      <formula>ISERROR(O49)</formula>
    </cfRule>
  </conditionalFormatting>
  <conditionalFormatting sqref="O52">
    <cfRule type="containsErrors" dxfId="8750" priority="553">
      <formula>ISERROR(O52)</formula>
    </cfRule>
  </conditionalFormatting>
  <conditionalFormatting sqref="O49">
    <cfRule type="containsErrors" dxfId="8749" priority="552">
      <formula>ISERROR(O49)</formula>
    </cfRule>
  </conditionalFormatting>
  <conditionalFormatting sqref="O52">
    <cfRule type="containsErrors" dxfId="8748" priority="551">
      <formula>ISERROR(O52)</formula>
    </cfRule>
  </conditionalFormatting>
  <conditionalFormatting sqref="O49">
    <cfRule type="containsErrors" dxfId="8747" priority="550">
      <formula>ISERROR(O49)</formula>
    </cfRule>
  </conditionalFormatting>
  <conditionalFormatting sqref="O52">
    <cfRule type="containsErrors" dxfId="8746" priority="549">
      <formula>ISERROR(O52)</formula>
    </cfRule>
  </conditionalFormatting>
  <conditionalFormatting sqref="O49">
    <cfRule type="containsErrors" dxfId="8745" priority="548">
      <formula>ISERROR(O49)</formula>
    </cfRule>
  </conditionalFormatting>
  <conditionalFormatting sqref="O52">
    <cfRule type="containsErrors" dxfId="8744" priority="547">
      <formula>ISERROR(O52)</formula>
    </cfRule>
  </conditionalFormatting>
  <conditionalFormatting sqref="O49">
    <cfRule type="containsErrors" dxfId="8743" priority="546">
      <formula>ISERROR(O49)</formula>
    </cfRule>
  </conditionalFormatting>
  <conditionalFormatting sqref="O52">
    <cfRule type="containsErrors" dxfId="8742" priority="545">
      <formula>ISERROR(O52)</formula>
    </cfRule>
  </conditionalFormatting>
  <conditionalFormatting sqref="O49">
    <cfRule type="containsErrors" dxfId="8741" priority="544">
      <formula>ISERROR(O49)</formula>
    </cfRule>
  </conditionalFormatting>
  <conditionalFormatting sqref="O52">
    <cfRule type="containsErrors" dxfId="8740" priority="543">
      <formula>ISERROR(O52)</formula>
    </cfRule>
  </conditionalFormatting>
  <conditionalFormatting sqref="O49">
    <cfRule type="containsErrors" dxfId="8739" priority="542">
      <formula>ISERROR(O49)</formula>
    </cfRule>
  </conditionalFormatting>
  <conditionalFormatting sqref="O52">
    <cfRule type="containsErrors" dxfId="8738" priority="541">
      <formula>ISERROR(O52)</formula>
    </cfRule>
  </conditionalFormatting>
  <conditionalFormatting sqref="O49">
    <cfRule type="containsErrors" dxfId="8737" priority="540">
      <formula>ISERROR(O49)</formula>
    </cfRule>
  </conditionalFormatting>
  <conditionalFormatting sqref="O52">
    <cfRule type="containsErrors" dxfId="8736" priority="539">
      <formula>ISERROR(O52)</formula>
    </cfRule>
  </conditionalFormatting>
  <conditionalFormatting sqref="O49">
    <cfRule type="containsErrors" dxfId="8735" priority="538">
      <formula>ISERROR(O49)</formula>
    </cfRule>
  </conditionalFormatting>
  <conditionalFormatting sqref="O52">
    <cfRule type="containsErrors" dxfId="8734" priority="537">
      <formula>ISERROR(O52)</formula>
    </cfRule>
  </conditionalFormatting>
  <conditionalFormatting sqref="O49">
    <cfRule type="containsErrors" dxfId="8733" priority="536">
      <formula>ISERROR(O49)</formula>
    </cfRule>
  </conditionalFormatting>
  <conditionalFormatting sqref="O52">
    <cfRule type="containsErrors" dxfId="8732" priority="535">
      <formula>ISERROR(O52)</formula>
    </cfRule>
  </conditionalFormatting>
  <conditionalFormatting sqref="O49">
    <cfRule type="containsErrors" dxfId="8731" priority="534">
      <formula>ISERROR(O49)</formula>
    </cfRule>
  </conditionalFormatting>
  <conditionalFormatting sqref="O52">
    <cfRule type="containsErrors" dxfId="8730" priority="533">
      <formula>ISERROR(O52)</formula>
    </cfRule>
  </conditionalFormatting>
  <conditionalFormatting sqref="O49">
    <cfRule type="containsErrors" dxfId="8729" priority="532">
      <formula>ISERROR(O49)</formula>
    </cfRule>
  </conditionalFormatting>
  <conditionalFormatting sqref="O52">
    <cfRule type="containsErrors" dxfId="8728" priority="531">
      <formula>ISERROR(O52)</formula>
    </cfRule>
  </conditionalFormatting>
  <conditionalFormatting sqref="O49">
    <cfRule type="containsErrors" dxfId="8727" priority="530">
      <formula>ISERROR(O49)</formula>
    </cfRule>
  </conditionalFormatting>
  <conditionalFormatting sqref="O52">
    <cfRule type="containsErrors" dxfId="8726" priority="529">
      <formula>ISERROR(O52)</formula>
    </cfRule>
  </conditionalFormatting>
  <conditionalFormatting sqref="O49">
    <cfRule type="containsErrors" dxfId="8725" priority="528">
      <formula>ISERROR(O49)</formula>
    </cfRule>
  </conditionalFormatting>
  <conditionalFormatting sqref="O52">
    <cfRule type="containsErrors" dxfId="8724" priority="527">
      <formula>ISERROR(O52)</formula>
    </cfRule>
  </conditionalFormatting>
  <conditionalFormatting sqref="O49">
    <cfRule type="containsErrors" dxfId="8723" priority="526">
      <formula>ISERROR(O49)</formula>
    </cfRule>
  </conditionalFormatting>
  <conditionalFormatting sqref="O52">
    <cfRule type="containsErrors" dxfId="8722" priority="525">
      <formula>ISERROR(O52)</formula>
    </cfRule>
  </conditionalFormatting>
  <conditionalFormatting sqref="O49">
    <cfRule type="containsErrors" dxfId="8721" priority="524">
      <formula>ISERROR(O49)</formula>
    </cfRule>
  </conditionalFormatting>
  <conditionalFormatting sqref="O52">
    <cfRule type="containsErrors" dxfId="8720" priority="523">
      <formula>ISERROR(O52)</formula>
    </cfRule>
  </conditionalFormatting>
  <conditionalFormatting sqref="O49">
    <cfRule type="containsErrors" dxfId="8719" priority="522">
      <formula>ISERROR(O49)</formula>
    </cfRule>
  </conditionalFormatting>
  <conditionalFormatting sqref="O52">
    <cfRule type="containsErrors" dxfId="8718" priority="521">
      <formula>ISERROR(O52)</formula>
    </cfRule>
  </conditionalFormatting>
  <conditionalFormatting sqref="O49">
    <cfRule type="containsErrors" dxfId="8717" priority="520">
      <formula>ISERROR(O49)</formula>
    </cfRule>
  </conditionalFormatting>
  <conditionalFormatting sqref="O52">
    <cfRule type="containsErrors" dxfId="8716" priority="519">
      <formula>ISERROR(O52)</formula>
    </cfRule>
  </conditionalFormatting>
  <conditionalFormatting sqref="O49">
    <cfRule type="containsErrors" dxfId="8715" priority="518">
      <formula>ISERROR(O49)</formula>
    </cfRule>
  </conditionalFormatting>
  <conditionalFormatting sqref="O52">
    <cfRule type="containsErrors" dxfId="8714" priority="517">
      <formula>ISERROR(O52)</formula>
    </cfRule>
  </conditionalFormatting>
  <conditionalFormatting sqref="O49">
    <cfRule type="containsErrors" dxfId="8713" priority="516">
      <formula>ISERROR(O49)</formula>
    </cfRule>
  </conditionalFormatting>
  <conditionalFormatting sqref="O52">
    <cfRule type="containsErrors" dxfId="8712" priority="515">
      <formula>ISERROR(O52)</formula>
    </cfRule>
  </conditionalFormatting>
  <conditionalFormatting sqref="O49">
    <cfRule type="containsErrors" dxfId="8711" priority="514">
      <formula>ISERROR(O49)</formula>
    </cfRule>
  </conditionalFormatting>
  <conditionalFormatting sqref="O52">
    <cfRule type="containsErrors" dxfId="8710" priority="513">
      <formula>ISERROR(O52)</formula>
    </cfRule>
  </conditionalFormatting>
  <conditionalFormatting sqref="O49">
    <cfRule type="containsErrors" dxfId="8709" priority="512">
      <formula>ISERROR(O49)</formula>
    </cfRule>
  </conditionalFormatting>
  <conditionalFormatting sqref="O52">
    <cfRule type="containsErrors" dxfId="8708" priority="511">
      <formula>ISERROR(O52)</formula>
    </cfRule>
  </conditionalFormatting>
  <conditionalFormatting sqref="O49">
    <cfRule type="containsErrors" dxfId="8707" priority="510">
      <formula>ISERROR(O49)</formula>
    </cfRule>
  </conditionalFormatting>
  <conditionalFormatting sqref="O52">
    <cfRule type="containsErrors" dxfId="8706" priority="509">
      <formula>ISERROR(O52)</formula>
    </cfRule>
  </conditionalFormatting>
  <conditionalFormatting sqref="O49">
    <cfRule type="containsErrors" dxfId="8705" priority="508">
      <formula>ISERROR(O49)</formula>
    </cfRule>
  </conditionalFormatting>
  <conditionalFormatting sqref="O52">
    <cfRule type="containsErrors" dxfId="8704" priority="507">
      <formula>ISERROR(O52)</formula>
    </cfRule>
  </conditionalFormatting>
  <conditionalFormatting sqref="O49">
    <cfRule type="containsErrors" dxfId="8703" priority="506">
      <formula>ISERROR(O49)</formula>
    </cfRule>
  </conditionalFormatting>
  <conditionalFormatting sqref="O52">
    <cfRule type="containsErrors" dxfId="8702" priority="505">
      <formula>ISERROR(O52)</formula>
    </cfRule>
  </conditionalFormatting>
  <conditionalFormatting sqref="O49">
    <cfRule type="containsErrors" dxfId="8701" priority="504">
      <formula>ISERROR(O49)</formula>
    </cfRule>
  </conditionalFormatting>
  <conditionalFormatting sqref="O52">
    <cfRule type="containsErrors" dxfId="8700" priority="503">
      <formula>ISERROR(O52)</formula>
    </cfRule>
  </conditionalFormatting>
  <conditionalFormatting sqref="O49">
    <cfRule type="containsErrors" dxfId="8699" priority="502">
      <formula>ISERROR(O49)</formula>
    </cfRule>
  </conditionalFormatting>
  <conditionalFormatting sqref="O52">
    <cfRule type="containsErrors" dxfId="8698" priority="501">
      <formula>ISERROR(O52)</formula>
    </cfRule>
  </conditionalFormatting>
  <conditionalFormatting sqref="O49">
    <cfRule type="containsErrors" dxfId="8697" priority="500">
      <formula>ISERROR(O49)</formula>
    </cfRule>
  </conditionalFormatting>
  <conditionalFormatting sqref="O52">
    <cfRule type="containsErrors" dxfId="8696" priority="499">
      <formula>ISERROR(O52)</formula>
    </cfRule>
  </conditionalFormatting>
  <conditionalFormatting sqref="O49">
    <cfRule type="containsErrors" dxfId="8695" priority="498">
      <formula>ISERROR(O49)</formula>
    </cfRule>
  </conditionalFormatting>
  <conditionalFormatting sqref="O52">
    <cfRule type="containsErrors" dxfId="8694" priority="497">
      <formula>ISERROR(O52)</formula>
    </cfRule>
  </conditionalFormatting>
  <conditionalFormatting sqref="O49">
    <cfRule type="containsErrors" dxfId="8693" priority="496">
      <formula>ISERROR(O49)</formula>
    </cfRule>
  </conditionalFormatting>
  <conditionalFormatting sqref="O52">
    <cfRule type="containsErrors" dxfId="8692" priority="495">
      <formula>ISERROR(O52)</formula>
    </cfRule>
  </conditionalFormatting>
  <conditionalFormatting sqref="O49">
    <cfRule type="containsErrors" dxfId="8691" priority="494">
      <formula>ISERROR(O49)</formula>
    </cfRule>
  </conditionalFormatting>
  <conditionalFormatting sqref="O52">
    <cfRule type="containsErrors" dxfId="8690" priority="493">
      <formula>ISERROR(O52)</formula>
    </cfRule>
  </conditionalFormatting>
  <conditionalFormatting sqref="O49">
    <cfRule type="containsErrors" dxfId="8689" priority="492">
      <formula>ISERROR(O49)</formula>
    </cfRule>
  </conditionalFormatting>
  <conditionalFormatting sqref="O52">
    <cfRule type="containsErrors" dxfId="8688" priority="491">
      <formula>ISERROR(O52)</formula>
    </cfRule>
  </conditionalFormatting>
  <conditionalFormatting sqref="O49">
    <cfRule type="containsErrors" dxfId="8687" priority="490">
      <formula>ISERROR(O49)</formula>
    </cfRule>
  </conditionalFormatting>
  <conditionalFormatting sqref="O52">
    <cfRule type="containsErrors" dxfId="8686" priority="489">
      <formula>ISERROR(O52)</formula>
    </cfRule>
  </conditionalFormatting>
  <conditionalFormatting sqref="O49">
    <cfRule type="containsErrors" dxfId="8685" priority="488">
      <formula>ISERROR(O49)</formula>
    </cfRule>
  </conditionalFormatting>
  <conditionalFormatting sqref="O52">
    <cfRule type="containsErrors" dxfId="8684" priority="487">
      <formula>ISERROR(O52)</formula>
    </cfRule>
  </conditionalFormatting>
  <conditionalFormatting sqref="O49">
    <cfRule type="containsErrors" dxfId="8683" priority="486">
      <formula>ISERROR(O49)</formula>
    </cfRule>
  </conditionalFormatting>
  <conditionalFormatting sqref="O52">
    <cfRule type="containsErrors" dxfId="8682" priority="485">
      <formula>ISERROR(O52)</formula>
    </cfRule>
  </conditionalFormatting>
  <conditionalFormatting sqref="O49">
    <cfRule type="containsErrors" dxfId="8681" priority="484">
      <formula>ISERROR(O49)</formula>
    </cfRule>
  </conditionalFormatting>
  <conditionalFormatting sqref="O52">
    <cfRule type="containsErrors" dxfId="8680" priority="483">
      <formula>ISERROR(O52)</formula>
    </cfRule>
  </conditionalFormatting>
  <conditionalFormatting sqref="O49">
    <cfRule type="containsErrors" dxfId="8679" priority="482">
      <formula>ISERROR(O49)</formula>
    </cfRule>
  </conditionalFormatting>
  <conditionalFormatting sqref="O52">
    <cfRule type="containsErrors" dxfId="8678" priority="481">
      <formula>ISERROR(O52)</formula>
    </cfRule>
  </conditionalFormatting>
  <conditionalFormatting sqref="O49">
    <cfRule type="containsErrors" dxfId="8677" priority="480">
      <formula>ISERROR(O49)</formula>
    </cfRule>
  </conditionalFormatting>
  <conditionalFormatting sqref="O52">
    <cfRule type="containsErrors" dxfId="8676" priority="479">
      <formula>ISERROR(O52)</formula>
    </cfRule>
  </conditionalFormatting>
  <conditionalFormatting sqref="O49">
    <cfRule type="containsErrors" dxfId="8675" priority="478">
      <formula>ISERROR(O49)</formula>
    </cfRule>
  </conditionalFormatting>
  <conditionalFormatting sqref="O52">
    <cfRule type="containsErrors" dxfId="8674" priority="477">
      <formula>ISERROR(O52)</formula>
    </cfRule>
  </conditionalFormatting>
  <conditionalFormatting sqref="O49">
    <cfRule type="containsErrors" dxfId="8673" priority="476">
      <formula>ISERROR(O49)</formula>
    </cfRule>
  </conditionalFormatting>
  <conditionalFormatting sqref="O52">
    <cfRule type="containsErrors" dxfId="8672" priority="475">
      <formula>ISERROR(O52)</formula>
    </cfRule>
  </conditionalFormatting>
  <conditionalFormatting sqref="O49">
    <cfRule type="containsErrors" dxfId="8671" priority="474">
      <formula>ISERROR(O49)</formula>
    </cfRule>
  </conditionalFormatting>
  <conditionalFormatting sqref="O52">
    <cfRule type="containsErrors" dxfId="8670" priority="473">
      <formula>ISERROR(O52)</formula>
    </cfRule>
  </conditionalFormatting>
  <conditionalFormatting sqref="O52">
    <cfRule type="containsErrors" dxfId="8669" priority="472">
      <formula>ISERROR(O52)</formula>
    </cfRule>
  </conditionalFormatting>
  <conditionalFormatting sqref="O49">
    <cfRule type="containsErrors" dxfId="8668" priority="471">
      <formula>ISERROR(O49)</formula>
    </cfRule>
  </conditionalFormatting>
  <conditionalFormatting sqref="O52">
    <cfRule type="containsErrors" dxfId="8667" priority="470">
      <formula>ISERROR(O52)</formula>
    </cfRule>
  </conditionalFormatting>
  <conditionalFormatting sqref="O49">
    <cfRule type="containsErrors" dxfId="8666" priority="469">
      <formula>ISERROR(O49)</formula>
    </cfRule>
  </conditionalFormatting>
  <conditionalFormatting sqref="O52">
    <cfRule type="containsErrors" dxfId="8665" priority="468">
      <formula>ISERROR(O52)</formula>
    </cfRule>
  </conditionalFormatting>
  <conditionalFormatting sqref="O49">
    <cfRule type="containsErrors" dxfId="8664" priority="467">
      <formula>ISERROR(O49)</formula>
    </cfRule>
  </conditionalFormatting>
  <conditionalFormatting sqref="N49:O56">
    <cfRule type="containsErrors" dxfId="8663" priority="466">
      <formula>ISERROR(N49)</formula>
    </cfRule>
  </conditionalFormatting>
  <conditionalFormatting sqref="N49:O56">
    <cfRule type="containsErrors" dxfId="8662" priority="465">
      <formula>ISERROR(N49)</formula>
    </cfRule>
  </conditionalFormatting>
  <conditionalFormatting sqref="N53:N56">
    <cfRule type="cellIs" dxfId="8661" priority="464" operator="notEqual">
      <formula>0</formula>
    </cfRule>
  </conditionalFormatting>
  <conditionalFormatting sqref="N49:O56">
    <cfRule type="containsErrors" dxfId="8660" priority="463">
      <formula>ISERROR(N49)</formula>
    </cfRule>
  </conditionalFormatting>
  <conditionalFormatting sqref="N49:O56">
    <cfRule type="containsErrors" dxfId="8659" priority="462">
      <formula>ISERROR(N49)</formula>
    </cfRule>
  </conditionalFormatting>
  <conditionalFormatting sqref="N53:N56">
    <cfRule type="cellIs" dxfId="8658" priority="461" operator="notEqual">
      <formula>0</formula>
    </cfRule>
  </conditionalFormatting>
  <conditionalFormatting sqref="N31:O38">
    <cfRule type="containsErrors" dxfId="8657" priority="460">
      <formula>ISERROR(N31)</formula>
    </cfRule>
  </conditionalFormatting>
  <conditionalFormatting sqref="N31:O38">
    <cfRule type="containsErrors" dxfId="8656" priority="459">
      <formula>ISERROR(N31)</formula>
    </cfRule>
  </conditionalFormatting>
  <conditionalFormatting sqref="N35:N38">
    <cfRule type="cellIs" dxfId="8655" priority="458" operator="notEqual">
      <formula>0</formula>
    </cfRule>
  </conditionalFormatting>
  <conditionalFormatting sqref="N49:O56">
    <cfRule type="containsErrors" dxfId="8654" priority="457">
      <formula>ISERROR(N49)</formula>
    </cfRule>
  </conditionalFormatting>
  <conditionalFormatting sqref="N49:O56">
    <cfRule type="containsErrors" dxfId="8653" priority="456">
      <formula>ISERROR(N49)</formula>
    </cfRule>
  </conditionalFormatting>
  <conditionalFormatting sqref="N53:N56">
    <cfRule type="cellIs" dxfId="8652" priority="455" operator="notEqual">
      <formula>0</formula>
    </cfRule>
  </conditionalFormatting>
  <conditionalFormatting sqref="N1:N9 N11 N19:N110">
    <cfRule type="containsErrors" dxfId="8651" priority="454">
      <formula>ISERROR(N1)</formula>
    </cfRule>
  </conditionalFormatting>
  <conditionalFormatting sqref="N1:N9 N11 N19:N110">
    <cfRule type="containsErrors" dxfId="8650" priority="453">
      <formula>ISERROR(N1)</formula>
    </cfRule>
  </conditionalFormatting>
  <conditionalFormatting sqref="N1:N9 N11 N19:N110">
    <cfRule type="containsErrors" dxfId="8649" priority="452">
      <formula>ISERROR(N1)</formula>
    </cfRule>
  </conditionalFormatting>
  <conditionalFormatting sqref="N94:N110">
    <cfRule type="containsErrors" dxfId="8648" priority="451">
      <formula>ISERROR(N94)</formula>
    </cfRule>
  </conditionalFormatting>
  <conditionalFormatting sqref="N94:N110">
    <cfRule type="containsErrors" dxfId="8647" priority="450">
      <formula>ISERROR(N94)</formula>
    </cfRule>
  </conditionalFormatting>
  <conditionalFormatting sqref="N107:N110">
    <cfRule type="cellIs" dxfId="8646" priority="449" operator="notEqual">
      <formula>0</formula>
    </cfRule>
  </conditionalFormatting>
  <conditionalFormatting sqref="N76:N92">
    <cfRule type="containsErrors" dxfId="8645" priority="448">
      <formula>ISERROR(N76)</formula>
    </cfRule>
  </conditionalFormatting>
  <conditionalFormatting sqref="N76:N92">
    <cfRule type="containsErrors" dxfId="8644" priority="447">
      <formula>ISERROR(N76)</formula>
    </cfRule>
  </conditionalFormatting>
  <conditionalFormatting sqref="N89:N92">
    <cfRule type="cellIs" dxfId="8643" priority="446" operator="notEqual">
      <formula>0</formula>
    </cfRule>
  </conditionalFormatting>
  <conditionalFormatting sqref="N58:N74">
    <cfRule type="containsErrors" dxfId="8642" priority="445">
      <formula>ISERROR(N58)</formula>
    </cfRule>
  </conditionalFormatting>
  <conditionalFormatting sqref="N58:N74">
    <cfRule type="containsErrors" dxfId="8641" priority="444">
      <formula>ISERROR(N58)</formula>
    </cfRule>
  </conditionalFormatting>
  <conditionalFormatting sqref="N71:N74">
    <cfRule type="cellIs" dxfId="8640" priority="443" operator="notEqual">
      <formula>0</formula>
    </cfRule>
  </conditionalFormatting>
  <conditionalFormatting sqref="N40:N56">
    <cfRule type="containsErrors" dxfId="8639" priority="442">
      <formula>ISERROR(N40)</formula>
    </cfRule>
  </conditionalFormatting>
  <conditionalFormatting sqref="N40:N56">
    <cfRule type="containsErrors" dxfId="8638" priority="441">
      <formula>ISERROR(N40)</formula>
    </cfRule>
  </conditionalFormatting>
  <conditionalFormatting sqref="N53:N56">
    <cfRule type="cellIs" dxfId="8637" priority="440" operator="notEqual">
      <formula>0</formula>
    </cfRule>
  </conditionalFormatting>
  <conditionalFormatting sqref="N4:N9 N11 N19:N20">
    <cfRule type="containsErrors" dxfId="8636" priority="439">
      <formula>ISERROR(N4)</formula>
    </cfRule>
  </conditionalFormatting>
  <conditionalFormatting sqref="N4:N9 N11">
    <cfRule type="containsErrors" dxfId="8635" priority="438">
      <formula>ISERROR(N4)</formula>
    </cfRule>
  </conditionalFormatting>
  <conditionalFormatting sqref="N17:N20">
    <cfRule type="cellIs" dxfId="8634" priority="437" operator="notEqual">
      <formula>0</formula>
    </cfRule>
  </conditionalFormatting>
  <conditionalFormatting sqref="N22:N38">
    <cfRule type="containsErrors" dxfId="8633" priority="436">
      <formula>ISERROR(N22)</formula>
    </cfRule>
  </conditionalFormatting>
  <conditionalFormatting sqref="N22:N38">
    <cfRule type="containsErrors" dxfId="8632" priority="435">
      <formula>ISERROR(N22)</formula>
    </cfRule>
  </conditionalFormatting>
  <conditionalFormatting sqref="N35:N38">
    <cfRule type="cellIs" dxfId="8631" priority="434" operator="notEqual">
      <formula>0</formula>
    </cfRule>
  </conditionalFormatting>
  <conditionalFormatting sqref="N50">
    <cfRule type="containsErrors" dxfId="8630" priority="433">
      <formula>ISERROR(N50)</formula>
    </cfRule>
  </conditionalFormatting>
  <conditionalFormatting sqref="N50">
    <cfRule type="containsErrors" dxfId="8629" priority="432">
      <formula>ISERROR(N50)</formula>
    </cfRule>
  </conditionalFormatting>
  <conditionalFormatting sqref="N68">
    <cfRule type="containsErrors" dxfId="8628" priority="431">
      <formula>ISERROR(N68)</formula>
    </cfRule>
  </conditionalFormatting>
  <conditionalFormatting sqref="N68">
    <cfRule type="containsErrors" dxfId="8627" priority="430">
      <formula>ISERROR(N68)</formula>
    </cfRule>
  </conditionalFormatting>
  <conditionalFormatting sqref="N86">
    <cfRule type="containsErrors" dxfId="8626" priority="429">
      <formula>ISERROR(N86)</formula>
    </cfRule>
  </conditionalFormatting>
  <conditionalFormatting sqref="N86">
    <cfRule type="containsErrors" dxfId="8625" priority="428">
      <formula>ISERROR(N86)</formula>
    </cfRule>
  </conditionalFormatting>
  <conditionalFormatting sqref="N104">
    <cfRule type="containsErrors" dxfId="8624" priority="427">
      <formula>ISERROR(N104)</formula>
    </cfRule>
  </conditionalFormatting>
  <conditionalFormatting sqref="N104">
    <cfRule type="containsErrors" dxfId="8623" priority="426">
      <formula>ISERROR(N104)</formula>
    </cfRule>
  </conditionalFormatting>
  <conditionalFormatting sqref="N31:N38">
    <cfRule type="containsErrors" dxfId="8622" priority="425">
      <formula>ISERROR(N31)</formula>
    </cfRule>
  </conditionalFormatting>
  <conditionalFormatting sqref="N31:N38">
    <cfRule type="containsErrors" dxfId="8621" priority="424">
      <formula>ISERROR(N31)</formula>
    </cfRule>
  </conditionalFormatting>
  <conditionalFormatting sqref="N35:N38">
    <cfRule type="cellIs" dxfId="8620" priority="423" operator="notEqual">
      <formula>0</formula>
    </cfRule>
  </conditionalFormatting>
  <conditionalFormatting sqref="N49:N56">
    <cfRule type="containsErrors" dxfId="8619" priority="422">
      <formula>ISERROR(N49)</formula>
    </cfRule>
  </conditionalFormatting>
  <conditionalFormatting sqref="N49:N56">
    <cfRule type="containsErrors" dxfId="8618" priority="421">
      <formula>ISERROR(N49)</formula>
    </cfRule>
  </conditionalFormatting>
  <conditionalFormatting sqref="N53:N56">
    <cfRule type="cellIs" dxfId="8617" priority="420" operator="notEqual">
      <formula>0</formula>
    </cfRule>
  </conditionalFormatting>
  <conditionalFormatting sqref="N49:N56">
    <cfRule type="containsErrors" dxfId="8616" priority="419">
      <formula>ISERROR(N49)</formula>
    </cfRule>
  </conditionalFormatting>
  <conditionalFormatting sqref="N49:N56">
    <cfRule type="containsErrors" dxfId="8615" priority="418">
      <formula>ISERROR(N49)</formula>
    </cfRule>
  </conditionalFormatting>
  <conditionalFormatting sqref="N53:N56">
    <cfRule type="cellIs" dxfId="8614" priority="417" operator="notEqual">
      <formula>0</formula>
    </cfRule>
  </conditionalFormatting>
  <conditionalFormatting sqref="N31:N38">
    <cfRule type="containsErrors" dxfId="8613" priority="416">
      <formula>ISERROR(N31)</formula>
    </cfRule>
  </conditionalFormatting>
  <conditionalFormatting sqref="N31:N38">
    <cfRule type="containsErrors" dxfId="8612" priority="415">
      <formula>ISERROR(N31)</formula>
    </cfRule>
  </conditionalFormatting>
  <conditionalFormatting sqref="N35:N38">
    <cfRule type="cellIs" dxfId="8611" priority="414" operator="notEqual">
      <formula>0</formula>
    </cfRule>
  </conditionalFormatting>
  <conditionalFormatting sqref="N49:N56">
    <cfRule type="containsErrors" dxfId="8610" priority="413">
      <formula>ISERROR(N49)</formula>
    </cfRule>
  </conditionalFormatting>
  <conditionalFormatting sqref="N49:N56">
    <cfRule type="containsErrors" dxfId="8609" priority="412">
      <formula>ISERROR(N49)</formula>
    </cfRule>
  </conditionalFormatting>
  <conditionalFormatting sqref="N53:N56">
    <cfRule type="cellIs" dxfId="8608" priority="411" operator="notEqual">
      <formula>0</formula>
    </cfRule>
  </conditionalFormatting>
  <conditionalFormatting sqref="N1:N9 N11 N19:N110">
    <cfRule type="containsErrors" dxfId="8607" priority="410">
      <formula>ISERROR(N1)</formula>
    </cfRule>
  </conditionalFormatting>
  <conditionalFormatting sqref="N1:N9 N11 N19:N110">
    <cfRule type="containsErrors" dxfId="8606" priority="409">
      <formula>ISERROR(N1)</formula>
    </cfRule>
  </conditionalFormatting>
  <conditionalFormatting sqref="N1:N9 N11 N19:N110">
    <cfRule type="containsErrors" dxfId="8605" priority="408">
      <formula>ISERROR(N1)</formula>
    </cfRule>
  </conditionalFormatting>
  <conditionalFormatting sqref="N94:N110">
    <cfRule type="containsErrors" dxfId="8604" priority="407">
      <formula>ISERROR(N94)</formula>
    </cfRule>
  </conditionalFormatting>
  <conditionalFormatting sqref="N94:N110">
    <cfRule type="containsErrors" dxfId="8603" priority="406">
      <formula>ISERROR(N94)</formula>
    </cfRule>
  </conditionalFormatting>
  <conditionalFormatting sqref="N107:N110">
    <cfRule type="cellIs" dxfId="8602" priority="405" operator="notEqual">
      <formula>0</formula>
    </cfRule>
  </conditionalFormatting>
  <conditionalFormatting sqref="N76:N92">
    <cfRule type="containsErrors" dxfId="8601" priority="404">
      <formula>ISERROR(N76)</formula>
    </cfRule>
  </conditionalFormatting>
  <conditionalFormatting sqref="N76:N92">
    <cfRule type="containsErrors" dxfId="8600" priority="403">
      <formula>ISERROR(N76)</formula>
    </cfRule>
  </conditionalFormatting>
  <conditionalFormatting sqref="N89:N92">
    <cfRule type="cellIs" dxfId="8599" priority="402" operator="notEqual">
      <formula>0</formula>
    </cfRule>
  </conditionalFormatting>
  <conditionalFormatting sqref="N58:N74">
    <cfRule type="containsErrors" dxfId="8598" priority="401">
      <formula>ISERROR(N58)</formula>
    </cfRule>
  </conditionalFormatting>
  <conditionalFormatting sqref="N58:N74">
    <cfRule type="containsErrors" dxfId="8597" priority="400">
      <formula>ISERROR(N58)</formula>
    </cfRule>
  </conditionalFormatting>
  <conditionalFormatting sqref="N71:N74">
    <cfRule type="cellIs" dxfId="8596" priority="399" operator="notEqual">
      <formula>0</formula>
    </cfRule>
  </conditionalFormatting>
  <conditionalFormatting sqref="N40:N56">
    <cfRule type="containsErrors" dxfId="8595" priority="398">
      <formula>ISERROR(N40)</formula>
    </cfRule>
  </conditionalFormatting>
  <conditionalFormatting sqref="N40:N56">
    <cfRule type="containsErrors" dxfId="8594" priority="397">
      <formula>ISERROR(N40)</formula>
    </cfRule>
  </conditionalFormatting>
  <conditionalFormatting sqref="N53:N56">
    <cfRule type="cellIs" dxfId="8593" priority="396" operator="notEqual">
      <formula>0</formula>
    </cfRule>
  </conditionalFormatting>
  <conditionalFormatting sqref="N4:N9 N11 N19:N20">
    <cfRule type="containsErrors" dxfId="8592" priority="395">
      <formula>ISERROR(N4)</formula>
    </cfRule>
  </conditionalFormatting>
  <conditionalFormatting sqref="N4:N9 N11">
    <cfRule type="containsErrors" dxfId="8591" priority="394">
      <formula>ISERROR(N4)</formula>
    </cfRule>
  </conditionalFormatting>
  <conditionalFormatting sqref="N17:N20">
    <cfRule type="cellIs" dxfId="8590" priority="393" operator="notEqual">
      <formula>0</formula>
    </cfRule>
  </conditionalFormatting>
  <conditionalFormatting sqref="N22:N38">
    <cfRule type="containsErrors" dxfId="8589" priority="392">
      <formula>ISERROR(N22)</formula>
    </cfRule>
  </conditionalFormatting>
  <conditionalFormatting sqref="N22:N38">
    <cfRule type="containsErrors" dxfId="8588" priority="391">
      <formula>ISERROR(N22)</formula>
    </cfRule>
  </conditionalFormatting>
  <conditionalFormatting sqref="N35:N38">
    <cfRule type="cellIs" dxfId="8587" priority="390" operator="notEqual">
      <formula>0</formula>
    </cfRule>
  </conditionalFormatting>
  <conditionalFormatting sqref="N50">
    <cfRule type="containsErrors" dxfId="8586" priority="389">
      <formula>ISERROR(N50)</formula>
    </cfRule>
  </conditionalFormatting>
  <conditionalFormatting sqref="N50">
    <cfRule type="containsErrors" dxfId="8585" priority="388">
      <formula>ISERROR(N50)</formula>
    </cfRule>
  </conditionalFormatting>
  <conditionalFormatting sqref="N68">
    <cfRule type="containsErrors" dxfId="8584" priority="387">
      <formula>ISERROR(N68)</formula>
    </cfRule>
  </conditionalFormatting>
  <conditionalFormatting sqref="N68">
    <cfRule type="containsErrors" dxfId="8583" priority="386">
      <formula>ISERROR(N68)</formula>
    </cfRule>
  </conditionalFormatting>
  <conditionalFormatting sqref="N86">
    <cfRule type="containsErrors" dxfId="8582" priority="385">
      <formula>ISERROR(N86)</formula>
    </cfRule>
  </conditionalFormatting>
  <conditionalFormatting sqref="N86">
    <cfRule type="containsErrors" dxfId="8581" priority="384">
      <formula>ISERROR(N86)</formula>
    </cfRule>
  </conditionalFormatting>
  <conditionalFormatting sqref="N104">
    <cfRule type="containsErrors" dxfId="8580" priority="383">
      <formula>ISERROR(N104)</formula>
    </cfRule>
  </conditionalFormatting>
  <conditionalFormatting sqref="N104">
    <cfRule type="containsErrors" dxfId="8579" priority="382">
      <formula>ISERROR(N104)</formula>
    </cfRule>
  </conditionalFormatting>
  <conditionalFormatting sqref="N31:N38">
    <cfRule type="containsErrors" dxfId="8578" priority="381">
      <formula>ISERROR(N31)</formula>
    </cfRule>
  </conditionalFormatting>
  <conditionalFormatting sqref="N31:N38">
    <cfRule type="containsErrors" dxfId="8577" priority="380">
      <formula>ISERROR(N31)</formula>
    </cfRule>
  </conditionalFormatting>
  <conditionalFormatting sqref="N35:N38">
    <cfRule type="cellIs" dxfId="8576" priority="379" operator="notEqual">
      <formula>0</formula>
    </cfRule>
  </conditionalFormatting>
  <conditionalFormatting sqref="N49:N56">
    <cfRule type="containsErrors" dxfId="8575" priority="378">
      <formula>ISERROR(N49)</formula>
    </cfRule>
  </conditionalFormatting>
  <conditionalFormatting sqref="N49:N56">
    <cfRule type="containsErrors" dxfId="8574" priority="377">
      <formula>ISERROR(N49)</formula>
    </cfRule>
  </conditionalFormatting>
  <conditionalFormatting sqref="N53:N56">
    <cfRule type="cellIs" dxfId="8573" priority="376" operator="notEqual">
      <formula>0</formula>
    </cfRule>
  </conditionalFormatting>
  <conditionalFormatting sqref="N49:N56">
    <cfRule type="containsErrors" dxfId="8572" priority="375">
      <formula>ISERROR(N49)</formula>
    </cfRule>
  </conditionalFormatting>
  <conditionalFormatting sqref="N49:N56">
    <cfRule type="containsErrors" dxfId="8571" priority="374">
      <formula>ISERROR(N49)</formula>
    </cfRule>
  </conditionalFormatting>
  <conditionalFormatting sqref="N53:N56">
    <cfRule type="cellIs" dxfId="8570" priority="373" operator="notEqual">
      <formula>0</formula>
    </cfRule>
  </conditionalFormatting>
  <conditionalFormatting sqref="N31:N38">
    <cfRule type="containsErrors" dxfId="8569" priority="372">
      <formula>ISERROR(N31)</formula>
    </cfRule>
  </conditionalFormatting>
  <conditionalFormatting sqref="N31:N38">
    <cfRule type="containsErrors" dxfId="8568" priority="371">
      <formula>ISERROR(N31)</formula>
    </cfRule>
  </conditionalFormatting>
  <conditionalFormatting sqref="N35:N38">
    <cfRule type="cellIs" dxfId="8567" priority="370" operator="notEqual">
      <formula>0</formula>
    </cfRule>
  </conditionalFormatting>
  <conditionalFormatting sqref="N49:N56">
    <cfRule type="containsErrors" dxfId="8566" priority="369">
      <formula>ISERROR(N49)</formula>
    </cfRule>
  </conditionalFormatting>
  <conditionalFormatting sqref="N49:N56">
    <cfRule type="containsErrors" dxfId="8565" priority="368">
      <formula>ISERROR(N49)</formula>
    </cfRule>
  </conditionalFormatting>
  <conditionalFormatting sqref="N53:N56">
    <cfRule type="cellIs" dxfId="8564" priority="367" operator="notEqual">
      <formula>0</formula>
    </cfRule>
  </conditionalFormatting>
  <conditionalFormatting sqref="N19:N20">
    <cfRule type="containsErrors" dxfId="8563" priority="366">
      <formula>ISERROR(N19)</formula>
    </cfRule>
  </conditionalFormatting>
  <conditionalFormatting sqref="N17:N20">
    <cfRule type="cellIs" dxfId="8562" priority="365" operator="notEqual">
      <formula>0</formula>
    </cfRule>
  </conditionalFormatting>
  <conditionalFormatting sqref="N19:N20">
    <cfRule type="containsErrors" dxfId="8561" priority="364">
      <formula>ISERROR(N19)</formula>
    </cfRule>
  </conditionalFormatting>
  <conditionalFormatting sqref="N17:N20">
    <cfRule type="cellIs" dxfId="8560" priority="363" operator="notEqual">
      <formula>0</formula>
    </cfRule>
  </conditionalFormatting>
  <conditionalFormatting sqref="N19:N20">
    <cfRule type="containsErrors" dxfId="8559" priority="362">
      <formula>ISERROR(N19)</formula>
    </cfRule>
  </conditionalFormatting>
  <conditionalFormatting sqref="N17:N20">
    <cfRule type="cellIs" dxfId="8558" priority="361" operator="notEqual">
      <formula>0</formula>
    </cfRule>
  </conditionalFormatting>
  <conditionalFormatting sqref="N19:N20">
    <cfRule type="containsErrors" dxfId="8557" priority="360">
      <formula>ISERROR(N19)</formula>
    </cfRule>
  </conditionalFormatting>
  <conditionalFormatting sqref="N17:N20">
    <cfRule type="cellIs" dxfId="8556" priority="359" operator="notEqual">
      <formula>0</formula>
    </cfRule>
  </conditionalFormatting>
  <conditionalFormatting sqref="N19:N20">
    <cfRule type="containsErrors" dxfId="8555" priority="358">
      <formula>ISERROR(N19)</formula>
    </cfRule>
  </conditionalFormatting>
  <conditionalFormatting sqref="N17:N20">
    <cfRule type="cellIs" dxfId="8554" priority="357" operator="notEqual">
      <formula>0</formula>
    </cfRule>
  </conditionalFormatting>
  <conditionalFormatting sqref="N37:N38">
    <cfRule type="containsErrors" dxfId="8553" priority="356">
      <formula>ISERROR(N37)</formula>
    </cfRule>
  </conditionalFormatting>
  <conditionalFormatting sqref="N35:N38">
    <cfRule type="cellIs" dxfId="8552" priority="355" operator="notEqual">
      <formula>0</formula>
    </cfRule>
  </conditionalFormatting>
  <conditionalFormatting sqref="N37:N38">
    <cfRule type="containsErrors" dxfId="8551" priority="354">
      <formula>ISERROR(N37)</formula>
    </cfRule>
  </conditionalFormatting>
  <conditionalFormatting sqref="N35:N38">
    <cfRule type="cellIs" dxfId="8550" priority="353" operator="notEqual">
      <formula>0</formula>
    </cfRule>
  </conditionalFormatting>
  <conditionalFormatting sqref="N37:N38">
    <cfRule type="containsErrors" dxfId="8549" priority="352">
      <formula>ISERROR(N37)</formula>
    </cfRule>
  </conditionalFormatting>
  <conditionalFormatting sqref="N35:N38">
    <cfRule type="cellIs" dxfId="8548" priority="351" operator="notEqual">
      <formula>0</formula>
    </cfRule>
  </conditionalFormatting>
  <conditionalFormatting sqref="N37:N38">
    <cfRule type="containsErrors" dxfId="8547" priority="350">
      <formula>ISERROR(N37)</formula>
    </cfRule>
  </conditionalFormatting>
  <conditionalFormatting sqref="N35:N38">
    <cfRule type="cellIs" dxfId="8546" priority="349" operator="notEqual">
      <formula>0</formula>
    </cfRule>
  </conditionalFormatting>
  <conditionalFormatting sqref="N37:N38">
    <cfRule type="containsErrors" dxfId="8545" priority="348">
      <formula>ISERROR(N37)</formula>
    </cfRule>
  </conditionalFormatting>
  <conditionalFormatting sqref="N35:N38">
    <cfRule type="cellIs" dxfId="8544" priority="347" operator="notEqual">
      <formula>0</formula>
    </cfRule>
  </conditionalFormatting>
  <conditionalFormatting sqref="N55:N56">
    <cfRule type="containsErrors" dxfId="8543" priority="346">
      <formula>ISERROR(N55)</formula>
    </cfRule>
  </conditionalFormatting>
  <conditionalFormatting sqref="N53:N56">
    <cfRule type="cellIs" dxfId="8542" priority="345" operator="notEqual">
      <formula>0</formula>
    </cfRule>
  </conditionalFormatting>
  <conditionalFormatting sqref="N55:N56">
    <cfRule type="containsErrors" dxfId="8541" priority="344">
      <formula>ISERROR(N55)</formula>
    </cfRule>
  </conditionalFormatting>
  <conditionalFormatting sqref="N53:N56">
    <cfRule type="cellIs" dxfId="8540" priority="343" operator="notEqual">
      <formula>0</formula>
    </cfRule>
  </conditionalFormatting>
  <conditionalFormatting sqref="N55:N56">
    <cfRule type="containsErrors" dxfId="8539" priority="342">
      <formula>ISERROR(N55)</formula>
    </cfRule>
  </conditionalFormatting>
  <conditionalFormatting sqref="N53:N56">
    <cfRule type="cellIs" dxfId="8538" priority="341" operator="notEqual">
      <formula>0</formula>
    </cfRule>
  </conditionalFormatting>
  <conditionalFormatting sqref="N55:N56">
    <cfRule type="containsErrors" dxfId="8537" priority="340">
      <formula>ISERROR(N55)</formula>
    </cfRule>
  </conditionalFormatting>
  <conditionalFormatting sqref="N53:N56">
    <cfRule type="cellIs" dxfId="8536" priority="339" operator="notEqual">
      <formula>0</formula>
    </cfRule>
  </conditionalFormatting>
  <conditionalFormatting sqref="N55:N56">
    <cfRule type="containsErrors" dxfId="8535" priority="338">
      <formula>ISERROR(N55)</formula>
    </cfRule>
  </conditionalFormatting>
  <conditionalFormatting sqref="N53:N56">
    <cfRule type="cellIs" dxfId="8534" priority="337" operator="notEqual">
      <formula>0</formula>
    </cfRule>
  </conditionalFormatting>
  <conditionalFormatting sqref="N73:N74">
    <cfRule type="containsErrors" dxfId="8533" priority="336">
      <formula>ISERROR(N73)</formula>
    </cfRule>
  </conditionalFormatting>
  <conditionalFormatting sqref="N71:N74">
    <cfRule type="cellIs" dxfId="8532" priority="335" operator="notEqual">
      <formula>0</formula>
    </cfRule>
  </conditionalFormatting>
  <conditionalFormatting sqref="N73:N74">
    <cfRule type="containsErrors" dxfId="8531" priority="334">
      <formula>ISERROR(N73)</formula>
    </cfRule>
  </conditionalFormatting>
  <conditionalFormatting sqref="N71:N74">
    <cfRule type="cellIs" dxfId="8530" priority="333" operator="notEqual">
      <formula>0</formula>
    </cfRule>
  </conditionalFormatting>
  <conditionalFormatting sqref="N73:N74">
    <cfRule type="containsErrors" dxfId="8529" priority="332">
      <formula>ISERROR(N73)</formula>
    </cfRule>
  </conditionalFormatting>
  <conditionalFormatting sqref="N71:N74">
    <cfRule type="cellIs" dxfId="8528" priority="331" operator="notEqual">
      <formula>0</formula>
    </cfRule>
  </conditionalFormatting>
  <conditionalFormatting sqref="N73:N74">
    <cfRule type="containsErrors" dxfId="8527" priority="330">
      <formula>ISERROR(N73)</formula>
    </cfRule>
  </conditionalFormatting>
  <conditionalFormatting sqref="N71:N74">
    <cfRule type="cellIs" dxfId="8526" priority="329" operator="notEqual">
      <formula>0</formula>
    </cfRule>
  </conditionalFormatting>
  <conditionalFormatting sqref="N73:N74">
    <cfRule type="containsErrors" dxfId="8525" priority="328">
      <formula>ISERROR(N73)</formula>
    </cfRule>
  </conditionalFormatting>
  <conditionalFormatting sqref="N71:N74">
    <cfRule type="cellIs" dxfId="8524" priority="327" operator="notEqual">
      <formula>0</formula>
    </cfRule>
  </conditionalFormatting>
  <conditionalFormatting sqref="N91:N92">
    <cfRule type="containsErrors" dxfId="8523" priority="326">
      <formula>ISERROR(N91)</formula>
    </cfRule>
  </conditionalFormatting>
  <conditionalFormatting sqref="N89:N92">
    <cfRule type="cellIs" dxfId="8522" priority="325" operator="notEqual">
      <formula>0</formula>
    </cfRule>
  </conditionalFormatting>
  <conditionalFormatting sqref="N91:N92">
    <cfRule type="containsErrors" dxfId="8521" priority="324">
      <formula>ISERROR(N91)</formula>
    </cfRule>
  </conditionalFormatting>
  <conditionalFormatting sqref="N89:N92">
    <cfRule type="cellIs" dxfId="8520" priority="323" operator="notEqual">
      <formula>0</formula>
    </cfRule>
  </conditionalFormatting>
  <conditionalFormatting sqref="N91:N92">
    <cfRule type="containsErrors" dxfId="8519" priority="322">
      <formula>ISERROR(N91)</formula>
    </cfRule>
  </conditionalFormatting>
  <conditionalFormatting sqref="N89:N92">
    <cfRule type="cellIs" dxfId="8518" priority="321" operator="notEqual">
      <formula>0</formula>
    </cfRule>
  </conditionalFormatting>
  <conditionalFormatting sqref="N91:N92">
    <cfRule type="containsErrors" dxfId="8517" priority="320">
      <formula>ISERROR(N91)</formula>
    </cfRule>
  </conditionalFormatting>
  <conditionalFormatting sqref="N89:N92">
    <cfRule type="cellIs" dxfId="8516" priority="319" operator="notEqual">
      <formula>0</formula>
    </cfRule>
  </conditionalFormatting>
  <conditionalFormatting sqref="N91:N92">
    <cfRule type="containsErrors" dxfId="8515" priority="318">
      <formula>ISERROR(N91)</formula>
    </cfRule>
  </conditionalFormatting>
  <conditionalFormatting sqref="N89:N92">
    <cfRule type="cellIs" dxfId="8514" priority="317" operator="notEqual">
      <formula>0</formula>
    </cfRule>
  </conditionalFormatting>
  <conditionalFormatting sqref="N109:N110">
    <cfRule type="containsErrors" dxfId="8513" priority="316">
      <formula>ISERROR(N109)</formula>
    </cfRule>
  </conditionalFormatting>
  <conditionalFormatting sqref="N107:N110">
    <cfRule type="cellIs" dxfId="8512" priority="315" operator="notEqual">
      <formula>0</formula>
    </cfRule>
  </conditionalFormatting>
  <conditionalFormatting sqref="N109:N110">
    <cfRule type="containsErrors" dxfId="8511" priority="314">
      <formula>ISERROR(N109)</formula>
    </cfRule>
  </conditionalFormatting>
  <conditionalFormatting sqref="N107:N110">
    <cfRule type="cellIs" dxfId="8510" priority="313" operator="notEqual">
      <formula>0</formula>
    </cfRule>
  </conditionalFormatting>
  <conditionalFormatting sqref="N109:N110">
    <cfRule type="containsErrors" dxfId="8509" priority="312">
      <formula>ISERROR(N109)</formula>
    </cfRule>
  </conditionalFormatting>
  <conditionalFormatting sqref="N107:N110">
    <cfRule type="cellIs" dxfId="8508" priority="311" operator="notEqual">
      <formula>0</formula>
    </cfRule>
  </conditionalFormatting>
  <conditionalFormatting sqref="N109:N110">
    <cfRule type="containsErrors" dxfId="8507" priority="310">
      <formula>ISERROR(N109)</formula>
    </cfRule>
  </conditionalFormatting>
  <conditionalFormatting sqref="N107:N110">
    <cfRule type="cellIs" dxfId="8506" priority="309" operator="notEqual">
      <formula>0</formula>
    </cfRule>
  </conditionalFormatting>
  <conditionalFormatting sqref="N109:N110">
    <cfRule type="containsErrors" dxfId="8505" priority="308">
      <formula>ISERROR(N109)</formula>
    </cfRule>
  </conditionalFormatting>
  <conditionalFormatting sqref="N107:N110">
    <cfRule type="cellIs" dxfId="8504" priority="307" operator="notEqual">
      <formula>0</formula>
    </cfRule>
  </conditionalFormatting>
  <conditionalFormatting sqref="CY1:DA1048576">
    <cfRule type="containsErrors" dxfId="135" priority="17">
      <formula>ISERROR(CY1)</formula>
    </cfRule>
  </conditionalFormatting>
  <conditionalFormatting sqref="CY1:DA1048576">
    <cfRule type="cellIs" dxfId="134" priority="1" operator="equal">
      <formula>"◎"</formula>
    </cfRule>
    <cfRule type="cellIs" dxfId="133" priority="2" operator="equal">
      <formula>"△"</formula>
    </cfRule>
    <cfRule type="cellIs" dxfId="132" priority="3" operator="equal">
      <formula>"〇"</formula>
    </cfRule>
    <cfRule type="cellIs" dxfId="131" priority="4" operator="equal">
      <formula>"晩"</formula>
    </cfRule>
    <cfRule type="cellIs" dxfId="130" priority="5" operator="equal">
      <formula>"堅"</formula>
    </cfRule>
    <cfRule type="cellIs" dxfId="129" priority="6" operator="equal">
      <formula>"丈"</formula>
    </cfRule>
    <cfRule type="cellIs" dxfId="128" priority="7" operator="equal">
      <formula>"早"</formula>
    </cfRule>
    <cfRule type="cellIs" dxfId="127" priority="8" operator="equal">
      <formula>"難"</formula>
    </cfRule>
    <cfRule type="cellIs" dxfId="126" priority="9" operator="equal">
      <formula>"ダ"</formula>
    </cfRule>
    <cfRule type="cellIs" dxfId="125" priority="10" operator="equal">
      <formula>"長"</formula>
    </cfRule>
    <cfRule type="cellIs" dxfId="124" priority="11" operator="equal">
      <formula>"底"</formula>
    </cfRule>
    <cfRule type="cellIs" dxfId="123" priority="15" operator="equal">
      <formula>"短"</formula>
    </cfRule>
    <cfRule type="cellIs" dxfId="122" priority="16" operator="equal">
      <formula>0</formula>
    </cfRule>
  </conditionalFormatting>
  <conditionalFormatting sqref="CY1:DA1048576">
    <cfRule type="cellIs" dxfId="121" priority="13" operator="equal">
      <formula>"短"</formula>
    </cfRule>
    <cfRule type="cellIs" dxfId="120" priority="14" operator="equal">
      <formula>0</formula>
    </cfRule>
  </conditionalFormatting>
  <conditionalFormatting sqref="CY1:DA1048576">
    <cfRule type="cellIs" dxfId="119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A00-000000000000}">
      <formula1>$Q$140:$Q$144</formula1>
    </dataValidation>
    <dataValidation type="list" allowBlank="1" showInputMessage="1" showErrorMessage="1" sqref="Q19 Q37 Q55 Q73 Q91 Q109" xr:uid="{00000000-0002-0000-0A00-000001000000}">
      <formula1>$Q$133:$Q$137</formula1>
    </dataValidation>
    <dataValidation type="list" allowBlank="1" showInputMessage="1" showErrorMessage="1" sqref="Q18 Q36 Q54 Q72 Q90 Q108" xr:uid="{00000000-0002-0000-0A00-000002000000}">
      <formula1>$Q$126:$Q$130</formula1>
    </dataValidation>
    <dataValidation type="list" allowBlank="1" showInputMessage="1" showErrorMessage="1" sqref="Q17 Q35 Q53 Q71 Q89 Q107" xr:uid="{00000000-0002-0000-0A00-000003000000}">
      <formula1>$Q$119:$Q$123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DA673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1" spans="2:104" ht="15" customHeight="1" x14ac:dyDescent="0.15">
      <c r="CX1" t="s">
        <v>988</v>
      </c>
      <c r="CZ1" s="27" t="s">
        <v>5151</v>
      </c>
    </row>
    <row r="2" spans="2:104" ht="15" customHeight="1" x14ac:dyDescent="0.15">
      <c r="V2" s="47" t="s">
        <v>3001</v>
      </c>
      <c r="CX2" t="s">
        <v>1266</v>
      </c>
      <c r="CZ2" s="27" t="s">
        <v>5151</v>
      </c>
    </row>
    <row r="3" spans="2:104" ht="15" customHeight="1" x14ac:dyDescent="0.15">
      <c r="V3" s="77" t="s">
        <v>3012</v>
      </c>
      <c r="CX3" t="s">
        <v>150</v>
      </c>
      <c r="CZ3" s="27" t="s">
        <v>5152</v>
      </c>
    </row>
    <row r="4" spans="2:104" ht="15" customHeight="1" x14ac:dyDescent="0.15">
      <c r="B4" s="16" t="e">
        <f>AM7</f>
        <v>#N/A</v>
      </c>
      <c r="C4" s="36" t="e">
        <f>BH7</f>
        <v>#N/A</v>
      </c>
      <c r="D4" s="44"/>
      <c r="E4" s="44" t="e">
        <f>BL7</f>
        <v>#N/A</v>
      </c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2937</v>
      </c>
      <c r="V4" s="59" t="s">
        <v>2948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2921</v>
      </c>
      <c r="AL4" s="28" t="s">
        <v>2918</v>
      </c>
      <c r="AM4" s="20" t="s">
        <v>2917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  <c r="CX4" t="s">
        <v>94</v>
      </c>
      <c r="CY4" s="27" t="s">
        <v>5153</v>
      </c>
      <c r="CZ4" s="27" t="s">
        <v>2936</v>
      </c>
    </row>
    <row r="5" spans="2:104" ht="15" customHeight="1" x14ac:dyDescent="0.15">
      <c r="B5" s="29" t="e">
        <f>BG7</f>
        <v>#N/A</v>
      </c>
      <c r="C5" s="36" t="e">
        <f>AL7</f>
        <v>#N/A</v>
      </c>
      <c r="D5" s="44"/>
      <c r="E5" s="44" t="e">
        <f>AY7</f>
        <v>#N/A</v>
      </c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3019</v>
      </c>
      <c r="O5" s="63" t="s">
        <v>3020</v>
      </c>
      <c r="P5" s="62" t="s">
        <v>3021</v>
      </c>
      <c r="Q5" s="63"/>
      <c r="U5" s="73">
        <f>系統表!AD10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2955</v>
      </c>
      <c r="AA5" s="46" t="str">
        <f>N11</f>
        <v>×</v>
      </c>
      <c r="AB5" s="66" t="s">
        <v>2929</v>
      </c>
      <c r="AC5" s="46" t="str">
        <f>O11</f>
        <v>×</v>
      </c>
      <c r="AD5" s="66" t="s">
        <v>2930</v>
      </c>
      <c r="AE5" s="46" t="str">
        <f>P11</f>
        <v>○</v>
      </c>
      <c r="AF5" s="65" t="s">
        <v>2956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  <c r="CX5" t="s">
        <v>1557</v>
      </c>
      <c r="CZ5" s="27" t="s">
        <v>5152</v>
      </c>
    </row>
    <row r="6" spans="2:104" ht="15" customHeight="1" x14ac:dyDescent="0.15">
      <c r="B6" s="1" t="s">
        <v>2919</v>
      </c>
      <c r="C6" s="32" t="e">
        <f>AZ7</f>
        <v>#N/A</v>
      </c>
      <c r="D6" s="27" t="e">
        <f t="shared" ref="D6:D20" si="1">VLOOKUP(C6,$CX$1:$CZ$2000,2,0)</f>
        <v>#N/A</v>
      </c>
      <c r="E6" s="27" t="e">
        <f t="shared" ref="E6:E20" si="2">VLOOKUP(C6,$CX$1:$CZ$2000,3,0)</f>
        <v>#N/A</v>
      </c>
      <c r="F6" s="34" t="e">
        <f>AQ7</f>
        <v>#N/A</v>
      </c>
      <c r="G6" s="17"/>
      <c r="H6" s="1" t="s">
        <v>2919</v>
      </c>
      <c r="I6" s="32" t="e">
        <f>AZ5</f>
        <v>#N/A</v>
      </c>
      <c r="J6" s="27" t="e">
        <f t="shared" ref="J6:J20" si="3">VLOOKUP(I6,$CX$1:$CZ$2000,2,0)</f>
        <v>#N/A</v>
      </c>
      <c r="K6" s="27" t="e">
        <f t="shared" ref="K6:K20" si="4">VLOOKUP(I6,$CX$1:$CZ$2000,3,0)</f>
        <v>#N/A</v>
      </c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2938</v>
      </c>
      <c r="V6" s="55" t="s">
        <v>2948</v>
      </c>
      <c r="W6" s="53" t="s">
        <v>2917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2921</v>
      </c>
      <c r="AL6" s="23" t="s">
        <v>2918</v>
      </c>
      <c r="AM6" s="24" t="s">
        <v>2917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  <c r="CX6" t="s">
        <v>669</v>
      </c>
      <c r="CZ6" s="27" t="s">
        <v>5154</v>
      </c>
    </row>
    <row r="7" spans="2:104" ht="15" customHeight="1" x14ac:dyDescent="0.15">
      <c r="B7" s="1" t="s">
        <v>2919</v>
      </c>
      <c r="C7" s="15" t="e">
        <f>BA7</f>
        <v>#N/A</v>
      </c>
      <c r="D7" s="30" t="e">
        <f t="shared" si="1"/>
        <v>#N/A</v>
      </c>
      <c r="E7" s="30" t="e">
        <f t="shared" si="2"/>
        <v>#N/A</v>
      </c>
      <c r="F7" s="31"/>
      <c r="G7" s="17"/>
      <c r="H7" s="1" t="s">
        <v>2919</v>
      </c>
      <c r="I7" s="15" t="e">
        <f>BA5</f>
        <v>#N/A</v>
      </c>
      <c r="J7" s="30" t="e">
        <f t="shared" si="3"/>
        <v>#N/A</v>
      </c>
      <c r="K7" s="30" t="e">
        <f t="shared" si="4"/>
        <v>#N/A</v>
      </c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系統表!AD11</f>
        <v>0</v>
      </c>
      <c r="V7" s="48" t="e">
        <f>AL7</f>
        <v>#N/A</v>
      </c>
      <c r="W7" s="46" t="e">
        <f t="shared" ref="W7" si="5">AM7</f>
        <v>#N/A</v>
      </c>
      <c r="X7" s="46" t="e">
        <f t="shared" ref="X7:Y7" si="6">BH7</f>
        <v>#N/A</v>
      </c>
      <c r="Y7" s="46" t="e">
        <f t="shared" si="6"/>
        <v>#N/A</v>
      </c>
      <c r="Z7" s="46" t="e">
        <f t="shared" ref="Z7:AD7" si="7">AW7</f>
        <v>#N/A</v>
      </c>
      <c r="AA7" s="46" t="e">
        <f t="shared" si="7"/>
        <v>#N/A</v>
      </c>
      <c r="AB7" s="46" t="e">
        <f t="shared" si="7"/>
        <v>#N/A</v>
      </c>
      <c r="AC7" s="46" t="e">
        <f t="shared" si="7"/>
        <v>#N/A</v>
      </c>
      <c r="AD7" s="46" t="e">
        <f t="shared" si="7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  <c r="CX7" t="s">
        <v>712</v>
      </c>
      <c r="CZ7" s="27" t="s">
        <v>5152</v>
      </c>
    </row>
    <row r="8" spans="2:104" ht="15" customHeight="1" x14ac:dyDescent="0.15">
      <c r="B8" s="1" t="s">
        <v>2919</v>
      </c>
      <c r="C8" s="15" t="e">
        <f>BC7</f>
        <v>#N/A</v>
      </c>
      <c r="D8" s="30" t="e">
        <f t="shared" si="1"/>
        <v>#N/A</v>
      </c>
      <c r="E8" s="30" t="e">
        <f t="shared" si="2"/>
        <v>#N/A</v>
      </c>
      <c r="F8" s="31"/>
      <c r="G8" s="17"/>
      <c r="H8" s="1" t="s">
        <v>2919</v>
      </c>
      <c r="I8" s="15" t="e">
        <f>BC5</f>
        <v>#N/A</v>
      </c>
      <c r="J8" s="30" t="e">
        <f t="shared" si="3"/>
        <v>#N/A</v>
      </c>
      <c r="K8" s="30" t="e">
        <f t="shared" si="4"/>
        <v>#N/A</v>
      </c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2939</v>
      </c>
      <c r="V8" s="55" t="s">
        <v>2948</v>
      </c>
      <c r="W8" s="53" t="s">
        <v>2917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  <c r="CX8" t="s">
        <v>633</v>
      </c>
      <c r="CZ8" s="27" t="s">
        <v>5154</v>
      </c>
    </row>
    <row r="9" spans="2:104" ht="15" customHeight="1" x14ac:dyDescent="0.15">
      <c r="B9" s="1" t="s">
        <v>2919</v>
      </c>
      <c r="C9" s="15" t="e">
        <f>BQ7</f>
        <v>#N/A</v>
      </c>
      <c r="D9" s="30" t="e">
        <f t="shared" si="1"/>
        <v>#N/A</v>
      </c>
      <c r="E9" s="30" t="e">
        <f t="shared" si="2"/>
        <v>#N/A</v>
      </c>
      <c r="F9" s="31"/>
      <c r="G9" s="17"/>
      <c r="H9" s="1" t="s">
        <v>2919</v>
      </c>
      <c r="I9" s="15" t="e">
        <f>BQ5</f>
        <v>#N/A</v>
      </c>
      <c r="J9" s="30" t="e">
        <f t="shared" si="3"/>
        <v>#N/A</v>
      </c>
      <c r="K9" s="30" t="e">
        <f t="shared" si="4"/>
        <v>#N/A</v>
      </c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系統表!AD12</f>
        <v>0</v>
      </c>
      <c r="V9" s="48" t="e">
        <f>AL23</f>
        <v>#N/A</v>
      </c>
      <c r="W9" s="46" t="e">
        <f t="shared" ref="W9" si="8">AM23</f>
        <v>#N/A</v>
      </c>
      <c r="X9" s="46" t="e">
        <f t="shared" ref="X9:Y9" si="9">BH23</f>
        <v>#N/A</v>
      </c>
      <c r="Y9" s="46" t="e">
        <f t="shared" si="9"/>
        <v>#N/A</v>
      </c>
      <c r="Z9" s="46" t="e">
        <f t="shared" ref="Z9:AD9" si="10">AW23</f>
        <v>#N/A</v>
      </c>
      <c r="AA9" s="46" t="e">
        <f t="shared" si="10"/>
        <v>#N/A</v>
      </c>
      <c r="AB9" s="46" t="e">
        <f t="shared" si="10"/>
        <v>#N/A</v>
      </c>
      <c r="AC9" s="46" t="e">
        <f t="shared" si="10"/>
        <v>#N/A</v>
      </c>
      <c r="AD9" s="46" t="e">
        <f t="shared" si="10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  <c r="CX9" t="s">
        <v>358</v>
      </c>
      <c r="CY9" s="27" t="s">
        <v>5154</v>
      </c>
      <c r="CZ9" s="27" t="s">
        <v>5155</v>
      </c>
    </row>
    <row r="10" spans="2:104" ht="15" customHeight="1" x14ac:dyDescent="0.15">
      <c r="B10" s="2" t="s">
        <v>2920</v>
      </c>
      <c r="C10" s="15" t="e">
        <f>BR7</f>
        <v>#N/A</v>
      </c>
      <c r="D10" s="30" t="e">
        <f t="shared" si="1"/>
        <v>#N/A</v>
      </c>
      <c r="E10" s="30" t="e">
        <f t="shared" si="2"/>
        <v>#N/A</v>
      </c>
      <c r="F10" s="35" t="e">
        <f>AU7</f>
        <v>#N/A</v>
      </c>
      <c r="G10" s="17"/>
      <c r="H10" s="2" t="s">
        <v>2920</v>
      </c>
      <c r="I10" s="15" t="e">
        <f>BR5</f>
        <v>#N/A</v>
      </c>
      <c r="J10" s="30" t="e">
        <f t="shared" si="3"/>
        <v>#N/A</v>
      </c>
      <c r="K10" s="30" t="e">
        <f t="shared" si="4"/>
        <v>#N/A</v>
      </c>
      <c r="L10" s="34"/>
      <c r="N10" s="65" t="s">
        <v>2955</v>
      </c>
      <c r="O10" s="66" t="s">
        <v>2929</v>
      </c>
      <c r="P10" s="66" t="s">
        <v>2930</v>
      </c>
      <c r="Q10" s="65" t="s">
        <v>2956</v>
      </c>
      <c r="U10" s="57">
        <f>AK25</f>
        <v>66</v>
      </c>
      <c r="V10" s="48" t="e">
        <f>AL25</f>
        <v>#N/A</v>
      </c>
      <c r="Z10" s="65" t="s">
        <v>2955</v>
      </c>
      <c r="AA10" s="46" t="str">
        <f>N29</f>
        <v>×</v>
      </c>
      <c r="AB10" s="66" t="s">
        <v>2929</v>
      </c>
      <c r="AC10" s="46" t="str">
        <f>O29</f>
        <v>×</v>
      </c>
      <c r="AD10" s="66" t="s">
        <v>2930</v>
      </c>
      <c r="AE10" s="46" t="str">
        <f>P29</f>
        <v>○</v>
      </c>
      <c r="AF10" s="65" t="s">
        <v>2956</v>
      </c>
      <c r="AG10" s="46">
        <f>Q29</f>
        <v>0</v>
      </c>
      <c r="AH10" s="13"/>
      <c r="AI10" s="13"/>
      <c r="CX10" t="s">
        <v>582</v>
      </c>
      <c r="CZ10" s="27" t="s">
        <v>5154</v>
      </c>
    </row>
    <row r="11" spans="2:104" ht="15" customHeight="1" x14ac:dyDescent="0.15">
      <c r="B11" s="1" t="s">
        <v>2919</v>
      </c>
      <c r="C11" s="15" t="e">
        <f>BD7</f>
        <v>#N/A</v>
      </c>
      <c r="D11" s="30" t="e">
        <f t="shared" si="1"/>
        <v>#N/A</v>
      </c>
      <c r="E11" s="30" t="e">
        <f t="shared" si="2"/>
        <v>#N/A</v>
      </c>
      <c r="F11" s="34" t="e">
        <f>AR7</f>
        <v>#N/A</v>
      </c>
      <c r="G11" s="17"/>
      <c r="H11" s="1" t="s">
        <v>2919</v>
      </c>
      <c r="I11" s="15" t="e">
        <f>BD5</f>
        <v>#N/A</v>
      </c>
      <c r="J11" s="30" t="e">
        <f t="shared" si="3"/>
        <v>#N/A</v>
      </c>
      <c r="K11" s="30" t="e">
        <f t="shared" si="4"/>
        <v>#N/A</v>
      </c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2940</v>
      </c>
      <c r="V11" s="55" t="s">
        <v>2948</v>
      </c>
      <c r="W11" s="53" t="s">
        <v>2917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  <c r="CX11" t="s">
        <v>1656</v>
      </c>
      <c r="CZ11" s="27" t="s">
        <v>5152</v>
      </c>
    </row>
    <row r="12" spans="2:104" ht="15" customHeight="1" x14ac:dyDescent="0.15">
      <c r="B12" s="1" t="s">
        <v>2919</v>
      </c>
      <c r="C12" s="15" t="e">
        <f>BS7</f>
        <v>#N/A</v>
      </c>
      <c r="D12" s="30" t="e">
        <f t="shared" si="1"/>
        <v>#N/A</v>
      </c>
      <c r="E12" s="30" t="e">
        <f t="shared" si="2"/>
        <v>#N/A</v>
      </c>
      <c r="F12" s="31"/>
      <c r="G12" s="17"/>
      <c r="H12" s="1" t="s">
        <v>2919</v>
      </c>
      <c r="I12" s="15" t="e">
        <f>BS5</f>
        <v>#N/A</v>
      </c>
      <c r="J12" s="30" t="e">
        <f t="shared" si="3"/>
        <v>#N/A</v>
      </c>
      <c r="K12" s="30" t="e">
        <f t="shared" si="4"/>
        <v>#N/A</v>
      </c>
      <c r="L12" s="31"/>
      <c r="U12" s="73">
        <f>系統表!AD13</f>
        <v>0</v>
      </c>
      <c r="V12" s="48" t="e">
        <f>AL41</f>
        <v>#N/A</v>
      </c>
      <c r="W12" s="46" t="e">
        <f t="shared" ref="W12" si="11">AM41</f>
        <v>#N/A</v>
      </c>
      <c r="X12" s="46" t="e">
        <f t="shared" ref="X12:Y12" si="12">BH41</f>
        <v>#N/A</v>
      </c>
      <c r="Y12" s="46" t="e">
        <f t="shared" si="12"/>
        <v>#N/A</v>
      </c>
      <c r="Z12" s="46" t="e">
        <f t="shared" ref="Z12:AD12" si="13">AW41</f>
        <v>#N/A</v>
      </c>
      <c r="AA12" s="46" t="e">
        <f t="shared" si="13"/>
        <v>#N/A</v>
      </c>
      <c r="AB12" s="46" t="e">
        <f t="shared" si="13"/>
        <v>#N/A</v>
      </c>
      <c r="AC12" s="46" t="e">
        <f t="shared" si="13"/>
        <v>#N/A</v>
      </c>
      <c r="AD12" s="46" t="e">
        <f t="shared" si="13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  <c r="CX12" t="s">
        <v>130</v>
      </c>
      <c r="CZ12" s="27" t="s">
        <v>5153</v>
      </c>
    </row>
    <row r="13" spans="2:104" ht="15" customHeight="1" x14ac:dyDescent="0.15">
      <c r="B13" s="2" t="s">
        <v>2920</v>
      </c>
      <c r="C13" s="15" t="e">
        <f>BT7</f>
        <v>#N/A</v>
      </c>
      <c r="D13" s="30" t="e">
        <f t="shared" si="1"/>
        <v>#N/A</v>
      </c>
      <c r="E13" s="30" t="e">
        <f t="shared" si="2"/>
        <v>#N/A</v>
      </c>
      <c r="F13" s="35" t="e">
        <f>AV7</f>
        <v>#N/A</v>
      </c>
      <c r="G13" s="17"/>
      <c r="H13" s="2" t="s">
        <v>2920</v>
      </c>
      <c r="I13" s="15" t="e">
        <f>BT5</f>
        <v>#N/A</v>
      </c>
      <c r="J13" s="30" t="e">
        <f t="shared" si="3"/>
        <v>#N/A</v>
      </c>
      <c r="K13" s="30" t="e">
        <f t="shared" si="4"/>
        <v>#N/A</v>
      </c>
      <c r="L13" s="34"/>
      <c r="O13" s="80" t="s">
        <v>2919</v>
      </c>
      <c r="R13" s="86" t="s">
        <v>3054</v>
      </c>
      <c r="U13" s="57">
        <f>AK43</f>
        <v>67</v>
      </c>
      <c r="V13" s="48" t="e">
        <f>AL43</f>
        <v>#N/A</v>
      </c>
      <c r="Z13" s="65" t="s">
        <v>2955</v>
      </c>
      <c r="AA13" s="46" t="str">
        <f>N47</f>
        <v>×</v>
      </c>
      <c r="AB13" s="66" t="s">
        <v>2929</v>
      </c>
      <c r="AC13" s="46" t="str">
        <f>O47</f>
        <v>×</v>
      </c>
      <c r="AD13" s="66" t="s">
        <v>2930</v>
      </c>
      <c r="AE13" s="46" t="str">
        <f>P47</f>
        <v>○</v>
      </c>
      <c r="AF13" s="65" t="s">
        <v>2956</v>
      </c>
      <c r="AG13" s="46">
        <f>Q47</f>
        <v>0</v>
      </c>
      <c r="AH13" s="13"/>
      <c r="AI13" s="13"/>
      <c r="CX13" t="s">
        <v>364</v>
      </c>
      <c r="CZ13" s="27" t="s">
        <v>5154</v>
      </c>
    </row>
    <row r="14" spans="2:104" ht="15" customHeight="1" x14ac:dyDescent="0.15">
      <c r="B14" s="1" t="s">
        <v>2919</v>
      </c>
      <c r="C14" s="15" t="e">
        <f>BB7</f>
        <v>#N/A</v>
      </c>
      <c r="D14" s="30" t="e">
        <f t="shared" si="1"/>
        <v>#N/A</v>
      </c>
      <c r="E14" s="30" t="e">
        <f t="shared" si="2"/>
        <v>#N/A</v>
      </c>
      <c r="F14" s="34" t="e">
        <f>AS7</f>
        <v>#N/A</v>
      </c>
      <c r="G14" s="17"/>
      <c r="H14" s="1" t="s">
        <v>2919</v>
      </c>
      <c r="I14" s="15" t="e">
        <f>BB5</f>
        <v>#N/A</v>
      </c>
      <c r="J14" s="30" t="e">
        <f t="shared" si="3"/>
        <v>#N/A</v>
      </c>
      <c r="K14" s="30" t="e">
        <f t="shared" si="4"/>
        <v>#N/A</v>
      </c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2941</v>
      </c>
      <c r="V14" s="55" t="s">
        <v>2948</v>
      </c>
      <c r="W14" s="53" t="s">
        <v>2917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  <c r="CX14" t="s">
        <v>832</v>
      </c>
      <c r="CZ14" s="27" t="s">
        <v>5152</v>
      </c>
    </row>
    <row r="15" spans="2:104" ht="15" customHeight="1" x14ac:dyDescent="0.15">
      <c r="B15" s="1" t="s">
        <v>2919</v>
      </c>
      <c r="C15" s="15" t="e">
        <f>BE7</f>
        <v>#N/A</v>
      </c>
      <c r="D15" s="30" t="e">
        <f t="shared" si="1"/>
        <v>#N/A</v>
      </c>
      <c r="E15" s="30" t="e">
        <f t="shared" si="2"/>
        <v>#N/A</v>
      </c>
      <c r="F15" s="31"/>
      <c r="G15" s="17"/>
      <c r="H15" s="1" t="s">
        <v>2919</v>
      </c>
      <c r="I15" s="15" t="e">
        <f>BE5</f>
        <v>#N/A</v>
      </c>
      <c r="J15" s="30" t="e">
        <f t="shared" si="3"/>
        <v>#N/A</v>
      </c>
      <c r="K15" s="30" t="e">
        <f t="shared" si="4"/>
        <v>#N/A</v>
      </c>
      <c r="L15" s="31"/>
      <c r="N15" s="8"/>
      <c r="O15" s="83" t="s">
        <v>3067</v>
      </c>
      <c r="U15" s="73">
        <f>系統表!AD14</f>
        <v>0</v>
      </c>
      <c r="V15" s="48" t="e">
        <f>AL59</f>
        <v>#N/A</v>
      </c>
      <c r="W15" s="46" t="e">
        <f t="shared" ref="W15" si="14">AM59</f>
        <v>#N/A</v>
      </c>
      <c r="X15" s="46" t="e">
        <f t="shared" ref="X15:Y15" si="15">BH59</f>
        <v>#N/A</v>
      </c>
      <c r="Y15" s="46" t="e">
        <f t="shared" si="15"/>
        <v>#N/A</v>
      </c>
      <c r="Z15" s="46" t="e">
        <f t="shared" ref="Z15:AD15" si="16">AW59</f>
        <v>#N/A</v>
      </c>
      <c r="AA15" s="46" t="e">
        <f t="shared" si="16"/>
        <v>#N/A</v>
      </c>
      <c r="AB15" s="46" t="e">
        <f t="shared" si="16"/>
        <v>#N/A</v>
      </c>
      <c r="AC15" s="46" t="e">
        <f t="shared" si="16"/>
        <v>#N/A</v>
      </c>
      <c r="AD15" s="46" t="e">
        <f t="shared" si="16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  <c r="CX15" t="s">
        <v>949</v>
      </c>
      <c r="CZ15" s="27" t="s">
        <v>5154</v>
      </c>
    </row>
    <row r="16" spans="2:104" ht="15" customHeight="1" x14ac:dyDescent="0.15">
      <c r="B16" s="1" t="s">
        <v>2919</v>
      </c>
      <c r="C16" s="15" t="e">
        <f>BU7</f>
        <v>#N/A</v>
      </c>
      <c r="D16" s="30" t="e">
        <f t="shared" si="1"/>
        <v>#N/A</v>
      </c>
      <c r="E16" s="30" t="e">
        <f t="shared" si="2"/>
        <v>#N/A</v>
      </c>
      <c r="F16" s="31"/>
      <c r="G16" s="17"/>
      <c r="H16" s="1" t="s">
        <v>2919</v>
      </c>
      <c r="I16" s="15" t="e">
        <f>BU5</f>
        <v>#N/A</v>
      </c>
      <c r="J16" s="30" t="e">
        <f t="shared" si="3"/>
        <v>#N/A</v>
      </c>
      <c r="K16" s="30" t="e">
        <f t="shared" si="4"/>
        <v>#N/A</v>
      </c>
      <c r="L16" s="31"/>
      <c r="N16" s="8"/>
      <c r="O16" s="78" t="s">
        <v>2920</v>
      </c>
      <c r="U16" s="57">
        <f>AK61</f>
        <v>68</v>
      </c>
      <c r="V16" s="48" t="e">
        <f>AL61</f>
        <v>#N/A</v>
      </c>
      <c r="Z16" s="65" t="s">
        <v>2955</v>
      </c>
      <c r="AA16" s="46" t="str">
        <f>N65</f>
        <v>×</v>
      </c>
      <c r="AB16" s="66" t="s">
        <v>2929</v>
      </c>
      <c r="AC16" s="46" t="str">
        <f>O65</f>
        <v>×</v>
      </c>
      <c r="AD16" s="66" t="s">
        <v>2930</v>
      </c>
      <c r="AE16" s="46" t="str">
        <f>P65</f>
        <v>○</v>
      </c>
      <c r="AF16" s="65" t="s">
        <v>2956</v>
      </c>
      <c r="AG16" s="46">
        <f>Q65</f>
        <v>0</v>
      </c>
      <c r="AH16" s="13"/>
      <c r="AI16" s="13"/>
      <c r="CX16" t="s">
        <v>1150</v>
      </c>
      <c r="CY16" s="27" t="s">
        <v>5152</v>
      </c>
      <c r="CZ16" s="27" t="s">
        <v>5156</v>
      </c>
    </row>
    <row r="17" spans="2:104" ht="15" customHeight="1" x14ac:dyDescent="0.15">
      <c r="B17" s="2" t="s">
        <v>2920</v>
      </c>
      <c r="C17" s="15" t="e">
        <f>BV7</f>
        <v>#N/A</v>
      </c>
      <c r="D17" s="30" t="e">
        <f t="shared" si="1"/>
        <v>#N/A</v>
      </c>
      <c r="E17" s="30" t="e">
        <f t="shared" si="2"/>
        <v>#N/A</v>
      </c>
      <c r="F17" s="35" t="e">
        <f>AW7</f>
        <v>#N/A</v>
      </c>
      <c r="G17" s="17"/>
      <c r="H17" s="2" t="s">
        <v>2920</v>
      </c>
      <c r="I17" s="15" t="e">
        <f>BV5</f>
        <v>#N/A</v>
      </c>
      <c r="J17" s="30" t="e">
        <f t="shared" si="3"/>
        <v>#N/A</v>
      </c>
      <c r="K17" s="30" t="e">
        <f t="shared" si="4"/>
        <v>#N/A</v>
      </c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2942</v>
      </c>
      <c r="V17" s="55" t="s">
        <v>2948</v>
      </c>
      <c r="W17" s="53" t="s">
        <v>2917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  <c r="CX17" t="s">
        <v>148</v>
      </c>
      <c r="CY17" s="27" t="s">
        <v>5153</v>
      </c>
      <c r="CZ17" s="27" t="s">
        <v>2936</v>
      </c>
    </row>
    <row r="18" spans="2:104" ht="15" customHeight="1" x14ac:dyDescent="0.15">
      <c r="B18" s="1" t="s">
        <v>2919</v>
      </c>
      <c r="C18" s="15" t="e">
        <f>BF7</f>
        <v>#N/A</v>
      </c>
      <c r="D18" s="30" t="e">
        <f t="shared" si="1"/>
        <v>#N/A</v>
      </c>
      <c r="E18" s="30" t="e">
        <f t="shared" si="2"/>
        <v>#N/A</v>
      </c>
      <c r="F18" s="34" t="e">
        <f>AT7</f>
        <v>#N/A</v>
      </c>
      <c r="G18" s="17"/>
      <c r="H18" s="1" t="s">
        <v>2919</v>
      </c>
      <c r="I18" s="15" t="e">
        <f>BF5</f>
        <v>#N/A</v>
      </c>
      <c r="J18" s="30" t="e">
        <f t="shared" si="3"/>
        <v>#N/A</v>
      </c>
      <c r="K18" s="30" t="e">
        <f t="shared" si="4"/>
        <v>#N/A</v>
      </c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系統表!AD15</f>
        <v>0</v>
      </c>
      <c r="V18" s="48" t="e">
        <f>AL77</f>
        <v>#N/A</v>
      </c>
      <c r="W18" s="46" t="e">
        <f t="shared" ref="W18" si="17">AM77</f>
        <v>#N/A</v>
      </c>
      <c r="X18" s="46" t="e">
        <f t="shared" ref="X18:Y18" si="18">BH77</f>
        <v>#N/A</v>
      </c>
      <c r="Y18" s="46" t="e">
        <f t="shared" si="18"/>
        <v>#N/A</v>
      </c>
      <c r="Z18" s="46" t="e">
        <f t="shared" ref="Z18:AD18" si="19">AW77</f>
        <v>#N/A</v>
      </c>
      <c r="AA18" s="46" t="e">
        <f t="shared" si="19"/>
        <v>#N/A</v>
      </c>
      <c r="AB18" s="46" t="e">
        <f t="shared" si="19"/>
        <v>#N/A</v>
      </c>
      <c r="AC18" s="46" t="e">
        <f t="shared" si="19"/>
        <v>#N/A</v>
      </c>
      <c r="AD18" s="46" t="e">
        <f t="shared" si="19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  <c r="CX18" t="s">
        <v>2150</v>
      </c>
      <c r="CZ18" s="27" t="s">
        <v>5154</v>
      </c>
    </row>
    <row r="19" spans="2:104" ht="15" customHeight="1" x14ac:dyDescent="0.15">
      <c r="B19" s="1" t="s">
        <v>2919</v>
      </c>
      <c r="C19" s="15" t="e">
        <f>BW7</f>
        <v>#N/A</v>
      </c>
      <c r="D19" s="30" t="e">
        <f t="shared" si="1"/>
        <v>#N/A</v>
      </c>
      <c r="E19" s="30" t="e">
        <f t="shared" si="2"/>
        <v>#N/A</v>
      </c>
      <c r="F19" s="31"/>
      <c r="G19" s="17"/>
      <c r="H19" s="1" t="s">
        <v>2919</v>
      </c>
      <c r="I19" s="15" t="e">
        <f>BW5</f>
        <v>#N/A</v>
      </c>
      <c r="J19" s="30" t="e">
        <f t="shared" si="3"/>
        <v>#N/A</v>
      </c>
      <c r="K19" s="30" t="e">
        <f t="shared" si="4"/>
        <v>#N/A</v>
      </c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20">N19*Q19</f>
        <v>#N/A</v>
      </c>
      <c r="S19" s="14"/>
      <c r="T19" s="14"/>
      <c r="U19" s="57">
        <f>AK79</f>
        <v>69</v>
      </c>
      <c r="V19" s="48" t="e">
        <f>AL79</f>
        <v>#N/A</v>
      </c>
      <c r="Z19" s="65" t="s">
        <v>2955</v>
      </c>
      <c r="AA19" s="46" t="str">
        <f>N83</f>
        <v>×</v>
      </c>
      <c r="AB19" s="66" t="s">
        <v>2929</v>
      </c>
      <c r="AC19" s="46" t="str">
        <f>O83</f>
        <v>×</v>
      </c>
      <c r="AD19" s="66" t="s">
        <v>2930</v>
      </c>
      <c r="AE19" s="46" t="str">
        <f>P83</f>
        <v>○</v>
      </c>
      <c r="AF19" s="65" t="s">
        <v>2956</v>
      </c>
      <c r="AG19" s="46">
        <f>Q83</f>
        <v>0</v>
      </c>
      <c r="AH19" s="13"/>
      <c r="CX19" t="s">
        <v>80</v>
      </c>
      <c r="CY19" s="27" t="s">
        <v>5153</v>
      </c>
      <c r="CZ19" s="27" t="s">
        <v>2936</v>
      </c>
    </row>
    <row r="20" spans="2:104" ht="15" customHeight="1" x14ac:dyDescent="0.15">
      <c r="B20" s="2" t="s">
        <v>2920</v>
      </c>
      <c r="C20" s="15" t="e">
        <f>BX7</f>
        <v>#N/A</v>
      </c>
      <c r="D20" s="30" t="e">
        <f t="shared" si="1"/>
        <v>#N/A</v>
      </c>
      <c r="E20" s="30" t="e">
        <f t="shared" si="2"/>
        <v>#N/A</v>
      </c>
      <c r="F20" s="35" t="e">
        <f>AX7</f>
        <v>#N/A</v>
      </c>
      <c r="G20" s="17"/>
      <c r="H20" s="2" t="s">
        <v>2920</v>
      </c>
      <c r="I20" s="15" t="e">
        <f>BX5</f>
        <v>#N/A</v>
      </c>
      <c r="J20" s="30" t="e">
        <f t="shared" si="3"/>
        <v>#N/A</v>
      </c>
      <c r="K20" s="30" t="e">
        <f t="shared" si="4"/>
        <v>#N/A</v>
      </c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20"/>
        <v>#N/A</v>
      </c>
      <c r="S20" s="14"/>
      <c r="T20" s="14"/>
      <c r="U20" s="56" t="s">
        <v>2943</v>
      </c>
      <c r="V20" s="55" t="s">
        <v>2948</v>
      </c>
      <c r="W20" s="53" t="s">
        <v>2917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  <c r="CX20" t="s">
        <v>591</v>
      </c>
      <c r="CZ20" s="27" t="s">
        <v>5151</v>
      </c>
    </row>
    <row r="21" spans="2:104" ht="15" customHeight="1" x14ac:dyDescent="0.15">
      <c r="U21" s="73"/>
      <c r="V21" s="48" t="e">
        <f>AL95</f>
        <v>#N/A</v>
      </c>
      <c r="W21" s="46" t="e">
        <f t="shared" ref="W21" si="21">AM95</f>
        <v>#N/A</v>
      </c>
      <c r="X21" s="46" t="e">
        <f t="shared" ref="X21:Y21" si="22">BH95</f>
        <v>#N/A</v>
      </c>
      <c r="Y21" s="46" t="e">
        <f t="shared" si="22"/>
        <v>#N/A</v>
      </c>
      <c r="Z21" s="46" t="e">
        <f t="shared" ref="Z21:AD21" si="23">AW95</f>
        <v>#N/A</v>
      </c>
      <c r="AA21" s="46" t="e">
        <f t="shared" si="23"/>
        <v>#N/A</v>
      </c>
      <c r="AB21" s="46" t="e">
        <f t="shared" si="23"/>
        <v>#N/A</v>
      </c>
      <c r="AC21" s="46" t="e">
        <f t="shared" si="23"/>
        <v>#N/A</v>
      </c>
      <c r="AD21" s="46" t="e">
        <f t="shared" si="23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  <c r="CX21" t="s">
        <v>261</v>
      </c>
      <c r="CY21" s="27" t="s">
        <v>5152</v>
      </c>
      <c r="CZ21" s="27" t="s">
        <v>5156</v>
      </c>
    </row>
    <row r="22" spans="2:104" ht="15" customHeight="1" x14ac:dyDescent="0.15">
      <c r="B22" s="16" t="e">
        <f>AM23</f>
        <v>#N/A</v>
      </c>
      <c r="C22" s="36" t="e">
        <f>BH23</f>
        <v>#N/A</v>
      </c>
      <c r="D22" s="44"/>
      <c r="E22" s="44" t="e">
        <f>BL23</f>
        <v>#N/A</v>
      </c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70</v>
      </c>
      <c r="V22" s="48" t="e">
        <f>AL97</f>
        <v>#N/A</v>
      </c>
      <c r="Z22" s="65" t="s">
        <v>2955</v>
      </c>
      <c r="AA22" s="46" t="str">
        <f>N101</f>
        <v>×</v>
      </c>
      <c r="AB22" s="66" t="s">
        <v>2929</v>
      </c>
      <c r="AC22" s="46" t="str">
        <f>O101</f>
        <v>×</v>
      </c>
      <c r="AD22" s="66" t="s">
        <v>2930</v>
      </c>
      <c r="AE22" s="46" t="str">
        <f>P101</f>
        <v>○</v>
      </c>
      <c r="AF22" s="65" t="s">
        <v>2956</v>
      </c>
      <c r="AG22" s="46">
        <f>Q101</f>
        <v>0</v>
      </c>
      <c r="AH22" s="13"/>
      <c r="AI22" s="9"/>
      <c r="AJ22" s="10"/>
      <c r="AK22" s="22" t="s">
        <v>2921</v>
      </c>
      <c r="AL22" s="23" t="s">
        <v>2918</v>
      </c>
      <c r="AM22" s="24" t="s">
        <v>2917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  <c r="CX22" t="s">
        <v>231</v>
      </c>
      <c r="CY22" s="27" t="s">
        <v>5152</v>
      </c>
      <c r="CZ22" s="27" t="s">
        <v>5157</v>
      </c>
    </row>
    <row r="23" spans="2:104" ht="15" customHeight="1" x14ac:dyDescent="0.15">
      <c r="B23" s="29" t="e">
        <f>BG23</f>
        <v>#N/A</v>
      </c>
      <c r="C23" s="36" t="e">
        <f>AL23</f>
        <v>#N/A</v>
      </c>
      <c r="D23" s="44"/>
      <c r="E23" s="44" t="e">
        <f>AY23</f>
        <v>#N/A</v>
      </c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3019</v>
      </c>
      <c r="O23" s="63" t="s">
        <v>3020</v>
      </c>
      <c r="P23" s="62" t="s">
        <v>3021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  <c r="CX23" t="s">
        <v>246</v>
      </c>
      <c r="CY23" s="27" t="s">
        <v>5154</v>
      </c>
      <c r="CZ23" s="27" t="s">
        <v>5158</v>
      </c>
    </row>
    <row r="24" spans="2:104" ht="15" customHeight="1" x14ac:dyDescent="0.15">
      <c r="B24" s="1" t="s">
        <v>2919</v>
      </c>
      <c r="C24" s="32" t="e">
        <f>AZ23</f>
        <v>#N/A</v>
      </c>
      <c r="D24" s="27" t="e">
        <f t="shared" ref="D24:D38" si="24">VLOOKUP(C24,$CX$1:$CZ$2000,2,0)</f>
        <v>#N/A</v>
      </c>
      <c r="E24" s="27" t="e">
        <f t="shared" ref="E24:E38" si="25">VLOOKUP(C24,$CX$1:$CZ$2000,3,0)</f>
        <v>#N/A</v>
      </c>
      <c r="F24" s="34" t="e">
        <f>AQ23</f>
        <v>#N/A</v>
      </c>
      <c r="G24" s="17"/>
      <c r="H24" s="1" t="s">
        <v>2919</v>
      </c>
      <c r="I24" s="32" t="e">
        <f>C5</f>
        <v>#N/A</v>
      </c>
      <c r="J24" s="27" t="e">
        <f t="shared" ref="J24:J38" si="26">VLOOKUP(I24,$CX$1:$CZ$2000,2,0)</f>
        <v>#N/A</v>
      </c>
      <c r="K24" s="27" t="e">
        <f t="shared" ref="K24:K38" si="27">VLOOKUP(I24,$CX$1:$CZ$2000,3,0)</f>
        <v>#N/A</v>
      </c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2921</v>
      </c>
      <c r="AL24" s="40" t="s">
        <v>2918</v>
      </c>
      <c r="AM24" s="41" t="s">
        <v>2917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  <c r="CX24" t="s">
        <v>460</v>
      </c>
      <c r="CZ24" s="27" t="s">
        <v>5152</v>
      </c>
    </row>
    <row r="25" spans="2:104" ht="15" customHeight="1" x14ac:dyDescent="0.15">
      <c r="B25" s="1" t="s">
        <v>2919</v>
      </c>
      <c r="C25" s="15" t="e">
        <f>BA23</f>
        <v>#N/A</v>
      </c>
      <c r="D25" s="30" t="e">
        <f t="shared" si="24"/>
        <v>#N/A</v>
      </c>
      <c r="E25" s="30" t="e">
        <f t="shared" si="25"/>
        <v>#N/A</v>
      </c>
      <c r="F25" s="31"/>
      <c r="G25" s="17"/>
      <c r="H25" s="1" t="s">
        <v>2919</v>
      </c>
      <c r="I25" s="32" t="e">
        <f t="shared" ref="I25:I27" si="28">C6</f>
        <v>#N/A</v>
      </c>
      <c r="J25" s="30" t="e">
        <f t="shared" si="26"/>
        <v>#N/A</v>
      </c>
      <c r="K25" s="30" t="e">
        <f t="shared" si="27"/>
        <v>#N/A</v>
      </c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66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  <c r="CX25" t="s">
        <v>194</v>
      </c>
      <c r="CZ25" s="27" t="s">
        <v>5154</v>
      </c>
    </row>
    <row r="26" spans="2:104" ht="15" customHeight="1" x14ac:dyDescent="0.15">
      <c r="B26" s="1" t="s">
        <v>2919</v>
      </c>
      <c r="C26" s="15" t="e">
        <f>BC23</f>
        <v>#N/A</v>
      </c>
      <c r="D26" s="30" t="e">
        <f t="shared" si="24"/>
        <v>#N/A</v>
      </c>
      <c r="E26" s="30" t="e">
        <f t="shared" si="25"/>
        <v>#N/A</v>
      </c>
      <c r="F26" s="31"/>
      <c r="G26" s="17"/>
      <c r="H26" s="1" t="s">
        <v>2919</v>
      </c>
      <c r="I26" s="32" t="e">
        <f t="shared" si="28"/>
        <v>#N/A</v>
      </c>
      <c r="J26" s="30" t="e">
        <f t="shared" si="26"/>
        <v>#N/A</v>
      </c>
      <c r="K26" s="30" t="e">
        <f t="shared" si="27"/>
        <v>#N/A</v>
      </c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  <c r="CX26" t="s">
        <v>557</v>
      </c>
      <c r="CZ26" s="27" t="s">
        <v>5151</v>
      </c>
    </row>
    <row r="27" spans="2:104" ht="15" customHeight="1" x14ac:dyDescent="0.15">
      <c r="B27" s="1" t="s">
        <v>2919</v>
      </c>
      <c r="C27" s="15" t="e">
        <f>BQ23</f>
        <v>#N/A</v>
      </c>
      <c r="D27" s="30" t="e">
        <f t="shared" si="24"/>
        <v>#N/A</v>
      </c>
      <c r="E27" s="30" t="e">
        <f t="shared" si="25"/>
        <v>#N/A</v>
      </c>
      <c r="F27" s="31"/>
      <c r="G27" s="17"/>
      <c r="H27" s="1" t="s">
        <v>2919</v>
      </c>
      <c r="I27" s="32" t="e">
        <f t="shared" si="28"/>
        <v>#N/A</v>
      </c>
      <c r="J27" s="30" t="e">
        <f t="shared" si="26"/>
        <v>#N/A</v>
      </c>
      <c r="K27" s="30" t="e">
        <f t="shared" si="27"/>
        <v>#N/A</v>
      </c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  <c r="CX27" t="s">
        <v>156</v>
      </c>
      <c r="CZ27" s="27" t="s">
        <v>5153</v>
      </c>
    </row>
    <row r="28" spans="2:104" ht="15" customHeight="1" x14ac:dyDescent="0.15">
      <c r="B28" s="2" t="s">
        <v>2920</v>
      </c>
      <c r="C28" s="15" t="e">
        <f>BR23</f>
        <v>#N/A</v>
      </c>
      <c r="D28" s="30" t="e">
        <f t="shared" si="24"/>
        <v>#N/A</v>
      </c>
      <c r="E28" s="30" t="e">
        <f t="shared" si="25"/>
        <v>#N/A</v>
      </c>
      <c r="F28" s="35" t="e">
        <f>AU23</f>
        <v>#N/A</v>
      </c>
      <c r="G28" s="17"/>
      <c r="H28" s="2" t="s">
        <v>2920</v>
      </c>
      <c r="I28" s="15" t="e">
        <f>C11</f>
        <v>#N/A</v>
      </c>
      <c r="J28" s="30" t="e">
        <f t="shared" si="26"/>
        <v>#N/A</v>
      </c>
      <c r="K28" s="30" t="e">
        <f t="shared" si="27"/>
        <v>#N/A</v>
      </c>
      <c r="L28" s="38" t="e">
        <f>F11</f>
        <v>#N/A</v>
      </c>
      <c r="N28" s="65" t="s">
        <v>2955</v>
      </c>
      <c r="O28" s="66" t="s">
        <v>2929</v>
      </c>
      <c r="P28" s="66" t="s">
        <v>2930</v>
      </c>
      <c r="Q28" s="65" t="s">
        <v>2956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  <c r="CX28" t="s">
        <v>321</v>
      </c>
      <c r="CZ28" s="27" t="s">
        <v>5152</v>
      </c>
    </row>
    <row r="29" spans="2:104" ht="15" customHeight="1" x14ac:dyDescent="0.15">
      <c r="B29" s="1" t="s">
        <v>2919</v>
      </c>
      <c r="C29" s="15" t="e">
        <f>BD23</f>
        <v>#N/A</v>
      </c>
      <c r="D29" s="30" t="e">
        <f t="shared" si="24"/>
        <v>#N/A</v>
      </c>
      <c r="E29" s="30" t="e">
        <f t="shared" si="25"/>
        <v>#N/A</v>
      </c>
      <c r="F29" s="34" t="e">
        <f>AR23</f>
        <v>#N/A</v>
      </c>
      <c r="G29" s="17"/>
      <c r="H29" s="1" t="s">
        <v>2919</v>
      </c>
      <c r="I29" s="15" t="e">
        <f>C14</f>
        <v>#N/A</v>
      </c>
      <c r="J29" s="30" t="e">
        <f t="shared" si="26"/>
        <v>#N/A</v>
      </c>
      <c r="K29" s="30" t="e">
        <f t="shared" si="27"/>
        <v>#N/A</v>
      </c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9">U12</f>
        <v>0</v>
      </c>
      <c r="V29" s="47" t="e">
        <f t="shared" si="29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  <c r="CX29" t="s">
        <v>900</v>
      </c>
      <c r="CZ29" s="27" t="s">
        <v>5152</v>
      </c>
    </row>
    <row r="30" spans="2:104" ht="15" customHeight="1" x14ac:dyDescent="0.15">
      <c r="B30" s="1" t="s">
        <v>2919</v>
      </c>
      <c r="C30" s="15" t="e">
        <f>BS23</f>
        <v>#N/A</v>
      </c>
      <c r="D30" s="30" t="e">
        <f t="shared" si="24"/>
        <v>#N/A</v>
      </c>
      <c r="E30" s="30" t="e">
        <f t="shared" si="25"/>
        <v>#N/A</v>
      </c>
      <c r="F30" s="31"/>
      <c r="G30" s="17"/>
      <c r="H30" s="1" t="s">
        <v>2919</v>
      </c>
      <c r="I30" s="15" t="e">
        <f>C15</f>
        <v>#N/A</v>
      </c>
      <c r="J30" s="30" t="e">
        <f t="shared" si="26"/>
        <v>#N/A</v>
      </c>
      <c r="K30" s="30" t="e">
        <f t="shared" si="27"/>
        <v>#N/A</v>
      </c>
      <c r="L30" s="31"/>
      <c r="U30" s="45">
        <f t="shared" ref="U30:V30" si="30">U15</f>
        <v>0</v>
      </c>
      <c r="V30" s="47" t="e">
        <f t="shared" si="30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  <c r="CX30" t="s">
        <v>266</v>
      </c>
      <c r="CY30" s="27" t="s">
        <v>5159</v>
      </c>
      <c r="CZ30" s="27" t="s">
        <v>2936</v>
      </c>
    </row>
    <row r="31" spans="2:104" ht="15" customHeight="1" x14ac:dyDescent="0.15">
      <c r="B31" s="2" t="s">
        <v>2920</v>
      </c>
      <c r="C31" s="15" t="e">
        <f>BT23</f>
        <v>#N/A</v>
      </c>
      <c r="D31" s="30" t="e">
        <f t="shared" si="24"/>
        <v>#N/A</v>
      </c>
      <c r="E31" s="30" t="e">
        <f t="shared" si="25"/>
        <v>#N/A</v>
      </c>
      <c r="F31" s="35" t="e">
        <f>AV23</f>
        <v>#N/A</v>
      </c>
      <c r="G31" s="17"/>
      <c r="H31" s="2" t="s">
        <v>2920</v>
      </c>
      <c r="I31" s="15" t="e">
        <f>C18</f>
        <v>#N/A</v>
      </c>
      <c r="J31" s="30" t="e">
        <f t="shared" si="26"/>
        <v>#N/A</v>
      </c>
      <c r="K31" s="30" t="e">
        <f t="shared" si="27"/>
        <v>#N/A</v>
      </c>
      <c r="L31" s="38" t="e">
        <f>F18</f>
        <v>#N/A</v>
      </c>
      <c r="O31" s="80" t="s">
        <v>2919</v>
      </c>
      <c r="R31" s="86" t="s">
        <v>3054</v>
      </c>
      <c r="U31" s="45">
        <f t="shared" ref="U31:V31" si="31">U18</f>
        <v>0</v>
      </c>
      <c r="V31" s="47" t="e">
        <f t="shared" si="31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  <c r="CX31" t="s">
        <v>394</v>
      </c>
      <c r="CZ31" s="27" t="s">
        <v>5152</v>
      </c>
    </row>
    <row r="32" spans="2:104" ht="15" customHeight="1" x14ac:dyDescent="0.15">
      <c r="B32" s="1" t="s">
        <v>2919</v>
      </c>
      <c r="C32" s="15" t="e">
        <f>BB23</f>
        <v>#N/A</v>
      </c>
      <c r="D32" s="30" t="e">
        <f t="shared" si="24"/>
        <v>#N/A</v>
      </c>
      <c r="E32" s="30" t="e">
        <f t="shared" si="25"/>
        <v>#N/A</v>
      </c>
      <c r="F32" s="34" t="e">
        <f>AS23</f>
        <v>#N/A</v>
      </c>
      <c r="G32" s="17"/>
      <c r="H32" s="1" t="s">
        <v>2919</v>
      </c>
      <c r="I32" s="15" t="e">
        <f>I6</f>
        <v>#N/A</v>
      </c>
      <c r="J32" s="30" t="e">
        <f t="shared" si="26"/>
        <v>#N/A</v>
      </c>
      <c r="K32" s="30" t="e">
        <f t="shared" si="27"/>
        <v>#N/A</v>
      </c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  <c r="CX32" t="s">
        <v>415</v>
      </c>
      <c r="CZ32" s="27" t="s">
        <v>5153</v>
      </c>
    </row>
    <row r="33" spans="2:104" ht="15" customHeight="1" x14ac:dyDescent="0.15">
      <c r="B33" s="1" t="s">
        <v>2919</v>
      </c>
      <c r="C33" s="15" t="e">
        <f>BE23</f>
        <v>#N/A</v>
      </c>
      <c r="D33" s="30" t="e">
        <f t="shared" si="24"/>
        <v>#N/A</v>
      </c>
      <c r="E33" s="30" t="e">
        <f t="shared" si="25"/>
        <v>#N/A</v>
      </c>
      <c r="F33" s="31"/>
      <c r="G33" s="17"/>
      <c r="H33" s="1" t="s">
        <v>2919</v>
      </c>
      <c r="I33" s="15" t="e">
        <f t="shared" ref="I33:I34" si="32">I7</f>
        <v>#N/A</v>
      </c>
      <c r="J33" s="30" t="e">
        <f t="shared" si="26"/>
        <v>#N/A</v>
      </c>
      <c r="K33" s="30" t="e">
        <f t="shared" si="27"/>
        <v>#N/A</v>
      </c>
      <c r="L33" s="31"/>
      <c r="N33" s="8"/>
      <c r="O33" s="83" t="s">
        <v>3067</v>
      </c>
      <c r="AH33" s="13"/>
      <c r="AI33" s="13"/>
      <c r="CX33" t="s">
        <v>362</v>
      </c>
      <c r="CZ33" s="27" t="s">
        <v>5152</v>
      </c>
    </row>
    <row r="34" spans="2:104" ht="15" customHeight="1" x14ac:dyDescent="0.15">
      <c r="B34" s="1" t="s">
        <v>2919</v>
      </c>
      <c r="C34" s="15" t="e">
        <f>BU23</f>
        <v>#N/A</v>
      </c>
      <c r="D34" s="30" t="e">
        <f t="shared" si="24"/>
        <v>#N/A</v>
      </c>
      <c r="E34" s="30" t="e">
        <f t="shared" si="25"/>
        <v>#N/A</v>
      </c>
      <c r="F34" s="31"/>
      <c r="G34" s="17"/>
      <c r="H34" s="1" t="s">
        <v>2919</v>
      </c>
      <c r="I34" s="15" t="e">
        <f t="shared" si="32"/>
        <v>#N/A</v>
      </c>
      <c r="J34" s="30" t="e">
        <f t="shared" si="26"/>
        <v>#N/A</v>
      </c>
      <c r="K34" s="30" t="e">
        <f t="shared" si="27"/>
        <v>#N/A</v>
      </c>
      <c r="L34" s="31"/>
      <c r="N34" s="8"/>
      <c r="O34" s="78" t="s">
        <v>2920</v>
      </c>
      <c r="AH34" s="13"/>
      <c r="AI34" s="13"/>
      <c r="CX34" t="s">
        <v>206</v>
      </c>
      <c r="CZ34" s="27" t="s">
        <v>5151</v>
      </c>
    </row>
    <row r="35" spans="2:104" ht="15" customHeight="1" x14ac:dyDescent="0.15">
      <c r="B35" s="2" t="s">
        <v>2920</v>
      </c>
      <c r="C35" s="15" t="e">
        <f>BV23</f>
        <v>#N/A</v>
      </c>
      <c r="D35" s="30" t="e">
        <f t="shared" si="24"/>
        <v>#N/A</v>
      </c>
      <c r="E35" s="30" t="e">
        <f t="shared" si="25"/>
        <v>#N/A</v>
      </c>
      <c r="F35" s="35" t="e">
        <f>AW23</f>
        <v>#N/A</v>
      </c>
      <c r="G35" s="17"/>
      <c r="H35" s="2" t="s">
        <v>2920</v>
      </c>
      <c r="I35" s="15" t="e">
        <f>I11</f>
        <v>#N/A</v>
      </c>
      <c r="J35" s="30" t="e">
        <f t="shared" si="26"/>
        <v>#N/A</v>
      </c>
      <c r="K35" s="30" t="e">
        <f t="shared" si="27"/>
        <v>#N/A</v>
      </c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  <c r="CX35" t="s">
        <v>1087</v>
      </c>
      <c r="CZ35" s="27" t="s">
        <v>5153</v>
      </c>
    </row>
    <row r="36" spans="2:104" ht="15" customHeight="1" x14ac:dyDescent="0.15">
      <c r="B36" s="1" t="s">
        <v>2919</v>
      </c>
      <c r="C36" s="15" t="e">
        <f>BF23</f>
        <v>#N/A</v>
      </c>
      <c r="D36" s="30" t="e">
        <f t="shared" si="24"/>
        <v>#N/A</v>
      </c>
      <c r="E36" s="30" t="e">
        <f t="shared" si="25"/>
        <v>#N/A</v>
      </c>
      <c r="F36" s="34" t="e">
        <f>AT23</f>
        <v>#N/A</v>
      </c>
      <c r="G36" s="17"/>
      <c r="H36" s="1" t="s">
        <v>2919</v>
      </c>
      <c r="I36" s="15" t="e">
        <f>I14</f>
        <v>#N/A</v>
      </c>
      <c r="J36" s="30" t="e">
        <f t="shared" si="26"/>
        <v>#N/A</v>
      </c>
      <c r="K36" s="30" t="e">
        <f t="shared" si="27"/>
        <v>#N/A</v>
      </c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  <c r="CX36" t="s">
        <v>496</v>
      </c>
      <c r="CZ36" s="27" t="s">
        <v>5154</v>
      </c>
    </row>
    <row r="37" spans="2:104" ht="15" customHeight="1" x14ac:dyDescent="0.15">
      <c r="B37" s="1" t="s">
        <v>2919</v>
      </c>
      <c r="C37" s="15" t="e">
        <f>BW23</f>
        <v>#N/A</v>
      </c>
      <c r="D37" s="30" t="e">
        <f t="shared" si="24"/>
        <v>#N/A</v>
      </c>
      <c r="E37" s="30" t="e">
        <f t="shared" si="25"/>
        <v>#N/A</v>
      </c>
      <c r="F37" s="31"/>
      <c r="G37" s="17"/>
      <c r="H37" s="1" t="s">
        <v>2919</v>
      </c>
      <c r="I37" s="15" t="e">
        <f>I15</f>
        <v>#N/A</v>
      </c>
      <c r="J37" s="30" t="e">
        <f t="shared" si="26"/>
        <v>#N/A</v>
      </c>
      <c r="K37" s="30" t="e">
        <f t="shared" si="27"/>
        <v>#N/A</v>
      </c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33">N37*Q37</f>
        <v>#N/A</v>
      </c>
      <c r="S37" s="14"/>
      <c r="T37" s="14"/>
      <c r="AH37" s="13"/>
      <c r="CX37" t="s">
        <v>112</v>
      </c>
      <c r="CZ37" s="27" t="s">
        <v>5151</v>
      </c>
    </row>
    <row r="38" spans="2:104" ht="15" customHeight="1" x14ac:dyDescent="0.15">
      <c r="B38" s="2" t="s">
        <v>2920</v>
      </c>
      <c r="C38" s="15" t="e">
        <f>BX23</f>
        <v>#N/A</v>
      </c>
      <c r="D38" s="30" t="e">
        <f t="shared" si="24"/>
        <v>#N/A</v>
      </c>
      <c r="E38" s="30" t="e">
        <f t="shared" si="25"/>
        <v>#N/A</v>
      </c>
      <c r="F38" s="35" t="e">
        <f>AX23</f>
        <v>#N/A</v>
      </c>
      <c r="G38" s="17"/>
      <c r="H38" s="2" t="s">
        <v>2920</v>
      </c>
      <c r="I38" s="15" t="e">
        <f>I18</f>
        <v>#N/A</v>
      </c>
      <c r="J38" s="30" t="e">
        <f t="shared" si="26"/>
        <v>#N/A</v>
      </c>
      <c r="K38" s="30" t="e">
        <f t="shared" si="27"/>
        <v>#N/A</v>
      </c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33"/>
        <v>#N/A</v>
      </c>
      <c r="S38" s="14"/>
      <c r="T38" s="14"/>
      <c r="AH38" s="13"/>
      <c r="CX38" t="s">
        <v>590</v>
      </c>
      <c r="CZ38" s="27" t="s">
        <v>5156</v>
      </c>
    </row>
    <row r="39" spans="2:104" ht="15" customHeight="1" x14ac:dyDescent="0.15">
      <c r="AH39" s="13"/>
      <c r="CX39" t="s">
        <v>269</v>
      </c>
      <c r="CY39" s="27" t="s">
        <v>5160</v>
      </c>
      <c r="CZ39" s="27" t="s">
        <v>5161</v>
      </c>
    </row>
    <row r="40" spans="2:104" ht="15" customHeight="1" x14ac:dyDescent="0.15">
      <c r="B40" s="16" t="e">
        <f>AM41</f>
        <v>#N/A</v>
      </c>
      <c r="C40" s="36" t="e">
        <f>BH41</f>
        <v>#N/A</v>
      </c>
      <c r="D40" s="44"/>
      <c r="E40" s="44" t="e">
        <f>BL41</f>
        <v>#N/A</v>
      </c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2921</v>
      </c>
      <c r="AL40" s="23" t="s">
        <v>2918</v>
      </c>
      <c r="AM40" s="24" t="s">
        <v>2917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  <c r="CX40" t="s">
        <v>361</v>
      </c>
      <c r="CZ40" s="27" t="s">
        <v>5154</v>
      </c>
    </row>
    <row r="41" spans="2:104" ht="15" customHeight="1" x14ac:dyDescent="0.15">
      <c r="B41" s="29" t="e">
        <f>BG41</f>
        <v>#N/A</v>
      </c>
      <c r="C41" s="36" t="e">
        <f>AL41</f>
        <v>#N/A</v>
      </c>
      <c r="D41" s="44"/>
      <c r="E41" s="44" t="e">
        <f>AY41</f>
        <v>#N/A</v>
      </c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3019</v>
      </c>
      <c r="O41" s="63" t="s">
        <v>3020</v>
      </c>
      <c r="P41" s="62" t="s">
        <v>3021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  <c r="CX41" t="s">
        <v>258</v>
      </c>
      <c r="CY41" s="27" t="s">
        <v>5152</v>
      </c>
      <c r="CZ41" s="27" t="s">
        <v>5162</v>
      </c>
    </row>
    <row r="42" spans="2:104" ht="15" customHeight="1" x14ac:dyDescent="0.15">
      <c r="B42" s="1" t="s">
        <v>2919</v>
      </c>
      <c r="C42" s="32" t="e">
        <f>AZ41</f>
        <v>#N/A</v>
      </c>
      <c r="D42" s="27" t="e">
        <f t="shared" ref="D42:D56" si="34">VLOOKUP(C42,$CX$1:$CZ$2000,2,0)</f>
        <v>#N/A</v>
      </c>
      <c r="E42" s="27" t="e">
        <f t="shared" ref="E42:E56" si="35">VLOOKUP(C42,$CX$1:$CZ$2000,3,0)</f>
        <v>#N/A</v>
      </c>
      <c r="F42" s="34" t="e">
        <f>AQ41</f>
        <v>#N/A</v>
      </c>
      <c r="G42" s="17"/>
      <c r="H42" s="1" t="s">
        <v>2919</v>
      </c>
      <c r="I42" s="32" t="e">
        <f>C23</f>
        <v>#N/A</v>
      </c>
      <c r="J42" s="27" t="e">
        <f t="shared" ref="J42:J56" si="36">VLOOKUP(I42,$CX$1:$CZ$2000,2,0)</f>
        <v>#N/A</v>
      </c>
      <c r="K42" s="27" t="e">
        <f t="shared" ref="K42:K56" si="37">VLOOKUP(I42,$CX$1:$CZ$2000,3,0)</f>
        <v>#N/A</v>
      </c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2921</v>
      </c>
      <c r="AL42" s="40" t="s">
        <v>2918</v>
      </c>
      <c r="AM42" s="41" t="s">
        <v>2917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  <c r="CX42" t="s">
        <v>58</v>
      </c>
      <c r="CZ42" s="27" t="s">
        <v>5160</v>
      </c>
    </row>
    <row r="43" spans="2:104" ht="15" customHeight="1" x14ac:dyDescent="0.15">
      <c r="B43" s="1" t="s">
        <v>2919</v>
      </c>
      <c r="C43" s="15" t="e">
        <f>BA41</f>
        <v>#N/A</v>
      </c>
      <c r="D43" s="30" t="e">
        <f t="shared" si="34"/>
        <v>#N/A</v>
      </c>
      <c r="E43" s="30" t="e">
        <f t="shared" si="35"/>
        <v>#N/A</v>
      </c>
      <c r="F43" s="31"/>
      <c r="G43" s="17"/>
      <c r="H43" s="1" t="s">
        <v>2919</v>
      </c>
      <c r="I43" s="32" t="e">
        <f t="shared" ref="I43:I45" si="38">C24</f>
        <v>#N/A</v>
      </c>
      <c r="J43" s="30" t="e">
        <f t="shared" si="36"/>
        <v>#N/A</v>
      </c>
      <c r="K43" s="30" t="e">
        <f t="shared" si="37"/>
        <v>#N/A</v>
      </c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67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  <c r="CX43" t="s">
        <v>1044</v>
      </c>
      <c r="CZ43" s="27" t="s">
        <v>5156</v>
      </c>
    </row>
    <row r="44" spans="2:104" ht="15" customHeight="1" x14ac:dyDescent="0.15">
      <c r="B44" s="1" t="s">
        <v>2919</v>
      </c>
      <c r="C44" s="15" t="e">
        <f>BC41</f>
        <v>#N/A</v>
      </c>
      <c r="D44" s="30" t="e">
        <f t="shared" si="34"/>
        <v>#N/A</v>
      </c>
      <c r="E44" s="30" t="e">
        <f t="shared" si="35"/>
        <v>#N/A</v>
      </c>
      <c r="F44" s="31"/>
      <c r="G44" s="17"/>
      <c r="H44" s="1" t="s">
        <v>2919</v>
      </c>
      <c r="I44" s="32" t="e">
        <f t="shared" si="38"/>
        <v>#N/A</v>
      </c>
      <c r="J44" s="30" t="e">
        <f t="shared" si="36"/>
        <v>#N/A</v>
      </c>
      <c r="K44" s="30" t="e">
        <f t="shared" si="37"/>
        <v>#N/A</v>
      </c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  <c r="CX44" t="s">
        <v>291</v>
      </c>
      <c r="CY44" s="27" t="s">
        <v>5151</v>
      </c>
      <c r="CZ44" s="27" t="s">
        <v>5154</v>
      </c>
    </row>
    <row r="45" spans="2:104" ht="15" customHeight="1" x14ac:dyDescent="0.15">
      <c r="B45" s="1" t="s">
        <v>2919</v>
      </c>
      <c r="C45" s="15" t="e">
        <f>BQ41</f>
        <v>#N/A</v>
      </c>
      <c r="D45" s="30" t="e">
        <f t="shared" si="34"/>
        <v>#N/A</v>
      </c>
      <c r="E45" s="30" t="e">
        <f t="shared" si="35"/>
        <v>#N/A</v>
      </c>
      <c r="F45" s="31"/>
      <c r="G45" s="17"/>
      <c r="H45" s="1" t="s">
        <v>2919</v>
      </c>
      <c r="I45" s="32" t="e">
        <f t="shared" si="38"/>
        <v>#N/A</v>
      </c>
      <c r="J45" s="30" t="e">
        <f t="shared" si="36"/>
        <v>#N/A</v>
      </c>
      <c r="K45" s="30" t="e">
        <f t="shared" si="37"/>
        <v>#N/A</v>
      </c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  <c r="CX45" t="s">
        <v>995</v>
      </c>
      <c r="CY45" s="27" t="s">
        <v>5163</v>
      </c>
      <c r="CZ45" s="27" t="s">
        <v>5164</v>
      </c>
    </row>
    <row r="46" spans="2:104" ht="15" customHeight="1" x14ac:dyDescent="0.15">
      <c r="B46" s="2" t="s">
        <v>2920</v>
      </c>
      <c r="C46" s="15" t="e">
        <f>BR41</f>
        <v>#N/A</v>
      </c>
      <c r="D46" s="30" t="e">
        <f t="shared" si="34"/>
        <v>#N/A</v>
      </c>
      <c r="E46" s="30" t="e">
        <f t="shared" si="35"/>
        <v>#N/A</v>
      </c>
      <c r="F46" s="35" t="e">
        <f>AU41</f>
        <v>#N/A</v>
      </c>
      <c r="G46" s="17"/>
      <c r="H46" s="2" t="s">
        <v>2920</v>
      </c>
      <c r="I46" s="15" t="e">
        <f>C29</f>
        <v>#N/A</v>
      </c>
      <c r="J46" s="30" t="e">
        <f t="shared" si="36"/>
        <v>#N/A</v>
      </c>
      <c r="K46" s="30" t="e">
        <f t="shared" si="37"/>
        <v>#N/A</v>
      </c>
      <c r="L46" s="38" t="e">
        <f>F29</f>
        <v>#N/A</v>
      </c>
      <c r="N46" s="65" t="s">
        <v>2955</v>
      </c>
      <c r="O46" s="66" t="s">
        <v>2929</v>
      </c>
      <c r="P46" s="66" t="s">
        <v>2930</v>
      </c>
      <c r="Q46" s="65" t="s">
        <v>2956</v>
      </c>
      <c r="AH46" s="13"/>
      <c r="AI46" s="13"/>
      <c r="CX46" t="s">
        <v>57</v>
      </c>
      <c r="CZ46" s="27" t="s">
        <v>5154</v>
      </c>
    </row>
    <row r="47" spans="2:104" ht="15" customHeight="1" x14ac:dyDescent="0.15">
      <c r="B47" s="1" t="s">
        <v>2919</v>
      </c>
      <c r="C47" s="15" t="e">
        <f>BD41</f>
        <v>#N/A</v>
      </c>
      <c r="D47" s="30" t="e">
        <f t="shared" si="34"/>
        <v>#N/A</v>
      </c>
      <c r="E47" s="30" t="e">
        <f t="shared" si="35"/>
        <v>#N/A</v>
      </c>
      <c r="F47" s="34" t="e">
        <f>AR41</f>
        <v>#N/A</v>
      </c>
      <c r="G47" s="17"/>
      <c r="H47" s="1" t="s">
        <v>2919</v>
      </c>
      <c r="I47" s="15" t="e">
        <f>C32</f>
        <v>#N/A</v>
      </c>
      <c r="J47" s="30" t="e">
        <f t="shared" si="36"/>
        <v>#N/A</v>
      </c>
      <c r="K47" s="30" t="e">
        <f t="shared" si="37"/>
        <v>#N/A</v>
      </c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  <c r="CX47" t="s">
        <v>138</v>
      </c>
      <c r="CY47" s="27" t="s">
        <v>5163</v>
      </c>
      <c r="CZ47" s="27" t="s">
        <v>5165</v>
      </c>
    </row>
    <row r="48" spans="2:104" ht="15" customHeight="1" x14ac:dyDescent="0.15">
      <c r="B48" s="1" t="s">
        <v>2919</v>
      </c>
      <c r="C48" s="15" t="e">
        <f>BS41</f>
        <v>#N/A</v>
      </c>
      <c r="D48" s="30" t="e">
        <f t="shared" si="34"/>
        <v>#N/A</v>
      </c>
      <c r="E48" s="30" t="e">
        <f t="shared" si="35"/>
        <v>#N/A</v>
      </c>
      <c r="F48" s="31"/>
      <c r="G48" s="17"/>
      <c r="H48" s="1" t="s">
        <v>2919</v>
      </c>
      <c r="I48" s="15" t="e">
        <f>C33</f>
        <v>#N/A</v>
      </c>
      <c r="J48" s="30" t="e">
        <f t="shared" si="36"/>
        <v>#N/A</v>
      </c>
      <c r="K48" s="30" t="e">
        <f t="shared" si="37"/>
        <v>#N/A</v>
      </c>
      <c r="L48" s="31"/>
      <c r="AH48" s="13"/>
      <c r="AI48" s="13"/>
      <c r="CX48" t="s">
        <v>536</v>
      </c>
      <c r="CZ48" s="27" t="s">
        <v>5160</v>
      </c>
    </row>
    <row r="49" spans="2:104" ht="15" customHeight="1" x14ac:dyDescent="0.15">
      <c r="B49" s="2" t="s">
        <v>2920</v>
      </c>
      <c r="C49" s="15" t="e">
        <f>BT41</f>
        <v>#N/A</v>
      </c>
      <c r="D49" s="30" t="e">
        <f t="shared" si="34"/>
        <v>#N/A</v>
      </c>
      <c r="E49" s="30" t="e">
        <f t="shared" si="35"/>
        <v>#N/A</v>
      </c>
      <c r="F49" s="35" t="e">
        <f>AV41</f>
        <v>#N/A</v>
      </c>
      <c r="G49" s="17"/>
      <c r="H49" s="2" t="s">
        <v>2920</v>
      </c>
      <c r="I49" s="15" t="e">
        <f>C36</f>
        <v>#N/A</v>
      </c>
      <c r="J49" s="30" t="e">
        <f t="shared" si="36"/>
        <v>#N/A</v>
      </c>
      <c r="K49" s="30" t="e">
        <f t="shared" si="37"/>
        <v>#N/A</v>
      </c>
      <c r="L49" s="38" t="e">
        <f>F36</f>
        <v>#N/A</v>
      </c>
      <c r="O49" s="80" t="s">
        <v>2919</v>
      </c>
      <c r="R49" s="86" t="s">
        <v>3054</v>
      </c>
      <c r="AH49" s="13"/>
      <c r="AI49" s="13"/>
      <c r="CX49" t="s">
        <v>523</v>
      </c>
      <c r="CZ49" s="27" t="s">
        <v>5165</v>
      </c>
    </row>
    <row r="50" spans="2:104" ht="15" customHeight="1" x14ac:dyDescent="0.15">
      <c r="B50" s="1" t="s">
        <v>2919</v>
      </c>
      <c r="C50" s="15" t="e">
        <f>BB41</f>
        <v>#N/A</v>
      </c>
      <c r="D50" s="30" t="e">
        <f t="shared" si="34"/>
        <v>#N/A</v>
      </c>
      <c r="E50" s="30" t="e">
        <f t="shared" si="35"/>
        <v>#N/A</v>
      </c>
      <c r="F50" s="34" t="e">
        <f>AS41</f>
        <v>#N/A</v>
      </c>
      <c r="G50" s="17"/>
      <c r="H50" s="1" t="s">
        <v>2919</v>
      </c>
      <c r="I50" s="15" t="e">
        <f>I24</f>
        <v>#N/A</v>
      </c>
      <c r="J50" s="30" t="e">
        <f t="shared" si="36"/>
        <v>#N/A</v>
      </c>
      <c r="K50" s="30" t="e">
        <f t="shared" si="37"/>
        <v>#N/A</v>
      </c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  <c r="CX50" t="s">
        <v>562</v>
      </c>
      <c r="CZ50" s="27" t="s">
        <v>5153</v>
      </c>
    </row>
    <row r="51" spans="2:104" ht="15" customHeight="1" x14ac:dyDescent="0.15">
      <c r="B51" s="1" t="s">
        <v>2919</v>
      </c>
      <c r="C51" s="15" t="e">
        <f>BE41</f>
        <v>#N/A</v>
      </c>
      <c r="D51" s="30" t="e">
        <f t="shared" si="34"/>
        <v>#N/A</v>
      </c>
      <c r="E51" s="30" t="e">
        <f t="shared" si="35"/>
        <v>#N/A</v>
      </c>
      <c r="F51" s="31"/>
      <c r="G51" s="17"/>
      <c r="H51" s="1" t="s">
        <v>2919</v>
      </c>
      <c r="I51" s="15" t="e">
        <f t="shared" ref="I51:I52" si="39">I25</f>
        <v>#N/A</v>
      </c>
      <c r="J51" s="30" t="e">
        <f t="shared" si="36"/>
        <v>#N/A</v>
      </c>
      <c r="K51" s="30" t="e">
        <f t="shared" si="37"/>
        <v>#N/A</v>
      </c>
      <c r="L51" s="31"/>
      <c r="N51" s="8"/>
      <c r="O51" s="83" t="s">
        <v>3067</v>
      </c>
      <c r="AH51" s="13"/>
      <c r="AI51" s="13"/>
      <c r="CX51" t="s">
        <v>176</v>
      </c>
      <c r="CZ51" s="27" t="s">
        <v>5152</v>
      </c>
    </row>
    <row r="52" spans="2:104" ht="15" customHeight="1" x14ac:dyDescent="0.15">
      <c r="B52" s="1" t="s">
        <v>2919</v>
      </c>
      <c r="C52" s="15" t="e">
        <f>BU41</f>
        <v>#N/A</v>
      </c>
      <c r="D52" s="30" t="e">
        <f t="shared" si="34"/>
        <v>#N/A</v>
      </c>
      <c r="E52" s="30" t="e">
        <f t="shared" si="35"/>
        <v>#N/A</v>
      </c>
      <c r="F52" s="31"/>
      <c r="G52" s="17"/>
      <c r="H52" s="1" t="s">
        <v>2919</v>
      </c>
      <c r="I52" s="15" t="e">
        <f t="shared" si="39"/>
        <v>#N/A</v>
      </c>
      <c r="J52" s="30" t="e">
        <f t="shared" si="36"/>
        <v>#N/A</v>
      </c>
      <c r="K52" s="30" t="e">
        <f t="shared" si="37"/>
        <v>#N/A</v>
      </c>
      <c r="L52" s="31"/>
      <c r="N52" s="8"/>
      <c r="O52" s="78" t="s">
        <v>2920</v>
      </c>
      <c r="AH52" s="13"/>
      <c r="AI52" s="13"/>
      <c r="CX52" t="s">
        <v>101</v>
      </c>
      <c r="CY52" s="27" t="s">
        <v>5153</v>
      </c>
      <c r="CZ52" s="27" t="s">
        <v>5154</v>
      </c>
    </row>
    <row r="53" spans="2:104" ht="15" customHeight="1" x14ac:dyDescent="0.15">
      <c r="B53" s="2" t="s">
        <v>2920</v>
      </c>
      <c r="C53" s="15" t="e">
        <f>BV41</f>
        <v>#N/A</v>
      </c>
      <c r="D53" s="30" t="e">
        <f t="shared" si="34"/>
        <v>#N/A</v>
      </c>
      <c r="E53" s="30" t="e">
        <f t="shared" si="35"/>
        <v>#N/A</v>
      </c>
      <c r="F53" s="35" t="e">
        <f>AW41</f>
        <v>#N/A</v>
      </c>
      <c r="G53" s="17"/>
      <c r="H53" s="2" t="s">
        <v>2920</v>
      </c>
      <c r="I53" s="15" t="e">
        <f>I29</f>
        <v>#N/A</v>
      </c>
      <c r="J53" s="30" t="e">
        <f t="shared" si="36"/>
        <v>#N/A</v>
      </c>
      <c r="K53" s="30" t="e">
        <f t="shared" si="37"/>
        <v>#N/A</v>
      </c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  <c r="CX53" t="s">
        <v>597</v>
      </c>
      <c r="CZ53" s="27" t="s">
        <v>5163</v>
      </c>
    </row>
    <row r="54" spans="2:104" ht="15" customHeight="1" x14ac:dyDescent="0.15">
      <c r="B54" s="1" t="s">
        <v>2919</v>
      </c>
      <c r="C54" s="15" t="e">
        <f>BF41</f>
        <v>#N/A</v>
      </c>
      <c r="D54" s="30" t="e">
        <f t="shared" si="34"/>
        <v>#N/A</v>
      </c>
      <c r="E54" s="30" t="e">
        <f t="shared" si="35"/>
        <v>#N/A</v>
      </c>
      <c r="F54" s="34" t="e">
        <f>AT41</f>
        <v>#N/A</v>
      </c>
      <c r="G54" s="17"/>
      <c r="H54" s="1" t="s">
        <v>2919</v>
      </c>
      <c r="I54" s="15" t="e">
        <f>I32</f>
        <v>#N/A</v>
      </c>
      <c r="J54" s="30" t="e">
        <f t="shared" si="36"/>
        <v>#N/A</v>
      </c>
      <c r="K54" s="30" t="e">
        <f t="shared" si="37"/>
        <v>#N/A</v>
      </c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  <c r="CX54" t="s">
        <v>329</v>
      </c>
      <c r="CY54" s="27" t="s">
        <v>5166</v>
      </c>
      <c r="CZ54" s="27" t="s">
        <v>5165</v>
      </c>
    </row>
    <row r="55" spans="2:104" ht="15" customHeight="1" x14ac:dyDescent="0.15">
      <c r="B55" s="1" t="s">
        <v>2919</v>
      </c>
      <c r="C55" s="15" t="e">
        <f>BW41</f>
        <v>#N/A</v>
      </c>
      <c r="D55" s="30" t="e">
        <f t="shared" si="34"/>
        <v>#N/A</v>
      </c>
      <c r="E55" s="30" t="e">
        <f t="shared" si="35"/>
        <v>#N/A</v>
      </c>
      <c r="F55" s="31"/>
      <c r="G55" s="17"/>
      <c r="H55" s="1" t="s">
        <v>2919</v>
      </c>
      <c r="I55" s="15" t="e">
        <f>I33</f>
        <v>#N/A</v>
      </c>
      <c r="J55" s="30" t="e">
        <f t="shared" si="36"/>
        <v>#N/A</v>
      </c>
      <c r="K55" s="30" t="e">
        <f t="shared" si="37"/>
        <v>#N/A</v>
      </c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40">N55*Q55</f>
        <v>#N/A</v>
      </c>
      <c r="S55" s="14"/>
      <c r="T55" s="14"/>
      <c r="AH55" s="13"/>
      <c r="CX55" t="s">
        <v>339</v>
      </c>
      <c r="CY55" s="27" t="s">
        <v>2936</v>
      </c>
      <c r="CZ55" s="27" t="s">
        <v>5167</v>
      </c>
    </row>
    <row r="56" spans="2:104" ht="15" customHeight="1" x14ac:dyDescent="0.15">
      <c r="B56" s="2" t="s">
        <v>2920</v>
      </c>
      <c r="C56" s="15" t="e">
        <f>BX41</f>
        <v>#N/A</v>
      </c>
      <c r="D56" s="30" t="e">
        <f t="shared" si="34"/>
        <v>#N/A</v>
      </c>
      <c r="E56" s="30" t="e">
        <f t="shared" si="35"/>
        <v>#N/A</v>
      </c>
      <c r="F56" s="35" t="e">
        <f>AX41</f>
        <v>#N/A</v>
      </c>
      <c r="G56" s="17"/>
      <c r="H56" s="2" t="s">
        <v>2920</v>
      </c>
      <c r="I56" s="15" t="e">
        <f>I36</f>
        <v>#N/A</v>
      </c>
      <c r="J56" s="30" t="e">
        <f t="shared" si="36"/>
        <v>#N/A</v>
      </c>
      <c r="K56" s="30" t="e">
        <f t="shared" si="37"/>
        <v>#N/A</v>
      </c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40"/>
        <v>#N/A</v>
      </c>
      <c r="S56" s="14"/>
      <c r="T56" s="14"/>
      <c r="AH56" s="13"/>
      <c r="CX56" t="s">
        <v>600</v>
      </c>
      <c r="CZ56" s="27" t="s">
        <v>5166</v>
      </c>
    </row>
    <row r="57" spans="2:104" ht="15" customHeight="1" x14ac:dyDescent="0.15">
      <c r="AH57" s="13"/>
      <c r="CX57" t="s">
        <v>51</v>
      </c>
      <c r="CZ57" s="27" t="s">
        <v>5154</v>
      </c>
    </row>
    <row r="58" spans="2:104" ht="15" customHeight="1" x14ac:dyDescent="0.15">
      <c r="B58" s="16" t="e">
        <f>AM59</f>
        <v>#N/A</v>
      </c>
      <c r="C58" s="36" t="e">
        <f>BH59</f>
        <v>#N/A</v>
      </c>
      <c r="D58" s="44"/>
      <c r="E58" s="44" t="e">
        <f>BL59</f>
        <v>#N/A</v>
      </c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2921</v>
      </c>
      <c r="AL58" s="23" t="s">
        <v>2918</v>
      </c>
      <c r="AM58" s="24" t="s">
        <v>2917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  <c r="CX58" t="s">
        <v>1574</v>
      </c>
      <c r="CZ58" s="27" t="s">
        <v>5152</v>
      </c>
    </row>
    <row r="59" spans="2:104" ht="15" customHeight="1" x14ac:dyDescent="0.15">
      <c r="B59" s="29" t="e">
        <f>BG59</f>
        <v>#N/A</v>
      </c>
      <c r="C59" s="36" t="e">
        <f>AL59</f>
        <v>#N/A</v>
      </c>
      <c r="D59" s="44"/>
      <c r="E59" s="44" t="e">
        <f>AY59</f>
        <v>#N/A</v>
      </c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3019</v>
      </c>
      <c r="O59" s="63" t="s">
        <v>3020</v>
      </c>
      <c r="P59" s="62" t="s">
        <v>3021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  <c r="CX59" t="s">
        <v>250</v>
      </c>
      <c r="CZ59" s="27" t="s">
        <v>5152</v>
      </c>
    </row>
    <row r="60" spans="2:104" ht="15" customHeight="1" x14ac:dyDescent="0.15">
      <c r="B60" s="1" t="s">
        <v>2919</v>
      </c>
      <c r="C60" s="32" t="e">
        <f>AZ59</f>
        <v>#N/A</v>
      </c>
      <c r="D60" s="27" t="e">
        <f t="shared" ref="D60:D74" si="41">VLOOKUP(C60,$CX$1:$CZ$2000,2,0)</f>
        <v>#N/A</v>
      </c>
      <c r="E60" s="27" t="e">
        <f t="shared" ref="E60:E74" si="42">VLOOKUP(C60,$CX$1:$CZ$2000,3,0)</f>
        <v>#N/A</v>
      </c>
      <c r="F60" s="34" t="e">
        <f>AQ59</f>
        <v>#N/A</v>
      </c>
      <c r="G60" s="17"/>
      <c r="H60" s="1" t="s">
        <v>2919</v>
      </c>
      <c r="I60" s="32" t="e">
        <f>C41</f>
        <v>#N/A</v>
      </c>
      <c r="J60" s="27" t="e">
        <f t="shared" ref="J60:J74" si="43">VLOOKUP(I60,$CX$1:$CZ$2000,2,0)</f>
        <v>#N/A</v>
      </c>
      <c r="K60" s="27" t="e">
        <f t="shared" ref="K60:K74" si="44">VLOOKUP(I60,$CX$1:$CZ$2000,3,0)</f>
        <v>#N/A</v>
      </c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2921</v>
      </c>
      <c r="AL60" s="40" t="s">
        <v>2918</v>
      </c>
      <c r="AM60" s="41" t="s">
        <v>2917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  <c r="CX60" t="s">
        <v>59</v>
      </c>
      <c r="CY60" s="27" t="s">
        <v>5163</v>
      </c>
      <c r="CZ60" s="27" t="s">
        <v>5164</v>
      </c>
    </row>
    <row r="61" spans="2:104" ht="15" customHeight="1" x14ac:dyDescent="0.15">
      <c r="B61" s="1" t="s">
        <v>2919</v>
      </c>
      <c r="C61" s="15" t="e">
        <f>BA59</f>
        <v>#N/A</v>
      </c>
      <c r="D61" s="30" t="e">
        <f t="shared" si="41"/>
        <v>#N/A</v>
      </c>
      <c r="E61" s="30" t="e">
        <f t="shared" si="42"/>
        <v>#N/A</v>
      </c>
      <c r="F61" s="31"/>
      <c r="G61" s="17"/>
      <c r="H61" s="1" t="s">
        <v>2919</v>
      </c>
      <c r="I61" s="32" t="e">
        <f t="shared" ref="I61:I63" si="45">C42</f>
        <v>#N/A</v>
      </c>
      <c r="J61" s="30" t="e">
        <f t="shared" si="43"/>
        <v>#N/A</v>
      </c>
      <c r="K61" s="30" t="e">
        <f t="shared" si="44"/>
        <v>#N/A</v>
      </c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68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  <c r="CX61" t="s">
        <v>155</v>
      </c>
      <c r="CZ61" s="27" t="s">
        <v>5166</v>
      </c>
    </row>
    <row r="62" spans="2:104" ht="15" customHeight="1" x14ac:dyDescent="0.15">
      <c r="B62" s="1" t="s">
        <v>2919</v>
      </c>
      <c r="C62" s="15" t="e">
        <f>BC59</f>
        <v>#N/A</v>
      </c>
      <c r="D62" s="30" t="e">
        <f t="shared" si="41"/>
        <v>#N/A</v>
      </c>
      <c r="E62" s="30" t="e">
        <f t="shared" si="42"/>
        <v>#N/A</v>
      </c>
      <c r="F62" s="31"/>
      <c r="G62" s="17"/>
      <c r="H62" s="1" t="s">
        <v>2919</v>
      </c>
      <c r="I62" s="32" t="e">
        <f t="shared" si="45"/>
        <v>#N/A</v>
      </c>
      <c r="J62" s="30" t="e">
        <f t="shared" si="43"/>
        <v>#N/A</v>
      </c>
      <c r="K62" s="30" t="e">
        <f t="shared" si="44"/>
        <v>#N/A</v>
      </c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  <c r="CX62" t="s">
        <v>376</v>
      </c>
      <c r="CZ62" s="27" t="s">
        <v>5154</v>
      </c>
    </row>
    <row r="63" spans="2:104" ht="15" customHeight="1" x14ac:dyDescent="0.15">
      <c r="B63" s="1" t="s">
        <v>2919</v>
      </c>
      <c r="C63" s="15" t="e">
        <f>BQ59</f>
        <v>#N/A</v>
      </c>
      <c r="D63" s="30" t="e">
        <f t="shared" si="41"/>
        <v>#N/A</v>
      </c>
      <c r="E63" s="30" t="e">
        <f t="shared" si="42"/>
        <v>#N/A</v>
      </c>
      <c r="F63" s="31"/>
      <c r="G63" s="17"/>
      <c r="H63" s="1" t="s">
        <v>2919</v>
      </c>
      <c r="I63" s="32" t="e">
        <f t="shared" si="45"/>
        <v>#N/A</v>
      </c>
      <c r="J63" s="30" t="e">
        <f t="shared" si="43"/>
        <v>#N/A</v>
      </c>
      <c r="K63" s="30" t="e">
        <f t="shared" si="44"/>
        <v>#N/A</v>
      </c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  <c r="CX63" t="s">
        <v>1053</v>
      </c>
      <c r="CZ63" s="27" t="s">
        <v>5152</v>
      </c>
    </row>
    <row r="64" spans="2:104" ht="15" customHeight="1" x14ac:dyDescent="0.15">
      <c r="B64" s="2" t="s">
        <v>2920</v>
      </c>
      <c r="C64" s="15" t="e">
        <f>BR59</f>
        <v>#N/A</v>
      </c>
      <c r="D64" s="30" t="e">
        <f t="shared" si="41"/>
        <v>#N/A</v>
      </c>
      <c r="E64" s="30" t="e">
        <f t="shared" si="42"/>
        <v>#N/A</v>
      </c>
      <c r="F64" s="35" t="e">
        <f>AU59</f>
        <v>#N/A</v>
      </c>
      <c r="G64" s="17"/>
      <c r="H64" s="2" t="s">
        <v>2920</v>
      </c>
      <c r="I64" s="15" t="e">
        <f>C47</f>
        <v>#N/A</v>
      </c>
      <c r="J64" s="30" t="e">
        <f t="shared" si="43"/>
        <v>#N/A</v>
      </c>
      <c r="K64" s="30" t="e">
        <f t="shared" si="44"/>
        <v>#N/A</v>
      </c>
      <c r="L64" s="38" t="e">
        <f>F47</f>
        <v>#N/A</v>
      </c>
      <c r="N64" s="65" t="s">
        <v>2955</v>
      </c>
      <c r="O64" s="66" t="s">
        <v>2929</v>
      </c>
      <c r="P64" s="66" t="s">
        <v>2930</v>
      </c>
      <c r="Q64" s="65" t="s">
        <v>2956</v>
      </c>
      <c r="AH64" s="13"/>
      <c r="AI64" s="13"/>
      <c r="CX64" t="s">
        <v>484</v>
      </c>
      <c r="CZ64" s="27" t="s">
        <v>5152</v>
      </c>
    </row>
    <row r="65" spans="2:104" ht="15" customHeight="1" x14ac:dyDescent="0.15">
      <c r="B65" s="1" t="s">
        <v>2919</v>
      </c>
      <c r="C65" s="15" t="e">
        <f>BD59</f>
        <v>#N/A</v>
      </c>
      <c r="D65" s="30" t="e">
        <f t="shared" si="41"/>
        <v>#N/A</v>
      </c>
      <c r="E65" s="30" t="e">
        <f t="shared" si="42"/>
        <v>#N/A</v>
      </c>
      <c r="F65" s="34" t="e">
        <f>AR59</f>
        <v>#N/A</v>
      </c>
      <c r="G65" s="17"/>
      <c r="H65" s="1" t="s">
        <v>2919</v>
      </c>
      <c r="I65" s="15" t="e">
        <f>C50</f>
        <v>#N/A</v>
      </c>
      <c r="J65" s="30" t="e">
        <f t="shared" si="43"/>
        <v>#N/A</v>
      </c>
      <c r="K65" s="30" t="e">
        <f t="shared" si="44"/>
        <v>#N/A</v>
      </c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  <c r="CX65" t="s">
        <v>615</v>
      </c>
      <c r="CY65" s="27" t="s">
        <v>5153</v>
      </c>
      <c r="CZ65" s="27" t="s">
        <v>5162</v>
      </c>
    </row>
    <row r="66" spans="2:104" ht="15" customHeight="1" x14ac:dyDescent="0.15">
      <c r="B66" s="1" t="s">
        <v>2919</v>
      </c>
      <c r="C66" s="15" t="e">
        <f>BS59</f>
        <v>#N/A</v>
      </c>
      <c r="D66" s="30" t="e">
        <f t="shared" si="41"/>
        <v>#N/A</v>
      </c>
      <c r="E66" s="30" t="e">
        <f t="shared" si="42"/>
        <v>#N/A</v>
      </c>
      <c r="F66" s="31"/>
      <c r="G66" s="17"/>
      <c r="H66" s="1" t="s">
        <v>2919</v>
      </c>
      <c r="I66" s="15" t="e">
        <f>C51</f>
        <v>#N/A</v>
      </c>
      <c r="J66" s="30" t="e">
        <f t="shared" si="43"/>
        <v>#N/A</v>
      </c>
      <c r="K66" s="30" t="e">
        <f t="shared" si="44"/>
        <v>#N/A</v>
      </c>
      <c r="L66" s="31"/>
      <c r="AH66" s="13"/>
      <c r="AI66" s="13"/>
      <c r="CX66" t="s">
        <v>285</v>
      </c>
      <c r="CY66" s="27" t="s">
        <v>5165</v>
      </c>
      <c r="CZ66" s="27" t="s">
        <v>5160</v>
      </c>
    </row>
    <row r="67" spans="2:104" ht="15" customHeight="1" x14ac:dyDescent="0.15">
      <c r="B67" s="2" t="s">
        <v>2920</v>
      </c>
      <c r="C67" s="15" t="e">
        <f>BT59</f>
        <v>#N/A</v>
      </c>
      <c r="D67" s="30" t="e">
        <f t="shared" si="41"/>
        <v>#N/A</v>
      </c>
      <c r="E67" s="30" t="e">
        <f t="shared" si="42"/>
        <v>#N/A</v>
      </c>
      <c r="F67" s="35" t="e">
        <f>AV59</f>
        <v>#N/A</v>
      </c>
      <c r="G67" s="17"/>
      <c r="H67" s="2" t="s">
        <v>2920</v>
      </c>
      <c r="I67" s="15" t="e">
        <f>C54</f>
        <v>#N/A</v>
      </c>
      <c r="J67" s="30" t="e">
        <f t="shared" si="43"/>
        <v>#N/A</v>
      </c>
      <c r="K67" s="30" t="e">
        <f t="shared" si="44"/>
        <v>#N/A</v>
      </c>
      <c r="L67" s="38" t="e">
        <f>F54</f>
        <v>#N/A</v>
      </c>
      <c r="O67" s="80" t="s">
        <v>2919</v>
      </c>
      <c r="R67" s="86" t="s">
        <v>3054</v>
      </c>
      <c r="AH67" s="13"/>
      <c r="AI67" s="13"/>
      <c r="CX67" t="s">
        <v>48</v>
      </c>
      <c r="CZ67" s="27" t="s">
        <v>5165</v>
      </c>
    </row>
    <row r="68" spans="2:104" ht="15" customHeight="1" x14ac:dyDescent="0.15">
      <c r="B68" s="1" t="s">
        <v>2919</v>
      </c>
      <c r="C68" s="15" t="e">
        <f>BB59</f>
        <v>#N/A</v>
      </c>
      <c r="D68" s="30" t="e">
        <f t="shared" si="41"/>
        <v>#N/A</v>
      </c>
      <c r="E68" s="30" t="e">
        <f t="shared" si="42"/>
        <v>#N/A</v>
      </c>
      <c r="F68" s="34" t="e">
        <f>AS59</f>
        <v>#N/A</v>
      </c>
      <c r="G68" s="17"/>
      <c r="H68" s="1" t="s">
        <v>2919</v>
      </c>
      <c r="I68" s="15" t="e">
        <f>I42</f>
        <v>#N/A</v>
      </c>
      <c r="J68" s="30" t="e">
        <f t="shared" si="43"/>
        <v>#N/A</v>
      </c>
      <c r="K68" s="30" t="e">
        <f t="shared" si="44"/>
        <v>#N/A</v>
      </c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  <c r="CX68" t="s">
        <v>335</v>
      </c>
      <c r="CZ68" s="27" t="s">
        <v>5154</v>
      </c>
    </row>
    <row r="69" spans="2:104" ht="15" customHeight="1" x14ac:dyDescent="0.15">
      <c r="B69" s="1" t="s">
        <v>2919</v>
      </c>
      <c r="C69" s="15" t="e">
        <f>BE59</f>
        <v>#N/A</v>
      </c>
      <c r="D69" s="30" t="e">
        <f t="shared" si="41"/>
        <v>#N/A</v>
      </c>
      <c r="E69" s="30" t="e">
        <f t="shared" si="42"/>
        <v>#N/A</v>
      </c>
      <c r="F69" s="31"/>
      <c r="G69" s="17"/>
      <c r="H69" s="1" t="s">
        <v>2919</v>
      </c>
      <c r="I69" s="15" t="e">
        <f t="shared" ref="I69:I70" si="46">I43</f>
        <v>#N/A</v>
      </c>
      <c r="J69" s="30" t="e">
        <f t="shared" si="43"/>
        <v>#N/A</v>
      </c>
      <c r="K69" s="30" t="e">
        <f t="shared" si="44"/>
        <v>#N/A</v>
      </c>
      <c r="L69" s="31"/>
      <c r="N69" s="8"/>
      <c r="O69" s="83" t="s">
        <v>3067</v>
      </c>
      <c r="AH69" s="13"/>
      <c r="AI69" s="13"/>
      <c r="CX69" t="s">
        <v>410</v>
      </c>
      <c r="CZ69" s="27" t="s">
        <v>5153</v>
      </c>
    </row>
    <row r="70" spans="2:104" ht="15" customHeight="1" x14ac:dyDescent="0.15">
      <c r="B70" s="1" t="s">
        <v>2919</v>
      </c>
      <c r="C70" s="15" t="e">
        <f>BU59</f>
        <v>#N/A</v>
      </c>
      <c r="D70" s="30" t="e">
        <f t="shared" si="41"/>
        <v>#N/A</v>
      </c>
      <c r="E70" s="30" t="e">
        <f t="shared" si="42"/>
        <v>#N/A</v>
      </c>
      <c r="F70" s="31"/>
      <c r="G70" s="17"/>
      <c r="H70" s="1" t="s">
        <v>2919</v>
      </c>
      <c r="I70" s="15" t="e">
        <f t="shared" si="46"/>
        <v>#N/A</v>
      </c>
      <c r="J70" s="30" t="e">
        <f t="shared" si="43"/>
        <v>#N/A</v>
      </c>
      <c r="K70" s="30" t="e">
        <f t="shared" si="44"/>
        <v>#N/A</v>
      </c>
      <c r="L70" s="31"/>
      <c r="N70" s="8"/>
      <c r="O70" s="78" t="s">
        <v>2920</v>
      </c>
      <c r="AH70" s="13"/>
      <c r="AI70" s="13"/>
      <c r="CX70" t="s">
        <v>189</v>
      </c>
      <c r="CZ70" s="27" t="s">
        <v>5166</v>
      </c>
    </row>
    <row r="71" spans="2:104" ht="15" customHeight="1" x14ac:dyDescent="0.15">
      <c r="B71" s="2" t="s">
        <v>2920</v>
      </c>
      <c r="C71" s="15" t="e">
        <f>BV59</f>
        <v>#N/A</v>
      </c>
      <c r="D71" s="30" t="e">
        <f t="shared" si="41"/>
        <v>#N/A</v>
      </c>
      <c r="E71" s="30" t="e">
        <f t="shared" si="42"/>
        <v>#N/A</v>
      </c>
      <c r="F71" s="35" t="e">
        <f>AW59</f>
        <v>#N/A</v>
      </c>
      <c r="G71" s="17"/>
      <c r="H71" s="2" t="s">
        <v>2920</v>
      </c>
      <c r="I71" s="15" t="e">
        <f>I47</f>
        <v>#N/A</v>
      </c>
      <c r="J71" s="30" t="e">
        <f t="shared" si="43"/>
        <v>#N/A</v>
      </c>
      <c r="K71" s="30" t="e">
        <f t="shared" si="44"/>
        <v>#N/A</v>
      </c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  <c r="CX71" t="s">
        <v>193</v>
      </c>
      <c r="CY71" s="27" t="s">
        <v>5151</v>
      </c>
      <c r="CZ71" s="27" t="s">
        <v>5155</v>
      </c>
    </row>
    <row r="72" spans="2:104" ht="15" customHeight="1" x14ac:dyDescent="0.15">
      <c r="B72" s="1" t="s">
        <v>2919</v>
      </c>
      <c r="C72" s="15" t="e">
        <f>BF59</f>
        <v>#N/A</v>
      </c>
      <c r="D72" s="30" t="e">
        <f t="shared" si="41"/>
        <v>#N/A</v>
      </c>
      <c r="E72" s="30" t="e">
        <f t="shared" si="42"/>
        <v>#N/A</v>
      </c>
      <c r="F72" s="34" t="e">
        <f>AT59</f>
        <v>#N/A</v>
      </c>
      <c r="G72" s="17"/>
      <c r="H72" s="1" t="s">
        <v>2919</v>
      </c>
      <c r="I72" s="15" t="e">
        <f>I50</f>
        <v>#N/A</v>
      </c>
      <c r="J72" s="30" t="e">
        <f t="shared" si="43"/>
        <v>#N/A</v>
      </c>
      <c r="K72" s="30" t="e">
        <f t="shared" si="44"/>
        <v>#N/A</v>
      </c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  <c r="CX72" t="s">
        <v>95</v>
      </c>
      <c r="CY72" s="27" t="s">
        <v>5153</v>
      </c>
      <c r="CZ72" s="27" t="s">
        <v>5154</v>
      </c>
    </row>
    <row r="73" spans="2:104" ht="15" customHeight="1" x14ac:dyDescent="0.15">
      <c r="B73" s="1" t="s">
        <v>2919</v>
      </c>
      <c r="C73" s="15" t="e">
        <f>BW59</f>
        <v>#N/A</v>
      </c>
      <c r="D73" s="30" t="e">
        <f t="shared" si="41"/>
        <v>#N/A</v>
      </c>
      <c r="E73" s="30" t="e">
        <f t="shared" si="42"/>
        <v>#N/A</v>
      </c>
      <c r="F73" s="31"/>
      <c r="G73" s="17"/>
      <c r="H73" s="1" t="s">
        <v>2919</v>
      </c>
      <c r="I73" s="15" t="e">
        <f>I51</f>
        <v>#N/A</v>
      </c>
      <c r="J73" s="30" t="e">
        <f t="shared" si="43"/>
        <v>#N/A</v>
      </c>
      <c r="K73" s="30" t="e">
        <f t="shared" si="44"/>
        <v>#N/A</v>
      </c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47">N73*Q73</f>
        <v>#N/A</v>
      </c>
      <c r="S73" s="14"/>
      <c r="T73" s="14"/>
      <c r="AH73" s="13"/>
      <c r="CX73" t="s">
        <v>131</v>
      </c>
      <c r="CY73" s="27" t="s">
        <v>5166</v>
      </c>
      <c r="CZ73" s="27" t="s">
        <v>5165</v>
      </c>
    </row>
    <row r="74" spans="2:104" ht="15" customHeight="1" x14ac:dyDescent="0.15">
      <c r="B74" s="2" t="s">
        <v>2920</v>
      </c>
      <c r="C74" s="15" t="e">
        <f>BX59</f>
        <v>#N/A</v>
      </c>
      <c r="D74" s="30" t="e">
        <f t="shared" si="41"/>
        <v>#N/A</v>
      </c>
      <c r="E74" s="30" t="e">
        <f t="shared" si="42"/>
        <v>#N/A</v>
      </c>
      <c r="F74" s="35" t="e">
        <f>AX59</f>
        <v>#N/A</v>
      </c>
      <c r="G74" s="17"/>
      <c r="H74" s="2" t="s">
        <v>2920</v>
      </c>
      <c r="I74" s="15" t="e">
        <f>I54</f>
        <v>#N/A</v>
      </c>
      <c r="J74" s="30" t="e">
        <f t="shared" si="43"/>
        <v>#N/A</v>
      </c>
      <c r="K74" s="30" t="e">
        <f t="shared" si="44"/>
        <v>#N/A</v>
      </c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47"/>
        <v>#N/A</v>
      </c>
      <c r="S74" s="14"/>
      <c r="T74" s="14"/>
      <c r="AH74" s="13"/>
      <c r="CX74" t="s">
        <v>115</v>
      </c>
      <c r="CZ74" s="27" t="s">
        <v>5153</v>
      </c>
    </row>
    <row r="75" spans="2:104" ht="15" customHeight="1" x14ac:dyDescent="0.15">
      <c r="AH75" s="13"/>
      <c r="CX75" t="s">
        <v>287</v>
      </c>
      <c r="CY75" s="27" t="s">
        <v>5153</v>
      </c>
      <c r="CZ75" s="27" t="s">
        <v>2936</v>
      </c>
    </row>
    <row r="76" spans="2:104" ht="15" customHeight="1" x14ac:dyDescent="0.15">
      <c r="B76" s="16" t="e">
        <f>AM77</f>
        <v>#N/A</v>
      </c>
      <c r="C76" s="36" t="e">
        <f>BH77</f>
        <v>#N/A</v>
      </c>
      <c r="D76" s="44"/>
      <c r="E76" s="44" t="e">
        <f>BL77</f>
        <v>#N/A</v>
      </c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2921</v>
      </c>
      <c r="AL76" s="23" t="s">
        <v>2918</v>
      </c>
      <c r="AM76" s="24" t="s">
        <v>2917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  <c r="CX76" t="s">
        <v>289</v>
      </c>
      <c r="CY76" s="27" t="s">
        <v>5153</v>
      </c>
      <c r="CZ76" s="27" t="s">
        <v>5155</v>
      </c>
    </row>
    <row r="77" spans="2:104" ht="15" customHeight="1" x14ac:dyDescent="0.15">
      <c r="B77" s="29" t="e">
        <f>BG77</f>
        <v>#N/A</v>
      </c>
      <c r="C77" s="36" t="e">
        <f>AL77</f>
        <v>#N/A</v>
      </c>
      <c r="D77" s="44"/>
      <c r="E77" s="44" t="e">
        <f>AY77</f>
        <v>#N/A</v>
      </c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3019</v>
      </c>
      <c r="O77" s="63" t="s">
        <v>3020</v>
      </c>
      <c r="P77" s="62" t="s">
        <v>3021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  <c r="CX77" t="s">
        <v>79</v>
      </c>
      <c r="CZ77" s="27" t="s">
        <v>5154</v>
      </c>
    </row>
    <row r="78" spans="2:104" ht="15" customHeight="1" x14ac:dyDescent="0.15">
      <c r="B78" s="1" t="s">
        <v>2919</v>
      </c>
      <c r="C78" s="32" t="e">
        <f>AZ77</f>
        <v>#N/A</v>
      </c>
      <c r="D78" s="27" t="e">
        <f t="shared" ref="D78:D92" si="48">VLOOKUP(C78,$CX$1:$CZ$2000,2,0)</f>
        <v>#N/A</v>
      </c>
      <c r="E78" s="27" t="e">
        <f t="shared" ref="E78:E92" si="49">VLOOKUP(C78,$CX$1:$CZ$2000,3,0)</f>
        <v>#N/A</v>
      </c>
      <c r="F78" s="34" t="e">
        <f>AQ77</f>
        <v>#N/A</v>
      </c>
      <c r="G78" s="17"/>
      <c r="H78" s="1" t="s">
        <v>2919</v>
      </c>
      <c r="I78" s="32" t="e">
        <f>C59</f>
        <v>#N/A</v>
      </c>
      <c r="J78" s="27" t="e">
        <f t="shared" ref="J78:J92" si="50">VLOOKUP(I78,$CX$1:$CZ$2000,2,0)</f>
        <v>#N/A</v>
      </c>
      <c r="K78" s="27" t="e">
        <f t="shared" ref="K78:K92" si="51">VLOOKUP(I78,$CX$1:$CZ$2000,3,0)</f>
        <v>#N/A</v>
      </c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2921</v>
      </c>
      <c r="AL78" s="40" t="s">
        <v>2918</v>
      </c>
      <c r="AM78" s="41" t="s">
        <v>2917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  <c r="CX78" t="s">
        <v>910</v>
      </c>
      <c r="CZ78" s="27" t="s">
        <v>5151</v>
      </c>
    </row>
    <row r="79" spans="2:104" ht="15" customHeight="1" x14ac:dyDescent="0.15">
      <c r="B79" s="1" t="s">
        <v>2919</v>
      </c>
      <c r="C79" s="15" t="e">
        <f>BA77</f>
        <v>#N/A</v>
      </c>
      <c r="D79" s="30" t="e">
        <f t="shared" si="48"/>
        <v>#N/A</v>
      </c>
      <c r="E79" s="30" t="e">
        <f t="shared" si="49"/>
        <v>#N/A</v>
      </c>
      <c r="F79" s="31"/>
      <c r="G79" s="17"/>
      <c r="H79" s="1" t="s">
        <v>2919</v>
      </c>
      <c r="I79" s="32" t="e">
        <f t="shared" ref="I79:I81" si="52">C60</f>
        <v>#N/A</v>
      </c>
      <c r="J79" s="30" t="e">
        <f t="shared" si="50"/>
        <v>#N/A</v>
      </c>
      <c r="K79" s="30" t="e">
        <f t="shared" si="51"/>
        <v>#N/A</v>
      </c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69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  <c r="CX79" t="s">
        <v>527</v>
      </c>
      <c r="CZ79" s="27" t="s">
        <v>5154</v>
      </c>
    </row>
    <row r="80" spans="2:104" ht="15" customHeight="1" x14ac:dyDescent="0.15">
      <c r="B80" s="1" t="s">
        <v>2919</v>
      </c>
      <c r="C80" s="15" t="e">
        <f>BC77</f>
        <v>#N/A</v>
      </c>
      <c r="D80" s="30" t="e">
        <f t="shared" si="48"/>
        <v>#N/A</v>
      </c>
      <c r="E80" s="30" t="e">
        <f t="shared" si="49"/>
        <v>#N/A</v>
      </c>
      <c r="F80" s="31"/>
      <c r="G80" s="17"/>
      <c r="H80" s="1" t="s">
        <v>2919</v>
      </c>
      <c r="I80" s="32" t="e">
        <f t="shared" si="52"/>
        <v>#N/A</v>
      </c>
      <c r="J80" s="30" t="e">
        <f t="shared" si="50"/>
        <v>#N/A</v>
      </c>
      <c r="K80" s="30" t="e">
        <f t="shared" si="51"/>
        <v>#N/A</v>
      </c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  <c r="CX80" t="s">
        <v>397</v>
      </c>
      <c r="CZ80" s="27" t="s">
        <v>5153</v>
      </c>
    </row>
    <row r="81" spans="2:104" ht="15" customHeight="1" x14ac:dyDescent="0.15">
      <c r="B81" s="1" t="s">
        <v>2919</v>
      </c>
      <c r="C81" s="15" t="e">
        <f>BQ77</f>
        <v>#N/A</v>
      </c>
      <c r="D81" s="30" t="e">
        <f t="shared" si="48"/>
        <v>#N/A</v>
      </c>
      <c r="E81" s="30" t="e">
        <f t="shared" si="49"/>
        <v>#N/A</v>
      </c>
      <c r="F81" s="31"/>
      <c r="G81" s="17"/>
      <c r="H81" s="1" t="s">
        <v>2919</v>
      </c>
      <c r="I81" s="32" t="e">
        <f t="shared" si="52"/>
        <v>#N/A</v>
      </c>
      <c r="J81" s="30" t="e">
        <f t="shared" si="50"/>
        <v>#N/A</v>
      </c>
      <c r="K81" s="30" t="e">
        <f t="shared" si="51"/>
        <v>#N/A</v>
      </c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  <c r="CX81" t="s">
        <v>3099</v>
      </c>
      <c r="CZ81" s="27" t="s">
        <v>5151</v>
      </c>
    </row>
    <row r="82" spans="2:104" ht="15" customHeight="1" x14ac:dyDescent="0.15">
      <c r="B82" s="2" t="s">
        <v>2920</v>
      </c>
      <c r="C82" s="15" t="e">
        <f>BR77</f>
        <v>#N/A</v>
      </c>
      <c r="D82" s="30" t="e">
        <f t="shared" si="48"/>
        <v>#N/A</v>
      </c>
      <c r="E82" s="30" t="e">
        <f t="shared" si="49"/>
        <v>#N/A</v>
      </c>
      <c r="F82" s="35" t="e">
        <f>AU77</f>
        <v>#N/A</v>
      </c>
      <c r="G82" s="17"/>
      <c r="H82" s="2" t="s">
        <v>2920</v>
      </c>
      <c r="I82" s="15" t="e">
        <f>C65</f>
        <v>#N/A</v>
      </c>
      <c r="J82" s="30" t="e">
        <f t="shared" si="50"/>
        <v>#N/A</v>
      </c>
      <c r="K82" s="30" t="e">
        <f t="shared" si="51"/>
        <v>#N/A</v>
      </c>
      <c r="L82" s="38" t="e">
        <f>F65</f>
        <v>#N/A</v>
      </c>
      <c r="N82" s="65" t="s">
        <v>2955</v>
      </c>
      <c r="O82" s="66" t="s">
        <v>2929</v>
      </c>
      <c r="P82" s="66" t="s">
        <v>2930</v>
      </c>
      <c r="Q82" s="65" t="s">
        <v>2956</v>
      </c>
      <c r="AH82" s="13"/>
      <c r="AI82" s="13"/>
      <c r="CX82" t="s">
        <v>580</v>
      </c>
      <c r="CZ82" s="27" t="s">
        <v>2936</v>
      </c>
    </row>
    <row r="83" spans="2:104" ht="15" customHeight="1" x14ac:dyDescent="0.15">
      <c r="B83" s="1" t="s">
        <v>2919</v>
      </c>
      <c r="C83" s="15" t="e">
        <f>BD77</f>
        <v>#N/A</v>
      </c>
      <c r="D83" s="30" t="e">
        <f t="shared" si="48"/>
        <v>#N/A</v>
      </c>
      <c r="E83" s="30" t="e">
        <f t="shared" si="49"/>
        <v>#N/A</v>
      </c>
      <c r="F83" s="34" t="e">
        <f>AR77</f>
        <v>#N/A</v>
      </c>
      <c r="G83" s="17"/>
      <c r="H83" s="1" t="s">
        <v>2919</v>
      </c>
      <c r="I83" s="15" t="e">
        <f>C68</f>
        <v>#N/A</v>
      </c>
      <c r="J83" s="30" t="e">
        <f t="shared" si="50"/>
        <v>#N/A</v>
      </c>
      <c r="K83" s="30" t="e">
        <f t="shared" si="51"/>
        <v>#N/A</v>
      </c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  <c r="CX83" t="s">
        <v>157</v>
      </c>
      <c r="CZ83" s="27" t="s">
        <v>5154</v>
      </c>
    </row>
    <row r="84" spans="2:104" ht="15" customHeight="1" x14ac:dyDescent="0.15">
      <c r="B84" s="1" t="s">
        <v>2919</v>
      </c>
      <c r="C84" s="15" t="e">
        <f>BS77</f>
        <v>#N/A</v>
      </c>
      <c r="D84" s="30" t="e">
        <f t="shared" si="48"/>
        <v>#N/A</v>
      </c>
      <c r="E84" s="30" t="e">
        <f t="shared" si="49"/>
        <v>#N/A</v>
      </c>
      <c r="F84" s="31"/>
      <c r="G84" s="17"/>
      <c r="H84" s="1" t="s">
        <v>2919</v>
      </c>
      <c r="I84" s="15" t="e">
        <f>C69</f>
        <v>#N/A</v>
      </c>
      <c r="J84" s="30" t="e">
        <f t="shared" si="50"/>
        <v>#N/A</v>
      </c>
      <c r="K84" s="30" t="e">
        <f t="shared" si="51"/>
        <v>#N/A</v>
      </c>
      <c r="L84" s="31"/>
      <c r="AH84" s="13"/>
      <c r="AI84" s="13"/>
      <c r="CX84" t="s">
        <v>617</v>
      </c>
      <c r="CZ84" s="27" t="s">
        <v>5151</v>
      </c>
    </row>
    <row r="85" spans="2:104" ht="15" customHeight="1" x14ac:dyDescent="0.15">
      <c r="B85" s="2" t="s">
        <v>2920</v>
      </c>
      <c r="C85" s="15" t="e">
        <f>BT77</f>
        <v>#N/A</v>
      </c>
      <c r="D85" s="30" t="e">
        <f t="shared" si="48"/>
        <v>#N/A</v>
      </c>
      <c r="E85" s="30" t="e">
        <f t="shared" si="49"/>
        <v>#N/A</v>
      </c>
      <c r="F85" s="35" t="e">
        <f>AV77</f>
        <v>#N/A</v>
      </c>
      <c r="G85" s="17"/>
      <c r="H85" s="2" t="s">
        <v>2920</v>
      </c>
      <c r="I85" s="15" t="e">
        <f>C72</f>
        <v>#N/A</v>
      </c>
      <c r="J85" s="30" t="e">
        <f t="shared" si="50"/>
        <v>#N/A</v>
      </c>
      <c r="K85" s="30" t="e">
        <f t="shared" si="51"/>
        <v>#N/A</v>
      </c>
      <c r="L85" s="38" t="e">
        <f>F72</f>
        <v>#N/A</v>
      </c>
      <c r="O85" s="80" t="s">
        <v>2919</v>
      </c>
      <c r="R85" s="86" t="s">
        <v>3054</v>
      </c>
      <c r="AH85" s="13"/>
      <c r="AI85" s="13"/>
      <c r="CX85" t="s">
        <v>842</v>
      </c>
      <c r="CZ85" s="27" t="s">
        <v>5152</v>
      </c>
    </row>
    <row r="86" spans="2:104" ht="15" customHeight="1" x14ac:dyDescent="0.15">
      <c r="B86" s="1" t="s">
        <v>2919</v>
      </c>
      <c r="C86" s="15" t="e">
        <f>BB77</f>
        <v>#N/A</v>
      </c>
      <c r="D86" s="30" t="e">
        <f t="shared" si="48"/>
        <v>#N/A</v>
      </c>
      <c r="E86" s="30" t="e">
        <f t="shared" si="49"/>
        <v>#N/A</v>
      </c>
      <c r="F86" s="34" t="e">
        <f>AS77</f>
        <v>#N/A</v>
      </c>
      <c r="G86" s="17"/>
      <c r="H86" s="1" t="s">
        <v>2919</v>
      </c>
      <c r="I86" s="15" t="e">
        <f>I60</f>
        <v>#N/A</v>
      </c>
      <c r="J86" s="30" t="e">
        <f t="shared" si="50"/>
        <v>#N/A</v>
      </c>
      <c r="K86" s="30" t="e">
        <f t="shared" si="51"/>
        <v>#N/A</v>
      </c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  <c r="CX86" t="s">
        <v>292</v>
      </c>
      <c r="CZ86" s="27" t="s">
        <v>5152</v>
      </c>
    </row>
    <row r="87" spans="2:104" ht="15" customHeight="1" x14ac:dyDescent="0.15">
      <c r="B87" s="1" t="s">
        <v>2919</v>
      </c>
      <c r="C87" s="15" t="e">
        <f>BE77</f>
        <v>#N/A</v>
      </c>
      <c r="D87" s="30" t="e">
        <f t="shared" si="48"/>
        <v>#N/A</v>
      </c>
      <c r="E87" s="30" t="e">
        <f t="shared" si="49"/>
        <v>#N/A</v>
      </c>
      <c r="F87" s="31"/>
      <c r="G87" s="17"/>
      <c r="H87" s="1" t="s">
        <v>2919</v>
      </c>
      <c r="I87" s="15" t="e">
        <f t="shared" ref="I87:I88" si="53">I61</f>
        <v>#N/A</v>
      </c>
      <c r="J87" s="30" t="e">
        <f t="shared" si="50"/>
        <v>#N/A</v>
      </c>
      <c r="K87" s="30" t="e">
        <f t="shared" si="51"/>
        <v>#N/A</v>
      </c>
      <c r="L87" s="31"/>
      <c r="N87" s="8"/>
      <c r="O87" s="83" t="s">
        <v>3067</v>
      </c>
      <c r="AH87" s="13"/>
      <c r="AI87" s="13"/>
      <c r="CX87" t="s">
        <v>495</v>
      </c>
      <c r="CY87" s="27" t="s">
        <v>5152</v>
      </c>
      <c r="CZ87" s="27" t="s">
        <v>5156</v>
      </c>
    </row>
    <row r="88" spans="2:104" ht="15" customHeight="1" x14ac:dyDescent="0.15">
      <c r="B88" s="1" t="s">
        <v>2919</v>
      </c>
      <c r="C88" s="15" t="e">
        <f>BU77</f>
        <v>#N/A</v>
      </c>
      <c r="D88" s="30" t="e">
        <f t="shared" si="48"/>
        <v>#N/A</v>
      </c>
      <c r="E88" s="30" t="e">
        <f t="shared" si="49"/>
        <v>#N/A</v>
      </c>
      <c r="F88" s="31"/>
      <c r="G88" s="17"/>
      <c r="H88" s="1" t="s">
        <v>2919</v>
      </c>
      <c r="I88" s="15" t="e">
        <f t="shared" si="53"/>
        <v>#N/A</v>
      </c>
      <c r="J88" s="30" t="e">
        <f t="shared" si="50"/>
        <v>#N/A</v>
      </c>
      <c r="K88" s="30" t="e">
        <f t="shared" si="51"/>
        <v>#N/A</v>
      </c>
      <c r="L88" s="31"/>
      <c r="N88" s="8"/>
      <c r="O88" s="78" t="s">
        <v>2920</v>
      </c>
      <c r="AH88" s="13"/>
      <c r="AI88" s="13"/>
      <c r="CX88" t="s">
        <v>117</v>
      </c>
      <c r="CZ88" s="27" t="s">
        <v>5152</v>
      </c>
    </row>
    <row r="89" spans="2:104" ht="15" customHeight="1" x14ac:dyDescent="0.15">
      <c r="B89" s="2" t="s">
        <v>2920</v>
      </c>
      <c r="C89" s="15" t="e">
        <f>BV77</f>
        <v>#N/A</v>
      </c>
      <c r="D89" s="30" t="e">
        <f t="shared" si="48"/>
        <v>#N/A</v>
      </c>
      <c r="E89" s="30" t="e">
        <f t="shared" si="49"/>
        <v>#N/A</v>
      </c>
      <c r="F89" s="35" t="e">
        <f>AW77</f>
        <v>#N/A</v>
      </c>
      <c r="G89" s="17"/>
      <c r="H89" s="2" t="s">
        <v>2920</v>
      </c>
      <c r="I89" s="15" t="e">
        <f>I65</f>
        <v>#N/A</v>
      </c>
      <c r="J89" s="30" t="e">
        <f t="shared" si="50"/>
        <v>#N/A</v>
      </c>
      <c r="K89" s="30" t="e">
        <f t="shared" si="51"/>
        <v>#N/A</v>
      </c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  <c r="CX89" t="s">
        <v>644</v>
      </c>
      <c r="CZ89" s="27" t="s">
        <v>5154</v>
      </c>
    </row>
    <row r="90" spans="2:104" ht="15" customHeight="1" x14ac:dyDescent="0.15">
      <c r="B90" s="1" t="s">
        <v>2919</v>
      </c>
      <c r="C90" s="15" t="e">
        <f>BF77</f>
        <v>#N/A</v>
      </c>
      <c r="D90" s="30" t="e">
        <f t="shared" si="48"/>
        <v>#N/A</v>
      </c>
      <c r="E90" s="30" t="e">
        <f t="shared" si="49"/>
        <v>#N/A</v>
      </c>
      <c r="F90" s="34" t="e">
        <f>AT77</f>
        <v>#N/A</v>
      </c>
      <c r="G90" s="17"/>
      <c r="H90" s="1" t="s">
        <v>2919</v>
      </c>
      <c r="I90" s="15" t="e">
        <f>I68</f>
        <v>#N/A</v>
      </c>
      <c r="J90" s="30" t="e">
        <f t="shared" si="50"/>
        <v>#N/A</v>
      </c>
      <c r="K90" s="30" t="e">
        <f t="shared" si="51"/>
        <v>#N/A</v>
      </c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  <c r="CX90" t="s">
        <v>429</v>
      </c>
      <c r="CZ90" s="27" t="s">
        <v>5154</v>
      </c>
    </row>
    <row r="91" spans="2:104" ht="15" customHeight="1" x14ac:dyDescent="0.15">
      <c r="B91" s="1" t="s">
        <v>2919</v>
      </c>
      <c r="C91" s="15" t="e">
        <f>BW77</f>
        <v>#N/A</v>
      </c>
      <c r="D91" s="30" t="e">
        <f t="shared" si="48"/>
        <v>#N/A</v>
      </c>
      <c r="E91" s="30" t="e">
        <f t="shared" si="49"/>
        <v>#N/A</v>
      </c>
      <c r="F91" s="31"/>
      <c r="G91" s="17"/>
      <c r="H91" s="1" t="s">
        <v>2919</v>
      </c>
      <c r="I91" s="15" t="e">
        <f>I69</f>
        <v>#N/A</v>
      </c>
      <c r="J91" s="30" t="e">
        <f t="shared" si="50"/>
        <v>#N/A</v>
      </c>
      <c r="K91" s="30" t="e">
        <f t="shared" si="51"/>
        <v>#N/A</v>
      </c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54">N91*Q91</f>
        <v>#N/A</v>
      </c>
      <c r="S91" s="14"/>
      <c r="T91" s="14"/>
      <c r="AH91" s="13"/>
      <c r="CX91" t="s">
        <v>402</v>
      </c>
      <c r="CY91" s="27" t="s">
        <v>5151</v>
      </c>
      <c r="CZ91" s="27" t="s">
        <v>5158</v>
      </c>
    </row>
    <row r="92" spans="2:104" ht="15" customHeight="1" x14ac:dyDescent="0.15">
      <c r="B92" s="2" t="s">
        <v>2920</v>
      </c>
      <c r="C92" s="15" t="e">
        <f>BX77</f>
        <v>#N/A</v>
      </c>
      <c r="D92" s="30" t="e">
        <f t="shared" si="48"/>
        <v>#N/A</v>
      </c>
      <c r="E92" s="30" t="e">
        <f t="shared" si="49"/>
        <v>#N/A</v>
      </c>
      <c r="F92" s="35" t="e">
        <f>AX77</f>
        <v>#N/A</v>
      </c>
      <c r="G92" s="17"/>
      <c r="H92" s="2" t="s">
        <v>2920</v>
      </c>
      <c r="I92" s="15" t="e">
        <f>I72</f>
        <v>#N/A</v>
      </c>
      <c r="J92" s="30" t="e">
        <f t="shared" si="50"/>
        <v>#N/A</v>
      </c>
      <c r="K92" s="30" t="e">
        <f t="shared" si="51"/>
        <v>#N/A</v>
      </c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54"/>
        <v>#N/A</v>
      </c>
      <c r="S92" s="14"/>
      <c r="T92" s="14"/>
      <c r="AH92" s="13"/>
      <c r="CX92" t="s">
        <v>196</v>
      </c>
      <c r="CY92" s="27" t="s">
        <v>5152</v>
      </c>
      <c r="CZ92" s="27" t="s">
        <v>2936</v>
      </c>
    </row>
    <row r="93" spans="2:104" ht="15" customHeight="1" x14ac:dyDescent="0.15">
      <c r="AH93" s="13"/>
      <c r="CX93" t="s">
        <v>229</v>
      </c>
      <c r="CZ93" s="27" t="s">
        <v>5154</v>
      </c>
    </row>
    <row r="94" spans="2:104" ht="15" customHeight="1" x14ac:dyDescent="0.15">
      <c r="B94" s="16" t="e">
        <f>AM95</f>
        <v>#N/A</v>
      </c>
      <c r="C94" s="36" t="e">
        <f>BH95</f>
        <v>#N/A</v>
      </c>
      <c r="D94" s="44"/>
      <c r="E94" s="44" t="e">
        <f>BL95</f>
        <v>#N/A</v>
      </c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2921</v>
      </c>
      <c r="AL94" s="23" t="s">
        <v>2918</v>
      </c>
      <c r="AM94" s="24" t="s">
        <v>2917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  <c r="CX94" t="s">
        <v>77</v>
      </c>
      <c r="CZ94" s="27" t="s">
        <v>5153</v>
      </c>
    </row>
    <row r="95" spans="2:104" ht="15" customHeight="1" x14ac:dyDescent="0.15">
      <c r="B95" s="29" t="e">
        <f>BG95</f>
        <v>#N/A</v>
      </c>
      <c r="C95" s="36" t="e">
        <f>AL95</f>
        <v>#N/A</v>
      </c>
      <c r="D95" s="44"/>
      <c r="E95" s="44" t="e">
        <f>AY95</f>
        <v>#N/A</v>
      </c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3019</v>
      </c>
      <c r="O95" s="63" t="s">
        <v>3020</v>
      </c>
      <c r="P95" s="62" t="s">
        <v>3021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  <c r="CX95" t="s">
        <v>140</v>
      </c>
      <c r="CY95" s="27" t="s">
        <v>5153</v>
      </c>
      <c r="CZ95" s="27" t="s">
        <v>2936</v>
      </c>
    </row>
    <row r="96" spans="2:104" ht="15" customHeight="1" x14ac:dyDescent="0.15">
      <c r="B96" s="1" t="s">
        <v>2919</v>
      </c>
      <c r="C96" s="32" t="e">
        <f>AZ95</f>
        <v>#N/A</v>
      </c>
      <c r="D96" s="27" t="e">
        <f t="shared" ref="D96:D110" si="55">VLOOKUP(C96,$CX$1:$CZ$2000,2,0)</f>
        <v>#N/A</v>
      </c>
      <c r="E96" s="27" t="e">
        <f t="shared" ref="E96:E110" si="56">VLOOKUP(C96,$CX$1:$CZ$2000,3,0)</f>
        <v>#N/A</v>
      </c>
      <c r="F96" s="34" t="e">
        <f>AQ95</f>
        <v>#N/A</v>
      </c>
      <c r="G96" s="17"/>
      <c r="H96" s="1" t="s">
        <v>2919</v>
      </c>
      <c r="I96" s="32" t="e">
        <f>C77</f>
        <v>#N/A</v>
      </c>
      <c r="J96" s="27" t="e">
        <f t="shared" ref="J96:J110" si="57">VLOOKUP(I96,$CX$1:$CZ$2000,2,0)</f>
        <v>#N/A</v>
      </c>
      <c r="K96" s="27" t="e">
        <f t="shared" ref="K96:K110" si="58">VLOOKUP(I96,$CX$1:$CZ$2000,3,0)</f>
        <v>#N/A</v>
      </c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2921</v>
      </c>
      <c r="AL96" s="40" t="s">
        <v>2918</v>
      </c>
      <c r="AM96" s="41" t="s">
        <v>2917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  <c r="CX96" t="s">
        <v>183</v>
      </c>
      <c r="CY96" s="27" t="s">
        <v>5151</v>
      </c>
      <c r="CZ96" s="27" t="s">
        <v>5167</v>
      </c>
    </row>
    <row r="97" spans="2:104" ht="15" customHeight="1" x14ac:dyDescent="0.15">
      <c r="B97" s="1" t="s">
        <v>2919</v>
      </c>
      <c r="C97" s="15" t="e">
        <f>BA95</f>
        <v>#N/A</v>
      </c>
      <c r="D97" s="30" t="e">
        <f t="shared" si="55"/>
        <v>#N/A</v>
      </c>
      <c r="E97" s="30" t="e">
        <f t="shared" si="56"/>
        <v>#N/A</v>
      </c>
      <c r="F97" s="31"/>
      <c r="G97" s="17"/>
      <c r="H97" s="1" t="s">
        <v>2919</v>
      </c>
      <c r="I97" s="32" t="e">
        <f t="shared" ref="I97:I99" si="59">C78</f>
        <v>#N/A</v>
      </c>
      <c r="J97" s="30" t="e">
        <f t="shared" si="57"/>
        <v>#N/A</v>
      </c>
      <c r="K97" s="30" t="e">
        <f t="shared" si="58"/>
        <v>#N/A</v>
      </c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70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  <c r="CX97" t="s">
        <v>396</v>
      </c>
      <c r="CZ97" s="27" t="s">
        <v>5152</v>
      </c>
    </row>
    <row r="98" spans="2:104" ht="15" customHeight="1" x14ac:dyDescent="0.15">
      <c r="B98" s="1" t="s">
        <v>2919</v>
      </c>
      <c r="C98" s="15" t="e">
        <f>BC95</f>
        <v>#N/A</v>
      </c>
      <c r="D98" s="30" t="e">
        <f t="shared" si="55"/>
        <v>#N/A</v>
      </c>
      <c r="E98" s="30" t="e">
        <f t="shared" si="56"/>
        <v>#N/A</v>
      </c>
      <c r="F98" s="31"/>
      <c r="G98" s="17"/>
      <c r="H98" s="1" t="s">
        <v>2919</v>
      </c>
      <c r="I98" s="32" t="e">
        <f t="shared" si="59"/>
        <v>#N/A</v>
      </c>
      <c r="J98" s="30" t="e">
        <f t="shared" si="57"/>
        <v>#N/A</v>
      </c>
      <c r="K98" s="30" t="e">
        <f t="shared" si="58"/>
        <v>#N/A</v>
      </c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  <c r="CX98" t="s">
        <v>2319</v>
      </c>
      <c r="CZ98" s="27" t="s">
        <v>5152</v>
      </c>
    </row>
    <row r="99" spans="2:104" ht="15" customHeight="1" x14ac:dyDescent="0.15">
      <c r="B99" s="1" t="s">
        <v>2919</v>
      </c>
      <c r="C99" s="15" t="e">
        <f>BQ95</f>
        <v>#N/A</v>
      </c>
      <c r="D99" s="30" t="e">
        <f t="shared" si="55"/>
        <v>#N/A</v>
      </c>
      <c r="E99" s="30" t="e">
        <f t="shared" si="56"/>
        <v>#N/A</v>
      </c>
      <c r="F99" s="31"/>
      <c r="G99" s="17"/>
      <c r="H99" s="1" t="s">
        <v>2919</v>
      </c>
      <c r="I99" s="32" t="e">
        <f t="shared" si="59"/>
        <v>#N/A</v>
      </c>
      <c r="J99" s="30" t="e">
        <f t="shared" si="57"/>
        <v>#N/A</v>
      </c>
      <c r="K99" s="30" t="e">
        <f t="shared" si="58"/>
        <v>#N/A</v>
      </c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  <c r="CX99" t="s">
        <v>202</v>
      </c>
      <c r="CY99" s="27" t="s">
        <v>5154</v>
      </c>
      <c r="CZ99" s="27" t="s">
        <v>5155</v>
      </c>
    </row>
    <row r="100" spans="2:104" ht="15" customHeight="1" x14ac:dyDescent="0.15">
      <c r="B100" s="2" t="s">
        <v>2920</v>
      </c>
      <c r="C100" s="15" t="e">
        <f>BR95</f>
        <v>#N/A</v>
      </c>
      <c r="D100" s="30" t="e">
        <f t="shared" si="55"/>
        <v>#N/A</v>
      </c>
      <c r="E100" s="30" t="e">
        <f t="shared" si="56"/>
        <v>#N/A</v>
      </c>
      <c r="F100" s="35" t="e">
        <f>AU95</f>
        <v>#N/A</v>
      </c>
      <c r="G100" s="17"/>
      <c r="H100" s="2" t="s">
        <v>2920</v>
      </c>
      <c r="I100" s="15" t="e">
        <f>C83</f>
        <v>#N/A</v>
      </c>
      <c r="J100" s="30" t="e">
        <f t="shared" si="57"/>
        <v>#N/A</v>
      </c>
      <c r="K100" s="30" t="e">
        <f t="shared" si="58"/>
        <v>#N/A</v>
      </c>
      <c r="L100" s="38" t="e">
        <f>F83</f>
        <v>#N/A</v>
      </c>
      <c r="N100" s="65" t="s">
        <v>2955</v>
      </c>
      <c r="O100" s="66" t="s">
        <v>2929</v>
      </c>
      <c r="P100" s="66" t="s">
        <v>2930</v>
      </c>
      <c r="Q100" s="65" t="s">
        <v>2956</v>
      </c>
      <c r="AH100" s="13"/>
      <c r="AI100" s="13"/>
      <c r="CX100" t="s">
        <v>828</v>
      </c>
      <c r="CZ100" s="27" t="s">
        <v>5152</v>
      </c>
    </row>
    <row r="101" spans="2:104" ht="15" customHeight="1" x14ac:dyDescent="0.15">
      <c r="B101" s="1" t="s">
        <v>2919</v>
      </c>
      <c r="C101" s="15" t="e">
        <f>BD95</f>
        <v>#N/A</v>
      </c>
      <c r="D101" s="30" t="e">
        <f t="shared" si="55"/>
        <v>#N/A</v>
      </c>
      <c r="E101" s="30" t="e">
        <f t="shared" si="56"/>
        <v>#N/A</v>
      </c>
      <c r="F101" s="34" t="e">
        <f>AR95</f>
        <v>#N/A</v>
      </c>
      <c r="G101" s="17"/>
      <c r="H101" s="1" t="s">
        <v>2919</v>
      </c>
      <c r="I101" s="15" t="e">
        <f>C86</f>
        <v>#N/A</v>
      </c>
      <c r="J101" s="30" t="e">
        <f t="shared" si="57"/>
        <v>#N/A</v>
      </c>
      <c r="K101" s="30" t="e">
        <f t="shared" si="58"/>
        <v>#N/A</v>
      </c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  <c r="CX101" t="s">
        <v>84</v>
      </c>
      <c r="CZ101" s="27" t="s">
        <v>5165</v>
      </c>
    </row>
    <row r="102" spans="2:104" ht="15" customHeight="1" x14ac:dyDescent="0.15">
      <c r="B102" s="1" t="s">
        <v>2919</v>
      </c>
      <c r="C102" s="15" t="e">
        <f>BS95</f>
        <v>#N/A</v>
      </c>
      <c r="D102" s="30" t="e">
        <f t="shared" si="55"/>
        <v>#N/A</v>
      </c>
      <c r="E102" s="30" t="e">
        <f t="shared" si="56"/>
        <v>#N/A</v>
      </c>
      <c r="F102" s="31"/>
      <c r="G102" s="17"/>
      <c r="H102" s="1" t="s">
        <v>2919</v>
      </c>
      <c r="I102" s="15" t="e">
        <f>C87</f>
        <v>#N/A</v>
      </c>
      <c r="J102" s="30" t="e">
        <f t="shared" si="57"/>
        <v>#N/A</v>
      </c>
      <c r="K102" s="30" t="e">
        <f t="shared" si="58"/>
        <v>#N/A</v>
      </c>
      <c r="L102" s="31"/>
      <c r="AH102" s="13"/>
      <c r="AI102" s="13"/>
      <c r="CX102" t="s">
        <v>49</v>
      </c>
      <c r="CY102" s="27" t="s">
        <v>5160</v>
      </c>
      <c r="CZ102" s="27" t="s">
        <v>5164</v>
      </c>
    </row>
    <row r="103" spans="2:104" ht="15" customHeight="1" x14ac:dyDescent="0.15">
      <c r="B103" s="2" t="s">
        <v>2920</v>
      </c>
      <c r="C103" s="15" t="e">
        <f>BT95</f>
        <v>#N/A</v>
      </c>
      <c r="D103" s="30" t="e">
        <f t="shared" si="55"/>
        <v>#N/A</v>
      </c>
      <c r="E103" s="30" t="e">
        <f t="shared" si="56"/>
        <v>#N/A</v>
      </c>
      <c r="F103" s="35" t="e">
        <f>AV95</f>
        <v>#N/A</v>
      </c>
      <c r="G103" s="17"/>
      <c r="H103" s="2" t="s">
        <v>2920</v>
      </c>
      <c r="I103" s="15" t="e">
        <f>C90</f>
        <v>#N/A</v>
      </c>
      <c r="J103" s="30" t="e">
        <f t="shared" si="57"/>
        <v>#N/A</v>
      </c>
      <c r="K103" s="30" t="e">
        <f t="shared" si="58"/>
        <v>#N/A</v>
      </c>
      <c r="L103" s="38" t="e">
        <f>F90</f>
        <v>#N/A</v>
      </c>
      <c r="O103" s="80" t="s">
        <v>2919</v>
      </c>
      <c r="R103" s="86" t="s">
        <v>3054</v>
      </c>
      <c r="AH103" s="13"/>
      <c r="AI103" s="13"/>
      <c r="CX103" t="s">
        <v>405</v>
      </c>
      <c r="CZ103" s="27" t="s">
        <v>5154</v>
      </c>
    </row>
    <row r="104" spans="2:104" ht="15" customHeight="1" x14ac:dyDescent="0.15">
      <c r="B104" s="1" t="s">
        <v>2919</v>
      </c>
      <c r="C104" s="15" t="e">
        <f>BB95</f>
        <v>#N/A</v>
      </c>
      <c r="D104" s="30" t="e">
        <f t="shared" si="55"/>
        <v>#N/A</v>
      </c>
      <c r="E104" s="30" t="e">
        <f t="shared" si="56"/>
        <v>#N/A</v>
      </c>
      <c r="F104" s="34" t="e">
        <f>AS95</f>
        <v>#N/A</v>
      </c>
      <c r="G104" s="17"/>
      <c r="H104" s="1" t="s">
        <v>2919</v>
      </c>
      <c r="I104" s="15" t="e">
        <f>I78</f>
        <v>#N/A</v>
      </c>
      <c r="J104" s="30" t="e">
        <f t="shared" si="57"/>
        <v>#N/A</v>
      </c>
      <c r="K104" s="30" t="e">
        <f t="shared" si="58"/>
        <v>#N/A</v>
      </c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  <c r="CX104" t="s">
        <v>236</v>
      </c>
      <c r="CZ104" s="27" t="s">
        <v>5154</v>
      </c>
    </row>
    <row r="105" spans="2:104" ht="15" customHeight="1" x14ac:dyDescent="0.15">
      <c r="B105" s="1" t="s">
        <v>2919</v>
      </c>
      <c r="C105" s="15" t="e">
        <f>BE95</f>
        <v>#N/A</v>
      </c>
      <c r="D105" s="30" t="e">
        <f t="shared" si="55"/>
        <v>#N/A</v>
      </c>
      <c r="E105" s="30" t="e">
        <f t="shared" si="56"/>
        <v>#N/A</v>
      </c>
      <c r="F105" s="31"/>
      <c r="G105" s="17"/>
      <c r="H105" s="1" t="s">
        <v>2919</v>
      </c>
      <c r="I105" s="15" t="e">
        <f t="shared" ref="I105:I106" si="60">I79</f>
        <v>#N/A</v>
      </c>
      <c r="J105" s="30" t="e">
        <f t="shared" si="57"/>
        <v>#N/A</v>
      </c>
      <c r="K105" s="30" t="e">
        <f t="shared" si="58"/>
        <v>#N/A</v>
      </c>
      <c r="L105" s="31"/>
      <c r="N105" s="8"/>
      <c r="O105" s="83" t="s">
        <v>3067</v>
      </c>
      <c r="AH105" s="13"/>
      <c r="AI105" s="13"/>
      <c r="CX105" t="s">
        <v>333</v>
      </c>
      <c r="CZ105" s="27" t="s">
        <v>5154</v>
      </c>
    </row>
    <row r="106" spans="2:104" ht="15" customHeight="1" x14ac:dyDescent="0.15">
      <c r="B106" s="1" t="s">
        <v>2919</v>
      </c>
      <c r="C106" s="15" t="e">
        <f>BU95</f>
        <v>#N/A</v>
      </c>
      <c r="D106" s="30" t="e">
        <f t="shared" si="55"/>
        <v>#N/A</v>
      </c>
      <c r="E106" s="30" t="e">
        <f t="shared" si="56"/>
        <v>#N/A</v>
      </c>
      <c r="F106" s="31"/>
      <c r="G106" s="17"/>
      <c r="H106" s="1" t="s">
        <v>2919</v>
      </c>
      <c r="I106" s="15" t="e">
        <f t="shared" si="60"/>
        <v>#N/A</v>
      </c>
      <c r="J106" s="30" t="e">
        <f t="shared" si="57"/>
        <v>#N/A</v>
      </c>
      <c r="K106" s="30" t="e">
        <f t="shared" si="58"/>
        <v>#N/A</v>
      </c>
      <c r="L106" s="31"/>
      <c r="N106" s="8"/>
      <c r="O106" s="78" t="s">
        <v>2920</v>
      </c>
      <c r="AH106" s="13"/>
      <c r="AI106" s="13"/>
      <c r="CX106" t="s">
        <v>309</v>
      </c>
      <c r="CY106" s="27" t="s">
        <v>5160</v>
      </c>
      <c r="CZ106" s="27" t="s">
        <v>5161</v>
      </c>
    </row>
    <row r="107" spans="2:104" ht="15" customHeight="1" x14ac:dyDescent="0.15">
      <c r="B107" s="2" t="s">
        <v>2920</v>
      </c>
      <c r="C107" s="15" t="e">
        <f>BV95</f>
        <v>#N/A</v>
      </c>
      <c r="D107" s="30" t="e">
        <f t="shared" si="55"/>
        <v>#N/A</v>
      </c>
      <c r="E107" s="30" t="e">
        <f t="shared" si="56"/>
        <v>#N/A</v>
      </c>
      <c r="F107" s="35" t="e">
        <f>AW95</f>
        <v>#N/A</v>
      </c>
      <c r="G107" s="17"/>
      <c r="H107" s="2" t="s">
        <v>2920</v>
      </c>
      <c r="I107" s="15" t="e">
        <f>I83</f>
        <v>#N/A</v>
      </c>
      <c r="J107" s="30" t="e">
        <f t="shared" si="57"/>
        <v>#N/A</v>
      </c>
      <c r="K107" s="30" t="e">
        <f t="shared" si="58"/>
        <v>#N/A</v>
      </c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  <c r="CX107" t="s">
        <v>411</v>
      </c>
      <c r="CZ107" s="27" t="s">
        <v>5153</v>
      </c>
    </row>
    <row r="108" spans="2:104" ht="15" customHeight="1" x14ac:dyDescent="0.15">
      <c r="B108" s="1" t="s">
        <v>2919</v>
      </c>
      <c r="C108" s="15" t="e">
        <f>BF95</f>
        <v>#N/A</v>
      </c>
      <c r="D108" s="30" t="e">
        <f t="shared" si="55"/>
        <v>#N/A</v>
      </c>
      <c r="E108" s="30" t="e">
        <f t="shared" si="56"/>
        <v>#N/A</v>
      </c>
      <c r="F108" s="34" t="e">
        <f>AT95</f>
        <v>#N/A</v>
      </c>
      <c r="G108" s="17"/>
      <c r="H108" s="1" t="s">
        <v>2919</v>
      </c>
      <c r="I108" s="15" t="e">
        <f>I86</f>
        <v>#N/A</v>
      </c>
      <c r="J108" s="30" t="e">
        <f t="shared" si="57"/>
        <v>#N/A</v>
      </c>
      <c r="K108" s="30" t="e">
        <f t="shared" si="58"/>
        <v>#N/A</v>
      </c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  <c r="CX108" t="s">
        <v>424</v>
      </c>
      <c r="CY108" s="27" t="s">
        <v>5153</v>
      </c>
      <c r="CZ108" s="27" t="s">
        <v>5155</v>
      </c>
    </row>
    <row r="109" spans="2:104" ht="15" customHeight="1" x14ac:dyDescent="0.15">
      <c r="B109" s="1" t="s">
        <v>2919</v>
      </c>
      <c r="C109" s="15" t="e">
        <f>BW95</f>
        <v>#N/A</v>
      </c>
      <c r="D109" s="30" t="e">
        <f t="shared" si="55"/>
        <v>#N/A</v>
      </c>
      <c r="E109" s="30" t="e">
        <f t="shared" si="56"/>
        <v>#N/A</v>
      </c>
      <c r="F109" s="31"/>
      <c r="G109" s="17"/>
      <c r="H109" s="1" t="s">
        <v>2919</v>
      </c>
      <c r="I109" s="15" t="e">
        <f>I87</f>
        <v>#N/A</v>
      </c>
      <c r="J109" s="30" t="e">
        <f t="shared" si="57"/>
        <v>#N/A</v>
      </c>
      <c r="K109" s="30" t="e">
        <f t="shared" si="58"/>
        <v>#N/A</v>
      </c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61">N109*Q109</f>
        <v>#N/A</v>
      </c>
      <c r="S109" s="14"/>
      <c r="T109" s="14"/>
      <c r="AH109" s="13"/>
      <c r="CX109" t="s">
        <v>688</v>
      </c>
      <c r="CZ109" s="27" t="s">
        <v>5152</v>
      </c>
    </row>
    <row r="110" spans="2:104" ht="15" customHeight="1" x14ac:dyDescent="0.15">
      <c r="B110" s="2" t="s">
        <v>2920</v>
      </c>
      <c r="C110" s="15" t="e">
        <f>BX95</f>
        <v>#N/A</v>
      </c>
      <c r="D110" s="30" t="e">
        <f t="shared" si="55"/>
        <v>#N/A</v>
      </c>
      <c r="E110" s="30" t="e">
        <f t="shared" si="56"/>
        <v>#N/A</v>
      </c>
      <c r="F110" s="35" t="e">
        <f>AX95</f>
        <v>#N/A</v>
      </c>
      <c r="G110" s="17"/>
      <c r="H110" s="2" t="s">
        <v>2920</v>
      </c>
      <c r="I110" s="15" t="e">
        <f>I90</f>
        <v>#N/A</v>
      </c>
      <c r="J110" s="30" t="e">
        <f t="shared" si="57"/>
        <v>#N/A</v>
      </c>
      <c r="K110" s="30" t="e">
        <f t="shared" si="58"/>
        <v>#N/A</v>
      </c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61"/>
        <v>#N/A</v>
      </c>
      <c r="S110" s="14"/>
      <c r="T110" s="14"/>
      <c r="AH110" s="13"/>
      <c r="CX110" t="s">
        <v>73</v>
      </c>
      <c r="CY110" s="27" t="s">
        <v>5165</v>
      </c>
      <c r="CZ110" s="27" t="s">
        <v>5164</v>
      </c>
    </row>
    <row r="111" spans="2:104" ht="15" customHeight="1" x14ac:dyDescent="0.15">
      <c r="AH111" s="13"/>
      <c r="CX111" t="s">
        <v>305</v>
      </c>
      <c r="CZ111" s="27" t="s">
        <v>5166</v>
      </c>
    </row>
    <row r="112" spans="2:104" ht="15" customHeight="1" x14ac:dyDescent="0.15">
      <c r="AH112" s="13"/>
      <c r="CX112" t="s">
        <v>493</v>
      </c>
      <c r="CY112" s="27" t="s">
        <v>5154</v>
      </c>
      <c r="CZ112" s="27" t="s">
        <v>5155</v>
      </c>
    </row>
    <row r="113" spans="16:104" ht="15" customHeight="1" x14ac:dyDescent="0.15">
      <c r="Q113" s="13" t="s">
        <v>2951</v>
      </c>
      <c r="AH113" s="13"/>
      <c r="CX113" t="s">
        <v>319</v>
      </c>
      <c r="CY113" s="27" t="s">
        <v>5151</v>
      </c>
      <c r="CZ113" s="27" t="s">
        <v>5162</v>
      </c>
    </row>
    <row r="114" spans="16:104" ht="15" customHeight="1" x14ac:dyDescent="0.15">
      <c r="Q114" s="13" t="s">
        <v>2952</v>
      </c>
      <c r="AH114" s="13"/>
      <c r="CX114" t="s">
        <v>430</v>
      </c>
      <c r="CZ114" s="27" t="s">
        <v>5151</v>
      </c>
    </row>
    <row r="115" spans="16:104" ht="15" customHeight="1" x14ac:dyDescent="0.15">
      <c r="Q115" s="13" t="s">
        <v>2953</v>
      </c>
      <c r="AH115" s="13"/>
      <c r="CX115" t="s">
        <v>240</v>
      </c>
      <c r="CZ115" s="27" t="s">
        <v>5154</v>
      </c>
    </row>
    <row r="116" spans="16:104" ht="15" customHeight="1" x14ac:dyDescent="0.15">
      <c r="Q116" s="13" t="s">
        <v>2954</v>
      </c>
      <c r="AH116" s="13"/>
      <c r="CX116" t="s">
        <v>307</v>
      </c>
      <c r="CY116" s="27" t="s">
        <v>5153</v>
      </c>
      <c r="CZ116" s="27" t="s">
        <v>5154</v>
      </c>
    </row>
    <row r="117" spans="16:104" ht="15" customHeight="1" x14ac:dyDescent="0.15">
      <c r="AH117" s="13"/>
      <c r="CX117" t="s">
        <v>646</v>
      </c>
      <c r="CZ117" s="27" t="s">
        <v>5152</v>
      </c>
    </row>
    <row r="118" spans="16:104" ht="15" customHeight="1" x14ac:dyDescent="0.15">
      <c r="P118" s="21"/>
      <c r="Q118" s="5" t="s">
        <v>2919</v>
      </c>
      <c r="AH118" s="13"/>
      <c r="CX118" t="s">
        <v>736</v>
      </c>
      <c r="CZ118" s="27" t="s">
        <v>5152</v>
      </c>
    </row>
    <row r="119" spans="16:104" ht="15" customHeight="1" x14ac:dyDescent="0.15">
      <c r="P119" s="5" t="s">
        <v>3045</v>
      </c>
      <c r="Q119" s="5">
        <v>3</v>
      </c>
      <c r="AH119" s="13"/>
      <c r="CX119" t="s">
        <v>780</v>
      </c>
      <c r="CY119" s="27" t="s">
        <v>5153</v>
      </c>
      <c r="CZ119" s="27" t="s">
        <v>5158</v>
      </c>
    </row>
    <row r="120" spans="16:104" ht="15" customHeight="1" x14ac:dyDescent="0.15">
      <c r="P120" s="5" t="s">
        <v>3046</v>
      </c>
      <c r="Q120" s="5">
        <v>2.5</v>
      </c>
      <c r="AH120" s="13"/>
      <c r="CX120" t="s">
        <v>344</v>
      </c>
      <c r="CZ120" s="27" t="s">
        <v>5151</v>
      </c>
    </row>
    <row r="121" spans="16:104" ht="15" customHeight="1" x14ac:dyDescent="0.15">
      <c r="P121" s="5" t="s">
        <v>3047</v>
      </c>
      <c r="Q121" s="5">
        <v>2</v>
      </c>
      <c r="AH121" s="13"/>
      <c r="CX121" t="s">
        <v>450</v>
      </c>
      <c r="CZ121" s="27" t="s">
        <v>5152</v>
      </c>
    </row>
    <row r="122" spans="16:104" ht="15" customHeight="1" x14ac:dyDescent="0.15">
      <c r="P122" s="5" t="s">
        <v>3048</v>
      </c>
      <c r="Q122" s="5">
        <v>1.5</v>
      </c>
      <c r="AH122" s="13"/>
      <c r="CX122" t="s">
        <v>222</v>
      </c>
      <c r="CY122" s="27" t="s">
        <v>5154</v>
      </c>
      <c r="CZ122" s="27" t="s">
        <v>5157</v>
      </c>
    </row>
    <row r="123" spans="16:104" ht="15" customHeight="1" x14ac:dyDescent="0.15">
      <c r="P123" s="5" t="s">
        <v>3049</v>
      </c>
      <c r="Q123" s="5">
        <v>1</v>
      </c>
      <c r="AH123" s="13"/>
      <c r="CX123" t="s">
        <v>497</v>
      </c>
      <c r="CZ123" s="27" t="s">
        <v>5152</v>
      </c>
    </row>
    <row r="124" spans="16:104" ht="15" customHeight="1" x14ac:dyDescent="0.15">
      <c r="AH124" s="13"/>
      <c r="CX124" t="s">
        <v>168</v>
      </c>
      <c r="CY124" s="27" t="s">
        <v>5154</v>
      </c>
      <c r="CZ124" s="27" t="s">
        <v>2936</v>
      </c>
    </row>
    <row r="125" spans="16:104" ht="15" customHeight="1" x14ac:dyDescent="0.15">
      <c r="P125" s="21"/>
      <c r="Q125" s="5" t="s">
        <v>3051</v>
      </c>
      <c r="R125" s="14"/>
      <c r="S125" s="14"/>
      <c r="T125" s="14"/>
      <c r="AH125" s="13"/>
      <c r="CX125" t="s">
        <v>129</v>
      </c>
      <c r="CZ125" s="27" t="s">
        <v>5152</v>
      </c>
    </row>
    <row r="126" spans="16:104" ht="15" customHeight="1" x14ac:dyDescent="0.15">
      <c r="P126" s="5" t="s">
        <v>3045</v>
      </c>
      <c r="Q126" s="5">
        <v>2.5</v>
      </c>
      <c r="R126" s="14"/>
      <c r="S126" s="14"/>
      <c r="T126" s="14"/>
      <c r="AH126" s="13"/>
      <c r="CX126" t="s">
        <v>299</v>
      </c>
      <c r="CY126" s="27" t="s">
        <v>5166</v>
      </c>
      <c r="CZ126" s="27" t="s">
        <v>5168</v>
      </c>
    </row>
    <row r="127" spans="16:104" ht="15" customHeight="1" x14ac:dyDescent="0.15">
      <c r="P127" s="5" t="s">
        <v>3046</v>
      </c>
      <c r="Q127" s="5">
        <v>2</v>
      </c>
      <c r="R127" s="14"/>
      <c r="S127" s="14"/>
      <c r="T127" s="14"/>
      <c r="AH127" s="13"/>
      <c r="CX127" t="s">
        <v>1003</v>
      </c>
      <c r="CZ127" s="27" t="s">
        <v>5152</v>
      </c>
    </row>
    <row r="128" spans="16:104" ht="15" customHeight="1" x14ac:dyDescent="0.15">
      <c r="P128" s="5" t="s">
        <v>3047</v>
      </c>
      <c r="Q128" s="5">
        <v>1.5</v>
      </c>
      <c r="R128" s="14"/>
      <c r="S128" s="14"/>
      <c r="T128" s="14"/>
      <c r="AH128" s="13"/>
      <c r="CX128" t="s">
        <v>171</v>
      </c>
      <c r="CZ128" s="27" t="s">
        <v>5153</v>
      </c>
    </row>
    <row r="129" spans="16:105" ht="15" customHeight="1" x14ac:dyDescent="0.15">
      <c r="P129" s="5" t="s">
        <v>3048</v>
      </c>
      <c r="Q129" s="5">
        <v>1.5</v>
      </c>
      <c r="AH129" s="13"/>
      <c r="CX129" t="s">
        <v>235</v>
      </c>
      <c r="CY129" s="27" t="s">
        <v>5165</v>
      </c>
      <c r="CZ129" s="27" t="s">
        <v>5169</v>
      </c>
    </row>
    <row r="130" spans="16:105" ht="15" customHeight="1" x14ac:dyDescent="0.15">
      <c r="P130" s="5" t="s">
        <v>3049</v>
      </c>
      <c r="Q130" s="5">
        <v>1</v>
      </c>
      <c r="AH130" s="13"/>
      <c r="CX130" t="s">
        <v>260</v>
      </c>
      <c r="CZ130" s="27" t="s">
        <v>5152</v>
      </c>
    </row>
    <row r="131" spans="16:105" ht="15" customHeight="1" x14ac:dyDescent="0.15">
      <c r="AH131" s="13"/>
      <c r="CX131" t="s">
        <v>438</v>
      </c>
      <c r="CY131" s="27" t="s">
        <v>5153</v>
      </c>
      <c r="CZ131" s="27" t="s">
        <v>5155</v>
      </c>
    </row>
    <row r="132" spans="16:105" ht="15" customHeight="1" x14ac:dyDescent="0.15">
      <c r="P132" s="21"/>
      <c r="Q132" s="5" t="s">
        <v>3052</v>
      </c>
      <c r="AH132" s="13"/>
      <c r="CX132" t="s">
        <v>334</v>
      </c>
      <c r="CY132" s="27" t="s">
        <v>5153</v>
      </c>
      <c r="CZ132" s="27" t="s">
        <v>5162</v>
      </c>
    </row>
    <row r="133" spans="16:105" ht="15" customHeight="1" x14ac:dyDescent="0.15">
      <c r="P133" s="5" t="s">
        <v>3045</v>
      </c>
      <c r="Q133" s="5">
        <v>2</v>
      </c>
      <c r="AH133" s="13"/>
      <c r="CX133" t="s">
        <v>144</v>
      </c>
      <c r="CY133" s="27" t="s">
        <v>5153</v>
      </c>
      <c r="CZ133" s="27" t="s">
        <v>5156</v>
      </c>
    </row>
    <row r="134" spans="16:105" ht="15" customHeight="1" x14ac:dyDescent="0.15">
      <c r="P134" s="5" t="s">
        <v>3046</v>
      </c>
      <c r="Q134" s="5">
        <v>1.5</v>
      </c>
      <c r="AH134" s="13"/>
      <c r="CX134" t="s">
        <v>638</v>
      </c>
      <c r="CZ134" s="27" t="s">
        <v>5160</v>
      </c>
    </row>
    <row r="135" spans="16:105" ht="15" customHeight="1" x14ac:dyDescent="0.15">
      <c r="P135" s="5" t="s">
        <v>3047</v>
      </c>
      <c r="Q135" s="5">
        <v>1.5</v>
      </c>
      <c r="AH135" s="13"/>
      <c r="CX135" t="s">
        <v>110</v>
      </c>
      <c r="CZ135" s="27" t="s">
        <v>5152</v>
      </c>
    </row>
    <row r="136" spans="16:105" ht="15" customHeight="1" x14ac:dyDescent="0.15">
      <c r="P136" s="5" t="s">
        <v>3048</v>
      </c>
      <c r="Q136" s="5">
        <v>1.2</v>
      </c>
      <c r="AH136" s="13"/>
      <c r="CX136" t="s">
        <v>563</v>
      </c>
      <c r="CZ136" s="27" t="s">
        <v>5152</v>
      </c>
    </row>
    <row r="137" spans="16:105" ht="15" customHeight="1" x14ac:dyDescent="0.15">
      <c r="P137" s="5" t="s">
        <v>3049</v>
      </c>
      <c r="Q137" s="5">
        <v>1</v>
      </c>
      <c r="AH137" s="13"/>
      <c r="CX137" t="s">
        <v>253</v>
      </c>
      <c r="CY137" s="27" t="s">
        <v>5166</v>
      </c>
      <c r="CZ137" s="27" t="s">
        <v>5165</v>
      </c>
    </row>
    <row r="138" spans="16:105" ht="15" customHeight="1" x14ac:dyDescent="0.15">
      <c r="AH138" s="13"/>
      <c r="CX138" t="s">
        <v>114</v>
      </c>
      <c r="CY138" s="27" t="s">
        <v>5152</v>
      </c>
      <c r="CZ138" s="27" t="s">
        <v>5157</v>
      </c>
    </row>
    <row r="139" spans="16:105" ht="15" customHeight="1" x14ac:dyDescent="0.15">
      <c r="P139" s="21"/>
      <c r="Q139" s="5" t="s">
        <v>3053</v>
      </c>
      <c r="AH139" s="13"/>
      <c r="CX139" t="s">
        <v>338</v>
      </c>
      <c r="CZ139" s="27" t="s">
        <v>5154</v>
      </c>
    </row>
    <row r="140" spans="16:105" ht="15" customHeight="1" x14ac:dyDescent="0.15">
      <c r="P140" s="5" t="s">
        <v>3045</v>
      </c>
      <c r="Q140" s="5">
        <v>2</v>
      </c>
      <c r="AH140" s="13"/>
      <c r="CX140" t="s">
        <v>461</v>
      </c>
      <c r="CZ140" s="27" t="s">
        <v>5154</v>
      </c>
    </row>
    <row r="141" spans="16:105" ht="15" customHeight="1" x14ac:dyDescent="0.15">
      <c r="P141" s="5" t="s">
        <v>3046</v>
      </c>
      <c r="Q141" s="5">
        <v>1.2</v>
      </c>
      <c r="AH141" s="13"/>
      <c r="CX141" t="s">
        <v>169</v>
      </c>
      <c r="CZ141" s="27" t="s">
        <v>5151</v>
      </c>
    </row>
    <row r="142" spans="16:105" ht="15" customHeight="1" x14ac:dyDescent="0.15">
      <c r="P142" s="5" t="s">
        <v>3047</v>
      </c>
      <c r="Q142" s="5">
        <v>1.2</v>
      </c>
      <c r="AH142" s="13"/>
      <c r="CX142" t="s">
        <v>478</v>
      </c>
      <c r="CZ142" s="27" t="s">
        <v>5152</v>
      </c>
    </row>
    <row r="143" spans="16:105" ht="15" customHeight="1" x14ac:dyDescent="0.15">
      <c r="P143" s="5" t="s">
        <v>3048</v>
      </c>
      <c r="Q143" s="5">
        <v>1</v>
      </c>
      <c r="R143" s="14"/>
      <c r="S143" s="14"/>
      <c r="T143" s="14"/>
      <c r="AH143" s="13"/>
      <c r="CX143" t="s">
        <v>694</v>
      </c>
      <c r="CY143" s="27" t="s">
        <v>5152</v>
      </c>
      <c r="CZ143" s="27" t="s">
        <v>5157</v>
      </c>
    </row>
    <row r="144" spans="16:105" ht="15" customHeight="1" x14ac:dyDescent="0.15">
      <c r="P144" s="5" t="s">
        <v>3049</v>
      </c>
      <c r="Q144" s="5">
        <v>1</v>
      </c>
      <c r="R144" s="14"/>
      <c r="S144" s="14"/>
      <c r="T144" s="14"/>
      <c r="AH144" s="13"/>
      <c r="CX144" t="s">
        <v>5089</v>
      </c>
      <c r="CY144" s="27" t="s">
        <v>5153</v>
      </c>
      <c r="CZ144" s="27" t="s">
        <v>5152</v>
      </c>
      <c r="DA144" s="27" t="s">
        <v>5152</v>
      </c>
    </row>
    <row r="145" spans="18:105" ht="15" customHeight="1" x14ac:dyDescent="0.15">
      <c r="R145" s="14"/>
      <c r="S145" s="14"/>
      <c r="T145" s="14"/>
      <c r="AH145" s="13"/>
      <c r="CX145" t="s">
        <v>4758</v>
      </c>
      <c r="CZ145" s="27" t="s">
        <v>5151</v>
      </c>
    </row>
    <row r="146" spans="18:105" ht="15" customHeight="1" x14ac:dyDescent="0.15">
      <c r="R146" s="14"/>
      <c r="S146" s="14"/>
      <c r="T146" s="14"/>
      <c r="AH146" s="13"/>
      <c r="CX146" t="s">
        <v>4743</v>
      </c>
      <c r="CZ146" s="27" t="s">
        <v>5151</v>
      </c>
    </row>
    <row r="147" spans="18:105" ht="15" customHeight="1" x14ac:dyDescent="0.15">
      <c r="AH147" s="13"/>
      <c r="CX147" t="s">
        <v>3813</v>
      </c>
      <c r="CZ147" s="27" t="s">
        <v>5151</v>
      </c>
    </row>
    <row r="148" spans="18:105" ht="15" customHeight="1" x14ac:dyDescent="0.15">
      <c r="AH148" s="13"/>
      <c r="CX148" t="s">
        <v>4006</v>
      </c>
      <c r="CZ148" s="27" t="s">
        <v>5153</v>
      </c>
    </row>
    <row r="149" spans="18:105" ht="15" customHeight="1" x14ac:dyDescent="0.15">
      <c r="AH149" s="13"/>
      <c r="CX149" t="s">
        <v>5066</v>
      </c>
      <c r="CY149" s="27" t="s">
        <v>5152</v>
      </c>
      <c r="CZ149" s="27" t="s">
        <v>5153</v>
      </c>
    </row>
    <row r="150" spans="18:105" ht="15" customHeight="1" x14ac:dyDescent="0.15">
      <c r="AH150" s="13"/>
      <c r="CX150" t="s">
        <v>4747</v>
      </c>
      <c r="CZ150" s="27" t="s">
        <v>5151</v>
      </c>
    </row>
    <row r="151" spans="18:105" ht="15" customHeight="1" x14ac:dyDescent="0.15">
      <c r="AH151" s="13"/>
      <c r="CX151" t="s">
        <v>4906</v>
      </c>
      <c r="CY151" s="27" t="s">
        <v>5153</v>
      </c>
      <c r="CZ151" s="27" t="s">
        <v>5151</v>
      </c>
    </row>
    <row r="152" spans="18:105" ht="15" customHeight="1" x14ac:dyDescent="0.15">
      <c r="AH152" s="13"/>
      <c r="CX152" t="s">
        <v>5080</v>
      </c>
      <c r="CY152" s="27" t="s">
        <v>5153</v>
      </c>
    </row>
    <row r="153" spans="18:105" ht="15" customHeight="1" x14ac:dyDescent="0.15">
      <c r="AH153" s="13"/>
      <c r="CX153" t="s">
        <v>4982</v>
      </c>
      <c r="CY153" s="27" t="s">
        <v>5153</v>
      </c>
      <c r="CZ153" s="27" t="s">
        <v>5154</v>
      </c>
      <c r="DA153" s="27" t="s">
        <v>5154</v>
      </c>
    </row>
    <row r="154" spans="18:105" ht="15" customHeight="1" x14ac:dyDescent="0.15">
      <c r="AH154" s="13"/>
      <c r="CX154" t="s">
        <v>4981</v>
      </c>
      <c r="CY154" s="27" t="s">
        <v>5153</v>
      </c>
      <c r="CZ154" s="27" t="s">
        <v>5151</v>
      </c>
    </row>
    <row r="155" spans="18:105" ht="15" customHeight="1" x14ac:dyDescent="0.15">
      <c r="AH155" s="13"/>
      <c r="CX155" t="s">
        <v>3348</v>
      </c>
      <c r="CZ155" s="27" t="s">
        <v>5153</v>
      </c>
    </row>
    <row r="156" spans="18:105" ht="15" customHeight="1" x14ac:dyDescent="0.15">
      <c r="AH156" s="13"/>
      <c r="CX156" t="s">
        <v>4643</v>
      </c>
      <c r="CZ156" s="27" t="s">
        <v>5153</v>
      </c>
    </row>
    <row r="157" spans="18:105" ht="15" customHeight="1" x14ac:dyDescent="0.15">
      <c r="AH157" s="13"/>
      <c r="CX157" t="s">
        <v>3343</v>
      </c>
      <c r="CZ157" s="27" t="s">
        <v>5154</v>
      </c>
    </row>
    <row r="158" spans="18:105" ht="15" customHeight="1" x14ac:dyDescent="0.15">
      <c r="AH158" s="13"/>
      <c r="CX158" t="s">
        <v>3270</v>
      </c>
      <c r="CZ158" s="27" t="s">
        <v>5154</v>
      </c>
    </row>
    <row r="159" spans="18:105" ht="15" customHeight="1" x14ac:dyDescent="0.15">
      <c r="AH159" s="13"/>
      <c r="CX159" t="s">
        <v>5014</v>
      </c>
      <c r="CY159" s="27" t="s">
        <v>5153</v>
      </c>
      <c r="CZ159" s="27" t="s">
        <v>2936</v>
      </c>
    </row>
    <row r="160" spans="18:105" ht="15" customHeight="1" x14ac:dyDescent="0.15">
      <c r="AH160" s="13"/>
      <c r="CX160" t="s">
        <v>4944</v>
      </c>
      <c r="CY160" s="27" t="s">
        <v>5154</v>
      </c>
      <c r="CZ160" s="27" t="s">
        <v>5153</v>
      </c>
    </row>
    <row r="161" spans="18:105" ht="15" customHeight="1" x14ac:dyDescent="0.15">
      <c r="R161" s="14"/>
      <c r="S161" s="14"/>
      <c r="T161" s="14"/>
      <c r="AH161" s="13"/>
      <c r="CX161" t="s">
        <v>3316</v>
      </c>
      <c r="CZ161" s="27" t="s">
        <v>5152</v>
      </c>
    </row>
    <row r="162" spans="18:105" ht="15" customHeight="1" x14ac:dyDescent="0.15">
      <c r="R162" s="14"/>
      <c r="S162" s="14"/>
      <c r="T162" s="14"/>
      <c r="AH162" s="13"/>
      <c r="CX162" t="s">
        <v>3236</v>
      </c>
      <c r="CZ162" s="27" t="s">
        <v>5152</v>
      </c>
    </row>
    <row r="163" spans="18:105" ht="15" customHeight="1" x14ac:dyDescent="0.15">
      <c r="R163" s="14"/>
      <c r="S163" s="14"/>
      <c r="T163" s="14"/>
      <c r="AH163" s="13"/>
      <c r="CX163" t="s">
        <v>4490</v>
      </c>
      <c r="CZ163" s="27" t="s">
        <v>5152</v>
      </c>
    </row>
    <row r="164" spans="18:105" ht="15" customHeight="1" x14ac:dyDescent="0.15">
      <c r="R164" s="14"/>
      <c r="S164" s="14"/>
      <c r="T164" s="14"/>
      <c r="AH164" s="13"/>
      <c r="CX164" t="s">
        <v>4648</v>
      </c>
      <c r="CZ164" s="27" t="s">
        <v>5153</v>
      </c>
    </row>
    <row r="165" spans="18:105" ht="15" customHeight="1" x14ac:dyDescent="0.15">
      <c r="AH165" s="13"/>
      <c r="CX165" t="s">
        <v>4888</v>
      </c>
      <c r="CZ165" s="27" t="s">
        <v>5154</v>
      </c>
    </row>
    <row r="166" spans="18:105" ht="15" customHeight="1" x14ac:dyDescent="0.15">
      <c r="AH166" s="13"/>
      <c r="CX166" t="s">
        <v>4522</v>
      </c>
      <c r="CZ166" s="27" t="s">
        <v>5154</v>
      </c>
    </row>
    <row r="167" spans="18:105" ht="15" customHeight="1" x14ac:dyDescent="0.15">
      <c r="AH167" s="13"/>
      <c r="CX167" t="s">
        <v>4971</v>
      </c>
      <c r="CY167" s="27" t="s">
        <v>5153</v>
      </c>
      <c r="CZ167" s="27" t="s">
        <v>5154</v>
      </c>
      <c r="DA167" s="27" t="s">
        <v>5154</v>
      </c>
    </row>
    <row r="168" spans="18:105" ht="15" customHeight="1" x14ac:dyDescent="0.15">
      <c r="AH168" s="13"/>
      <c r="CX168" t="s">
        <v>1523</v>
      </c>
      <c r="CZ168" s="27" t="s">
        <v>5153</v>
      </c>
    </row>
    <row r="169" spans="18:105" ht="15" customHeight="1" x14ac:dyDescent="0.15">
      <c r="AH169" s="13"/>
      <c r="CX169" t="s">
        <v>4492</v>
      </c>
      <c r="CZ169" s="27" t="s">
        <v>5153</v>
      </c>
    </row>
    <row r="170" spans="18:105" ht="15" customHeight="1" x14ac:dyDescent="0.15">
      <c r="AH170" s="13"/>
      <c r="CX170" t="s">
        <v>4889</v>
      </c>
      <c r="CY170" s="27" t="s">
        <v>5153</v>
      </c>
      <c r="CZ170" s="27" t="s">
        <v>5156</v>
      </c>
    </row>
    <row r="171" spans="18:105" ht="15" customHeight="1" x14ac:dyDescent="0.15">
      <c r="AH171" s="13"/>
      <c r="CX171" t="s">
        <v>4931</v>
      </c>
      <c r="CY171" s="27" t="s">
        <v>5154</v>
      </c>
      <c r="CZ171" s="27" t="s">
        <v>5153</v>
      </c>
    </row>
    <row r="172" spans="18:105" ht="15" customHeight="1" x14ac:dyDescent="0.15">
      <c r="AH172" s="13"/>
      <c r="CX172" t="s">
        <v>4651</v>
      </c>
      <c r="CZ172" s="27" t="s">
        <v>5153</v>
      </c>
    </row>
    <row r="173" spans="18:105" ht="15" customHeight="1" x14ac:dyDescent="0.15">
      <c r="AH173" s="13"/>
      <c r="CX173" t="s">
        <v>1575</v>
      </c>
      <c r="CY173" s="27" t="s">
        <v>5152</v>
      </c>
      <c r="CZ173" s="27" t="s">
        <v>5154</v>
      </c>
    </row>
    <row r="174" spans="18:105" ht="15" customHeight="1" x14ac:dyDescent="0.15">
      <c r="AH174" s="13"/>
      <c r="CX174" t="s">
        <v>4750</v>
      </c>
      <c r="CY174" s="27" t="s">
        <v>5153</v>
      </c>
      <c r="CZ174" s="27" t="s">
        <v>5154</v>
      </c>
    </row>
    <row r="175" spans="18:105" ht="15" customHeight="1" x14ac:dyDescent="0.15">
      <c r="AH175" s="13"/>
      <c r="CX175" t="s">
        <v>4751</v>
      </c>
      <c r="CY175" s="27" t="s">
        <v>5153</v>
      </c>
      <c r="CZ175" s="27" t="s">
        <v>5154</v>
      </c>
    </row>
    <row r="176" spans="18:105" ht="15" customHeight="1" x14ac:dyDescent="0.15">
      <c r="AH176" s="13"/>
      <c r="CX176" t="s">
        <v>5049</v>
      </c>
      <c r="CY176" s="27" t="s">
        <v>5152</v>
      </c>
      <c r="CZ176" s="27" t="s">
        <v>5153</v>
      </c>
    </row>
    <row r="177" spans="18:105" ht="15" customHeight="1" x14ac:dyDescent="0.15">
      <c r="AH177" s="13"/>
      <c r="CX177" t="s">
        <v>5179</v>
      </c>
      <c r="CY177" s="27" t="s">
        <v>5166</v>
      </c>
      <c r="CZ177" s="27" t="s">
        <v>5165</v>
      </c>
    </row>
    <row r="178" spans="18:105" ht="15" customHeight="1" x14ac:dyDescent="0.15">
      <c r="AH178" s="13"/>
      <c r="CX178" t="s">
        <v>4932</v>
      </c>
      <c r="CY178" s="27" t="s">
        <v>5153</v>
      </c>
      <c r="CZ178" s="27" t="s">
        <v>5151</v>
      </c>
      <c r="DA178" s="27" t="s">
        <v>5151</v>
      </c>
    </row>
    <row r="179" spans="18:105" ht="15" customHeight="1" x14ac:dyDescent="0.15">
      <c r="R179" s="14"/>
      <c r="S179" s="14"/>
      <c r="T179" s="14"/>
      <c r="AH179" s="13"/>
      <c r="CX179" t="s">
        <v>820</v>
      </c>
      <c r="CY179" s="27" t="s">
        <v>5157</v>
      </c>
      <c r="CZ179" s="27" t="s">
        <v>5152</v>
      </c>
    </row>
    <row r="180" spans="18:105" ht="15" customHeight="1" x14ac:dyDescent="0.15">
      <c r="R180" s="14"/>
      <c r="S180" s="14"/>
      <c r="T180" s="14"/>
      <c r="AH180" s="13"/>
      <c r="CX180" t="s">
        <v>4939</v>
      </c>
      <c r="CY180" s="27" t="s">
        <v>5153</v>
      </c>
      <c r="CZ180" s="27" t="s">
        <v>5154</v>
      </c>
      <c r="DA180" s="27" t="s">
        <v>5152</v>
      </c>
    </row>
    <row r="181" spans="18:105" ht="15" customHeight="1" x14ac:dyDescent="0.15">
      <c r="R181" s="14"/>
      <c r="S181" s="14"/>
      <c r="T181" s="14"/>
      <c r="AH181" s="13"/>
      <c r="CX181" t="s">
        <v>3819</v>
      </c>
      <c r="CZ181" s="27" t="s">
        <v>5154</v>
      </c>
    </row>
    <row r="182" spans="18:105" ht="15" customHeight="1" x14ac:dyDescent="0.15">
      <c r="R182" s="14"/>
      <c r="S182" s="14"/>
      <c r="T182" s="14"/>
      <c r="AH182" s="13"/>
      <c r="CX182" t="s">
        <v>558</v>
      </c>
      <c r="CY182" s="27" t="s">
        <v>5157</v>
      </c>
      <c r="CZ182" s="27" t="s">
        <v>5152</v>
      </c>
    </row>
    <row r="183" spans="18:105" ht="15" customHeight="1" x14ac:dyDescent="0.15">
      <c r="AH183" s="13"/>
      <c r="CX183" t="s">
        <v>3892</v>
      </c>
      <c r="CZ183" s="27" t="s">
        <v>5152</v>
      </c>
    </row>
    <row r="184" spans="18:105" ht="15" customHeight="1" x14ac:dyDescent="0.15">
      <c r="AH184" s="13"/>
      <c r="CX184" t="s">
        <v>3883</v>
      </c>
      <c r="CZ184" s="27" t="s">
        <v>5152</v>
      </c>
    </row>
    <row r="185" spans="18:105" ht="15" customHeight="1" x14ac:dyDescent="0.15">
      <c r="AH185" s="13"/>
      <c r="CX185" t="s">
        <v>456</v>
      </c>
      <c r="CY185" s="27" t="s">
        <v>5157</v>
      </c>
      <c r="CZ185" s="27" t="s">
        <v>5154</v>
      </c>
    </row>
    <row r="186" spans="18:105" ht="15" customHeight="1" x14ac:dyDescent="0.15">
      <c r="AH186" s="13"/>
      <c r="CX186" t="s">
        <v>5136</v>
      </c>
      <c r="CY186" s="27" t="s">
        <v>5151</v>
      </c>
      <c r="CZ186" s="27" t="s">
        <v>5154</v>
      </c>
    </row>
    <row r="187" spans="18:105" ht="15" customHeight="1" x14ac:dyDescent="0.15">
      <c r="AH187" s="13"/>
      <c r="CX187" t="s">
        <v>3352</v>
      </c>
      <c r="CZ187" s="27" t="s">
        <v>5151</v>
      </c>
    </row>
    <row r="188" spans="18:105" ht="15" customHeight="1" x14ac:dyDescent="0.15">
      <c r="AH188" s="13"/>
      <c r="CX188" t="s">
        <v>4500</v>
      </c>
      <c r="CZ188" s="27" t="s">
        <v>5153</v>
      </c>
    </row>
    <row r="189" spans="18:105" ht="15" customHeight="1" x14ac:dyDescent="0.15">
      <c r="AH189" s="13"/>
      <c r="CX189" t="s">
        <v>4979</v>
      </c>
      <c r="CY189" s="27" t="s">
        <v>5154</v>
      </c>
      <c r="CZ189" s="27" t="s">
        <v>5153</v>
      </c>
    </row>
    <row r="190" spans="18:105" ht="15" customHeight="1" x14ac:dyDescent="0.15">
      <c r="AH190" s="13"/>
      <c r="CX190" t="s">
        <v>4978</v>
      </c>
      <c r="CY190" s="27" t="s">
        <v>5168</v>
      </c>
      <c r="CZ190" s="27" t="s">
        <v>5153</v>
      </c>
    </row>
    <row r="191" spans="18:105" ht="15" customHeight="1" x14ac:dyDescent="0.15">
      <c r="AH191" s="13"/>
      <c r="CX191" t="s">
        <v>4940</v>
      </c>
      <c r="CY191" s="27" t="s">
        <v>5153</v>
      </c>
      <c r="CZ191" s="27" t="s">
        <v>5153</v>
      </c>
      <c r="DA191" s="27" t="s">
        <v>5152</v>
      </c>
    </row>
    <row r="192" spans="18:105" ht="15" customHeight="1" x14ac:dyDescent="0.15">
      <c r="AH192" s="13"/>
      <c r="CX192" t="s">
        <v>4501</v>
      </c>
      <c r="CZ192" s="27" t="s">
        <v>5153</v>
      </c>
    </row>
    <row r="193" spans="18:105" ht="15" customHeight="1" x14ac:dyDescent="0.15">
      <c r="AH193" s="13"/>
      <c r="CX193" t="s">
        <v>4826</v>
      </c>
      <c r="CY193" s="27" t="s">
        <v>5153</v>
      </c>
      <c r="CZ193" s="27" t="s">
        <v>5154</v>
      </c>
    </row>
    <row r="194" spans="18:105" ht="15" customHeight="1" x14ac:dyDescent="0.15">
      <c r="AH194" s="13"/>
      <c r="CX194" t="s">
        <v>4951</v>
      </c>
      <c r="CY194" s="27" t="s">
        <v>5153</v>
      </c>
      <c r="CZ194" s="27" t="s">
        <v>5153</v>
      </c>
      <c r="DA194" s="27" t="s">
        <v>5159</v>
      </c>
    </row>
    <row r="195" spans="18:105" ht="15" customHeight="1" x14ac:dyDescent="0.15">
      <c r="AH195" s="13"/>
      <c r="CX195" t="s">
        <v>3985</v>
      </c>
      <c r="CZ195" s="27" t="s">
        <v>5153</v>
      </c>
    </row>
    <row r="196" spans="18:105" ht="15" customHeight="1" x14ac:dyDescent="0.15">
      <c r="AH196" s="13"/>
      <c r="CX196" t="s">
        <v>4353</v>
      </c>
      <c r="CZ196" s="27" t="s">
        <v>5152</v>
      </c>
    </row>
    <row r="197" spans="18:105" ht="15" customHeight="1" x14ac:dyDescent="0.15">
      <c r="R197" s="14"/>
      <c r="S197" s="14"/>
      <c r="T197" s="14"/>
      <c r="AH197" s="13"/>
      <c r="CX197" t="s">
        <v>4503</v>
      </c>
      <c r="CZ197" s="27" t="s">
        <v>5152</v>
      </c>
    </row>
    <row r="198" spans="18:105" ht="15" customHeight="1" x14ac:dyDescent="0.15">
      <c r="R198" s="14"/>
      <c r="S198" s="14"/>
      <c r="T198" s="14"/>
      <c r="AH198" s="13"/>
      <c r="CX198" t="s">
        <v>5092</v>
      </c>
      <c r="CY198" s="27" t="s">
        <v>5152</v>
      </c>
      <c r="CZ198" s="27" t="s">
        <v>5153</v>
      </c>
    </row>
    <row r="199" spans="18:105" ht="15" customHeight="1" x14ac:dyDescent="0.15">
      <c r="R199" s="14"/>
      <c r="S199" s="14"/>
      <c r="T199" s="14"/>
      <c r="AH199" s="13"/>
      <c r="CX199" t="s">
        <v>4905</v>
      </c>
      <c r="CY199" s="27" t="s">
        <v>5153</v>
      </c>
      <c r="CZ199" s="27" t="s">
        <v>5153</v>
      </c>
      <c r="DA199" s="27" t="s">
        <v>5152</v>
      </c>
    </row>
    <row r="200" spans="18:105" ht="15" customHeight="1" x14ac:dyDescent="0.15">
      <c r="R200" s="14"/>
      <c r="S200" s="14"/>
      <c r="T200" s="14"/>
      <c r="AH200" s="13"/>
      <c r="CX200" t="s">
        <v>3886</v>
      </c>
      <c r="CY200" s="27" t="s">
        <v>5153</v>
      </c>
      <c r="CZ200" s="27" t="s">
        <v>5152</v>
      </c>
    </row>
    <row r="201" spans="18:105" ht="15" customHeight="1" x14ac:dyDescent="0.15">
      <c r="AH201" s="13"/>
      <c r="CX201" t="s">
        <v>5050</v>
      </c>
      <c r="CY201" s="27" t="s">
        <v>5153</v>
      </c>
      <c r="CZ201" s="27" t="s">
        <v>5154</v>
      </c>
      <c r="DA201" s="27" t="s">
        <v>5152</v>
      </c>
    </row>
    <row r="202" spans="18:105" ht="15" customHeight="1" x14ac:dyDescent="0.15">
      <c r="CX202" t="s">
        <v>3821</v>
      </c>
      <c r="CZ202" s="27" t="s">
        <v>5152</v>
      </c>
    </row>
    <row r="203" spans="18:105" ht="15" customHeight="1" x14ac:dyDescent="0.15">
      <c r="CX203" t="s">
        <v>4904</v>
      </c>
      <c r="CY203" s="27" t="s">
        <v>5153</v>
      </c>
      <c r="CZ203" s="27" t="s">
        <v>5153</v>
      </c>
      <c r="DA203" s="27" t="s">
        <v>5161</v>
      </c>
    </row>
    <row r="204" spans="18:105" ht="15" customHeight="1" x14ac:dyDescent="0.15">
      <c r="CX204" t="s">
        <v>3353</v>
      </c>
      <c r="CZ204" s="27" t="s">
        <v>5153</v>
      </c>
    </row>
    <row r="205" spans="18:105" ht="15" customHeight="1" x14ac:dyDescent="0.15">
      <c r="CX205" t="s">
        <v>4173</v>
      </c>
      <c r="CY205" s="27" t="s">
        <v>5153</v>
      </c>
      <c r="CZ205" s="27" t="s">
        <v>5156</v>
      </c>
    </row>
    <row r="206" spans="18:105" ht="15" customHeight="1" x14ac:dyDescent="0.15">
      <c r="CX206" t="s">
        <v>956</v>
      </c>
      <c r="CZ206" s="27" t="s">
        <v>5157</v>
      </c>
    </row>
    <row r="207" spans="18:105" ht="15" customHeight="1" x14ac:dyDescent="0.15">
      <c r="CX207" t="s">
        <v>398</v>
      </c>
      <c r="CY207" s="27" t="s">
        <v>5153</v>
      </c>
      <c r="CZ207" s="27" t="s">
        <v>5155</v>
      </c>
    </row>
    <row r="208" spans="18:105" ht="15" customHeight="1" x14ac:dyDescent="0.15">
      <c r="CX208" t="s">
        <v>3762</v>
      </c>
      <c r="CY208" s="27" t="s">
        <v>5153</v>
      </c>
      <c r="CZ208" s="27" t="s">
        <v>5155</v>
      </c>
    </row>
    <row r="209" spans="102:105" ht="15" customHeight="1" x14ac:dyDescent="0.15">
      <c r="CX209" t="s">
        <v>3900</v>
      </c>
      <c r="CZ209" s="27" t="s">
        <v>5151</v>
      </c>
    </row>
    <row r="210" spans="102:105" ht="15" customHeight="1" x14ac:dyDescent="0.15">
      <c r="CX210" t="s">
        <v>4533</v>
      </c>
      <c r="CZ210" s="27" t="s">
        <v>5153</v>
      </c>
    </row>
    <row r="211" spans="102:105" ht="15" customHeight="1" x14ac:dyDescent="0.15">
      <c r="CX211" t="s">
        <v>4537</v>
      </c>
      <c r="CY211" s="27" t="s">
        <v>5153</v>
      </c>
      <c r="CZ211" s="27" t="s">
        <v>5156</v>
      </c>
    </row>
    <row r="212" spans="102:105" ht="15" customHeight="1" x14ac:dyDescent="0.15">
      <c r="CX212" t="s">
        <v>3119</v>
      </c>
      <c r="CY212" s="27" t="s">
        <v>5152</v>
      </c>
      <c r="CZ212" s="27" t="s">
        <v>5155</v>
      </c>
    </row>
    <row r="213" spans="102:105" ht="15" customHeight="1" x14ac:dyDescent="0.15">
      <c r="CX213" t="s">
        <v>3091</v>
      </c>
      <c r="CY213" s="27" t="s">
        <v>5152</v>
      </c>
      <c r="CZ213" s="27" t="s">
        <v>5155</v>
      </c>
    </row>
    <row r="214" spans="102:105" ht="15" customHeight="1" x14ac:dyDescent="0.15">
      <c r="CX214" t="s">
        <v>4952</v>
      </c>
      <c r="CY214" s="27" t="s">
        <v>5153</v>
      </c>
      <c r="CZ214" s="27" t="s">
        <v>5153</v>
      </c>
      <c r="DA214" s="27" t="s">
        <v>5159</v>
      </c>
    </row>
    <row r="215" spans="102:105" ht="15" customHeight="1" x14ac:dyDescent="0.15">
      <c r="CX215" t="s">
        <v>3888</v>
      </c>
      <c r="CY215" s="27" t="s">
        <v>5153</v>
      </c>
      <c r="CZ215" s="27" t="s">
        <v>5154</v>
      </c>
    </row>
    <row r="216" spans="102:105" ht="15" customHeight="1" x14ac:dyDescent="0.15">
      <c r="CX216" t="s">
        <v>3823</v>
      </c>
      <c r="CZ216" s="27" t="s">
        <v>5151</v>
      </c>
    </row>
    <row r="217" spans="102:105" ht="15" customHeight="1" x14ac:dyDescent="0.15">
      <c r="CX217" t="s">
        <v>4954</v>
      </c>
      <c r="CY217" s="27" t="s">
        <v>5153</v>
      </c>
      <c r="CZ217" s="27" t="s">
        <v>5153</v>
      </c>
      <c r="DA217" s="27" t="s">
        <v>5168</v>
      </c>
    </row>
    <row r="218" spans="102:105" ht="15" customHeight="1" x14ac:dyDescent="0.15">
      <c r="CX218" t="s">
        <v>4251</v>
      </c>
      <c r="CY218" s="27" t="s">
        <v>5154</v>
      </c>
      <c r="CZ218" s="27" t="s">
        <v>5158</v>
      </c>
    </row>
    <row r="219" spans="102:105" ht="15" customHeight="1" x14ac:dyDescent="0.15">
      <c r="CX219" t="s">
        <v>4278</v>
      </c>
      <c r="CY219" s="27" t="s">
        <v>5154</v>
      </c>
      <c r="CZ219" s="27" t="s">
        <v>5158</v>
      </c>
    </row>
    <row r="220" spans="102:105" ht="15" customHeight="1" x14ac:dyDescent="0.15">
      <c r="CX220" t="s">
        <v>3412</v>
      </c>
      <c r="CY220" s="27" t="s">
        <v>5153</v>
      </c>
      <c r="CZ220" s="27" t="s">
        <v>5154</v>
      </c>
    </row>
    <row r="221" spans="102:105" ht="15" customHeight="1" x14ac:dyDescent="0.15">
      <c r="CX221" t="s">
        <v>3026</v>
      </c>
      <c r="CY221" s="27" t="s">
        <v>5153</v>
      </c>
      <c r="CZ221" s="27" t="s">
        <v>5154</v>
      </c>
    </row>
    <row r="222" spans="102:105" ht="15" customHeight="1" x14ac:dyDescent="0.15">
      <c r="CX222" t="s">
        <v>3148</v>
      </c>
      <c r="CY222" s="27" t="s">
        <v>5153</v>
      </c>
      <c r="CZ222" s="27" t="s">
        <v>5154</v>
      </c>
    </row>
    <row r="223" spans="102:105" ht="15" customHeight="1" x14ac:dyDescent="0.15">
      <c r="CX223" t="s">
        <v>5042</v>
      </c>
      <c r="CY223" s="27" t="s">
        <v>5153</v>
      </c>
      <c r="CZ223" s="27" t="s">
        <v>5151</v>
      </c>
    </row>
    <row r="224" spans="102:105" ht="15" customHeight="1" x14ac:dyDescent="0.15">
      <c r="CX224" t="s">
        <v>4832</v>
      </c>
      <c r="CY224" s="27" t="s">
        <v>5153</v>
      </c>
      <c r="CZ224" s="27" t="s">
        <v>5152</v>
      </c>
    </row>
    <row r="225" spans="102:105" ht="15" customHeight="1" x14ac:dyDescent="0.15">
      <c r="CX225" t="s">
        <v>4540</v>
      </c>
      <c r="CY225" s="27" t="s">
        <v>5154</v>
      </c>
      <c r="CZ225" s="27" t="s">
        <v>5152</v>
      </c>
    </row>
    <row r="226" spans="102:105" ht="15" customHeight="1" x14ac:dyDescent="0.15">
      <c r="CX226" t="s">
        <v>4980</v>
      </c>
      <c r="CY226" s="27" t="s">
        <v>5152</v>
      </c>
      <c r="CZ226" s="27" t="s">
        <v>5153</v>
      </c>
    </row>
    <row r="227" spans="102:105" ht="15" customHeight="1" x14ac:dyDescent="0.15">
      <c r="CX227" t="s">
        <v>5027</v>
      </c>
      <c r="CY227" s="27" t="s">
        <v>5151</v>
      </c>
      <c r="CZ227" s="27" t="s">
        <v>5153</v>
      </c>
      <c r="DA227" s="27" t="s">
        <v>5153</v>
      </c>
    </row>
    <row r="228" spans="102:105" ht="15" customHeight="1" x14ac:dyDescent="0.15">
      <c r="CX228" t="s">
        <v>3824</v>
      </c>
      <c r="CZ228" s="27" t="s">
        <v>5153</v>
      </c>
    </row>
    <row r="229" spans="102:105" ht="15" customHeight="1" x14ac:dyDescent="0.15">
      <c r="CX229" t="s">
        <v>5083</v>
      </c>
      <c r="CY229" s="27" t="s">
        <v>5151</v>
      </c>
      <c r="CZ229" s="27" t="s">
        <v>5153</v>
      </c>
      <c r="DA229" s="27" t="s">
        <v>5154</v>
      </c>
    </row>
    <row r="230" spans="102:105" ht="15" customHeight="1" x14ac:dyDescent="0.15">
      <c r="CX230" t="s">
        <v>4549</v>
      </c>
      <c r="CY230" s="27" t="s">
        <v>5153</v>
      </c>
      <c r="CZ230" s="27" t="s">
        <v>5167</v>
      </c>
    </row>
    <row r="231" spans="102:105" ht="15" customHeight="1" x14ac:dyDescent="0.15">
      <c r="CX231" t="s">
        <v>4552</v>
      </c>
      <c r="CY231" s="27" t="s">
        <v>5153</v>
      </c>
      <c r="CZ231" s="27" t="s">
        <v>5167</v>
      </c>
    </row>
    <row r="232" spans="102:105" ht="15" customHeight="1" x14ac:dyDescent="0.15">
      <c r="CX232" t="s">
        <v>379</v>
      </c>
      <c r="CZ232" s="27" t="s">
        <v>5152</v>
      </c>
    </row>
    <row r="233" spans="102:105" ht="15" customHeight="1" x14ac:dyDescent="0.15">
      <c r="CX233" t="s">
        <v>573</v>
      </c>
      <c r="CZ233" s="27" t="s">
        <v>5152</v>
      </c>
    </row>
    <row r="234" spans="102:105" ht="15" customHeight="1" x14ac:dyDescent="0.15">
      <c r="CX234" t="s">
        <v>3309</v>
      </c>
      <c r="CZ234" s="27" t="s">
        <v>5152</v>
      </c>
    </row>
    <row r="235" spans="102:105" ht="15" customHeight="1" x14ac:dyDescent="0.15">
      <c r="CX235" t="s">
        <v>4825</v>
      </c>
      <c r="CY235" s="27" t="s">
        <v>5153</v>
      </c>
      <c r="CZ235" s="27" t="s">
        <v>5152</v>
      </c>
    </row>
    <row r="236" spans="102:105" ht="15" customHeight="1" x14ac:dyDescent="0.15">
      <c r="CX236" t="s">
        <v>5071</v>
      </c>
      <c r="CY236" s="27" t="s">
        <v>5153</v>
      </c>
      <c r="CZ236" s="27" t="s">
        <v>5152</v>
      </c>
      <c r="DA236" s="27" t="s">
        <v>5152</v>
      </c>
    </row>
    <row r="237" spans="102:105" ht="15" customHeight="1" x14ac:dyDescent="0.15">
      <c r="CX237" t="s">
        <v>4898</v>
      </c>
      <c r="CY237" s="27" t="s">
        <v>5153</v>
      </c>
      <c r="CZ237" s="27" t="s">
        <v>5154</v>
      </c>
    </row>
    <row r="238" spans="102:105" ht="15" customHeight="1" x14ac:dyDescent="0.15">
      <c r="CX238" t="s">
        <v>4897</v>
      </c>
      <c r="CY238" s="27" t="s">
        <v>5153</v>
      </c>
      <c r="CZ238" s="27" t="s">
        <v>5153</v>
      </c>
      <c r="DA238" s="27" t="s">
        <v>5159</v>
      </c>
    </row>
    <row r="239" spans="102:105" ht="15" customHeight="1" x14ac:dyDescent="0.15">
      <c r="CX239" t="s">
        <v>3890</v>
      </c>
      <c r="CZ239" s="27" t="s">
        <v>5153</v>
      </c>
    </row>
    <row r="240" spans="102:105" ht="15" customHeight="1" x14ac:dyDescent="0.15">
      <c r="CX240" t="s">
        <v>4177</v>
      </c>
      <c r="CY240" s="27" t="s">
        <v>5154</v>
      </c>
      <c r="CZ240" s="27" t="s">
        <v>5152</v>
      </c>
    </row>
    <row r="241" spans="102:105" ht="15" customHeight="1" x14ac:dyDescent="0.15">
      <c r="CX241" t="s">
        <v>4901</v>
      </c>
      <c r="CY241" s="27" t="s">
        <v>5154</v>
      </c>
      <c r="CZ241" s="27" t="s">
        <v>5153</v>
      </c>
      <c r="DA241" s="27" t="s">
        <v>5153</v>
      </c>
    </row>
    <row r="242" spans="102:105" ht="15" customHeight="1" x14ac:dyDescent="0.15">
      <c r="CX242" t="s">
        <v>3904</v>
      </c>
      <c r="CZ242" s="27" t="s">
        <v>5154</v>
      </c>
    </row>
    <row r="243" spans="102:105" ht="15" customHeight="1" x14ac:dyDescent="0.15">
      <c r="CX243" t="s">
        <v>4756</v>
      </c>
      <c r="CY243" s="27" t="s">
        <v>5152</v>
      </c>
      <c r="CZ243" s="27" t="s">
        <v>2936</v>
      </c>
    </row>
    <row r="244" spans="102:105" ht="15" customHeight="1" x14ac:dyDescent="0.15">
      <c r="CX244" t="s">
        <v>5093</v>
      </c>
      <c r="CY244" s="27" t="s">
        <v>5154</v>
      </c>
      <c r="CZ244" s="27" t="s">
        <v>5153</v>
      </c>
    </row>
    <row r="245" spans="102:105" ht="15" customHeight="1" x14ac:dyDescent="0.15">
      <c r="CX245" t="s">
        <v>5175</v>
      </c>
      <c r="CZ245" s="27" t="s">
        <v>5152</v>
      </c>
    </row>
    <row r="246" spans="102:105" ht="15" customHeight="1" x14ac:dyDescent="0.15">
      <c r="CX246" t="s">
        <v>4716</v>
      </c>
      <c r="CZ246" s="27" t="s">
        <v>5152</v>
      </c>
    </row>
    <row r="247" spans="102:105" ht="15" customHeight="1" x14ac:dyDescent="0.15">
      <c r="CX247" t="s">
        <v>4639</v>
      </c>
      <c r="CZ247" s="27" t="s">
        <v>5152</v>
      </c>
    </row>
    <row r="248" spans="102:105" ht="15" customHeight="1" x14ac:dyDescent="0.15">
      <c r="CX248" t="s">
        <v>4782</v>
      </c>
      <c r="CY248" s="27" t="s">
        <v>5151</v>
      </c>
      <c r="CZ248" s="27" t="s">
        <v>5153</v>
      </c>
    </row>
    <row r="249" spans="102:105" ht="15" customHeight="1" x14ac:dyDescent="0.15">
      <c r="CX249" t="s">
        <v>581</v>
      </c>
      <c r="CZ249" s="27" t="s">
        <v>5157</v>
      </c>
    </row>
    <row r="250" spans="102:105" ht="15" customHeight="1" x14ac:dyDescent="0.15">
      <c r="CX250" t="s">
        <v>4556</v>
      </c>
      <c r="CZ250" s="27" t="s">
        <v>5153</v>
      </c>
    </row>
    <row r="251" spans="102:105" ht="15" customHeight="1" x14ac:dyDescent="0.15">
      <c r="CX251" t="s">
        <v>4991</v>
      </c>
      <c r="CZ251" s="27" t="s">
        <v>5151</v>
      </c>
    </row>
    <row r="252" spans="102:105" ht="15" customHeight="1" x14ac:dyDescent="0.15">
      <c r="CX252" t="s">
        <v>4956</v>
      </c>
      <c r="CY252" s="27" t="s">
        <v>5153</v>
      </c>
      <c r="CZ252" s="27" t="s">
        <v>5151</v>
      </c>
    </row>
    <row r="253" spans="102:105" ht="15" customHeight="1" x14ac:dyDescent="0.15">
      <c r="CX253" t="s">
        <v>4759</v>
      </c>
      <c r="CZ253" s="27" t="s">
        <v>5152</v>
      </c>
    </row>
    <row r="254" spans="102:105" ht="15" customHeight="1" x14ac:dyDescent="0.15">
      <c r="CX254" t="s">
        <v>3522</v>
      </c>
      <c r="CZ254" s="27" t="s">
        <v>5152</v>
      </c>
    </row>
    <row r="255" spans="102:105" ht="15" customHeight="1" x14ac:dyDescent="0.15">
      <c r="CX255" t="s">
        <v>4047</v>
      </c>
      <c r="CZ255" s="27" t="s">
        <v>5153</v>
      </c>
    </row>
    <row r="256" spans="102:105" ht="15" customHeight="1" x14ac:dyDescent="0.15">
      <c r="CX256" t="s">
        <v>4957</v>
      </c>
      <c r="CY256" s="27" t="s">
        <v>5153</v>
      </c>
      <c r="CZ256" s="27" t="s">
        <v>5152</v>
      </c>
      <c r="DA256" s="27" t="s">
        <v>5152</v>
      </c>
    </row>
    <row r="257" spans="102:105" ht="15" customHeight="1" x14ac:dyDescent="0.15">
      <c r="CX257" t="s">
        <v>5121</v>
      </c>
      <c r="CY257" s="27" t="s">
        <v>5153</v>
      </c>
      <c r="CZ257" s="27" t="s">
        <v>5153</v>
      </c>
      <c r="DA257" s="27" t="s">
        <v>5159</v>
      </c>
    </row>
    <row r="258" spans="102:105" ht="15" customHeight="1" x14ac:dyDescent="0.15">
      <c r="CX258" t="s">
        <v>4902</v>
      </c>
      <c r="CY258" s="27" t="s">
        <v>5153</v>
      </c>
      <c r="CZ258" s="27" t="s">
        <v>5153</v>
      </c>
      <c r="DA258" s="27" t="s">
        <v>5152</v>
      </c>
    </row>
    <row r="259" spans="102:105" ht="15" customHeight="1" x14ac:dyDescent="0.15">
      <c r="CX259" t="s">
        <v>4181</v>
      </c>
      <c r="CZ259" s="27" t="s">
        <v>5153</v>
      </c>
    </row>
    <row r="260" spans="102:105" ht="15" customHeight="1" x14ac:dyDescent="0.15">
      <c r="CX260" t="s">
        <v>3831</v>
      </c>
      <c r="CZ260" s="27" t="s">
        <v>5153</v>
      </c>
    </row>
    <row r="261" spans="102:105" ht="15" customHeight="1" x14ac:dyDescent="0.15">
      <c r="CX261" t="s">
        <v>5025</v>
      </c>
      <c r="CY261" s="27" t="s">
        <v>5152</v>
      </c>
      <c r="CZ261" s="27" t="s">
        <v>5153</v>
      </c>
    </row>
    <row r="262" spans="102:105" ht="15" customHeight="1" x14ac:dyDescent="0.15">
      <c r="CX262" t="s">
        <v>5001</v>
      </c>
      <c r="CY262" s="27" t="s">
        <v>5153</v>
      </c>
      <c r="CZ262" s="27" t="s">
        <v>5153</v>
      </c>
      <c r="DA262" s="27" t="s">
        <v>5151</v>
      </c>
    </row>
    <row r="263" spans="102:105" ht="15" customHeight="1" x14ac:dyDescent="0.15">
      <c r="CX263" t="s">
        <v>3832</v>
      </c>
      <c r="CZ263" s="27" t="s">
        <v>5153</v>
      </c>
    </row>
    <row r="264" spans="102:105" ht="15" customHeight="1" x14ac:dyDescent="0.15">
      <c r="CX264" t="s">
        <v>4504</v>
      </c>
      <c r="CY264" s="27" t="s">
        <v>5153</v>
      </c>
      <c r="CZ264" s="27" t="s">
        <v>5151</v>
      </c>
    </row>
    <row r="265" spans="102:105" ht="15" customHeight="1" x14ac:dyDescent="0.15">
      <c r="CX265" t="s">
        <v>4558</v>
      </c>
      <c r="CZ265" s="27" t="s">
        <v>5151</v>
      </c>
    </row>
    <row r="266" spans="102:105" ht="15" customHeight="1" x14ac:dyDescent="0.15">
      <c r="CX266" t="s">
        <v>3910</v>
      </c>
      <c r="CZ266" s="27" t="s">
        <v>5154</v>
      </c>
    </row>
    <row r="267" spans="102:105" ht="15" customHeight="1" x14ac:dyDescent="0.15">
      <c r="CX267" t="s">
        <v>5028</v>
      </c>
      <c r="CY267" s="27" t="s">
        <v>5153</v>
      </c>
      <c r="CZ267" s="27" t="s">
        <v>5153</v>
      </c>
      <c r="DA267" s="27" t="s">
        <v>5152</v>
      </c>
    </row>
    <row r="268" spans="102:105" ht="15" customHeight="1" x14ac:dyDescent="0.15">
      <c r="CX268" t="s">
        <v>4187</v>
      </c>
      <c r="CZ268" s="27" t="s">
        <v>5153</v>
      </c>
    </row>
    <row r="269" spans="102:105" ht="15" customHeight="1" x14ac:dyDescent="0.15">
      <c r="CX269" t="s">
        <v>5098</v>
      </c>
      <c r="CY269" s="27" t="s">
        <v>5152</v>
      </c>
      <c r="CZ269" s="27" t="s">
        <v>5153</v>
      </c>
    </row>
    <row r="270" spans="102:105" ht="15" customHeight="1" x14ac:dyDescent="0.15">
      <c r="CX270" t="s">
        <v>2916</v>
      </c>
      <c r="CZ270" s="27" t="s">
        <v>5152</v>
      </c>
    </row>
    <row r="271" spans="102:105" ht="15" customHeight="1" x14ac:dyDescent="0.15">
      <c r="CX271" t="s">
        <v>705</v>
      </c>
      <c r="CZ271" s="27" t="s">
        <v>5152</v>
      </c>
    </row>
    <row r="272" spans="102:105" ht="15" customHeight="1" x14ac:dyDescent="0.15">
      <c r="CX272" t="s">
        <v>5087</v>
      </c>
      <c r="CY272" s="27" t="s">
        <v>5153</v>
      </c>
      <c r="CZ272" s="27" t="s">
        <v>5154</v>
      </c>
      <c r="DA272" s="27" t="s">
        <v>5152</v>
      </c>
    </row>
    <row r="273" spans="102:105" ht="15" customHeight="1" x14ac:dyDescent="0.15">
      <c r="CX273" t="s">
        <v>4297</v>
      </c>
      <c r="CY273" s="27" t="s">
        <v>5153</v>
      </c>
      <c r="CZ273" s="27" t="s">
        <v>5152</v>
      </c>
    </row>
    <row r="274" spans="102:105" ht="15" customHeight="1" x14ac:dyDescent="0.15">
      <c r="CX274" t="s">
        <v>4918</v>
      </c>
      <c r="CY274" s="27" t="s">
        <v>5166</v>
      </c>
      <c r="CZ274" s="27" t="s">
        <v>5168</v>
      </c>
    </row>
    <row r="275" spans="102:105" ht="15" customHeight="1" x14ac:dyDescent="0.15">
      <c r="CX275" t="s">
        <v>4908</v>
      </c>
      <c r="CY275" s="27" t="s">
        <v>5153</v>
      </c>
      <c r="CZ275" s="27" t="s">
        <v>5153</v>
      </c>
      <c r="DA275" s="27" t="s">
        <v>5168</v>
      </c>
    </row>
    <row r="276" spans="102:105" ht="15" customHeight="1" x14ac:dyDescent="0.15">
      <c r="CX276" t="s">
        <v>137</v>
      </c>
      <c r="CY276" s="27" t="s">
        <v>5153</v>
      </c>
      <c r="CZ276" s="27" t="s">
        <v>5154</v>
      </c>
    </row>
    <row r="277" spans="102:105" ht="15" customHeight="1" x14ac:dyDescent="0.15">
      <c r="CX277" t="s">
        <v>716</v>
      </c>
      <c r="CY277" s="27" t="s">
        <v>5153</v>
      </c>
      <c r="CZ277" s="27" t="s">
        <v>5154</v>
      </c>
    </row>
    <row r="278" spans="102:105" ht="15" customHeight="1" x14ac:dyDescent="0.15">
      <c r="CX278" t="s">
        <v>720</v>
      </c>
      <c r="CY278" s="27" t="s">
        <v>5153</v>
      </c>
      <c r="CZ278" s="27" t="s">
        <v>5154</v>
      </c>
    </row>
    <row r="279" spans="102:105" ht="15" customHeight="1" x14ac:dyDescent="0.15">
      <c r="CX279" t="s">
        <v>3545</v>
      </c>
      <c r="CY279" s="27" t="s">
        <v>5153</v>
      </c>
      <c r="CZ279" s="27" t="s">
        <v>5153</v>
      </c>
    </row>
    <row r="280" spans="102:105" ht="15" customHeight="1" x14ac:dyDescent="0.15">
      <c r="CX280" t="s">
        <v>4864</v>
      </c>
      <c r="CY280" s="27" t="s">
        <v>5153</v>
      </c>
      <c r="CZ280" s="27" t="s">
        <v>5153</v>
      </c>
      <c r="DA280" s="27" t="s">
        <v>5166</v>
      </c>
    </row>
    <row r="281" spans="102:105" ht="15" customHeight="1" x14ac:dyDescent="0.15">
      <c r="CX281" t="s">
        <v>4506</v>
      </c>
      <c r="CY281" s="27" t="s">
        <v>5153</v>
      </c>
      <c r="CZ281" s="27" t="s">
        <v>5152</v>
      </c>
    </row>
    <row r="282" spans="102:105" ht="15" customHeight="1" x14ac:dyDescent="0.15">
      <c r="CX282" t="s">
        <v>4734</v>
      </c>
      <c r="CZ282" s="27" t="s">
        <v>5153</v>
      </c>
    </row>
    <row r="283" spans="102:105" ht="15" customHeight="1" x14ac:dyDescent="0.15">
      <c r="CX283" t="s">
        <v>3345</v>
      </c>
      <c r="CY283" s="27" t="s">
        <v>5154</v>
      </c>
      <c r="CZ283" s="27" t="s">
        <v>5158</v>
      </c>
    </row>
    <row r="284" spans="102:105" ht="15" customHeight="1" x14ac:dyDescent="0.15">
      <c r="CX284" t="s">
        <v>3366</v>
      </c>
      <c r="CY284" s="27" t="s">
        <v>5154</v>
      </c>
      <c r="CZ284" s="27" t="s">
        <v>5158</v>
      </c>
    </row>
    <row r="285" spans="102:105" ht="15" customHeight="1" x14ac:dyDescent="0.15">
      <c r="CX285" t="s">
        <v>5099</v>
      </c>
      <c r="CY285" s="27" t="s">
        <v>5153</v>
      </c>
      <c r="CZ285" s="27" t="s">
        <v>5153</v>
      </c>
      <c r="DA285" s="27" t="s">
        <v>5159</v>
      </c>
    </row>
    <row r="286" spans="102:105" ht="15" customHeight="1" x14ac:dyDescent="0.15">
      <c r="CX286" t="s">
        <v>603</v>
      </c>
      <c r="CY286" s="27" t="s">
        <v>5157</v>
      </c>
      <c r="CZ286" s="27" t="s">
        <v>5152</v>
      </c>
    </row>
    <row r="287" spans="102:105" ht="15" customHeight="1" x14ac:dyDescent="0.15">
      <c r="CX287" t="s">
        <v>5065</v>
      </c>
      <c r="CY287" s="27" t="s">
        <v>5153</v>
      </c>
      <c r="CZ287" s="27" t="s">
        <v>5153</v>
      </c>
    </row>
    <row r="288" spans="102:105" ht="15" customHeight="1" x14ac:dyDescent="0.15">
      <c r="CX288" t="s">
        <v>3814</v>
      </c>
      <c r="CZ288" s="27" t="s">
        <v>5153</v>
      </c>
    </row>
    <row r="289" spans="102:105" ht="15" customHeight="1" x14ac:dyDescent="0.15">
      <c r="CX289" t="s">
        <v>3771</v>
      </c>
      <c r="CZ289" s="27" t="s">
        <v>5153</v>
      </c>
    </row>
    <row r="290" spans="102:105" ht="15" customHeight="1" x14ac:dyDescent="0.15">
      <c r="CX290" t="s">
        <v>5003</v>
      </c>
      <c r="CY290" s="27" t="s">
        <v>5153</v>
      </c>
      <c r="CZ290" s="27" t="s">
        <v>5151</v>
      </c>
      <c r="DA290" s="27" t="s">
        <v>5151</v>
      </c>
    </row>
    <row r="291" spans="102:105" ht="15" customHeight="1" x14ac:dyDescent="0.15">
      <c r="CX291" t="s">
        <v>4561</v>
      </c>
      <c r="CZ291" s="27" t="s">
        <v>5152</v>
      </c>
    </row>
    <row r="292" spans="102:105" ht="15" customHeight="1" x14ac:dyDescent="0.15">
      <c r="CX292" t="s">
        <v>4304</v>
      </c>
      <c r="CZ292" s="27" t="s">
        <v>5153</v>
      </c>
    </row>
    <row r="293" spans="102:105" ht="15" customHeight="1" x14ac:dyDescent="0.15">
      <c r="CX293" t="s">
        <v>3369</v>
      </c>
      <c r="CZ293" s="27" t="s">
        <v>5153</v>
      </c>
    </row>
    <row r="294" spans="102:105" ht="15" customHeight="1" x14ac:dyDescent="0.15">
      <c r="CX294" t="s">
        <v>890</v>
      </c>
      <c r="CY294" s="27" t="s">
        <v>2936</v>
      </c>
      <c r="CZ294" s="27" t="s">
        <v>5153</v>
      </c>
    </row>
    <row r="295" spans="102:105" ht="15" customHeight="1" x14ac:dyDescent="0.15">
      <c r="CX295" t="s">
        <v>3370</v>
      </c>
      <c r="CZ295" s="27" t="s">
        <v>5154</v>
      </c>
    </row>
    <row r="296" spans="102:105" ht="15" customHeight="1" x14ac:dyDescent="0.15">
      <c r="CX296" t="s">
        <v>4833</v>
      </c>
      <c r="CY296" s="27" t="s">
        <v>5154</v>
      </c>
      <c r="CZ296" s="27" t="s">
        <v>5152</v>
      </c>
    </row>
    <row r="297" spans="102:105" ht="15" customHeight="1" x14ac:dyDescent="0.15">
      <c r="CX297" t="s">
        <v>4914</v>
      </c>
      <c r="CY297" s="27" t="s">
        <v>5153</v>
      </c>
      <c r="CZ297" s="27" t="s">
        <v>5154</v>
      </c>
    </row>
    <row r="298" spans="102:105" ht="15" customHeight="1" x14ac:dyDescent="0.15">
      <c r="CX298" t="s">
        <v>4850</v>
      </c>
      <c r="CY298" s="27" t="s">
        <v>5153</v>
      </c>
      <c r="CZ298" s="27" t="s">
        <v>5152</v>
      </c>
    </row>
    <row r="299" spans="102:105" ht="15" customHeight="1" x14ac:dyDescent="0.15">
      <c r="CX299" t="s">
        <v>4563</v>
      </c>
      <c r="CZ299" s="27" t="s">
        <v>5153</v>
      </c>
    </row>
    <row r="300" spans="102:105" ht="15" customHeight="1" x14ac:dyDescent="0.15">
      <c r="CX300" t="s">
        <v>3835</v>
      </c>
      <c r="CZ300" s="27" t="s">
        <v>5153</v>
      </c>
    </row>
    <row r="301" spans="102:105" ht="15" customHeight="1" x14ac:dyDescent="0.15">
      <c r="CX301" t="s">
        <v>3973</v>
      </c>
      <c r="CZ301" s="27" t="s">
        <v>5153</v>
      </c>
    </row>
    <row r="302" spans="102:105" ht="15" customHeight="1" x14ac:dyDescent="0.15">
      <c r="CX302" t="s">
        <v>5051</v>
      </c>
      <c r="CY302" s="27" t="s">
        <v>5153</v>
      </c>
      <c r="CZ302" s="27" t="s">
        <v>5153</v>
      </c>
      <c r="DA302" s="27" t="s">
        <v>5152</v>
      </c>
    </row>
    <row r="303" spans="102:105" ht="15" customHeight="1" x14ac:dyDescent="0.15">
      <c r="CX303" t="s">
        <v>4787</v>
      </c>
      <c r="CY303" s="27" t="s">
        <v>5153</v>
      </c>
      <c r="CZ303" s="27" t="s">
        <v>5152</v>
      </c>
    </row>
    <row r="304" spans="102:105" ht="15" customHeight="1" x14ac:dyDescent="0.15">
      <c r="CX304" t="s">
        <v>3837</v>
      </c>
      <c r="CZ304" s="27" t="s">
        <v>5152</v>
      </c>
    </row>
    <row r="305" spans="102:105" ht="15" customHeight="1" x14ac:dyDescent="0.15">
      <c r="CX305" t="s">
        <v>4983</v>
      </c>
      <c r="CY305" s="27" t="s">
        <v>5151</v>
      </c>
      <c r="CZ305" s="27" t="s">
        <v>5151</v>
      </c>
    </row>
    <row r="306" spans="102:105" ht="15" customHeight="1" x14ac:dyDescent="0.15">
      <c r="CX306" t="s">
        <v>4399</v>
      </c>
      <c r="CZ306" s="27" t="s">
        <v>5153</v>
      </c>
    </row>
    <row r="307" spans="102:105" ht="15" customHeight="1" x14ac:dyDescent="0.15">
      <c r="CX307" t="s">
        <v>4508</v>
      </c>
      <c r="CY307" s="27" t="s">
        <v>5153</v>
      </c>
      <c r="CZ307" s="27" t="s">
        <v>5153</v>
      </c>
    </row>
    <row r="308" spans="102:105" ht="15" customHeight="1" x14ac:dyDescent="0.15">
      <c r="CX308" t="s">
        <v>3371</v>
      </c>
      <c r="CZ308" s="27" t="s">
        <v>5152</v>
      </c>
    </row>
    <row r="309" spans="102:105" ht="15" customHeight="1" x14ac:dyDescent="0.15">
      <c r="CX309" t="s">
        <v>5022</v>
      </c>
      <c r="CY309" s="27" t="s">
        <v>5153</v>
      </c>
      <c r="CZ309" s="27" t="s">
        <v>5153</v>
      </c>
      <c r="DA309" s="27" t="s">
        <v>5153</v>
      </c>
    </row>
    <row r="310" spans="102:105" ht="15" customHeight="1" x14ac:dyDescent="0.15">
      <c r="CX310" t="s">
        <v>4569</v>
      </c>
      <c r="CZ310" s="27" t="s">
        <v>5152</v>
      </c>
    </row>
    <row r="311" spans="102:105" ht="15" customHeight="1" x14ac:dyDescent="0.15">
      <c r="CX311" t="s">
        <v>4571</v>
      </c>
      <c r="CZ311" s="27" t="s">
        <v>5151</v>
      </c>
    </row>
    <row r="312" spans="102:105" ht="15" customHeight="1" x14ac:dyDescent="0.15">
      <c r="CX312" t="s">
        <v>994</v>
      </c>
      <c r="CZ312" s="27" t="s">
        <v>5151</v>
      </c>
    </row>
    <row r="313" spans="102:105" ht="15" customHeight="1" x14ac:dyDescent="0.15">
      <c r="CX313" t="s">
        <v>3974</v>
      </c>
      <c r="CZ313" s="27" t="s">
        <v>5151</v>
      </c>
    </row>
    <row r="314" spans="102:105" ht="15" customHeight="1" x14ac:dyDescent="0.15">
      <c r="CX314" t="s">
        <v>3245</v>
      </c>
      <c r="CZ314" s="27" t="s">
        <v>5151</v>
      </c>
    </row>
    <row r="315" spans="102:105" ht="15" customHeight="1" x14ac:dyDescent="0.15">
      <c r="CX315" t="s">
        <v>4789</v>
      </c>
      <c r="CY315" s="27" t="s">
        <v>5153</v>
      </c>
      <c r="CZ315" s="27" t="s">
        <v>5153</v>
      </c>
    </row>
    <row r="316" spans="102:105" ht="15" customHeight="1" x14ac:dyDescent="0.15">
      <c r="CX316" t="s">
        <v>3574</v>
      </c>
      <c r="CZ316" s="27" t="s">
        <v>5152</v>
      </c>
    </row>
    <row r="317" spans="102:105" ht="15" customHeight="1" x14ac:dyDescent="0.15">
      <c r="CX317" t="s">
        <v>5070</v>
      </c>
      <c r="CY317" s="27" t="s">
        <v>5153</v>
      </c>
      <c r="CZ317" s="27" t="s">
        <v>5153</v>
      </c>
      <c r="DA317" s="27" t="s">
        <v>5152</v>
      </c>
    </row>
    <row r="318" spans="102:105" ht="15" customHeight="1" x14ac:dyDescent="0.15">
      <c r="CX318" t="s">
        <v>4401</v>
      </c>
      <c r="CZ318" s="27" t="s">
        <v>5153</v>
      </c>
    </row>
    <row r="319" spans="102:105" ht="15" customHeight="1" x14ac:dyDescent="0.15">
      <c r="CX319" t="s">
        <v>4862</v>
      </c>
      <c r="CY319" s="27" t="s">
        <v>5151</v>
      </c>
      <c r="CZ319" s="27" t="s">
        <v>5153</v>
      </c>
    </row>
    <row r="320" spans="102:105" ht="15" customHeight="1" x14ac:dyDescent="0.15">
      <c r="CX320" t="s">
        <v>4313</v>
      </c>
      <c r="CY320" s="27" t="s">
        <v>5153</v>
      </c>
      <c r="CZ320" s="27" t="s">
        <v>2936</v>
      </c>
    </row>
    <row r="321" spans="102:105" ht="15" customHeight="1" x14ac:dyDescent="0.15">
      <c r="CX321" t="s">
        <v>4402</v>
      </c>
      <c r="CZ321" s="27" t="s">
        <v>5153</v>
      </c>
    </row>
    <row r="322" spans="102:105" ht="15" customHeight="1" x14ac:dyDescent="0.15">
      <c r="CX322" t="s">
        <v>5111</v>
      </c>
      <c r="CY322" s="27" t="s">
        <v>5152</v>
      </c>
      <c r="CZ322" s="27" t="s">
        <v>5153</v>
      </c>
    </row>
    <row r="323" spans="102:105" ht="15" customHeight="1" x14ac:dyDescent="0.15">
      <c r="CX323" t="s">
        <v>1172</v>
      </c>
      <c r="CY323" s="27" t="s">
        <v>5167</v>
      </c>
      <c r="CZ323" s="27" t="s">
        <v>5153</v>
      </c>
    </row>
    <row r="324" spans="102:105" ht="15" customHeight="1" x14ac:dyDescent="0.15">
      <c r="CX324" t="s">
        <v>3294</v>
      </c>
      <c r="CZ324" s="27" t="s">
        <v>5153</v>
      </c>
    </row>
    <row r="325" spans="102:105" ht="15" customHeight="1" x14ac:dyDescent="0.15">
      <c r="CX325" t="s">
        <v>4315</v>
      </c>
      <c r="CY325" s="27" t="s">
        <v>5153</v>
      </c>
      <c r="CZ325" s="27" t="s">
        <v>5152</v>
      </c>
    </row>
    <row r="326" spans="102:105" ht="15" customHeight="1" x14ac:dyDescent="0.15">
      <c r="CX326" t="s">
        <v>4894</v>
      </c>
      <c r="CY326" s="27" t="s">
        <v>5153</v>
      </c>
      <c r="CZ326" s="27" t="s">
        <v>5152</v>
      </c>
      <c r="DA326" s="27" t="s">
        <v>5152</v>
      </c>
    </row>
    <row r="327" spans="102:105" ht="15" customHeight="1" x14ac:dyDescent="0.15">
      <c r="CX327" t="s">
        <v>4762</v>
      </c>
      <c r="CY327" s="27" t="s">
        <v>5153</v>
      </c>
      <c r="CZ327" s="27" t="s">
        <v>2936</v>
      </c>
    </row>
    <row r="328" spans="102:105" ht="15" customHeight="1" x14ac:dyDescent="0.15">
      <c r="CX328" t="s">
        <v>5123</v>
      </c>
      <c r="CY328" s="27" t="s">
        <v>5153</v>
      </c>
      <c r="CZ328" s="27" t="s">
        <v>5153</v>
      </c>
      <c r="DA328" s="27" t="s">
        <v>5152</v>
      </c>
    </row>
    <row r="329" spans="102:105" ht="15" customHeight="1" x14ac:dyDescent="0.15">
      <c r="CX329" t="s">
        <v>4834</v>
      </c>
      <c r="CY329" s="27" t="s">
        <v>5153</v>
      </c>
      <c r="CZ329" s="27" t="s">
        <v>5152</v>
      </c>
    </row>
    <row r="330" spans="102:105" ht="15" customHeight="1" x14ac:dyDescent="0.15">
      <c r="CX330" t="s">
        <v>82</v>
      </c>
      <c r="CY330" s="27" t="s">
        <v>5167</v>
      </c>
      <c r="CZ330" s="27" t="s">
        <v>5153</v>
      </c>
    </row>
    <row r="331" spans="102:105" ht="15" customHeight="1" x14ac:dyDescent="0.15">
      <c r="CX331" t="s">
        <v>830</v>
      </c>
      <c r="CY331" s="27" t="s">
        <v>5153</v>
      </c>
      <c r="CZ331" s="27" t="s">
        <v>5155</v>
      </c>
    </row>
    <row r="332" spans="102:105" ht="15" customHeight="1" x14ac:dyDescent="0.15">
      <c r="CX332" t="s">
        <v>3376</v>
      </c>
      <c r="CY332" s="27" t="s">
        <v>5153</v>
      </c>
      <c r="CZ332" s="27" t="s">
        <v>5155</v>
      </c>
    </row>
    <row r="333" spans="102:105" ht="15" customHeight="1" x14ac:dyDescent="0.15">
      <c r="CX333" t="s">
        <v>827</v>
      </c>
      <c r="CZ333" s="27" t="s">
        <v>5153</v>
      </c>
    </row>
    <row r="334" spans="102:105" ht="15" customHeight="1" x14ac:dyDescent="0.15">
      <c r="CX334" t="s">
        <v>3589</v>
      </c>
      <c r="CZ334" s="27" t="s">
        <v>5153</v>
      </c>
    </row>
    <row r="335" spans="102:105" ht="15" customHeight="1" x14ac:dyDescent="0.15">
      <c r="CX335" t="s">
        <v>3914</v>
      </c>
      <c r="CZ335" s="27" t="s">
        <v>5156</v>
      </c>
    </row>
    <row r="336" spans="102:105" ht="15" customHeight="1" x14ac:dyDescent="0.15">
      <c r="CX336" t="s">
        <v>635</v>
      </c>
      <c r="CZ336" s="27" t="s">
        <v>5156</v>
      </c>
    </row>
    <row r="337" spans="102:104" ht="15" customHeight="1" x14ac:dyDescent="0.15">
      <c r="CX337" t="s">
        <v>5139</v>
      </c>
      <c r="CY337" s="27" t="s">
        <v>5152</v>
      </c>
    </row>
    <row r="338" spans="102:104" ht="15" customHeight="1" x14ac:dyDescent="0.15">
      <c r="CX338" t="s">
        <v>357</v>
      </c>
      <c r="CY338" s="27" t="s">
        <v>5152</v>
      </c>
      <c r="CZ338" s="27" t="s">
        <v>5154</v>
      </c>
    </row>
    <row r="339" spans="102:104" ht="15" customHeight="1" x14ac:dyDescent="0.15">
      <c r="CX339" t="s">
        <v>4574</v>
      </c>
      <c r="CY339" s="27" t="s">
        <v>5153</v>
      </c>
      <c r="CZ339" s="27" t="s">
        <v>5154</v>
      </c>
    </row>
    <row r="340" spans="102:104" ht="15" customHeight="1" x14ac:dyDescent="0.15">
      <c r="CX340" t="s">
        <v>4890</v>
      </c>
      <c r="CY340" s="27" t="s">
        <v>5151</v>
      </c>
      <c r="CZ340" s="27" t="s">
        <v>5153</v>
      </c>
    </row>
    <row r="341" spans="102:104" ht="15" customHeight="1" x14ac:dyDescent="0.15">
      <c r="CX341" t="s">
        <v>4935</v>
      </c>
      <c r="CY341" s="27" t="s">
        <v>2936</v>
      </c>
      <c r="CZ341" s="27" t="s">
        <v>5153</v>
      </c>
    </row>
    <row r="342" spans="102:104" ht="15" customHeight="1" x14ac:dyDescent="0.15">
      <c r="CX342" t="s">
        <v>4190</v>
      </c>
      <c r="CZ342" s="27" t="s">
        <v>5152</v>
      </c>
    </row>
    <row r="343" spans="102:104" ht="15" customHeight="1" x14ac:dyDescent="0.15">
      <c r="CX343" t="s">
        <v>997</v>
      </c>
      <c r="CZ343" s="27" t="s">
        <v>5152</v>
      </c>
    </row>
    <row r="344" spans="102:104" ht="15" customHeight="1" x14ac:dyDescent="0.15">
      <c r="CX344" t="s">
        <v>3976</v>
      </c>
      <c r="CZ344" s="27" t="s">
        <v>5151</v>
      </c>
    </row>
    <row r="345" spans="102:104" ht="15" customHeight="1" x14ac:dyDescent="0.15">
      <c r="CX345" t="s">
        <v>5052</v>
      </c>
      <c r="CY345" s="27" t="s">
        <v>5153</v>
      </c>
    </row>
    <row r="346" spans="102:104" ht="15" customHeight="1" x14ac:dyDescent="0.15">
      <c r="CX346" t="s">
        <v>5005</v>
      </c>
      <c r="CY346" s="27" t="s">
        <v>5151</v>
      </c>
      <c r="CZ346" s="27" t="s">
        <v>5151</v>
      </c>
    </row>
    <row r="347" spans="102:104" ht="15" customHeight="1" x14ac:dyDescent="0.15">
      <c r="CX347" t="s">
        <v>3982</v>
      </c>
      <c r="CY347" s="27" t="s">
        <v>5153</v>
      </c>
      <c r="CZ347" s="27" t="s">
        <v>5154</v>
      </c>
    </row>
    <row r="348" spans="102:104" ht="15" customHeight="1" x14ac:dyDescent="0.15">
      <c r="CX348" t="s">
        <v>3922</v>
      </c>
      <c r="CZ348" s="27" t="s">
        <v>5152</v>
      </c>
    </row>
    <row r="349" spans="102:104" ht="15" customHeight="1" x14ac:dyDescent="0.15">
      <c r="CX349" t="s">
        <v>5124</v>
      </c>
      <c r="CY349" s="27" t="s">
        <v>5152</v>
      </c>
    </row>
    <row r="350" spans="102:104" ht="15" customHeight="1" x14ac:dyDescent="0.15">
      <c r="CX350" t="s">
        <v>3839</v>
      </c>
      <c r="CZ350" s="27" t="s">
        <v>5153</v>
      </c>
    </row>
    <row r="351" spans="102:104" ht="15" customHeight="1" x14ac:dyDescent="0.15">
      <c r="CX351" t="s">
        <v>4320</v>
      </c>
      <c r="CY351" s="27" t="s">
        <v>5153</v>
      </c>
      <c r="CZ351" s="27" t="s">
        <v>2936</v>
      </c>
    </row>
    <row r="352" spans="102:104" ht="15" customHeight="1" x14ac:dyDescent="0.15">
      <c r="CX352" t="s">
        <v>5180</v>
      </c>
      <c r="CY352" s="27" t="s">
        <v>5159</v>
      </c>
      <c r="CZ352" s="27" t="s">
        <v>2936</v>
      </c>
    </row>
    <row r="353" spans="102:105" ht="15" customHeight="1" x14ac:dyDescent="0.15">
      <c r="CX353" t="s">
        <v>5053</v>
      </c>
      <c r="CY353" s="27" t="s">
        <v>5153</v>
      </c>
      <c r="CZ353" s="27" t="s">
        <v>5153</v>
      </c>
      <c r="DA353" s="27" t="s">
        <v>5159</v>
      </c>
    </row>
    <row r="354" spans="102:105" ht="15" customHeight="1" x14ac:dyDescent="0.15">
      <c r="CX354" t="s">
        <v>3895</v>
      </c>
      <c r="CZ354" s="27" t="s">
        <v>5152</v>
      </c>
    </row>
    <row r="355" spans="102:105" ht="15" customHeight="1" x14ac:dyDescent="0.15">
      <c r="CX355" t="s">
        <v>4928</v>
      </c>
      <c r="CY355" s="27" t="s">
        <v>5152</v>
      </c>
      <c r="CZ355" s="27" t="s">
        <v>5152</v>
      </c>
      <c r="DA355" s="27" t="s">
        <v>5152</v>
      </c>
    </row>
    <row r="356" spans="102:105" ht="15" customHeight="1" x14ac:dyDescent="0.15">
      <c r="CX356" t="s">
        <v>3927</v>
      </c>
      <c r="CZ356" s="27" t="s">
        <v>5153</v>
      </c>
    </row>
    <row r="357" spans="102:105" ht="15" customHeight="1" x14ac:dyDescent="0.15">
      <c r="CX357" t="s">
        <v>4851</v>
      </c>
      <c r="CY357" s="27" t="s">
        <v>5153</v>
      </c>
      <c r="CZ357" s="27" t="s">
        <v>5154</v>
      </c>
    </row>
    <row r="358" spans="102:105" ht="15" customHeight="1" x14ac:dyDescent="0.15">
      <c r="CX358" t="s">
        <v>4852</v>
      </c>
      <c r="CY358" s="27" t="s">
        <v>5151</v>
      </c>
      <c r="CZ358" s="27" t="s">
        <v>5153</v>
      </c>
    </row>
    <row r="359" spans="102:105" ht="15" customHeight="1" x14ac:dyDescent="0.15">
      <c r="CX359" t="s">
        <v>5125</v>
      </c>
      <c r="CY359" s="27" t="s">
        <v>5151</v>
      </c>
      <c r="CZ359" s="27" t="s">
        <v>5153</v>
      </c>
      <c r="DA359" s="27" t="s">
        <v>5153</v>
      </c>
    </row>
    <row r="360" spans="102:105" ht="15" customHeight="1" x14ac:dyDescent="0.15">
      <c r="CX360" t="s">
        <v>5069</v>
      </c>
      <c r="CY360" s="27" t="s">
        <v>5153</v>
      </c>
      <c r="CZ360" s="27" t="s">
        <v>5152</v>
      </c>
      <c r="DA360" s="27" t="s">
        <v>5152</v>
      </c>
    </row>
    <row r="361" spans="102:105" ht="15" customHeight="1" x14ac:dyDescent="0.15">
      <c r="CX361" t="s">
        <v>5067</v>
      </c>
      <c r="CY361" s="27" t="s">
        <v>5152</v>
      </c>
      <c r="CZ361" s="27" t="s">
        <v>5153</v>
      </c>
    </row>
    <row r="362" spans="102:105" ht="15" customHeight="1" x14ac:dyDescent="0.15">
      <c r="CX362" t="s">
        <v>72</v>
      </c>
      <c r="CY362" s="27" t="s">
        <v>5158</v>
      </c>
      <c r="CZ362" s="27" t="s">
        <v>5151</v>
      </c>
    </row>
    <row r="363" spans="102:105" ht="15" customHeight="1" x14ac:dyDescent="0.15">
      <c r="CX363" t="s">
        <v>908</v>
      </c>
      <c r="CY363" s="27" t="s">
        <v>5151</v>
      </c>
      <c r="CZ363" s="27" t="s">
        <v>5158</v>
      </c>
    </row>
    <row r="364" spans="102:105" ht="15" customHeight="1" x14ac:dyDescent="0.15">
      <c r="CX364" t="s">
        <v>4510</v>
      </c>
      <c r="CY364" s="27" t="s">
        <v>5151</v>
      </c>
      <c r="CZ364" s="27" t="s">
        <v>5153</v>
      </c>
    </row>
    <row r="365" spans="102:105" ht="15" customHeight="1" x14ac:dyDescent="0.15">
      <c r="CX365" t="s">
        <v>5024</v>
      </c>
      <c r="CY365" s="27" t="s">
        <v>5153</v>
      </c>
      <c r="CZ365" s="27" t="s">
        <v>5151</v>
      </c>
      <c r="DA365" s="27" t="s">
        <v>5151</v>
      </c>
    </row>
    <row r="366" spans="102:105" ht="15" customHeight="1" x14ac:dyDescent="0.15">
      <c r="CX366" t="s">
        <v>4667</v>
      </c>
      <c r="CY366" s="27" t="s">
        <v>5153</v>
      </c>
      <c r="CZ366" s="27" t="s">
        <v>2936</v>
      </c>
    </row>
    <row r="367" spans="102:105" ht="15" customHeight="1" x14ac:dyDescent="0.15">
      <c r="CX367" t="s">
        <v>403</v>
      </c>
      <c r="CY367" s="27" t="s">
        <v>5156</v>
      </c>
      <c r="CZ367" s="27" t="s">
        <v>2936</v>
      </c>
    </row>
    <row r="368" spans="102:105" ht="15" customHeight="1" x14ac:dyDescent="0.15">
      <c r="CX368" t="s">
        <v>4859</v>
      </c>
      <c r="CY368" s="27" t="s">
        <v>5153</v>
      </c>
      <c r="CZ368" s="27" t="s">
        <v>5153</v>
      </c>
      <c r="DA368" s="27" t="s">
        <v>5152</v>
      </c>
    </row>
    <row r="369" spans="102:105" ht="15" customHeight="1" x14ac:dyDescent="0.15">
      <c r="CX369" t="s">
        <v>3387</v>
      </c>
      <c r="CZ369" s="27" t="s">
        <v>5153</v>
      </c>
    </row>
    <row r="370" spans="102:105" ht="15" customHeight="1" x14ac:dyDescent="0.15">
      <c r="CX370" t="s">
        <v>4194</v>
      </c>
      <c r="CY370" s="27" t="s">
        <v>5153</v>
      </c>
      <c r="CZ370" s="27" t="s">
        <v>5152</v>
      </c>
    </row>
    <row r="371" spans="102:105" ht="15" customHeight="1" x14ac:dyDescent="0.15">
      <c r="CX371" t="s">
        <v>4580</v>
      </c>
      <c r="CZ371" s="27" t="s">
        <v>5153</v>
      </c>
    </row>
    <row r="372" spans="102:105" ht="15" customHeight="1" x14ac:dyDescent="0.15">
      <c r="CX372" t="s">
        <v>3783</v>
      </c>
      <c r="CZ372" s="27" t="s">
        <v>5152</v>
      </c>
    </row>
    <row r="373" spans="102:105" ht="15" customHeight="1" x14ac:dyDescent="0.15">
      <c r="CX373" t="s">
        <v>3929</v>
      </c>
      <c r="CZ373" s="27" t="s">
        <v>5154</v>
      </c>
    </row>
    <row r="374" spans="102:105" ht="15" customHeight="1" x14ac:dyDescent="0.15">
      <c r="CX374" t="s">
        <v>4325</v>
      </c>
      <c r="CY374" s="27" t="s">
        <v>5153</v>
      </c>
      <c r="CZ374" s="27" t="s">
        <v>5154</v>
      </c>
    </row>
    <row r="375" spans="102:105" ht="15" customHeight="1" x14ac:dyDescent="0.15">
      <c r="CX375" t="s">
        <v>4794</v>
      </c>
      <c r="CY375" s="27" t="s">
        <v>5151</v>
      </c>
      <c r="CZ375" s="27" t="s">
        <v>5153</v>
      </c>
    </row>
    <row r="376" spans="102:105" ht="15" customHeight="1" x14ac:dyDescent="0.15">
      <c r="CX376" t="s">
        <v>5078</v>
      </c>
      <c r="CY376" s="27" t="s">
        <v>5151</v>
      </c>
      <c r="CZ376" s="27" t="s">
        <v>5153</v>
      </c>
      <c r="DA376" s="27" t="s">
        <v>5153</v>
      </c>
    </row>
    <row r="377" spans="102:105" ht="15" customHeight="1" x14ac:dyDescent="0.15">
      <c r="CX377" t="s">
        <v>3842</v>
      </c>
      <c r="CZ377" s="27" t="s">
        <v>5153</v>
      </c>
    </row>
    <row r="378" spans="102:105" ht="15" customHeight="1" x14ac:dyDescent="0.15">
      <c r="CX378" t="s">
        <v>446</v>
      </c>
      <c r="CY378" s="27" t="s">
        <v>5167</v>
      </c>
      <c r="CZ378" s="27" t="s">
        <v>5154</v>
      </c>
    </row>
    <row r="379" spans="102:105" ht="15" customHeight="1" x14ac:dyDescent="0.15">
      <c r="CX379" t="s">
        <v>920</v>
      </c>
      <c r="CY379" s="27" t="s">
        <v>5154</v>
      </c>
      <c r="CZ379" s="27" t="s">
        <v>5155</v>
      </c>
    </row>
    <row r="380" spans="102:105" ht="15" customHeight="1" x14ac:dyDescent="0.15">
      <c r="CX380" t="s">
        <v>4736</v>
      </c>
      <c r="CY380" s="27" t="s">
        <v>5151</v>
      </c>
      <c r="CZ380" s="27" t="s">
        <v>5153</v>
      </c>
    </row>
    <row r="381" spans="102:105" ht="15" customHeight="1" x14ac:dyDescent="0.15">
      <c r="CX381" t="s">
        <v>5072</v>
      </c>
      <c r="CY381" s="27" t="s">
        <v>5153</v>
      </c>
      <c r="CZ381" s="27" t="s">
        <v>5151</v>
      </c>
      <c r="DA381" s="27" t="s">
        <v>5151</v>
      </c>
    </row>
    <row r="382" spans="102:105" ht="15" customHeight="1" x14ac:dyDescent="0.15">
      <c r="CX382" t="s">
        <v>3390</v>
      </c>
      <c r="CZ382" s="27" t="s">
        <v>5151</v>
      </c>
    </row>
    <row r="383" spans="102:105" ht="15" customHeight="1" x14ac:dyDescent="0.15">
      <c r="CX383" t="s">
        <v>5056</v>
      </c>
      <c r="CY383" s="27" t="s">
        <v>5153</v>
      </c>
      <c r="CZ383" s="27" t="s">
        <v>5151</v>
      </c>
    </row>
    <row r="384" spans="102:105" ht="15" customHeight="1" x14ac:dyDescent="0.15">
      <c r="CX384" t="s">
        <v>4196</v>
      </c>
      <c r="CY384" s="27" t="s">
        <v>5153</v>
      </c>
      <c r="CZ384" s="27" t="s">
        <v>5154</v>
      </c>
    </row>
    <row r="385" spans="102:105" ht="15" customHeight="1" x14ac:dyDescent="0.15">
      <c r="CX385" t="s">
        <v>4900</v>
      </c>
      <c r="CY385" s="27" t="s">
        <v>5153</v>
      </c>
      <c r="CZ385" s="27" t="s">
        <v>5154</v>
      </c>
      <c r="DA385" s="27" t="s">
        <v>5154</v>
      </c>
    </row>
    <row r="386" spans="102:105" ht="15" customHeight="1" x14ac:dyDescent="0.15">
      <c r="CX386" t="s">
        <v>3310</v>
      </c>
      <c r="CZ386" s="27" t="s">
        <v>5154</v>
      </c>
    </row>
    <row r="387" spans="102:105" ht="15" customHeight="1" x14ac:dyDescent="0.15">
      <c r="CX387" t="s">
        <v>3931</v>
      </c>
      <c r="CY387" s="27" t="s">
        <v>5153</v>
      </c>
      <c r="CZ387" s="27" t="s">
        <v>5154</v>
      </c>
    </row>
    <row r="388" spans="102:105" ht="15" customHeight="1" x14ac:dyDescent="0.15">
      <c r="CX388" t="s">
        <v>5127</v>
      </c>
      <c r="CY388" s="27" t="s">
        <v>5153</v>
      </c>
      <c r="CZ388" s="27" t="s">
        <v>5154</v>
      </c>
      <c r="DA388" s="27" t="s">
        <v>5154</v>
      </c>
    </row>
    <row r="389" spans="102:105" ht="15" customHeight="1" x14ac:dyDescent="0.15">
      <c r="CX389" t="s">
        <v>1139</v>
      </c>
      <c r="CZ389" s="27" t="s">
        <v>5153</v>
      </c>
    </row>
    <row r="390" spans="102:105" ht="15" customHeight="1" x14ac:dyDescent="0.15">
      <c r="CX390" t="s">
        <v>3332</v>
      </c>
      <c r="CZ390" s="27" t="s">
        <v>5153</v>
      </c>
    </row>
    <row r="391" spans="102:105" ht="15" customHeight="1" x14ac:dyDescent="0.15">
      <c r="CX391" t="s">
        <v>946</v>
      </c>
      <c r="CZ391" s="27" t="s">
        <v>5153</v>
      </c>
    </row>
    <row r="392" spans="102:105" ht="15" customHeight="1" x14ac:dyDescent="0.15">
      <c r="CX392" t="s">
        <v>4899</v>
      </c>
      <c r="CY392" s="27" t="s">
        <v>5153</v>
      </c>
      <c r="CZ392" s="27" t="s">
        <v>5153</v>
      </c>
      <c r="DA392" s="27" t="s">
        <v>5168</v>
      </c>
    </row>
    <row r="393" spans="102:105" ht="15" customHeight="1" x14ac:dyDescent="0.15">
      <c r="CX393" t="s">
        <v>4198</v>
      </c>
      <c r="CY393" s="27" t="s">
        <v>5153</v>
      </c>
      <c r="CZ393" s="27" t="s">
        <v>5162</v>
      </c>
    </row>
    <row r="394" spans="102:105" ht="15" customHeight="1" x14ac:dyDescent="0.15">
      <c r="CX394" t="s">
        <v>4835</v>
      </c>
      <c r="CY394" s="27" t="s">
        <v>5153</v>
      </c>
      <c r="CZ394" s="27" t="s">
        <v>5154</v>
      </c>
    </row>
    <row r="395" spans="102:105" ht="15" customHeight="1" x14ac:dyDescent="0.15">
      <c r="CX395" t="s">
        <v>5057</v>
      </c>
      <c r="CY395" s="27" t="s">
        <v>5151</v>
      </c>
      <c r="CZ395" s="27" t="s">
        <v>5151</v>
      </c>
      <c r="DA395" s="27" t="s">
        <v>5153</v>
      </c>
    </row>
    <row r="396" spans="102:105" ht="15" customHeight="1" x14ac:dyDescent="0.15">
      <c r="CX396" t="s">
        <v>5140</v>
      </c>
      <c r="CY396" s="27" t="s">
        <v>5153</v>
      </c>
    </row>
    <row r="397" spans="102:105" ht="15" customHeight="1" x14ac:dyDescent="0.15">
      <c r="CX397" t="s">
        <v>5059</v>
      </c>
      <c r="CY397" s="27" t="s">
        <v>5153</v>
      </c>
      <c r="CZ397" s="27" t="s">
        <v>5153</v>
      </c>
      <c r="DA397" s="27" t="s">
        <v>5152</v>
      </c>
    </row>
    <row r="398" spans="102:105" ht="15" customHeight="1" x14ac:dyDescent="0.15">
      <c r="CX398" t="s">
        <v>4585</v>
      </c>
      <c r="CY398" s="27" t="s">
        <v>5153</v>
      </c>
      <c r="CZ398" s="27" t="s">
        <v>5152</v>
      </c>
    </row>
    <row r="399" spans="102:105" ht="15" customHeight="1" x14ac:dyDescent="0.15">
      <c r="CX399" t="s">
        <v>4200</v>
      </c>
      <c r="CZ399" s="27" t="s">
        <v>5153</v>
      </c>
    </row>
    <row r="400" spans="102:105" ht="15" customHeight="1" x14ac:dyDescent="0.15">
      <c r="CX400" t="s">
        <v>4588</v>
      </c>
      <c r="CZ400" s="27" t="s">
        <v>5152</v>
      </c>
    </row>
    <row r="401" spans="102:105" ht="15" customHeight="1" x14ac:dyDescent="0.15">
      <c r="CX401" t="s">
        <v>3392</v>
      </c>
      <c r="CY401" s="27" t="s">
        <v>5154</v>
      </c>
      <c r="CZ401" s="27" t="s">
        <v>5157</v>
      </c>
    </row>
    <row r="402" spans="102:105" ht="15" customHeight="1" x14ac:dyDescent="0.15">
      <c r="CX402" t="s">
        <v>3346</v>
      </c>
      <c r="CY402" s="27" t="s">
        <v>5154</v>
      </c>
      <c r="CZ402" s="27" t="s">
        <v>5157</v>
      </c>
    </row>
    <row r="403" spans="102:105" ht="15" customHeight="1" x14ac:dyDescent="0.15">
      <c r="CX403" t="s">
        <v>5085</v>
      </c>
      <c r="CY403" s="27" t="s">
        <v>5151</v>
      </c>
      <c r="CZ403" s="27" t="s">
        <v>5153</v>
      </c>
      <c r="DA403" s="27" t="s">
        <v>5153</v>
      </c>
    </row>
    <row r="404" spans="102:105" ht="15" customHeight="1" x14ac:dyDescent="0.15">
      <c r="CX404" t="s">
        <v>4797</v>
      </c>
      <c r="CY404" s="27" t="s">
        <v>5153</v>
      </c>
      <c r="CZ404" s="27" t="s">
        <v>5154</v>
      </c>
    </row>
    <row r="405" spans="102:105" ht="15" customHeight="1" x14ac:dyDescent="0.15">
      <c r="CX405" t="s">
        <v>3933</v>
      </c>
      <c r="CZ405" s="27" t="s">
        <v>5153</v>
      </c>
    </row>
    <row r="406" spans="102:105" ht="15" customHeight="1" x14ac:dyDescent="0.15">
      <c r="CX406" t="s">
        <v>4403</v>
      </c>
      <c r="CY406" s="27" t="s">
        <v>5153</v>
      </c>
      <c r="CZ406" s="27" t="s">
        <v>5152</v>
      </c>
    </row>
    <row r="407" spans="102:105" ht="15" customHeight="1" x14ac:dyDescent="0.15">
      <c r="CX407" t="s">
        <v>4903</v>
      </c>
      <c r="CY407" s="27" t="s">
        <v>5153</v>
      </c>
      <c r="CZ407" s="27" t="s">
        <v>5154</v>
      </c>
      <c r="DA407" s="27" t="s">
        <v>5152</v>
      </c>
    </row>
    <row r="408" spans="102:105" ht="15" customHeight="1" x14ac:dyDescent="0.15">
      <c r="CX408" t="s">
        <v>4205</v>
      </c>
      <c r="CZ408" s="27" t="s">
        <v>5152</v>
      </c>
    </row>
    <row r="409" spans="102:105" ht="15" customHeight="1" x14ac:dyDescent="0.15">
      <c r="CX409" t="s">
        <v>4972</v>
      </c>
      <c r="CY409" s="27" t="s">
        <v>5154</v>
      </c>
      <c r="CZ409" s="27" t="s">
        <v>5153</v>
      </c>
    </row>
    <row r="410" spans="102:105" ht="15" customHeight="1" x14ac:dyDescent="0.15">
      <c r="CX410" t="s">
        <v>3792</v>
      </c>
      <c r="CZ410" s="27" t="s">
        <v>5153</v>
      </c>
    </row>
    <row r="411" spans="102:105" ht="15" customHeight="1" x14ac:dyDescent="0.15">
      <c r="CX411" t="s">
        <v>5081</v>
      </c>
      <c r="CZ411" s="27" t="s">
        <v>5166</v>
      </c>
    </row>
    <row r="412" spans="102:105" ht="15" customHeight="1" x14ac:dyDescent="0.15">
      <c r="CX412" t="s">
        <v>5016</v>
      </c>
      <c r="CY412" s="27" t="s">
        <v>5151</v>
      </c>
      <c r="CZ412" s="27" t="s">
        <v>5153</v>
      </c>
      <c r="DA412" s="27" t="s">
        <v>5154</v>
      </c>
    </row>
    <row r="413" spans="102:105" ht="15" customHeight="1" x14ac:dyDescent="0.15">
      <c r="CX413" t="s">
        <v>4895</v>
      </c>
      <c r="CY413" s="27" t="s">
        <v>5153</v>
      </c>
      <c r="CZ413" s="27" t="s">
        <v>5154</v>
      </c>
      <c r="DA413" s="27" t="s">
        <v>5152</v>
      </c>
    </row>
    <row r="414" spans="102:105" ht="15" customHeight="1" x14ac:dyDescent="0.15">
      <c r="CX414" t="s">
        <v>3296</v>
      </c>
      <c r="CZ414" s="27" t="s">
        <v>5152</v>
      </c>
    </row>
    <row r="415" spans="102:105" ht="15" customHeight="1" x14ac:dyDescent="0.15">
      <c r="CX415" t="s">
        <v>3394</v>
      </c>
      <c r="CZ415" s="27" t="s">
        <v>5153</v>
      </c>
    </row>
    <row r="416" spans="102:105" ht="15" customHeight="1" x14ac:dyDescent="0.15">
      <c r="CX416" t="s">
        <v>3269</v>
      </c>
      <c r="CY416" s="27" t="s">
        <v>5152</v>
      </c>
      <c r="CZ416" s="27" t="s">
        <v>5154</v>
      </c>
    </row>
    <row r="417" spans="102:105" ht="15" customHeight="1" x14ac:dyDescent="0.15">
      <c r="CX417" t="s">
        <v>3395</v>
      </c>
      <c r="CY417" s="27" t="s">
        <v>5152</v>
      </c>
      <c r="CZ417" s="27" t="s">
        <v>5154</v>
      </c>
    </row>
    <row r="418" spans="102:105" ht="15" customHeight="1" x14ac:dyDescent="0.15">
      <c r="CX418" t="s">
        <v>5142</v>
      </c>
      <c r="CY418" s="27" t="s">
        <v>5153</v>
      </c>
      <c r="CZ418" s="27" t="s">
        <v>5154</v>
      </c>
      <c r="DA418" s="27" t="s">
        <v>5152</v>
      </c>
    </row>
    <row r="419" spans="102:105" ht="15" customHeight="1" x14ac:dyDescent="0.15">
      <c r="CX419" t="s">
        <v>4867</v>
      </c>
      <c r="CY419" s="27" t="s">
        <v>5153</v>
      </c>
      <c r="CZ419" s="27" t="s">
        <v>5152</v>
      </c>
    </row>
    <row r="420" spans="102:105" ht="15" customHeight="1" x14ac:dyDescent="0.15">
      <c r="CX420" t="s">
        <v>3313</v>
      </c>
      <c r="CZ420" s="27" t="s">
        <v>5153</v>
      </c>
    </row>
    <row r="421" spans="102:105" ht="15" customHeight="1" x14ac:dyDescent="0.15">
      <c r="CX421" t="s">
        <v>264</v>
      </c>
      <c r="CZ421" s="27" t="s">
        <v>5153</v>
      </c>
    </row>
    <row r="422" spans="102:105" ht="15" customHeight="1" x14ac:dyDescent="0.15">
      <c r="CX422" t="s">
        <v>999</v>
      </c>
      <c r="CZ422" s="27" t="s">
        <v>5153</v>
      </c>
    </row>
    <row r="423" spans="102:105" ht="15" customHeight="1" x14ac:dyDescent="0.15">
      <c r="CX423" t="s">
        <v>3935</v>
      </c>
      <c r="CY423" s="27" t="s">
        <v>5151</v>
      </c>
      <c r="CZ423" s="27" t="s">
        <v>5153</v>
      </c>
    </row>
    <row r="424" spans="102:105" ht="15" customHeight="1" x14ac:dyDescent="0.15">
      <c r="CX424" t="s">
        <v>4872</v>
      </c>
      <c r="CY424" s="27" t="s">
        <v>5153</v>
      </c>
      <c r="CZ424" s="27" t="s">
        <v>5154</v>
      </c>
    </row>
    <row r="425" spans="102:105" ht="15" customHeight="1" x14ac:dyDescent="0.15">
      <c r="CX425" t="s">
        <v>4866</v>
      </c>
      <c r="CY425" s="27" t="s">
        <v>5153</v>
      </c>
      <c r="CZ425" s="27" t="s">
        <v>5154</v>
      </c>
      <c r="DA425" s="27" t="s">
        <v>5152</v>
      </c>
    </row>
    <row r="426" spans="102:105" ht="15" customHeight="1" x14ac:dyDescent="0.15">
      <c r="CX426" t="s">
        <v>3844</v>
      </c>
      <c r="CZ426" s="27" t="s">
        <v>5153</v>
      </c>
    </row>
    <row r="427" spans="102:105" ht="15" customHeight="1" x14ac:dyDescent="0.15">
      <c r="CX427" t="s">
        <v>4924</v>
      </c>
      <c r="CY427" s="27" t="s">
        <v>5168</v>
      </c>
      <c r="CZ427" s="27" t="s">
        <v>5152</v>
      </c>
    </row>
    <row r="428" spans="102:105" ht="15" customHeight="1" x14ac:dyDescent="0.15">
      <c r="CX428" t="s">
        <v>172</v>
      </c>
      <c r="CY428" s="27" t="s">
        <v>5162</v>
      </c>
      <c r="CZ428" s="27" t="s">
        <v>5152</v>
      </c>
    </row>
    <row r="429" spans="102:105" ht="15" customHeight="1" x14ac:dyDescent="0.15">
      <c r="CX429" t="s">
        <v>4589</v>
      </c>
      <c r="CY429" s="27" t="s">
        <v>5152</v>
      </c>
      <c r="CZ429" s="27" t="s">
        <v>5162</v>
      </c>
    </row>
    <row r="430" spans="102:105" ht="15" customHeight="1" x14ac:dyDescent="0.15">
      <c r="CX430" t="s">
        <v>5007</v>
      </c>
      <c r="CY430" s="27" t="s">
        <v>5153</v>
      </c>
      <c r="CZ430" s="27" t="s">
        <v>5153</v>
      </c>
      <c r="DA430" s="27" t="s">
        <v>5152</v>
      </c>
    </row>
    <row r="431" spans="102:105" ht="15" customHeight="1" x14ac:dyDescent="0.15">
      <c r="CX431" t="s">
        <v>4081</v>
      </c>
      <c r="CZ431" s="27" t="s">
        <v>5153</v>
      </c>
    </row>
    <row r="432" spans="102:105" ht="15" customHeight="1" x14ac:dyDescent="0.15">
      <c r="CX432" t="s">
        <v>4082</v>
      </c>
      <c r="CZ432" s="27" t="s">
        <v>5151</v>
      </c>
    </row>
    <row r="433" spans="102:104" ht="15" customHeight="1" x14ac:dyDescent="0.15">
      <c r="CX433" t="s">
        <v>3396</v>
      </c>
      <c r="CZ433" s="27" t="s">
        <v>5156</v>
      </c>
    </row>
    <row r="434" spans="102:104" ht="15" customHeight="1" x14ac:dyDescent="0.15">
      <c r="CX434" t="s">
        <v>256</v>
      </c>
      <c r="CY434" s="27" t="s">
        <v>5153</v>
      </c>
      <c r="CZ434" s="27" t="s">
        <v>5162</v>
      </c>
    </row>
    <row r="435" spans="102:104" ht="15" customHeight="1" x14ac:dyDescent="0.15">
      <c r="CX435" t="s">
        <v>3253</v>
      </c>
      <c r="CY435" s="27" t="s">
        <v>5153</v>
      </c>
      <c r="CZ435" s="27" t="s">
        <v>5162</v>
      </c>
    </row>
    <row r="436" spans="102:104" ht="15" customHeight="1" x14ac:dyDescent="0.15">
      <c r="CX436" t="s">
        <v>1005</v>
      </c>
      <c r="CY436" s="27" t="s">
        <v>5153</v>
      </c>
      <c r="CZ436" s="27" t="s">
        <v>5162</v>
      </c>
    </row>
    <row r="437" spans="102:104" ht="15" customHeight="1" x14ac:dyDescent="0.15">
      <c r="CX437" t="s">
        <v>4836</v>
      </c>
      <c r="CY437" s="27" t="s">
        <v>5153</v>
      </c>
      <c r="CZ437" s="27" t="s">
        <v>5153</v>
      </c>
    </row>
    <row r="438" spans="102:104" ht="15" customHeight="1" x14ac:dyDescent="0.15">
      <c r="CX438" t="s">
        <v>5023</v>
      </c>
      <c r="CY438" s="27" t="s">
        <v>5154</v>
      </c>
      <c r="CZ438" s="27" t="s">
        <v>5152</v>
      </c>
    </row>
    <row r="439" spans="102:104" ht="15" customHeight="1" x14ac:dyDescent="0.15">
      <c r="CX439" t="s">
        <v>4863</v>
      </c>
      <c r="CY439" s="27" t="s">
        <v>5153</v>
      </c>
      <c r="CZ439" s="27" t="s">
        <v>5154</v>
      </c>
    </row>
    <row r="440" spans="102:104" ht="15" customHeight="1" x14ac:dyDescent="0.15">
      <c r="CX440" t="s">
        <v>613</v>
      </c>
      <c r="CY440" s="27" t="s">
        <v>5153</v>
      </c>
      <c r="CZ440" s="27" t="s">
        <v>5154</v>
      </c>
    </row>
    <row r="441" spans="102:104" ht="15" customHeight="1" x14ac:dyDescent="0.15">
      <c r="CX441" t="s">
        <v>3662</v>
      </c>
      <c r="CY441" s="27" t="s">
        <v>5153</v>
      </c>
      <c r="CZ441" s="27" t="s">
        <v>5154</v>
      </c>
    </row>
    <row r="442" spans="102:104" ht="15" customHeight="1" x14ac:dyDescent="0.15">
      <c r="CX442" t="s">
        <v>4865</v>
      </c>
      <c r="CY442" s="27" t="s">
        <v>5153</v>
      </c>
      <c r="CZ442" s="27" t="s">
        <v>5152</v>
      </c>
    </row>
    <row r="443" spans="102:104" ht="15" customHeight="1" x14ac:dyDescent="0.15">
      <c r="CX443" t="s">
        <v>4837</v>
      </c>
      <c r="CY443" s="27" t="s">
        <v>5153</v>
      </c>
      <c r="CZ443" s="27" t="s">
        <v>5154</v>
      </c>
    </row>
    <row r="444" spans="102:104" ht="15" customHeight="1" x14ac:dyDescent="0.15">
      <c r="CX444" t="s">
        <v>3846</v>
      </c>
      <c r="CZ444" s="27" t="s">
        <v>5153</v>
      </c>
    </row>
    <row r="445" spans="102:104" ht="15" customHeight="1" x14ac:dyDescent="0.15">
      <c r="CX445" t="s">
        <v>4678</v>
      </c>
      <c r="CY445" s="27" t="s">
        <v>5153</v>
      </c>
      <c r="CZ445" s="27" t="s">
        <v>5154</v>
      </c>
    </row>
    <row r="446" spans="102:104" ht="15" customHeight="1" x14ac:dyDescent="0.15">
      <c r="CX446" t="s">
        <v>4799</v>
      </c>
      <c r="CY446" s="27" t="s">
        <v>5153</v>
      </c>
      <c r="CZ446" s="27" t="s">
        <v>5156</v>
      </c>
    </row>
    <row r="447" spans="102:104" ht="15" customHeight="1" x14ac:dyDescent="0.15">
      <c r="CX447" t="s">
        <v>3761</v>
      </c>
      <c r="CZ447" s="27" t="s">
        <v>5154</v>
      </c>
    </row>
    <row r="448" spans="102:104" ht="15" customHeight="1" x14ac:dyDescent="0.15">
      <c r="CX448" t="s">
        <v>3793</v>
      </c>
      <c r="CZ448" s="27" t="s">
        <v>5154</v>
      </c>
    </row>
    <row r="449" spans="102:105" ht="15" customHeight="1" x14ac:dyDescent="0.15">
      <c r="CX449" t="s">
        <v>4593</v>
      </c>
      <c r="CY449" s="27" t="s">
        <v>5153</v>
      </c>
      <c r="CZ449" s="27" t="s">
        <v>5152</v>
      </c>
    </row>
    <row r="450" spans="102:105" ht="15" customHeight="1" x14ac:dyDescent="0.15">
      <c r="CX450" t="s">
        <v>4838</v>
      </c>
      <c r="CY450" s="27" t="s">
        <v>5153</v>
      </c>
      <c r="CZ450" s="27" t="s">
        <v>5152</v>
      </c>
    </row>
    <row r="451" spans="102:105" ht="15" customHeight="1" x14ac:dyDescent="0.15">
      <c r="CX451" t="s">
        <v>3760</v>
      </c>
      <c r="CY451" s="27" t="s">
        <v>5152</v>
      </c>
      <c r="CZ451" s="27" t="s">
        <v>5157</v>
      </c>
    </row>
    <row r="452" spans="102:105" ht="15" customHeight="1" x14ac:dyDescent="0.15">
      <c r="CX452" t="s">
        <v>3796</v>
      </c>
      <c r="CY452" s="27" t="s">
        <v>5152</v>
      </c>
      <c r="CZ452" s="27" t="s">
        <v>5157</v>
      </c>
    </row>
    <row r="453" spans="102:105" ht="15" customHeight="1" x14ac:dyDescent="0.15">
      <c r="CX453" t="s">
        <v>4333</v>
      </c>
      <c r="CY453" s="27" t="s">
        <v>5153</v>
      </c>
      <c r="CZ453" s="27" t="s">
        <v>5152</v>
      </c>
    </row>
    <row r="454" spans="102:105" ht="15" customHeight="1" x14ac:dyDescent="0.15">
      <c r="CX454" t="s">
        <v>5181</v>
      </c>
      <c r="CY454" s="27" t="s">
        <v>5153</v>
      </c>
      <c r="CZ454" s="27" t="s">
        <v>2936</v>
      </c>
    </row>
    <row r="455" spans="102:105" ht="15" customHeight="1" x14ac:dyDescent="0.15">
      <c r="CX455" t="s">
        <v>5060</v>
      </c>
      <c r="CY455" s="27" t="s">
        <v>5151</v>
      </c>
      <c r="CZ455" s="27" t="s">
        <v>5153</v>
      </c>
      <c r="DA455" s="27" t="s">
        <v>5153</v>
      </c>
    </row>
    <row r="456" spans="102:105" ht="15" customHeight="1" x14ac:dyDescent="0.15">
      <c r="CX456" t="s">
        <v>4765</v>
      </c>
      <c r="CY456" s="27" t="s">
        <v>5152</v>
      </c>
      <c r="CZ456" s="27" t="s">
        <v>2936</v>
      </c>
    </row>
    <row r="457" spans="102:105" ht="15" customHeight="1" x14ac:dyDescent="0.15">
      <c r="CX457" t="s">
        <v>4719</v>
      </c>
      <c r="CY457" s="27" t="s">
        <v>5151</v>
      </c>
      <c r="CZ457" s="27" t="s">
        <v>5158</v>
      </c>
    </row>
    <row r="458" spans="102:105" ht="15" customHeight="1" x14ac:dyDescent="0.15">
      <c r="CX458" t="s">
        <v>4642</v>
      </c>
      <c r="CY458" s="27" t="s">
        <v>5163</v>
      </c>
      <c r="CZ458" s="27" t="s">
        <v>5164</v>
      </c>
    </row>
    <row r="459" spans="102:105" ht="15" customHeight="1" x14ac:dyDescent="0.15">
      <c r="CX459" s="69" t="s">
        <v>274</v>
      </c>
      <c r="CY459" s="27" t="s">
        <v>2936</v>
      </c>
      <c r="CZ459" s="27" t="s">
        <v>5154</v>
      </c>
    </row>
    <row r="460" spans="102:105" ht="15" customHeight="1" x14ac:dyDescent="0.15">
      <c r="CX460" s="69" t="s">
        <v>3200</v>
      </c>
      <c r="CZ460" s="27" t="s">
        <v>5154</v>
      </c>
    </row>
    <row r="461" spans="102:105" ht="15" customHeight="1" x14ac:dyDescent="0.15">
      <c r="CX461" t="s">
        <v>3200</v>
      </c>
      <c r="CZ461" s="27" t="s">
        <v>5154</v>
      </c>
    </row>
    <row r="462" spans="102:105" ht="15" customHeight="1" x14ac:dyDescent="0.15">
      <c r="CX462" t="s">
        <v>3212</v>
      </c>
      <c r="CZ462" s="27" t="s">
        <v>5154</v>
      </c>
    </row>
    <row r="463" spans="102:105" ht="15" customHeight="1" x14ac:dyDescent="0.15">
      <c r="CX463" t="s">
        <v>4681</v>
      </c>
      <c r="CY463" s="27" t="s">
        <v>5153</v>
      </c>
      <c r="CZ463" s="27" t="s">
        <v>5152</v>
      </c>
    </row>
    <row r="464" spans="102:105" ht="15" customHeight="1" x14ac:dyDescent="0.15">
      <c r="CX464" t="s">
        <v>3991</v>
      </c>
      <c r="CZ464" s="27" t="s">
        <v>5153</v>
      </c>
    </row>
    <row r="465" spans="102:104" ht="15" customHeight="1" x14ac:dyDescent="0.15">
      <c r="CX465" s="69" t="s">
        <v>4801</v>
      </c>
      <c r="CY465" s="27" t="s">
        <v>5154</v>
      </c>
      <c r="CZ465" s="27" t="s">
        <v>5152</v>
      </c>
    </row>
    <row r="466" spans="102:104" ht="15" customHeight="1" x14ac:dyDescent="0.15">
      <c r="CX466" s="69" t="s">
        <v>406</v>
      </c>
      <c r="CY466" s="27" t="s">
        <v>5152</v>
      </c>
      <c r="CZ466" s="27" t="s">
        <v>5157</v>
      </c>
    </row>
    <row r="467" spans="102:104" ht="15" customHeight="1" x14ac:dyDescent="0.15">
      <c r="CX467" t="s">
        <v>4803</v>
      </c>
      <c r="CY467" s="27" t="s">
        <v>5154</v>
      </c>
      <c r="CZ467" s="27" t="s">
        <v>5152</v>
      </c>
    </row>
    <row r="468" spans="102:104" ht="15" customHeight="1" x14ac:dyDescent="0.15">
      <c r="CX468" t="s">
        <v>3940</v>
      </c>
      <c r="CZ468" s="27" t="s">
        <v>5151</v>
      </c>
    </row>
    <row r="469" spans="102:104" ht="15" customHeight="1" x14ac:dyDescent="0.15">
      <c r="CX469" t="s">
        <v>5144</v>
      </c>
      <c r="CY469" s="27" t="s">
        <v>5151</v>
      </c>
    </row>
    <row r="470" spans="102:104" ht="15" customHeight="1" x14ac:dyDescent="0.15">
      <c r="CX470" t="s">
        <v>251</v>
      </c>
      <c r="CZ470" s="27" t="s">
        <v>5152</v>
      </c>
    </row>
    <row r="471" spans="102:104" ht="15" customHeight="1" x14ac:dyDescent="0.15">
      <c r="CX471" t="s">
        <v>4772</v>
      </c>
      <c r="CZ471" s="27" t="s">
        <v>5152</v>
      </c>
    </row>
    <row r="472" spans="102:104" ht="15" customHeight="1" x14ac:dyDescent="0.15">
      <c r="CX472" t="s">
        <v>4390</v>
      </c>
      <c r="CY472" s="27" t="s">
        <v>5152</v>
      </c>
      <c r="CZ472" s="27" t="s">
        <v>5156</v>
      </c>
    </row>
    <row r="473" spans="102:104" ht="15" customHeight="1" x14ac:dyDescent="0.15">
      <c r="CX473" t="s">
        <v>4405</v>
      </c>
      <c r="CY473" s="27" t="s">
        <v>5152</v>
      </c>
      <c r="CZ473" s="27" t="s">
        <v>5156</v>
      </c>
    </row>
    <row r="474" spans="102:104" ht="15" customHeight="1" x14ac:dyDescent="0.15">
      <c r="CX474" t="s">
        <v>4685</v>
      </c>
      <c r="CY474" s="27" t="s">
        <v>5153</v>
      </c>
      <c r="CZ474" s="27" t="s">
        <v>5152</v>
      </c>
    </row>
    <row r="475" spans="102:104" ht="15" customHeight="1" x14ac:dyDescent="0.15">
      <c r="CX475" t="s">
        <v>3897</v>
      </c>
      <c r="CZ475" s="27" t="s">
        <v>5154</v>
      </c>
    </row>
    <row r="476" spans="102:104" ht="15" customHeight="1" x14ac:dyDescent="0.15">
      <c r="CX476" t="s">
        <v>4810</v>
      </c>
      <c r="CZ476" s="27" t="s">
        <v>5151</v>
      </c>
    </row>
    <row r="477" spans="102:104" ht="15" customHeight="1" x14ac:dyDescent="0.15">
      <c r="CX477" t="s">
        <v>4602</v>
      </c>
      <c r="CZ477" s="27" t="s">
        <v>5153</v>
      </c>
    </row>
    <row r="478" spans="102:104" ht="15" customHeight="1" x14ac:dyDescent="0.15">
      <c r="CX478" t="s">
        <v>3172</v>
      </c>
      <c r="CY478" s="27" t="s">
        <v>5154</v>
      </c>
      <c r="CZ478" s="27" t="s">
        <v>5155</v>
      </c>
    </row>
    <row r="479" spans="102:104" ht="15" customHeight="1" x14ac:dyDescent="0.15">
      <c r="CX479" t="s">
        <v>3088</v>
      </c>
      <c r="CY479" s="27" t="s">
        <v>5154</v>
      </c>
      <c r="CZ479" s="27" t="s">
        <v>5155</v>
      </c>
    </row>
    <row r="480" spans="102:104" ht="15" customHeight="1" x14ac:dyDescent="0.15">
      <c r="CX480" t="s">
        <v>3949</v>
      </c>
      <c r="CZ480" s="27" t="s">
        <v>5153</v>
      </c>
    </row>
    <row r="481" spans="102:105" ht="15" customHeight="1" x14ac:dyDescent="0.15">
      <c r="CX481" t="s">
        <v>3799</v>
      </c>
      <c r="CY481" s="27" t="s">
        <v>5152</v>
      </c>
      <c r="CZ481" s="27" t="s">
        <v>2936</v>
      </c>
    </row>
    <row r="482" spans="102:105" ht="15" customHeight="1" x14ac:dyDescent="0.15">
      <c r="CX482" t="s">
        <v>4855</v>
      </c>
      <c r="CY482" s="27" t="s">
        <v>5151</v>
      </c>
      <c r="CZ482" s="27" t="s">
        <v>5153</v>
      </c>
    </row>
    <row r="483" spans="102:105" ht="15" customHeight="1" x14ac:dyDescent="0.15">
      <c r="CX483" t="s">
        <v>5128</v>
      </c>
      <c r="CY483" s="27" t="s">
        <v>5151</v>
      </c>
      <c r="CZ483" s="27" t="s">
        <v>5153</v>
      </c>
      <c r="DA483" s="27" t="s">
        <v>5153</v>
      </c>
    </row>
    <row r="484" spans="102:105" ht="15" customHeight="1" x14ac:dyDescent="0.15">
      <c r="CX484" t="s">
        <v>282</v>
      </c>
      <c r="CZ484" s="27" t="s">
        <v>5152</v>
      </c>
    </row>
    <row r="485" spans="102:105" ht="15" customHeight="1" x14ac:dyDescent="0.15">
      <c r="CX485" s="69" t="s">
        <v>3993</v>
      </c>
      <c r="CZ485" s="27" t="s">
        <v>5154</v>
      </c>
    </row>
    <row r="486" spans="102:105" ht="15" customHeight="1" x14ac:dyDescent="0.15">
      <c r="CX486" s="69" t="s">
        <v>3984</v>
      </c>
      <c r="CZ486" s="27" t="s">
        <v>5154</v>
      </c>
    </row>
    <row r="487" spans="102:105" ht="15" customHeight="1" x14ac:dyDescent="0.15">
      <c r="CX487" t="s">
        <v>3438</v>
      </c>
      <c r="CY487" s="27" t="s">
        <v>5151</v>
      </c>
      <c r="CZ487" s="27" t="s">
        <v>5154</v>
      </c>
    </row>
    <row r="488" spans="102:105" ht="15" customHeight="1" x14ac:dyDescent="0.15">
      <c r="CX488" t="s">
        <v>3687</v>
      </c>
      <c r="CY488" s="27" t="s">
        <v>5151</v>
      </c>
      <c r="CZ488" s="27" t="s">
        <v>5154</v>
      </c>
    </row>
    <row r="489" spans="102:105" ht="15" customHeight="1" x14ac:dyDescent="0.15">
      <c r="CX489" t="s">
        <v>5068</v>
      </c>
      <c r="CY489" s="27" t="s">
        <v>5153</v>
      </c>
      <c r="CZ489" s="27" t="s">
        <v>5151</v>
      </c>
    </row>
    <row r="490" spans="102:105" ht="15" customHeight="1" x14ac:dyDescent="0.15">
      <c r="CX490" t="s">
        <v>3854</v>
      </c>
      <c r="CZ490" s="27" t="s">
        <v>5152</v>
      </c>
    </row>
    <row r="491" spans="102:105" ht="15" customHeight="1" x14ac:dyDescent="0.15">
      <c r="CX491" t="s">
        <v>685</v>
      </c>
      <c r="CY491" s="27" t="s">
        <v>2936</v>
      </c>
      <c r="CZ491" s="27" t="s">
        <v>5154</v>
      </c>
    </row>
    <row r="492" spans="102:105" ht="15" customHeight="1" x14ac:dyDescent="0.15">
      <c r="CX492" t="s">
        <v>4775</v>
      </c>
      <c r="CY492" s="27" t="s">
        <v>5151</v>
      </c>
      <c r="CZ492" s="27" t="s">
        <v>2936</v>
      </c>
    </row>
    <row r="493" spans="102:105" ht="15" customHeight="1" x14ac:dyDescent="0.15">
      <c r="CX493" t="s">
        <v>5145</v>
      </c>
      <c r="CY493" s="27" t="s">
        <v>5168</v>
      </c>
    </row>
    <row r="494" spans="102:105" ht="15" customHeight="1" x14ac:dyDescent="0.15">
      <c r="CX494" t="s">
        <v>4811</v>
      </c>
      <c r="CY494" s="27" t="s">
        <v>5151</v>
      </c>
      <c r="CZ494" s="27" t="s">
        <v>5154</v>
      </c>
    </row>
    <row r="495" spans="102:105" ht="15" customHeight="1" x14ac:dyDescent="0.15">
      <c r="CX495" t="s">
        <v>5146</v>
      </c>
      <c r="CY495" s="27" t="s">
        <v>5153</v>
      </c>
      <c r="CZ495" s="27" t="s">
        <v>5152</v>
      </c>
    </row>
    <row r="496" spans="102:105" ht="15" customHeight="1" x14ac:dyDescent="0.15">
      <c r="CX496" t="s">
        <v>4209</v>
      </c>
      <c r="CZ496" s="27" t="s">
        <v>5153</v>
      </c>
    </row>
    <row r="497" spans="102:105" ht="15" customHeight="1" x14ac:dyDescent="0.15">
      <c r="CX497" t="s">
        <v>810</v>
      </c>
      <c r="CZ497" s="27" t="s">
        <v>5154</v>
      </c>
    </row>
    <row r="498" spans="102:105" ht="15" customHeight="1" x14ac:dyDescent="0.15">
      <c r="CX498" t="s">
        <v>1129</v>
      </c>
      <c r="CZ498" s="27" t="s">
        <v>5154</v>
      </c>
    </row>
    <row r="499" spans="102:105" ht="15" customHeight="1" x14ac:dyDescent="0.15">
      <c r="CX499" t="s">
        <v>4868</v>
      </c>
      <c r="CY499" s="27" t="s">
        <v>5153</v>
      </c>
      <c r="CZ499" s="27" t="s">
        <v>5154</v>
      </c>
    </row>
    <row r="500" spans="102:105" ht="15" customHeight="1" x14ac:dyDescent="0.15">
      <c r="CX500" t="s">
        <v>3342</v>
      </c>
      <c r="CZ500" s="27" t="s">
        <v>5152</v>
      </c>
    </row>
    <row r="501" spans="102:105" ht="15" customHeight="1" x14ac:dyDescent="0.15">
      <c r="CX501" t="s">
        <v>3405</v>
      </c>
      <c r="CZ501" s="27" t="s">
        <v>5151</v>
      </c>
    </row>
    <row r="502" spans="102:105" ht="15" customHeight="1" x14ac:dyDescent="0.15">
      <c r="CX502" t="s">
        <v>3022</v>
      </c>
      <c r="CY502" s="27" t="s">
        <v>5153</v>
      </c>
      <c r="CZ502" s="27" t="s">
        <v>5154</v>
      </c>
    </row>
    <row r="503" spans="102:105" ht="15" customHeight="1" x14ac:dyDescent="0.15">
      <c r="CX503" t="s">
        <v>3314</v>
      </c>
      <c r="CY503" s="27" t="s">
        <v>5153</v>
      </c>
      <c r="CZ503" s="27" t="s">
        <v>5154</v>
      </c>
    </row>
    <row r="504" spans="102:105" ht="15" customHeight="1" x14ac:dyDescent="0.15">
      <c r="CX504" t="s">
        <v>3163</v>
      </c>
      <c r="CY504" s="27" t="s">
        <v>5153</v>
      </c>
      <c r="CZ504" s="27" t="s">
        <v>5154</v>
      </c>
    </row>
    <row r="505" spans="102:105" ht="15" customHeight="1" x14ac:dyDescent="0.15">
      <c r="CX505" t="s">
        <v>4514</v>
      </c>
      <c r="CY505" s="27" t="s">
        <v>5153</v>
      </c>
      <c r="CZ505" s="27" t="s">
        <v>5153</v>
      </c>
    </row>
    <row r="506" spans="102:105" ht="15" customHeight="1" x14ac:dyDescent="0.15">
      <c r="CX506" t="s">
        <v>4907</v>
      </c>
      <c r="CY506" s="27" t="s">
        <v>5153</v>
      </c>
      <c r="CZ506" s="27" t="s">
        <v>5153</v>
      </c>
      <c r="DA506" s="27" t="s">
        <v>5153</v>
      </c>
    </row>
    <row r="507" spans="102:105" ht="15" customHeight="1" x14ac:dyDescent="0.15">
      <c r="CX507" t="s">
        <v>5130</v>
      </c>
      <c r="CY507" s="27" t="s">
        <v>5151</v>
      </c>
      <c r="CZ507" s="27" t="s">
        <v>5151</v>
      </c>
    </row>
    <row r="508" spans="102:105" ht="15" customHeight="1" x14ac:dyDescent="0.15">
      <c r="CX508" t="s">
        <v>3951</v>
      </c>
      <c r="CZ508" s="27" t="s">
        <v>5153</v>
      </c>
    </row>
    <row r="509" spans="102:105" ht="15" customHeight="1" x14ac:dyDescent="0.15">
      <c r="CX509" t="s">
        <v>5148</v>
      </c>
      <c r="CY509" s="27" t="s">
        <v>5153</v>
      </c>
      <c r="CZ509" s="27" t="s">
        <v>5154</v>
      </c>
      <c r="DA509" s="27" t="s">
        <v>5152</v>
      </c>
    </row>
    <row r="510" spans="102:105" ht="15" customHeight="1" x14ac:dyDescent="0.15">
      <c r="CX510" t="s">
        <v>4687</v>
      </c>
      <c r="CY510" s="27" t="s">
        <v>5153</v>
      </c>
      <c r="CZ510" s="27" t="s">
        <v>5154</v>
      </c>
    </row>
    <row r="511" spans="102:105" ht="15" customHeight="1" x14ac:dyDescent="0.15">
      <c r="CX511" t="s">
        <v>4641</v>
      </c>
      <c r="CY511" s="27" t="s">
        <v>5152</v>
      </c>
      <c r="CZ511" s="27" t="s">
        <v>5154</v>
      </c>
    </row>
    <row r="512" spans="102:105" ht="15" customHeight="1" x14ac:dyDescent="0.15">
      <c r="CX512" t="s">
        <v>4689</v>
      </c>
      <c r="CY512" s="27" t="s">
        <v>5152</v>
      </c>
      <c r="CZ512" s="27" t="s">
        <v>5154</v>
      </c>
    </row>
    <row r="513" spans="102:105" ht="15" customHeight="1" x14ac:dyDescent="0.15">
      <c r="CX513" t="s">
        <v>4738</v>
      </c>
      <c r="CY513" s="27" t="s">
        <v>5153</v>
      </c>
      <c r="CZ513" s="27" t="s">
        <v>5154</v>
      </c>
    </row>
    <row r="514" spans="102:105" ht="15" customHeight="1" x14ac:dyDescent="0.15">
      <c r="CX514" t="s">
        <v>3953</v>
      </c>
      <c r="CZ514" s="27" t="s">
        <v>5153</v>
      </c>
    </row>
    <row r="515" spans="102:105" ht="15" customHeight="1" x14ac:dyDescent="0.15">
      <c r="CX515" t="s">
        <v>4691</v>
      </c>
      <c r="CZ515" s="27" t="s">
        <v>5152</v>
      </c>
    </row>
    <row r="516" spans="102:105" ht="15" customHeight="1" x14ac:dyDescent="0.15">
      <c r="CX516" t="s">
        <v>4516</v>
      </c>
      <c r="CZ516" s="27" t="s">
        <v>5152</v>
      </c>
    </row>
    <row r="517" spans="102:105" ht="15" customHeight="1" x14ac:dyDescent="0.15">
      <c r="CX517" t="s">
        <v>3315</v>
      </c>
      <c r="CZ517" s="27" t="s">
        <v>5152</v>
      </c>
    </row>
    <row r="518" spans="102:105" ht="15" customHeight="1" x14ac:dyDescent="0.15">
      <c r="CX518" t="s">
        <v>4346</v>
      </c>
      <c r="CY518" s="27" t="s">
        <v>5154</v>
      </c>
      <c r="CZ518" s="27" t="s">
        <v>5152</v>
      </c>
    </row>
    <row r="519" spans="102:105" ht="15" customHeight="1" x14ac:dyDescent="0.15">
      <c r="CX519" t="s">
        <v>5064</v>
      </c>
      <c r="CY519" s="27" t="s">
        <v>5153</v>
      </c>
      <c r="CZ519" s="27" t="s">
        <v>5162</v>
      </c>
      <c r="DA519" s="27" t="s">
        <v>5152</v>
      </c>
    </row>
    <row r="520" spans="102:105" ht="15" customHeight="1" x14ac:dyDescent="0.15">
      <c r="CX520" t="s">
        <v>4693</v>
      </c>
      <c r="CY520" s="27" t="s">
        <v>5152</v>
      </c>
      <c r="CZ520" s="27" t="s">
        <v>5162</v>
      </c>
    </row>
    <row r="521" spans="102:105" ht="15" customHeight="1" x14ac:dyDescent="0.15">
      <c r="CX521" t="s">
        <v>3803</v>
      </c>
      <c r="CZ521" s="27" t="s">
        <v>5153</v>
      </c>
    </row>
    <row r="522" spans="102:105" ht="15" customHeight="1" x14ac:dyDescent="0.15">
      <c r="CX522" t="s">
        <v>4844</v>
      </c>
      <c r="CY522" s="27" t="s">
        <v>5154</v>
      </c>
      <c r="CZ522" s="27" t="s">
        <v>5152</v>
      </c>
    </row>
    <row r="523" spans="102:105" ht="15" customHeight="1" x14ac:dyDescent="0.15">
      <c r="CX523" t="s">
        <v>3344</v>
      </c>
      <c r="CZ523" s="27" t="s">
        <v>5154</v>
      </c>
    </row>
    <row r="524" spans="102:105" ht="15" customHeight="1" x14ac:dyDescent="0.15">
      <c r="CX524" t="s">
        <v>3406</v>
      </c>
      <c r="CZ524" s="27" t="s">
        <v>5154</v>
      </c>
    </row>
    <row r="525" spans="102:105" ht="15" customHeight="1" x14ac:dyDescent="0.15">
      <c r="CX525" t="s">
        <v>3898</v>
      </c>
      <c r="CZ525" s="27" t="s">
        <v>5153</v>
      </c>
    </row>
    <row r="526" spans="102:105" ht="15" customHeight="1" x14ac:dyDescent="0.15">
      <c r="CX526" t="s">
        <v>870</v>
      </c>
      <c r="CY526" s="27" t="s">
        <v>5153</v>
      </c>
      <c r="CZ526" s="27" t="s">
        <v>5162</v>
      </c>
    </row>
    <row r="527" spans="102:105" ht="15" customHeight="1" x14ac:dyDescent="0.15">
      <c r="CX527" t="s">
        <v>4845</v>
      </c>
      <c r="CY527" s="27" t="s">
        <v>5153</v>
      </c>
      <c r="CZ527" s="27" t="s">
        <v>5162</v>
      </c>
    </row>
    <row r="528" spans="102:105" ht="15" customHeight="1" x14ac:dyDescent="0.15">
      <c r="CX528" t="s">
        <v>4695</v>
      </c>
      <c r="CZ528" s="27" t="s">
        <v>5152</v>
      </c>
    </row>
    <row r="529" spans="102:105" ht="15" customHeight="1" x14ac:dyDescent="0.15">
      <c r="CX529" t="s">
        <v>5046</v>
      </c>
      <c r="CY529" s="27" t="s">
        <v>5160</v>
      </c>
      <c r="CZ529" s="27" t="s">
        <v>5161</v>
      </c>
    </row>
    <row r="530" spans="102:105" ht="15" customHeight="1" x14ac:dyDescent="0.15">
      <c r="CX530" t="s">
        <v>5020</v>
      </c>
      <c r="CY530" s="27" t="s">
        <v>5153</v>
      </c>
      <c r="CZ530" s="27" t="s">
        <v>5154</v>
      </c>
      <c r="DA530" s="27" t="s">
        <v>5152</v>
      </c>
    </row>
    <row r="531" spans="102:105" ht="15" customHeight="1" x14ac:dyDescent="0.15">
      <c r="CX531" t="s">
        <v>4109</v>
      </c>
      <c r="CZ531" s="27" t="s">
        <v>5152</v>
      </c>
    </row>
    <row r="532" spans="102:105" ht="15" customHeight="1" x14ac:dyDescent="0.15">
      <c r="CX532" t="s">
        <v>5132</v>
      </c>
      <c r="CY532" s="27" t="s">
        <v>5153</v>
      </c>
      <c r="CZ532" s="27" t="s">
        <v>5152</v>
      </c>
      <c r="DA532" s="27" t="s">
        <v>5152</v>
      </c>
    </row>
    <row r="533" spans="102:105" ht="15" customHeight="1" x14ac:dyDescent="0.15">
      <c r="CX533" t="s">
        <v>2965</v>
      </c>
      <c r="CZ533" s="27" t="s">
        <v>5152</v>
      </c>
    </row>
    <row r="534" spans="102:105" ht="15" customHeight="1" x14ac:dyDescent="0.15">
      <c r="CX534" t="s">
        <v>2991</v>
      </c>
      <c r="CZ534" s="27" t="s">
        <v>5152</v>
      </c>
    </row>
    <row r="535" spans="102:105" ht="15" customHeight="1" x14ac:dyDescent="0.15">
      <c r="CX535" t="s">
        <v>5044</v>
      </c>
      <c r="CY535" s="27" t="s">
        <v>5152</v>
      </c>
      <c r="CZ535" s="27" t="s">
        <v>5153</v>
      </c>
    </row>
    <row r="536" spans="102:105" ht="15" customHeight="1" x14ac:dyDescent="0.15">
      <c r="CX536" t="s">
        <v>4387</v>
      </c>
      <c r="CZ536" s="27" t="s">
        <v>5154</v>
      </c>
    </row>
    <row r="537" spans="102:105" ht="15" customHeight="1" x14ac:dyDescent="0.15">
      <c r="CX537" t="s">
        <v>4409</v>
      </c>
      <c r="CZ537" s="27" t="s">
        <v>5154</v>
      </c>
    </row>
    <row r="538" spans="102:105" ht="15" customHeight="1" x14ac:dyDescent="0.15">
      <c r="CX538" t="s">
        <v>4161</v>
      </c>
      <c r="CZ538" s="27" t="s">
        <v>5153</v>
      </c>
    </row>
    <row r="539" spans="102:105" ht="15" customHeight="1" x14ac:dyDescent="0.15">
      <c r="CX539" t="s">
        <v>4212</v>
      </c>
      <c r="CZ539" s="27" t="s">
        <v>5153</v>
      </c>
    </row>
    <row r="540" spans="102:105" ht="15" customHeight="1" x14ac:dyDescent="0.15">
      <c r="CX540" t="s">
        <v>4860</v>
      </c>
      <c r="CY540" s="27" t="s">
        <v>5151</v>
      </c>
      <c r="CZ540" s="27" t="s">
        <v>5151</v>
      </c>
      <c r="DA540" s="27" t="s">
        <v>5153</v>
      </c>
    </row>
    <row r="541" spans="102:105" ht="15" customHeight="1" x14ac:dyDescent="0.15">
      <c r="CX541" t="s">
        <v>4698</v>
      </c>
      <c r="CZ541" s="27" t="s">
        <v>5154</v>
      </c>
    </row>
    <row r="542" spans="102:105" ht="15" customHeight="1" x14ac:dyDescent="0.15">
      <c r="CX542" t="s">
        <v>4519</v>
      </c>
      <c r="CY542" s="27" t="s">
        <v>5151</v>
      </c>
      <c r="CZ542" s="27" t="s">
        <v>5158</v>
      </c>
    </row>
    <row r="543" spans="102:105" ht="15" customHeight="1" x14ac:dyDescent="0.15">
      <c r="CX543" t="s">
        <v>4610</v>
      </c>
      <c r="CY543" s="27" t="s">
        <v>5151</v>
      </c>
      <c r="CZ543" s="27" t="s">
        <v>5158</v>
      </c>
    </row>
    <row r="544" spans="102:105" ht="15" customHeight="1" x14ac:dyDescent="0.15">
      <c r="CX544" t="s">
        <v>4701</v>
      </c>
      <c r="CY544" s="27" t="s">
        <v>5154</v>
      </c>
      <c r="CZ544" s="27" t="s">
        <v>5152</v>
      </c>
    </row>
    <row r="545" spans="102:105" ht="15" customHeight="1" x14ac:dyDescent="0.15">
      <c r="CX545" t="s">
        <v>4853</v>
      </c>
      <c r="CY545" s="27" t="s">
        <v>5153</v>
      </c>
      <c r="CZ545" s="27" t="s">
        <v>5154</v>
      </c>
    </row>
    <row r="546" spans="102:105" ht="15" customHeight="1" x14ac:dyDescent="0.15">
      <c r="CX546" t="s">
        <v>3261</v>
      </c>
      <c r="CZ546" s="27" t="s">
        <v>5152</v>
      </c>
    </row>
    <row r="547" spans="102:105" ht="15" customHeight="1" x14ac:dyDescent="0.15">
      <c r="CX547" t="s">
        <v>683</v>
      </c>
      <c r="CZ547" s="27" t="s">
        <v>5152</v>
      </c>
    </row>
    <row r="548" spans="102:105" ht="15" customHeight="1" x14ac:dyDescent="0.15">
      <c r="CX548" t="s">
        <v>1251</v>
      </c>
      <c r="CZ548" s="27" t="s">
        <v>5152</v>
      </c>
    </row>
    <row r="549" spans="102:105" ht="15" customHeight="1" x14ac:dyDescent="0.15">
      <c r="CX549" t="s">
        <v>3806</v>
      </c>
      <c r="CZ549" s="27" t="s">
        <v>5152</v>
      </c>
    </row>
    <row r="550" spans="102:105" ht="15" customHeight="1" x14ac:dyDescent="0.15">
      <c r="CX550" t="s">
        <v>4959</v>
      </c>
      <c r="CY550" s="27" t="s">
        <v>5153</v>
      </c>
      <c r="CZ550" s="27" t="s">
        <v>5153</v>
      </c>
      <c r="DA550" s="27" t="s">
        <v>5152</v>
      </c>
    </row>
    <row r="551" spans="102:105" ht="15" customHeight="1" x14ac:dyDescent="0.15">
      <c r="CX551" t="s">
        <v>4814</v>
      </c>
      <c r="CZ551" s="27" t="s">
        <v>5153</v>
      </c>
    </row>
    <row r="552" spans="102:105" ht="15" customHeight="1" x14ac:dyDescent="0.15">
      <c r="CX552" t="s">
        <v>3748</v>
      </c>
      <c r="CZ552" s="27" t="s">
        <v>5153</v>
      </c>
    </row>
    <row r="553" spans="102:105" ht="15" customHeight="1" x14ac:dyDescent="0.15">
      <c r="CX553" t="s">
        <v>4612</v>
      </c>
      <c r="CY553" s="27" t="s">
        <v>5151</v>
      </c>
      <c r="CZ553" s="27" t="s">
        <v>5153</v>
      </c>
    </row>
    <row r="554" spans="102:105" ht="15" customHeight="1" x14ac:dyDescent="0.15">
      <c r="CX554" t="s">
        <v>3318</v>
      </c>
      <c r="CZ554" s="27" t="s">
        <v>5151</v>
      </c>
    </row>
    <row r="555" spans="102:105" ht="15" customHeight="1" x14ac:dyDescent="0.15">
      <c r="CX555" t="s">
        <v>5086</v>
      </c>
      <c r="CY555" s="27" t="s">
        <v>5153</v>
      </c>
      <c r="CZ555" s="27" t="s">
        <v>5151</v>
      </c>
      <c r="DA555" s="27" t="s">
        <v>5151</v>
      </c>
    </row>
    <row r="556" spans="102:105" ht="15" customHeight="1" x14ac:dyDescent="0.15">
      <c r="CX556" t="s">
        <v>4923</v>
      </c>
      <c r="CY556" s="27" t="s">
        <v>5160</v>
      </c>
      <c r="CZ556" s="27" t="s">
        <v>5164</v>
      </c>
    </row>
    <row r="557" spans="102:105" ht="15" customHeight="1" x14ac:dyDescent="0.15">
      <c r="CX557" t="s">
        <v>4896</v>
      </c>
      <c r="CY557" s="27" t="s">
        <v>5153</v>
      </c>
      <c r="CZ557" s="27" t="s">
        <v>5152</v>
      </c>
      <c r="DA557" s="27" t="s">
        <v>5152</v>
      </c>
    </row>
    <row r="558" spans="102:105" ht="15" customHeight="1" x14ac:dyDescent="0.15">
      <c r="CX558" t="s">
        <v>4740</v>
      </c>
      <c r="CZ558" s="27" t="s">
        <v>5154</v>
      </c>
    </row>
    <row r="559" spans="102:105" ht="15" customHeight="1" x14ac:dyDescent="0.15">
      <c r="CX559" t="s">
        <v>5026</v>
      </c>
      <c r="CY559" s="27" t="s">
        <v>5153</v>
      </c>
      <c r="CZ559" s="27" t="s">
        <v>5154</v>
      </c>
    </row>
    <row r="560" spans="102:105" ht="15" customHeight="1" x14ac:dyDescent="0.15">
      <c r="CX560" t="s">
        <v>5170</v>
      </c>
      <c r="CY560" s="27" t="s">
        <v>5154</v>
      </c>
    </row>
    <row r="561" spans="102:104" ht="15" customHeight="1" x14ac:dyDescent="0.15">
      <c r="CX561" t="s">
        <v>244</v>
      </c>
      <c r="CY561" s="27" t="s">
        <v>5154</v>
      </c>
    </row>
    <row r="562" spans="102:104" ht="15" customHeight="1" x14ac:dyDescent="0.15">
      <c r="CX562" t="s">
        <v>5171</v>
      </c>
      <c r="CY562" s="27" t="s">
        <v>5154</v>
      </c>
    </row>
    <row r="563" spans="102:104" ht="15" customHeight="1" x14ac:dyDescent="0.15">
      <c r="CX563" t="s">
        <v>5172</v>
      </c>
      <c r="CY563" s="27" t="s">
        <v>5152</v>
      </c>
    </row>
    <row r="564" spans="102:104" ht="15" customHeight="1" x14ac:dyDescent="0.15">
      <c r="CX564" t="s">
        <v>1189</v>
      </c>
      <c r="CY564" s="27" t="s">
        <v>5152</v>
      </c>
    </row>
    <row r="565" spans="102:104" ht="15" customHeight="1" x14ac:dyDescent="0.15">
      <c r="CX565" t="s">
        <v>1190</v>
      </c>
      <c r="CY565" s="27" t="s">
        <v>5152</v>
      </c>
    </row>
    <row r="566" spans="102:104" ht="15" customHeight="1" x14ac:dyDescent="0.15">
      <c r="CX566" t="s">
        <v>421</v>
      </c>
      <c r="CY566" s="27" t="s">
        <v>5152</v>
      </c>
    </row>
    <row r="567" spans="102:104" ht="15" customHeight="1" x14ac:dyDescent="0.15">
      <c r="CX567" t="s">
        <v>214</v>
      </c>
      <c r="CY567" s="27" t="s">
        <v>5153</v>
      </c>
      <c r="CZ567" s="27" t="s">
        <v>5178</v>
      </c>
    </row>
    <row r="568" spans="102:104" ht="15" customHeight="1" x14ac:dyDescent="0.15">
      <c r="CX568" t="s">
        <v>214</v>
      </c>
      <c r="CY568" s="27" t="s">
        <v>5153</v>
      </c>
      <c r="CZ568" s="27" t="s">
        <v>5178</v>
      </c>
    </row>
    <row r="569" spans="102:104" ht="15" customHeight="1" x14ac:dyDescent="0.15">
      <c r="CX569" t="s">
        <v>546</v>
      </c>
      <c r="CY569" s="27" t="s">
        <v>5153</v>
      </c>
    </row>
    <row r="570" spans="102:104" ht="15" customHeight="1" x14ac:dyDescent="0.15">
      <c r="CX570" t="s">
        <v>1211</v>
      </c>
      <c r="CY570" s="27" t="s">
        <v>5153</v>
      </c>
    </row>
    <row r="571" spans="102:104" ht="15" customHeight="1" x14ac:dyDescent="0.15">
      <c r="CX571" t="s">
        <v>1212</v>
      </c>
      <c r="CY571" s="27" t="s">
        <v>5153</v>
      </c>
    </row>
    <row r="572" spans="102:104" ht="15" customHeight="1" x14ac:dyDescent="0.15">
      <c r="CX572" t="s">
        <v>500</v>
      </c>
      <c r="CY572" s="27" t="s">
        <v>5153</v>
      </c>
    </row>
    <row r="573" spans="102:104" ht="15" customHeight="1" x14ac:dyDescent="0.15">
      <c r="CX573" t="s">
        <v>1586</v>
      </c>
      <c r="CY573" s="27" t="s">
        <v>5154</v>
      </c>
    </row>
    <row r="574" spans="102:104" ht="15" customHeight="1" x14ac:dyDescent="0.15">
      <c r="CX574" t="s">
        <v>4206</v>
      </c>
      <c r="CY574" s="27" t="s">
        <v>5154</v>
      </c>
    </row>
    <row r="575" spans="102:104" ht="15" customHeight="1" x14ac:dyDescent="0.15">
      <c r="CX575" t="s">
        <v>5173</v>
      </c>
      <c r="CY575" s="27" t="s">
        <v>5154</v>
      </c>
    </row>
    <row r="576" spans="102:104" ht="15" customHeight="1" x14ac:dyDescent="0.15">
      <c r="CX576" t="s">
        <v>5174</v>
      </c>
      <c r="CY576" s="27" t="s">
        <v>5153</v>
      </c>
      <c r="CZ576" s="27" t="s">
        <v>5152</v>
      </c>
    </row>
    <row r="577" spans="102:104" ht="15" customHeight="1" x14ac:dyDescent="0.15">
      <c r="CX577" t="s">
        <v>5175</v>
      </c>
      <c r="CY577" s="27" t="s">
        <v>5152</v>
      </c>
    </row>
    <row r="578" spans="102:104" ht="15" customHeight="1" x14ac:dyDescent="0.15">
      <c r="CX578" t="s">
        <v>5176</v>
      </c>
      <c r="CY578" s="27" t="s">
        <v>5154</v>
      </c>
      <c r="CZ578" s="27" t="s">
        <v>5152</v>
      </c>
    </row>
    <row r="579" spans="102:104" ht="15" customHeight="1" x14ac:dyDescent="0.15">
      <c r="CX579" t="s">
        <v>5177</v>
      </c>
      <c r="CY579" s="27" t="s">
        <v>5151</v>
      </c>
      <c r="CZ579" s="27" t="s">
        <v>5178</v>
      </c>
    </row>
    <row r="580" spans="102:104" ht="15" customHeight="1" x14ac:dyDescent="0.15">
      <c r="CX580" t="s">
        <v>513</v>
      </c>
      <c r="CY580" s="27" t="s">
        <v>5154</v>
      </c>
      <c r="CZ580" s="27" t="s">
        <v>5152</v>
      </c>
    </row>
    <row r="581" spans="102:104" ht="15" customHeight="1" x14ac:dyDescent="0.15">
      <c r="CX581" t="s">
        <v>517</v>
      </c>
      <c r="CY581" s="27" t="s">
        <v>5154</v>
      </c>
      <c r="CZ581" s="27" t="s">
        <v>5152</v>
      </c>
    </row>
    <row r="582" spans="102:104" ht="15" customHeight="1" x14ac:dyDescent="0.15">
      <c r="CX582" t="s">
        <v>521</v>
      </c>
      <c r="CY582" s="27" t="s">
        <v>5154</v>
      </c>
      <c r="CZ582" s="27" t="s">
        <v>5152</v>
      </c>
    </row>
    <row r="583" spans="102:104" ht="15" customHeight="1" x14ac:dyDescent="0.15">
      <c r="CX583" t="s">
        <v>1018</v>
      </c>
      <c r="CY583" s="27" t="s">
        <v>5154</v>
      </c>
    </row>
    <row r="584" spans="102:104" ht="15" customHeight="1" x14ac:dyDescent="0.15">
      <c r="CX584" t="s">
        <v>1020</v>
      </c>
      <c r="CY584" s="27" t="s">
        <v>5154</v>
      </c>
    </row>
    <row r="585" spans="102:104" ht="15" customHeight="1" x14ac:dyDescent="0.15">
      <c r="CX585" t="s">
        <v>744</v>
      </c>
      <c r="CY585" s="27" t="s">
        <v>5154</v>
      </c>
    </row>
    <row r="586" spans="102:104" ht="15" customHeight="1" x14ac:dyDescent="0.15">
      <c r="CX586" t="s">
        <v>3249</v>
      </c>
      <c r="CY586" s="27" t="s">
        <v>5152</v>
      </c>
    </row>
    <row r="587" spans="102:104" ht="15" customHeight="1" x14ac:dyDescent="0.15">
      <c r="CX587" t="s">
        <v>955</v>
      </c>
      <c r="CY587" s="27" t="s">
        <v>5152</v>
      </c>
    </row>
    <row r="588" spans="102:104" ht="15" customHeight="1" x14ac:dyDescent="0.15">
      <c r="CX588" t="s">
        <v>174</v>
      </c>
      <c r="CY588" s="27" t="s">
        <v>5152</v>
      </c>
    </row>
    <row r="589" spans="102:104" ht="15" customHeight="1" x14ac:dyDescent="0.15">
      <c r="CX589" t="s">
        <v>916</v>
      </c>
      <c r="CY589" s="27" t="s">
        <v>5153</v>
      </c>
    </row>
    <row r="590" spans="102:104" ht="15" customHeight="1" x14ac:dyDescent="0.15">
      <c r="CX590" t="s">
        <v>911</v>
      </c>
      <c r="CY590" s="27" t="s">
        <v>5152</v>
      </c>
    </row>
    <row r="591" spans="102:104" ht="15" customHeight="1" x14ac:dyDescent="0.15">
      <c r="CX591" t="s">
        <v>913</v>
      </c>
      <c r="CY591" s="27" t="s">
        <v>5152</v>
      </c>
    </row>
    <row r="592" spans="102:104" ht="15" customHeight="1" x14ac:dyDescent="0.15">
      <c r="CX592" t="s">
        <v>3106</v>
      </c>
      <c r="CY592" s="27" t="s">
        <v>5152</v>
      </c>
    </row>
    <row r="593" spans="102:105" ht="15" customHeight="1" x14ac:dyDescent="0.15">
      <c r="CX593" t="s">
        <v>3210</v>
      </c>
      <c r="CY593" s="27" t="s">
        <v>5152</v>
      </c>
    </row>
    <row r="594" spans="102:105" ht="15" customHeight="1" x14ac:dyDescent="0.15">
      <c r="CX594" t="s">
        <v>227</v>
      </c>
      <c r="CY594" s="27" t="s">
        <v>5152</v>
      </c>
    </row>
    <row r="595" spans="102:105" ht="15" customHeight="1" x14ac:dyDescent="0.15">
      <c r="CX595" t="s">
        <v>568</v>
      </c>
      <c r="CY595" s="27" t="s">
        <v>5154</v>
      </c>
    </row>
    <row r="596" spans="102:105" ht="15" customHeight="1" x14ac:dyDescent="0.15">
      <c r="CX596" t="s">
        <v>3357</v>
      </c>
      <c r="CY596" s="27" t="s">
        <v>5154</v>
      </c>
    </row>
    <row r="597" spans="102:105" ht="15" customHeight="1" x14ac:dyDescent="0.15">
      <c r="CX597" t="s">
        <v>951</v>
      </c>
      <c r="CY597" s="27" t="s">
        <v>5154</v>
      </c>
    </row>
    <row r="598" spans="102:105" ht="15" customHeight="1" x14ac:dyDescent="0.15">
      <c r="CX598" t="s">
        <v>5197</v>
      </c>
      <c r="CY598" s="27" t="s">
        <v>5152</v>
      </c>
      <c r="CZ598" s="27" t="s">
        <v>5154</v>
      </c>
      <c r="DA598" s="27" t="s">
        <v>5154</v>
      </c>
    </row>
    <row r="599" spans="102:105" ht="15" customHeight="1" x14ac:dyDescent="0.15">
      <c r="CX599" t="s">
        <v>5191</v>
      </c>
      <c r="CY599" s="27" t="s">
        <v>5153</v>
      </c>
      <c r="CZ599" s="27" t="s">
        <v>5152</v>
      </c>
      <c r="DA599" s="27" t="s">
        <v>5162</v>
      </c>
    </row>
    <row r="600" spans="102:105" ht="15" customHeight="1" x14ac:dyDescent="0.15">
      <c r="CX600" t="s">
        <v>5190</v>
      </c>
      <c r="CY600" s="27" t="s">
        <v>5151</v>
      </c>
      <c r="CZ600" s="27" t="s">
        <v>5178</v>
      </c>
    </row>
    <row r="601" spans="102:105" ht="15" customHeight="1" x14ac:dyDescent="0.15">
      <c r="CX601" t="s">
        <v>5198</v>
      </c>
      <c r="CY601" s="27" t="s">
        <v>5153</v>
      </c>
      <c r="CZ601" s="27" t="s">
        <v>5151</v>
      </c>
      <c r="DA601" s="27" t="s">
        <v>5178</v>
      </c>
    </row>
    <row r="602" spans="102:105" ht="15" customHeight="1" x14ac:dyDescent="0.15">
      <c r="CX602" t="s">
        <v>5202</v>
      </c>
      <c r="CY602" s="27" t="s">
        <v>5153</v>
      </c>
      <c r="CZ602" s="27" t="s">
        <v>5151</v>
      </c>
    </row>
    <row r="603" spans="102:105" ht="15" customHeight="1" x14ac:dyDescent="0.15">
      <c r="CX603" t="s">
        <v>5206</v>
      </c>
      <c r="CY603" s="27" t="s">
        <v>5153</v>
      </c>
      <c r="CZ603" s="27" t="s">
        <v>5151</v>
      </c>
    </row>
    <row r="604" spans="102:105" ht="15" customHeight="1" x14ac:dyDescent="0.15">
      <c r="CX604" t="s">
        <v>5195</v>
      </c>
      <c r="CY604" s="27" t="s">
        <v>5178</v>
      </c>
    </row>
    <row r="605" spans="102:105" ht="15" customHeight="1" x14ac:dyDescent="0.15">
      <c r="CX605" t="s">
        <v>5194</v>
      </c>
      <c r="CY605" s="27" t="s">
        <v>5153</v>
      </c>
    </row>
    <row r="606" spans="102:105" ht="15" customHeight="1" x14ac:dyDescent="0.15">
      <c r="CX606" t="s">
        <v>5204</v>
      </c>
      <c r="CY606" s="27" t="s">
        <v>5151</v>
      </c>
    </row>
    <row r="607" spans="102:105" ht="15" customHeight="1" x14ac:dyDescent="0.15">
      <c r="CX607" t="s">
        <v>5205</v>
      </c>
      <c r="CY607" s="27" t="s">
        <v>5178</v>
      </c>
    </row>
    <row r="608" spans="102:105" ht="15" customHeight="1" x14ac:dyDescent="0.15">
      <c r="CX608" t="s">
        <v>5193</v>
      </c>
      <c r="CY608" s="27" t="s">
        <v>5162</v>
      </c>
    </row>
    <row r="609" spans="102:105" ht="15" customHeight="1" x14ac:dyDescent="0.15">
      <c r="CX609" t="s">
        <v>5196</v>
      </c>
      <c r="CY609" s="27" t="s">
        <v>5153</v>
      </c>
    </row>
    <row r="610" spans="102:105" ht="15" customHeight="1" x14ac:dyDescent="0.15">
      <c r="CX610" t="s">
        <v>5203</v>
      </c>
      <c r="CY610" s="27" t="s">
        <v>5151</v>
      </c>
    </row>
    <row r="611" spans="102:105" ht="15" customHeight="1" x14ac:dyDescent="0.15">
      <c r="CX611" t="s">
        <v>5192</v>
      </c>
      <c r="CY611" s="27" t="s">
        <v>5153</v>
      </c>
      <c r="CZ611" s="27" t="s">
        <v>5178</v>
      </c>
    </row>
    <row r="612" spans="102:105" ht="15" customHeight="1" x14ac:dyDescent="0.15">
      <c r="CX612" t="s">
        <v>5189</v>
      </c>
      <c r="CY612" s="27" t="s">
        <v>5153</v>
      </c>
      <c r="CZ612" s="27" t="s">
        <v>5178</v>
      </c>
    </row>
    <row r="613" spans="102:105" ht="15" customHeight="1" x14ac:dyDescent="0.15">
      <c r="CX613" t="s">
        <v>5208</v>
      </c>
      <c r="CY613" s="27" t="s">
        <v>5153</v>
      </c>
      <c r="CZ613" s="27" t="s">
        <v>5153</v>
      </c>
      <c r="DA613" s="27" t="s">
        <v>5152</v>
      </c>
    </row>
    <row r="614" spans="102:105" ht="15" customHeight="1" x14ac:dyDescent="0.15">
      <c r="CX614" t="s">
        <v>5213</v>
      </c>
      <c r="CY614" s="27" t="s">
        <v>5153</v>
      </c>
      <c r="CZ614" s="27" t="s">
        <v>5153</v>
      </c>
      <c r="DA614" s="27" t="s">
        <v>5178</v>
      </c>
    </row>
    <row r="615" spans="102:105" ht="15" customHeight="1" x14ac:dyDescent="0.15">
      <c r="CX615" t="s">
        <v>5211</v>
      </c>
      <c r="CY615" s="27" t="s">
        <v>5152</v>
      </c>
      <c r="CZ615" s="27" t="s">
        <v>5154</v>
      </c>
    </row>
    <row r="616" spans="102:105" ht="15" customHeight="1" x14ac:dyDescent="0.15">
      <c r="CX616" t="s">
        <v>5215</v>
      </c>
      <c r="CY616" s="27" t="s">
        <v>5153</v>
      </c>
      <c r="CZ616" s="27" t="s">
        <v>5153</v>
      </c>
      <c r="DA616" s="27" t="s">
        <v>5153</v>
      </c>
    </row>
    <row r="617" spans="102:105" ht="15" customHeight="1" x14ac:dyDescent="0.15">
      <c r="CX617" t="s">
        <v>5212</v>
      </c>
      <c r="CY617" s="27" t="s">
        <v>5153</v>
      </c>
      <c r="CZ617" s="27" t="s">
        <v>5153</v>
      </c>
      <c r="DA617" s="27" t="s">
        <v>5152</v>
      </c>
    </row>
    <row r="618" spans="102:105" ht="15" customHeight="1" x14ac:dyDescent="0.15">
      <c r="CX618" t="s">
        <v>5210</v>
      </c>
      <c r="CY618" s="27" t="s">
        <v>5151</v>
      </c>
    </row>
    <row r="619" spans="102:105" ht="15" customHeight="1" x14ac:dyDescent="0.15">
      <c r="CX619" t="s">
        <v>5216</v>
      </c>
      <c r="CY619" s="27" t="s">
        <v>5154</v>
      </c>
      <c r="CZ619" s="27" t="s">
        <v>5154</v>
      </c>
      <c r="DA619" s="27" t="s">
        <v>5154</v>
      </c>
    </row>
    <row r="620" spans="102:105" ht="15" customHeight="1" x14ac:dyDescent="0.15">
      <c r="CX620" t="s">
        <v>5217</v>
      </c>
      <c r="CY620" s="27" t="s">
        <v>5153</v>
      </c>
      <c r="CZ620" s="27" t="s">
        <v>5151</v>
      </c>
      <c r="DA620" s="27" t="s">
        <v>5151</v>
      </c>
    </row>
    <row r="621" spans="102:105" ht="15" customHeight="1" x14ac:dyDescent="0.15">
      <c r="CX621" t="s">
        <v>5218</v>
      </c>
      <c r="CY621" s="27" t="s">
        <v>5153</v>
      </c>
      <c r="CZ621" s="27" t="s">
        <v>5152</v>
      </c>
    </row>
    <row r="622" spans="102:105" ht="15" customHeight="1" x14ac:dyDescent="0.15">
      <c r="CX622" t="s">
        <v>5219</v>
      </c>
      <c r="CY622" s="27" t="s">
        <v>5153</v>
      </c>
      <c r="CZ622" s="27" t="s">
        <v>5153</v>
      </c>
      <c r="DA622" s="27" t="s">
        <v>5152</v>
      </c>
    </row>
    <row r="623" spans="102:105" ht="15" customHeight="1" x14ac:dyDescent="0.15">
      <c r="CX623" t="s">
        <v>5220</v>
      </c>
      <c r="CY623" s="27" t="s">
        <v>5153</v>
      </c>
      <c r="CZ623" s="27" t="s">
        <v>5151</v>
      </c>
    </row>
    <row r="624" spans="102:105" ht="15" customHeight="1" x14ac:dyDescent="0.15">
      <c r="CX624" t="s">
        <v>5221</v>
      </c>
      <c r="CY624" s="27" t="s">
        <v>5153</v>
      </c>
      <c r="CZ624" s="27" t="s">
        <v>5151</v>
      </c>
    </row>
    <row r="625" spans="102:105" ht="15" customHeight="1" x14ac:dyDescent="0.15">
      <c r="CX625" t="s">
        <v>5222</v>
      </c>
      <c r="CY625" s="27" t="s">
        <v>5153</v>
      </c>
      <c r="CZ625" s="27" t="s">
        <v>5178</v>
      </c>
    </row>
    <row r="626" spans="102:105" ht="15" customHeight="1" x14ac:dyDescent="0.15">
      <c r="CX626" t="s">
        <v>5223</v>
      </c>
      <c r="CY626" s="27" t="s">
        <v>5153</v>
      </c>
      <c r="CZ626" s="27" t="s">
        <v>5153</v>
      </c>
      <c r="DA626" s="27" t="s">
        <v>5152</v>
      </c>
    </row>
    <row r="627" spans="102:105" ht="15" customHeight="1" x14ac:dyDescent="0.15">
      <c r="CX627" t="s">
        <v>5224</v>
      </c>
      <c r="CY627" s="27" t="s">
        <v>5151</v>
      </c>
      <c r="CZ627" s="27" t="s">
        <v>5153</v>
      </c>
      <c r="DA627" s="27" t="s">
        <v>5153</v>
      </c>
    </row>
    <row r="628" spans="102:105" ht="15" customHeight="1" x14ac:dyDescent="0.15">
      <c r="CX628" t="s">
        <v>5225</v>
      </c>
      <c r="CY628" s="27" t="s">
        <v>5178</v>
      </c>
    </row>
    <row r="629" spans="102:105" ht="15" customHeight="1" x14ac:dyDescent="0.15">
      <c r="CX629" t="s">
        <v>5226</v>
      </c>
      <c r="CY629" s="27" t="s">
        <v>5153</v>
      </c>
    </row>
    <row r="630" spans="102:105" ht="15" customHeight="1" x14ac:dyDescent="0.15">
      <c r="CX630" t="s">
        <v>5227</v>
      </c>
      <c r="CY630" s="27" t="s">
        <v>5153</v>
      </c>
      <c r="CZ630" s="27" t="s">
        <v>5151</v>
      </c>
    </row>
    <row r="631" spans="102:105" ht="15" customHeight="1" x14ac:dyDescent="0.15">
      <c r="CX631" t="s">
        <v>5228</v>
      </c>
      <c r="CY631" s="27" t="s">
        <v>5152</v>
      </c>
    </row>
    <row r="632" spans="102:105" ht="15" customHeight="1" x14ac:dyDescent="0.15">
      <c r="CX632" t="s">
        <v>5229</v>
      </c>
      <c r="CY632" s="27" t="s">
        <v>5152</v>
      </c>
      <c r="CZ632" s="27" t="s">
        <v>5154</v>
      </c>
    </row>
    <row r="633" spans="102:105" ht="15" customHeight="1" x14ac:dyDescent="0.15">
      <c r="CX633" t="s">
        <v>5230</v>
      </c>
      <c r="CY633" s="27" t="s">
        <v>5155</v>
      </c>
      <c r="CZ633" s="27" t="s">
        <v>5151</v>
      </c>
    </row>
    <row r="634" spans="102:105" ht="15" customHeight="1" x14ac:dyDescent="0.15">
      <c r="CX634" t="s">
        <v>5250</v>
      </c>
      <c r="CY634" s="27" t="s">
        <v>5153</v>
      </c>
      <c r="CZ634" s="27" t="s">
        <v>5154</v>
      </c>
      <c r="DA634" s="27" t="s">
        <v>5154</v>
      </c>
    </row>
    <row r="635" spans="102:105" ht="15" customHeight="1" x14ac:dyDescent="0.15">
      <c r="CX635" t="s">
        <v>5257</v>
      </c>
      <c r="CY635" s="27" t="s">
        <v>5154</v>
      </c>
      <c r="CZ635" s="27" t="s">
        <v>5152</v>
      </c>
      <c r="DA635" s="27" t="s">
        <v>5152</v>
      </c>
    </row>
    <row r="636" spans="102:105" ht="15" customHeight="1" x14ac:dyDescent="0.15">
      <c r="CX636" t="s">
        <v>5259</v>
      </c>
      <c r="CY636" s="27" t="s">
        <v>5151</v>
      </c>
    </row>
    <row r="637" spans="102:105" ht="15" customHeight="1" x14ac:dyDescent="0.15">
      <c r="CX637" t="s">
        <v>5248</v>
      </c>
      <c r="CY637" s="27" t="s">
        <v>5154</v>
      </c>
    </row>
    <row r="638" spans="102:105" ht="15" customHeight="1" x14ac:dyDescent="0.15">
      <c r="CX638" t="s">
        <v>5249</v>
      </c>
      <c r="CY638" s="27" t="s">
        <v>5153</v>
      </c>
    </row>
    <row r="639" spans="102:105" ht="15" customHeight="1" x14ac:dyDescent="0.15">
      <c r="CX639" t="s">
        <v>5246</v>
      </c>
      <c r="CY639" s="27" t="s">
        <v>5153</v>
      </c>
      <c r="CZ639" s="27" t="s">
        <v>5154</v>
      </c>
      <c r="DA639" s="27" t="s">
        <v>5152</v>
      </c>
    </row>
    <row r="640" spans="102:105" ht="15" customHeight="1" x14ac:dyDescent="0.15">
      <c r="CX640" t="s">
        <v>5242</v>
      </c>
      <c r="CY640" s="27" t="s">
        <v>5153</v>
      </c>
      <c r="CZ640" s="27" t="s">
        <v>5152</v>
      </c>
    </row>
    <row r="641" spans="102:105" ht="15" customHeight="1" x14ac:dyDescent="0.15">
      <c r="CX641" t="s">
        <v>5244</v>
      </c>
      <c r="CY641" s="27" t="s">
        <v>5153</v>
      </c>
      <c r="CZ641" s="27" t="s">
        <v>5153</v>
      </c>
    </row>
    <row r="642" spans="102:105" ht="15" customHeight="1" x14ac:dyDescent="0.15">
      <c r="CX642" t="s">
        <v>5252</v>
      </c>
      <c r="CY642" s="27" t="s">
        <v>5153</v>
      </c>
      <c r="CZ642" s="27" t="s">
        <v>5152</v>
      </c>
    </row>
    <row r="643" spans="102:105" ht="15" customHeight="1" x14ac:dyDescent="0.15">
      <c r="CX643" t="s">
        <v>5255</v>
      </c>
      <c r="CY643" s="27" t="s">
        <v>5153</v>
      </c>
      <c r="CZ643" s="27" t="s">
        <v>5153</v>
      </c>
      <c r="DA643" s="27" t="s">
        <v>5162</v>
      </c>
    </row>
    <row r="644" spans="102:105" ht="15" customHeight="1" x14ac:dyDescent="0.15">
      <c r="CX644" t="s">
        <v>5254</v>
      </c>
      <c r="CY644" s="27" t="s">
        <v>5151</v>
      </c>
      <c r="CZ644" s="27" t="s">
        <v>5151</v>
      </c>
    </row>
    <row r="645" spans="102:105" ht="15" customHeight="1" x14ac:dyDescent="0.15">
      <c r="CX645" t="s">
        <v>5260</v>
      </c>
      <c r="CY645" s="27" t="s">
        <v>5152</v>
      </c>
    </row>
    <row r="646" spans="102:105" ht="15" customHeight="1" x14ac:dyDescent="0.15">
      <c r="CX646" t="s">
        <v>5261</v>
      </c>
      <c r="CY646" s="27" t="s">
        <v>5152</v>
      </c>
      <c r="CZ646" s="27" t="s">
        <v>5152</v>
      </c>
      <c r="DA646" s="27" t="s">
        <v>5152</v>
      </c>
    </row>
    <row r="647" spans="102:105" ht="15" customHeight="1" x14ac:dyDescent="0.15">
      <c r="CX647" t="s">
        <v>5263</v>
      </c>
      <c r="CY647" s="27" t="s">
        <v>5153</v>
      </c>
      <c r="CZ647" s="27" t="s">
        <v>5151</v>
      </c>
      <c r="DA647" s="27" t="s">
        <v>5151</v>
      </c>
    </row>
    <row r="648" spans="102:105" ht="15" customHeight="1" x14ac:dyDescent="0.15">
      <c r="CX648" t="s">
        <v>5265</v>
      </c>
      <c r="CY648" s="27" t="s">
        <v>5153</v>
      </c>
      <c r="CZ648" s="27" t="s">
        <v>5178</v>
      </c>
    </row>
    <row r="649" spans="102:105" ht="15" customHeight="1" x14ac:dyDescent="0.15">
      <c r="CX649" t="s">
        <v>5287</v>
      </c>
      <c r="CY649" s="27" t="s">
        <v>5153</v>
      </c>
      <c r="CZ649" s="27" t="s">
        <v>5151</v>
      </c>
      <c r="DA649" s="27" t="s">
        <v>5178</v>
      </c>
    </row>
    <row r="650" spans="102:105" ht="15" customHeight="1" x14ac:dyDescent="0.15">
      <c r="CX650" t="s">
        <v>5298</v>
      </c>
      <c r="CY650" s="27" t="s">
        <v>5151</v>
      </c>
      <c r="CZ650" s="27" t="s">
        <v>5153</v>
      </c>
      <c r="DA650" s="27" t="s">
        <v>5153</v>
      </c>
    </row>
    <row r="651" spans="102:105" ht="15" customHeight="1" x14ac:dyDescent="0.15">
      <c r="CX651" t="s">
        <v>5301</v>
      </c>
      <c r="CY651" s="27" t="s">
        <v>5153</v>
      </c>
      <c r="CZ651" s="27" t="s">
        <v>5153</v>
      </c>
      <c r="DA651" s="27" t="s">
        <v>5178</v>
      </c>
    </row>
    <row r="652" spans="102:105" ht="15" customHeight="1" x14ac:dyDescent="0.15">
      <c r="CX652" t="s">
        <v>5271</v>
      </c>
      <c r="CY652" s="27" t="s">
        <v>5152</v>
      </c>
      <c r="CZ652" s="27" t="s">
        <v>5152</v>
      </c>
    </row>
    <row r="653" spans="102:105" ht="15" customHeight="1" x14ac:dyDescent="0.15">
      <c r="CX653" t="s">
        <v>5306</v>
      </c>
      <c r="CY653" s="27" t="s">
        <v>5178</v>
      </c>
    </row>
    <row r="654" spans="102:105" ht="15" customHeight="1" x14ac:dyDescent="0.15">
      <c r="CX654" t="s">
        <v>5285</v>
      </c>
      <c r="CY654" s="27" t="s">
        <v>5153</v>
      </c>
      <c r="CZ654" s="27" t="s">
        <v>5151</v>
      </c>
      <c r="DA654" s="27" t="s">
        <v>5151</v>
      </c>
    </row>
    <row r="655" spans="102:105" ht="15" customHeight="1" x14ac:dyDescent="0.15">
      <c r="CX655" t="s">
        <v>5288</v>
      </c>
      <c r="CY655" s="27" t="s">
        <v>5153</v>
      </c>
      <c r="CZ655" s="27" t="s">
        <v>5153</v>
      </c>
      <c r="DA655" s="27" t="s">
        <v>5153</v>
      </c>
    </row>
    <row r="656" spans="102:105" ht="15" customHeight="1" x14ac:dyDescent="0.15">
      <c r="CX656" t="s">
        <v>5304</v>
      </c>
      <c r="CY656" s="27" t="s">
        <v>5151</v>
      </c>
      <c r="CZ656" s="27" t="s">
        <v>5153</v>
      </c>
      <c r="DA656" s="27" t="s">
        <v>5162</v>
      </c>
    </row>
    <row r="657" spans="102:105" ht="15" customHeight="1" x14ac:dyDescent="0.15">
      <c r="CX657" t="s">
        <v>5273</v>
      </c>
      <c r="CY657" s="27" t="s">
        <v>5153</v>
      </c>
      <c r="CZ657" s="27" t="s">
        <v>5154</v>
      </c>
      <c r="DA657" s="27" t="s">
        <v>5154</v>
      </c>
    </row>
    <row r="658" spans="102:105" ht="15" customHeight="1" x14ac:dyDescent="0.15">
      <c r="CX658" t="s">
        <v>5294</v>
      </c>
      <c r="CY658" s="27" t="s">
        <v>5151</v>
      </c>
      <c r="CZ658" s="27" t="s">
        <v>5153</v>
      </c>
    </row>
    <row r="659" spans="102:105" ht="15" customHeight="1" x14ac:dyDescent="0.15">
      <c r="CX659" t="s">
        <v>5293</v>
      </c>
      <c r="CY659" s="27" t="s">
        <v>5178</v>
      </c>
    </row>
    <row r="660" spans="102:105" ht="15" customHeight="1" x14ac:dyDescent="0.15">
      <c r="CX660" t="s">
        <v>5276</v>
      </c>
      <c r="CY660" s="27" t="s">
        <v>5152</v>
      </c>
    </row>
    <row r="661" spans="102:105" ht="15" customHeight="1" x14ac:dyDescent="0.15">
      <c r="CX661" t="s">
        <v>5275</v>
      </c>
      <c r="CY661" s="27" t="s">
        <v>5153</v>
      </c>
    </row>
    <row r="662" spans="102:105" ht="15" customHeight="1" x14ac:dyDescent="0.15">
      <c r="CX662" t="s">
        <v>5296</v>
      </c>
      <c r="CY662" s="27" t="s">
        <v>5151</v>
      </c>
    </row>
    <row r="663" spans="102:105" ht="15" customHeight="1" x14ac:dyDescent="0.15">
      <c r="CX663" t="s">
        <v>5297</v>
      </c>
      <c r="CY663" s="27" t="s">
        <v>5151</v>
      </c>
      <c r="CZ663" s="27" t="s">
        <v>5153</v>
      </c>
    </row>
    <row r="664" spans="102:105" ht="15" customHeight="1" x14ac:dyDescent="0.15">
      <c r="CX664" t="s">
        <v>5283</v>
      </c>
      <c r="CY664" s="27" t="s">
        <v>5151</v>
      </c>
      <c r="CZ664" s="27" t="s">
        <v>5151</v>
      </c>
      <c r="DA664" s="27" t="s">
        <v>5178</v>
      </c>
    </row>
    <row r="665" spans="102:105" ht="15" customHeight="1" x14ac:dyDescent="0.15">
      <c r="CX665" t="s">
        <v>5291</v>
      </c>
      <c r="CY665" s="27" t="s">
        <v>5153</v>
      </c>
      <c r="CZ665" s="27" t="s">
        <v>5154</v>
      </c>
      <c r="DA665" s="27" t="s">
        <v>5152</v>
      </c>
    </row>
    <row r="666" spans="102:105" ht="15" customHeight="1" x14ac:dyDescent="0.15">
      <c r="CX666" t="s">
        <v>5282</v>
      </c>
      <c r="CY666" s="27" t="s">
        <v>5153</v>
      </c>
    </row>
    <row r="667" spans="102:105" ht="15" customHeight="1" x14ac:dyDescent="0.15">
      <c r="CX667" t="s">
        <v>5279</v>
      </c>
      <c r="CY667" s="27" t="s">
        <v>5178</v>
      </c>
    </row>
    <row r="668" spans="102:105" ht="15" customHeight="1" x14ac:dyDescent="0.15">
      <c r="CX668" t="s">
        <v>5280</v>
      </c>
      <c r="CY668" s="27" t="s">
        <v>5151</v>
      </c>
      <c r="CZ668" s="27" t="s">
        <v>5153</v>
      </c>
      <c r="DA668" s="27" t="s">
        <v>5153</v>
      </c>
    </row>
    <row r="669" spans="102:105" ht="15" customHeight="1" x14ac:dyDescent="0.15">
      <c r="CX669" t="s">
        <v>5390</v>
      </c>
      <c r="CY669" s="27" t="s">
        <v>5153</v>
      </c>
      <c r="CZ669" s="27" t="s">
        <v>5151</v>
      </c>
      <c r="DA669" s="27" t="s">
        <v>5178</v>
      </c>
    </row>
    <row r="670" spans="102:105" ht="15" customHeight="1" x14ac:dyDescent="0.15">
      <c r="CX670" t="s">
        <v>5389</v>
      </c>
      <c r="CY670" s="27" t="s">
        <v>5153</v>
      </c>
      <c r="CZ670" s="27" t="s">
        <v>5152</v>
      </c>
      <c r="DA670" s="27" t="s">
        <v>5152</v>
      </c>
    </row>
    <row r="671" spans="102:105" ht="15" customHeight="1" x14ac:dyDescent="0.15">
      <c r="CX671" t="s">
        <v>5388</v>
      </c>
      <c r="CY671" s="27" t="s">
        <v>5153</v>
      </c>
      <c r="CZ671" s="27" t="s">
        <v>5154</v>
      </c>
      <c r="DA671" s="27" t="s">
        <v>5154</v>
      </c>
    </row>
    <row r="672" spans="102:105" ht="15" customHeight="1" x14ac:dyDescent="0.15">
      <c r="CX672" t="s">
        <v>5387</v>
      </c>
      <c r="CY672" s="27" t="s">
        <v>5153</v>
      </c>
      <c r="CZ672" s="27" t="s">
        <v>5152</v>
      </c>
    </row>
    <row r="673" spans="102:104" ht="15" customHeight="1" x14ac:dyDescent="0.15">
      <c r="CX673" t="s">
        <v>5313</v>
      </c>
      <c r="CY673" s="27" t="s">
        <v>5153</v>
      </c>
      <c r="CZ673" s="27" t="s">
        <v>5178</v>
      </c>
    </row>
  </sheetData>
  <phoneticPr fontId="1"/>
  <conditionalFormatting sqref="J95:K95 B5:E5 B23:E23 B41:E41 B59:E59 B77:E77 B95:E95 J5:K5 J23:K23 J41:K41 J59:K59 J77:K77">
    <cfRule type="cellIs" dxfId="8486" priority="1895" operator="equal">
      <formula>"C"</formula>
    </cfRule>
    <cfRule type="cellIs" dxfId="8485" priority="1896" operator="equal">
      <formula>"B"</formula>
    </cfRule>
    <cfRule type="cellIs" dxfId="8484" priority="1897" operator="equal">
      <formula>"A"</formula>
    </cfRule>
  </conditionalFormatting>
  <conditionalFormatting sqref="V1:AG1 V4:AG1048576 W2:AG3 B1:M1048576">
    <cfRule type="containsErrors" dxfId="8483" priority="1894">
      <formula>ISERROR(B1)</formula>
    </cfRule>
  </conditionalFormatting>
  <conditionalFormatting sqref="D1:E1048576 J1:K1048576">
    <cfRule type="cellIs" dxfId="8482" priority="1881" operator="equal">
      <formula>"◎"</formula>
    </cfRule>
    <cfRule type="cellIs" dxfId="8481" priority="1882" operator="equal">
      <formula>"△"</formula>
    </cfRule>
    <cfRule type="cellIs" dxfId="8480" priority="1883" operator="equal">
      <formula>"〇"</formula>
    </cfRule>
    <cfRule type="cellIs" dxfId="8479" priority="1884" operator="equal">
      <formula>"晩"</formula>
    </cfRule>
    <cfRule type="cellIs" dxfId="8478" priority="1885" operator="equal">
      <formula>"堅"</formula>
    </cfRule>
    <cfRule type="cellIs" dxfId="8477" priority="1886" operator="equal">
      <formula>"丈"</formula>
    </cfRule>
    <cfRule type="cellIs" dxfId="8476" priority="1887" operator="equal">
      <formula>"早"</formula>
    </cfRule>
    <cfRule type="cellIs" dxfId="8475" priority="1888" operator="equal">
      <formula>"気"</formula>
    </cfRule>
    <cfRule type="cellIs" dxfId="8474" priority="1889" operator="equal">
      <formula>"ダ"</formula>
    </cfRule>
    <cfRule type="cellIs" dxfId="8473" priority="1890" operator="equal">
      <formula>"長"</formula>
    </cfRule>
    <cfRule type="cellIs" dxfId="8472" priority="1891" operator="equal">
      <formula>"底"</formula>
    </cfRule>
    <cfRule type="cellIs" dxfId="8471" priority="1892" operator="equal">
      <formula>"短"</formula>
    </cfRule>
    <cfRule type="cellIs" dxfId="8470" priority="1893" operator="equal">
      <formula>0</formula>
    </cfRule>
  </conditionalFormatting>
  <conditionalFormatting sqref="J1:K1048576">
    <cfRule type="cellIs" dxfId="8469" priority="1879" operator="equal">
      <formula>"短"</formula>
    </cfRule>
    <cfRule type="cellIs" dxfId="8468" priority="1880" operator="equal">
      <formula>0</formula>
    </cfRule>
  </conditionalFormatting>
  <conditionalFormatting sqref="E1:E1048576 J1:K1048576">
    <cfRule type="cellIs" dxfId="8467" priority="1878" operator="equal">
      <formula>"速"</formula>
    </cfRule>
  </conditionalFormatting>
  <conditionalFormatting sqref="AC1:AG1048576">
    <cfRule type="cellIs" dxfId="8466" priority="1875" operator="equal">
      <formula>"C"</formula>
    </cfRule>
    <cfRule type="cellIs" dxfId="8465" priority="1876" operator="equal">
      <formula>"B"</formula>
    </cfRule>
    <cfRule type="cellIs" dxfId="8464" priority="1877" operator="equal">
      <formula>"A"</formula>
    </cfRule>
  </conditionalFormatting>
  <conditionalFormatting sqref="AB1:AB1048576 AD10 AD13 AD16 AD19 AD22 AD5">
    <cfRule type="cellIs" dxfId="8463" priority="1872" operator="equal">
      <formula>"△"</formula>
    </cfRule>
    <cfRule type="cellIs" dxfId="8462" priority="1873" operator="equal">
      <formula>"◎"</formula>
    </cfRule>
    <cfRule type="cellIs" dxfId="8461" priority="1874" operator="equal">
      <formula>"〇"</formula>
    </cfRule>
  </conditionalFormatting>
  <conditionalFormatting sqref="X1:X1048576">
    <cfRule type="cellIs" dxfId="8460" priority="1871" operator="equal">
      <formula>0</formula>
    </cfRule>
  </conditionalFormatting>
  <conditionalFormatting sqref="V2:V3">
    <cfRule type="containsErrors" dxfId="8459" priority="1837">
      <formula>ISERROR(V2)</formula>
    </cfRule>
  </conditionalFormatting>
  <conditionalFormatting sqref="W26">
    <cfRule type="containsErrors" dxfId="8458" priority="1645">
      <formula>ISERROR(W26)</formula>
    </cfRule>
  </conditionalFormatting>
  <conditionalFormatting sqref="X5">
    <cfRule type="containsErrors" dxfId="8457" priority="1644">
      <formula>ISERROR(X5)</formula>
    </cfRule>
  </conditionalFormatting>
  <conditionalFormatting sqref="X5">
    <cfRule type="cellIs" dxfId="8456" priority="1643" operator="equal">
      <formula>0</formula>
    </cfRule>
  </conditionalFormatting>
  <conditionalFormatting sqref="X5">
    <cfRule type="containsErrors" dxfId="8455" priority="1642">
      <formula>ISERROR(X5)</formula>
    </cfRule>
  </conditionalFormatting>
  <conditionalFormatting sqref="X5">
    <cfRule type="cellIs" dxfId="8454" priority="1641" operator="equal">
      <formula>0</formula>
    </cfRule>
  </conditionalFormatting>
  <conditionalFormatting sqref="X26">
    <cfRule type="containsErrors" dxfId="8453" priority="1640">
      <formula>ISERROR(X26)</formula>
    </cfRule>
  </conditionalFormatting>
  <conditionalFormatting sqref="X26">
    <cfRule type="cellIs" dxfId="8452" priority="1639" operator="equal">
      <formula>0</formula>
    </cfRule>
  </conditionalFormatting>
  <conditionalFormatting sqref="X26">
    <cfRule type="containsErrors" dxfId="8451" priority="1638">
      <formula>ISERROR(X26)</formula>
    </cfRule>
  </conditionalFormatting>
  <conditionalFormatting sqref="X26">
    <cfRule type="cellIs" dxfId="8450" priority="1637" operator="equal">
      <formula>0</formula>
    </cfRule>
  </conditionalFormatting>
  <conditionalFormatting sqref="N111:Q1048576">
    <cfRule type="containsErrors" dxfId="8449" priority="1636">
      <formula>ISERROR(N111)</formula>
    </cfRule>
  </conditionalFormatting>
  <conditionalFormatting sqref="P119:Q1048576 P111:Q117 N111:O1048576">
    <cfRule type="containsErrors" dxfId="8448" priority="1635">
      <formula>ISERROR(N111)</formula>
    </cfRule>
  </conditionalFormatting>
  <conditionalFormatting sqref="N111:N1048576">
    <cfRule type="containsErrors" dxfId="8447" priority="1634">
      <formula>ISERROR(N111)</formula>
    </cfRule>
  </conditionalFormatting>
  <conditionalFormatting sqref="N111:N1048576">
    <cfRule type="containsErrors" dxfId="8446" priority="1632">
      <formula>ISERROR(N111)</formula>
    </cfRule>
  </conditionalFormatting>
  <conditionalFormatting sqref="N111:N1048576">
    <cfRule type="containsErrors" dxfId="8445" priority="1631">
      <formula>ISERROR(N111)</formula>
    </cfRule>
  </conditionalFormatting>
  <conditionalFormatting sqref="N111:N1048576">
    <cfRule type="containsErrors" dxfId="8444" priority="1630">
      <formula>ISERROR(N111)</formula>
    </cfRule>
  </conditionalFormatting>
  <conditionalFormatting sqref="N111:N1048576">
    <cfRule type="containsErrors" dxfId="8443" priority="1629">
      <formula>ISERROR(N111)</formula>
    </cfRule>
  </conditionalFormatting>
  <conditionalFormatting sqref="N111:N1048576">
    <cfRule type="containsErrors" dxfId="8442" priority="1627">
      <formula>ISERROR(N111)</formula>
    </cfRule>
  </conditionalFormatting>
  <conditionalFormatting sqref="N111:N1048576">
    <cfRule type="containsErrors" dxfId="8441" priority="1626">
      <formula>ISERROR(N111)</formula>
    </cfRule>
  </conditionalFormatting>
  <conditionalFormatting sqref="N111:N1048576">
    <cfRule type="containsErrors" dxfId="8440" priority="1625">
      <formula>ISERROR(N111)</formula>
    </cfRule>
  </conditionalFormatting>
  <conditionalFormatting sqref="N111">
    <cfRule type="cellIs" dxfId="8439" priority="1624" operator="notEqual">
      <formula>0</formula>
    </cfRule>
  </conditionalFormatting>
  <conditionalFormatting sqref="N111">
    <cfRule type="cellIs" dxfId="8438" priority="1623" operator="not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8437" priority="1418">
      <formula>ISERROR(N1)</formula>
    </cfRule>
  </conditionalFormatting>
  <conditionalFormatting sqref="O13">
    <cfRule type="containsErrors" dxfId="8436" priority="1417">
      <formula>ISERROR(O13)</formula>
    </cfRule>
  </conditionalFormatting>
  <conditionalFormatting sqref="O16">
    <cfRule type="containsErrors" dxfId="8435" priority="1416">
      <formula>ISERROR(O16)</formula>
    </cfRule>
  </conditionalFormatting>
  <conditionalFormatting sqref="O103">
    <cfRule type="containsErrors" dxfId="8434" priority="1415">
      <formula>ISERROR(O103)</formula>
    </cfRule>
  </conditionalFormatting>
  <conditionalFormatting sqref="O106">
    <cfRule type="containsErrors" dxfId="8433" priority="1414">
      <formula>ISERROR(O106)</formula>
    </cfRule>
  </conditionalFormatting>
  <conditionalFormatting sqref="O85">
    <cfRule type="containsErrors" dxfId="8432" priority="1413">
      <formula>ISERROR(O85)</formula>
    </cfRule>
  </conditionalFormatting>
  <conditionalFormatting sqref="O88">
    <cfRule type="containsErrors" dxfId="8431" priority="1412">
      <formula>ISERROR(O88)</formula>
    </cfRule>
  </conditionalFormatting>
  <conditionalFormatting sqref="O67">
    <cfRule type="containsErrors" dxfId="8430" priority="1411">
      <formula>ISERROR(O67)</formula>
    </cfRule>
  </conditionalFormatting>
  <conditionalFormatting sqref="O70">
    <cfRule type="containsErrors" dxfId="8429" priority="1410">
      <formula>ISERROR(O70)</formula>
    </cfRule>
  </conditionalFormatting>
  <conditionalFormatting sqref="O49">
    <cfRule type="containsErrors" dxfId="8428" priority="1409">
      <formula>ISERROR(O49)</formula>
    </cfRule>
  </conditionalFormatting>
  <conditionalFormatting sqref="O52">
    <cfRule type="containsErrors" dxfId="8427" priority="1408">
      <formula>ISERROR(O52)</formula>
    </cfRule>
  </conditionalFormatting>
  <conditionalFormatting sqref="O31">
    <cfRule type="containsErrors" dxfId="8426" priority="1407">
      <formula>ISERROR(O31)</formula>
    </cfRule>
  </conditionalFormatting>
  <conditionalFormatting sqref="O34">
    <cfRule type="containsErrors" dxfId="8425" priority="1406">
      <formula>ISERROR(O34)</formula>
    </cfRule>
  </conditionalFormatting>
  <conditionalFormatting sqref="O13">
    <cfRule type="containsErrors" dxfId="8424" priority="1405">
      <formula>ISERROR(O13)</formula>
    </cfRule>
  </conditionalFormatting>
  <conditionalFormatting sqref="O16">
    <cfRule type="containsErrors" dxfId="8423" priority="1404">
      <formula>ISERROR(O16)</formula>
    </cfRule>
  </conditionalFormatting>
  <conditionalFormatting sqref="O49">
    <cfRule type="containsErrors" dxfId="8422" priority="1403">
      <formula>ISERROR(O49)</formula>
    </cfRule>
  </conditionalFormatting>
  <conditionalFormatting sqref="O52">
    <cfRule type="containsErrors" dxfId="8421" priority="1402">
      <formula>ISERROR(O52)</formula>
    </cfRule>
  </conditionalFormatting>
  <conditionalFormatting sqref="O67">
    <cfRule type="containsErrors" dxfId="8420" priority="1401">
      <formula>ISERROR(O67)</formula>
    </cfRule>
  </conditionalFormatting>
  <conditionalFormatting sqref="O70">
    <cfRule type="containsErrors" dxfId="8419" priority="1400">
      <formula>ISERROR(O70)</formula>
    </cfRule>
  </conditionalFormatting>
  <conditionalFormatting sqref="O67">
    <cfRule type="containsErrors" dxfId="8418" priority="1399">
      <formula>ISERROR(O67)</formula>
    </cfRule>
  </conditionalFormatting>
  <conditionalFormatting sqref="O70">
    <cfRule type="containsErrors" dxfId="8417" priority="1398">
      <formula>ISERROR(O70)</formula>
    </cfRule>
  </conditionalFormatting>
  <conditionalFormatting sqref="O31">
    <cfRule type="containsErrors" dxfId="8416" priority="1397">
      <formula>ISERROR(O31)</formula>
    </cfRule>
  </conditionalFormatting>
  <conditionalFormatting sqref="O34">
    <cfRule type="containsErrors" dxfId="8415" priority="1396">
      <formula>ISERROR(O34)</formula>
    </cfRule>
  </conditionalFormatting>
  <conditionalFormatting sqref="O31">
    <cfRule type="containsErrors" dxfId="8414" priority="1395">
      <formula>ISERROR(O31)</formula>
    </cfRule>
  </conditionalFormatting>
  <conditionalFormatting sqref="O34">
    <cfRule type="containsErrors" dxfId="8413" priority="1394">
      <formula>ISERROR(O34)</formula>
    </cfRule>
  </conditionalFormatting>
  <conditionalFormatting sqref="O49">
    <cfRule type="containsErrors" dxfId="8412" priority="1393">
      <formula>ISERROR(O49)</formula>
    </cfRule>
  </conditionalFormatting>
  <conditionalFormatting sqref="O52">
    <cfRule type="containsErrors" dxfId="8411" priority="1392">
      <formula>ISERROR(O52)</formula>
    </cfRule>
  </conditionalFormatting>
  <conditionalFormatting sqref="O49">
    <cfRule type="containsErrors" dxfId="8410" priority="1391">
      <formula>ISERROR(O49)</formula>
    </cfRule>
  </conditionalFormatting>
  <conditionalFormatting sqref="O52">
    <cfRule type="containsErrors" dxfId="8409" priority="1390">
      <formula>ISERROR(O52)</formula>
    </cfRule>
  </conditionalFormatting>
  <conditionalFormatting sqref="O49">
    <cfRule type="containsErrors" dxfId="8408" priority="1389">
      <formula>ISERROR(O49)</formula>
    </cfRule>
  </conditionalFormatting>
  <conditionalFormatting sqref="O52">
    <cfRule type="containsErrors" dxfId="8407" priority="1388">
      <formula>ISERROR(O52)</formula>
    </cfRule>
  </conditionalFormatting>
  <conditionalFormatting sqref="O49">
    <cfRule type="containsErrors" dxfId="8406" priority="1387">
      <formula>ISERROR(O49)</formula>
    </cfRule>
  </conditionalFormatting>
  <conditionalFormatting sqref="O52">
    <cfRule type="containsErrors" dxfId="8405" priority="1386">
      <formula>ISERROR(O52)</formula>
    </cfRule>
  </conditionalFormatting>
  <conditionalFormatting sqref="O49">
    <cfRule type="containsErrors" dxfId="8404" priority="1385">
      <formula>ISERROR(O49)</formula>
    </cfRule>
  </conditionalFormatting>
  <conditionalFormatting sqref="O52">
    <cfRule type="containsErrors" dxfId="8403" priority="1384">
      <formula>ISERROR(O52)</formula>
    </cfRule>
  </conditionalFormatting>
  <conditionalFormatting sqref="O49">
    <cfRule type="containsErrors" dxfId="8402" priority="1383">
      <formula>ISERROR(O49)</formula>
    </cfRule>
  </conditionalFormatting>
  <conditionalFormatting sqref="O52">
    <cfRule type="containsErrors" dxfId="8401" priority="1382">
      <formula>ISERROR(O52)</formula>
    </cfRule>
  </conditionalFormatting>
  <conditionalFormatting sqref="O67">
    <cfRule type="containsErrors" dxfId="8400" priority="1381">
      <formula>ISERROR(O67)</formula>
    </cfRule>
  </conditionalFormatting>
  <conditionalFormatting sqref="O70">
    <cfRule type="containsErrors" dxfId="8399" priority="1380">
      <formula>ISERROR(O70)</formula>
    </cfRule>
  </conditionalFormatting>
  <conditionalFormatting sqref="O67">
    <cfRule type="containsErrors" dxfId="8398" priority="1379">
      <formula>ISERROR(O67)</formula>
    </cfRule>
  </conditionalFormatting>
  <conditionalFormatting sqref="O70">
    <cfRule type="containsErrors" dxfId="8397" priority="1378">
      <formula>ISERROR(O70)</formula>
    </cfRule>
  </conditionalFormatting>
  <conditionalFormatting sqref="O67">
    <cfRule type="containsErrors" dxfId="8396" priority="1377">
      <formula>ISERROR(O67)</formula>
    </cfRule>
  </conditionalFormatting>
  <conditionalFormatting sqref="O70">
    <cfRule type="containsErrors" dxfId="8395" priority="1376">
      <formula>ISERROR(O70)</formula>
    </cfRule>
  </conditionalFormatting>
  <conditionalFormatting sqref="O85">
    <cfRule type="containsErrors" dxfId="8394" priority="1375">
      <formula>ISERROR(O85)</formula>
    </cfRule>
  </conditionalFormatting>
  <conditionalFormatting sqref="O88">
    <cfRule type="containsErrors" dxfId="8393" priority="1374">
      <formula>ISERROR(O88)</formula>
    </cfRule>
  </conditionalFormatting>
  <conditionalFormatting sqref="O85">
    <cfRule type="containsErrors" dxfId="8392" priority="1373">
      <formula>ISERROR(O85)</formula>
    </cfRule>
  </conditionalFormatting>
  <conditionalFormatting sqref="O88">
    <cfRule type="containsErrors" dxfId="8391" priority="1372">
      <formula>ISERROR(O88)</formula>
    </cfRule>
  </conditionalFormatting>
  <conditionalFormatting sqref="O85">
    <cfRule type="containsErrors" dxfId="8390" priority="1371">
      <formula>ISERROR(O85)</formula>
    </cfRule>
  </conditionalFormatting>
  <conditionalFormatting sqref="O88">
    <cfRule type="containsErrors" dxfId="8389" priority="1370">
      <formula>ISERROR(O88)</formula>
    </cfRule>
  </conditionalFormatting>
  <conditionalFormatting sqref="O103">
    <cfRule type="containsErrors" dxfId="8388" priority="1369">
      <formula>ISERROR(O103)</formula>
    </cfRule>
  </conditionalFormatting>
  <conditionalFormatting sqref="O106">
    <cfRule type="containsErrors" dxfId="8387" priority="1368">
      <formula>ISERROR(O106)</formula>
    </cfRule>
  </conditionalFormatting>
  <conditionalFormatting sqref="O103">
    <cfRule type="containsErrors" dxfId="8386" priority="1367">
      <formula>ISERROR(O103)</formula>
    </cfRule>
  </conditionalFormatting>
  <conditionalFormatting sqref="O106">
    <cfRule type="containsErrors" dxfId="8385" priority="1366">
      <formula>ISERROR(O106)</formula>
    </cfRule>
  </conditionalFormatting>
  <conditionalFormatting sqref="O103">
    <cfRule type="containsErrors" dxfId="8384" priority="1365">
      <formula>ISERROR(O103)</formula>
    </cfRule>
  </conditionalFormatting>
  <conditionalFormatting sqref="O106">
    <cfRule type="containsErrors" dxfId="8383" priority="1364">
      <formula>ISERROR(O106)</formula>
    </cfRule>
  </conditionalFormatting>
  <conditionalFormatting sqref="O49">
    <cfRule type="containsErrors" dxfId="8382" priority="1363">
      <formula>ISERROR(O49)</formula>
    </cfRule>
  </conditionalFormatting>
  <conditionalFormatting sqref="O52">
    <cfRule type="containsErrors" dxfId="8381" priority="1362">
      <formula>ISERROR(O52)</formula>
    </cfRule>
  </conditionalFormatting>
  <conditionalFormatting sqref="O49">
    <cfRule type="containsErrors" dxfId="8380" priority="1361">
      <formula>ISERROR(O49)</formula>
    </cfRule>
  </conditionalFormatting>
  <conditionalFormatting sqref="O52">
    <cfRule type="containsErrors" dxfId="8379" priority="1360">
      <formula>ISERROR(O52)</formula>
    </cfRule>
  </conditionalFormatting>
  <conditionalFormatting sqref="O49">
    <cfRule type="containsErrors" dxfId="8378" priority="1359">
      <formula>ISERROR(O49)</formula>
    </cfRule>
  </conditionalFormatting>
  <conditionalFormatting sqref="O52">
    <cfRule type="containsErrors" dxfId="8377" priority="1358">
      <formula>ISERROR(O52)</formula>
    </cfRule>
  </conditionalFormatting>
  <conditionalFormatting sqref="O67">
    <cfRule type="containsErrors" dxfId="8376" priority="1357">
      <formula>ISERROR(O67)</formula>
    </cfRule>
  </conditionalFormatting>
  <conditionalFormatting sqref="O70">
    <cfRule type="containsErrors" dxfId="8375" priority="1356">
      <formula>ISERROR(O70)</formula>
    </cfRule>
  </conditionalFormatting>
  <conditionalFormatting sqref="O67">
    <cfRule type="containsErrors" dxfId="8374" priority="1355">
      <formula>ISERROR(O67)</formula>
    </cfRule>
  </conditionalFormatting>
  <conditionalFormatting sqref="O70">
    <cfRule type="containsErrors" dxfId="8373" priority="1354">
      <formula>ISERROR(O70)</formula>
    </cfRule>
  </conditionalFormatting>
  <conditionalFormatting sqref="O67">
    <cfRule type="containsErrors" dxfId="8372" priority="1353">
      <formula>ISERROR(O67)</formula>
    </cfRule>
  </conditionalFormatting>
  <conditionalFormatting sqref="O70">
    <cfRule type="containsErrors" dxfId="8371" priority="1352">
      <formula>ISERROR(O70)</formula>
    </cfRule>
  </conditionalFormatting>
  <conditionalFormatting sqref="O67">
    <cfRule type="containsErrors" dxfId="8370" priority="1351">
      <formula>ISERROR(O67)</formula>
    </cfRule>
  </conditionalFormatting>
  <conditionalFormatting sqref="O70">
    <cfRule type="containsErrors" dxfId="8369" priority="1350">
      <formula>ISERROR(O70)</formula>
    </cfRule>
  </conditionalFormatting>
  <conditionalFormatting sqref="O67">
    <cfRule type="containsErrors" dxfId="8368" priority="1349">
      <formula>ISERROR(O67)</formula>
    </cfRule>
  </conditionalFormatting>
  <conditionalFormatting sqref="O70">
    <cfRule type="containsErrors" dxfId="8367" priority="1348">
      <formula>ISERROR(O70)</formula>
    </cfRule>
  </conditionalFormatting>
  <conditionalFormatting sqref="O67">
    <cfRule type="containsErrors" dxfId="8366" priority="1347">
      <formula>ISERROR(O67)</formula>
    </cfRule>
  </conditionalFormatting>
  <conditionalFormatting sqref="O70">
    <cfRule type="containsErrors" dxfId="8365" priority="1346">
      <formula>ISERROR(O70)</formula>
    </cfRule>
  </conditionalFormatting>
  <conditionalFormatting sqref="O67">
    <cfRule type="containsErrors" dxfId="8364" priority="1345">
      <formula>ISERROR(O67)</formula>
    </cfRule>
  </conditionalFormatting>
  <conditionalFormatting sqref="O70">
    <cfRule type="containsErrors" dxfId="8363" priority="1344">
      <formula>ISERROR(O70)</formula>
    </cfRule>
  </conditionalFormatting>
  <conditionalFormatting sqref="O67">
    <cfRule type="containsErrors" dxfId="8362" priority="1343">
      <formula>ISERROR(O67)</formula>
    </cfRule>
  </conditionalFormatting>
  <conditionalFormatting sqref="O70">
    <cfRule type="containsErrors" dxfId="8361" priority="1342">
      <formula>ISERROR(O70)</formula>
    </cfRule>
  </conditionalFormatting>
  <conditionalFormatting sqref="O67">
    <cfRule type="containsErrors" dxfId="8360" priority="1341">
      <formula>ISERROR(O67)</formula>
    </cfRule>
  </conditionalFormatting>
  <conditionalFormatting sqref="O70">
    <cfRule type="containsErrors" dxfId="8359" priority="1340">
      <formula>ISERROR(O70)</formula>
    </cfRule>
  </conditionalFormatting>
  <conditionalFormatting sqref="O67">
    <cfRule type="containsErrors" dxfId="8358" priority="1339">
      <formula>ISERROR(O67)</formula>
    </cfRule>
  </conditionalFormatting>
  <conditionalFormatting sqref="O70">
    <cfRule type="containsErrors" dxfId="8357" priority="1338">
      <formula>ISERROR(O70)</formula>
    </cfRule>
  </conditionalFormatting>
  <conditionalFormatting sqref="O67">
    <cfRule type="containsErrors" dxfId="8356" priority="1337">
      <formula>ISERROR(O67)</formula>
    </cfRule>
  </conditionalFormatting>
  <conditionalFormatting sqref="O70">
    <cfRule type="containsErrors" dxfId="8355" priority="1336">
      <formula>ISERROR(O70)</formula>
    </cfRule>
  </conditionalFormatting>
  <conditionalFormatting sqref="O85">
    <cfRule type="containsErrors" dxfId="8354" priority="1335">
      <formula>ISERROR(O85)</formula>
    </cfRule>
  </conditionalFormatting>
  <conditionalFormatting sqref="O88">
    <cfRule type="containsErrors" dxfId="8353" priority="1334">
      <formula>ISERROR(O88)</formula>
    </cfRule>
  </conditionalFormatting>
  <conditionalFormatting sqref="O85">
    <cfRule type="containsErrors" dxfId="8352" priority="1333">
      <formula>ISERROR(O85)</formula>
    </cfRule>
  </conditionalFormatting>
  <conditionalFormatting sqref="O88">
    <cfRule type="containsErrors" dxfId="8351" priority="1332">
      <formula>ISERROR(O88)</formula>
    </cfRule>
  </conditionalFormatting>
  <conditionalFormatting sqref="O85">
    <cfRule type="containsErrors" dxfId="8350" priority="1331">
      <formula>ISERROR(O85)</formula>
    </cfRule>
  </conditionalFormatting>
  <conditionalFormatting sqref="O88">
    <cfRule type="containsErrors" dxfId="8349" priority="1330">
      <formula>ISERROR(O88)</formula>
    </cfRule>
  </conditionalFormatting>
  <conditionalFormatting sqref="O85">
    <cfRule type="containsErrors" dxfId="8348" priority="1329">
      <formula>ISERROR(O85)</formula>
    </cfRule>
  </conditionalFormatting>
  <conditionalFormatting sqref="O88">
    <cfRule type="containsErrors" dxfId="8347" priority="1328">
      <formula>ISERROR(O88)</formula>
    </cfRule>
  </conditionalFormatting>
  <conditionalFormatting sqref="O85">
    <cfRule type="containsErrors" dxfId="8346" priority="1327">
      <formula>ISERROR(O85)</formula>
    </cfRule>
  </conditionalFormatting>
  <conditionalFormatting sqref="O88">
    <cfRule type="containsErrors" dxfId="8345" priority="1326">
      <formula>ISERROR(O88)</formula>
    </cfRule>
  </conditionalFormatting>
  <conditionalFormatting sqref="O85">
    <cfRule type="containsErrors" dxfId="8344" priority="1325">
      <formula>ISERROR(O85)</formula>
    </cfRule>
  </conditionalFormatting>
  <conditionalFormatting sqref="O88">
    <cfRule type="containsErrors" dxfId="8343" priority="1324">
      <formula>ISERROR(O88)</formula>
    </cfRule>
  </conditionalFormatting>
  <conditionalFormatting sqref="O85">
    <cfRule type="containsErrors" dxfId="8342" priority="1323">
      <formula>ISERROR(O85)</formula>
    </cfRule>
  </conditionalFormatting>
  <conditionalFormatting sqref="O88">
    <cfRule type="containsErrors" dxfId="8341" priority="1322">
      <formula>ISERROR(O88)</formula>
    </cfRule>
  </conditionalFormatting>
  <conditionalFormatting sqref="O85">
    <cfRule type="containsErrors" dxfId="8340" priority="1321">
      <formula>ISERROR(O85)</formula>
    </cfRule>
  </conditionalFormatting>
  <conditionalFormatting sqref="O88">
    <cfRule type="containsErrors" dxfId="8339" priority="1320">
      <formula>ISERROR(O88)</formula>
    </cfRule>
  </conditionalFormatting>
  <conditionalFormatting sqref="O85">
    <cfRule type="containsErrors" dxfId="8338" priority="1319">
      <formula>ISERROR(O85)</formula>
    </cfRule>
  </conditionalFormatting>
  <conditionalFormatting sqref="O88">
    <cfRule type="containsErrors" dxfId="8337" priority="1318">
      <formula>ISERROR(O88)</formula>
    </cfRule>
  </conditionalFormatting>
  <conditionalFormatting sqref="O85">
    <cfRule type="containsErrors" dxfId="8336" priority="1317">
      <formula>ISERROR(O85)</formula>
    </cfRule>
  </conditionalFormatting>
  <conditionalFormatting sqref="O88">
    <cfRule type="containsErrors" dxfId="8335" priority="1316">
      <formula>ISERROR(O88)</formula>
    </cfRule>
  </conditionalFormatting>
  <conditionalFormatting sqref="O85">
    <cfRule type="containsErrors" dxfId="8334" priority="1315">
      <formula>ISERROR(O85)</formula>
    </cfRule>
  </conditionalFormatting>
  <conditionalFormatting sqref="O88">
    <cfRule type="containsErrors" dxfId="8333" priority="1314">
      <formula>ISERROR(O88)</formula>
    </cfRule>
  </conditionalFormatting>
  <conditionalFormatting sqref="O103">
    <cfRule type="containsErrors" dxfId="8332" priority="1313">
      <formula>ISERROR(O103)</formula>
    </cfRule>
  </conditionalFormatting>
  <conditionalFormatting sqref="O106">
    <cfRule type="containsErrors" dxfId="8331" priority="1312">
      <formula>ISERROR(O106)</formula>
    </cfRule>
  </conditionalFormatting>
  <conditionalFormatting sqref="O103">
    <cfRule type="containsErrors" dxfId="8330" priority="1311">
      <formula>ISERROR(O103)</formula>
    </cfRule>
  </conditionalFormatting>
  <conditionalFormatting sqref="O106">
    <cfRule type="containsErrors" dxfId="8329" priority="1310">
      <formula>ISERROR(O106)</formula>
    </cfRule>
  </conditionalFormatting>
  <conditionalFormatting sqref="O103">
    <cfRule type="containsErrors" dxfId="8328" priority="1309">
      <formula>ISERROR(O103)</formula>
    </cfRule>
  </conditionalFormatting>
  <conditionalFormatting sqref="O106">
    <cfRule type="containsErrors" dxfId="8327" priority="1308">
      <formula>ISERROR(O106)</formula>
    </cfRule>
  </conditionalFormatting>
  <conditionalFormatting sqref="O103">
    <cfRule type="containsErrors" dxfId="8326" priority="1307">
      <formula>ISERROR(O103)</formula>
    </cfRule>
  </conditionalFormatting>
  <conditionalFormatting sqref="O106">
    <cfRule type="containsErrors" dxfId="8325" priority="1306">
      <formula>ISERROR(O106)</formula>
    </cfRule>
  </conditionalFormatting>
  <conditionalFormatting sqref="O103">
    <cfRule type="containsErrors" dxfId="8324" priority="1305">
      <formula>ISERROR(O103)</formula>
    </cfRule>
  </conditionalFormatting>
  <conditionalFormatting sqref="O106">
    <cfRule type="containsErrors" dxfId="8323" priority="1304">
      <formula>ISERROR(O106)</formula>
    </cfRule>
  </conditionalFormatting>
  <conditionalFormatting sqref="O103">
    <cfRule type="containsErrors" dxfId="8322" priority="1303">
      <formula>ISERROR(O103)</formula>
    </cfRule>
  </conditionalFormatting>
  <conditionalFormatting sqref="O106">
    <cfRule type="containsErrors" dxfId="8321" priority="1302">
      <formula>ISERROR(O106)</formula>
    </cfRule>
  </conditionalFormatting>
  <conditionalFormatting sqref="O103">
    <cfRule type="containsErrors" dxfId="8320" priority="1301">
      <formula>ISERROR(O103)</formula>
    </cfRule>
  </conditionalFormatting>
  <conditionalFormatting sqref="O106">
    <cfRule type="containsErrors" dxfId="8319" priority="1300">
      <formula>ISERROR(O106)</formula>
    </cfRule>
  </conditionalFormatting>
  <conditionalFormatting sqref="O103">
    <cfRule type="containsErrors" dxfId="8318" priority="1299">
      <formula>ISERROR(O103)</formula>
    </cfRule>
  </conditionalFormatting>
  <conditionalFormatting sqref="O106">
    <cfRule type="containsErrors" dxfId="8317" priority="1298">
      <formula>ISERROR(O106)</formula>
    </cfRule>
  </conditionalFormatting>
  <conditionalFormatting sqref="O103">
    <cfRule type="containsErrors" dxfId="8316" priority="1297">
      <formula>ISERROR(O103)</formula>
    </cfRule>
  </conditionalFormatting>
  <conditionalFormatting sqref="O106">
    <cfRule type="containsErrors" dxfId="8315" priority="1296">
      <formula>ISERROR(O106)</formula>
    </cfRule>
  </conditionalFormatting>
  <conditionalFormatting sqref="O103">
    <cfRule type="containsErrors" dxfId="8314" priority="1295">
      <formula>ISERROR(O103)</formula>
    </cfRule>
  </conditionalFormatting>
  <conditionalFormatting sqref="O106">
    <cfRule type="containsErrors" dxfId="8313" priority="1294">
      <formula>ISERROR(O106)</formula>
    </cfRule>
  </conditionalFormatting>
  <conditionalFormatting sqref="O103">
    <cfRule type="containsErrors" dxfId="8312" priority="1293">
      <formula>ISERROR(O103)</formula>
    </cfRule>
  </conditionalFormatting>
  <conditionalFormatting sqref="O106">
    <cfRule type="containsErrors" dxfId="8311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8310" priority="1291">
      <formula>ISERROR(N1)</formula>
    </cfRule>
  </conditionalFormatting>
  <conditionalFormatting sqref="O13">
    <cfRule type="containsErrors" dxfId="8309" priority="1290">
      <formula>ISERROR(O13)</formula>
    </cfRule>
  </conditionalFormatting>
  <conditionalFormatting sqref="O16">
    <cfRule type="containsErrors" dxfId="8308" priority="1289">
      <formula>ISERROR(O16)</formula>
    </cfRule>
  </conditionalFormatting>
  <conditionalFormatting sqref="O103">
    <cfRule type="containsErrors" dxfId="8307" priority="1288">
      <formula>ISERROR(O103)</formula>
    </cfRule>
  </conditionalFormatting>
  <conditionalFormatting sqref="O106">
    <cfRule type="containsErrors" dxfId="8306" priority="1287">
      <formula>ISERROR(O106)</formula>
    </cfRule>
  </conditionalFormatting>
  <conditionalFormatting sqref="O85">
    <cfRule type="containsErrors" dxfId="8305" priority="1286">
      <formula>ISERROR(O85)</formula>
    </cfRule>
  </conditionalFormatting>
  <conditionalFormatting sqref="O88">
    <cfRule type="containsErrors" dxfId="8304" priority="1285">
      <formula>ISERROR(O88)</formula>
    </cfRule>
  </conditionalFormatting>
  <conditionalFormatting sqref="O67">
    <cfRule type="containsErrors" dxfId="8303" priority="1284">
      <formula>ISERROR(O67)</formula>
    </cfRule>
  </conditionalFormatting>
  <conditionalFormatting sqref="O70">
    <cfRule type="containsErrors" dxfId="8302" priority="1283">
      <formula>ISERROR(O70)</formula>
    </cfRule>
  </conditionalFormatting>
  <conditionalFormatting sqref="O49">
    <cfRule type="containsErrors" dxfId="8301" priority="1282">
      <formula>ISERROR(O49)</formula>
    </cfRule>
  </conditionalFormatting>
  <conditionalFormatting sqref="O52">
    <cfRule type="containsErrors" dxfId="8300" priority="1281">
      <formula>ISERROR(O52)</formula>
    </cfRule>
  </conditionalFormatting>
  <conditionalFormatting sqref="O31">
    <cfRule type="containsErrors" dxfId="8299" priority="1280">
      <formula>ISERROR(O31)</formula>
    </cfRule>
  </conditionalFormatting>
  <conditionalFormatting sqref="O34">
    <cfRule type="containsErrors" dxfId="8298" priority="1279">
      <formula>ISERROR(O34)</formula>
    </cfRule>
  </conditionalFormatting>
  <conditionalFormatting sqref="O13">
    <cfRule type="containsErrors" dxfId="8297" priority="1278">
      <formula>ISERROR(O13)</formula>
    </cfRule>
  </conditionalFormatting>
  <conditionalFormatting sqref="O16">
    <cfRule type="containsErrors" dxfId="8296" priority="1277">
      <formula>ISERROR(O16)</formula>
    </cfRule>
  </conditionalFormatting>
  <conditionalFormatting sqref="O49">
    <cfRule type="containsErrors" dxfId="8295" priority="1276">
      <formula>ISERROR(O49)</formula>
    </cfRule>
  </conditionalFormatting>
  <conditionalFormatting sqref="O52">
    <cfRule type="containsErrors" dxfId="8294" priority="1275">
      <formula>ISERROR(O52)</formula>
    </cfRule>
  </conditionalFormatting>
  <conditionalFormatting sqref="O67">
    <cfRule type="containsErrors" dxfId="8293" priority="1274">
      <formula>ISERROR(O67)</formula>
    </cfRule>
  </conditionalFormatting>
  <conditionalFormatting sqref="O70">
    <cfRule type="containsErrors" dxfId="8292" priority="1273">
      <formula>ISERROR(O70)</formula>
    </cfRule>
  </conditionalFormatting>
  <conditionalFormatting sqref="O67">
    <cfRule type="containsErrors" dxfId="8291" priority="1272">
      <formula>ISERROR(O67)</formula>
    </cfRule>
  </conditionalFormatting>
  <conditionalFormatting sqref="O70">
    <cfRule type="containsErrors" dxfId="8290" priority="1271">
      <formula>ISERROR(O70)</formula>
    </cfRule>
  </conditionalFormatting>
  <conditionalFormatting sqref="O31">
    <cfRule type="containsErrors" dxfId="8289" priority="1270">
      <formula>ISERROR(O31)</formula>
    </cfRule>
  </conditionalFormatting>
  <conditionalFormatting sqref="O34">
    <cfRule type="containsErrors" dxfId="8288" priority="1269">
      <formula>ISERROR(O34)</formula>
    </cfRule>
  </conditionalFormatting>
  <conditionalFormatting sqref="O31">
    <cfRule type="containsErrors" dxfId="8287" priority="1268">
      <formula>ISERROR(O31)</formula>
    </cfRule>
  </conditionalFormatting>
  <conditionalFormatting sqref="O34">
    <cfRule type="containsErrors" dxfId="8286" priority="1267">
      <formula>ISERROR(O34)</formula>
    </cfRule>
  </conditionalFormatting>
  <conditionalFormatting sqref="O49">
    <cfRule type="containsErrors" dxfId="8285" priority="1266">
      <formula>ISERROR(O49)</formula>
    </cfRule>
  </conditionalFormatting>
  <conditionalFormatting sqref="O52">
    <cfRule type="containsErrors" dxfId="8284" priority="1265">
      <formula>ISERROR(O52)</formula>
    </cfRule>
  </conditionalFormatting>
  <conditionalFormatting sqref="O49">
    <cfRule type="containsErrors" dxfId="8283" priority="1264">
      <formula>ISERROR(O49)</formula>
    </cfRule>
  </conditionalFormatting>
  <conditionalFormatting sqref="O52">
    <cfRule type="containsErrors" dxfId="8282" priority="1263">
      <formula>ISERROR(O52)</formula>
    </cfRule>
  </conditionalFormatting>
  <conditionalFormatting sqref="O49">
    <cfRule type="containsErrors" dxfId="8281" priority="1262">
      <formula>ISERROR(O49)</formula>
    </cfRule>
  </conditionalFormatting>
  <conditionalFormatting sqref="O52">
    <cfRule type="containsErrors" dxfId="8280" priority="1261">
      <formula>ISERROR(O52)</formula>
    </cfRule>
  </conditionalFormatting>
  <conditionalFormatting sqref="O49">
    <cfRule type="containsErrors" dxfId="8279" priority="1260">
      <formula>ISERROR(O49)</formula>
    </cfRule>
  </conditionalFormatting>
  <conditionalFormatting sqref="O52">
    <cfRule type="containsErrors" dxfId="8278" priority="1259">
      <formula>ISERROR(O52)</formula>
    </cfRule>
  </conditionalFormatting>
  <conditionalFormatting sqref="O49">
    <cfRule type="containsErrors" dxfId="8277" priority="1258">
      <formula>ISERROR(O49)</formula>
    </cfRule>
  </conditionalFormatting>
  <conditionalFormatting sqref="O52">
    <cfRule type="containsErrors" dxfId="8276" priority="1257">
      <formula>ISERROR(O52)</formula>
    </cfRule>
  </conditionalFormatting>
  <conditionalFormatting sqref="O49">
    <cfRule type="containsErrors" dxfId="8275" priority="1256">
      <formula>ISERROR(O49)</formula>
    </cfRule>
  </conditionalFormatting>
  <conditionalFormatting sqref="O52">
    <cfRule type="containsErrors" dxfId="8274" priority="1255">
      <formula>ISERROR(O52)</formula>
    </cfRule>
  </conditionalFormatting>
  <conditionalFormatting sqref="O67">
    <cfRule type="containsErrors" dxfId="8273" priority="1254">
      <formula>ISERROR(O67)</formula>
    </cfRule>
  </conditionalFormatting>
  <conditionalFormatting sqref="O70">
    <cfRule type="containsErrors" dxfId="8272" priority="1253">
      <formula>ISERROR(O70)</formula>
    </cfRule>
  </conditionalFormatting>
  <conditionalFormatting sqref="O67">
    <cfRule type="containsErrors" dxfId="8271" priority="1252">
      <formula>ISERROR(O67)</formula>
    </cfRule>
  </conditionalFormatting>
  <conditionalFormatting sqref="O70">
    <cfRule type="containsErrors" dxfId="8270" priority="1251">
      <formula>ISERROR(O70)</formula>
    </cfRule>
  </conditionalFormatting>
  <conditionalFormatting sqref="O67">
    <cfRule type="containsErrors" dxfId="8269" priority="1250">
      <formula>ISERROR(O67)</formula>
    </cfRule>
  </conditionalFormatting>
  <conditionalFormatting sqref="O70">
    <cfRule type="containsErrors" dxfId="8268" priority="1249">
      <formula>ISERROR(O70)</formula>
    </cfRule>
  </conditionalFormatting>
  <conditionalFormatting sqref="O85">
    <cfRule type="containsErrors" dxfId="8267" priority="1248">
      <formula>ISERROR(O85)</formula>
    </cfRule>
  </conditionalFormatting>
  <conditionalFormatting sqref="O88">
    <cfRule type="containsErrors" dxfId="8266" priority="1247">
      <formula>ISERROR(O88)</formula>
    </cfRule>
  </conditionalFormatting>
  <conditionalFormatting sqref="O85">
    <cfRule type="containsErrors" dxfId="8265" priority="1246">
      <formula>ISERROR(O85)</formula>
    </cfRule>
  </conditionalFormatting>
  <conditionalFormatting sqref="O88">
    <cfRule type="containsErrors" dxfId="8264" priority="1245">
      <formula>ISERROR(O88)</formula>
    </cfRule>
  </conditionalFormatting>
  <conditionalFormatting sqref="O85">
    <cfRule type="containsErrors" dxfId="8263" priority="1244">
      <formula>ISERROR(O85)</formula>
    </cfRule>
  </conditionalFormatting>
  <conditionalFormatting sqref="O88">
    <cfRule type="containsErrors" dxfId="8262" priority="1243">
      <formula>ISERROR(O88)</formula>
    </cfRule>
  </conditionalFormatting>
  <conditionalFormatting sqref="O103">
    <cfRule type="containsErrors" dxfId="8261" priority="1242">
      <formula>ISERROR(O103)</formula>
    </cfRule>
  </conditionalFormatting>
  <conditionalFormatting sqref="O106">
    <cfRule type="containsErrors" dxfId="8260" priority="1241">
      <formula>ISERROR(O106)</formula>
    </cfRule>
  </conditionalFormatting>
  <conditionalFormatting sqref="O103">
    <cfRule type="containsErrors" dxfId="8259" priority="1240">
      <formula>ISERROR(O103)</formula>
    </cfRule>
  </conditionalFormatting>
  <conditionalFormatting sqref="O106">
    <cfRule type="containsErrors" dxfId="8258" priority="1239">
      <formula>ISERROR(O106)</formula>
    </cfRule>
  </conditionalFormatting>
  <conditionalFormatting sqref="O103">
    <cfRule type="containsErrors" dxfId="8257" priority="1238">
      <formula>ISERROR(O103)</formula>
    </cfRule>
  </conditionalFormatting>
  <conditionalFormatting sqref="O106">
    <cfRule type="containsErrors" dxfId="8256" priority="1237">
      <formula>ISERROR(O106)</formula>
    </cfRule>
  </conditionalFormatting>
  <conditionalFormatting sqref="O49">
    <cfRule type="containsErrors" dxfId="8255" priority="1236">
      <formula>ISERROR(O49)</formula>
    </cfRule>
  </conditionalFormatting>
  <conditionalFormatting sqref="O52">
    <cfRule type="containsErrors" dxfId="8254" priority="1235">
      <formula>ISERROR(O52)</formula>
    </cfRule>
  </conditionalFormatting>
  <conditionalFormatting sqref="O49">
    <cfRule type="containsErrors" dxfId="8253" priority="1234">
      <formula>ISERROR(O49)</formula>
    </cfRule>
  </conditionalFormatting>
  <conditionalFormatting sqref="O52">
    <cfRule type="containsErrors" dxfId="8252" priority="1233">
      <formula>ISERROR(O52)</formula>
    </cfRule>
  </conditionalFormatting>
  <conditionalFormatting sqref="O49">
    <cfRule type="containsErrors" dxfId="8251" priority="1232">
      <formula>ISERROR(O49)</formula>
    </cfRule>
  </conditionalFormatting>
  <conditionalFormatting sqref="O52">
    <cfRule type="containsErrors" dxfId="8250" priority="1231">
      <formula>ISERROR(O52)</formula>
    </cfRule>
  </conditionalFormatting>
  <conditionalFormatting sqref="O67">
    <cfRule type="containsErrors" dxfId="8249" priority="1230">
      <formula>ISERROR(O67)</formula>
    </cfRule>
  </conditionalFormatting>
  <conditionalFormatting sqref="O70">
    <cfRule type="containsErrors" dxfId="8248" priority="1229">
      <formula>ISERROR(O70)</formula>
    </cfRule>
  </conditionalFormatting>
  <conditionalFormatting sqref="O67">
    <cfRule type="containsErrors" dxfId="8247" priority="1228">
      <formula>ISERROR(O67)</formula>
    </cfRule>
  </conditionalFormatting>
  <conditionalFormatting sqref="O70">
    <cfRule type="containsErrors" dxfId="8246" priority="1227">
      <formula>ISERROR(O70)</formula>
    </cfRule>
  </conditionalFormatting>
  <conditionalFormatting sqref="O67">
    <cfRule type="containsErrors" dxfId="8245" priority="1226">
      <formula>ISERROR(O67)</formula>
    </cfRule>
  </conditionalFormatting>
  <conditionalFormatting sqref="O70">
    <cfRule type="containsErrors" dxfId="8244" priority="1225">
      <formula>ISERROR(O70)</formula>
    </cfRule>
  </conditionalFormatting>
  <conditionalFormatting sqref="O67">
    <cfRule type="containsErrors" dxfId="8243" priority="1224">
      <formula>ISERROR(O67)</formula>
    </cfRule>
  </conditionalFormatting>
  <conditionalFormatting sqref="O70">
    <cfRule type="containsErrors" dxfId="8242" priority="1223">
      <formula>ISERROR(O70)</formula>
    </cfRule>
  </conditionalFormatting>
  <conditionalFormatting sqref="O67">
    <cfRule type="containsErrors" dxfId="8241" priority="1222">
      <formula>ISERROR(O67)</formula>
    </cfRule>
  </conditionalFormatting>
  <conditionalFormatting sqref="O70">
    <cfRule type="containsErrors" dxfId="8240" priority="1221">
      <formula>ISERROR(O70)</formula>
    </cfRule>
  </conditionalFormatting>
  <conditionalFormatting sqref="O67">
    <cfRule type="containsErrors" dxfId="8239" priority="1220">
      <formula>ISERROR(O67)</formula>
    </cfRule>
  </conditionalFormatting>
  <conditionalFormatting sqref="O70">
    <cfRule type="containsErrors" dxfId="8238" priority="1219">
      <formula>ISERROR(O70)</formula>
    </cfRule>
  </conditionalFormatting>
  <conditionalFormatting sqref="O67">
    <cfRule type="containsErrors" dxfId="8237" priority="1218">
      <formula>ISERROR(O67)</formula>
    </cfRule>
  </conditionalFormatting>
  <conditionalFormatting sqref="O70">
    <cfRule type="containsErrors" dxfId="8236" priority="1217">
      <formula>ISERROR(O70)</formula>
    </cfRule>
  </conditionalFormatting>
  <conditionalFormatting sqref="O67">
    <cfRule type="containsErrors" dxfId="8235" priority="1216">
      <formula>ISERROR(O67)</formula>
    </cfRule>
  </conditionalFormatting>
  <conditionalFormatting sqref="O70">
    <cfRule type="containsErrors" dxfId="8234" priority="1215">
      <formula>ISERROR(O70)</formula>
    </cfRule>
  </conditionalFormatting>
  <conditionalFormatting sqref="O67">
    <cfRule type="containsErrors" dxfId="8233" priority="1214">
      <formula>ISERROR(O67)</formula>
    </cfRule>
  </conditionalFormatting>
  <conditionalFormatting sqref="O70">
    <cfRule type="containsErrors" dxfId="8232" priority="1213">
      <formula>ISERROR(O70)</formula>
    </cfRule>
  </conditionalFormatting>
  <conditionalFormatting sqref="O67">
    <cfRule type="containsErrors" dxfId="8231" priority="1212">
      <formula>ISERROR(O67)</formula>
    </cfRule>
  </conditionalFormatting>
  <conditionalFormatting sqref="O70">
    <cfRule type="containsErrors" dxfId="8230" priority="1211">
      <formula>ISERROR(O70)</formula>
    </cfRule>
  </conditionalFormatting>
  <conditionalFormatting sqref="O67">
    <cfRule type="containsErrors" dxfId="8229" priority="1210">
      <formula>ISERROR(O67)</formula>
    </cfRule>
  </conditionalFormatting>
  <conditionalFormatting sqref="O70">
    <cfRule type="containsErrors" dxfId="8228" priority="1209">
      <formula>ISERROR(O70)</formula>
    </cfRule>
  </conditionalFormatting>
  <conditionalFormatting sqref="O85">
    <cfRule type="containsErrors" dxfId="8227" priority="1208">
      <formula>ISERROR(O85)</formula>
    </cfRule>
  </conditionalFormatting>
  <conditionalFormatting sqref="O88">
    <cfRule type="containsErrors" dxfId="8226" priority="1207">
      <formula>ISERROR(O88)</formula>
    </cfRule>
  </conditionalFormatting>
  <conditionalFormatting sqref="O85">
    <cfRule type="containsErrors" dxfId="8225" priority="1206">
      <formula>ISERROR(O85)</formula>
    </cfRule>
  </conditionalFormatting>
  <conditionalFormatting sqref="O88">
    <cfRule type="containsErrors" dxfId="8224" priority="1205">
      <formula>ISERROR(O88)</formula>
    </cfRule>
  </conditionalFormatting>
  <conditionalFormatting sqref="O85">
    <cfRule type="containsErrors" dxfId="8223" priority="1204">
      <formula>ISERROR(O85)</formula>
    </cfRule>
  </conditionalFormatting>
  <conditionalFormatting sqref="O88">
    <cfRule type="containsErrors" dxfId="8222" priority="1203">
      <formula>ISERROR(O88)</formula>
    </cfRule>
  </conditionalFormatting>
  <conditionalFormatting sqref="O85">
    <cfRule type="containsErrors" dxfId="8221" priority="1202">
      <formula>ISERROR(O85)</formula>
    </cfRule>
  </conditionalFormatting>
  <conditionalFormatting sqref="O88">
    <cfRule type="containsErrors" dxfId="8220" priority="1201">
      <formula>ISERROR(O88)</formula>
    </cfRule>
  </conditionalFormatting>
  <conditionalFormatting sqref="O85">
    <cfRule type="containsErrors" dxfId="8219" priority="1200">
      <formula>ISERROR(O85)</formula>
    </cfRule>
  </conditionalFormatting>
  <conditionalFormatting sqref="O88">
    <cfRule type="containsErrors" dxfId="8218" priority="1199">
      <formula>ISERROR(O88)</formula>
    </cfRule>
  </conditionalFormatting>
  <conditionalFormatting sqref="O85">
    <cfRule type="containsErrors" dxfId="8217" priority="1198">
      <formula>ISERROR(O85)</formula>
    </cfRule>
  </conditionalFormatting>
  <conditionalFormatting sqref="O88">
    <cfRule type="containsErrors" dxfId="8216" priority="1197">
      <formula>ISERROR(O88)</formula>
    </cfRule>
  </conditionalFormatting>
  <conditionalFormatting sqref="O85">
    <cfRule type="containsErrors" dxfId="8215" priority="1196">
      <formula>ISERROR(O85)</formula>
    </cfRule>
  </conditionalFormatting>
  <conditionalFormatting sqref="O88">
    <cfRule type="containsErrors" dxfId="8214" priority="1195">
      <formula>ISERROR(O88)</formula>
    </cfRule>
  </conditionalFormatting>
  <conditionalFormatting sqref="O85">
    <cfRule type="containsErrors" dxfId="8213" priority="1194">
      <formula>ISERROR(O85)</formula>
    </cfRule>
  </conditionalFormatting>
  <conditionalFormatting sqref="O88">
    <cfRule type="containsErrors" dxfId="8212" priority="1193">
      <formula>ISERROR(O88)</formula>
    </cfRule>
  </conditionalFormatting>
  <conditionalFormatting sqref="O85">
    <cfRule type="containsErrors" dxfId="8211" priority="1192">
      <formula>ISERROR(O85)</formula>
    </cfRule>
  </conditionalFormatting>
  <conditionalFormatting sqref="O88">
    <cfRule type="containsErrors" dxfId="8210" priority="1191">
      <formula>ISERROR(O88)</formula>
    </cfRule>
  </conditionalFormatting>
  <conditionalFormatting sqref="O85">
    <cfRule type="containsErrors" dxfId="8209" priority="1190">
      <formula>ISERROR(O85)</formula>
    </cfRule>
  </conditionalFormatting>
  <conditionalFormatting sqref="O88">
    <cfRule type="containsErrors" dxfId="8208" priority="1189">
      <formula>ISERROR(O88)</formula>
    </cfRule>
  </conditionalFormatting>
  <conditionalFormatting sqref="O85">
    <cfRule type="containsErrors" dxfId="8207" priority="1188">
      <formula>ISERROR(O85)</formula>
    </cfRule>
  </conditionalFormatting>
  <conditionalFormatting sqref="O88">
    <cfRule type="containsErrors" dxfId="8206" priority="1187">
      <formula>ISERROR(O88)</formula>
    </cfRule>
  </conditionalFormatting>
  <conditionalFormatting sqref="O103">
    <cfRule type="containsErrors" dxfId="8205" priority="1186">
      <formula>ISERROR(O103)</formula>
    </cfRule>
  </conditionalFormatting>
  <conditionalFormatting sqref="O106">
    <cfRule type="containsErrors" dxfId="8204" priority="1185">
      <formula>ISERROR(O106)</formula>
    </cfRule>
  </conditionalFormatting>
  <conditionalFormatting sqref="O103">
    <cfRule type="containsErrors" dxfId="8203" priority="1184">
      <formula>ISERROR(O103)</formula>
    </cfRule>
  </conditionalFormatting>
  <conditionalFormatting sqref="O106">
    <cfRule type="containsErrors" dxfId="8202" priority="1183">
      <formula>ISERROR(O106)</formula>
    </cfRule>
  </conditionalFormatting>
  <conditionalFormatting sqref="O103">
    <cfRule type="containsErrors" dxfId="8201" priority="1182">
      <formula>ISERROR(O103)</formula>
    </cfRule>
  </conditionalFormatting>
  <conditionalFormatting sqref="O106">
    <cfRule type="containsErrors" dxfId="8200" priority="1181">
      <formula>ISERROR(O106)</formula>
    </cfRule>
  </conditionalFormatting>
  <conditionalFormatting sqref="O103">
    <cfRule type="containsErrors" dxfId="8199" priority="1180">
      <formula>ISERROR(O103)</formula>
    </cfRule>
  </conditionalFormatting>
  <conditionalFormatting sqref="O106">
    <cfRule type="containsErrors" dxfId="8198" priority="1179">
      <formula>ISERROR(O106)</formula>
    </cfRule>
  </conditionalFormatting>
  <conditionalFormatting sqref="O103">
    <cfRule type="containsErrors" dxfId="8197" priority="1178">
      <formula>ISERROR(O103)</formula>
    </cfRule>
  </conditionalFormatting>
  <conditionalFormatting sqref="O106">
    <cfRule type="containsErrors" dxfId="8196" priority="1177">
      <formula>ISERROR(O106)</formula>
    </cfRule>
  </conditionalFormatting>
  <conditionalFormatting sqref="O103">
    <cfRule type="containsErrors" dxfId="8195" priority="1176">
      <formula>ISERROR(O103)</formula>
    </cfRule>
  </conditionalFormatting>
  <conditionalFormatting sqref="O106">
    <cfRule type="containsErrors" dxfId="8194" priority="1175">
      <formula>ISERROR(O106)</formula>
    </cfRule>
  </conditionalFormatting>
  <conditionalFormatting sqref="O103">
    <cfRule type="containsErrors" dxfId="8193" priority="1174">
      <formula>ISERROR(O103)</formula>
    </cfRule>
  </conditionalFormatting>
  <conditionalFormatting sqref="O106">
    <cfRule type="containsErrors" dxfId="8192" priority="1173">
      <formula>ISERROR(O106)</formula>
    </cfRule>
  </conditionalFormatting>
  <conditionalFormatting sqref="O103">
    <cfRule type="containsErrors" dxfId="8191" priority="1172">
      <formula>ISERROR(O103)</formula>
    </cfRule>
  </conditionalFormatting>
  <conditionalFormatting sqref="O106">
    <cfRule type="containsErrors" dxfId="8190" priority="1171">
      <formula>ISERROR(O106)</formula>
    </cfRule>
  </conditionalFormatting>
  <conditionalFormatting sqref="O103">
    <cfRule type="containsErrors" dxfId="8189" priority="1170">
      <formula>ISERROR(O103)</formula>
    </cfRule>
  </conditionalFormatting>
  <conditionalFormatting sqref="O106">
    <cfRule type="containsErrors" dxfId="8188" priority="1169">
      <formula>ISERROR(O106)</formula>
    </cfRule>
  </conditionalFormatting>
  <conditionalFormatting sqref="O103">
    <cfRule type="containsErrors" dxfId="8187" priority="1168">
      <formula>ISERROR(O103)</formula>
    </cfRule>
  </conditionalFormatting>
  <conditionalFormatting sqref="O106">
    <cfRule type="containsErrors" dxfId="8186" priority="1167">
      <formula>ISERROR(O106)</formula>
    </cfRule>
  </conditionalFormatting>
  <conditionalFormatting sqref="O103">
    <cfRule type="containsErrors" dxfId="8185" priority="1166">
      <formula>ISERROR(O103)</formula>
    </cfRule>
  </conditionalFormatting>
  <conditionalFormatting sqref="O106">
    <cfRule type="containsErrors" dxfId="8184" priority="1165">
      <formula>ISERROR(O106)</formula>
    </cfRule>
  </conditionalFormatting>
  <conditionalFormatting sqref="O49">
    <cfRule type="containsErrors" dxfId="8183" priority="1164">
      <formula>ISERROR(O49)</formula>
    </cfRule>
  </conditionalFormatting>
  <conditionalFormatting sqref="O52">
    <cfRule type="containsErrors" dxfId="8182" priority="1163">
      <formula>ISERROR(O52)</formula>
    </cfRule>
  </conditionalFormatting>
  <conditionalFormatting sqref="O49">
    <cfRule type="containsErrors" dxfId="8181" priority="1162">
      <formula>ISERROR(O49)</formula>
    </cfRule>
  </conditionalFormatting>
  <conditionalFormatting sqref="O52">
    <cfRule type="containsErrors" dxfId="8180" priority="1161">
      <formula>ISERROR(O52)</formula>
    </cfRule>
  </conditionalFormatting>
  <conditionalFormatting sqref="O49">
    <cfRule type="containsErrors" dxfId="8179" priority="1160">
      <formula>ISERROR(O49)</formula>
    </cfRule>
  </conditionalFormatting>
  <conditionalFormatting sqref="O52">
    <cfRule type="containsErrors" dxfId="8178" priority="1159">
      <formula>ISERROR(O52)</formula>
    </cfRule>
  </conditionalFormatting>
  <conditionalFormatting sqref="O67">
    <cfRule type="containsErrors" dxfId="8177" priority="1158">
      <formula>ISERROR(O67)</formula>
    </cfRule>
  </conditionalFormatting>
  <conditionalFormatting sqref="O70">
    <cfRule type="containsErrors" dxfId="8176" priority="1157">
      <formula>ISERROR(O70)</formula>
    </cfRule>
  </conditionalFormatting>
  <conditionalFormatting sqref="O67">
    <cfRule type="containsErrors" dxfId="8175" priority="1156">
      <formula>ISERROR(O67)</formula>
    </cfRule>
  </conditionalFormatting>
  <conditionalFormatting sqref="O70">
    <cfRule type="containsErrors" dxfId="8174" priority="1155">
      <formula>ISERROR(O70)</formula>
    </cfRule>
  </conditionalFormatting>
  <conditionalFormatting sqref="O67">
    <cfRule type="containsErrors" dxfId="8173" priority="1154">
      <formula>ISERROR(O67)</formula>
    </cfRule>
  </conditionalFormatting>
  <conditionalFormatting sqref="O70">
    <cfRule type="containsErrors" dxfId="8172" priority="1153">
      <formula>ISERROR(O70)</formula>
    </cfRule>
  </conditionalFormatting>
  <conditionalFormatting sqref="O85">
    <cfRule type="containsErrors" dxfId="8171" priority="1152">
      <formula>ISERROR(O85)</formula>
    </cfRule>
  </conditionalFormatting>
  <conditionalFormatting sqref="O88">
    <cfRule type="containsErrors" dxfId="8170" priority="1151">
      <formula>ISERROR(O88)</formula>
    </cfRule>
  </conditionalFormatting>
  <conditionalFormatting sqref="O85">
    <cfRule type="containsErrors" dxfId="8169" priority="1150">
      <formula>ISERROR(O85)</formula>
    </cfRule>
  </conditionalFormatting>
  <conditionalFormatting sqref="O88">
    <cfRule type="containsErrors" dxfId="8168" priority="1149">
      <formula>ISERROR(O88)</formula>
    </cfRule>
  </conditionalFormatting>
  <conditionalFormatting sqref="O85">
    <cfRule type="containsErrors" dxfId="8167" priority="1148">
      <formula>ISERROR(O85)</formula>
    </cfRule>
  </conditionalFormatting>
  <conditionalFormatting sqref="O88">
    <cfRule type="containsErrors" dxfId="8166" priority="1147">
      <formula>ISERROR(O88)</formula>
    </cfRule>
  </conditionalFormatting>
  <conditionalFormatting sqref="O103">
    <cfRule type="containsErrors" dxfId="8165" priority="1146">
      <formula>ISERROR(O103)</formula>
    </cfRule>
  </conditionalFormatting>
  <conditionalFormatting sqref="O106">
    <cfRule type="containsErrors" dxfId="8164" priority="1145">
      <formula>ISERROR(O106)</formula>
    </cfRule>
  </conditionalFormatting>
  <conditionalFormatting sqref="O103">
    <cfRule type="containsErrors" dxfId="8163" priority="1144">
      <formula>ISERROR(O103)</formula>
    </cfRule>
  </conditionalFormatting>
  <conditionalFormatting sqref="O106">
    <cfRule type="containsErrors" dxfId="8162" priority="1143">
      <formula>ISERROR(O106)</formula>
    </cfRule>
  </conditionalFormatting>
  <conditionalFormatting sqref="O103">
    <cfRule type="containsErrors" dxfId="8161" priority="1142">
      <formula>ISERROR(O103)</formula>
    </cfRule>
  </conditionalFormatting>
  <conditionalFormatting sqref="O106">
    <cfRule type="containsErrors" dxfId="8160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8159" priority="1140">
      <formula>ISERROR(N1)</formula>
    </cfRule>
  </conditionalFormatting>
  <conditionalFormatting sqref="O13">
    <cfRule type="containsErrors" dxfId="8158" priority="1139">
      <formula>ISERROR(O13)</formula>
    </cfRule>
  </conditionalFormatting>
  <conditionalFormatting sqref="O16">
    <cfRule type="containsErrors" dxfId="8157" priority="1138">
      <formula>ISERROR(O16)</formula>
    </cfRule>
  </conditionalFormatting>
  <conditionalFormatting sqref="O103">
    <cfRule type="containsErrors" dxfId="8156" priority="1137">
      <formula>ISERROR(O103)</formula>
    </cfRule>
  </conditionalFormatting>
  <conditionalFormatting sqref="O106">
    <cfRule type="containsErrors" dxfId="8155" priority="1136">
      <formula>ISERROR(O106)</formula>
    </cfRule>
  </conditionalFormatting>
  <conditionalFormatting sqref="O85">
    <cfRule type="containsErrors" dxfId="8154" priority="1135">
      <formula>ISERROR(O85)</formula>
    </cfRule>
  </conditionalFormatting>
  <conditionalFormatting sqref="O88">
    <cfRule type="containsErrors" dxfId="8153" priority="1134">
      <formula>ISERROR(O88)</formula>
    </cfRule>
  </conditionalFormatting>
  <conditionalFormatting sqref="O67">
    <cfRule type="containsErrors" dxfId="8152" priority="1133">
      <formula>ISERROR(O67)</formula>
    </cfRule>
  </conditionalFormatting>
  <conditionalFormatting sqref="O70">
    <cfRule type="containsErrors" dxfId="8151" priority="1132">
      <formula>ISERROR(O70)</formula>
    </cfRule>
  </conditionalFormatting>
  <conditionalFormatting sqref="O49">
    <cfRule type="containsErrors" dxfId="8150" priority="1131">
      <formula>ISERROR(O49)</formula>
    </cfRule>
  </conditionalFormatting>
  <conditionalFormatting sqref="O52">
    <cfRule type="containsErrors" dxfId="8149" priority="1130">
      <formula>ISERROR(O52)</formula>
    </cfRule>
  </conditionalFormatting>
  <conditionalFormatting sqref="O31">
    <cfRule type="containsErrors" dxfId="8148" priority="1129">
      <formula>ISERROR(O31)</formula>
    </cfRule>
  </conditionalFormatting>
  <conditionalFormatting sqref="O34">
    <cfRule type="containsErrors" dxfId="8147" priority="1128">
      <formula>ISERROR(O34)</formula>
    </cfRule>
  </conditionalFormatting>
  <conditionalFormatting sqref="O13">
    <cfRule type="containsErrors" dxfId="8146" priority="1127">
      <formula>ISERROR(O13)</formula>
    </cfRule>
  </conditionalFormatting>
  <conditionalFormatting sqref="O16">
    <cfRule type="containsErrors" dxfId="8145" priority="1126">
      <formula>ISERROR(O16)</formula>
    </cfRule>
  </conditionalFormatting>
  <conditionalFormatting sqref="O49">
    <cfRule type="containsErrors" dxfId="8144" priority="1125">
      <formula>ISERROR(O49)</formula>
    </cfRule>
  </conditionalFormatting>
  <conditionalFormatting sqref="O52">
    <cfRule type="containsErrors" dxfId="8143" priority="1124">
      <formula>ISERROR(O52)</formula>
    </cfRule>
  </conditionalFormatting>
  <conditionalFormatting sqref="O67">
    <cfRule type="containsErrors" dxfId="8142" priority="1123">
      <formula>ISERROR(O67)</formula>
    </cfRule>
  </conditionalFormatting>
  <conditionalFormatting sqref="O70">
    <cfRule type="containsErrors" dxfId="8141" priority="1122">
      <formula>ISERROR(O70)</formula>
    </cfRule>
  </conditionalFormatting>
  <conditionalFormatting sqref="O67">
    <cfRule type="containsErrors" dxfId="8140" priority="1121">
      <formula>ISERROR(O67)</formula>
    </cfRule>
  </conditionalFormatting>
  <conditionalFormatting sqref="O70">
    <cfRule type="containsErrors" dxfId="8139" priority="1120">
      <formula>ISERROR(O70)</formula>
    </cfRule>
  </conditionalFormatting>
  <conditionalFormatting sqref="O31">
    <cfRule type="containsErrors" dxfId="8138" priority="1119">
      <formula>ISERROR(O31)</formula>
    </cfRule>
  </conditionalFormatting>
  <conditionalFormatting sqref="O34">
    <cfRule type="containsErrors" dxfId="8137" priority="1118">
      <formula>ISERROR(O34)</formula>
    </cfRule>
  </conditionalFormatting>
  <conditionalFormatting sqref="O31">
    <cfRule type="containsErrors" dxfId="8136" priority="1117">
      <formula>ISERROR(O31)</formula>
    </cfRule>
  </conditionalFormatting>
  <conditionalFormatting sqref="O34">
    <cfRule type="containsErrors" dxfId="8135" priority="1116">
      <formula>ISERROR(O34)</formula>
    </cfRule>
  </conditionalFormatting>
  <conditionalFormatting sqref="O49">
    <cfRule type="containsErrors" dxfId="8134" priority="1115">
      <formula>ISERROR(O49)</formula>
    </cfRule>
  </conditionalFormatting>
  <conditionalFormatting sqref="O52">
    <cfRule type="containsErrors" dxfId="8133" priority="1114">
      <formula>ISERROR(O52)</formula>
    </cfRule>
  </conditionalFormatting>
  <conditionalFormatting sqref="O49">
    <cfRule type="containsErrors" dxfId="8132" priority="1113">
      <formula>ISERROR(O49)</formula>
    </cfRule>
  </conditionalFormatting>
  <conditionalFormatting sqref="O52">
    <cfRule type="containsErrors" dxfId="8131" priority="1112">
      <formula>ISERROR(O52)</formula>
    </cfRule>
  </conditionalFormatting>
  <conditionalFormatting sqref="O49">
    <cfRule type="containsErrors" dxfId="8130" priority="1111">
      <formula>ISERROR(O49)</formula>
    </cfRule>
  </conditionalFormatting>
  <conditionalFormatting sqref="O52">
    <cfRule type="containsErrors" dxfId="8129" priority="1110">
      <formula>ISERROR(O52)</formula>
    </cfRule>
  </conditionalFormatting>
  <conditionalFormatting sqref="O49">
    <cfRule type="containsErrors" dxfId="8128" priority="1109">
      <formula>ISERROR(O49)</formula>
    </cfRule>
  </conditionalFormatting>
  <conditionalFormatting sqref="O52">
    <cfRule type="containsErrors" dxfId="8127" priority="1108">
      <formula>ISERROR(O52)</formula>
    </cfRule>
  </conditionalFormatting>
  <conditionalFormatting sqref="O49">
    <cfRule type="containsErrors" dxfId="8126" priority="1107">
      <formula>ISERROR(O49)</formula>
    </cfRule>
  </conditionalFormatting>
  <conditionalFormatting sqref="O52">
    <cfRule type="containsErrors" dxfId="8125" priority="1106">
      <formula>ISERROR(O52)</formula>
    </cfRule>
  </conditionalFormatting>
  <conditionalFormatting sqref="O49">
    <cfRule type="containsErrors" dxfId="8124" priority="1105">
      <formula>ISERROR(O49)</formula>
    </cfRule>
  </conditionalFormatting>
  <conditionalFormatting sqref="O52">
    <cfRule type="containsErrors" dxfId="8123" priority="1104">
      <formula>ISERROR(O52)</formula>
    </cfRule>
  </conditionalFormatting>
  <conditionalFormatting sqref="O67">
    <cfRule type="containsErrors" dxfId="8122" priority="1103">
      <formula>ISERROR(O67)</formula>
    </cfRule>
  </conditionalFormatting>
  <conditionalFormatting sqref="O70">
    <cfRule type="containsErrors" dxfId="8121" priority="1102">
      <formula>ISERROR(O70)</formula>
    </cfRule>
  </conditionalFormatting>
  <conditionalFormatting sqref="O67">
    <cfRule type="containsErrors" dxfId="8120" priority="1101">
      <formula>ISERROR(O67)</formula>
    </cfRule>
  </conditionalFormatting>
  <conditionalFormatting sqref="O70">
    <cfRule type="containsErrors" dxfId="8119" priority="1100">
      <formula>ISERROR(O70)</formula>
    </cfRule>
  </conditionalFormatting>
  <conditionalFormatting sqref="O67">
    <cfRule type="containsErrors" dxfId="8118" priority="1099">
      <formula>ISERROR(O67)</formula>
    </cfRule>
  </conditionalFormatting>
  <conditionalFormatting sqref="O70">
    <cfRule type="containsErrors" dxfId="8117" priority="1098">
      <formula>ISERROR(O70)</formula>
    </cfRule>
  </conditionalFormatting>
  <conditionalFormatting sqref="O85">
    <cfRule type="containsErrors" dxfId="8116" priority="1097">
      <formula>ISERROR(O85)</formula>
    </cfRule>
  </conditionalFormatting>
  <conditionalFormatting sqref="O88">
    <cfRule type="containsErrors" dxfId="8115" priority="1096">
      <formula>ISERROR(O88)</formula>
    </cfRule>
  </conditionalFormatting>
  <conditionalFormatting sqref="O85">
    <cfRule type="containsErrors" dxfId="8114" priority="1095">
      <formula>ISERROR(O85)</formula>
    </cfRule>
  </conditionalFormatting>
  <conditionalFormatting sqref="O88">
    <cfRule type="containsErrors" dxfId="8113" priority="1094">
      <formula>ISERROR(O88)</formula>
    </cfRule>
  </conditionalFormatting>
  <conditionalFormatting sqref="O85">
    <cfRule type="containsErrors" dxfId="8112" priority="1093">
      <formula>ISERROR(O85)</formula>
    </cfRule>
  </conditionalFormatting>
  <conditionalFormatting sqref="O88">
    <cfRule type="containsErrors" dxfId="8111" priority="1092">
      <formula>ISERROR(O88)</formula>
    </cfRule>
  </conditionalFormatting>
  <conditionalFormatting sqref="O103">
    <cfRule type="containsErrors" dxfId="8110" priority="1091">
      <formula>ISERROR(O103)</formula>
    </cfRule>
  </conditionalFormatting>
  <conditionalFormatting sqref="O106">
    <cfRule type="containsErrors" dxfId="8109" priority="1090">
      <formula>ISERROR(O106)</formula>
    </cfRule>
  </conditionalFormatting>
  <conditionalFormatting sqref="O103">
    <cfRule type="containsErrors" dxfId="8108" priority="1089">
      <formula>ISERROR(O103)</formula>
    </cfRule>
  </conditionalFormatting>
  <conditionalFormatting sqref="O106">
    <cfRule type="containsErrors" dxfId="8107" priority="1088">
      <formula>ISERROR(O106)</formula>
    </cfRule>
  </conditionalFormatting>
  <conditionalFormatting sqref="O103">
    <cfRule type="containsErrors" dxfId="8106" priority="1087">
      <formula>ISERROR(O103)</formula>
    </cfRule>
  </conditionalFormatting>
  <conditionalFormatting sqref="O106">
    <cfRule type="containsErrors" dxfId="8105" priority="1086">
      <formula>ISERROR(O106)</formula>
    </cfRule>
  </conditionalFormatting>
  <conditionalFormatting sqref="O49">
    <cfRule type="containsErrors" dxfId="8104" priority="1085">
      <formula>ISERROR(O49)</formula>
    </cfRule>
  </conditionalFormatting>
  <conditionalFormatting sqref="O52">
    <cfRule type="containsErrors" dxfId="8103" priority="1084">
      <formula>ISERROR(O52)</formula>
    </cfRule>
  </conditionalFormatting>
  <conditionalFormatting sqref="O49">
    <cfRule type="containsErrors" dxfId="8102" priority="1083">
      <formula>ISERROR(O49)</formula>
    </cfRule>
  </conditionalFormatting>
  <conditionalFormatting sqref="O52">
    <cfRule type="containsErrors" dxfId="8101" priority="1082">
      <formula>ISERROR(O52)</formula>
    </cfRule>
  </conditionalFormatting>
  <conditionalFormatting sqref="O49">
    <cfRule type="containsErrors" dxfId="8100" priority="1081">
      <formula>ISERROR(O49)</formula>
    </cfRule>
  </conditionalFormatting>
  <conditionalFormatting sqref="O52">
    <cfRule type="containsErrors" dxfId="8099" priority="1080">
      <formula>ISERROR(O52)</formula>
    </cfRule>
  </conditionalFormatting>
  <conditionalFormatting sqref="O67">
    <cfRule type="containsErrors" dxfId="8098" priority="1079">
      <formula>ISERROR(O67)</formula>
    </cfRule>
  </conditionalFormatting>
  <conditionalFormatting sqref="O70">
    <cfRule type="containsErrors" dxfId="8097" priority="1078">
      <formula>ISERROR(O70)</formula>
    </cfRule>
  </conditionalFormatting>
  <conditionalFormatting sqref="O67">
    <cfRule type="containsErrors" dxfId="8096" priority="1077">
      <formula>ISERROR(O67)</formula>
    </cfRule>
  </conditionalFormatting>
  <conditionalFormatting sqref="O70">
    <cfRule type="containsErrors" dxfId="8095" priority="1076">
      <formula>ISERROR(O70)</formula>
    </cfRule>
  </conditionalFormatting>
  <conditionalFormatting sqref="O67">
    <cfRule type="containsErrors" dxfId="8094" priority="1075">
      <formula>ISERROR(O67)</formula>
    </cfRule>
  </conditionalFormatting>
  <conditionalFormatting sqref="O70">
    <cfRule type="containsErrors" dxfId="8093" priority="1074">
      <formula>ISERROR(O70)</formula>
    </cfRule>
  </conditionalFormatting>
  <conditionalFormatting sqref="O67">
    <cfRule type="containsErrors" dxfId="8092" priority="1073">
      <formula>ISERROR(O67)</formula>
    </cfRule>
  </conditionalFormatting>
  <conditionalFormatting sqref="O70">
    <cfRule type="containsErrors" dxfId="8091" priority="1072">
      <formula>ISERROR(O70)</formula>
    </cfRule>
  </conditionalFormatting>
  <conditionalFormatting sqref="O67">
    <cfRule type="containsErrors" dxfId="8090" priority="1071">
      <formula>ISERROR(O67)</formula>
    </cfRule>
  </conditionalFormatting>
  <conditionalFormatting sqref="O70">
    <cfRule type="containsErrors" dxfId="8089" priority="1070">
      <formula>ISERROR(O70)</formula>
    </cfRule>
  </conditionalFormatting>
  <conditionalFormatting sqref="O67">
    <cfRule type="containsErrors" dxfId="8088" priority="1069">
      <formula>ISERROR(O67)</formula>
    </cfRule>
  </conditionalFormatting>
  <conditionalFormatting sqref="O70">
    <cfRule type="containsErrors" dxfId="8087" priority="1068">
      <formula>ISERROR(O70)</formula>
    </cfRule>
  </conditionalFormatting>
  <conditionalFormatting sqref="O67">
    <cfRule type="containsErrors" dxfId="8086" priority="1067">
      <formula>ISERROR(O67)</formula>
    </cfRule>
  </conditionalFormatting>
  <conditionalFormatting sqref="O70">
    <cfRule type="containsErrors" dxfId="8085" priority="1066">
      <formula>ISERROR(O70)</formula>
    </cfRule>
  </conditionalFormatting>
  <conditionalFormatting sqref="O67">
    <cfRule type="containsErrors" dxfId="8084" priority="1065">
      <formula>ISERROR(O67)</formula>
    </cfRule>
  </conditionalFormatting>
  <conditionalFormatting sqref="O70">
    <cfRule type="containsErrors" dxfId="8083" priority="1064">
      <formula>ISERROR(O70)</formula>
    </cfRule>
  </conditionalFormatting>
  <conditionalFormatting sqref="O67">
    <cfRule type="containsErrors" dxfId="8082" priority="1063">
      <formula>ISERROR(O67)</formula>
    </cfRule>
  </conditionalFormatting>
  <conditionalFormatting sqref="O70">
    <cfRule type="containsErrors" dxfId="8081" priority="1062">
      <formula>ISERROR(O70)</formula>
    </cfRule>
  </conditionalFormatting>
  <conditionalFormatting sqref="O67">
    <cfRule type="containsErrors" dxfId="8080" priority="1061">
      <formula>ISERROR(O67)</formula>
    </cfRule>
  </conditionalFormatting>
  <conditionalFormatting sqref="O70">
    <cfRule type="containsErrors" dxfId="8079" priority="1060">
      <formula>ISERROR(O70)</formula>
    </cfRule>
  </conditionalFormatting>
  <conditionalFormatting sqref="O67">
    <cfRule type="containsErrors" dxfId="8078" priority="1059">
      <formula>ISERROR(O67)</formula>
    </cfRule>
  </conditionalFormatting>
  <conditionalFormatting sqref="O70">
    <cfRule type="containsErrors" dxfId="8077" priority="1058">
      <formula>ISERROR(O70)</formula>
    </cfRule>
  </conditionalFormatting>
  <conditionalFormatting sqref="O85">
    <cfRule type="containsErrors" dxfId="8076" priority="1057">
      <formula>ISERROR(O85)</formula>
    </cfRule>
  </conditionalFormatting>
  <conditionalFormatting sqref="O88">
    <cfRule type="containsErrors" dxfId="8075" priority="1056">
      <formula>ISERROR(O88)</formula>
    </cfRule>
  </conditionalFormatting>
  <conditionalFormatting sqref="O85">
    <cfRule type="containsErrors" dxfId="8074" priority="1055">
      <formula>ISERROR(O85)</formula>
    </cfRule>
  </conditionalFormatting>
  <conditionalFormatting sqref="O88">
    <cfRule type="containsErrors" dxfId="8073" priority="1054">
      <formula>ISERROR(O88)</formula>
    </cfRule>
  </conditionalFormatting>
  <conditionalFormatting sqref="O85">
    <cfRule type="containsErrors" dxfId="8072" priority="1053">
      <formula>ISERROR(O85)</formula>
    </cfRule>
  </conditionalFormatting>
  <conditionalFormatting sqref="O88">
    <cfRule type="containsErrors" dxfId="8071" priority="1052">
      <formula>ISERROR(O88)</formula>
    </cfRule>
  </conditionalFormatting>
  <conditionalFormatting sqref="O85">
    <cfRule type="containsErrors" dxfId="8070" priority="1051">
      <formula>ISERROR(O85)</formula>
    </cfRule>
  </conditionalFormatting>
  <conditionalFormatting sqref="O88">
    <cfRule type="containsErrors" dxfId="8069" priority="1050">
      <formula>ISERROR(O88)</formula>
    </cfRule>
  </conditionalFormatting>
  <conditionalFormatting sqref="O85">
    <cfRule type="containsErrors" dxfId="8068" priority="1049">
      <formula>ISERROR(O85)</formula>
    </cfRule>
  </conditionalFormatting>
  <conditionalFormatting sqref="O88">
    <cfRule type="containsErrors" dxfId="8067" priority="1048">
      <formula>ISERROR(O88)</formula>
    </cfRule>
  </conditionalFormatting>
  <conditionalFormatting sqref="O85">
    <cfRule type="containsErrors" dxfId="8066" priority="1047">
      <formula>ISERROR(O85)</formula>
    </cfRule>
  </conditionalFormatting>
  <conditionalFormatting sqref="O88">
    <cfRule type="containsErrors" dxfId="8065" priority="1046">
      <formula>ISERROR(O88)</formula>
    </cfRule>
  </conditionalFormatting>
  <conditionalFormatting sqref="O85">
    <cfRule type="containsErrors" dxfId="8064" priority="1045">
      <formula>ISERROR(O85)</formula>
    </cfRule>
  </conditionalFormatting>
  <conditionalFormatting sqref="O88">
    <cfRule type="containsErrors" dxfId="8063" priority="1044">
      <formula>ISERROR(O88)</formula>
    </cfRule>
  </conditionalFormatting>
  <conditionalFormatting sqref="O85">
    <cfRule type="containsErrors" dxfId="8062" priority="1043">
      <formula>ISERROR(O85)</formula>
    </cfRule>
  </conditionalFormatting>
  <conditionalFormatting sqref="O88">
    <cfRule type="containsErrors" dxfId="8061" priority="1042">
      <formula>ISERROR(O88)</formula>
    </cfRule>
  </conditionalFormatting>
  <conditionalFormatting sqref="O85">
    <cfRule type="containsErrors" dxfId="8060" priority="1041">
      <formula>ISERROR(O85)</formula>
    </cfRule>
  </conditionalFormatting>
  <conditionalFormatting sqref="O88">
    <cfRule type="containsErrors" dxfId="8059" priority="1040">
      <formula>ISERROR(O88)</formula>
    </cfRule>
  </conditionalFormatting>
  <conditionalFormatting sqref="O85">
    <cfRule type="containsErrors" dxfId="8058" priority="1039">
      <formula>ISERROR(O85)</formula>
    </cfRule>
  </conditionalFormatting>
  <conditionalFormatting sqref="O88">
    <cfRule type="containsErrors" dxfId="8057" priority="1038">
      <formula>ISERROR(O88)</formula>
    </cfRule>
  </conditionalFormatting>
  <conditionalFormatting sqref="O85">
    <cfRule type="containsErrors" dxfId="8056" priority="1037">
      <formula>ISERROR(O85)</formula>
    </cfRule>
  </conditionalFormatting>
  <conditionalFormatting sqref="O88">
    <cfRule type="containsErrors" dxfId="8055" priority="1036">
      <formula>ISERROR(O88)</formula>
    </cfRule>
  </conditionalFormatting>
  <conditionalFormatting sqref="O103">
    <cfRule type="containsErrors" dxfId="8054" priority="1035">
      <formula>ISERROR(O103)</formula>
    </cfRule>
  </conditionalFormatting>
  <conditionalFormatting sqref="O106">
    <cfRule type="containsErrors" dxfId="8053" priority="1034">
      <formula>ISERROR(O106)</formula>
    </cfRule>
  </conditionalFormatting>
  <conditionalFormatting sqref="O103">
    <cfRule type="containsErrors" dxfId="8052" priority="1033">
      <formula>ISERROR(O103)</formula>
    </cfRule>
  </conditionalFormatting>
  <conditionalFormatting sqref="O106">
    <cfRule type="containsErrors" dxfId="8051" priority="1032">
      <formula>ISERROR(O106)</formula>
    </cfRule>
  </conditionalFormatting>
  <conditionalFormatting sqref="O103">
    <cfRule type="containsErrors" dxfId="8050" priority="1031">
      <formula>ISERROR(O103)</formula>
    </cfRule>
  </conditionalFormatting>
  <conditionalFormatting sqref="O106">
    <cfRule type="containsErrors" dxfId="8049" priority="1030">
      <formula>ISERROR(O106)</formula>
    </cfRule>
  </conditionalFormatting>
  <conditionalFormatting sqref="O103">
    <cfRule type="containsErrors" dxfId="8048" priority="1029">
      <formula>ISERROR(O103)</formula>
    </cfRule>
  </conditionalFormatting>
  <conditionalFormatting sqref="O106">
    <cfRule type="containsErrors" dxfId="8047" priority="1028">
      <formula>ISERROR(O106)</formula>
    </cfRule>
  </conditionalFormatting>
  <conditionalFormatting sqref="O103">
    <cfRule type="containsErrors" dxfId="8046" priority="1027">
      <formula>ISERROR(O103)</formula>
    </cfRule>
  </conditionalFormatting>
  <conditionalFormatting sqref="O106">
    <cfRule type="containsErrors" dxfId="8045" priority="1026">
      <formula>ISERROR(O106)</formula>
    </cfRule>
  </conditionalFormatting>
  <conditionalFormatting sqref="O103">
    <cfRule type="containsErrors" dxfId="8044" priority="1025">
      <formula>ISERROR(O103)</formula>
    </cfRule>
  </conditionalFormatting>
  <conditionalFormatting sqref="O106">
    <cfRule type="containsErrors" dxfId="8043" priority="1024">
      <formula>ISERROR(O106)</formula>
    </cfRule>
  </conditionalFormatting>
  <conditionalFormatting sqref="O103">
    <cfRule type="containsErrors" dxfId="8042" priority="1023">
      <formula>ISERROR(O103)</formula>
    </cfRule>
  </conditionalFormatting>
  <conditionalFormatting sqref="O106">
    <cfRule type="containsErrors" dxfId="8041" priority="1022">
      <formula>ISERROR(O106)</formula>
    </cfRule>
  </conditionalFormatting>
  <conditionalFormatting sqref="O103">
    <cfRule type="containsErrors" dxfId="8040" priority="1021">
      <formula>ISERROR(O103)</formula>
    </cfRule>
  </conditionalFormatting>
  <conditionalFormatting sqref="O106">
    <cfRule type="containsErrors" dxfId="8039" priority="1020">
      <formula>ISERROR(O106)</formula>
    </cfRule>
  </conditionalFormatting>
  <conditionalFormatting sqref="O103">
    <cfRule type="containsErrors" dxfId="8038" priority="1019">
      <formula>ISERROR(O103)</formula>
    </cfRule>
  </conditionalFormatting>
  <conditionalFormatting sqref="O106">
    <cfRule type="containsErrors" dxfId="8037" priority="1018">
      <formula>ISERROR(O106)</formula>
    </cfRule>
  </conditionalFormatting>
  <conditionalFormatting sqref="O103">
    <cfRule type="containsErrors" dxfId="8036" priority="1017">
      <formula>ISERROR(O103)</formula>
    </cfRule>
  </conditionalFormatting>
  <conditionalFormatting sqref="O106">
    <cfRule type="containsErrors" dxfId="8035" priority="1016">
      <formula>ISERROR(O106)</formula>
    </cfRule>
  </conditionalFormatting>
  <conditionalFormatting sqref="O103">
    <cfRule type="containsErrors" dxfId="8034" priority="1015">
      <formula>ISERROR(O103)</formula>
    </cfRule>
  </conditionalFormatting>
  <conditionalFormatting sqref="O106">
    <cfRule type="containsErrors" dxfId="8033" priority="1014">
      <formula>ISERROR(O106)</formula>
    </cfRule>
  </conditionalFormatting>
  <conditionalFormatting sqref="O49">
    <cfRule type="containsErrors" dxfId="8032" priority="1013">
      <formula>ISERROR(O49)</formula>
    </cfRule>
  </conditionalFormatting>
  <conditionalFormatting sqref="O52">
    <cfRule type="containsErrors" dxfId="8031" priority="1012">
      <formula>ISERROR(O52)</formula>
    </cfRule>
  </conditionalFormatting>
  <conditionalFormatting sqref="O49">
    <cfRule type="containsErrors" dxfId="8030" priority="1011">
      <formula>ISERROR(O49)</formula>
    </cfRule>
  </conditionalFormatting>
  <conditionalFormatting sqref="O52">
    <cfRule type="containsErrors" dxfId="8029" priority="1010">
      <formula>ISERROR(O52)</formula>
    </cfRule>
  </conditionalFormatting>
  <conditionalFormatting sqref="O49">
    <cfRule type="containsErrors" dxfId="8028" priority="1009">
      <formula>ISERROR(O49)</formula>
    </cfRule>
  </conditionalFormatting>
  <conditionalFormatting sqref="O52">
    <cfRule type="containsErrors" dxfId="8027" priority="1008">
      <formula>ISERROR(O52)</formula>
    </cfRule>
  </conditionalFormatting>
  <conditionalFormatting sqref="O67">
    <cfRule type="containsErrors" dxfId="8026" priority="1007">
      <formula>ISERROR(O67)</formula>
    </cfRule>
  </conditionalFormatting>
  <conditionalFormatting sqref="O70">
    <cfRule type="containsErrors" dxfId="8025" priority="1006">
      <formula>ISERROR(O70)</formula>
    </cfRule>
  </conditionalFormatting>
  <conditionalFormatting sqref="O67">
    <cfRule type="containsErrors" dxfId="8024" priority="1005">
      <formula>ISERROR(O67)</formula>
    </cfRule>
  </conditionalFormatting>
  <conditionalFormatting sqref="O70">
    <cfRule type="containsErrors" dxfId="8023" priority="1004">
      <formula>ISERROR(O70)</formula>
    </cfRule>
  </conditionalFormatting>
  <conditionalFormatting sqref="O67">
    <cfRule type="containsErrors" dxfId="8022" priority="1003">
      <formula>ISERROR(O67)</formula>
    </cfRule>
  </conditionalFormatting>
  <conditionalFormatting sqref="O70">
    <cfRule type="containsErrors" dxfId="8021" priority="1002">
      <formula>ISERROR(O70)</formula>
    </cfRule>
  </conditionalFormatting>
  <conditionalFormatting sqref="O85">
    <cfRule type="containsErrors" dxfId="8020" priority="1001">
      <formula>ISERROR(O85)</formula>
    </cfRule>
  </conditionalFormatting>
  <conditionalFormatting sqref="O88">
    <cfRule type="containsErrors" dxfId="8019" priority="1000">
      <formula>ISERROR(O88)</formula>
    </cfRule>
  </conditionalFormatting>
  <conditionalFormatting sqref="O85">
    <cfRule type="containsErrors" dxfId="8018" priority="999">
      <formula>ISERROR(O85)</formula>
    </cfRule>
  </conditionalFormatting>
  <conditionalFormatting sqref="O88">
    <cfRule type="containsErrors" dxfId="8017" priority="998">
      <formula>ISERROR(O88)</formula>
    </cfRule>
  </conditionalFormatting>
  <conditionalFormatting sqref="O85">
    <cfRule type="containsErrors" dxfId="8016" priority="997">
      <formula>ISERROR(O85)</formula>
    </cfRule>
  </conditionalFormatting>
  <conditionalFormatting sqref="O88">
    <cfRule type="containsErrors" dxfId="8015" priority="996">
      <formula>ISERROR(O88)</formula>
    </cfRule>
  </conditionalFormatting>
  <conditionalFormatting sqref="O103">
    <cfRule type="containsErrors" dxfId="8014" priority="995">
      <formula>ISERROR(O103)</formula>
    </cfRule>
  </conditionalFormatting>
  <conditionalFormatting sqref="O106">
    <cfRule type="containsErrors" dxfId="8013" priority="994">
      <formula>ISERROR(O106)</formula>
    </cfRule>
  </conditionalFormatting>
  <conditionalFormatting sqref="O103">
    <cfRule type="containsErrors" dxfId="8012" priority="993">
      <formula>ISERROR(O103)</formula>
    </cfRule>
  </conditionalFormatting>
  <conditionalFormatting sqref="O106">
    <cfRule type="containsErrors" dxfId="8011" priority="992">
      <formula>ISERROR(O106)</formula>
    </cfRule>
  </conditionalFormatting>
  <conditionalFormatting sqref="O103">
    <cfRule type="containsErrors" dxfId="8010" priority="991">
      <formula>ISERROR(O103)</formula>
    </cfRule>
  </conditionalFormatting>
  <conditionalFormatting sqref="O106">
    <cfRule type="containsErrors" dxfId="8009" priority="990">
      <formula>ISERROR(O106)</formula>
    </cfRule>
  </conditionalFormatting>
  <conditionalFormatting sqref="O103">
    <cfRule type="containsErrors" dxfId="8008" priority="989">
      <formula>ISERROR(O103)</formula>
    </cfRule>
  </conditionalFormatting>
  <conditionalFormatting sqref="O106">
    <cfRule type="containsErrors" dxfId="8007" priority="988">
      <formula>ISERROR(O106)</formula>
    </cfRule>
  </conditionalFormatting>
  <conditionalFormatting sqref="O103">
    <cfRule type="containsErrors" dxfId="8006" priority="987">
      <formula>ISERROR(O103)</formula>
    </cfRule>
  </conditionalFormatting>
  <conditionalFormatting sqref="O106">
    <cfRule type="containsErrors" dxfId="8005" priority="986">
      <formula>ISERROR(O106)</formula>
    </cfRule>
  </conditionalFormatting>
  <conditionalFormatting sqref="O103">
    <cfRule type="containsErrors" dxfId="8004" priority="985">
      <formula>ISERROR(O103)</formula>
    </cfRule>
  </conditionalFormatting>
  <conditionalFormatting sqref="O106">
    <cfRule type="containsErrors" dxfId="8003" priority="984">
      <formula>ISERROR(O106)</formula>
    </cfRule>
  </conditionalFormatting>
  <conditionalFormatting sqref="O103">
    <cfRule type="containsErrors" dxfId="8002" priority="983">
      <formula>ISERROR(O103)</formula>
    </cfRule>
  </conditionalFormatting>
  <conditionalFormatting sqref="O106">
    <cfRule type="containsErrors" dxfId="8001" priority="982">
      <formula>ISERROR(O106)</formula>
    </cfRule>
  </conditionalFormatting>
  <conditionalFormatting sqref="O103">
    <cfRule type="containsErrors" dxfId="8000" priority="981">
      <formula>ISERROR(O103)</formula>
    </cfRule>
  </conditionalFormatting>
  <conditionalFormatting sqref="O106">
    <cfRule type="containsErrors" dxfId="7999" priority="980">
      <formula>ISERROR(O106)</formula>
    </cfRule>
  </conditionalFormatting>
  <conditionalFormatting sqref="O103">
    <cfRule type="containsErrors" dxfId="7998" priority="979">
      <formula>ISERROR(O103)</formula>
    </cfRule>
  </conditionalFormatting>
  <conditionalFormatting sqref="O106">
    <cfRule type="containsErrors" dxfId="7997" priority="978">
      <formula>ISERROR(O106)</formula>
    </cfRule>
  </conditionalFormatting>
  <conditionalFormatting sqref="O103">
    <cfRule type="containsErrors" dxfId="7996" priority="977">
      <formula>ISERROR(O103)</formula>
    </cfRule>
  </conditionalFormatting>
  <conditionalFormatting sqref="O106">
    <cfRule type="containsErrors" dxfId="7995" priority="976">
      <formula>ISERROR(O106)</formula>
    </cfRule>
  </conditionalFormatting>
  <conditionalFormatting sqref="O103">
    <cfRule type="containsErrors" dxfId="7994" priority="975">
      <formula>ISERROR(O103)</formula>
    </cfRule>
  </conditionalFormatting>
  <conditionalFormatting sqref="O106">
    <cfRule type="containsErrors" dxfId="7993" priority="974">
      <formula>ISERROR(O106)</formula>
    </cfRule>
  </conditionalFormatting>
  <conditionalFormatting sqref="O103">
    <cfRule type="containsErrors" dxfId="7992" priority="973">
      <formula>ISERROR(O103)</formula>
    </cfRule>
  </conditionalFormatting>
  <conditionalFormatting sqref="O106">
    <cfRule type="containsErrors" dxfId="7991" priority="972">
      <formula>ISERROR(O106)</formula>
    </cfRule>
  </conditionalFormatting>
  <conditionalFormatting sqref="O103">
    <cfRule type="containsErrors" dxfId="7990" priority="971">
      <formula>ISERROR(O103)</formula>
    </cfRule>
  </conditionalFormatting>
  <conditionalFormatting sqref="O106">
    <cfRule type="containsErrors" dxfId="7989" priority="970">
      <formula>ISERROR(O106)</formula>
    </cfRule>
  </conditionalFormatting>
  <conditionalFormatting sqref="O103">
    <cfRule type="containsErrors" dxfId="7988" priority="969">
      <formula>ISERROR(O103)</formula>
    </cfRule>
  </conditionalFormatting>
  <conditionalFormatting sqref="O106">
    <cfRule type="containsErrors" dxfId="7987" priority="968">
      <formula>ISERROR(O106)</formula>
    </cfRule>
  </conditionalFormatting>
  <conditionalFormatting sqref="O103">
    <cfRule type="containsErrors" dxfId="7986" priority="967">
      <formula>ISERROR(O103)</formula>
    </cfRule>
  </conditionalFormatting>
  <conditionalFormatting sqref="O106">
    <cfRule type="containsErrors" dxfId="7985" priority="966">
      <formula>ISERROR(O106)</formula>
    </cfRule>
  </conditionalFormatting>
  <conditionalFormatting sqref="O103">
    <cfRule type="containsErrors" dxfId="7984" priority="965">
      <formula>ISERROR(O103)</formula>
    </cfRule>
  </conditionalFormatting>
  <conditionalFormatting sqref="O106">
    <cfRule type="containsErrors" dxfId="7983" priority="964">
      <formula>ISERROR(O106)</formula>
    </cfRule>
  </conditionalFormatting>
  <conditionalFormatting sqref="O103">
    <cfRule type="containsErrors" dxfId="7982" priority="963">
      <formula>ISERROR(O103)</formula>
    </cfRule>
  </conditionalFormatting>
  <conditionalFormatting sqref="O106">
    <cfRule type="containsErrors" dxfId="7981" priority="962">
      <formula>ISERROR(O106)</formula>
    </cfRule>
  </conditionalFormatting>
  <conditionalFormatting sqref="O103">
    <cfRule type="containsErrors" dxfId="7980" priority="961">
      <formula>ISERROR(O103)</formula>
    </cfRule>
  </conditionalFormatting>
  <conditionalFormatting sqref="O106">
    <cfRule type="containsErrors" dxfId="7979" priority="960">
      <formula>ISERROR(O106)</formula>
    </cfRule>
  </conditionalFormatting>
  <conditionalFormatting sqref="O103">
    <cfRule type="containsErrors" dxfId="7978" priority="959">
      <formula>ISERROR(O103)</formula>
    </cfRule>
  </conditionalFormatting>
  <conditionalFormatting sqref="O106">
    <cfRule type="containsErrors" dxfId="7977" priority="958">
      <formula>ISERROR(O106)</formula>
    </cfRule>
  </conditionalFormatting>
  <conditionalFormatting sqref="O103">
    <cfRule type="containsErrors" dxfId="7976" priority="957">
      <formula>ISERROR(O103)</formula>
    </cfRule>
  </conditionalFormatting>
  <conditionalFormatting sqref="O106">
    <cfRule type="containsErrors" dxfId="7975" priority="956">
      <formula>ISERROR(O106)</formula>
    </cfRule>
  </conditionalFormatting>
  <conditionalFormatting sqref="O103">
    <cfRule type="containsErrors" dxfId="7974" priority="955">
      <formula>ISERROR(O103)</formula>
    </cfRule>
  </conditionalFormatting>
  <conditionalFormatting sqref="O106">
    <cfRule type="containsErrors" dxfId="7973" priority="954">
      <formula>ISERROR(O106)</formula>
    </cfRule>
  </conditionalFormatting>
  <conditionalFormatting sqref="O103">
    <cfRule type="containsErrors" dxfId="7972" priority="953">
      <formula>ISERROR(O103)</formula>
    </cfRule>
  </conditionalFormatting>
  <conditionalFormatting sqref="O106">
    <cfRule type="containsErrors" dxfId="7971" priority="952">
      <formula>ISERROR(O106)</formula>
    </cfRule>
  </conditionalFormatting>
  <conditionalFormatting sqref="O103">
    <cfRule type="containsErrors" dxfId="7970" priority="951">
      <formula>ISERROR(O103)</formula>
    </cfRule>
  </conditionalFormatting>
  <conditionalFormatting sqref="O106">
    <cfRule type="containsErrors" dxfId="7969" priority="950">
      <formula>ISERROR(O106)</formula>
    </cfRule>
  </conditionalFormatting>
  <conditionalFormatting sqref="O103">
    <cfRule type="containsErrors" dxfId="7968" priority="949">
      <formula>ISERROR(O103)</formula>
    </cfRule>
  </conditionalFormatting>
  <conditionalFormatting sqref="O106">
    <cfRule type="containsErrors" dxfId="7967" priority="948">
      <formula>ISERROR(O106)</formula>
    </cfRule>
  </conditionalFormatting>
  <conditionalFormatting sqref="O103">
    <cfRule type="containsErrors" dxfId="7966" priority="947">
      <formula>ISERROR(O103)</formula>
    </cfRule>
  </conditionalFormatting>
  <conditionalFormatting sqref="O106">
    <cfRule type="containsErrors" dxfId="7965" priority="946">
      <formula>ISERROR(O106)</formula>
    </cfRule>
  </conditionalFormatting>
  <conditionalFormatting sqref="O103">
    <cfRule type="containsErrors" dxfId="7964" priority="945">
      <formula>ISERROR(O103)</formula>
    </cfRule>
  </conditionalFormatting>
  <conditionalFormatting sqref="O106">
    <cfRule type="containsErrors" dxfId="7963" priority="944">
      <formula>ISERROR(O106)</formula>
    </cfRule>
  </conditionalFormatting>
  <conditionalFormatting sqref="O103">
    <cfRule type="containsErrors" dxfId="7962" priority="943">
      <formula>ISERROR(O103)</formula>
    </cfRule>
  </conditionalFormatting>
  <conditionalFormatting sqref="O106">
    <cfRule type="containsErrors" dxfId="7961" priority="942">
      <formula>ISERROR(O106)</formula>
    </cfRule>
  </conditionalFormatting>
  <conditionalFormatting sqref="O103">
    <cfRule type="containsErrors" dxfId="7960" priority="941">
      <formula>ISERROR(O103)</formula>
    </cfRule>
  </conditionalFormatting>
  <conditionalFormatting sqref="O106">
    <cfRule type="containsErrors" dxfId="7959" priority="940">
      <formula>ISERROR(O106)</formula>
    </cfRule>
  </conditionalFormatting>
  <conditionalFormatting sqref="O103">
    <cfRule type="containsErrors" dxfId="7958" priority="939">
      <formula>ISERROR(O103)</formula>
    </cfRule>
  </conditionalFormatting>
  <conditionalFormatting sqref="O106">
    <cfRule type="containsErrors" dxfId="7957" priority="938">
      <formula>ISERROR(O106)</formula>
    </cfRule>
  </conditionalFormatting>
  <conditionalFormatting sqref="O103">
    <cfRule type="containsErrors" dxfId="7956" priority="937">
      <formula>ISERROR(O103)</formula>
    </cfRule>
  </conditionalFormatting>
  <conditionalFormatting sqref="O106">
    <cfRule type="containsErrors" dxfId="7955" priority="936">
      <formula>ISERROR(O106)</formula>
    </cfRule>
  </conditionalFormatting>
  <conditionalFormatting sqref="O103">
    <cfRule type="containsErrors" dxfId="7954" priority="935">
      <formula>ISERROR(O103)</formula>
    </cfRule>
  </conditionalFormatting>
  <conditionalFormatting sqref="O106">
    <cfRule type="containsErrors" dxfId="7953" priority="934">
      <formula>ISERROR(O106)</formula>
    </cfRule>
  </conditionalFormatting>
  <conditionalFormatting sqref="O103">
    <cfRule type="containsErrors" dxfId="7952" priority="933">
      <formula>ISERROR(O103)</formula>
    </cfRule>
  </conditionalFormatting>
  <conditionalFormatting sqref="O106">
    <cfRule type="containsErrors" dxfId="7951" priority="932">
      <formula>ISERROR(O106)</formula>
    </cfRule>
  </conditionalFormatting>
  <conditionalFormatting sqref="O103">
    <cfRule type="containsErrors" dxfId="7950" priority="931">
      <formula>ISERROR(O103)</formula>
    </cfRule>
  </conditionalFormatting>
  <conditionalFormatting sqref="O106">
    <cfRule type="containsErrors" dxfId="7949" priority="930">
      <formula>ISERROR(O106)</formula>
    </cfRule>
  </conditionalFormatting>
  <conditionalFormatting sqref="O103">
    <cfRule type="containsErrors" dxfId="7948" priority="929">
      <formula>ISERROR(O103)</formula>
    </cfRule>
  </conditionalFormatting>
  <conditionalFormatting sqref="O106">
    <cfRule type="containsErrors" dxfId="7947" priority="928">
      <formula>ISERROR(O106)</formula>
    </cfRule>
  </conditionalFormatting>
  <conditionalFormatting sqref="O103">
    <cfRule type="containsErrors" dxfId="7946" priority="927">
      <formula>ISERROR(O103)</formula>
    </cfRule>
  </conditionalFormatting>
  <conditionalFormatting sqref="O106">
    <cfRule type="containsErrors" dxfId="7945" priority="926">
      <formula>ISERROR(O106)</formula>
    </cfRule>
  </conditionalFormatting>
  <conditionalFormatting sqref="O103">
    <cfRule type="containsErrors" dxfId="7944" priority="925">
      <formula>ISERROR(O103)</formula>
    </cfRule>
  </conditionalFormatting>
  <conditionalFormatting sqref="O106">
    <cfRule type="containsErrors" dxfId="7943" priority="924">
      <formula>ISERROR(O106)</formula>
    </cfRule>
  </conditionalFormatting>
  <conditionalFormatting sqref="O106">
    <cfRule type="containsErrors" dxfId="7942" priority="923">
      <formula>ISERROR(O106)</formula>
    </cfRule>
  </conditionalFormatting>
  <conditionalFormatting sqref="O103">
    <cfRule type="containsErrors" dxfId="7941" priority="922">
      <formula>ISERROR(O103)</formula>
    </cfRule>
  </conditionalFormatting>
  <conditionalFormatting sqref="O106">
    <cfRule type="containsErrors" dxfId="7940" priority="921">
      <formula>ISERROR(O106)</formula>
    </cfRule>
  </conditionalFormatting>
  <conditionalFormatting sqref="O103">
    <cfRule type="containsErrors" dxfId="7939" priority="920">
      <formula>ISERROR(O103)</formula>
    </cfRule>
  </conditionalFormatting>
  <conditionalFormatting sqref="O106">
    <cfRule type="containsErrors" dxfId="7938" priority="919">
      <formula>ISERROR(O106)</formula>
    </cfRule>
  </conditionalFormatting>
  <conditionalFormatting sqref="O103">
    <cfRule type="containsErrors" dxfId="7937" priority="918">
      <formula>ISERROR(O103)</formula>
    </cfRule>
  </conditionalFormatting>
  <conditionalFormatting sqref="N101:Q101 N100:P100 N94:Q99 N102:O110">
    <cfRule type="containsErrors" dxfId="7936" priority="917">
      <formula>ISERROR(N94)</formula>
    </cfRule>
  </conditionalFormatting>
  <conditionalFormatting sqref="N101:Q101 N100:P100 N94:Q99 N102:O110">
    <cfRule type="containsErrors" dxfId="7935" priority="916">
      <formula>ISERROR(N94)</formula>
    </cfRule>
  </conditionalFormatting>
  <conditionalFormatting sqref="N107:N110">
    <cfRule type="cellIs" dxfId="7934" priority="915" operator="notEqual">
      <formula>0</formula>
    </cfRule>
  </conditionalFormatting>
  <conditionalFormatting sqref="O85">
    <cfRule type="containsErrors" dxfId="7933" priority="914">
      <formula>ISERROR(O85)</formula>
    </cfRule>
  </conditionalFormatting>
  <conditionalFormatting sqref="O88">
    <cfRule type="containsErrors" dxfId="7932" priority="913">
      <formula>ISERROR(O88)</formula>
    </cfRule>
  </conditionalFormatting>
  <conditionalFormatting sqref="O85">
    <cfRule type="containsErrors" dxfId="7931" priority="912">
      <formula>ISERROR(O85)</formula>
    </cfRule>
  </conditionalFormatting>
  <conditionalFormatting sqref="O88">
    <cfRule type="containsErrors" dxfId="7930" priority="911">
      <formula>ISERROR(O88)</formula>
    </cfRule>
  </conditionalFormatting>
  <conditionalFormatting sqref="O85">
    <cfRule type="containsErrors" dxfId="7929" priority="910">
      <formula>ISERROR(O85)</formula>
    </cfRule>
  </conditionalFormatting>
  <conditionalFormatting sqref="O88">
    <cfRule type="containsErrors" dxfId="7928" priority="909">
      <formula>ISERROR(O88)</formula>
    </cfRule>
  </conditionalFormatting>
  <conditionalFormatting sqref="O85">
    <cfRule type="containsErrors" dxfId="7927" priority="908">
      <formula>ISERROR(O85)</formula>
    </cfRule>
  </conditionalFormatting>
  <conditionalFormatting sqref="O88">
    <cfRule type="containsErrors" dxfId="7926" priority="907">
      <formula>ISERROR(O88)</formula>
    </cfRule>
  </conditionalFormatting>
  <conditionalFormatting sqref="O85">
    <cfRule type="containsErrors" dxfId="7925" priority="906">
      <formula>ISERROR(O85)</formula>
    </cfRule>
  </conditionalFormatting>
  <conditionalFormatting sqref="O88">
    <cfRule type="containsErrors" dxfId="7924" priority="905">
      <formula>ISERROR(O88)</formula>
    </cfRule>
  </conditionalFormatting>
  <conditionalFormatting sqref="O85">
    <cfRule type="containsErrors" dxfId="7923" priority="904">
      <formula>ISERROR(O85)</formula>
    </cfRule>
  </conditionalFormatting>
  <conditionalFormatting sqref="O88">
    <cfRule type="containsErrors" dxfId="7922" priority="903">
      <formula>ISERROR(O88)</formula>
    </cfRule>
  </conditionalFormatting>
  <conditionalFormatting sqref="O85">
    <cfRule type="containsErrors" dxfId="7921" priority="902">
      <formula>ISERROR(O85)</formula>
    </cfRule>
  </conditionalFormatting>
  <conditionalFormatting sqref="O88">
    <cfRule type="containsErrors" dxfId="7920" priority="901">
      <formula>ISERROR(O88)</formula>
    </cfRule>
  </conditionalFormatting>
  <conditionalFormatting sqref="O85">
    <cfRule type="containsErrors" dxfId="7919" priority="900">
      <formula>ISERROR(O85)</formula>
    </cfRule>
  </conditionalFormatting>
  <conditionalFormatting sqref="O88">
    <cfRule type="containsErrors" dxfId="7918" priority="899">
      <formula>ISERROR(O88)</formula>
    </cfRule>
  </conditionalFormatting>
  <conditionalFormatting sqref="O85">
    <cfRule type="containsErrors" dxfId="7917" priority="898">
      <formula>ISERROR(O85)</formula>
    </cfRule>
  </conditionalFormatting>
  <conditionalFormatting sqref="O88">
    <cfRule type="containsErrors" dxfId="7916" priority="897">
      <formula>ISERROR(O88)</formula>
    </cfRule>
  </conditionalFormatting>
  <conditionalFormatting sqref="O85">
    <cfRule type="containsErrors" dxfId="7915" priority="896">
      <formula>ISERROR(O85)</formula>
    </cfRule>
  </conditionalFormatting>
  <conditionalFormatting sqref="O88">
    <cfRule type="containsErrors" dxfId="7914" priority="895">
      <formula>ISERROR(O88)</formula>
    </cfRule>
  </conditionalFormatting>
  <conditionalFormatting sqref="O85">
    <cfRule type="containsErrors" dxfId="7913" priority="894">
      <formula>ISERROR(O85)</formula>
    </cfRule>
  </conditionalFormatting>
  <conditionalFormatting sqref="O88">
    <cfRule type="containsErrors" dxfId="7912" priority="893">
      <formula>ISERROR(O88)</formula>
    </cfRule>
  </conditionalFormatting>
  <conditionalFormatting sqref="O85">
    <cfRule type="containsErrors" dxfId="7911" priority="892">
      <formula>ISERROR(O85)</formula>
    </cfRule>
  </conditionalFormatting>
  <conditionalFormatting sqref="O88">
    <cfRule type="containsErrors" dxfId="7910" priority="891">
      <formula>ISERROR(O88)</formula>
    </cfRule>
  </conditionalFormatting>
  <conditionalFormatting sqref="O85">
    <cfRule type="containsErrors" dxfId="7909" priority="890">
      <formula>ISERROR(O85)</formula>
    </cfRule>
  </conditionalFormatting>
  <conditionalFormatting sqref="O88">
    <cfRule type="containsErrors" dxfId="7908" priority="889">
      <formula>ISERROR(O88)</formula>
    </cfRule>
  </conditionalFormatting>
  <conditionalFormatting sqref="O85">
    <cfRule type="containsErrors" dxfId="7907" priority="888">
      <formula>ISERROR(O85)</formula>
    </cfRule>
  </conditionalFormatting>
  <conditionalFormatting sqref="O88">
    <cfRule type="containsErrors" dxfId="7906" priority="887">
      <formula>ISERROR(O88)</formula>
    </cfRule>
  </conditionalFormatting>
  <conditionalFormatting sqref="O85">
    <cfRule type="containsErrors" dxfId="7905" priority="886">
      <formula>ISERROR(O85)</formula>
    </cfRule>
  </conditionalFormatting>
  <conditionalFormatting sqref="O88">
    <cfRule type="containsErrors" dxfId="7904" priority="885">
      <formula>ISERROR(O88)</formula>
    </cfRule>
  </conditionalFormatting>
  <conditionalFormatting sqref="O85">
    <cfRule type="containsErrors" dxfId="7903" priority="884">
      <formula>ISERROR(O85)</formula>
    </cfRule>
  </conditionalFormatting>
  <conditionalFormatting sqref="O88">
    <cfRule type="containsErrors" dxfId="7902" priority="883">
      <formula>ISERROR(O88)</formula>
    </cfRule>
  </conditionalFormatting>
  <conditionalFormatting sqref="O85">
    <cfRule type="containsErrors" dxfId="7901" priority="882">
      <formula>ISERROR(O85)</formula>
    </cfRule>
  </conditionalFormatting>
  <conditionalFormatting sqref="O88">
    <cfRule type="containsErrors" dxfId="7900" priority="881">
      <formula>ISERROR(O88)</formula>
    </cfRule>
  </conditionalFormatting>
  <conditionalFormatting sqref="O85">
    <cfRule type="containsErrors" dxfId="7899" priority="880">
      <formula>ISERROR(O85)</formula>
    </cfRule>
  </conditionalFormatting>
  <conditionalFormatting sqref="O88">
    <cfRule type="containsErrors" dxfId="7898" priority="879">
      <formula>ISERROR(O88)</formula>
    </cfRule>
  </conditionalFormatting>
  <conditionalFormatting sqref="O85">
    <cfRule type="containsErrors" dxfId="7897" priority="878">
      <formula>ISERROR(O85)</formula>
    </cfRule>
  </conditionalFormatting>
  <conditionalFormatting sqref="O88">
    <cfRule type="containsErrors" dxfId="7896" priority="877">
      <formula>ISERROR(O88)</formula>
    </cfRule>
  </conditionalFormatting>
  <conditionalFormatting sqref="O85">
    <cfRule type="containsErrors" dxfId="7895" priority="876">
      <formula>ISERROR(O85)</formula>
    </cfRule>
  </conditionalFormatting>
  <conditionalFormatting sqref="O88">
    <cfRule type="containsErrors" dxfId="7894" priority="875">
      <formula>ISERROR(O88)</formula>
    </cfRule>
  </conditionalFormatting>
  <conditionalFormatting sqref="O85">
    <cfRule type="containsErrors" dxfId="7893" priority="874">
      <formula>ISERROR(O85)</formula>
    </cfRule>
  </conditionalFormatting>
  <conditionalFormatting sqref="O88">
    <cfRule type="containsErrors" dxfId="7892" priority="873">
      <formula>ISERROR(O88)</formula>
    </cfRule>
  </conditionalFormatting>
  <conditionalFormatting sqref="O85">
    <cfRule type="containsErrors" dxfId="7891" priority="872">
      <formula>ISERROR(O85)</formula>
    </cfRule>
  </conditionalFormatting>
  <conditionalFormatting sqref="O88">
    <cfRule type="containsErrors" dxfId="7890" priority="871">
      <formula>ISERROR(O88)</formula>
    </cfRule>
  </conditionalFormatting>
  <conditionalFormatting sqref="O85">
    <cfRule type="containsErrors" dxfId="7889" priority="870">
      <formula>ISERROR(O85)</formula>
    </cfRule>
  </conditionalFormatting>
  <conditionalFormatting sqref="O88">
    <cfRule type="containsErrors" dxfId="7888" priority="869">
      <formula>ISERROR(O88)</formula>
    </cfRule>
  </conditionalFormatting>
  <conditionalFormatting sqref="O85">
    <cfRule type="containsErrors" dxfId="7887" priority="868">
      <formula>ISERROR(O85)</formula>
    </cfRule>
  </conditionalFormatting>
  <conditionalFormatting sqref="O88">
    <cfRule type="containsErrors" dxfId="7886" priority="867">
      <formula>ISERROR(O88)</formula>
    </cfRule>
  </conditionalFormatting>
  <conditionalFormatting sqref="O85">
    <cfRule type="containsErrors" dxfId="7885" priority="866">
      <formula>ISERROR(O85)</formula>
    </cfRule>
  </conditionalFormatting>
  <conditionalFormatting sqref="O88">
    <cfRule type="containsErrors" dxfId="7884" priority="865">
      <formula>ISERROR(O88)</formula>
    </cfRule>
  </conditionalFormatting>
  <conditionalFormatting sqref="O85">
    <cfRule type="containsErrors" dxfId="7883" priority="864">
      <formula>ISERROR(O85)</formula>
    </cfRule>
  </conditionalFormatting>
  <conditionalFormatting sqref="O88">
    <cfRule type="containsErrors" dxfId="7882" priority="863">
      <formula>ISERROR(O88)</formula>
    </cfRule>
  </conditionalFormatting>
  <conditionalFormatting sqref="O85">
    <cfRule type="containsErrors" dxfId="7881" priority="862">
      <formula>ISERROR(O85)</formula>
    </cfRule>
  </conditionalFormatting>
  <conditionalFormatting sqref="O88">
    <cfRule type="containsErrors" dxfId="7880" priority="861">
      <formula>ISERROR(O88)</formula>
    </cfRule>
  </conditionalFormatting>
  <conditionalFormatting sqref="O85">
    <cfRule type="containsErrors" dxfId="7879" priority="860">
      <formula>ISERROR(O85)</formula>
    </cfRule>
  </conditionalFormatting>
  <conditionalFormatting sqref="O88">
    <cfRule type="containsErrors" dxfId="7878" priority="859">
      <formula>ISERROR(O88)</formula>
    </cfRule>
  </conditionalFormatting>
  <conditionalFormatting sqref="O85">
    <cfRule type="containsErrors" dxfId="7877" priority="858">
      <formula>ISERROR(O85)</formula>
    </cfRule>
  </conditionalFormatting>
  <conditionalFormatting sqref="O88">
    <cfRule type="containsErrors" dxfId="7876" priority="857">
      <formula>ISERROR(O88)</formula>
    </cfRule>
  </conditionalFormatting>
  <conditionalFormatting sqref="O85">
    <cfRule type="containsErrors" dxfId="7875" priority="856">
      <formula>ISERROR(O85)</formula>
    </cfRule>
  </conditionalFormatting>
  <conditionalFormatting sqref="O88">
    <cfRule type="containsErrors" dxfId="7874" priority="855">
      <formula>ISERROR(O88)</formula>
    </cfRule>
  </conditionalFormatting>
  <conditionalFormatting sqref="O85">
    <cfRule type="containsErrors" dxfId="7873" priority="854">
      <formula>ISERROR(O85)</formula>
    </cfRule>
  </conditionalFormatting>
  <conditionalFormatting sqref="O88">
    <cfRule type="containsErrors" dxfId="7872" priority="853">
      <formula>ISERROR(O88)</formula>
    </cfRule>
  </conditionalFormatting>
  <conditionalFormatting sqref="O85">
    <cfRule type="containsErrors" dxfId="7871" priority="852">
      <formula>ISERROR(O85)</formula>
    </cfRule>
  </conditionalFormatting>
  <conditionalFormatting sqref="O88">
    <cfRule type="containsErrors" dxfId="7870" priority="851">
      <formula>ISERROR(O88)</formula>
    </cfRule>
  </conditionalFormatting>
  <conditionalFormatting sqref="O85">
    <cfRule type="containsErrors" dxfId="7869" priority="850">
      <formula>ISERROR(O85)</formula>
    </cfRule>
  </conditionalFormatting>
  <conditionalFormatting sqref="O88">
    <cfRule type="containsErrors" dxfId="7868" priority="849">
      <formula>ISERROR(O88)</formula>
    </cfRule>
  </conditionalFormatting>
  <conditionalFormatting sqref="O88">
    <cfRule type="containsErrors" dxfId="7867" priority="848">
      <formula>ISERROR(O88)</formula>
    </cfRule>
  </conditionalFormatting>
  <conditionalFormatting sqref="O85">
    <cfRule type="containsErrors" dxfId="7866" priority="847">
      <formula>ISERROR(O85)</formula>
    </cfRule>
  </conditionalFormatting>
  <conditionalFormatting sqref="O88">
    <cfRule type="containsErrors" dxfId="7865" priority="846">
      <formula>ISERROR(O88)</formula>
    </cfRule>
  </conditionalFormatting>
  <conditionalFormatting sqref="O85">
    <cfRule type="containsErrors" dxfId="7864" priority="845">
      <formula>ISERROR(O85)</formula>
    </cfRule>
  </conditionalFormatting>
  <conditionalFormatting sqref="O88">
    <cfRule type="containsErrors" dxfId="7863" priority="844">
      <formula>ISERROR(O88)</formula>
    </cfRule>
  </conditionalFormatting>
  <conditionalFormatting sqref="O85">
    <cfRule type="containsErrors" dxfId="7862" priority="843">
      <formula>ISERROR(O85)</formula>
    </cfRule>
  </conditionalFormatting>
  <conditionalFormatting sqref="N83:Q83 N82:P82 N76:Q81 N84:O92">
    <cfRule type="containsErrors" dxfId="7861" priority="842">
      <formula>ISERROR(N76)</formula>
    </cfRule>
  </conditionalFormatting>
  <conditionalFormatting sqref="N83:Q83 N82:P82 N76:Q81 N84:O92">
    <cfRule type="containsErrors" dxfId="7860" priority="841">
      <formula>ISERROR(N76)</formula>
    </cfRule>
  </conditionalFormatting>
  <conditionalFormatting sqref="N89:N92">
    <cfRule type="cellIs" dxfId="7859" priority="840" operator="notEqual">
      <formula>0</formula>
    </cfRule>
  </conditionalFormatting>
  <conditionalFormatting sqref="O67">
    <cfRule type="containsErrors" dxfId="7858" priority="839">
      <formula>ISERROR(O67)</formula>
    </cfRule>
  </conditionalFormatting>
  <conditionalFormatting sqref="O70">
    <cfRule type="containsErrors" dxfId="7857" priority="838">
      <formula>ISERROR(O70)</formula>
    </cfRule>
  </conditionalFormatting>
  <conditionalFormatting sqref="O67">
    <cfRule type="containsErrors" dxfId="7856" priority="837">
      <formula>ISERROR(O67)</formula>
    </cfRule>
  </conditionalFormatting>
  <conditionalFormatting sqref="O70">
    <cfRule type="containsErrors" dxfId="7855" priority="836">
      <formula>ISERROR(O70)</formula>
    </cfRule>
  </conditionalFormatting>
  <conditionalFormatting sqref="O67">
    <cfRule type="containsErrors" dxfId="7854" priority="835">
      <formula>ISERROR(O67)</formula>
    </cfRule>
  </conditionalFormatting>
  <conditionalFormatting sqref="O70">
    <cfRule type="containsErrors" dxfId="7853" priority="834">
      <formula>ISERROR(O70)</formula>
    </cfRule>
  </conditionalFormatting>
  <conditionalFormatting sqref="O67">
    <cfRule type="containsErrors" dxfId="7852" priority="833">
      <formula>ISERROR(O67)</formula>
    </cfRule>
  </conditionalFormatting>
  <conditionalFormatting sqref="O70">
    <cfRule type="containsErrors" dxfId="7851" priority="832">
      <formula>ISERROR(O70)</formula>
    </cfRule>
  </conditionalFormatting>
  <conditionalFormatting sqref="O67">
    <cfRule type="containsErrors" dxfId="7850" priority="831">
      <formula>ISERROR(O67)</formula>
    </cfRule>
  </conditionalFormatting>
  <conditionalFormatting sqref="O70">
    <cfRule type="containsErrors" dxfId="7849" priority="830">
      <formula>ISERROR(O70)</formula>
    </cfRule>
  </conditionalFormatting>
  <conditionalFormatting sqref="O67">
    <cfRule type="containsErrors" dxfId="7848" priority="829">
      <formula>ISERROR(O67)</formula>
    </cfRule>
  </conditionalFormatting>
  <conditionalFormatting sqref="O70">
    <cfRule type="containsErrors" dxfId="7847" priority="828">
      <formula>ISERROR(O70)</formula>
    </cfRule>
  </conditionalFormatting>
  <conditionalFormatting sqref="O67">
    <cfRule type="containsErrors" dxfId="7846" priority="827">
      <formula>ISERROR(O67)</formula>
    </cfRule>
  </conditionalFormatting>
  <conditionalFormatting sqref="O70">
    <cfRule type="containsErrors" dxfId="7845" priority="826">
      <formula>ISERROR(O70)</formula>
    </cfRule>
  </conditionalFormatting>
  <conditionalFormatting sqref="O67">
    <cfRule type="containsErrors" dxfId="7844" priority="825">
      <formula>ISERROR(O67)</formula>
    </cfRule>
  </conditionalFormatting>
  <conditionalFormatting sqref="O70">
    <cfRule type="containsErrors" dxfId="7843" priority="824">
      <formula>ISERROR(O70)</formula>
    </cfRule>
  </conditionalFormatting>
  <conditionalFormatting sqref="O67">
    <cfRule type="containsErrors" dxfId="7842" priority="823">
      <formula>ISERROR(O67)</formula>
    </cfRule>
  </conditionalFormatting>
  <conditionalFormatting sqref="O70">
    <cfRule type="containsErrors" dxfId="7841" priority="822">
      <formula>ISERROR(O70)</formula>
    </cfRule>
  </conditionalFormatting>
  <conditionalFormatting sqref="O67">
    <cfRule type="containsErrors" dxfId="7840" priority="821">
      <formula>ISERROR(O67)</formula>
    </cfRule>
  </conditionalFormatting>
  <conditionalFormatting sqref="O70">
    <cfRule type="containsErrors" dxfId="7839" priority="820">
      <formula>ISERROR(O70)</formula>
    </cfRule>
  </conditionalFormatting>
  <conditionalFormatting sqref="O67">
    <cfRule type="containsErrors" dxfId="7838" priority="819">
      <formula>ISERROR(O67)</formula>
    </cfRule>
  </conditionalFormatting>
  <conditionalFormatting sqref="O70">
    <cfRule type="containsErrors" dxfId="7837" priority="818">
      <formula>ISERROR(O70)</formula>
    </cfRule>
  </conditionalFormatting>
  <conditionalFormatting sqref="O67">
    <cfRule type="containsErrors" dxfId="7836" priority="817">
      <formula>ISERROR(O67)</formula>
    </cfRule>
  </conditionalFormatting>
  <conditionalFormatting sqref="O70">
    <cfRule type="containsErrors" dxfId="7835" priority="816">
      <formula>ISERROR(O70)</formula>
    </cfRule>
  </conditionalFormatting>
  <conditionalFormatting sqref="O67">
    <cfRule type="containsErrors" dxfId="7834" priority="815">
      <formula>ISERROR(O67)</formula>
    </cfRule>
  </conditionalFormatting>
  <conditionalFormatting sqref="O70">
    <cfRule type="containsErrors" dxfId="7833" priority="814">
      <formula>ISERROR(O70)</formula>
    </cfRule>
  </conditionalFormatting>
  <conditionalFormatting sqref="O67">
    <cfRule type="containsErrors" dxfId="7832" priority="813">
      <formula>ISERROR(O67)</formula>
    </cfRule>
  </conditionalFormatting>
  <conditionalFormatting sqref="O70">
    <cfRule type="containsErrors" dxfId="7831" priority="812">
      <formula>ISERROR(O70)</formula>
    </cfRule>
  </conditionalFormatting>
  <conditionalFormatting sqref="O67">
    <cfRule type="containsErrors" dxfId="7830" priority="811">
      <formula>ISERROR(O67)</formula>
    </cfRule>
  </conditionalFormatting>
  <conditionalFormatting sqref="O70">
    <cfRule type="containsErrors" dxfId="7829" priority="810">
      <formula>ISERROR(O70)</formula>
    </cfRule>
  </conditionalFormatting>
  <conditionalFormatting sqref="O67">
    <cfRule type="containsErrors" dxfId="7828" priority="809">
      <formula>ISERROR(O67)</formula>
    </cfRule>
  </conditionalFormatting>
  <conditionalFormatting sqref="O70">
    <cfRule type="containsErrors" dxfId="7827" priority="808">
      <formula>ISERROR(O70)</formula>
    </cfRule>
  </conditionalFormatting>
  <conditionalFormatting sqref="O67">
    <cfRule type="containsErrors" dxfId="7826" priority="807">
      <formula>ISERROR(O67)</formula>
    </cfRule>
  </conditionalFormatting>
  <conditionalFormatting sqref="O70">
    <cfRule type="containsErrors" dxfId="7825" priority="806">
      <formula>ISERROR(O70)</formula>
    </cfRule>
  </conditionalFormatting>
  <conditionalFormatting sqref="O67">
    <cfRule type="containsErrors" dxfId="7824" priority="805">
      <formula>ISERROR(O67)</formula>
    </cfRule>
  </conditionalFormatting>
  <conditionalFormatting sqref="O70">
    <cfRule type="containsErrors" dxfId="7823" priority="804">
      <formula>ISERROR(O70)</formula>
    </cfRule>
  </conditionalFormatting>
  <conditionalFormatting sqref="O67">
    <cfRule type="containsErrors" dxfId="7822" priority="803">
      <formula>ISERROR(O67)</formula>
    </cfRule>
  </conditionalFormatting>
  <conditionalFormatting sqref="O70">
    <cfRule type="containsErrors" dxfId="7821" priority="802">
      <formula>ISERROR(O70)</formula>
    </cfRule>
  </conditionalFormatting>
  <conditionalFormatting sqref="O67">
    <cfRule type="containsErrors" dxfId="7820" priority="801">
      <formula>ISERROR(O67)</formula>
    </cfRule>
  </conditionalFormatting>
  <conditionalFormatting sqref="O70">
    <cfRule type="containsErrors" dxfId="7819" priority="800">
      <formula>ISERROR(O70)</formula>
    </cfRule>
  </conditionalFormatting>
  <conditionalFormatting sqref="O67">
    <cfRule type="containsErrors" dxfId="7818" priority="799">
      <formula>ISERROR(O67)</formula>
    </cfRule>
  </conditionalFormatting>
  <conditionalFormatting sqref="O70">
    <cfRule type="containsErrors" dxfId="7817" priority="798">
      <formula>ISERROR(O70)</formula>
    </cfRule>
  </conditionalFormatting>
  <conditionalFormatting sqref="O67">
    <cfRule type="containsErrors" dxfId="7816" priority="797">
      <formula>ISERROR(O67)</formula>
    </cfRule>
  </conditionalFormatting>
  <conditionalFormatting sqref="O70">
    <cfRule type="containsErrors" dxfId="7815" priority="796">
      <formula>ISERROR(O70)</formula>
    </cfRule>
  </conditionalFormatting>
  <conditionalFormatting sqref="O67">
    <cfRule type="containsErrors" dxfId="7814" priority="795">
      <formula>ISERROR(O67)</formula>
    </cfRule>
  </conditionalFormatting>
  <conditionalFormatting sqref="O70">
    <cfRule type="containsErrors" dxfId="7813" priority="794">
      <formula>ISERROR(O70)</formula>
    </cfRule>
  </conditionalFormatting>
  <conditionalFormatting sqref="O67">
    <cfRule type="containsErrors" dxfId="7812" priority="793">
      <formula>ISERROR(O67)</formula>
    </cfRule>
  </conditionalFormatting>
  <conditionalFormatting sqref="O70">
    <cfRule type="containsErrors" dxfId="7811" priority="792">
      <formula>ISERROR(O70)</formula>
    </cfRule>
  </conditionalFormatting>
  <conditionalFormatting sqref="O67">
    <cfRule type="containsErrors" dxfId="7810" priority="791">
      <formula>ISERROR(O67)</formula>
    </cfRule>
  </conditionalFormatting>
  <conditionalFormatting sqref="O70">
    <cfRule type="containsErrors" dxfId="7809" priority="790">
      <formula>ISERROR(O70)</formula>
    </cfRule>
  </conditionalFormatting>
  <conditionalFormatting sqref="O67">
    <cfRule type="containsErrors" dxfId="7808" priority="789">
      <formula>ISERROR(O67)</formula>
    </cfRule>
  </conditionalFormatting>
  <conditionalFormatting sqref="O70">
    <cfRule type="containsErrors" dxfId="7807" priority="788">
      <formula>ISERROR(O70)</formula>
    </cfRule>
  </conditionalFormatting>
  <conditionalFormatting sqref="O67">
    <cfRule type="containsErrors" dxfId="7806" priority="787">
      <formula>ISERROR(O67)</formula>
    </cfRule>
  </conditionalFormatting>
  <conditionalFormatting sqref="O70">
    <cfRule type="containsErrors" dxfId="7805" priority="786">
      <formula>ISERROR(O70)</formula>
    </cfRule>
  </conditionalFormatting>
  <conditionalFormatting sqref="O67">
    <cfRule type="containsErrors" dxfId="7804" priority="785">
      <formula>ISERROR(O67)</formula>
    </cfRule>
  </conditionalFormatting>
  <conditionalFormatting sqref="O70">
    <cfRule type="containsErrors" dxfId="7803" priority="784">
      <formula>ISERROR(O70)</formula>
    </cfRule>
  </conditionalFormatting>
  <conditionalFormatting sqref="O67">
    <cfRule type="containsErrors" dxfId="7802" priority="783">
      <formula>ISERROR(O67)</formula>
    </cfRule>
  </conditionalFormatting>
  <conditionalFormatting sqref="O70">
    <cfRule type="containsErrors" dxfId="7801" priority="782">
      <formula>ISERROR(O70)</formula>
    </cfRule>
  </conditionalFormatting>
  <conditionalFormatting sqref="O67">
    <cfRule type="containsErrors" dxfId="7800" priority="781">
      <formula>ISERROR(O67)</formula>
    </cfRule>
  </conditionalFormatting>
  <conditionalFormatting sqref="O70">
    <cfRule type="containsErrors" dxfId="7799" priority="780">
      <formula>ISERROR(O70)</formula>
    </cfRule>
  </conditionalFormatting>
  <conditionalFormatting sqref="O67">
    <cfRule type="containsErrors" dxfId="7798" priority="779">
      <formula>ISERROR(O67)</formula>
    </cfRule>
  </conditionalFormatting>
  <conditionalFormatting sqref="O70">
    <cfRule type="containsErrors" dxfId="7797" priority="778">
      <formula>ISERROR(O70)</formula>
    </cfRule>
  </conditionalFormatting>
  <conditionalFormatting sqref="O67">
    <cfRule type="containsErrors" dxfId="7796" priority="777">
      <formula>ISERROR(O67)</formula>
    </cfRule>
  </conditionalFormatting>
  <conditionalFormatting sqref="O70">
    <cfRule type="containsErrors" dxfId="7795" priority="776">
      <formula>ISERROR(O70)</formula>
    </cfRule>
  </conditionalFormatting>
  <conditionalFormatting sqref="O67">
    <cfRule type="containsErrors" dxfId="7794" priority="775">
      <formula>ISERROR(O67)</formula>
    </cfRule>
  </conditionalFormatting>
  <conditionalFormatting sqref="O70">
    <cfRule type="containsErrors" dxfId="7793" priority="774">
      <formula>ISERROR(O70)</formula>
    </cfRule>
  </conditionalFormatting>
  <conditionalFormatting sqref="O70">
    <cfRule type="containsErrors" dxfId="7792" priority="773">
      <formula>ISERROR(O70)</formula>
    </cfRule>
  </conditionalFormatting>
  <conditionalFormatting sqref="O67">
    <cfRule type="containsErrors" dxfId="7791" priority="772">
      <formula>ISERROR(O67)</formula>
    </cfRule>
  </conditionalFormatting>
  <conditionalFormatting sqref="O70">
    <cfRule type="containsErrors" dxfId="7790" priority="771">
      <formula>ISERROR(O70)</formula>
    </cfRule>
  </conditionalFormatting>
  <conditionalFormatting sqref="O67">
    <cfRule type="containsErrors" dxfId="7789" priority="770">
      <formula>ISERROR(O67)</formula>
    </cfRule>
  </conditionalFormatting>
  <conditionalFormatting sqref="O70">
    <cfRule type="containsErrors" dxfId="7788" priority="769">
      <formula>ISERROR(O70)</formula>
    </cfRule>
  </conditionalFormatting>
  <conditionalFormatting sqref="O67">
    <cfRule type="containsErrors" dxfId="7787" priority="768">
      <formula>ISERROR(O67)</formula>
    </cfRule>
  </conditionalFormatting>
  <conditionalFormatting sqref="N65:Q65 N64:P64 N58:Q63 N66:O74">
    <cfRule type="containsErrors" dxfId="7786" priority="767">
      <formula>ISERROR(N58)</formula>
    </cfRule>
  </conditionalFormatting>
  <conditionalFormatting sqref="N65:Q65 N64:P64 N58:Q63 N66:O74">
    <cfRule type="containsErrors" dxfId="7785" priority="766">
      <formula>ISERROR(N58)</formula>
    </cfRule>
  </conditionalFormatting>
  <conditionalFormatting sqref="N71:N74">
    <cfRule type="cellIs" dxfId="7784" priority="765" operator="notEqual">
      <formula>0</formula>
    </cfRule>
  </conditionalFormatting>
  <conditionalFormatting sqref="O49">
    <cfRule type="containsErrors" dxfId="7783" priority="764">
      <formula>ISERROR(O49)</formula>
    </cfRule>
  </conditionalFormatting>
  <conditionalFormatting sqref="O52">
    <cfRule type="containsErrors" dxfId="7782" priority="763">
      <formula>ISERROR(O52)</formula>
    </cfRule>
  </conditionalFormatting>
  <conditionalFormatting sqref="O49">
    <cfRule type="containsErrors" dxfId="7781" priority="762">
      <formula>ISERROR(O49)</formula>
    </cfRule>
  </conditionalFormatting>
  <conditionalFormatting sqref="O52">
    <cfRule type="containsErrors" dxfId="7780" priority="761">
      <formula>ISERROR(O52)</formula>
    </cfRule>
  </conditionalFormatting>
  <conditionalFormatting sqref="O49">
    <cfRule type="containsErrors" dxfId="7779" priority="760">
      <formula>ISERROR(O49)</formula>
    </cfRule>
  </conditionalFormatting>
  <conditionalFormatting sqref="O52">
    <cfRule type="containsErrors" dxfId="7778" priority="759">
      <formula>ISERROR(O52)</formula>
    </cfRule>
  </conditionalFormatting>
  <conditionalFormatting sqref="O49">
    <cfRule type="containsErrors" dxfId="7777" priority="758">
      <formula>ISERROR(O49)</formula>
    </cfRule>
  </conditionalFormatting>
  <conditionalFormatting sqref="O52">
    <cfRule type="containsErrors" dxfId="7776" priority="757">
      <formula>ISERROR(O52)</formula>
    </cfRule>
  </conditionalFormatting>
  <conditionalFormatting sqref="O49">
    <cfRule type="containsErrors" dxfId="7775" priority="756">
      <formula>ISERROR(O49)</formula>
    </cfRule>
  </conditionalFormatting>
  <conditionalFormatting sqref="O52">
    <cfRule type="containsErrors" dxfId="7774" priority="755">
      <formula>ISERROR(O52)</formula>
    </cfRule>
  </conditionalFormatting>
  <conditionalFormatting sqref="O49">
    <cfRule type="containsErrors" dxfId="7773" priority="754">
      <formula>ISERROR(O49)</formula>
    </cfRule>
  </conditionalFormatting>
  <conditionalFormatting sqref="O52">
    <cfRule type="containsErrors" dxfId="7772" priority="753">
      <formula>ISERROR(O52)</formula>
    </cfRule>
  </conditionalFormatting>
  <conditionalFormatting sqref="O49">
    <cfRule type="containsErrors" dxfId="7771" priority="752">
      <formula>ISERROR(O49)</formula>
    </cfRule>
  </conditionalFormatting>
  <conditionalFormatting sqref="O52">
    <cfRule type="containsErrors" dxfId="7770" priority="751">
      <formula>ISERROR(O52)</formula>
    </cfRule>
  </conditionalFormatting>
  <conditionalFormatting sqref="O49">
    <cfRule type="containsErrors" dxfId="7769" priority="750">
      <formula>ISERROR(O49)</formula>
    </cfRule>
  </conditionalFormatting>
  <conditionalFormatting sqref="O52">
    <cfRule type="containsErrors" dxfId="7768" priority="749">
      <formula>ISERROR(O52)</formula>
    </cfRule>
  </conditionalFormatting>
  <conditionalFormatting sqref="O49">
    <cfRule type="containsErrors" dxfId="7767" priority="748">
      <formula>ISERROR(O49)</formula>
    </cfRule>
  </conditionalFormatting>
  <conditionalFormatting sqref="O52">
    <cfRule type="containsErrors" dxfId="7766" priority="747">
      <formula>ISERROR(O52)</formula>
    </cfRule>
  </conditionalFormatting>
  <conditionalFormatting sqref="O49">
    <cfRule type="containsErrors" dxfId="7765" priority="746">
      <formula>ISERROR(O49)</formula>
    </cfRule>
  </conditionalFormatting>
  <conditionalFormatting sqref="O52">
    <cfRule type="containsErrors" dxfId="7764" priority="745">
      <formula>ISERROR(O52)</formula>
    </cfRule>
  </conditionalFormatting>
  <conditionalFormatting sqref="O49">
    <cfRule type="containsErrors" dxfId="7763" priority="744">
      <formula>ISERROR(O49)</formula>
    </cfRule>
  </conditionalFormatting>
  <conditionalFormatting sqref="O52">
    <cfRule type="containsErrors" dxfId="7762" priority="743">
      <formula>ISERROR(O52)</formula>
    </cfRule>
  </conditionalFormatting>
  <conditionalFormatting sqref="O49">
    <cfRule type="containsErrors" dxfId="7761" priority="742">
      <formula>ISERROR(O49)</formula>
    </cfRule>
  </conditionalFormatting>
  <conditionalFormatting sqref="O52">
    <cfRule type="containsErrors" dxfId="7760" priority="741">
      <formula>ISERROR(O52)</formula>
    </cfRule>
  </conditionalFormatting>
  <conditionalFormatting sqref="O49">
    <cfRule type="containsErrors" dxfId="7759" priority="740">
      <formula>ISERROR(O49)</formula>
    </cfRule>
  </conditionalFormatting>
  <conditionalFormatting sqref="O52">
    <cfRule type="containsErrors" dxfId="7758" priority="739">
      <formula>ISERROR(O52)</formula>
    </cfRule>
  </conditionalFormatting>
  <conditionalFormatting sqref="O49">
    <cfRule type="containsErrors" dxfId="7757" priority="738">
      <formula>ISERROR(O49)</formula>
    </cfRule>
  </conditionalFormatting>
  <conditionalFormatting sqref="O52">
    <cfRule type="containsErrors" dxfId="7756" priority="737">
      <formula>ISERROR(O52)</formula>
    </cfRule>
  </conditionalFormatting>
  <conditionalFormatting sqref="O49">
    <cfRule type="containsErrors" dxfId="7755" priority="736">
      <formula>ISERROR(O49)</formula>
    </cfRule>
  </conditionalFormatting>
  <conditionalFormatting sqref="O52">
    <cfRule type="containsErrors" dxfId="7754" priority="735">
      <formula>ISERROR(O52)</formula>
    </cfRule>
  </conditionalFormatting>
  <conditionalFormatting sqref="O49">
    <cfRule type="containsErrors" dxfId="7753" priority="734">
      <formula>ISERROR(O49)</formula>
    </cfRule>
  </conditionalFormatting>
  <conditionalFormatting sqref="O52">
    <cfRule type="containsErrors" dxfId="7752" priority="733">
      <formula>ISERROR(O52)</formula>
    </cfRule>
  </conditionalFormatting>
  <conditionalFormatting sqref="O49">
    <cfRule type="containsErrors" dxfId="7751" priority="732">
      <formula>ISERROR(O49)</formula>
    </cfRule>
  </conditionalFormatting>
  <conditionalFormatting sqref="O52">
    <cfRule type="containsErrors" dxfId="7750" priority="731">
      <formula>ISERROR(O52)</formula>
    </cfRule>
  </conditionalFormatting>
  <conditionalFormatting sqref="O49">
    <cfRule type="containsErrors" dxfId="7749" priority="730">
      <formula>ISERROR(O49)</formula>
    </cfRule>
  </conditionalFormatting>
  <conditionalFormatting sqref="O52">
    <cfRule type="containsErrors" dxfId="7748" priority="729">
      <formula>ISERROR(O52)</formula>
    </cfRule>
  </conditionalFormatting>
  <conditionalFormatting sqref="O49">
    <cfRule type="containsErrors" dxfId="7747" priority="728">
      <formula>ISERROR(O49)</formula>
    </cfRule>
  </conditionalFormatting>
  <conditionalFormatting sqref="O52">
    <cfRule type="containsErrors" dxfId="7746" priority="727">
      <formula>ISERROR(O52)</formula>
    </cfRule>
  </conditionalFormatting>
  <conditionalFormatting sqref="O49">
    <cfRule type="containsErrors" dxfId="7745" priority="726">
      <formula>ISERROR(O49)</formula>
    </cfRule>
  </conditionalFormatting>
  <conditionalFormatting sqref="O52">
    <cfRule type="containsErrors" dxfId="7744" priority="725">
      <formula>ISERROR(O52)</formula>
    </cfRule>
  </conditionalFormatting>
  <conditionalFormatting sqref="O49">
    <cfRule type="containsErrors" dxfId="7743" priority="724">
      <formula>ISERROR(O49)</formula>
    </cfRule>
  </conditionalFormatting>
  <conditionalFormatting sqref="O52">
    <cfRule type="containsErrors" dxfId="7742" priority="723">
      <formula>ISERROR(O52)</formula>
    </cfRule>
  </conditionalFormatting>
  <conditionalFormatting sqref="O49">
    <cfRule type="containsErrors" dxfId="7741" priority="722">
      <formula>ISERROR(O49)</formula>
    </cfRule>
  </conditionalFormatting>
  <conditionalFormatting sqref="O52">
    <cfRule type="containsErrors" dxfId="7740" priority="721">
      <formula>ISERROR(O52)</formula>
    </cfRule>
  </conditionalFormatting>
  <conditionalFormatting sqref="O49">
    <cfRule type="containsErrors" dxfId="7739" priority="720">
      <formula>ISERROR(O49)</formula>
    </cfRule>
  </conditionalFormatting>
  <conditionalFormatting sqref="O52">
    <cfRule type="containsErrors" dxfId="7738" priority="719">
      <formula>ISERROR(O52)</formula>
    </cfRule>
  </conditionalFormatting>
  <conditionalFormatting sqref="O49">
    <cfRule type="containsErrors" dxfId="7737" priority="718">
      <formula>ISERROR(O49)</formula>
    </cfRule>
  </conditionalFormatting>
  <conditionalFormatting sqref="O52">
    <cfRule type="containsErrors" dxfId="7736" priority="717">
      <formula>ISERROR(O52)</formula>
    </cfRule>
  </conditionalFormatting>
  <conditionalFormatting sqref="O49">
    <cfRule type="containsErrors" dxfId="7735" priority="716">
      <formula>ISERROR(O49)</formula>
    </cfRule>
  </conditionalFormatting>
  <conditionalFormatting sqref="O52">
    <cfRule type="containsErrors" dxfId="7734" priority="715">
      <formula>ISERROR(O52)</formula>
    </cfRule>
  </conditionalFormatting>
  <conditionalFormatting sqref="O49">
    <cfRule type="containsErrors" dxfId="7733" priority="714">
      <formula>ISERROR(O49)</formula>
    </cfRule>
  </conditionalFormatting>
  <conditionalFormatting sqref="O52">
    <cfRule type="containsErrors" dxfId="7732" priority="713">
      <formula>ISERROR(O52)</formula>
    </cfRule>
  </conditionalFormatting>
  <conditionalFormatting sqref="O49">
    <cfRule type="containsErrors" dxfId="7731" priority="712">
      <formula>ISERROR(O49)</formula>
    </cfRule>
  </conditionalFormatting>
  <conditionalFormatting sqref="O52">
    <cfRule type="containsErrors" dxfId="7730" priority="711">
      <formula>ISERROR(O52)</formula>
    </cfRule>
  </conditionalFormatting>
  <conditionalFormatting sqref="O49">
    <cfRule type="containsErrors" dxfId="7729" priority="710">
      <formula>ISERROR(O49)</formula>
    </cfRule>
  </conditionalFormatting>
  <conditionalFormatting sqref="O52">
    <cfRule type="containsErrors" dxfId="7728" priority="709">
      <formula>ISERROR(O52)</formula>
    </cfRule>
  </conditionalFormatting>
  <conditionalFormatting sqref="O49">
    <cfRule type="containsErrors" dxfId="7727" priority="708">
      <formula>ISERROR(O49)</formula>
    </cfRule>
  </conditionalFormatting>
  <conditionalFormatting sqref="O52">
    <cfRule type="containsErrors" dxfId="7726" priority="707">
      <formula>ISERROR(O52)</formula>
    </cfRule>
  </conditionalFormatting>
  <conditionalFormatting sqref="O49">
    <cfRule type="containsErrors" dxfId="7725" priority="706">
      <formula>ISERROR(O49)</formula>
    </cfRule>
  </conditionalFormatting>
  <conditionalFormatting sqref="O52">
    <cfRule type="containsErrors" dxfId="7724" priority="705">
      <formula>ISERROR(O52)</formula>
    </cfRule>
  </conditionalFormatting>
  <conditionalFormatting sqref="O49">
    <cfRule type="containsErrors" dxfId="7723" priority="704">
      <formula>ISERROR(O49)</formula>
    </cfRule>
  </conditionalFormatting>
  <conditionalFormatting sqref="O52">
    <cfRule type="containsErrors" dxfId="7722" priority="703">
      <formula>ISERROR(O52)</formula>
    </cfRule>
  </conditionalFormatting>
  <conditionalFormatting sqref="O49">
    <cfRule type="containsErrors" dxfId="7721" priority="702">
      <formula>ISERROR(O49)</formula>
    </cfRule>
  </conditionalFormatting>
  <conditionalFormatting sqref="O52">
    <cfRule type="containsErrors" dxfId="7720" priority="701">
      <formula>ISERROR(O52)</formula>
    </cfRule>
  </conditionalFormatting>
  <conditionalFormatting sqref="O49">
    <cfRule type="containsErrors" dxfId="7719" priority="700">
      <formula>ISERROR(O49)</formula>
    </cfRule>
  </conditionalFormatting>
  <conditionalFormatting sqref="O52">
    <cfRule type="containsErrors" dxfId="7718" priority="699">
      <formula>ISERROR(O52)</formula>
    </cfRule>
  </conditionalFormatting>
  <conditionalFormatting sqref="O52">
    <cfRule type="containsErrors" dxfId="7717" priority="698">
      <formula>ISERROR(O52)</formula>
    </cfRule>
  </conditionalFormatting>
  <conditionalFormatting sqref="O49">
    <cfRule type="containsErrors" dxfId="7716" priority="697">
      <formula>ISERROR(O49)</formula>
    </cfRule>
  </conditionalFormatting>
  <conditionalFormatting sqref="O52">
    <cfRule type="containsErrors" dxfId="7715" priority="696">
      <formula>ISERROR(O52)</formula>
    </cfRule>
  </conditionalFormatting>
  <conditionalFormatting sqref="O49">
    <cfRule type="containsErrors" dxfId="7714" priority="695">
      <formula>ISERROR(O49)</formula>
    </cfRule>
  </conditionalFormatting>
  <conditionalFormatting sqref="O52">
    <cfRule type="containsErrors" dxfId="7713" priority="694">
      <formula>ISERROR(O52)</formula>
    </cfRule>
  </conditionalFormatting>
  <conditionalFormatting sqref="O49">
    <cfRule type="containsErrors" dxfId="7712" priority="693">
      <formula>ISERROR(O49)</formula>
    </cfRule>
  </conditionalFormatting>
  <conditionalFormatting sqref="N47:Q47 N46:P46 N40:Q45 N48:O56">
    <cfRule type="containsErrors" dxfId="7711" priority="692">
      <formula>ISERROR(N40)</formula>
    </cfRule>
  </conditionalFormatting>
  <conditionalFormatting sqref="N47:Q47 N46:P46 N40:Q45 N48:O56">
    <cfRule type="containsErrors" dxfId="7710" priority="691">
      <formula>ISERROR(N40)</formula>
    </cfRule>
  </conditionalFormatting>
  <conditionalFormatting sqref="N53:N56">
    <cfRule type="cellIs" dxfId="7709" priority="690" operator="notEqual">
      <formula>0</formula>
    </cfRule>
  </conditionalFormatting>
  <conditionalFormatting sqref="O10:P10 N4:Q9 N11:Q11 N19:O20 O13:O18">
    <cfRule type="containsErrors" dxfId="7708" priority="689">
      <formula>ISERROR(N4)</formula>
    </cfRule>
  </conditionalFormatting>
  <conditionalFormatting sqref="O10:P10 N4:Q9 N11:Q11 O13:O20">
    <cfRule type="containsErrors" dxfId="7707" priority="688">
      <formula>ISERROR(N4)</formula>
    </cfRule>
  </conditionalFormatting>
  <conditionalFormatting sqref="N17:N20">
    <cfRule type="cellIs" dxfId="7706" priority="687" operator="notEqual">
      <formula>0</formula>
    </cfRule>
  </conditionalFormatting>
  <conditionalFormatting sqref="O31">
    <cfRule type="containsErrors" dxfId="7705" priority="686">
      <formula>ISERROR(O31)</formula>
    </cfRule>
  </conditionalFormatting>
  <conditionalFormatting sqref="O34">
    <cfRule type="containsErrors" dxfId="7704" priority="685">
      <formula>ISERROR(O34)</formula>
    </cfRule>
  </conditionalFormatting>
  <conditionalFormatting sqref="O31">
    <cfRule type="containsErrors" dxfId="7703" priority="684">
      <formula>ISERROR(O31)</formula>
    </cfRule>
  </conditionalFormatting>
  <conditionalFormatting sqref="O34">
    <cfRule type="containsErrors" dxfId="7702" priority="683">
      <formula>ISERROR(O34)</formula>
    </cfRule>
  </conditionalFormatting>
  <conditionalFormatting sqref="O31">
    <cfRule type="containsErrors" dxfId="7701" priority="682">
      <formula>ISERROR(O31)</formula>
    </cfRule>
  </conditionalFormatting>
  <conditionalFormatting sqref="O34">
    <cfRule type="containsErrors" dxfId="7700" priority="681">
      <formula>ISERROR(O34)</formula>
    </cfRule>
  </conditionalFormatting>
  <conditionalFormatting sqref="O31">
    <cfRule type="containsErrors" dxfId="7699" priority="680">
      <formula>ISERROR(O31)</formula>
    </cfRule>
  </conditionalFormatting>
  <conditionalFormatting sqref="O34">
    <cfRule type="containsErrors" dxfId="7698" priority="679">
      <formula>ISERROR(O34)</formula>
    </cfRule>
  </conditionalFormatting>
  <conditionalFormatting sqref="O31">
    <cfRule type="containsErrors" dxfId="7697" priority="678">
      <formula>ISERROR(O31)</formula>
    </cfRule>
  </conditionalFormatting>
  <conditionalFormatting sqref="O34">
    <cfRule type="containsErrors" dxfId="7696" priority="677">
      <formula>ISERROR(O34)</formula>
    </cfRule>
  </conditionalFormatting>
  <conditionalFormatting sqref="O31">
    <cfRule type="containsErrors" dxfId="7695" priority="676">
      <formula>ISERROR(O31)</formula>
    </cfRule>
  </conditionalFormatting>
  <conditionalFormatting sqref="O34">
    <cfRule type="containsErrors" dxfId="7694" priority="675">
      <formula>ISERROR(O34)</formula>
    </cfRule>
  </conditionalFormatting>
  <conditionalFormatting sqref="O31">
    <cfRule type="containsErrors" dxfId="7693" priority="674">
      <formula>ISERROR(O31)</formula>
    </cfRule>
  </conditionalFormatting>
  <conditionalFormatting sqref="O34">
    <cfRule type="containsErrors" dxfId="7692" priority="673">
      <formula>ISERROR(O34)</formula>
    </cfRule>
  </conditionalFormatting>
  <conditionalFormatting sqref="O31">
    <cfRule type="containsErrors" dxfId="7691" priority="672">
      <formula>ISERROR(O31)</formula>
    </cfRule>
  </conditionalFormatting>
  <conditionalFormatting sqref="O34">
    <cfRule type="containsErrors" dxfId="7690" priority="671">
      <formula>ISERROR(O34)</formula>
    </cfRule>
  </conditionalFormatting>
  <conditionalFormatting sqref="O31">
    <cfRule type="containsErrors" dxfId="7689" priority="670">
      <formula>ISERROR(O31)</formula>
    </cfRule>
  </conditionalFormatting>
  <conditionalFormatting sqref="O34">
    <cfRule type="containsErrors" dxfId="7688" priority="669">
      <formula>ISERROR(O34)</formula>
    </cfRule>
  </conditionalFormatting>
  <conditionalFormatting sqref="O31">
    <cfRule type="containsErrors" dxfId="7687" priority="668">
      <formula>ISERROR(O31)</formula>
    </cfRule>
  </conditionalFormatting>
  <conditionalFormatting sqref="O34">
    <cfRule type="containsErrors" dxfId="7686" priority="667">
      <formula>ISERROR(O34)</formula>
    </cfRule>
  </conditionalFormatting>
  <conditionalFormatting sqref="O31">
    <cfRule type="containsErrors" dxfId="7685" priority="666">
      <formula>ISERROR(O31)</formula>
    </cfRule>
  </conditionalFormatting>
  <conditionalFormatting sqref="O34">
    <cfRule type="containsErrors" dxfId="7684" priority="665">
      <formula>ISERROR(O34)</formula>
    </cfRule>
  </conditionalFormatting>
  <conditionalFormatting sqref="O31">
    <cfRule type="containsErrors" dxfId="7683" priority="664">
      <formula>ISERROR(O31)</formula>
    </cfRule>
  </conditionalFormatting>
  <conditionalFormatting sqref="O34">
    <cfRule type="containsErrors" dxfId="7682" priority="663">
      <formula>ISERROR(O34)</formula>
    </cfRule>
  </conditionalFormatting>
  <conditionalFormatting sqref="O31">
    <cfRule type="containsErrors" dxfId="7681" priority="662">
      <formula>ISERROR(O31)</formula>
    </cfRule>
  </conditionalFormatting>
  <conditionalFormatting sqref="O34">
    <cfRule type="containsErrors" dxfId="7680" priority="661">
      <formula>ISERROR(O34)</formula>
    </cfRule>
  </conditionalFormatting>
  <conditionalFormatting sqref="O31">
    <cfRule type="containsErrors" dxfId="7679" priority="660">
      <formula>ISERROR(O31)</formula>
    </cfRule>
  </conditionalFormatting>
  <conditionalFormatting sqref="O34">
    <cfRule type="containsErrors" dxfId="7678" priority="659">
      <formula>ISERROR(O34)</formula>
    </cfRule>
  </conditionalFormatting>
  <conditionalFormatting sqref="O31">
    <cfRule type="containsErrors" dxfId="7677" priority="658">
      <formula>ISERROR(O31)</formula>
    </cfRule>
  </conditionalFormatting>
  <conditionalFormatting sqref="O34">
    <cfRule type="containsErrors" dxfId="7676" priority="657">
      <formula>ISERROR(O34)</formula>
    </cfRule>
  </conditionalFormatting>
  <conditionalFormatting sqref="O31">
    <cfRule type="containsErrors" dxfId="7675" priority="656">
      <formula>ISERROR(O31)</formula>
    </cfRule>
  </conditionalFormatting>
  <conditionalFormatting sqref="O34">
    <cfRule type="containsErrors" dxfId="7674" priority="655">
      <formula>ISERROR(O34)</formula>
    </cfRule>
  </conditionalFormatting>
  <conditionalFormatting sqref="O31">
    <cfRule type="containsErrors" dxfId="7673" priority="654">
      <formula>ISERROR(O31)</formula>
    </cfRule>
  </conditionalFormatting>
  <conditionalFormatting sqref="O34">
    <cfRule type="containsErrors" dxfId="7672" priority="653">
      <formula>ISERROR(O34)</formula>
    </cfRule>
  </conditionalFormatting>
  <conditionalFormatting sqref="O31">
    <cfRule type="containsErrors" dxfId="7671" priority="652">
      <formula>ISERROR(O31)</formula>
    </cfRule>
  </conditionalFormatting>
  <conditionalFormatting sqref="O34">
    <cfRule type="containsErrors" dxfId="7670" priority="651">
      <formula>ISERROR(O34)</formula>
    </cfRule>
  </conditionalFormatting>
  <conditionalFormatting sqref="O31">
    <cfRule type="containsErrors" dxfId="7669" priority="650">
      <formula>ISERROR(O31)</formula>
    </cfRule>
  </conditionalFormatting>
  <conditionalFormatting sqref="O34">
    <cfRule type="containsErrors" dxfId="7668" priority="649">
      <formula>ISERROR(O34)</formula>
    </cfRule>
  </conditionalFormatting>
  <conditionalFormatting sqref="O31">
    <cfRule type="containsErrors" dxfId="7667" priority="648">
      <formula>ISERROR(O31)</formula>
    </cfRule>
  </conditionalFormatting>
  <conditionalFormatting sqref="O34">
    <cfRule type="containsErrors" dxfId="7666" priority="647">
      <formula>ISERROR(O34)</formula>
    </cfRule>
  </conditionalFormatting>
  <conditionalFormatting sqref="O31">
    <cfRule type="containsErrors" dxfId="7665" priority="646">
      <formula>ISERROR(O31)</formula>
    </cfRule>
  </conditionalFormatting>
  <conditionalFormatting sqref="O34">
    <cfRule type="containsErrors" dxfId="7664" priority="645">
      <formula>ISERROR(O34)</formula>
    </cfRule>
  </conditionalFormatting>
  <conditionalFormatting sqref="O31">
    <cfRule type="containsErrors" dxfId="7663" priority="644">
      <formula>ISERROR(O31)</formula>
    </cfRule>
  </conditionalFormatting>
  <conditionalFormatting sqref="O34">
    <cfRule type="containsErrors" dxfId="7662" priority="643">
      <formula>ISERROR(O34)</formula>
    </cfRule>
  </conditionalFormatting>
  <conditionalFormatting sqref="O31">
    <cfRule type="containsErrors" dxfId="7661" priority="642">
      <formula>ISERROR(O31)</formula>
    </cfRule>
  </conditionalFormatting>
  <conditionalFormatting sqref="O34">
    <cfRule type="containsErrors" dxfId="7660" priority="641">
      <formula>ISERROR(O34)</formula>
    </cfRule>
  </conditionalFormatting>
  <conditionalFormatting sqref="O31">
    <cfRule type="containsErrors" dxfId="7659" priority="640">
      <formula>ISERROR(O31)</formula>
    </cfRule>
  </conditionalFormatting>
  <conditionalFormatting sqref="O34">
    <cfRule type="containsErrors" dxfId="7658" priority="639">
      <formula>ISERROR(O34)</formula>
    </cfRule>
  </conditionalFormatting>
  <conditionalFormatting sqref="O31">
    <cfRule type="containsErrors" dxfId="7657" priority="638">
      <formula>ISERROR(O31)</formula>
    </cfRule>
  </conditionalFormatting>
  <conditionalFormatting sqref="O34">
    <cfRule type="containsErrors" dxfId="7656" priority="637">
      <formula>ISERROR(O34)</formula>
    </cfRule>
  </conditionalFormatting>
  <conditionalFormatting sqref="O31">
    <cfRule type="containsErrors" dxfId="7655" priority="636">
      <formula>ISERROR(O31)</formula>
    </cfRule>
  </conditionalFormatting>
  <conditionalFormatting sqref="O34">
    <cfRule type="containsErrors" dxfId="7654" priority="635">
      <formula>ISERROR(O34)</formula>
    </cfRule>
  </conditionalFormatting>
  <conditionalFormatting sqref="O31">
    <cfRule type="containsErrors" dxfId="7653" priority="634">
      <formula>ISERROR(O31)</formula>
    </cfRule>
  </conditionalFormatting>
  <conditionalFormatting sqref="O34">
    <cfRule type="containsErrors" dxfId="7652" priority="633">
      <formula>ISERROR(O34)</formula>
    </cfRule>
  </conditionalFormatting>
  <conditionalFormatting sqref="O31">
    <cfRule type="containsErrors" dxfId="7651" priority="632">
      <formula>ISERROR(O31)</formula>
    </cfRule>
  </conditionalFormatting>
  <conditionalFormatting sqref="O34">
    <cfRule type="containsErrors" dxfId="7650" priority="631">
      <formula>ISERROR(O34)</formula>
    </cfRule>
  </conditionalFormatting>
  <conditionalFormatting sqref="O31">
    <cfRule type="containsErrors" dxfId="7649" priority="630">
      <formula>ISERROR(O31)</formula>
    </cfRule>
  </conditionalFormatting>
  <conditionalFormatting sqref="O34">
    <cfRule type="containsErrors" dxfId="7648" priority="629">
      <formula>ISERROR(O34)</formula>
    </cfRule>
  </conditionalFormatting>
  <conditionalFormatting sqref="O31">
    <cfRule type="containsErrors" dxfId="7647" priority="628">
      <formula>ISERROR(O31)</formula>
    </cfRule>
  </conditionalFormatting>
  <conditionalFormatting sqref="O34">
    <cfRule type="containsErrors" dxfId="7646" priority="627">
      <formula>ISERROR(O34)</formula>
    </cfRule>
  </conditionalFormatting>
  <conditionalFormatting sqref="O31">
    <cfRule type="containsErrors" dxfId="7645" priority="626">
      <formula>ISERROR(O31)</formula>
    </cfRule>
  </conditionalFormatting>
  <conditionalFormatting sqref="O34">
    <cfRule type="containsErrors" dxfId="7644" priority="625">
      <formula>ISERROR(O34)</formula>
    </cfRule>
  </conditionalFormatting>
  <conditionalFormatting sqref="O31">
    <cfRule type="containsErrors" dxfId="7643" priority="624">
      <formula>ISERROR(O31)</formula>
    </cfRule>
  </conditionalFormatting>
  <conditionalFormatting sqref="O34">
    <cfRule type="containsErrors" dxfId="7642" priority="623">
      <formula>ISERROR(O34)</formula>
    </cfRule>
  </conditionalFormatting>
  <conditionalFormatting sqref="O31">
    <cfRule type="containsErrors" dxfId="7641" priority="622">
      <formula>ISERROR(O31)</formula>
    </cfRule>
  </conditionalFormatting>
  <conditionalFormatting sqref="O34">
    <cfRule type="containsErrors" dxfId="7640" priority="621">
      <formula>ISERROR(O34)</formula>
    </cfRule>
  </conditionalFormatting>
  <conditionalFormatting sqref="O31">
    <cfRule type="containsErrors" dxfId="7639" priority="620">
      <formula>ISERROR(O31)</formula>
    </cfRule>
  </conditionalFormatting>
  <conditionalFormatting sqref="O34">
    <cfRule type="containsErrors" dxfId="7638" priority="619">
      <formula>ISERROR(O34)</formula>
    </cfRule>
  </conditionalFormatting>
  <conditionalFormatting sqref="O31">
    <cfRule type="containsErrors" dxfId="7637" priority="618">
      <formula>ISERROR(O31)</formula>
    </cfRule>
  </conditionalFormatting>
  <conditionalFormatting sqref="O34">
    <cfRule type="containsErrors" dxfId="7636" priority="617">
      <formula>ISERROR(O34)</formula>
    </cfRule>
  </conditionalFormatting>
  <conditionalFormatting sqref="O31">
    <cfRule type="containsErrors" dxfId="7635" priority="616">
      <formula>ISERROR(O31)</formula>
    </cfRule>
  </conditionalFormatting>
  <conditionalFormatting sqref="O34">
    <cfRule type="containsErrors" dxfId="7634" priority="615">
      <formula>ISERROR(O34)</formula>
    </cfRule>
  </conditionalFormatting>
  <conditionalFormatting sqref="O31">
    <cfRule type="containsErrors" dxfId="7633" priority="614">
      <formula>ISERROR(O31)</formula>
    </cfRule>
  </conditionalFormatting>
  <conditionalFormatting sqref="O34">
    <cfRule type="containsErrors" dxfId="7632" priority="613">
      <formula>ISERROR(O34)</formula>
    </cfRule>
  </conditionalFormatting>
  <conditionalFormatting sqref="O31">
    <cfRule type="containsErrors" dxfId="7631" priority="612">
      <formula>ISERROR(O31)</formula>
    </cfRule>
  </conditionalFormatting>
  <conditionalFormatting sqref="O34">
    <cfRule type="containsErrors" dxfId="7630" priority="611">
      <formula>ISERROR(O34)</formula>
    </cfRule>
  </conditionalFormatting>
  <conditionalFormatting sqref="O31">
    <cfRule type="containsErrors" dxfId="7629" priority="610">
      <formula>ISERROR(O31)</formula>
    </cfRule>
  </conditionalFormatting>
  <conditionalFormatting sqref="O34">
    <cfRule type="containsErrors" dxfId="7628" priority="609">
      <formula>ISERROR(O34)</formula>
    </cfRule>
  </conditionalFormatting>
  <conditionalFormatting sqref="O31">
    <cfRule type="containsErrors" dxfId="7627" priority="608">
      <formula>ISERROR(O31)</formula>
    </cfRule>
  </conditionalFormatting>
  <conditionalFormatting sqref="O34">
    <cfRule type="containsErrors" dxfId="7626" priority="607">
      <formula>ISERROR(O34)</formula>
    </cfRule>
  </conditionalFormatting>
  <conditionalFormatting sqref="O31">
    <cfRule type="containsErrors" dxfId="7625" priority="606">
      <formula>ISERROR(O31)</formula>
    </cfRule>
  </conditionalFormatting>
  <conditionalFormatting sqref="O34">
    <cfRule type="containsErrors" dxfId="7624" priority="605">
      <formula>ISERROR(O34)</formula>
    </cfRule>
  </conditionalFormatting>
  <conditionalFormatting sqref="O31">
    <cfRule type="containsErrors" dxfId="7623" priority="604">
      <formula>ISERROR(O31)</formula>
    </cfRule>
  </conditionalFormatting>
  <conditionalFormatting sqref="O34">
    <cfRule type="containsErrors" dxfId="7622" priority="603">
      <formula>ISERROR(O34)</formula>
    </cfRule>
  </conditionalFormatting>
  <conditionalFormatting sqref="O31">
    <cfRule type="containsErrors" dxfId="7621" priority="602">
      <formula>ISERROR(O31)</formula>
    </cfRule>
  </conditionalFormatting>
  <conditionalFormatting sqref="O34">
    <cfRule type="containsErrors" dxfId="7620" priority="601">
      <formula>ISERROR(O34)</formula>
    </cfRule>
  </conditionalFormatting>
  <conditionalFormatting sqref="O31">
    <cfRule type="containsErrors" dxfId="7619" priority="600">
      <formula>ISERROR(O31)</formula>
    </cfRule>
  </conditionalFormatting>
  <conditionalFormatting sqref="O34">
    <cfRule type="containsErrors" dxfId="7618" priority="599">
      <formula>ISERROR(O34)</formula>
    </cfRule>
  </conditionalFormatting>
  <conditionalFormatting sqref="O31">
    <cfRule type="containsErrors" dxfId="7617" priority="598">
      <formula>ISERROR(O31)</formula>
    </cfRule>
  </conditionalFormatting>
  <conditionalFormatting sqref="O34">
    <cfRule type="containsErrors" dxfId="7616" priority="597">
      <formula>ISERROR(O34)</formula>
    </cfRule>
  </conditionalFormatting>
  <conditionalFormatting sqref="O31">
    <cfRule type="containsErrors" dxfId="7615" priority="596">
      <formula>ISERROR(O31)</formula>
    </cfRule>
  </conditionalFormatting>
  <conditionalFormatting sqref="O34">
    <cfRule type="containsErrors" dxfId="7614" priority="595">
      <formula>ISERROR(O34)</formula>
    </cfRule>
  </conditionalFormatting>
  <conditionalFormatting sqref="O31">
    <cfRule type="containsErrors" dxfId="7613" priority="594">
      <formula>ISERROR(O31)</formula>
    </cfRule>
  </conditionalFormatting>
  <conditionalFormatting sqref="O34">
    <cfRule type="containsErrors" dxfId="7612" priority="593">
      <formula>ISERROR(O34)</formula>
    </cfRule>
  </conditionalFormatting>
  <conditionalFormatting sqref="O34">
    <cfRule type="containsErrors" dxfId="7611" priority="592">
      <formula>ISERROR(O34)</formula>
    </cfRule>
  </conditionalFormatting>
  <conditionalFormatting sqref="O31">
    <cfRule type="containsErrors" dxfId="7610" priority="591">
      <formula>ISERROR(O31)</formula>
    </cfRule>
  </conditionalFormatting>
  <conditionalFormatting sqref="O34">
    <cfRule type="containsErrors" dxfId="7609" priority="590">
      <formula>ISERROR(O34)</formula>
    </cfRule>
  </conditionalFormatting>
  <conditionalFormatting sqref="O31">
    <cfRule type="containsErrors" dxfId="7608" priority="589">
      <formula>ISERROR(O31)</formula>
    </cfRule>
  </conditionalFormatting>
  <conditionalFormatting sqref="O34">
    <cfRule type="containsErrors" dxfId="7607" priority="588">
      <formula>ISERROR(O34)</formula>
    </cfRule>
  </conditionalFormatting>
  <conditionalFormatting sqref="O31">
    <cfRule type="containsErrors" dxfId="7606" priority="587">
      <formula>ISERROR(O31)</formula>
    </cfRule>
  </conditionalFormatting>
  <conditionalFormatting sqref="N29:Q29 N28:P28 N22:Q27 N30:O38">
    <cfRule type="containsErrors" dxfId="7605" priority="586">
      <formula>ISERROR(N22)</formula>
    </cfRule>
  </conditionalFormatting>
  <conditionalFormatting sqref="N29:Q29 N28:P28 N22:Q27 N30:O38">
    <cfRule type="containsErrors" dxfId="7604" priority="585">
      <formula>ISERROR(N22)</formula>
    </cfRule>
  </conditionalFormatting>
  <conditionalFormatting sqref="N35:N38">
    <cfRule type="cellIs" dxfId="7603" priority="584" operator="notEqual">
      <formula>0</formula>
    </cfRule>
  </conditionalFormatting>
  <conditionalFormatting sqref="N50">
    <cfRule type="containsErrors" dxfId="7602" priority="583">
      <formula>ISERROR(N50)</formula>
    </cfRule>
  </conditionalFormatting>
  <conditionalFormatting sqref="N50">
    <cfRule type="containsErrors" dxfId="7601" priority="582">
      <formula>ISERROR(N50)</formula>
    </cfRule>
  </conditionalFormatting>
  <conditionalFormatting sqref="N68">
    <cfRule type="containsErrors" dxfId="7600" priority="581">
      <formula>ISERROR(N68)</formula>
    </cfRule>
  </conditionalFormatting>
  <conditionalFormatting sqref="N68">
    <cfRule type="containsErrors" dxfId="7599" priority="580">
      <formula>ISERROR(N68)</formula>
    </cfRule>
  </conditionalFormatting>
  <conditionalFormatting sqref="N86">
    <cfRule type="containsErrors" dxfId="7598" priority="579">
      <formula>ISERROR(N86)</formula>
    </cfRule>
  </conditionalFormatting>
  <conditionalFormatting sqref="N86">
    <cfRule type="containsErrors" dxfId="7597" priority="578">
      <formula>ISERROR(N86)</formula>
    </cfRule>
  </conditionalFormatting>
  <conditionalFormatting sqref="N104">
    <cfRule type="containsErrors" dxfId="7596" priority="577">
      <formula>ISERROR(N104)</formula>
    </cfRule>
  </conditionalFormatting>
  <conditionalFormatting sqref="N104">
    <cfRule type="containsErrors" dxfId="7595" priority="576">
      <formula>ISERROR(N104)</formula>
    </cfRule>
  </conditionalFormatting>
  <conditionalFormatting sqref="N31:O38">
    <cfRule type="containsErrors" dxfId="7594" priority="575">
      <formula>ISERROR(N31)</formula>
    </cfRule>
  </conditionalFormatting>
  <conditionalFormatting sqref="N31:O38">
    <cfRule type="containsErrors" dxfId="7593" priority="574">
      <formula>ISERROR(N31)</formula>
    </cfRule>
  </conditionalFormatting>
  <conditionalFormatting sqref="N35:N38">
    <cfRule type="cellIs" dxfId="7592" priority="573" operator="notEqual">
      <formula>0</formula>
    </cfRule>
  </conditionalFormatting>
  <conditionalFormatting sqref="O49">
    <cfRule type="containsErrors" dxfId="7591" priority="572">
      <formula>ISERROR(O49)</formula>
    </cfRule>
  </conditionalFormatting>
  <conditionalFormatting sqref="O52">
    <cfRule type="containsErrors" dxfId="7590" priority="571">
      <formula>ISERROR(O52)</formula>
    </cfRule>
  </conditionalFormatting>
  <conditionalFormatting sqref="O49">
    <cfRule type="containsErrors" dxfId="7589" priority="570">
      <formula>ISERROR(O49)</formula>
    </cfRule>
  </conditionalFormatting>
  <conditionalFormatting sqref="O52">
    <cfRule type="containsErrors" dxfId="7588" priority="569">
      <formula>ISERROR(O52)</formula>
    </cfRule>
  </conditionalFormatting>
  <conditionalFormatting sqref="O49">
    <cfRule type="containsErrors" dxfId="7587" priority="568">
      <formula>ISERROR(O49)</formula>
    </cfRule>
  </conditionalFormatting>
  <conditionalFormatting sqref="O52">
    <cfRule type="containsErrors" dxfId="7586" priority="567">
      <formula>ISERROR(O52)</formula>
    </cfRule>
  </conditionalFormatting>
  <conditionalFormatting sqref="O49">
    <cfRule type="containsErrors" dxfId="7585" priority="566">
      <formula>ISERROR(O49)</formula>
    </cfRule>
  </conditionalFormatting>
  <conditionalFormatting sqref="O52">
    <cfRule type="containsErrors" dxfId="7584" priority="565">
      <formula>ISERROR(O52)</formula>
    </cfRule>
  </conditionalFormatting>
  <conditionalFormatting sqref="O49">
    <cfRule type="containsErrors" dxfId="7583" priority="564">
      <formula>ISERROR(O49)</formula>
    </cfRule>
  </conditionalFormatting>
  <conditionalFormatting sqref="O52">
    <cfRule type="containsErrors" dxfId="7582" priority="563">
      <formula>ISERROR(O52)</formula>
    </cfRule>
  </conditionalFormatting>
  <conditionalFormatting sqref="O49">
    <cfRule type="containsErrors" dxfId="7581" priority="562">
      <formula>ISERROR(O49)</formula>
    </cfRule>
  </conditionalFormatting>
  <conditionalFormatting sqref="O52">
    <cfRule type="containsErrors" dxfId="7580" priority="561">
      <formula>ISERROR(O52)</formula>
    </cfRule>
  </conditionalFormatting>
  <conditionalFormatting sqref="O49">
    <cfRule type="containsErrors" dxfId="7579" priority="560">
      <formula>ISERROR(O49)</formula>
    </cfRule>
  </conditionalFormatting>
  <conditionalFormatting sqref="O52">
    <cfRule type="containsErrors" dxfId="7578" priority="559">
      <formula>ISERROR(O52)</formula>
    </cfRule>
  </conditionalFormatting>
  <conditionalFormatting sqref="O49">
    <cfRule type="containsErrors" dxfId="7577" priority="558">
      <formula>ISERROR(O49)</formula>
    </cfRule>
  </conditionalFormatting>
  <conditionalFormatting sqref="O52">
    <cfRule type="containsErrors" dxfId="7576" priority="557">
      <formula>ISERROR(O52)</formula>
    </cfRule>
  </conditionalFormatting>
  <conditionalFormatting sqref="O49">
    <cfRule type="containsErrors" dxfId="7575" priority="556">
      <formula>ISERROR(O49)</formula>
    </cfRule>
  </conditionalFormatting>
  <conditionalFormatting sqref="O52">
    <cfRule type="containsErrors" dxfId="7574" priority="555">
      <formula>ISERROR(O52)</formula>
    </cfRule>
  </conditionalFormatting>
  <conditionalFormatting sqref="O49">
    <cfRule type="containsErrors" dxfId="7573" priority="554">
      <formula>ISERROR(O49)</formula>
    </cfRule>
  </conditionalFormatting>
  <conditionalFormatting sqref="O52">
    <cfRule type="containsErrors" dxfId="7572" priority="553">
      <formula>ISERROR(O52)</formula>
    </cfRule>
  </conditionalFormatting>
  <conditionalFormatting sqref="O49">
    <cfRule type="containsErrors" dxfId="7571" priority="552">
      <formula>ISERROR(O49)</formula>
    </cfRule>
  </conditionalFormatting>
  <conditionalFormatting sqref="O52">
    <cfRule type="containsErrors" dxfId="7570" priority="551">
      <formula>ISERROR(O52)</formula>
    </cfRule>
  </conditionalFormatting>
  <conditionalFormatting sqref="O49">
    <cfRule type="containsErrors" dxfId="7569" priority="550">
      <formula>ISERROR(O49)</formula>
    </cfRule>
  </conditionalFormatting>
  <conditionalFormatting sqref="O52">
    <cfRule type="containsErrors" dxfId="7568" priority="549">
      <formula>ISERROR(O52)</formula>
    </cfRule>
  </conditionalFormatting>
  <conditionalFormatting sqref="O49">
    <cfRule type="containsErrors" dxfId="7567" priority="548">
      <formula>ISERROR(O49)</formula>
    </cfRule>
  </conditionalFormatting>
  <conditionalFormatting sqref="O52">
    <cfRule type="containsErrors" dxfId="7566" priority="547">
      <formula>ISERROR(O52)</formula>
    </cfRule>
  </conditionalFormatting>
  <conditionalFormatting sqref="O49">
    <cfRule type="containsErrors" dxfId="7565" priority="546">
      <formula>ISERROR(O49)</formula>
    </cfRule>
  </conditionalFormatting>
  <conditionalFormatting sqref="O52">
    <cfRule type="containsErrors" dxfId="7564" priority="545">
      <formula>ISERROR(O52)</formula>
    </cfRule>
  </conditionalFormatting>
  <conditionalFormatting sqref="O49">
    <cfRule type="containsErrors" dxfId="7563" priority="544">
      <formula>ISERROR(O49)</formula>
    </cfRule>
  </conditionalFormatting>
  <conditionalFormatting sqref="O52">
    <cfRule type="containsErrors" dxfId="7562" priority="543">
      <formula>ISERROR(O52)</formula>
    </cfRule>
  </conditionalFormatting>
  <conditionalFormatting sqref="O49">
    <cfRule type="containsErrors" dxfId="7561" priority="542">
      <formula>ISERROR(O49)</formula>
    </cfRule>
  </conditionalFormatting>
  <conditionalFormatting sqref="O52">
    <cfRule type="containsErrors" dxfId="7560" priority="541">
      <formula>ISERROR(O52)</formula>
    </cfRule>
  </conditionalFormatting>
  <conditionalFormatting sqref="O49">
    <cfRule type="containsErrors" dxfId="7559" priority="540">
      <formula>ISERROR(O49)</formula>
    </cfRule>
  </conditionalFormatting>
  <conditionalFormatting sqref="O52">
    <cfRule type="containsErrors" dxfId="7558" priority="539">
      <formula>ISERROR(O52)</formula>
    </cfRule>
  </conditionalFormatting>
  <conditionalFormatting sqref="O49">
    <cfRule type="containsErrors" dxfId="7557" priority="538">
      <formula>ISERROR(O49)</formula>
    </cfRule>
  </conditionalFormatting>
  <conditionalFormatting sqref="O52">
    <cfRule type="containsErrors" dxfId="7556" priority="537">
      <formula>ISERROR(O52)</formula>
    </cfRule>
  </conditionalFormatting>
  <conditionalFormatting sqref="O49">
    <cfRule type="containsErrors" dxfId="7555" priority="536">
      <formula>ISERROR(O49)</formula>
    </cfRule>
  </conditionalFormatting>
  <conditionalFormatting sqref="O52">
    <cfRule type="containsErrors" dxfId="7554" priority="535">
      <formula>ISERROR(O52)</formula>
    </cfRule>
  </conditionalFormatting>
  <conditionalFormatting sqref="O49">
    <cfRule type="containsErrors" dxfId="7553" priority="534">
      <formula>ISERROR(O49)</formula>
    </cfRule>
  </conditionalFormatting>
  <conditionalFormatting sqref="O52">
    <cfRule type="containsErrors" dxfId="7552" priority="533">
      <formula>ISERROR(O52)</formula>
    </cfRule>
  </conditionalFormatting>
  <conditionalFormatting sqref="O49">
    <cfRule type="containsErrors" dxfId="7551" priority="532">
      <formula>ISERROR(O49)</formula>
    </cfRule>
  </conditionalFormatting>
  <conditionalFormatting sqref="O52">
    <cfRule type="containsErrors" dxfId="7550" priority="531">
      <formula>ISERROR(O52)</formula>
    </cfRule>
  </conditionalFormatting>
  <conditionalFormatting sqref="O49">
    <cfRule type="containsErrors" dxfId="7549" priority="530">
      <formula>ISERROR(O49)</formula>
    </cfRule>
  </conditionalFormatting>
  <conditionalFormatting sqref="O52">
    <cfRule type="containsErrors" dxfId="7548" priority="529">
      <formula>ISERROR(O52)</formula>
    </cfRule>
  </conditionalFormatting>
  <conditionalFormatting sqref="O49">
    <cfRule type="containsErrors" dxfId="7547" priority="528">
      <formula>ISERROR(O49)</formula>
    </cfRule>
  </conditionalFormatting>
  <conditionalFormatting sqref="O52">
    <cfRule type="containsErrors" dxfId="7546" priority="527">
      <formula>ISERROR(O52)</formula>
    </cfRule>
  </conditionalFormatting>
  <conditionalFormatting sqref="O49">
    <cfRule type="containsErrors" dxfId="7545" priority="526">
      <formula>ISERROR(O49)</formula>
    </cfRule>
  </conditionalFormatting>
  <conditionalFormatting sqref="O52">
    <cfRule type="containsErrors" dxfId="7544" priority="525">
      <formula>ISERROR(O52)</formula>
    </cfRule>
  </conditionalFormatting>
  <conditionalFormatting sqref="O49">
    <cfRule type="containsErrors" dxfId="7543" priority="524">
      <formula>ISERROR(O49)</formula>
    </cfRule>
  </conditionalFormatting>
  <conditionalFormatting sqref="O52">
    <cfRule type="containsErrors" dxfId="7542" priority="523">
      <formula>ISERROR(O52)</formula>
    </cfRule>
  </conditionalFormatting>
  <conditionalFormatting sqref="O49">
    <cfRule type="containsErrors" dxfId="7541" priority="522">
      <formula>ISERROR(O49)</formula>
    </cfRule>
  </conditionalFormatting>
  <conditionalFormatting sqref="O52">
    <cfRule type="containsErrors" dxfId="7540" priority="521">
      <formula>ISERROR(O52)</formula>
    </cfRule>
  </conditionalFormatting>
  <conditionalFormatting sqref="O49">
    <cfRule type="containsErrors" dxfId="7539" priority="520">
      <formula>ISERROR(O49)</formula>
    </cfRule>
  </conditionalFormatting>
  <conditionalFormatting sqref="O52">
    <cfRule type="containsErrors" dxfId="7538" priority="519">
      <formula>ISERROR(O52)</formula>
    </cfRule>
  </conditionalFormatting>
  <conditionalFormatting sqref="O49">
    <cfRule type="containsErrors" dxfId="7537" priority="518">
      <formula>ISERROR(O49)</formula>
    </cfRule>
  </conditionalFormatting>
  <conditionalFormatting sqref="O52">
    <cfRule type="containsErrors" dxfId="7536" priority="517">
      <formula>ISERROR(O52)</formula>
    </cfRule>
  </conditionalFormatting>
  <conditionalFormatting sqref="O49">
    <cfRule type="containsErrors" dxfId="7535" priority="516">
      <formula>ISERROR(O49)</formula>
    </cfRule>
  </conditionalFormatting>
  <conditionalFormatting sqref="O52">
    <cfRule type="containsErrors" dxfId="7534" priority="515">
      <formula>ISERROR(O52)</formula>
    </cfRule>
  </conditionalFormatting>
  <conditionalFormatting sqref="O49">
    <cfRule type="containsErrors" dxfId="7533" priority="514">
      <formula>ISERROR(O49)</formula>
    </cfRule>
  </conditionalFormatting>
  <conditionalFormatting sqref="O52">
    <cfRule type="containsErrors" dxfId="7532" priority="513">
      <formula>ISERROR(O52)</formula>
    </cfRule>
  </conditionalFormatting>
  <conditionalFormatting sqref="O49">
    <cfRule type="containsErrors" dxfId="7531" priority="512">
      <formula>ISERROR(O49)</formula>
    </cfRule>
  </conditionalFormatting>
  <conditionalFormatting sqref="O52">
    <cfRule type="containsErrors" dxfId="7530" priority="511">
      <formula>ISERROR(O52)</formula>
    </cfRule>
  </conditionalFormatting>
  <conditionalFormatting sqref="O49">
    <cfRule type="containsErrors" dxfId="7529" priority="510">
      <formula>ISERROR(O49)</formula>
    </cfRule>
  </conditionalFormatting>
  <conditionalFormatting sqref="O52">
    <cfRule type="containsErrors" dxfId="7528" priority="509">
      <formula>ISERROR(O52)</formula>
    </cfRule>
  </conditionalFormatting>
  <conditionalFormatting sqref="O49">
    <cfRule type="containsErrors" dxfId="7527" priority="508">
      <formula>ISERROR(O49)</formula>
    </cfRule>
  </conditionalFormatting>
  <conditionalFormatting sqref="O52">
    <cfRule type="containsErrors" dxfId="7526" priority="507">
      <formula>ISERROR(O52)</formula>
    </cfRule>
  </conditionalFormatting>
  <conditionalFormatting sqref="O49">
    <cfRule type="containsErrors" dxfId="7525" priority="506">
      <formula>ISERROR(O49)</formula>
    </cfRule>
  </conditionalFormatting>
  <conditionalFormatting sqref="O52">
    <cfRule type="containsErrors" dxfId="7524" priority="505">
      <formula>ISERROR(O52)</formula>
    </cfRule>
  </conditionalFormatting>
  <conditionalFormatting sqref="O49">
    <cfRule type="containsErrors" dxfId="7523" priority="504">
      <formula>ISERROR(O49)</formula>
    </cfRule>
  </conditionalFormatting>
  <conditionalFormatting sqref="O52">
    <cfRule type="containsErrors" dxfId="7522" priority="503">
      <formula>ISERROR(O52)</formula>
    </cfRule>
  </conditionalFormatting>
  <conditionalFormatting sqref="O49">
    <cfRule type="containsErrors" dxfId="7521" priority="502">
      <formula>ISERROR(O49)</formula>
    </cfRule>
  </conditionalFormatting>
  <conditionalFormatting sqref="O52">
    <cfRule type="containsErrors" dxfId="7520" priority="501">
      <formula>ISERROR(O52)</formula>
    </cfRule>
  </conditionalFormatting>
  <conditionalFormatting sqref="O49">
    <cfRule type="containsErrors" dxfId="7519" priority="500">
      <formula>ISERROR(O49)</formula>
    </cfRule>
  </conditionalFormatting>
  <conditionalFormatting sqref="O52">
    <cfRule type="containsErrors" dxfId="7518" priority="499">
      <formula>ISERROR(O52)</formula>
    </cfRule>
  </conditionalFormatting>
  <conditionalFormatting sqref="O49">
    <cfRule type="containsErrors" dxfId="7517" priority="498">
      <formula>ISERROR(O49)</formula>
    </cfRule>
  </conditionalFormatting>
  <conditionalFormatting sqref="O52">
    <cfRule type="containsErrors" dxfId="7516" priority="497">
      <formula>ISERROR(O52)</formula>
    </cfRule>
  </conditionalFormatting>
  <conditionalFormatting sqref="O49">
    <cfRule type="containsErrors" dxfId="7515" priority="496">
      <formula>ISERROR(O49)</formula>
    </cfRule>
  </conditionalFormatting>
  <conditionalFormatting sqref="O52">
    <cfRule type="containsErrors" dxfId="7514" priority="495">
      <formula>ISERROR(O52)</formula>
    </cfRule>
  </conditionalFormatting>
  <conditionalFormatting sqref="O49">
    <cfRule type="containsErrors" dxfId="7513" priority="494">
      <formula>ISERROR(O49)</formula>
    </cfRule>
  </conditionalFormatting>
  <conditionalFormatting sqref="O52">
    <cfRule type="containsErrors" dxfId="7512" priority="493">
      <formula>ISERROR(O52)</formula>
    </cfRule>
  </conditionalFormatting>
  <conditionalFormatting sqref="O49">
    <cfRule type="containsErrors" dxfId="7511" priority="492">
      <formula>ISERROR(O49)</formula>
    </cfRule>
  </conditionalFormatting>
  <conditionalFormatting sqref="O52">
    <cfRule type="containsErrors" dxfId="7510" priority="491">
      <formula>ISERROR(O52)</formula>
    </cfRule>
  </conditionalFormatting>
  <conditionalFormatting sqref="O49">
    <cfRule type="containsErrors" dxfId="7509" priority="490">
      <formula>ISERROR(O49)</formula>
    </cfRule>
  </conditionalFormatting>
  <conditionalFormatting sqref="O52">
    <cfRule type="containsErrors" dxfId="7508" priority="489">
      <formula>ISERROR(O52)</formula>
    </cfRule>
  </conditionalFormatting>
  <conditionalFormatting sqref="O49">
    <cfRule type="containsErrors" dxfId="7507" priority="488">
      <formula>ISERROR(O49)</formula>
    </cfRule>
  </conditionalFormatting>
  <conditionalFormatting sqref="O52">
    <cfRule type="containsErrors" dxfId="7506" priority="487">
      <formula>ISERROR(O52)</formula>
    </cfRule>
  </conditionalFormatting>
  <conditionalFormatting sqref="O49">
    <cfRule type="containsErrors" dxfId="7505" priority="486">
      <formula>ISERROR(O49)</formula>
    </cfRule>
  </conditionalFormatting>
  <conditionalFormatting sqref="O52">
    <cfRule type="containsErrors" dxfId="7504" priority="485">
      <formula>ISERROR(O52)</formula>
    </cfRule>
  </conditionalFormatting>
  <conditionalFormatting sqref="O49">
    <cfRule type="containsErrors" dxfId="7503" priority="484">
      <formula>ISERROR(O49)</formula>
    </cfRule>
  </conditionalFormatting>
  <conditionalFormatting sqref="O52">
    <cfRule type="containsErrors" dxfId="7502" priority="483">
      <formula>ISERROR(O52)</formula>
    </cfRule>
  </conditionalFormatting>
  <conditionalFormatting sqref="O49">
    <cfRule type="containsErrors" dxfId="7501" priority="482">
      <formula>ISERROR(O49)</formula>
    </cfRule>
  </conditionalFormatting>
  <conditionalFormatting sqref="O52">
    <cfRule type="containsErrors" dxfId="7500" priority="481">
      <formula>ISERROR(O52)</formula>
    </cfRule>
  </conditionalFormatting>
  <conditionalFormatting sqref="O49">
    <cfRule type="containsErrors" dxfId="7499" priority="480">
      <formula>ISERROR(O49)</formula>
    </cfRule>
  </conditionalFormatting>
  <conditionalFormatting sqref="O52">
    <cfRule type="containsErrors" dxfId="7498" priority="479">
      <formula>ISERROR(O52)</formula>
    </cfRule>
  </conditionalFormatting>
  <conditionalFormatting sqref="O49">
    <cfRule type="containsErrors" dxfId="7497" priority="478">
      <formula>ISERROR(O49)</formula>
    </cfRule>
  </conditionalFormatting>
  <conditionalFormatting sqref="O52">
    <cfRule type="containsErrors" dxfId="7496" priority="477">
      <formula>ISERROR(O52)</formula>
    </cfRule>
  </conditionalFormatting>
  <conditionalFormatting sqref="O49">
    <cfRule type="containsErrors" dxfId="7495" priority="476">
      <formula>ISERROR(O49)</formula>
    </cfRule>
  </conditionalFormatting>
  <conditionalFormatting sqref="O52">
    <cfRule type="containsErrors" dxfId="7494" priority="475">
      <formula>ISERROR(O52)</formula>
    </cfRule>
  </conditionalFormatting>
  <conditionalFormatting sqref="O49">
    <cfRule type="containsErrors" dxfId="7493" priority="474">
      <formula>ISERROR(O49)</formula>
    </cfRule>
  </conditionalFormatting>
  <conditionalFormatting sqref="O52">
    <cfRule type="containsErrors" dxfId="7492" priority="473">
      <formula>ISERROR(O52)</formula>
    </cfRule>
  </conditionalFormatting>
  <conditionalFormatting sqref="O52">
    <cfRule type="containsErrors" dxfId="7491" priority="472">
      <formula>ISERROR(O52)</formula>
    </cfRule>
  </conditionalFormatting>
  <conditionalFormatting sqref="O49">
    <cfRule type="containsErrors" dxfId="7490" priority="471">
      <formula>ISERROR(O49)</formula>
    </cfRule>
  </conditionalFormatting>
  <conditionalFormatting sqref="O52">
    <cfRule type="containsErrors" dxfId="7489" priority="470">
      <formula>ISERROR(O52)</formula>
    </cfRule>
  </conditionalFormatting>
  <conditionalFormatting sqref="O49">
    <cfRule type="containsErrors" dxfId="7488" priority="469">
      <formula>ISERROR(O49)</formula>
    </cfRule>
  </conditionalFormatting>
  <conditionalFormatting sqref="O52">
    <cfRule type="containsErrors" dxfId="7487" priority="468">
      <formula>ISERROR(O52)</formula>
    </cfRule>
  </conditionalFormatting>
  <conditionalFormatting sqref="O49">
    <cfRule type="containsErrors" dxfId="7486" priority="467">
      <formula>ISERROR(O49)</formula>
    </cfRule>
  </conditionalFormatting>
  <conditionalFormatting sqref="N49:O56">
    <cfRule type="containsErrors" dxfId="7485" priority="466">
      <formula>ISERROR(N49)</formula>
    </cfRule>
  </conditionalFormatting>
  <conditionalFormatting sqref="N49:O56">
    <cfRule type="containsErrors" dxfId="7484" priority="465">
      <formula>ISERROR(N49)</formula>
    </cfRule>
  </conditionalFormatting>
  <conditionalFormatting sqref="N53:N56">
    <cfRule type="cellIs" dxfId="7483" priority="464" operator="notEqual">
      <formula>0</formula>
    </cfRule>
  </conditionalFormatting>
  <conditionalFormatting sqref="N49:O56">
    <cfRule type="containsErrors" dxfId="7482" priority="463">
      <formula>ISERROR(N49)</formula>
    </cfRule>
  </conditionalFormatting>
  <conditionalFormatting sqref="N49:O56">
    <cfRule type="containsErrors" dxfId="7481" priority="462">
      <formula>ISERROR(N49)</formula>
    </cfRule>
  </conditionalFormatting>
  <conditionalFormatting sqref="N53:N56">
    <cfRule type="cellIs" dxfId="7480" priority="461" operator="notEqual">
      <formula>0</formula>
    </cfRule>
  </conditionalFormatting>
  <conditionalFormatting sqref="N31:O38">
    <cfRule type="containsErrors" dxfId="7479" priority="460">
      <formula>ISERROR(N31)</formula>
    </cfRule>
  </conditionalFormatting>
  <conditionalFormatting sqref="N31:O38">
    <cfRule type="containsErrors" dxfId="7478" priority="459">
      <formula>ISERROR(N31)</formula>
    </cfRule>
  </conditionalFormatting>
  <conditionalFormatting sqref="N35:N38">
    <cfRule type="cellIs" dxfId="7477" priority="458" operator="notEqual">
      <formula>0</formula>
    </cfRule>
  </conditionalFormatting>
  <conditionalFormatting sqref="N49:O56">
    <cfRule type="containsErrors" dxfId="7476" priority="457">
      <formula>ISERROR(N49)</formula>
    </cfRule>
  </conditionalFormatting>
  <conditionalFormatting sqref="N49:O56">
    <cfRule type="containsErrors" dxfId="7475" priority="456">
      <formula>ISERROR(N49)</formula>
    </cfRule>
  </conditionalFormatting>
  <conditionalFormatting sqref="N53:N56">
    <cfRule type="cellIs" dxfId="7474" priority="455" operator="notEqual">
      <formula>0</formula>
    </cfRule>
  </conditionalFormatting>
  <conditionalFormatting sqref="N1:N9 N11 N19:N110">
    <cfRule type="containsErrors" dxfId="7473" priority="454">
      <formula>ISERROR(N1)</formula>
    </cfRule>
  </conditionalFormatting>
  <conditionalFormatting sqref="N1:N9 N11 N19:N110">
    <cfRule type="containsErrors" dxfId="7472" priority="453">
      <formula>ISERROR(N1)</formula>
    </cfRule>
  </conditionalFormatting>
  <conditionalFormatting sqref="N1:N9 N11 N19:N110">
    <cfRule type="containsErrors" dxfId="7471" priority="452">
      <formula>ISERROR(N1)</formula>
    </cfRule>
  </conditionalFormatting>
  <conditionalFormatting sqref="N94:N110">
    <cfRule type="containsErrors" dxfId="7470" priority="451">
      <formula>ISERROR(N94)</formula>
    </cfRule>
  </conditionalFormatting>
  <conditionalFormatting sqref="N94:N110">
    <cfRule type="containsErrors" dxfId="7469" priority="450">
      <formula>ISERROR(N94)</formula>
    </cfRule>
  </conditionalFormatting>
  <conditionalFormatting sqref="N107:N110">
    <cfRule type="cellIs" dxfId="7468" priority="449" operator="notEqual">
      <formula>0</formula>
    </cfRule>
  </conditionalFormatting>
  <conditionalFormatting sqref="N76:N92">
    <cfRule type="containsErrors" dxfId="7467" priority="448">
      <formula>ISERROR(N76)</formula>
    </cfRule>
  </conditionalFormatting>
  <conditionalFormatting sqref="N76:N92">
    <cfRule type="containsErrors" dxfId="7466" priority="447">
      <formula>ISERROR(N76)</formula>
    </cfRule>
  </conditionalFormatting>
  <conditionalFormatting sqref="N89:N92">
    <cfRule type="cellIs" dxfId="7465" priority="446" operator="notEqual">
      <formula>0</formula>
    </cfRule>
  </conditionalFormatting>
  <conditionalFormatting sqref="N58:N74">
    <cfRule type="containsErrors" dxfId="7464" priority="445">
      <formula>ISERROR(N58)</formula>
    </cfRule>
  </conditionalFormatting>
  <conditionalFormatting sqref="N58:N74">
    <cfRule type="containsErrors" dxfId="7463" priority="444">
      <formula>ISERROR(N58)</formula>
    </cfRule>
  </conditionalFormatting>
  <conditionalFormatting sqref="N71:N74">
    <cfRule type="cellIs" dxfId="7462" priority="443" operator="notEqual">
      <formula>0</formula>
    </cfRule>
  </conditionalFormatting>
  <conditionalFormatting sqref="N40:N56">
    <cfRule type="containsErrors" dxfId="7461" priority="442">
      <formula>ISERROR(N40)</formula>
    </cfRule>
  </conditionalFormatting>
  <conditionalFormatting sqref="N40:N56">
    <cfRule type="containsErrors" dxfId="7460" priority="441">
      <formula>ISERROR(N40)</formula>
    </cfRule>
  </conditionalFormatting>
  <conditionalFormatting sqref="N53:N56">
    <cfRule type="cellIs" dxfId="7459" priority="440" operator="notEqual">
      <formula>0</formula>
    </cfRule>
  </conditionalFormatting>
  <conditionalFormatting sqref="N4:N9 N11 N19:N20">
    <cfRule type="containsErrors" dxfId="7458" priority="439">
      <formula>ISERROR(N4)</formula>
    </cfRule>
  </conditionalFormatting>
  <conditionalFormatting sqref="N4:N9 N11">
    <cfRule type="containsErrors" dxfId="7457" priority="438">
      <formula>ISERROR(N4)</formula>
    </cfRule>
  </conditionalFormatting>
  <conditionalFormatting sqref="N17:N20">
    <cfRule type="cellIs" dxfId="7456" priority="437" operator="notEqual">
      <formula>0</formula>
    </cfRule>
  </conditionalFormatting>
  <conditionalFormatting sqref="N22:N38">
    <cfRule type="containsErrors" dxfId="7455" priority="436">
      <formula>ISERROR(N22)</formula>
    </cfRule>
  </conditionalFormatting>
  <conditionalFormatting sqref="N22:N38">
    <cfRule type="containsErrors" dxfId="7454" priority="435">
      <formula>ISERROR(N22)</formula>
    </cfRule>
  </conditionalFormatting>
  <conditionalFormatting sqref="N35:N38">
    <cfRule type="cellIs" dxfId="7453" priority="434" operator="notEqual">
      <formula>0</formula>
    </cfRule>
  </conditionalFormatting>
  <conditionalFormatting sqref="N50">
    <cfRule type="containsErrors" dxfId="7452" priority="433">
      <formula>ISERROR(N50)</formula>
    </cfRule>
  </conditionalFormatting>
  <conditionalFormatting sqref="N50">
    <cfRule type="containsErrors" dxfId="7451" priority="432">
      <formula>ISERROR(N50)</formula>
    </cfRule>
  </conditionalFormatting>
  <conditionalFormatting sqref="N68">
    <cfRule type="containsErrors" dxfId="7450" priority="431">
      <formula>ISERROR(N68)</formula>
    </cfRule>
  </conditionalFormatting>
  <conditionalFormatting sqref="N68">
    <cfRule type="containsErrors" dxfId="7449" priority="430">
      <formula>ISERROR(N68)</formula>
    </cfRule>
  </conditionalFormatting>
  <conditionalFormatting sqref="N86">
    <cfRule type="containsErrors" dxfId="7448" priority="429">
      <formula>ISERROR(N86)</formula>
    </cfRule>
  </conditionalFormatting>
  <conditionalFormatting sqref="N86">
    <cfRule type="containsErrors" dxfId="7447" priority="428">
      <formula>ISERROR(N86)</formula>
    </cfRule>
  </conditionalFormatting>
  <conditionalFormatting sqref="N104">
    <cfRule type="containsErrors" dxfId="7446" priority="427">
      <formula>ISERROR(N104)</formula>
    </cfRule>
  </conditionalFormatting>
  <conditionalFormatting sqref="N104">
    <cfRule type="containsErrors" dxfId="7445" priority="426">
      <formula>ISERROR(N104)</formula>
    </cfRule>
  </conditionalFormatting>
  <conditionalFormatting sqref="N31:N38">
    <cfRule type="containsErrors" dxfId="7444" priority="425">
      <formula>ISERROR(N31)</formula>
    </cfRule>
  </conditionalFormatting>
  <conditionalFormatting sqref="N31:N38">
    <cfRule type="containsErrors" dxfId="7443" priority="424">
      <formula>ISERROR(N31)</formula>
    </cfRule>
  </conditionalFormatting>
  <conditionalFormatting sqref="N35:N38">
    <cfRule type="cellIs" dxfId="7442" priority="423" operator="notEqual">
      <formula>0</formula>
    </cfRule>
  </conditionalFormatting>
  <conditionalFormatting sqref="N49:N56">
    <cfRule type="containsErrors" dxfId="7441" priority="422">
      <formula>ISERROR(N49)</formula>
    </cfRule>
  </conditionalFormatting>
  <conditionalFormatting sqref="N49:N56">
    <cfRule type="containsErrors" dxfId="7440" priority="421">
      <formula>ISERROR(N49)</formula>
    </cfRule>
  </conditionalFormatting>
  <conditionalFormatting sqref="N53:N56">
    <cfRule type="cellIs" dxfId="7439" priority="420" operator="notEqual">
      <formula>0</formula>
    </cfRule>
  </conditionalFormatting>
  <conditionalFormatting sqref="N49:N56">
    <cfRule type="containsErrors" dxfId="7438" priority="419">
      <formula>ISERROR(N49)</formula>
    </cfRule>
  </conditionalFormatting>
  <conditionalFormatting sqref="N49:N56">
    <cfRule type="containsErrors" dxfId="7437" priority="418">
      <formula>ISERROR(N49)</formula>
    </cfRule>
  </conditionalFormatting>
  <conditionalFormatting sqref="N53:N56">
    <cfRule type="cellIs" dxfId="7436" priority="417" operator="notEqual">
      <formula>0</formula>
    </cfRule>
  </conditionalFormatting>
  <conditionalFormatting sqref="N31:N38">
    <cfRule type="containsErrors" dxfId="7435" priority="416">
      <formula>ISERROR(N31)</formula>
    </cfRule>
  </conditionalFormatting>
  <conditionalFormatting sqref="N31:N38">
    <cfRule type="containsErrors" dxfId="7434" priority="415">
      <formula>ISERROR(N31)</formula>
    </cfRule>
  </conditionalFormatting>
  <conditionalFormatting sqref="N35:N38">
    <cfRule type="cellIs" dxfId="7433" priority="414" operator="notEqual">
      <formula>0</formula>
    </cfRule>
  </conditionalFormatting>
  <conditionalFormatting sqref="N49:N56">
    <cfRule type="containsErrors" dxfId="7432" priority="413">
      <formula>ISERROR(N49)</formula>
    </cfRule>
  </conditionalFormatting>
  <conditionalFormatting sqref="N49:N56">
    <cfRule type="containsErrors" dxfId="7431" priority="412">
      <formula>ISERROR(N49)</formula>
    </cfRule>
  </conditionalFormatting>
  <conditionalFormatting sqref="N53:N56">
    <cfRule type="cellIs" dxfId="7430" priority="411" operator="notEqual">
      <formula>0</formula>
    </cfRule>
  </conditionalFormatting>
  <conditionalFormatting sqref="N1:N9 N11 N19:N110">
    <cfRule type="containsErrors" dxfId="7429" priority="410">
      <formula>ISERROR(N1)</formula>
    </cfRule>
  </conditionalFormatting>
  <conditionalFormatting sqref="N1:N9 N11 N19:N110">
    <cfRule type="containsErrors" dxfId="7428" priority="409">
      <formula>ISERROR(N1)</formula>
    </cfRule>
  </conditionalFormatting>
  <conditionalFormatting sqref="N1:N9 N11 N19:N110">
    <cfRule type="containsErrors" dxfId="7427" priority="408">
      <formula>ISERROR(N1)</formula>
    </cfRule>
  </conditionalFormatting>
  <conditionalFormatting sqref="N94:N110">
    <cfRule type="containsErrors" dxfId="7426" priority="407">
      <formula>ISERROR(N94)</formula>
    </cfRule>
  </conditionalFormatting>
  <conditionalFormatting sqref="N94:N110">
    <cfRule type="containsErrors" dxfId="7425" priority="406">
      <formula>ISERROR(N94)</formula>
    </cfRule>
  </conditionalFormatting>
  <conditionalFormatting sqref="N107:N110">
    <cfRule type="cellIs" dxfId="7424" priority="405" operator="notEqual">
      <formula>0</formula>
    </cfRule>
  </conditionalFormatting>
  <conditionalFormatting sqref="N76:N92">
    <cfRule type="containsErrors" dxfId="7423" priority="404">
      <formula>ISERROR(N76)</formula>
    </cfRule>
  </conditionalFormatting>
  <conditionalFormatting sqref="N76:N92">
    <cfRule type="containsErrors" dxfId="7422" priority="403">
      <formula>ISERROR(N76)</formula>
    </cfRule>
  </conditionalFormatting>
  <conditionalFormatting sqref="N89:N92">
    <cfRule type="cellIs" dxfId="7421" priority="402" operator="notEqual">
      <formula>0</formula>
    </cfRule>
  </conditionalFormatting>
  <conditionalFormatting sqref="N58:N74">
    <cfRule type="containsErrors" dxfId="7420" priority="401">
      <formula>ISERROR(N58)</formula>
    </cfRule>
  </conditionalFormatting>
  <conditionalFormatting sqref="N58:N74">
    <cfRule type="containsErrors" dxfId="7419" priority="400">
      <formula>ISERROR(N58)</formula>
    </cfRule>
  </conditionalFormatting>
  <conditionalFormatting sqref="N71:N74">
    <cfRule type="cellIs" dxfId="7418" priority="399" operator="notEqual">
      <formula>0</formula>
    </cfRule>
  </conditionalFormatting>
  <conditionalFormatting sqref="N40:N56">
    <cfRule type="containsErrors" dxfId="7417" priority="398">
      <formula>ISERROR(N40)</formula>
    </cfRule>
  </conditionalFormatting>
  <conditionalFormatting sqref="N40:N56">
    <cfRule type="containsErrors" dxfId="7416" priority="397">
      <formula>ISERROR(N40)</formula>
    </cfRule>
  </conditionalFormatting>
  <conditionalFormatting sqref="N53:N56">
    <cfRule type="cellIs" dxfId="7415" priority="396" operator="notEqual">
      <formula>0</formula>
    </cfRule>
  </conditionalFormatting>
  <conditionalFormatting sqref="N4:N9 N11 N19:N20">
    <cfRule type="containsErrors" dxfId="7414" priority="395">
      <formula>ISERROR(N4)</formula>
    </cfRule>
  </conditionalFormatting>
  <conditionalFormatting sqref="N4:N9 N11">
    <cfRule type="containsErrors" dxfId="7413" priority="394">
      <formula>ISERROR(N4)</formula>
    </cfRule>
  </conditionalFormatting>
  <conditionalFormatting sqref="N17:N20">
    <cfRule type="cellIs" dxfId="7412" priority="393" operator="notEqual">
      <formula>0</formula>
    </cfRule>
  </conditionalFormatting>
  <conditionalFormatting sqref="N22:N38">
    <cfRule type="containsErrors" dxfId="7411" priority="392">
      <formula>ISERROR(N22)</formula>
    </cfRule>
  </conditionalFormatting>
  <conditionalFormatting sqref="N22:N38">
    <cfRule type="containsErrors" dxfId="7410" priority="391">
      <formula>ISERROR(N22)</formula>
    </cfRule>
  </conditionalFormatting>
  <conditionalFormatting sqref="N35:N38">
    <cfRule type="cellIs" dxfId="7409" priority="390" operator="notEqual">
      <formula>0</formula>
    </cfRule>
  </conditionalFormatting>
  <conditionalFormatting sqref="N50">
    <cfRule type="containsErrors" dxfId="7408" priority="389">
      <formula>ISERROR(N50)</formula>
    </cfRule>
  </conditionalFormatting>
  <conditionalFormatting sqref="N50">
    <cfRule type="containsErrors" dxfId="7407" priority="388">
      <formula>ISERROR(N50)</formula>
    </cfRule>
  </conditionalFormatting>
  <conditionalFormatting sqref="N68">
    <cfRule type="containsErrors" dxfId="7406" priority="387">
      <formula>ISERROR(N68)</formula>
    </cfRule>
  </conditionalFormatting>
  <conditionalFormatting sqref="N68">
    <cfRule type="containsErrors" dxfId="7405" priority="386">
      <formula>ISERROR(N68)</formula>
    </cfRule>
  </conditionalFormatting>
  <conditionalFormatting sqref="N86">
    <cfRule type="containsErrors" dxfId="7404" priority="385">
      <formula>ISERROR(N86)</formula>
    </cfRule>
  </conditionalFormatting>
  <conditionalFormatting sqref="N86">
    <cfRule type="containsErrors" dxfId="7403" priority="384">
      <formula>ISERROR(N86)</formula>
    </cfRule>
  </conditionalFormatting>
  <conditionalFormatting sqref="N104">
    <cfRule type="containsErrors" dxfId="7402" priority="383">
      <formula>ISERROR(N104)</formula>
    </cfRule>
  </conditionalFormatting>
  <conditionalFormatting sqref="N104">
    <cfRule type="containsErrors" dxfId="7401" priority="382">
      <formula>ISERROR(N104)</formula>
    </cfRule>
  </conditionalFormatting>
  <conditionalFormatting sqref="N31:N38">
    <cfRule type="containsErrors" dxfId="7400" priority="381">
      <formula>ISERROR(N31)</formula>
    </cfRule>
  </conditionalFormatting>
  <conditionalFormatting sqref="N31:N38">
    <cfRule type="containsErrors" dxfId="7399" priority="380">
      <formula>ISERROR(N31)</formula>
    </cfRule>
  </conditionalFormatting>
  <conditionalFormatting sqref="N35:N38">
    <cfRule type="cellIs" dxfId="7398" priority="379" operator="notEqual">
      <formula>0</formula>
    </cfRule>
  </conditionalFormatting>
  <conditionalFormatting sqref="N49:N56">
    <cfRule type="containsErrors" dxfId="7397" priority="378">
      <formula>ISERROR(N49)</formula>
    </cfRule>
  </conditionalFormatting>
  <conditionalFormatting sqref="N49:N56">
    <cfRule type="containsErrors" dxfId="7396" priority="377">
      <formula>ISERROR(N49)</formula>
    </cfRule>
  </conditionalFormatting>
  <conditionalFormatting sqref="N53:N56">
    <cfRule type="cellIs" dxfId="7395" priority="376" operator="notEqual">
      <formula>0</formula>
    </cfRule>
  </conditionalFormatting>
  <conditionalFormatting sqref="N49:N56">
    <cfRule type="containsErrors" dxfId="7394" priority="375">
      <formula>ISERROR(N49)</formula>
    </cfRule>
  </conditionalFormatting>
  <conditionalFormatting sqref="N49:N56">
    <cfRule type="containsErrors" dxfId="7393" priority="374">
      <formula>ISERROR(N49)</formula>
    </cfRule>
  </conditionalFormatting>
  <conditionalFormatting sqref="N53:N56">
    <cfRule type="cellIs" dxfId="7392" priority="373" operator="notEqual">
      <formula>0</formula>
    </cfRule>
  </conditionalFormatting>
  <conditionalFormatting sqref="N31:N38">
    <cfRule type="containsErrors" dxfId="7391" priority="372">
      <formula>ISERROR(N31)</formula>
    </cfRule>
  </conditionalFormatting>
  <conditionalFormatting sqref="N31:N38">
    <cfRule type="containsErrors" dxfId="7390" priority="371">
      <formula>ISERROR(N31)</formula>
    </cfRule>
  </conditionalFormatting>
  <conditionalFormatting sqref="N35:N38">
    <cfRule type="cellIs" dxfId="7389" priority="370" operator="notEqual">
      <formula>0</formula>
    </cfRule>
  </conditionalFormatting>
  <conditionalFormatting sqref="N49:N56">
    <cfRule type="containsErrors" dxfId="7388" priority="369">
      <formula>ISERROR(N49)</formula>
    </cfRule>
  </conditionalFormatting>
  <conditionalFormatting sqref="N49:N56">
    <cfRule type="containsErrors" dxfId="7387" priority="368">
      <formula>ISERROR(N49)</formula>
    </cfRule>
  </conditionalFormatting>
  <conditionalFormatting sqref="N53:N56">
    <cfRule type="cellIs" dxfId="7386" priority="367" operator="notEqual">
      <formula>0</formula>
    </cfRule>
  </conditionalFormatting>
  <conditionalFormatting sqref="N19:N20">
    <cfRule type="containsErrors" dxfId="7385" priority="366">
      <formula>ISERROR(N19)</formula>
    </cfRule>
  </conditionalFormatting>
  <conditionalFormatting sqref="N17:N20">
    <cfRule type="cellIs" dxfId="7384" priority="365" operator="notEqual">
      <formula>0</formula>
    </cfRule>
  </conditionalFormatting>
  <conditionalFormatting sqref="N19:N20">
    <cfRule type="containsErrors" dxfId="7383" priority="364">
      <formula>ISERROR(N19)</formula>
    </cfRule>
  </conditionalFormatting>
  <conditionalFormatting sqref="N17:N20">
    <cfRule type="cellIs" dxfId="7382" priority="363" operator="notEqual">
      <formula>0</formula>
    </cfRule>
  </conditionalFormatting>
  <conditionalFormatting sqref="N19:N20">
    <cfRule type="containsErrors" dxfId="7381" priority="362">
      <formula>ISERROR(N19)</formula>
    </cfRule>
  </conditionalFormatting>
  <conditionalFormatting sqref="N17:N20">
    <cfRule type="cellIs" dxfId="7380" priority="361" operator="notEqual">
      <formula>0</formula>
    </cfRule>
  </conditionalFormatting>
  <conditionalFormatting sqref="N19:N20">
    <cfRule type="containsErrors" dxfId="7379" priority="360">
      <formula>ISERROR(N19)</formula>
    </cfRule>
  </conditionalFormatting>
  <conditionalFormatting sqref="N17:N20">
    <cfRule type="cellIs" dxfId="7378" priority="359" operator="notEqual">
      <formula>0</formula>
    </cfRule>
  </conditionalFormatting>
  <conditionalFormatting sqref="N19:N20">
    <cfRule type="containsErrors" dxfId="7377" priority="358">
      <formula>ISERROR(N19)</formula>
    </cfRule>
  </conditionalFormatting>
  <conditionalFormatting sqref="N17:N20">
    <cfRule type="cellIs" dxfId="7376" priority="357" operator="notEqual">
      <formula>0</formula>
    </cfRule>
  </conditionalFormatting>
  <conditionalFormatting sqref="N37:N38">
    <cfRule type="containsErrors" dxfId="7375" priority="356">
      <formula>ISERROR(N37)</formula>
    </cfRule>
  </conditionalFormatting>
  <conditionalFormatting sqref="N35:N38">
    <cfRule type="cellIs" dxfId="7374" priority="355" operator="notEqual">
      <formula>0</formula>
    </cfRule>
  </conditionalFormatting>
  <conditionalFormatting sqref="N37:N38">
    <cfRule type="containsErrors" dxfId="7373" priority="354">
      <formula>ISERROR(N37)</formula>
    </cfRule>
  </conditionalFormatting>
  <conditionalFormatting sqref="N35:N38">
    <cfRule type="cellIs" dxfId="7372" priority="353" operator="notEqual">
      <formula>0</formula>
    </cfRule>
  </conditionalFormatting>
  <conditionalFormatting sqref="N37:N38">
    <cfRule type="containsErrors" dxfId="7371" priority="352">
      <formula>ISERROR(N37)</formula>
    </cfRule>
  </conditionalFormatting>
  <conditionalFormatting sqref="N35:N38">
    <cfRule type="cellIs" dxfId="7370" priority="351" operator="notEqual">
      <formula>0</formula>
    </cfRule>
  </conditionalFormatting>
  <conditionalFormatting sqref="N37:N38">
    <cfRule type="containsErrors" dxfId="7369" priority="350">
      <formula>ISERROR(N37)</formula>
    </cfRule>
  </conditionalFormatting>
  <conditionalFormatting sqref="N35:N38">
    <cfRule type="cellIs" dxfId="7368" priority="349" operator="notEqual">
      <formula>0</formula>
    </cfRule>
  </conditionalFormatting>
  <conditionalFormatting sqref="N37:N38">
    <cfRule type="containsErrors" dxfId="7367" priority="348">
      <formula>ISERROR(N37)</formula>
    </cfRule>
  </conditionalFormatting>
  <conditionalFormatting sqref="N35:N38">
    <cfRule type="cellIs" dxfId="7366" priority="347" operator="notEqual">
      <formula>0</formula>
    </cfRule>
  </conditionalFormatting>
  <conditionalFormatting sqref="N55:N56">
    <cfRule type="containsErrors" dxfId="7365" priority="346">
      <formula>ISERROR(N55)</formula>
    </cfRule>
  </conditionalFormatting>
  <conditionalFormatting sqref="N53:N56">
    <cfRule type="cellIs" dxfId="7364" priority="345" operator="notEqual">
      <formula>0</formula>
    </cfRule>
  </conditionalFormatting>
  <conditionalFormatting sqref="N55:N56">
    <cfRule type="containsErrors" dxfId="7363" priority="344">
      <formula>ISERROR(N55)</formula>
    </cfRule>
  </conditionalFormatting>
  <conditionalFormatting sqref="N53:N56">
    <cfRule type="cellIs" dxfId="7362" priority="343" operator="notEqual">
      <formula>0</formula>
    </cfRule>
  </conditionalFormatting>
  <conditionalFormatting sqref="N55:N56">
    <cfRule type="containsErrors" dxfId="7361" priority="342">
      <formula>ISERROR(N55)</formula>
    </cfRule>
  </conditionalFormatting>
  <conditionalFormatting sqref="N53:N56">
    <cfRule type="cellIs" dxfId="7360" priority="341" operator="notEqual">
      <formula>0</formula>
    </cfRule>
  </conditionalFormatting>
  <conditionalFormatting sqref="N55:N56">
    <cfRule type="containsErrors" dxfId="7359" priority="340">
      <formula>ISERROR(N55)</formula>
    </cfRule>
  </conditionalFormatting>
  <conditionalFormatting sqref="N53:N56">
    <cfRule type="cellIs" dxfId="7358" priority="339" operator="notEqual">
      <formula>0</formula>
    </cfRule>
  </conditionalFormatting>
  <conditionalFormatting sqref="N55:N56">
    <cfRule type="containsErrors" dxfId="7357" priority="338">
      <formula>ISERROR(N55)</formula>
    </cfRule>
  </conditionalFormatting>
  <conditionalFormatting sqref="N53:N56">
    <cfRule type="cellIs" dxfId="7356" priority="337" operator="notEqual">
      <formula>0</formula>
    </cfRule>
  </conditionalFormatting>
  <conditionalFormatting sqref="N73:N74">
    <cfRule type="containsErrors" dxfId="7355" priority="336">
      <formula>ISERROR(N73)</formula>
    </cfRule>
  </conditionalFormatting>
  <conditionalFormatting sqref="N71:N74">
    <cfRule type="cellIs" dxfId="7354" priority="335" operator="notEqual">
      <formula>0</formula>
    </cfRule>
  </conditionalFormatting>
  <conditionalFormatting sqref="N73:N74">
    <cfRule type="containsErrors" dxfId="7353" priority="334">
      <formula>ISERROR(N73)</formula>
    </cfRule>
  </conditionalFormatting>
  <conditionalFormatting sqref="N71:N74">
    <cfRule type="cellIs" dxfId="7352" priority="333" operator="notEqual">
      <formula>0</formula>
    </cfRule>
  </conditionalFormatting>
  <conditionalFormatting sqref="N73:N74">
    <cfRule type="containsErrors" dxfId="7351" priority="332">
      <formula>ISERROR(N73)</formula>
    </cfRule>
  </conditionalFormatting>
  <conditionalFormatting sqref="N71:N74">
    <cfRule type="cellIs" dxfId="7350" priority="331" operator="notEqual">
      <formula>0</formula>
    </cfRule>
  </conditionalFormatting>
  <conditionalFormatting sqref="N73:N74">
    <cfRule type="containsErrors" dxfId="7349" priority="330">
      <formula>ISERROR(N73)</formula>
    </cfRule>
  </conditionalFormatting>
  <conditionalFormatting sqref="N71:N74">
    <cfRule type="cellIs" dxfId="7348" priority="329" operator="notEqual">
      <formula>0</formula>
    </cfRule>
  </conditionalFormatting>
  <conditionalFormatting sqref="N73:N74">
    <cfRule type="containsErrors" dxfId="7347" priority="328">
      <formula>ISERROR(N73)</formula>
    </cfRule>
  </conditionalFormatting>
  <conditionalFormatting sqref="N71:N74">
    <cfRule type="cellIs" dxfId="7346" priority="327" operator="notEqual">
      <formula>0</formula>
    </cfRule>
  </conditionalFormatting>
  <conditionalFormatting sqref="N91:N92">
    <cfRule type="containsErrors" dxfId="7345" priority="326">
      <formula>ISERROR(N91)</formula>
    </cfRule>
  </conditionalFormatting>
  <conditionalFormatting sqref="N89:N92">
    <cfRule type="cellIs" dxfId="7344" priority="325" operator="notEqual">
      <formula>0</formula>
    </cfRule>
  </conditionalFormatting>
  <conditionalFormatting sqref="N91:N92">
    <cfRule type="containsErrors" dxfId="7343" priority="324">
      <formula>ISERROR(N91)</formula>
    </cfRule>
  </conditionalFormatting>
  <conditionalFormatting sqref="N89:N92">
    <cfRule type="cellIs" dxfId="7342" priority="323" operator="notEqual">
      <formula>0</formula>
    </cfRule>
  </conditionalFormatting>
  <conditionalFormatting sqref="N91:N92">
    <cfRule type="containsErrors" dxfId="7341" priority="322">
      <formula>ISERROR(N91)</formula>
    </cfRule>
  </conditionalFormatting>
  <conditionalFormatting sqref="N89:N92">
    <cfRule type="cellIs" dxfId="7340" priority="321" operator="notEqual">
      <formula>0</formula>
    </cfRule>
  </conditionalFormatting>
  <conditionalFormatting sqref="N91:N92">
    <cfRule type="containsErrors" dxfId="7339" priority="320">
      <formula>ISERROR(N91)</formula>
    </cfRule>
  </conditionalFormatting>
  <conditionalFormatting sqref="N89:N92">
    <cfRule type="cellIs" dxfId="7338" priority="319" operator="notEqual">
      <formula>0</formula>
    </cfRule>
  </conditionalFormatting>
  <conditionalFormatting sqref="N91:N92">
    <cfRule type="containsErrors" dxfId="7337" priority="318">
      <formula>ISERROR(N91)</formula>
    </cfRule>
  </conditionalFormatting>
  <conditionalFormatting sqref="N89:N92">
    <cfRule type="cellIs" dxfId="7336" priority="317" operator="notEqual">
      <formula>0</formula>
    </cfRule>
  </conditionalFormatting>
  <conditionalFormatting sqref="N109:N110">
    <cfRule type="containsErrors" dxfId="7335" priority="316">
      <formula>ISERROR(N109)</formula>
    </cfRule>
  </conditionalFormatting>
  <conditionalFormatting sqref="N107:N110">
    <cfRule type="cellIs" dxfId="7334" priority="315" operator="notEqual">
      <formula>0</formula>
    </cfRule>
  </conditionalFormatting>
  <conditionalFormatting sqref="N109:N110">
    <cfRule type="containsErrors" dxfId="7333" priority="314">
      <formula>ISERROR(N109)</formula>
    </cfRule>
  </conditionalFormatting>
  <conditionalFormatting sqref="N107:N110">
    <cfRule type="cellIs" dxfId="7332" priority="313" operator="notEqual">
      <formula>0</formula>
    </cfRule>
  </conditionalFormatting>
  <conditionalFormatting sqref="N109:N110">
    <cfRule type="containsErrors" dxfId="7331" priority="312">
      <formula>ISERROR(N109)</formula>
    </cfRule>
  </conditionalFormatting>
  <conditionalFormatting sqref="N107:N110">
    <cfRule type="cellIs" dxfId="7330" priority="311" operator="notEqual">
      <formula>0</formula>
    </cfRule>
  </conditionalFormatting>
  <conditionalFormatting sqref="N109:N110">
    <cfRule type="containsErrors" dxfId="7329" priority="310">
      <formula>ISERROR(N109)</formula>
    </cfRule>
  </conditionalFormatting>
  <conditionalFormatting sqref="N107:N110">
    <cfRule type="cellIs" dxfId="7328" priority="309" operator="notEqual">
      <formula>0</formula>
    </cfRule>
  </conditionalFormatting>
  <conditionalFormatting sqref="N109:N110">
    <cfRule type="containsErrors" dxfId="7327" priority="308">
      <formula>ISERROR(N109)</formula>
    </cfRule>
  </conditionalFormatting>
  <conditionalFormatting sqref="N107:N110">
    <cfRule type="cellIs" dxfId="7326" priority="307" operator="notEqual">
      <formula>0</formula>
    </cfRule>
  </conditionalFormatting>
  <conditionalFormatting sqref="CY1:DA1048576">
    <cfRule type="containsErrors" dxfId="118" priority="17">
      <formula>ISERROR(CY1)</formula>
    </cfRule>
  </conditionalFormatting>
  <conditionalFormatting sqref="CY1:DA1048576">
    <cfRule type="cellIs" dxfId="117" priority="1" operator="equal">
      <formula>"◎"</formula>
    </cfRule>
    <cfRule type="cellIs" dxfId="116" priority="2" operator="equal">
      <formula>"△"</formula>
    </cfRule>
    <cfRule type="cellIs" dxfId="115" priority="3" operator="equal">
      <formula>"〇"</formula>
    </cfRule>
    <cfRule type="cellIs" dxfId="114" priority="4" operator="equal">
      <formula>"晩"</formula>
    </cfRule>
    <cfRule type="cellIs" dxfId="113" priority="5" operator="equal">
      <formula>"堅"</formula>
    </cfRule>
    <cfRule type="cellIs" dxfId="112" priority="6" operator="equal">
      <formula>"丈"</formula>
    </cfRule>
    <cfRule type="cellIs" dxfId="111" priority="7" operator="equal">
      <formula>"早"</formula>
    </cfRule>
    <cfRule type="cellIs" dxfId="110" priority="8" operator="equal">
      <formula>"難"</formula>
    </cfRule>
    <cfRule type="cellIs" dxfId="109" priority="9" operator="equal">
      <formula>"ダ"</formula>
    </cfRule>
    <cfRule type="cellIs" dxfId="108" priority="10" operator="equal">
      <formula>"長"</formula>
    </cfRule>
    <cfRule type="cellIs" dxfId="107" priority="11" operator="equal">
      <formula>"底"</formula>
    </cfRule>
    <cfRule type="cellIs" dxfId="106" priority="15" operator="equal">
      <formula>"短"</formula>
    </cfRule>
    <cfRule type="cellIs" dxfId="105" priority="16" operator="equal">
      <formula>0</formula>
    </cfRule>
  </conditionalFormatting>
  <conditionalFormatting sqref="CY1:DA1048576">
    <cfRule type="cellIs" dxfId="104" priority="13" operator="equal">
      <formula>"短"</formula>
    </cfRule>
    <cfRule type="cellIs" dxfId="103" priority="14" operator="equal">
      <formula>0</formula>
    </cfRule>
  </conditionalFormatting>
  <conditionalFormatting sqref="CY1:DA1048576">
    <cfRule type="cellIs" dxfId="102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B00-000000000000}">
      <formula1>$Q$140:$Q$144</formula1>
    </dataValidation>
    <dataValidation type="list" allowBlank="1" showInputMessage="1" showErrorMessage="1" sqref="Q19 Q37 Q55 Q73 Q91 Q109" xr:uid="{00000000-0002-0000-0B00-000001000000}">
      <formula1>$Q$133:$Q$137</formula1>
    </dataValidation>
    <dataValidation type="list" allowBlank="1" showInputMessage="1" showErrorMessage="1" sqref="Q18 Q36 Q54 Q72 Q90 Q108" xr:uid="{00000000-0002-0000-0B00-000002000000}">
      <formula1>$Q$126:$Q$130</formula1>
    </dataValidation>
    <dataValidation type="list" allowBlank="1" showInputMessage="1" showErrorMessage="1" sqref="Q17 Q35 Q53 Q71 Q89 Q107" xr:uid="{00000000-0002-0000-0B00-000003000000}">
      <formula1>$Q$119:$Q$123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DA673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1" spans="2:104" ht="15" customHeight="1" x14ac:dyDescent="0.15">
      <c r="CX1" t="s">
        <v>988</v>
      </c>
      <c r="CZ1" s="27" t="s">
        <v>5151</v>
      </c>
    </row>
    <row r="2" spans="2:104" ht="15" customHeight="1" x14ac:dyDescent="0.15">
      <c r="V2" s="47" t="s">
        <v>3001</v>
      </c>
      <c r="CX2" t="s">
        <v>1266</v>
      </c>
      <c r="CZ2" s="27" t="s">
        <v>5151</v>
      </c>
    </row>
    <row r="3" spans="2:104" ht="15" customHeight="1" x14ac:dyDescent="0.15">
      <c r="V3" s="77" t="s">
        <v>3013</v>
      </c>
      <c r="CX3" t="s">
        <v>150</v>
      </c>
      <c r="CZ3" s="27" t="s">
        <v>5152</v>
      </c>
    </row>
    <row r="4" spans="2:104" ht="15" customHeight="1" x14ac:dyDescent="0.15">
      <c r="B4" s="16" t="e">
        <f>AM7</f>
        <v>#N/A</v>
      </c>
      <c r="C4" s="36" t="e">
        <f>BH7</f>
        <v>#N/A</v>
      </c>
      <c r="D4" s="44"/>
      <c r="E4" s="44" t="e">
        <f>BL7</f>
        <v>#N/A</v>
      </c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2937</v>
      </c>
      <c r="V4" s="59" t="s">
        <v>2948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2921</v>
      </c>
      <c r="AL4" s="28" t="s">
        <v>2918</v>
      </c>
      <c r="AM4" s="20" t="s">
        <v>2917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  <c r="CX4" t="s">
        <v>94</v>
      </c>
      <c r="CY4" s="27" t="s">
        <v>5153</v>
      </c>
      <c r="CZ4" s="27" t="s">
        <v>2936</v>
      </c>
    </row>
    <row r="5" spans="2:104" ht="15" customHeight="1" x14ac:dyDescent="0.15">
      <c r="B5" s="29" t="e">
        <f>BG7</f>
        <v>#N/A</v>
      </c>
      <c r="C5" s="36" t="e">
        <f>AL7</f>
        <v>#N/A</v>
      </c>
      <c r="D5" s="44"/>
      <c r="E5" s="44" t="e">
        <f>AY7</f>
        <v>#N/A</v>
      </c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3019</v>
      </c>
      <c r="O5" s="63" t="s">
        <v>3020</v>
      </c>
      <c r="P5" s="62" t="s">
        <v>3021</v>
      </c>
      <c r="Q5" s="63"/>
      <c r="U5" s="73">
        <f>系統表!AD18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2955</v>
      </c>
      <c r="AA5" s="46" t="str">
        <f>N11</f>
        <v>×</v>
      </c>
      <c r="AB5" s="66" t="s">
        <v>2929</v>
      </c>
      <c r="AC5" s="46" t="str">
        <f>O11</f>
        <v>×</v>
      </c>
      <c r="AD5" s="66" t="s">
        <v>2930</v>
      </c>
      <c r="AE5" s="46" t="str">
        <f>P11</f>
        <v>○</v>
      </c>
      <c r="AF5" s="65" t="s">
        <v>2956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  <c r="CX5" t="s">
        <v>1557</v>
      </c>
      <c r="CZ5" s="27" t="s">
        <v>5152</v>
      </c>
    </row>
    <row r="6" spans="2:104" ht="15" customHeight="1" x14ac:dyDescent="0.15">
      <c r="B6" s="1" t="s">
        <v>2919</v>
      </c>
      <c r="C6" s="32" t="e">
        <f>AZ7</f>
        <v>#N/A</v>
      </c>
      <c r="D6" s="27" t="e">
        <f t="shared" ref="D6:D20" si="1">VLOOKUP(C6,$CX$1:$CZ$2000,2,0)</f>
        <v>#N/A</v>
      </c>
      <c r="E6" s="27" t="e">
        <f t="shared" ref="E6:E20" si="2">VLOOKUP(C6,$CX$1:$CZ$2000,3,0)</f>
        <v>#N/A</v>
      </c>
      <c r="F6" s="34" t="e">
        <f>AQ7</f>
        <v>#N/A</v>
      </c>
      <c r="G6" s="17"/>
      <c r="H6" s="1" t="s">
        <v>2919</v>
      </c>
      <c r="I6" s="32" t="e">
        <f>AZ5</f>
        <v>#N/A</v>
      </c>
      <c r="J6" s="27" t="e">
        <f t="shared" ref="J6:J20" si="3">VLOOKUP(I6,$CX$1:$CZ$2000,2,0)</f>
        <v>#N/A</v>
      </c>
      <c r="K6" s="27" t="e">
        <f t="shared" ref="K6:K20" si="4">VLOOKUP(I6,$CX$1:$CZ$2000,3,0)</f>
        <v>#N/A</v>
      </c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2938</v>
      </c>
      <c r="V6" s="55" t="s">
        <v>2948</v>
      </c>
      <c r="W6" s="53" t="s">
        <v>2917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2921</v>
      </c>
      <c r="AL6" s="23" t="s">
        <v>2918</v>
      </c>
      <c r="AM6" s="24" t="s">
        <v>2917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  <c r="CX6" t="s">
        <v>669</v>
      </c>
      <c r="CZ6" s="27" t="s">
        <v>5154</v>
      </c>
    </row>
    <row r="7" spans="2:104" ht="15" customHeight="1" x14ac:dyDescent="0.15">
      <c r="B7" s="1" t="s">
        <v>2919</v>
      </c>
      <c r="C7" s="15" t="e">
        <f>BA7</f>
        <v>#N/A</v>
      </c>
      <c r="D7" s="30" t="e">
        <f t="shared" si="1"/>
        <v>#N/A</v>
      </c>
      <c r="E7" s="30" t="e">
        <f t="shared" si="2"/>
        <v>#N/A</v>
      </c>
      <c r="F7" s="31"/>
      <c r="G7" s="17"/>
      <c r="H7" s="1" t="s">
        <v>2919</v>
      </c>
      <c r="I7" s="15" t="e">
        <f>BA5</f>
        <v>#N/A</v>
      </c>
      <c r="J7" s="30" t="e">
        <f t="shared" si="3"/>
        <v>#N/A</v>
      </c>
      <c r="K7" s="30" t="e">
        <f t="shared" si="4"/>
        <v>#N/A</v>
      </c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系統表!AD19</f>
        <v>0</v>
      </c>
      <c r="V7" s="48" t="e">
        <f>AL7</f>
        <v>#N/A</v>
      </c>
      <c r="W7" s="46" t="e">
        <f t="shared" ref="W7" si="5">AM7</f>
        <v>#N/A</v>
      </c>
      <c r="X7" s="46" t="e">
        <f t="shared" ref="X7:Y7" si="6">BH7</f>
        <v>#N/A</v>
      </c>
      <c r="Y7" s="46" t="e">
        <f t="shared" si="6"/>
        <v>#N/A</v>
      </c>
      <c r="Z7" s="46" t="e">
        <f t="shared" ref="Z7:AD7" si="7">AW7</f>
        <v>#N/A</v>
      </c>
      <c r="AA7" s="46" t="e">
        <f t="shared" si="7"/>
        <v>#N/A</v>
      </c>
      <c r="AB7" s="46" t="e">
        <f t="shared" si="7"/>
        <v>#N/A</v>
      </c>
      <c r="AC7" s="46" t="e">
        <f t="shared" si="7"/>
        <v>#N/A</v>
      </c>
      <c r="AD7" s="46" t="e">
        <f t="shared" si="7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  <c r="CX7" t="s">
        <v>712</v>
      </c>
      <c r="CZ7" s="27" t="s">
        <v>5152</v>
      </c>
    </row>
    <row r="8" spans="2:104" ht="15" customHeight="1" x14ac:dyDescent="0.15">
      <c r="B8" s="1" t="s">
        <v>2919</v>
      </c>
      <c r="C8" s="15" t="e">
        <f>BC7</f>
        <v>#N/A</v>
      </c>
      <c r="D8" s="30" t="e">
        <f t="shared" si="1"/>
        <v>#N/A</v>
      </c>
      <c r="E8" s="30" t="e">
        <f t="shared" si="2"/>
        <v>#N/A</v>
      </c>
      <c r="F8" s="31"/>
      <c r="G8" s="17"/>
      <c r="H8" s="1" t="s">
        <v>2919</v>
      </c>
      <c r="I8" s="15" t="e">
        <f>BC5</f>
        <v>#N/A</v>
      </c>
      <c r="J8" s="30" t="e">
        <f t="shared" si="3"/>
        <v>#N/A</v>
      </c>
      <c r="K8" s="30" t="e">
        <f t="shared" si="4"/>
        <v>#N/A</v>
      </c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2939</v>
      </c>
      <c r="V8" s="55" t="s">
        <v>2948</v>
      </c>
      <c r="W8" s="53" t="s">
        <v>2917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  <c r="CX8" t="s">
        <v>633</v>
      </c>
      <c r="CZ8" s="27" t="s">
        <v>5154</v>
      </c>
    </row>
    <row r="9" spans="2:104" ht="15" customHeight="1" x14ac:dyDescent="0.15">
      <c r="B9" s="1" t="s">
        <v>2919</v>
      </c>
      <c r="C9" s="15" t="e">
        <f>BQ7</f>
        <v>#N/A</v>
      </c>
      <c r="D9" s="30" t="e">
        <f t="shared" si="1"/>
        <v>#N/A</v>
      </c>
      <c r="E9" s="30" t="e">
        <f t="shared" si="2"/>
        <v>#N/A</v>
      </c>
      <c r="F9" s="31"/>
      <c r="G9" s="17"/>
      <c r="H9" s="1" t="s">
        <v>2919</v>
      </c>
      <c r="I9" s="15" t="e">
        <f>BQ5</f>
        <v>#N/A</v>
      </c>
      <c r="J9" s="30" t="e">
        <f t="shared" si="3"/>
        <v>#N/A</v>
      </c>
      <c r="K9" s="30" t="e">
        <f t="shared" si="4"/>
        <v>#N/A</v>
      </c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系統表!AD20</f>
        <v>0</v>
      </c>
      <c r="V9" s="48" t="e">
        <f>AL23</f>
        <v>#N/A</v>
      </c>
      <c r="W9" s="46" t="e">
        <f t="shared" ref="W9" si="8">AM23</f>
        <v>#N/A</v>
      </c>
      <c r="X9" s="46" t="e">
        <f t="shared" ref="X9:Y9" si="9">BH23</f>
        <v>#N/A</v>
      </c>
      <c r="Y9" s="46" t="e">
        <f t="shared" si="9"/>
        <v>#N/A</v>
      </c>
      <c r="Z9" s="46" t="e">
        <f t="shared" ref="Z9:AD9" si="10">AW23</f>
        <v>#N/A</v>
      </c>
      <c r="AA9" s="46" t="e">
        <f t="shared" si="10"/>
        <v>#N/A</v>
      </c>
      <c r="AB9" s="46" t="e">
        <f t="shared" si="10"/>
        <v>#N/A</v>
      </c>
      <c r="AC9" s="46" t="e">
        <f t="shared" si="10"/>
        <v>#N/A</v>
      </c>
      <c r="AD9" s="46" t="e">
        <f t="shared" si="10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  <c r="CX9" t="s">
        <v>358</v>
      </c>
      <c r="CY9" s="27" t="s">
        <v>5154</v>
      </c>
      <c r="CZ9" s="27" t="s">
        <v>5155</v>
      </c>
    </row>
    <row r="10" spans="2:104" ht="15" customHeight="1" x14ac:dyDescent="0.15">
      <c r="B10" s="2" t="s">
        <v>2920</v>
      </c>
      <c r="C10" s="15" t="e">
        <f>BR7</f>
        <v>#N/A</v>
      </c>
      <c r="D10" s="30" t="e">
        <f t="shared" si="1"/>
        <v>#N/A</v>
      </c>
      <c r="E10" s="30" t="e">
        <f t="shared" si="2"/>
        <v>#N/A</v>
      </c>
      <c r="F10" s="35" t="e">
        <f>AU7</f>
        <v>#N/A</v>
      </c>
      <c r="G10" s="17"/>
      <c r="H10" s="2" t="s">
        <v>2920</v>
      </c>
      <c r="I10" s="15" t="e">
        <f>BR5</f>
        <v>#N/A</v>
      </c>
      <c r="J10" s="30" t="e">
        <f t="shared" si="3"/>
        <v>#N/A</v>
      </c>
      <c r="K10" s="30" t="e">
        <f t="shared" si="4"/>
        <v>#N/A</v>
      </c>
      <c r="L10" s="34"/>
      <c r="N10" s="65" t="s">
        <v>2955</v>
      </c>
      <c r="O10" s="66" t="s">
        <v>2929</v>
      </c>
      <c r="P10" s="66" t="s">
        <v>2930</v>
      </c>
      <c r="Q10" s="65" t="s">
        <v>2956</v>
      </c>
      <c r="U10" s="57">
        <f>AK25</f>
        <v>71</v>
      </c>
      <c r="V10" s="48" t="e">
        <f>AL25</f>
        <v>#N/A</v>
      </c>
      <c r="Z10" s="65" t="s">
        <v>2955</v>
      </c>
      <c r="AA10" s="46" t="str">
        <f>N29</f>
        <v>×</v>
      </c>
      <c r="AB10" s="66" t="s">
        <v>2929</v>
      </c>
      <c r="AC10" s="46" t="str">
        <f>O29</f>
        <v>×</v>
      </c>
      <c r="AD10" s="66" t="s">
        <v>2930</v>
      </c>
      <c r="AE10" s="46" t="str">
        <f>P29</f>
        <v>○</v>
      </c>
      <c r="AF10" s="65" t="s">
        <v>2956</v>
      </c>
      <c r="AG10" s="46">
        <f>Q29</f>
        <v>0</v>
      </c>
      <c r="AH10" s="13"/>
      <c r="AI10" s="13"/>
      <c r="CX10" t="s">
        <v>582</v>
      </c>
      <c r="CZ10" s="27" t="s">
        <v>5154</v>
      </c>
    </row>
    <row r="11" spans="2:104" ht="15" customHeight="1" x14ac:dyDescent="0.15">
      <c r="B11" s="1" t="s">
        <v>2919</v>
      </c>
      <c r="C11" s="15" t="e">
        <f>BD7</f>
        <v>#N/A</v>
      </c>
      <c r="D11" s="30" t="e">
        <f t="shared" si="1"/>
        <v>#N/A</v>
      </c>
      <c r="E11" s="30" t="e">
        <f t="shared" si="2"/>
        <v>#N/A</v>
      </c>
      <c r="F11" s="34" t="e">
        <f>AR7</f>
        <v>#N/A</v>
      </c>
      <c r="G11" s="17"/>
      <c r="H11" s="1" t="s">
        <v>2919</v>
      </c>
      <c r="I11" s="15" t="e">
        <f>BD5</f>
        <v>#N/A</v>
      </c>
      <c r="J11" s="30" t="e">
        <f t="shared" si="3"/>
        <v>#N/A</v>
      </c>
      <c r="K11" s="30" t="e">
        <f t="shared" si="4"/>
        <v>#N/A</v>
      </c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2940</v>
      </c>
      <c r="V11" s="55" t="s">
        <v>2948</v>
      </c>
      <c r="W11" s="53" t="s">
        <v>2917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  <c r="CX11" t="s">
        <v>1656</v>
      </c>
      <c r="CZ11" s="27" t="s">
        <v>5152</v>
      </c>
    </row>
    <row r="12" spans="2:104" ht="15" customHeight="1" x14ac:dyDescent="0.15">
      <c r="B12" s="1" t="s">
        <v>2919</v>
      </c>
      <c r="C12" s="15" t="e">
        <f>BS7</f>
        <v>#N/A</v>
      </c>
      <c r="D12" s="30" t="e">
        <f t="shared" si="1"/>
        <v>#N/A</v>
      </c>
      <c r="E12" s="30" t="e">
        <f t="shared" si="2"/>
        <v>#N/A</v>
      </c>
      <c r="F12" s="31"/>
      <c r="G12" s="17"/>
      <c r="H12" s="1" t="s">
        <v>2919</v>
      </c>
      <c r="I12" s="15" t="e">
        <f>BS5</f>
        <v>#N/A</v>
      </c>
      <c r="J12" s="30" t="e">
        <f t="shared" si="3"/>
        <v>#N/A</v>
      </c>
      <c r="K12" s="30" t="e">
        <f t="shared" si="4"/>
        <v>#N/A</v>
      </c>
      <c r="L12" s="31"/>
      <c r="U12" s="73">
        <f>系統表!AD21</f>
        <v>0</v>
      </c>
      <c r="V12" s="48" t="e">
        <f>AL41</f>
        <v>#N/A</v>
      </c>
      <c r="W12" s="46" t="e">
        <f t="shared" ref="W12" si="11">AM41</f>
        <v>#N/A</v>
      </c>
      <c r="X12" s="46" t="e">
        <f t="shared" ref="X12:Y12" si="12">BH41</f>
        <v>#N/A</v>
      </c>
      <c r="Y12" s="46" t="e">
        <f t="shared" si="12"/>
        <v>#N/A</v>
      </c>
      <c r="Z12" s="46" t="e">
        <f t="shared" ref="Z12:AD12" si="13">AW41</f>
        <v>#N/A</v>
      </c>
      <c r="AA12" s="46" t="e">
        <f t="shared" si="13"/>
        <v>#N/A</v>
      </c>
      <c r="AB12" s="46" t="e">
        <f t="shared" si="13"/>
        <v>#N/A</v>
      </c>
      <c r="AC12" s="46" t="e">
        <f t="shared" si="13"/>
        <v>#N/A</v>
      </c>
      <c r="AD12" s="46" t="e">
        <f t="shared" si="13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  <c r="CX12" t="s">
        <v>130</v>
      </c>
      <c r="CZ12" s="27" t="s">
        <v>5153</v>
      </c>
    </row>
    <row r="13" spans="2:104" ht="15" customHeight="1" x14ac:dyDescent="0.15">
      <c r="B13" s="2" t="s">
        <v>2920</v>
      </c>
      <c r="C13" s="15" t="e">
        <f>BT7</f>
        <v>#N/A</v>
      </c>
      <c r="D13" s="30" t="e">
        <f t="shared" si="1"/>
        <v>#N/A</v>
      </c>
      <c r="E13" s="30" t="e">
        <f t="shared" si="2"/>
        <v>#N/A</v>
      </c>
      <c r="F13" s="35" t="e">
        <f>AV7</f>
        <v>#N/A</v>
      </c>
      <c r="G13" s="17"/>
      <c r="H13" s="2" t="s">
        <v>2920</v>
      </c>
      <c r="I13" s="15" t="e">
        <f>BT5</f>
        <v>#N/A</v>
      </c>
      <c r="J13" s="30" t="e">
        <f t="shared" si="3"/>
        <v>#N/A</v>
      </c>
      <c r="K13" s="30" t="e">
        <f t="shared" si="4"/>
        <v>#N/A</v>
      </c>
      <c r="L13" s="34"/>
      <c r="O13" s="80" t="s">
        <v>2919</v>
      </c>
      <c r="R13" s="86" t="s">
        <v>3054</v>
      </c>
      <c r="U13" s="57">
        <f>AK43</f>
        <v>72</v>
      </c>
      <c r="V13" s="48" t="e">
        <f>AL43</f>
        <v>#N/A</v>
      </c>
      <c r="Z13" s="65" t="s">
        <v>2955</v>
      </c>
      <c r="AA13" s="46" t="str">
        <f>N47</f>
        <v>×</v>
      </c>
      <c r="AB13" s="66" t="s">
        <v>2929</v>
      </c>
      <c r="AC13" s="46" t="str">
        <f>O47</f>
        <v>×</v>
      </c>
      <c r="AD13" s="66" t="s">
        <v>2930</v>
      </c>
      <c r="AE13" s="46" t="str">
        <f>P47</f>
        <v>○</v>
      </c>
      <c r="AF13" s="65" t="s">
        <v>2956</v>
      </c>
      <c r="AG13" s="46">
        <f>Q47</f>
        <v>0</v>
      </c>
      <c r="AH13" s="13"/>
      <c r="AI13" s="13"/>
      <c r="CX13" t="s">
        <v>364</v>
      </c>
      <c r="CZ13" s="27" t="s">
        <v>5154</v>
      </c>
    </row>
    <row r="14" spans="2:104" ht="15" customHeight="1" x14ac:dyDescent="0.15">
      <c r="B14" s="1" t="s">
        <v>2919</v>
      </c>
      <c r="C14" s="15" t="e">
        <f>BB7</f>
        <v>#N/A</v>
      </c>
      <c r="D14" s="30" t="e">
        <f t="shared" si="1"/>
        <v>#N/A</v>
      </c>
      <c r="E14" s="30" t="e">
        <f t="shared" si="2"/>
        <v>#N/A</v>
      </c>
      <c r="F14" s="34" t="e">
        <f>AS7</f>
        <v>#N/A</v>
      </c>
      <c r="G14" s="17"/>
      <c r="H14" s="1" t="s">
        <v>2919</v>
      </c>
      <c r="I14" s="15" t="e">
        <f>BB5</f>
        <v>#N/A</v>
      </c>
      <c r="J14" s="30" t="e">
        <f t="shared" si="3"/>
        <v>#N/A</v>
      </c>
      <c r="K14" s="30" t="e">
        <f t="shared" si="4"/>
        <v>#N/A</v>
      </c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2941</v>
      </c>
      <c r="V14" s="55" t="s">
        <v>2948</v>
      </c>
      <c r="W14" s="53" t="s">
        <v>2917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  <c r="CX14" t="s">
        <v>832</v>
      </c>
      <c r="CZ14" s="27" t="s">
        <v>5152</v>
      </c>
    </row>
    <row r="15" spans="2:104" ht="15" customHeight="1" x14ac:dyDescent="0.15">
      <c r="B15" s="1" t="s">
        <v>2919</v>
      </c>
      <c r="C15" s="15" t="e">
        <f>BE7</f>
        <v>#N/A</v>
      </c>
      <c r="D15" s="30" t="e">
        <f t="shared" si="1"/>
        <v>#N/A</v>
      </c>
      <c r="E15" s="30" t="e">
        <f t="shared" si="2"/>
        <v>#N/A</v>
      </c>
      <c r="F15" s="31"/>
      <c r="G15" s="17"/>
      <c r="H15" s="1" t="s">
        <v>2919</v>
      </c>
      <c r="I15" s="15" t="e">
        <f>BE5</f>
        <v>#N/A</v>
      </c>
      <c r="J15" s="30" t="e">
        <f t="shared" si="3"/>
        <v>#N/A</v>
      </c>
      <c r="K15" s="30" t="e">
        <f t="shared" si="4"/>
        <v>#N/A</v>
      </c>
      <c r="L15" s="31"/>
      <c r="N15" s="8"/>
      <c r="O15" s="83" t="s">
        <v>3067</v>
      </c>
      <c r="U15" s="73">
        <f>系統表!AD22</f>
        <v>0</v>
      </c>
      <c r="V15" s="48" t="e">
        <f>AL59</f>
        <v>#N/A</v>
      </c>
      <c r="W15" s="46" t="e">
        <f t="shared" ref="W15" si="14">AM59</f>
        <v>#N/A</v>
      </c>
      <c r="X15" s="46" t="e">
        <f t="shared" ref="X15:Y15" si="15">BH59</f>
        <v>#N/A</v>
      </c>
      <c r="Y15" s="46" t="e">
        <f t="shared" si="15"/>
        <v>#N/A</v>
      </c>
      <c r="Z15" s="46" t="e">
        <f t="shared" ref="Z15:AD15" si="16">AW59</f>
        <v>#N/A</v>
      </c>
      <c r="AA15" s="46" t="e">
        <f t="shared" si="16"/>
        <v>#N/A</v>
      </c>
      <c r="AB15" s="46" t="e">
        <f t="shared" si="16"/>
        <v>#N/A</v>
      </c>
      <c r="AC15" s="46" t="e">
        <f t="shared" si="16"/>
        <v>#N/A</v>
      </c>
      <c r="AD15" s="46" t="e">
        <f t="shared" si="16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  <c r="CX15" t="s">
        <v>949</v>
      </c>
      <c r="CZ15" s="27" t="s">
        <v>5154</v>
      </c>
    </row>
    <row r="16" spans="2:104" ht="15" customHeight="1" x14ac:dyDescent="0.15">
      <c r="B16" s="1" t="s">
        <v>2919</v>
      </c>
      <c r="C16" s="15" t="e">
        <f>BU7</f>
        <v>#N/A</v>
      </c>
      <c r="D16" s="30" t="e">
        <f t="shared" si="1"/>
        <v>#N/A</v>
      </c>
      <c r="E16" s="30" t="e">
        <f t="shared" si="2"/>
        <v>#N/A</v>
      </c>
      <c r="F16" s="31"/>
      <c r="G16" s="17"/>
      <c r="H16" s="1" t="s">
        <v>2919</v>
      </c>
      <c r="I16" s="15" t="e">
        <f>BU5</f>
        <v>#N/A</v>
      </c>
      <c r="J16" s="30" t="e">
        <f t="shared" si="3"/>
        <v>#N/A</v>
      </c>
      <c r="K16" s="30" t="e">
        <f t="shared" si="4"/>
        <v>#N/A</v>
      </c>
      <c r="L16" s="31"/>
      <c r="N16" s="8"/>
      <c r="O16" s="78" t="s">
        <v>2920</v>
      </c>
      <c r="U16" s="57">
        <f>AK61</f>
        <v>73</v>
      </c>
      <c r="V16" s="48" t="e">
        <f>AL61</f>
        <v>#N/A</v>
      </c>
      <c r="Z16" s="65" t="s">
        <v>2955</v>
      </c>
      <c r="AA16" s="46" t="str">
        <f>N65</f>
        <v>×</v>
      </c>
      <c r="AB16" s="66" t="s">
        <v>2929</v>
      </c>
      <c r="AC16" s="46" t="str">
        <f>O65</f>
        <v>×</v>
      </c>
      <c r="AD16" s="66" t="s">
        <v>2930</v>
      </c>
      <c r="AE16" s="46" t="str">
        <f>P65</f>
        <v>○</v>
      </c>
      <c r="AF16" s="65" t="s">
        <v>2956</v>
      </c>
      <c r="AG16" s="46">
        <f>Q65</f>
        <v>0</v>
      </c>
      <c r="AH16" s="13"/>
      <c r="AI16" s="13"/>
      <c r="CX16" t="s">
        <v>1150</v>
      </c>
      <c r="CY16" s="27" t="s">
        <v>5152</v>
      </c>
      <c r="CZ16" s="27" t="s">
        <v>5156</v>
      </c>
    </row>
    <row r="17" spans="2:104" ht="15" customHeight="1" x14ac:dyDescent="0.15">
      <c r="B17" s="2" t="s">
        <v>2920</v>
      </c>
      <c r="C17" s="15" t="e">
        <f>BV7</f>
        <v>#N/A</v>
      </c>
      <c r="D17" s="30" t="e">
        <f t="shared" si="1"/>
        <v>#N/A</v>
      </c>
      <c r="E17" s="30" t="e">
        <f t="shared" si="2"/>
        <v>#N/A</v>
      </c>
      <c r="F17" s="35" t="e">
        <f>AW7</f>
        <v>#N/A</v>
      </c>
      <c r="G17" s="17"/>
      <c r="H17" s="2" t="s">
        <v>2920</v>
      </c>
      <c r="I17" s="15" t="e">
        <f>BV5</f>
        <v>#N/A</v>
      </c>
      <c r="J17" s="30" t="e">
        <f t="shared" si="3"/>
        <v>#N/A</v>
      </c>
      <c r="K17" s="30" t="e">
        <f t="shared" si="4"/>
        <v>#N/A</v>
      </c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2942</v>
      </c>
      <c r="V17" s="55" t="s">
        <v>2948</v>
      </c>
      <c r="W17" s="53" t="s">
        <v>2917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  <c r="CX17" t="s">
        <v>148</v>
      </c>
      <c r="CY17" s="27" t="s">
        <v>5153</v>
      </c>
      <c r="CZ17" s="27" t="s">
        <v>2936</v>
      </c>
    </row>
    <row r="18" spans="2:104" ht="15" customHeight="1" x14ac:dyDescent="0.15">
      <c r="B18" s="1" t="s">
        <v>2919</v>
      </c>
      <c r="C18" s="15" t="e">
        <f>BF7</f>
        <v>#N/A</v>
      </c>
      <c r="D18" s="30" t="e">
        <f t="shared" si="1"/>
        <v>#N/A</v>
      </c>
      <c r="E18" s="30" t="e">
        <f t="shared" si="2"/>
        <v>#N/A</v>
      </c>
      <c r="F18" s="34" t="e">
        <f>AT7</f>
        <v>#N/A</v>
      </c>
      <c r="G18" s="17"/>
      <c r="H18" s="1" t="s">
        <v>2919</v>
      </c>
      <c r="I18" s="15" t="e">
        <f>BF5</f>
        <v>#N/A</v>
      </c>
      <c r="J18" s="30" t="e">
        <f t="shared" si="3"/>
        <v>#N/A</v>
      </c>
      <c r="K18" s="30" t="e">
        <f t="shared" si="4"/>
        <v>#N/A</v>
      </c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系統表!AD23</f>
        <v>0</v>
      </c>
      <c r="V18" s="48" t="e">
        <f>AL77</f>
        <v>#N/A</v>
      </c>
      <c r="W18" s="46" t="e">
        <f t="shared" ref="W18" si="17">AM77</f>
        <v>#N/A</v>
      </c>
      <c r="X18" s="46" t="e">
        <f t="shared" ref="X18:Y18" si="18">BH77</f>
        <v>#N/A</v>
      </c>
      <c r="Y18" s="46" t="e">
        <f t="shared" si="18"/>
        <v>#N/A</v>
      </c>
      <c r="Z18" s="46" t="e">
        <f t="shared" ref="Z18:AD18" si="19">AW77</f>
        <v>#N/A</v>
      </c>
      <c r="AA18" s="46" t="e">
        <f t="shared" si="19"/>
        <v>#N/A</v>
      </c>
      <c r="AB18" s="46" t="e">
        <f t="shared" si="19"/>
        <v>#N/A</v>
      </c>
      <c r="AC18" s="46" t="e">
        <f t="shared" si="19"/>
        <v>#N/A</v>
      </c>
      <c r="AD18" s="46" t="e">
        <f t="shared" si="19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  <c r="CX18" t="s">
        <v>2150</v>
      </c>
      <c r="CZ18" s="27" t="s">
        <v>5154</v>
      </c>
    </row>
    <row r="19" spans="2:104" ht="15" customHeight="1" x14ac:dyDescent="0.15">
      <c r="B19" s="1" t="s">
        <v>2919</v>
      </c>
      <c r="C19" s="15" t="e">
        <f>BW7</f>
        <v>#N/A</v>
      </c>
      <c r="D19" s="30" t="e">
        <f t="shared" si="1"/>
        <v>#N/A</v>
      </c>
      <c r="E19" s="30" t="e">
        <f t="shared" si="2"/>
        <v>#N/A</v>
      </c>
      <c r="F19" s="31"/>
      <c r="G19" s="17"/>
      <c r="H19" s="1" t="s">
        <v>2919</v>
      </c>
      <c r="I19" s="15" t="e">
        <f>BW5</f>
        <v>#N/A</v>
      </c>
      <c r="J19" s="30" t="e">
        <f t="shared" si="3"/>
        <v>#N/A</v>
      </c>
      <c r="K19" s="30" t="e">
        <f t="shared" si="4"/>
        <v>#N/A</v>
      </c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20">N19*Q19</f>
        <v>#N/A</v>
      </c>
      <c r="S19" s="14"/>
      <c r="T19" s="14"/>
      <c r="U19" s="57">
        <f>AK79</f>
        <v>74</v>
      </c>
      <c r="V19" s="48" t="e">
        <f>AL79</f>
        <v>#N/A</v>
      </c>
      <c r="Z19" s="65" t="s">
        <v>2955</v>
      </c>
      <c r="AA19" s="46" t="str">
        <f>N83</f>
        <v>×</v>
      </c>
      <c r="AB19" s="66" t="s">
        <v>2929</v>
      </c>
      <c r="AC19" s="46" t="str">
        <f>O83</f>
        <v>×</v>
      </c>
      <c r="AD19" s="66" t="s">
        <v>2930</v>
      </c>
      <c r="AE19" s="46" t="str">
        <f>P83</f>
        <v>○</v>
      </c>
      <c r="AF19" s="65" t="s">
        <v>2956</v>
      </c>
      <c r="AG19" s="46">
        <f>Q83</f>
        <v>0</v>
      </c>
      <c r="AH19" s="13"/>
      <c r="CX19" t="s">
        <v>80</v>
      </c>
      <c r="CY19" s="27" t="s">
        <v>5153</v>
      </c>
      <c r="CZ19" s="27" t="s">
        <v>2936</v>
      </c>
    </row>
    <row r="20" spans="2:104" ht="15" customHeight="1" x14ac:dyDescent="0.15">
      <c r="B20" s="2" t="s">
        <v>2920</v>
      </c>
      <c r="C20" s="15" t="e">
        <f>BX7</f>
        <v>#N/A</v>
      </c>
      <c r="D20" s="30" t="e">
        <f t="shared" si="1"/>
        <v>#N/A</v>
      </c>
      <c r="E20" s="30" t="e">
        <f t="shared" si="2"/>
        <v>#N/A</v>
      </c>
      <c r="F20" s="35" t="e">
        <f>AX7</f>
        <v>#N/A</v>
      </c>
      <c r="G20" s="17"/>
      <c r="H20" s="2" t="s">
        <v>2920</v>
      </c>
      <c r="I20" s="15" t="e">
        <f>BX5</f>
        <v>#N/A</v>
      </c>
      <c r="J20" s="30" t="e">
        <f t="shared" si="3"/>
        <v>#N/A</v>
      </c>
      <c r="K20" s="30" t="e">
        <f t="shared" si="4"/>
        <v>#N/A</v>
      </c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20"/>
        <v>#N/A</v>
      </c>
      <c r="S20" s="14"/>
      <c r="T20" s="14"/>
      <c r="U20" s="56" t="s">
        <v>2943</v>
      </c>
      <c r="V20" s="55" t="s">
        <v>2948</v>
      </c>
      <c r="W20" s="53" t="s">
        <v>2917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  <c r="CX20" t="s">
        <v>591</v>
      </c>
      <c r="CZ20" s="27" t="s">
        <v>5151</v>
      </c>
    </row>
    <row r="21" spans="2:104" ht="15" customHeight="1" x14ac:dyDescent="0.15">
      <c r="U21" s="73"/>
      <c r="V21" s="48" t="e">
        <f>AL95</f>
        <v>#N/A</v>
      </c>
      <c r="W21" s="46" t="e">
        <f t="shared" ref="W21" si="21">AM95</f>
        <v>#N/A</v>
      </c>
      <c r="X21" s="46" t="e">
        <f t="shared" ref="X21:Y21" si="22">BH95</f>
        <v>#N/A</v>
      </c>
      <c r="Y21" s="46" t="e">
        <f t="shared" si="22"/>
        <v>#N/A</v>
      </c>
      <c r="Z21" s="46" t="e">
        <f t="shared" ref="Z21:AD21" si="23">AW95</f>
        <v>#N/A</v>
      </c>
      <c r="AA21" s="46" t="e">
        <f t="shared" si="23"/>
        <v>#N/A</v>
      </c>
      <c r="AB21" s="46" t="e">
        <f t="shared" si="23"/>
        <v>#N/A</v>
      </c>
      <c r="AC21" s="46" t="e">
        <f t="shared" si="23"/>
        <v>#N/A</v>
      </c>
      <c r="AD21" s="46" t="e">
        <f t="shared" si="23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  <c r="CX21" t="s">
        <v>261</v>
      </c>
      <c r="CY21" s="27" t="s">
        <v>5152</v>
      </c>
      <c r="CZ21" s="27" t="s">
        <v>5156</v>
      </c>
    </row>
    <row r="22" spans="2:104" ht="15" customHeight="1" x14ac:dyDescent="0.15">
      <c r="B22" s="16" t="e">
        <f>AM23</f>
        <v>#N/A</v>
      </c>
      <c r="C22" s="36" t="e">
        <f>BH23</f>
        <v>#N/A</v>
      </c>
      <c r="D22" s="44"/>
      <c r="E22" s="44" t="e">
        <f>BL23</f>
        <v>#N/A</v>
      </c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75</v>
      </c>
      <c r="V22" s="48" t="e">
        <f>AL97</f>
        <v>#N/A</v>
      </c>
      <c r="Z22" s="65" t="s">
        <v>2955</v>
      </c>
      <c r="AA22" s="46" t="str">
        <f>N101</f>
        <v>×</v>
      </c>
      <c r="AB22" s="66" t="s">
        <v>2929</v>
      </c>
      <c r="AC22" s="46" t="str">
        <f>O101</f>
        <v>×</v>
      </c>
      <c r="AD22" s="66" t="s">
        <v>2930</v>
      </c>
      <c r="AE22" s="46" t="str">
        <f>P101</f>
        <v>○</v>
      </c>
      <c r="AF22" s="65" t="s">
        <v>2956</v>
      </c>
      <c r="AG22" s="46">
        <f>Q101</f>
        <v>0</v>
      </c>
      <c r="AH22" s="13"/>
      <c r="AI22" s="9"/>
      <c r="AJ22" s="10"/>
      <c r="AK22" s="22" t="s">
        <v>2921</v>
      </c>
      <c r="AL22" s="23" t="s">
        <v>2918</v>
      </c>
      <c r="AM22" s="24" t="s">
        <v>2917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  <c r="CX22" t="s">
        <v>231</v>
      </c>
      <c r="CY22" s="27" t="s">
        <v>5152</v>
      </c>
      <c r="CZ22" s="27" t="s">
        <v>5157</v>
      </c>
    </row>
    <row r="23" spans="2:104" ht="15" customHeight="1" x14ac:dyDescent="0.15">
      <c r="B23" s="29" t="e">
        <f>BG23</f>
        <v>#N/A</v>
      </c>
      <c r="C23" s="36" t="e">
        <f>AL23</f>
        <v>#N/A</v>
      </c>
      <c r="D23" s="44"/>
      <c r="E23" s="44" t="e">
        <f>AY23</f>
        <v>#N/A</v>
      </c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3019</v>
      </c>
      <c r="O23" s="63" t="s">
        <v>3020</v>
      </c>
      <c r="P23" s="62" t="s">
        <v>3021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  <c r="CX23" t="s">
        <v>246</v>
      </c>
      <c r="CY23" s="27" t="s">
        <v>5154</v>
      </c>
      <c r="CZ23" s="27" t="s">
        <v>5158</v>
      </c>
    </row>
    <row r="24" spans="2:104" ht="15" customHeight="1" x14ac:dyDescent="0.15">
      <c r="B24" s="1" t="s">
        <v>2919</v>
      </c>
      <c r="C24" s="32" t="e">
        <f>AZ23</f>
        <v>#N/A</v>
      </c>
      <c r="D24" s="27" t="e">
        <f t="shared" ref="D24:D38" si="24">VLOOKUP(C24,$CX$1:$CZ$2000,2,0)</f>
        <v>#N/A</v>
      </c>
      <c r="E24" s="27" t="e">
        <f t="shared" ref="E24:E38" si="25">VLOOKUP(C24,$CX$1:$CZ$2000,3,0)</f>
        <v>#N/A</v>
      </c>
      <c r="F24" s="34" t="e">
        <f>AQ23</f>
        <v>#N/A</v>
      </c>
      <c r="G24" s="17"/>
      <c r="H24" s="1" t="s">
        <v>2919</v>
      </c>
      <c r="I24" s="32" t="e">
        <f>C5</f>
        <v>#N/A</v>
      </c>
      <c r="J24" s="27" t="e">
        <f t="shared" ref="J24:J38" si="26">VLOOKUP(I24,$CX$1:$CZ$2000,2,0)</f>
        <v>#N/A</v>
      </c>
      <c r="K24" s="27" t="e">
        <f t="shared" ref="K24:K38" si="27">VLOOKUP(I24,$CX$1:$CZ$2000,3,0)</f>
        <v>#N/A</v>
      </c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2921</v>
      </c>
      <c r="AL24" s="40" t="s">
        <v>2918</v>
      </c>
      <c r="AM24" s="41" t="s">
        <v>2917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  <c r="CX24" t="s">
        <v>460</v>
      </c>
      <c r="CZ24" s="27" t="s">
        <v>5152</v>
      </c>
    </row>
    <row r="25" spans="2:104" ht="15" customHeight="1" x14ac:dyDescent="0.15">
      <c r="B25" s="1" t="s">
        <v>2919</v>
      </c>
      <c r="C25" s="15" t="e">
        <f>BA23</f>
        <v>#N/A</v>
      </c>
      <c r="D25" s="30" t="e">
        <f t="shared" si="24"/>
        <v>#N/A</v>
      </c>
      <c r="E25" s="30" t="e">
        <f t="shared" si="25"/>
        <v>#N/A</v>
      </c>
      <c r="F25" s="31"/>
      <c r="G25" s="17"/>
      <c r="H25" s="1" t="s">
        <v>2919</v>
      </c>
      <c r="I25" s="32" t="e">
        <f t="shared" ref="I25:I27" si="28">C6</f>
        <v>#N/A</v>
      </c>
      <c r="J25" s="30" t="e">
        <f t="shared" si="26"/>
        <v>#N/A</v>
      </c>
      <c r="K25" s="30" t="e">
        <f t="shared" si="27"/>
        <v>#N/A</v>
      </c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71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  <c r="CX25" t="s">
        <v>194</v>
      </c>
      <c r="CZ25" s="27" t="s">
        <v>5154</v>
      </c>
    </row>
    <row r="26" spans="2:104" ht="15" customHeight="1" x14ac:dyDescent="0.15">
      <c r="B26" s="1" t="s">
        <v>2919</v>
      </c>
      <c r="C26" s="15" t="e">
        <f>BC23</f>
        <v>#N/A</v>
      </c>
      <c r="D26" s="30" t="e">
        <f t="shared" si="24"/>
        <v>#N/A</v>
      </c>
      <c r="E26" s="30" t="e">
        <f t="shared" si="25"/>
        <v>#N/A</v>
      </c>
      <c r="F26" s="31"/>
      <c r="G26" s="17"/>
      <c r="H26" s="1" t="s">
        <v>2919</v>
      </c>
      <c r="I26" s="32" t="e">
        <f t="shared" si="28"/>
        <v>#N/A</v>
      </c>
      <c r="J26" s="30" t="e">
        <f t="shared" si="26"/>
        <v>#N/A</v>
      </c>
      <c r="K26" s="30" t="e">
        <f t="shared" si="27"/>
        <v>#N/A</v>
      </c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  <c r="CX26" t="s">
        <v>557</v>
      </c>
      <c r="CZ26" s="27" t="s">
        <v>5151</v>
      </c>
    </row>
    <row r="27" spans="2:104" ht="15" customHeight="1" x14ac:dyDescent="0.15">
      <c r="B27" s="1" t="s">
        <v>2919</v>
      </c>
      <c r="C27" s="15" t="e">
        <f>BQ23</f>
        <v>#N/A</v>
      </c>
      <c r="D27" s="30" t="e">
        <f t="shared" si="24"/>
        <v>#N/A</v>
      </c>
      <c r="E27" s="30" t="e">
        <f t="shared" si="25"/>
        <v>#N/A</v>
      </c>
      <c r="F27" s="31"/>
      <c r="G27" s="17"/>
      <c r="H27" s="1" t="s">
        <v>2919</v>
      </c>
      <c r="I27" s="32" t="e">
        <f t="shared" si="28"/>
        <v>#N/A</v>
      </c>
      <c r="J27" s="30" t="e">
        <f t="shared" si="26"/>
        <v>#N/A</v>
      </c>
      <c r="K27" s="30" t="e">
        <f t="shared" si="27"/>
        <v>#N/A</v>
      </c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  <c r="CX27" t="s">
        <v>156</v>
      </c>
      <c r="CZ27" s="27" t="s">
        <v>5153</v>
      </c>
    </row>
    <row r="28" spans="2:104" ht="15" customHeight="1" x14ac:dyDescent="0.15">
      <c r="B28" s="2" t="s">
        <v>2920</v>
      </c>
      <c r="C28" s="15" t="e">
        <f>BR23</f>
        <v>#N/A</v>
      </c>
      <c r="D28" s="30" t="e">
        <f t="shared" si="24"/>
        <v>#N/A</v>
      </c>
      <c r="E28" s="30" t="e">
        <f t="shared" si="25"/>
        <v>#N/A</v>
      </c>
      <c r="F28" s="35" t="e">
        <f>AU23</f>
        <v>#N/A</v>
      </c>
      <c r="G28" s="17"/>
      <c r="H28" s="2" t="s">
        <v>2920</v>
      </c>
      <c r="I28" s="15" t="e">
        <f>C11</f>
        <v>#N/A</v>
      </c>
      <c r="J28" s="30" t="e">
        <f t="shared" si="26"/>
        <v>#N/A</v>
      </c>
      <c r="K28" s="30" t="e">
        <f t="shared" si="27"/>
        <v>#N/A</v>
      </c>
      <c r="L28" s="38" t="e">
        <f>F11</f>
        <v>#N/A</v>
      </c>
      <c r="N28" s="65" t="s">
        <v>2955</v>
      </c>
      <c r="O28" s="66" t="s">
        <v>2929</v>
      </c>
      <c r="P28" s="66" t="s">
        <v>2930</v>
      </c>
      <c r="Q28" s="65" t="s">
        <v>2956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  <c r="CX28" t="s">
        <v>321</v>
      </c>
      <c r="CZ28" s="27" t="s">
        <v>5152</v>
      </c>
    </row>
    <row r="29" spans="2:104" ht="15" customHeight="1" x14ac:dyDescent="0.15">
      <c r="B29" s="1" t="s">
        <v>2919</v>
      </c>
      <c r="C29" s="15" t="e">
        <f>BD23</f>
        <v>#N/A</v>
      </c>
      <c r="D29" s="30" t="e">
        <f t="shared" si="24"/>
        <v>#N/A</v>
      </c>
      <c r="E29" s="30" t="e">
        <f t="shared" si="25"/>
        <v>#N/A</v>
      </c>
      <c r="F29" s="34" t="e">
        <f>AR23</f>
        <v>#N/A</v>
      </c>
      <c r="G29" s="17"/>
      <c r="H29" s="1" t="s">
        <v>2919</v>
      </c>
      <c r="I29" s="15" t="e">
        <f>C14</f>
        <v>#N/A</v>
      </c>
      <c r="J29" s="30" t="e">
        <f t="shared" si="26"/>
        <v>#N/A</v>
      </c>
      <c r="K29" s="30" t="e">
        <f t="shared" si="27"/>
        <v>#N/A</v>
      </c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9">U12</f>
        <v>0</v>
      </c>
      <c r="V29" s="47" t="e">
        <f t="shared" si="29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  <c r="CX29" t="s">
        <v>900</v>
      </c>
      <c r="CZ29" s="27" t="s">
        <v>5152</v>
      </c>
    </row>
    <row r="30" spans="2:104" ht="15" customHeight="1" x14ac:dyDescent="0.15">
      <c r="B30" s="1" t="s">
        <v>2919</v>
      </c>
      <c r="C30" s="15" t="e">
        <f>BS23</f>
        <v>#N/A</v>
      </c>
      <c r="D30" s="30" t="e">
        <f t="shared" si="24"/>
        <v>#N/A</v>
      </c>
      <c r="E30" s="30" t="e">
        <f t="shared" si="25"/>
        <v>#N/A</v>
      </c>
      <c r="F30" s="31"/>
      <c r="G30" s="17"/>
      <c r="H30" s="1" t="s">
        <v>2919</v>
      </c>
      <c r="I30" s="15" t="e">
        <f>C15</f>
        <v>#N/A</v>
      </c>
      <c r="J30" s="30" t="e">
        <f t="shared" si="26"/>
        <v>#N/A</v>
      </c>
      <c r="K30" s="30" t="e">
        <f t="shared" si="27"/>
        <v>#N/A</v>
      </c>
      <c r="L30" s="31"/>
      <c r="U30" s="45">
        <f t="shared" ref="U30:V30" si="30">U15</f>
        <v>0</v>
      </c>
      <c r="V30" s="47" t="e">
        <f t="shared" si="30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  <c r="CX30" t="s">
        <v>266</v>
      </c>
      <c r="CY30" s="27" t="s">
        <v>5159</v>
      </c>
      <c r="CZ30" s="27" t="s">
        <v>2936</v>
      </c>
    </row>
    <row r="31" spans="2:104" ht="15" customHeight="1" x14ac:dyDescent="0.15">
      <c r="B31" s="2" t="s">
        <v>2920</v>
      </c>
      <c r="C31" s="15" t="e">
        <f>BT23</f>
        <v>#N/A</v>
      </c>
      <c r="D31" s="30" t="e">
        <f t="shared" si="24"/>
        <v>#N/A</v>
      </c>
      <c r="E31" s="30" t="e">
        <f t="shared" si="25"/>
        <v>#N/A</v>
      </c>
      <c r="F31" s="35" t="e">
        <f>AV23</f>
        <v>#N/A</v>
      </c>
      <c r="G31" s="17"/>
      <c r="H31" s="2" t="s">
        <v>2920</v>
      </c>
      <c r="I31" s="15" t="e">
        <f>C18</f>
        <v>#N/A</v>
      </c>
      <c r="J31" s="30" t="e">
        <f t="shared" si="26"/>
        <v>#N/A</v>
      </c>
      <c r="K31" s="30" t="e">
        <f t="shared" si="27"/>
        <v>#N/A</v>
      </c>
      <c r="L31" s="38" t="e">
        <f>F18</f>
        <v>#N/A</v>
      </c>
      <c r="O31" s="80" t="s">
        <v>2919</v>
      </c>
      <c r="R31" s="86" t="s">
        <v>3054</v>
      </c>
      <c r="U31" s="45">
        <f t="shared" ref="U31:V31" si="31">U18</f>
        <v>0</v>
      </c>
      <c r="V31" s="47" t="e">
        <f t="shared" si="31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  <c r="CX31" t="s">
        <v>394</v>
      </c>
      <c r="CZ31" s="27" t="s">
        <v>5152</v>
      </c>
    </row>
    <row r="32" spans="2:104" ht="15" customHeight="1" x14ac:dyDescent="0.15">
      <c r="B32" s="1" t="s">
        <v>2919</v>
      </c>
      <c r="C32" s="15" t="e">
        <f>BB23</f>
        <v>#N/A</v>
      </c>
      <c r="D32" s="30" t="e">
        <f t="shared" si="24"/>
        <v>#N/A</v>
      </c>
      <c r="E32" s="30" t="e">
        <f t="shared" si="25"/>
        <v>#N/A</v>
      </c>
      <c r="F32" s="34" t="e">
        <f>AS23</f>
        <v>#N/A</v>
      </c>
      <c r="G32" s="17"/>
      <c r="H32" s="1" t="s">
        <v>2919</v>
      </c>
      <c r="I32" s="15" t="e">
        <f>I6</f>
        <v>#N/A</v>
      </c>
      <c r="J32" s="30" t="e">
        <f t="shared" si="26"/>
        <v>#N/A</v>
      </c>
      <c r="K32" s="30" t="e">
        <f t="shared" si="27"/>
        <v>#N/A</v>
      </c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  <c r="CX32" t="s">
        <v>415</v>
      </c>
      <c r="CZ32" s="27" t="s">
        <v>5153</v>
      </c>
    </row>
    <row r="33" spans="2:104" ht="15" customHeight="1" x14ac:dyDescent="0.15">
      <c r="B33" s="1" t="s">
        <v>2919</v>
      </c>
      <c r="C33" s="15" t="e">
        <f>BE23</f>
        <v>#N/A</v>
      </c>
      <c r="D33" s="30" t="e">
        <f t="shared" si="24"/>
        <v>#N/A</v>
      </c>
      <c r="E33" s="30" t="e">
        <f t="shared" si="25"/>
        <v>#N/A</v>
      </c>
      <c r="F33" s="31"/>
      <c r="G33" s="17"/>
      <c r="H33" s="1" t="s">
        <v>2919</v>
      </c>
      <c r="I33" s="15" t="e">
        <f t="shared" ref="I33:I34" si="32">I7</f>
        <v>#N/A</v>
      </c>
      <c r="J33" s="30" t="e">
        <f t="shared" si="26"/>
        <v>#N/A</v>
      </c>
      <c r="K33" s="30" t="e">
        <f t="shared" si="27"/>
        <v>#N/A</v>
      </c>
      <c r="L33" s="31"/>
      <c r="N33" s="8"/>
      <c r="O33" s="83" t="s">
        <v>3067</v>
      </c>
      <c r="AH33" s="13"/>
      <c r="AI33" s="13"/>
      <c r="CX33" t="s">
        <v>362</v>
      </c>
      <c r="CZ33" s="27" t="s">
        <v>5152</v>
      </c>
    </row>
    <row r="34" spans="2:104" ht="15" customHeight="1" x14ac:dyDescent="0.15">
      <c r="B34" s="1" t="s">
        <v>2919</v>
      </c>
      <c r="C34" s="15" t="e">
        <f>BU23</f>
        <v>#N/A</v>
      </c>
      <c r="D34" s="30" t="e">
        <f t="shared" si="24"/>
        <v>#N/A</v>
      </c>
      <c r="E34" s="30" t="e">
        <f t="shared" si="25"/>
        <v>#N/A</v>
      </c>
      <c r="F34" s="31"/>
      <c r="G34" s="17"/>
      <c r="H34" s="1" t="s">
        <v>2919</v>
      </c>
      <c r="I34" s="15" t="e">
        <f t="shared" si="32"/>
        <v>#N/A</v>
      </c>
      <c r="J34" s="30" t="e">
        <f t="shared" si="26"/>
        <v>#N/A</v>
      </c>
      <c r="K34" s="30" t="e">
        <f t="shared" si="27"/>
        <v>#N/A</v>
      </c>
      <c r="L34" s="31"/>
      <c r="N34" s="8"/>
      <c r="O34" s="78" t="s">
        <v>2920</v>
      </c>
      <c r="AH34" s="13"/>
      <c r="AI34" s="13"/>
      <c r="CX34" t="s">
        <v>206</v>
      </c>
      <c r="CZ34" s="27" t="s">
        <v>5151</v>
      </c>
    </row>
    <row r="35" spans="2:104" ht="15" customHeight="1" x14ac:dyDescent="0.15">
      <c r="B35" s="2" t="s">
        <v>2920</v>
      </c>
      <c r="C35" s="15" t="e">
        <f>BV23</f>
        <v>#N/A</v>
      </c>
      <c r="D35" s="30" t="e">
        <f t="shared" si="24"/>
        <v>#N/A</v>
      </c>
      <c r="E35" s="30" t="e">
        <f t="shared" si="25"/>
        <v>#N/A</v>
      </c>
      <c r="F35" s="35" t="e">
        <f>AW23</f>
        <v>#N/A</v>
      </c>
      <c r="G35" s="17"/>
      <c r="H35" s="2" t="s">
        <v>2920</v>
      </c>
      <c r="I35" s="15" t="e">
        <f>I11</f>
        <v>#N/A</v>
      </c>
      <c r="J35" s="30" t="e">
        <f t="shared" si="26"/>
        <v>#N/A</v>
      </c>
      <c r="K35" s="30" t="e">
        <f t="shared" si="27"/>
        <v>#N/A</v>
      </c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  <c r="CX35" t="s">
        <v>1087</v>
      </c>
      <c r="CZ35" s="27" t="s">
        <v>5153</v>
      </c>
    </row>
    <row r="36" spans="2:104" ht="15" customHeight="1" x14ac:dyDescent="0.15">
      <c r="B36" s="1" t="s">
        <v>2919</v>
      </c>
      <c r="C36" s="15" t="e">
        <f>BF23</f>
        <v>#N/A</v>
      </c>
      <c r="D36" s="30" t="e">
        <f t="shared" si="24"/>
        <v>#N/A</v>
      </c>
      <c r="E36" s="30" t="e">
        <f t="shared" si="25"/>
        <v>#N/A</v>
      </c>
      <c r="F36" s="34" t="e">
        <f>AT23</f>
        <v>#N/A</v>
      </c>
      <c r="G36" s="17"/>
      <c r="H36" s="1" t="s">
        <v>2919</v>
      </c>
      <c r="I36" s="15" t="e">
        <f>I14</f>
        <v>#N/A</v>
      </c>
      <c r="J36" s="30" t="e">
        <f t="shared" si="26"/>
        <v>#N/A</v>
      </c>
      <c r="K36" s="30" t="e">
        <f t="shared" si="27"/>
        <v>#N/A</v>
      </c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  <c r="CX36" t="s">
        <v>496</v>
      </c>
      <c r="CZ36" s="27" t="s">
        <v>5154</v>
      </c>
    </row>
    <row r="37" spans="2:104" ht="15" customHeight="1" x14ac:dyDescent="0.15">
      <c r="B37" s="1" t="s">
        <v>2919</v>
      </c>
      <c r="C37" s="15" t="e">
        <f>BW23</f>
        <v>#N/A</v>
      </c>
      <c r="D37" s="30" t="e">
        <f t="shared" si="24"/>
        <v>#N/A</v>
      </c>
      <c r="E37" s="30" t="e">
        <f t="shared" si="25"/>
        <v>#N/A</v>
      </c>
      <c r="F37" s="31"/>
      <c r="G37" s="17"/>
      <c r="H37" s="1" t="s">
        <v>2919</v>
      </c>
      <c r="I37" s="15" t="e">
        <f>I15</f>
        <v>#N/A</v>
      </c>
      <c r="J37" s="30" t="e">
        <f t="shared" si="26"/>
        <v>#N/A</v>
      </c>
      <c r="K37" s="30" t="e">
        <f t="shared" si="27"/>
        <v>#N/A</v>
      </c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33">N37*Q37</f>
        <v>#N/A</v>
      </c>
      <c r="S37" s="14"/>
      <c r="T37" s="14"/>
      <c r="AH37" s="13"/>
      <c r="CX37" t="s">
        <v>112</v>
      </c>
      <c r="CZ37" s="27" t="s">
        <v>5151</v>
      </c>
    </row>
    <row r="38" spans="2:104" ht="15" customHeight="1" x14ac:dyDescent="0.15">
      <c r="B38" s="2" t="s">
        <v>2920</v>
      </c>
      <c r="C38" s="15" t="e">
        <f>BX23</f>
        <v>#N/A</v>
      </c>
      <c r="D38" s="30" t="e">
        <f t="shared" si="24"/>
        <v>#N/A</v>
      </c>
      <c r="E38" s="30" t="e">
        <f t="shared" si="25"/>
        <v>#N/A</v>
      </c>
      <c r="F38" s="35" t="e">
        <f>AX23</f>
        <v>#N/A</v>
      </c>
      <c r="G38" s="17"/>
      <c r="H38" s="2" t="s">
        <v>2920</v>
      </c>
      <c r="I38" s="15" t="e">
        <f>I18</f>
        <v>#N/A</v>
      </c>
      <c r="J38" s="30" t="e">
        <f t="shared" si="26"/>
        <v>#N/A</v>
      </c>
      <c r="K38" s="30" t="e">
        <f t="shared" si="27"/>
        <v>#N/A</v>
      </c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33"/>
        <v>#N/A</v>
      </c>
      <c r="S38" s="14"/>
      <c r="T38" s="14"/>
      <c r="AH38" s="13"/>
      <c r="CX38" t="s">
        <v>590</v>
      </c>
      <c r="CZ38" s="27" t="s">
        <v>5156</v>
      </c>
    </row>
    <row r="39" spans="2:104" ht="15" customHeight="1" x14ac:dyDescent="0.15">
      <c r="AH39" s="13"/>
      <c r="CX39" t="s">
        <v>269</v>
      </c>
      <c r="CY39" s="27" t="s">
        <v>5160</v>
      </c>
      <c r="CZ39" s="27" t="s">
        <v>5161</v>
      </c>
    </row>
    <row r="40" spans="2:104" ht="15" customHeight="1" x14ac:dyDescent="0.15">
      <c r="B40" s="16" t="e">
        <f>AM41</f>
        <v>#N/A</v>
      </c>
      <c r="C40" s="36" t="e">
        <f>BH41</f>
        <v>#N/A</v>
      </c>
      <c r="D40" s="44"/>
      <c r="E40" s="44" t="e">
        <f>BL41</f>
        <v>#N/A</v>
      </c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2921</v>
      </c>
      <c r="AL40" s="23" t="s">
        <v>2918</v>
      </c>
      <c r="AM40" s="24" t="s">
        <v>2917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  <c r="CX40" t="s">
        <v>361</v>
      </c>
      <c r="CZ40" s="27" t="s">
        <v>5154</v>
      </c>
    </row>
    <row r="41" spans="2:104" ht="15" customHeight="1" x14ac:dyDescent="0.15">
      <c r="B41" s="29" t="e">
        <f>BG41</f>
        <v>#N/A</v>
      </c>
      <c r="C41" s="36" t="e">
        <f>AL41</f>
        <v>#N/A</v>
      </c>
      <c r="D41" s="44"/>
      <c r="E41" s="44" t="e">
        <f>AY41</f>
        <v>#N/A</v>
      </c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3019</v>
      </c>
      <c r="O41" s="63" t="s">
        <v>3020</v>
      </c>
      <c r="P41" s="62" t="s">
        <v>3021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  <c r="CX41" t="s">
        <v>258</v>
      </c>
      <c r="CY41" s="27" t="s">
        <v>5152</v>
      </c>
      <c r="CZ41" s="27" t="s">
        <v>5162</v>
      </c>
    </row>
    <row r="42" spans="2:104" ht="15" customHeight="1" x14ac:dyDescent="0.15">
      <c r="B42" s="1" t="s">
        <v>2919</v>
      </c>
      <c r="C42" s="32" t="e">
        <f>AZ41</f>
        <v>#N/A</v>
      </c>
      <c r="D42" s="27" t="e">
        <f t="shared" ref="D42:D56" si="34">VLOOKUP(C42,$CX$1:$CZ$2000,2,0)</f>
        <v>#N/A</v>
      </c>
      <c r="E42" s="27" t="e">
        <f t="shared" ref="E42:E56" si="35">VLOOKUP(C42,$CX$1:$CZ$2000,3,0)</f>
        <v>#N/A</v>
      </c>
      <c r="F42" s="34" t="e">
        <f>AQ41</f>
        <v>#N/A</v>
      </c>
      <c r="G42" s="17"/>
      <c r="H42" s="1" t="s">
        <v>2919</v>
      </c>
      <c r="I42" s="32" t="e">
        <f>C23</f>
        <v>#N/A</v>
      </c>
      <c r="J42" s="27" t="e">
        <f t="shared" ref="J42:J56" si="36">VLOOKUP(I42,$CX$1:$CZ$2000,2,0)</f>
        <v>#N/A</v>
      </c>
      <c r="K42" s="27" t="e">
        <f t="shared" ref="K42:K56" si="37">VLOOKUP(I42,$CX$1:$CZ$2000,3,0)</f>
        <v>#N/A</v>
      </c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2921</v>
      </c>
      <c r="AL42" s="40" t="s">
        <v>2918</v>
      </c>
      <c r="AM42" s="41" t="s">
        <v>2917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  <c r="CX42" t="s">
        <v>58</v>
      </c>
      <c r="CZ42" s="27" t="s">
        <v>5160</v>
      </c>
    </row>
    <row r="43" spans="2:104" ht="15" customHeight="1" x14ac:dyDescent="0.15">
      <c r="B43" s="1" t="s">
        <v>2919</v>
      </c>
      <c r="C43" s="15" t="e">
        <f>BA41</f>
        <v>#N/A</v>
      </c>
      <c r="D43" s="30" t="e">
        <f t="shared" si="34"/>
        <v>#N/A</v>
      </c>
      <c r="E43" s="30" t="e">
        <f t="shared" si="35"/>
        <v>#N/A</v>
      </c>
      <c r="F43" s="31"/>
      <c r="G43" s="17"/>
      <c r="H43" s="1" t="s">
        <v>2919</v>
      </c>
      <c r="I43" s="32" t="e">
        <f t="shared" ref="I43:I45" si="38">C24</f>
        <v>#N/A</v>
      </c>
      <c r="J43" s="30" t="e">
        <f t="shared" si="36"/>
        <v>#N/A</v>
      </c>
      <c r="K43" s="30" t="e">
        <f t="shared" si="37"/>
        <v>#N/A</v>
      </c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72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  <c r="CX43" t="s">
        <v>1044</v>
      </c>
      <c r="CZ43" s="27" t="s">
        <v>5156</v>
      </c>
    </row>
    <row r="44" spans="2:104" ht="15" customHeight="1" x14ac:dyDescent="0.15">
      <c r="B44" s="1" t="s">
        <v>2919</v>
      </c>
      <c r="C44" s="15" t="e">
        <f>BC41</f>
        <v>#N/A</v>
      </c>
      <c r="D44" s="30" t="e">
        <f t="shared" si="34"/>
        <v>#N/A</v>
      </c>
      <c r="E44" s="30" t="e">
        <f t="shared" si="35"/>
        <v>#N/A</v>
      </c>
      <c r="F44" s="31"/>
      <c r="G44" s="17"/>
      <c r="H44" s="1" t="s">
        <v>2919</v>
      </c>
      <c r="I44" s="32" t="e">
        <f t="shared" si="38"/>
        <v>#N/A</v>
      </c>
      <c r="J44" s="30" t="e">
        <f t="shared" si="36"/>
        <v>#N/A</v>
      </c>
      <c r="K44" s="30" t="e">
        <f t="shared" si="37"/>
        <v>#N/A</v>
      </c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  <c r="CX44" t="s">
        <v>291</v>
      </c>
      <c r="CY44" s="27" t="s">
        <v>5151</v>
      </c>
      <c r="CZ44" s="27" t="s">
        <v>5154</v>
      </c>
    </row>
    <row r="45" spans="2:104" ht="15" customHeight="1" x14ac:dyDescent="0.15">
      <c r="B45" s="1" t="s">
        <v>2919</v>
      </c>
      <c r="C45" s="15" t="e">
        <f>BQ41</f>
        <v>#N/A</v>
      </c>
      <c r="D45" s="30" t="e">
        <f t="shared" si="34"/>
        <v>#N/A</v>
      </c>
      <c r="E45" s="30" t="e">
        <f t="shared" si="35"/>
        <v>#N/A</v>
      </c>
      <c r="F45" s="31"/>
      <c r="G45" s="17"/>
      <c r="H45" s="1" t="s">
        <v>2919</v>
      </c>
      <c r="I45" s="32" t="e">
        <f t="shared" si="38"/>
        <v>#N/A</v>
      </c>
      <c r="J45" s="30" t="e">
        <f t="shared" si="36"/>
        <v>#N/A</v>
      </c>
      <c r="K45" s="30" t="e">
        <f t="shared" si="37"/>
        <v>#N/A</v>
      </c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  <c r="CX45" t="s">
        <v>995</v>
      </c>
      <c r="CY45" s="27" t="s">
        <v>5163</v>
      </c>
      <c r="CZ45" s="27" t="s">
        <v>5164</v>
      </c>
    </row>
    <row r="46" spans="2:104" ht="15" customHeight="1" x14ac:dyDescent="0.15">
      <c r="B46" s="2" t="s">
        <v>2920</v>
      </c>
      <c r="C46" s="15" t="e">
        <f>BR41</f>
        <v>#N/A</v>
      </c>
      <c r="D46" s="30" t="e">
        <f t="shared" si="34"/>
        <v>#N/A</v>
      </c>
      <c r="E46" s="30" t="e">
        <f t="shared" si="35"/>
        <v>#N/A</v>
      </c>
      <c r="F46" s="35" t="e">
        <f>AU41</f>
        <v>#N/A</v>
      </c>
      <c r="G46" s="17"/>
      <c r="H46" s="2" t="s">
        <v>2920</v>
      </c>
      <c r="I46" s="15" t="e">
        <f>C29</f>
        <v>#N/A</v>
      </c>
      <c r="J46" s="30" t="e">
        <f t="shared" si="36"/>
        <v>#N/A</v>
      </c>
      <c r="K46" s="30" t="e">
        <f t="shared" si="37"/>
        <v>#N/A</v>
      </c>
      <c r="L46" s="38" t="e">
        <f>F29</f>
        <v>#N/A</v>
      </c>
      <c r="N46" s="65" t="s">
        <v>2955</v>
      </c>
      <c r="O46" s="66" t="s">
        <v>2929</v>
      </c>
      <c r="P46" s="66" t="s">
        <v>2930</v>
      </c>
      <c r="Q46" s="65" t="s">
        <v>2956</v>
      </c>
      <c r="AH46" s="13"/>
      <c r="AI46" s="13"/>
      <c r="CX46" t="s">
        <v>57</v>
      </c>
      <c r="CZ46" s="27" t="s">
        <v>5154</v>
      </c>
    </row>
    <row r="47" spans="2:104" ht="15" customHeight="1" x14ac:dyDescent="0.15">
      <c r="B47" s="1" t="s">
        <v>2919</v>
      </c>
      <c r="C47" s="15" t="e">
        <f>BD41</f>
        <v>#N/A</v>
      </c>
      <c r="D47" s="30" t="e">
        <f t="shared" si="34"/>
        <v>#N/A</v>
      </c>
      <c r="E47" s="30" t="e">
        <f t="shared" si="35"/>
        <v>#N/A</v>
      </c>
      <c r="F47" s="34" t="e">
        <f>AR41</f>
        <v>#N/A</v>
      </c>
      <c r="G47" s="17"/>
      <c r="H47" s="1" t="s">
        <v>2919</v>
      </c>
      <c r="I47" s="15" t="e">
        <f>C32</f>
        <v>#N/A</v>
      </c>
      <c r="J47" s="30" t="e">
        <f t="shared" si="36"/>
        <v>#N/A</v>
      </c>
      <c r="K47" s="30" t="e">
        <f t="shared" si="37"/>
        <v>#N/A</v>
      </c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  <c r="CX47" t="s">
        <v>138</v>
      </c>
      <c r="CY47" s="27" t="s">
        <v>5163</v>
      </c>
      <c r="CZ47" s="27" t="s">
        <v>5165</v>
      </c>
    </row>
    <row r="48" spans="2:104" ht="15" customHeight="1" x14ac:dyDescent="0.15">
      <c r="B48" s="1" t="s">
        <v>2919</v>
      </c>
      <c r="C48" s="15" t="e">
        <f>BS41</f>
        <v>#N/A</v>
      </c>
      <c r="D48" s="30" t="e">
        <f t="shared" si="34"/>
        <v>#N/A</v>
      </c>
      <c r="E48" s="30" t="e">
        <f t="shared" si="35"/>
        <v>#N/A</v>
      </c>
      <c r="F48" s="31"/>
      <c r="G48" s="17"/>
      <c r="H48" s="1" t="s">
        <v>2919</v>
      </c>
      <c r="I48" s="15" t="e">
        <f>C33</f>
        <v>#N/A</v>
      </c>
      <c r="J48" s="30" t="e">
        <f t="shared" si="36"/>
        <v>#N/A</v>
      </c>
      <c r="K48" s="30" t="e">
        <f t="shared" si="37"/>
        <v>#N/A</v>
      </c>
      <c r="L48" s="31"/>
      <c r="AH48" s="13"/>
      <c r="AI48" s="13"/>
      <c r="CX48" t="s">
        <v>536</v>
      </c>
      <c r="CZ48" s="27" t="s">
        <v>5160</v>
      </c>
    </row>
    <row r="49" spans="2:104" ht="15" customHeight="1" x14ac:dyDescent="0.15">
      <c r="B49" s="2" t="s">
        <v>2920</v>
      </c>
      <c r="C49" s="15" t="e">
        <f>BT41</f>
        <v>#N/A</v>
      </c>
      <c r="D49" s="30" t="e">
        <f t="shared" si="34"/>
        <v>#N/A</v>
      </c>
      <c r="E49" s="30" t="e">
        <f t="shared" si="35"/>
        <v>#N/A</v>
      </c>
      <c r="F49" s="35" t="e">
        <f>AV41</f>
        <v>#N/A</v>
      </c>
      <c r="G49" s="17"/>
      <c r="H49" s="2" t="s">
        <v>2920</v>
      </c>
      <c r="I49" s="15" t="e">
        <f>C36</f>
        <v>#N/A</v>
      </c>
      <c r="J49" s="30" t="e">
        <f t="shared" si="36"/>
        <v>#N/A</v>
      </c>
      <c r="K49" s="30" t="e">
        <f t="shared" si="37"/>
        <v>#N/A</v>
      </c>
      <c r="L49" s="38" t="e">
        <f>F36</f>
        <v>#N/A</v>
      </c>
      <c r="O49" s="80" t="s">
        <v>2919</v>
      </c>
      <c r="R49" s="86" t="s">
        <v>3054</v>
      </c>
      <c r="AH49" s="13"/>
      <c r="AI49" s="13"/>
      <c r="CX49" t="s">
        <v>523</v>
      </c>
      <c r="CZ49" s="27" t="s">
        <v>5165</v>
      </c>
    </row>
    <row r="50" spans="2:104" ht="15" customHeight="1" x14ac:dyDescent="0.15">
      <c r="B50" s="1" t="s">
        <v>2919</v>
      </c>
      <c r="C50" s="15" t="e">
        <f>BB41</f>
        <v>#N/A</v>
      </c>
      <c r="D50" s="30" t="e">
        <f t="shared" si="34"/>
        <v>#N/A</v>
      </c>
      <c r="E50" s="30" t="e">
        <f t="shared" si="35"/>
        <v>#N/A</v>
      </c>
      <c r="F50" s="34" t="e">
        <f>AS41</f>
        <v>#N/A</v>
      </c>
      <c r="G50" s="17"/>
      <c r="H50" s="1" t="s">
        <v>2919</v>
      </c>
      <c r="I50" s="15" t="e">
        <f>I24</f>
        <v>#N/A</v>
      </c>
      <c r="J50" s="30" t="e">
        <f t="shared" si="36"/>
        <v>#N/A</v>
      </c>
      <c r="K50" s="30" t="e">
        <f t="shared" si="37"/>
        <v>#N/A</v>
      </c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  <c r="CX50" t="s">
        <v>562</v>
      </c>
      <c r="CZ50" s="27" t="s">
        <v>5153</v>
      </c>
    </row>
    <row r="51" spans="2:104" ht="15" customHeight="1" x14ac:dyDescent="0.15">
      <c r="B51" s="1" t="s">
        <v>2919</v>
      </c>
      <c r="C51" s="15" t="e">
        <f>BE41</f>
        <v>#N/A</v>
      </c>
      <c r="D51" s="30" t="e">
        <f t="shared" si="34"/>
        <v>#N/A</v>
      </c>
      <c r="E51" s="30" t="e">
        <f t="shared" si="35"/>
        <v>#N/A</v>
      </c>
      <c r="F51" s="31"/>
      <c r="G51" s="17"/>
      <c r="H51" s="1" t="s">
        <v>2919</v>
      </c>
      <c r="I51" s="15" t="e">
        <f t="shared" ref="I51:I52" si="39">I25</f>
        <v>#N/A</v>
      </c>
      <c r="J51" s="30" t="e">
        <f t="shared" si="36"/>
        <v>#N/A</v>
      </c>
      <c r="K51" s="30" t="e">
        <f t="shared" si="37"/>
        <v>#N/A</v>
      </c>
      <c r="L51" s="31"/>
      <c r="N51" s="8"/>
      <c r="O51" s="83" t="s">
        <v>3067</v>
      </c>
      <c r="AH51" s="13"/>
      <c r="AI51" s="13"/>
      <c r="CX51" t="s">
        <v>176</v>
      </c>
      <c r="CZ51" s="27" t="s">
        <v>5152</v>
      </c>
    </row>
    <row r="52" spans="2:104" ht="15" customHeight="1" x14ac:dyDescent="0.15">
      <c r="B52" s="1" t="s">
        <v>2919</v>
      </c>
      <c r="C52" s="15" t="e">
        <f>BU41</f>
        <v>#N/A</v>
      </c>
      <c r="D52" s="30" t="e">
        <f t="shared" si="34"/>
        <v>#N/A</v>
      </c>
      <c r="E52" s="30" t="e">
        <f t="shared" si="35"/>
        <v>#N/A</v>
      </c>
      <c r="F52" s="31"/>
      <c r="G52" s="17"/>
      <c r="H52" s="1" t="s">
        <v>2919</v>
      </c>
      <c r="I52" s="15" t="e">
        <f t="shared" si="39"/>
        <v>#N/A</v>
      </c>
      <c r="J52" s="30" t="e">
        <f t="shared" si="36"/>
        <v>#N/A</v>
      </c>
      <c r="K52" s="30" t="e">
        <f t="shared" si="37"/>
        <v>#N/A</v>
      </c>
      <c r="L52" s="31"/>
      <c r="N52" s="8"/>
      <c r="O52" s="78" t="s">
        <v>2920</v>
      </c>
      <c r="AH52" s="13"/>
      <c r="AI52" s="13"/>
      <c r="CX52" t="s">
        <v>101</v>
      </c>
      <c r="CY52" s="27" t="s">
        <v>5153</v>
      </c>
      <c r="CZ52" s="27" t="s">
        <v>5154</v>
      </c>
    </row>
    <row r="53" spans="2:104" ht="15" customHeight="1" x14ac:dyDescent="0.15">
      <c r="B53" s="2" t="s">
        <v>2920</v>
      </c>
      <c r="C53" s="15" t="e">
        <f>BV41</f>
        <v>#N/A</v>
      </c>
      <c r="D53" s="30" t="e">
        <f t="shared" si="34"/>
        <v>#N/A</v>
      </c>
      <c r="E53" s="30" t="e">
        <f t="shared" si="35"/>
        <v>#N/A</v>
      </c>
      <c r="F53" s="35" t="e">
        <f>AW41</f>
        <v>#N/A</v>
      </c>
      <c r="G53" s="17"/>
      <c r="H53" s="2" t="s">
        <v>2920</v>
      </c>
      <c r="I53" s="15" t="e">
        <f>I29</f>
        <v>#N/A</v>
      </c>
      <c r="J53" s="30" t="e">
        <f t="shared" si="36"/>
        <v>#N/A</v>
      </c>
      <c r="K53" s="30" t="e">
        <f t="shared" si="37"/>
        <v>#N/A</v>
      </c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  <c r="CX53" t="s">
        <v>597</v>
      </c>
      <c r="CZ53" s="27" t="s">
        <v>5163</v>
      </c>
    </row>
    <row r="54" spans="2:104" ht="15" customHeight="1" x14ac:dyDescent="0.15">
      <c r="B54" s="1" t="s">
        <v>2919</v>
      </c>
      <c r="C54" s="15" t="e">
        <f>BF41</f>
        <v>#N/A</v>
      </c>
      <c r="D54" s="30" t="e">
        <f t="shared" si="34"/>
        <v>#N/A</v>
      </c>
      <c r="E54" s="30" t="e">
        <f t="shared" si="35"/>
        <v>#N/A</v>
      </c>
      <c r="F54" s="34" t="e">
        <f>AT41</f>
        <v>#N/A</v>
      </c>
      <c r="G54" s="17"/>
      <c r="H54" s="1" t="s">
        <v>2919</v>
      </c>
      <c r="I54" s="15" t="e">
        <f>I32</f>
        <v>#N/A</v>
      </c>
      <c r="J54" s="30" t="e">
        <f t="shared" si="36"/>
        <v>#N/A</v>
      </c>
      <c r="K54" s="30" t="e">
        <f t="shared" si="37"/>
        <v>#N/A</v>
      </c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  <c r="CX54" t="s">
        <v>329</v>
      </c>
      <c r="CY54" s="27" t="s">
        <v>5166</v>
      </c>
      <c r="CZ54" s="27" t="s">
        <v>5165</v>
      </c>
    </row>
    <row r="55" spans="2:104" ht="15" customHeight="1" x14ac:dyDescent="0.15">
      <c r="B55" s="1" t="s">
        <v>2919</v>
      </c>
      <c r="C55" s="15" t="e">
        <f>BW41</f>
        <v>#N/A</v>
      </c>
      <c r="D55" s="30" t="e">
        <f t="shared" si="34"/>
        <v>#N/A</v>
      </c>
      <c r="E55" s="30" t="e">
        <f t="shared" si="35"/>
        <v>#N/A</v>
      </c>
      <c r="F55" s="31"/>
      <c r="G55" s="17"/>
      <c r="H55" s="1" t="s">
        <v>2919</v>
      </c>
      <c r="I55" s="15" t="e">
        <f>I33</f>
        <v>#N/A</v>
      </c>
      <c r="J55" s="30" t="e">
        <f t="shared" si="36"/>
        <v>#N/A</v>
      </c>
      <c r="K55" s="30" t="e">
        <f t="shared" si="37"/>
        <v>#N/A</v>
      </c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40">N55*Q55</f>
        <v>#N/A</v>
      </c>
      <c r="S55" s="14"/>
      <c r="T55" s="14"/>
      <c r="AH55" s="13"/>
      <c r="CX55" t="s">
        <v>339</v>
      </c>
      <c r="CY55" s="27" t="s">
        <v>2936</v>
      </c>
      <c r="CZ55" s="27" t="s">
        <v>5167</v>
      </c>
    </row>
    <row r="56" spans="2:104" ht="15" customHeight="1" x14ac:dyDescent="0.15">
      <c r="B56" s="2" t="s">
        <v>2920</v>
      </c>
      <c r="C56" s="15" t="e">
        <f>BX41</f>
        <v>#N/A</v>
      </c>
      <c r="D56" s="30" t="e">
        <f t="shared" si="34"/>
        <v>#N/A</v>
      </c>
      <c r="E56" s="30" t="e">
        <f t="shared" si="35"/>
        <v>#N/A</v>
      </c>
      <c r="F56" s="35" t="e">
        <f>AX41</f>
        <v>#N/A</v>
      </c>
      <c r="G56" s="17"/>
      <c r="H56" s="2" t="s">
        <v>2920</v>
      </c>
      <c r="I56" s="15" t="e">
        <f>I36</f>
        <v>#N/A</v>
      </c>
      <c r="J56" s="30" t="e">
        <f t="shared" si="36"/>
        <v>#N/A</v>
      </c>
      <c r="K56" s="30" t="e">
        <f t="shared" si="37"/>
        <v>#N/A</v>
      </c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40"/>
        <v>#N/A</v>
      </c>
      <c r="S56" s="14"/>
      <c r="T56" s="14"/>
      <c r="AH56" s="13"/>
      <c r="CX56" t="s">
        <v>600</v>
      </c>
      <c r="CZ56" s="27" t="s">
        <v>5166</v>
      </c>
    </row>
    <row r="57" spans="2:104" ht="15" customHeight="1" x14ac:dyDescent="0.15">
      <c r="AH57" s="13"/>
      <c r="CX57" t="s">
        <v>51</v>
      </c>
      <c r="CZ57" s="27" t="s">
        <v>5154</v>
      </c>
    </row>
    <row r="58" spans="2:104" ht="15" customHeight="1" x14ac:dyDescent="0.15">
      <c r="B58" s="16" t="e">
        <f>AM59</f>
        <v>#N/A</v>
      </c>
      <c r="C58" s="36" t="e">
        <f>BH59</f>
        <v>#N/A</v>
      </c>
      <c r="D58" s="44"/>
      <c r="E58" s="44" t="e">
        <f>BL59</f>
        <v>#N/A</v>
      </c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2921</v>
      </c>
      <c r="AL58" s="23" t="s">
        <v>2918</v>
      </c>
      <c r="AM58" s="24" t="s">
        <v>2917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  <c r="CX58" t="s">
        <v>1574</v>
      </c>
      <c r="CZ58" s="27" t="s">
        <v>5152</v>
      </c>
    </row>
    <row r="59" spans="2:104" ht="15" customHeight="1" x14ac:dyDescent="0.15">
      <c r="B59" s="29" t="e">
        <f>BG59</f>
        <v>#N/A</v>
      </c>
      <c r="C59" s="36" t="e">
        <f>AL59</f>
        <v>#N/A</v>
      </c>
      <c r="D59" s="44"/>
      <c r="E59" s="44" t="e">
        <f>AY59</f>
        <v>#N/A</v>
      </c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3019</v>
      </c>
      <c r="O59" s="63" t="s">
        <v>3020</v>
      </c>
      <c r="P59" s="62" t="s">
        <v>3021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  <c r="CX59" t="s">
        <v>250</v>
      </c>
      <c r="CZ59" s="27" t="s">
        <v>5152</v>
      </c>
    </row>
    <row r="60" spans="2:104" ht="15" customHeight="1" x14ac:dyDescent="0.15">
      <c r="B60" s="1" t="s">
        <v>2919</v>
      </c>
      <c r="C60" s="32" t="e">
        <f>AZ59</f>
        <v>#N/A</v>
      </c>
      <c r="D60" s="27" t="e">
        <f t="shared" ref="D60:D74" si="41">VLOOKUP(C60,$CX$1:$CZ$2000,2,0)</f>
        <v>#N/A</v>
      </c>
      <c r="E60" s="27" t="e">
        <f t="shared" ref="E60:E74" si="42">VLOOKUP(C60,$CX$1:$CZ$2000,3,0)</f>
        <v>#N/A</v>
      </c>
      <c r="F60" s="34" t="e">
        <f>AQ59</f>
        <v>#N/A</v>
      </c>
      <c r="G60" s="17"/>
      <c r="H60" s="1" t="s">
        <v>2919</v>
      </c>
      <c r="I60" s="32" t="e">
        <f>C41</f>
        <v>#N/A</v>
      </c>
      <c r="J60" s="27" t="e">
        <f t="shared" ref="J60:J74" si="43">VLOOKUP(I60,$CX$1:$CZ$2000,2,0)</f>
        <v>#N/A</v>
      </c>
      <c r="K60" s="27" t="e">
        <f t="shared" ref="K60:K74" si="44">VLOOKUP(I60,$CX$1:$CZ$2000,3,0)</f>
        <v>#N/A</v>
      </c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2921</v>
      </c>
      <c r="AL60" s="40" t="s">
        <v>2918</v>
      </c>
      <c r="AM60" s="41" t="s">
        <v>2917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  <c r="CX60" t="s">
        <v>59</v>
      </c>
      <c r="CY60" s="27" t="s">
        <v>5163</v>
      </c>
      <c r="CZ60" s="27" t="s">
        <v>5164</v>
      </c>
    </row>
    <row r="61" spans="2:104" ht="15" customHeight="1" x14ac:dyDescent="0.15">
      <c r="B61" s="1" t="s">
        <v>2919</v>
      </c>
      <c r="C61" s="15" t="e">
        <f>BA59</f>
        <v>#N/A</v>
      </c>
      <c r="D61" s="30" t="e">
        <f t="shared" si="41"/>
        <v>#N/A</v>
      </c>
      <c r="E61" s="30" t="e">
        <f t="shared" si="42"/>
        <v>#N/A</v>
      </c>
      <c r="F61" s="31"/>
      <c r="G61" s="17"/>
      <c r="H61" s="1" t="s">
        <v>2919</v>
      </c>
      <c r="I61" s="32" t="e">
        <f t="shared" ref="I61:I63" si="45">C42</f>
        <v>#N/A</v>
      </c>
      <c r="J61" s="30" t="e">
        <f t="shared" si="43"/>
        <v>#N/A</v>
      </c>
      <c r="K61" s="30" t="e">
        <f t="shared" si="44"/>
        <v>#N/A</v>
      </c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73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  <c r="CX61" t="s">
        <v>155</v>
      </c>
      <c r="CZ61" s="27" t="s">
        <v>5166</v>
      </c>
    </row>
    <row r="62" spans="2:104" ht="15" customHeight="1" x14ac:dyDescent="0.15">
      <c r="B62" s="1" t="s">
        <v>2919</v>
      </c>
      <c r="C62" s="15" t="e">
        <f>BC59</f>
        <v>#N/A</v>
      </c>
      <c r="D62" s="30" t="e">
        <f t="shared" si="41"/>
        <v>#N/A</v>
      </c>
      <c r="E62" s="30" t="e">
        <f t="shared" si="42"/>
        <v>#N/A</v>
      </c>
      <c r="F62" s="31"/>
      <c r="G62" s="17"/>
      <c r="H62" s="1" t="s">
        <v>2919</v>
      </c>
      <c r="I62" s="32" t="e">
        <f t="shared" si="45"/>
        <v>#N/A</v>
      </c>
      <c r="J62" s="30" t="e">
        <f t="shared" si="43"/>
        <v>#N/A</v>
      </c>
      <c r="K62" s="30" t="e">
        <f t="shared" si="44"/>
        <v>#N/A</v>
      </c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  <c r="CX62" t="s">
        <v>376</v>
      </c>
      <c r="CZ62" s="27" t="s">
        <v>5154</v>
      </c>
    </row>
    <row r="63" spans="2:104" ht="15" customHeight="1" x14ac:dyDescent="0.15">
      <c r="B63" s="1" t="s">
        <v>2919</v>
      </c>
      <c r="C63" s="15" t="e">
        <f>BQ59</f>
        <v>#N/A</v>
      </c>
      <c r="D63" s="30" t="e">
        <f t="shared" si="41"/>
        <v>#N/A</v>
      </c>
      <c r="E63" s="30" t="e">
        <f t="shared" si="42"/>
        <v>#N/A</v>
      </c>
      <c r="F63" s="31"/>
      <c r="G63" s="17"/>
      <c r="H63" s="1" t="s">
        <v>2919</v>
      </c>
      <c r="I63" s="32" t="e">
        <f t="shared" si="45"/>
        <v>#N/A</v>
      </c>
      <c r="J63" s="30" t="e">
        <f t="shared" si="43"/>
        <v>#N/A</v>
      </c>
      <c r="K63" s="30" t="e">
        <f t="shared" si="44"/>
        <v>#N/A</v>
      </c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  <c r="CX63" t="s">
        <v>1053</v>
      </c>
      <c r="CZ63" s="27" t="s">
        <v>5152</v>
      </c>
    </row>
    <row r="64" spans="2:104" ht="15" customHeight="1" x14ac:dyDescent="0.15">
      <c r="B64" s="2" t="s">
        <v>2920</v>
      </c>
      <c r="C64" s="15" t="e">
        <f>BR59</f>
        <v>#N/A</v>
      </c>
      <c r="D64" s="30" t="e">
        <f t="shared" si="41"/>
        <v>#N/A</v>
      </c>
      <c r="E64" s="30" t="e">
        <f t="shared" si="42"/>
        <v>#N/A</v>
      </c>
      <c r="F64" s="35" t="e">
        <f>AU59</f>
        <v>#N/A</v>
      </c>
      <c r="G64" s="17"/>
      <c r="H64" s="2" t="s">
        <v>2920</v>
      </c>
      <c r="I64" s="15" t="e">
        <f>C47</f>
        <v>#N/A</v>
      </c>
      <c r="J64" s="30" t="e">
        <f t="shared" si="43"/>
        <v>#N/A</v>
      </c>
      <c r="K64" s="30" t="e">
        <f t="shared" si="44"/>
        <v>#N/A</v>
      </c>
      <c r="L64" s="38" t="e">
        <f>F47</f>
        <v>#N/A</v>
      </c>
      <c r="N64" s="65" t="s">
        <v>2955</v>
      </c>
      <c r="O64" s="66" t="s">
        <v>2929</v>
      </c>
      <c r="P64" s="66" t="s">
        <v>2930</v>
      </c>
      <c r="Q64" s="65" t="s">
        <v>2956</v>
      </c>
      <c r="AH64" s="13"/>
      <c r="AI64" s="13"/>
      <c r="CX64" t="s">
        <v>484</v>
      </c>
      <c r="CZ64" s="27" t="s">
        <v>5152</v>
      </c>
    </row>
    <row r="65" spans="2:104" ht="15" customHeight="1" x14ac:dyDescent="0.15">
      <c r="B65" s="1" t="s">
        <v>2919</v>
      </c>
      <c r="C65" s="15" t="e">
        <f>BD59</f>
        <v>#N/A</v>
      </c>
      <c r="D65" s="30" t="e">
        <f t="shared" si="41"/>
        <v>#N/A</v>
      </c>
      <c r="E65" s="30" t="e">
        <f t="shared" si="42"/>
        <v>#N/A</v>
      </c>
      <c r="F65" s="34" t="e">
        <f>AR59</f>
        <v>#N/A</v>
      </c>
      <c r="G65" s="17"/>
      <c r="H65" s="1" t="s">
        <v>2919</v>
      </c>
      <c r="I65" s="15" t="e">
        <f>C50</f>
        <v>#N/A</v>
      </c>
      <c r="J65" s="30" t="e">
        <f t="shared" si="43"/>
        <v>#N/A</v>
      </c>
      <c r="K65" s="30" t="e">
        <f t="shared" si="44"/>
        <v>#N/A</v>
      </c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  <c r="CX65" t="s">
        <v>615</v>
      </c>
      <c r="CY65" s="27" t="s">
        <v>5153</v>
      </c>
      <c r="CZ65" s="27" t="s">
        <v>5162</v>
      </c>
    </row>
    <row r="66" spans="2:104" ht="15" customHeight="1" x14ac:dyDescent="0.15">
      <c r="B66" s="1" t="s">
        <v>2919</v>
      </c>
      <c r="C66" s="15" t="e">
        <f>BS59</f>
        <v>#N/A</v>
      </c>
      <c r="D66" s="30" t="e">
        <f t="shared" si="41"/>
        <v>#N/A</v>
      </c>
      <c r="E66" s="30" t="e">
        <f t="shared" si="42"/>
        <v>#N/A</v>
      </c>
      <c r="F66" s="31"/>
      <c r="G66" s="17"/>
      <c r="H66" s="1" t="s">
        <v>2919</v>
      </c>
      <c r="I66" s="15" t="e">
        <f>C51</f>
        <v>#N/A</v>
      </c>
      <c r="J66" s="30" t="e">
        <f t="shared" si="43"/>
        <v>#N/A</v>
      </c>
      <c r="K66" s="30" t="e">
        <f t="shared" si="44"/>
        <v>#N/A</v>
      </c>
      <c r="L66" s="31"/>
      <c r="AH66" s="13"/>
      <c r="AI66" s="13"/>
      <c r="CX66" t="s">
        <v>285</v>
      </c>
      <c r="CY66" s="27" t="s">
        <v>5165</v>
      </c>
      <c r="CZ66" s="27" t="s">
        <v>5160</v>
      </c>
    </row>
    <row r="67" spans="2:104" ht="15" customHeight="1" x14ac:dyDescent="0.15">
      <c r="B67" s="2" t="s">
        <v>2920</v>
      </c>
      <c r="C67" s="15" t="e">
        <f>BT59</f>
        <v>#N/A</v>
      </c>
      <c r="D67" s="30" t="e">
        <f t="shared" si="41"/>
        <v>#N/A</v>
      </c>
      <c r="E67" s="30" t="e">
        <f t="shared" si="42"/>
        <v>#N/A</v>
      </c>
      <c r="F67" s="35" t="e">
        <f>AV59</f>
        <v>#N/A</v>
      </c>
      <c r="G67" s="17"/>
      <c r="H67" s="2" t="s">
        <v>2920</v>
      </c>
      <c r="I67" s="15" t="e">
        <f>C54</f>
        <v>#N/A</v>
      </c>
      <c r="J67" s="30" t="e">
        <f t="shared" si="43"/>
        <v>#N/A</v>
      </c>
      <c r="K67" s="30" t="e">
        <f t="shared" si="44"/>
        <v>#N/A</v>
      </c>
      <c r="L67" s="38" t="e">
        <f>F54</f>
        <v>#N/A</v>
      </c>
      <c r="O67" s="80" t="s">
        <v>2919</v>
      </c>
      <c r="R67" s="86" t="s">
        <v>3054</v>
      </c>
      <c r="AH67" s="13"/>
      <c r="AI67" s="13"/>
      <c r="CX67" t="s">
        <v>48</v>
      </c>
      <c r="CZ67" s="27" t="s">
        <v>5165</v>
      </c>
    </row>
    <row r="68" spans="2:104" ht="15" customHeight="1" x14ac:dyDescent="0.15">
      <c r="B68" s="1" t="s">
        <v>2919</v>
      </c>
      <c r="C68" s="15" t="e">
        <f>BB59</f>
        <v>#N/A</v>
      </c>
      <c r="D68" s="30" t="e">
        <f t="shared" si="41"/>
        <v>#N/A</v>
      </c>
      <c r="E68" s="30" t="e">
        <f t="shared" si="42"/>
        <v>#N/A</v>
      </c>
      <c r="F68" s="34" t="e">
        <f>AS59</f>
        <v>#N/A</v>
      </c>
      <c r="G68" s="17"/>
      <c r="H68" s="1" t="s">
        <v>2919</v>
      </c>
      <c r="I68" s="15" t="e">
        <f>I42</f>
        <v>#N/A</v>
      </c>
      <c r="J68" s="30" t="e">
        <f t="shared" si="43"/>
        <v>#N/A</v>
      </c>
      <c r="K68" s="30" t="e">
        <f t="shared" si="44"/>
        <v>#N/A</v>
      </c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  <c r="CX68" t="s">
        <v>335</v>
      </c>
      <c r="CZ68" s="27" t="s">
        <v>5154</v>
      </c>
    </row>
    <row r="69" spans="2:104" ht="15" customHeight="1" x14ac:dyDescent="0.15">
      <c r="B69" s="1" t="s">
        <v>2919</v>
      </c>
      <c r="C69" s="15" t="e">
        <f>BE59</f>
        <v>#N/A</v>
      </c>
      <c r="D69" s="30" t="e">
        <f t="shared" si="41"/>
        <v>#N/A</v>
      </c>
      <c r="E69" s="30" t="e">
        <f t="shared" si="42"/>
        <v>#N/A</v>
      </c>
      <c r="F69" s="31"/>
      <c r="G69" s="17"/>
      <c r="H69" s="1" t="s">
        <v>2919</v>
      </c>
      <c r="I69" s="15" t="e">
        <f t="shared" ref="I69:I70" si="46">I43</f>
        <v>#N/A</v>
      </c>
      <c r="J69" s="30" t="e">
        <f t="shared" si="43"/>
        <v>#N/A</v>
      </c>
      <c r="K69" s="30" t="e">
        <f t="shared" si="44"/>
        <v>#N/A</v>
      </c>
      <c r="L69" s="31"/>
      <c r="N69" s="8"/>
      <c r="O69" s="83" t="s">
        <v>3067</v>
      </c>
      <c r="AH69" s="13"/>
      <c r="AI69" s="13"/>
      <c r="CX69" t="s">
        <v>410</v>
      </c>
      <c r="CZ69" s="27" t="s">
        <v>5153</v>
      </c>
    </row>
    <row r="70" spans="2:104" ht="15" customHeight="1" x14ac:dyDescent="0.15">
      <c r="B70" s="1" t="s">
        <v>2919</v>
      </c>
      <c r="C70" s="15" t="e">
        <f>BU59</f>
        <v>#N/A</v>
      </c>
      <c r="D70" s="30" t="e">
        <f t="shared" si="41"/>
        <v>#N/A</v>
      </c>
      <c r="E70" s="30" t="e">
        <f t="shared" si="42"/>
        <v>#N/A</v>
      </c>
      <c r="F70" s="31"/>
      <c r="G70" s="17"/>
      <c r="H70" s="1" t="s">
        <v>2919</v>
      </c>
      <c r="I70" s="15" t="e">
        <f t="shared" si="46"/>
        <v>#N/A</v>
      </c>
      <c r="J70" s="30" t="e">
        <f t="shared" si="43"/>
        <v>#N/A</v>
      </c>
      <c r="K70" s="30" t="e">
        <f t="shared" si="44"/>
        <v>#N/A</v>
      </c>
      <c r="L70" s="31"/>
      <c r="N70" s="8"/>
      <c r="O70" s="78" t="s">
        <v>2920</v>
      </c>
      <c r="AH70" s="13"/>
      <c r="AI70" s="13"/>
      <c r="CX70" t="s">
        <v>189</v>
      </c>
      <c r="CZ70" s="27" t="s">
        <v>5166</v>
      </c>
    </row>
    <row r="71" spans="2:104" ht="15" customHeight="1" x14ac:dyDescent="0.15">
      <c r="B71" s="2" t="s">
        <v>2920</v>
      </c>
      <c r="C71" s="15" t="e">
        <f>BV59</f>
        <v>#N/A</v>
      </c>
      <c r="D71" s="30" t="e">
        <f t="shared" si="41"/>
        <v>#N/A</v>
      </c>
      <c r="E71" s="30" t="e">
        <f t="shared" si="42"/>
        <v>#N/A</v>
      </c>
      <c r="F71" s="35" t="e">
        <f>AW59</f>
        <v>#N/A</v>
      </c>
      <c r="G71" s="17"/>
      <c r="H71" s="2" t="s">
        <v>2920</v>
      </c>
      <c r="I71" s="15" t="e">
        <f>I47</f>
        <v>#N/A</v>
      </c>
      <c r="J71" s="30" t="e">
        <f t="shared" si="43"/>
        <v>#N/A</v>
      </c>
      <c r="K71" s="30" t="e">
        <f t="shared" si="44"/>
        <v>#N/A</v>
      </c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  <c r="CX71" t="s">
        <v>193</v>
      </c>
      <c r="CY71" s="27" t="s">
        <v>5151</v>
      </c>
      <c r="CZ71" s="27" t="s">
        <v>5155</v>
      </c>
    </row>
    <row r="72" spans="2:104" ht="15" customHeight="1" x14ac:dyDescent="0.15">
      <c r="B72" s="1" t="s">
        <v>2919</v>
      </c>
      <c r="C72" s="15" t="e">
        <f>BF59</f>
        <v>#N/A</v>
      </c>
      <c r="D72" s="30" t="e">
        <f t="shared" si="41"/>
        <v>#N/A</v>
      </c>
      <c r="E72" s="30" t="e">
        <f t="shared" si="42"/>
        <v>#N/A</v>
      </c>
      <c r="F72" s="34" t="e">
        <f>AT59</f>
        <v>#N/A</v>
      </c>
      <c r="G72" s="17"/>
      <c r="H72" s="1" t="s">
        <v>2919</v>
      </c>
      <c r="I72" s="15" t="e">
        <f>I50</f>
        <v>#N/A</v>
      </c>
      <c r="J72" s="30" t="e">
        <f t="shared" si="43"/>
        <v>#N/A</v>
      </c>
      <c r="K72" s="30" t="e">
        <f t="shared" si="44"/>
        <v>#N/A</v>
      </c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  <c r="CX72" t="s">
        <v>95</v>
      </c>
      <c r="CY72" s="27" t="s">
        <v>5153</v>
      </c>
      <c r="CZ72" s="27" t="s">
        <v>5154</v>
      </c>
    </row>
    <row r="73" spans="2:104" ht="15" customHeight="1" x14ac:dyDescent="0.15">
      <c r="B73" s="1" t="s">
        <v>2919</v>
      </c>
      <c r="C73" s="15" t="e">
        <f>BW59</f>
        <v>#N/A</v>
      </c>
      <c r="D73" s="30" t="e">
        <f t="shared" si="41"/>
        <v>#N/A</v>
      </c>
      <c r="E73" s="30" t="e">
        <f t="shared" si="42"/>
        <v>#N/A</v>
      </c>
      <c r="F73" s="31"/>
      <c r="G73" s="17"/>
      <c r="H73" s="1" t="s">
        <v>2919</v>
      </c>
      <c r="I73" s="15" t="e">
        <f>I51</f>
        <v>#N/A</v>
      </c>
      <c r="J73" s="30" t="e">
        <f t="shared" si="43"/>
        <v>#N/A</v>
      </c>
      <c r="K73" s="30" t="e">
        <f t="shared" si="44"/>
        <v>#N/A</v>
      </c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47">N73*Q73</f>
        <v>#N/A</v>
      </c>
      <c r="S73" s="14"/>
      <c r="T73" s="14"/>
      <c r="AH73" s="13"/>
      <c r="CX73" t="s">
        <v>131</v>
      </c>
      <c r="CY73" s="27" t="s">
        <v>5166</v>
      </c>
      <c r="CZ73" s="27" t="s">
        <v>5165</v>
      </c>
    </row>
    <row r="74" spans="2:104" ht="15" customHeight="1" x14ac:dyDescent="0.15">
      <c r="B74" s="2" t="s">
        <v>2920</v>
      </c>
      <c r="C74" s="15" t="e">
        <f>BX59</f>
        <v>#N/A</v>
      </c>
      <c r="D74" s="30" t="e">
        <f t="shared" si="41"/>
        <v>#N/A</v>
      </c>
      <c r="E74" s="30" t="e">
        <f t="shared" si="42"/>
        <v>#N/A</v>
      </c>
      <c r="F74" s="35" t="e">
        <f>AX59</f>
        <v>#N/A</v>
      </c>
      <c r="G74" s="17"/>
      <c r="H74" s="2" t="s">
        <v>2920</v>
      </c>
      <c r="I74" s="15" t="e">
        <f>I54</f>
        <v>#N/A</v>
      </c>
      <c r="J74" s="30" t="e">
        <f t="shared" si="43"/>
        <v>#N/A</v>
      </c>
      <c r="K74" s="30" t="e">
        <f t="shared" si="44"/>
        <v>#N/A</v>
      </c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47"/>
        <v>#N/A</v>
      </c>
      <c r="S74" s="14"/>
      <c r="T74" s="14"/>
      <c r="AH74" s="13"/>
      <c r="CX74" t="s">
        <v>115</v>
      </c>
      <c r="CZ74" s="27" t="s">
        <v>5153</v>
      </c>
    </row>
    <row r="75" spans="2:104" ht="15" customHeight="1" x14ac:dyDescent="0.15">
      <c r="AH75" s="13"/>
      <c r="CX75" t="s">
        <v>287</v>
      </c>
      <c r="CY75" s="27" t="s">
        <v>5153</v>
      </c>
      <c r="CZ75" s="27" t="s">
        <v>2936</v>
      </c>
    </row>
    <row r="76" spans="2:104" ht="15" customHeight="1" x14ac:dyDescent="0.15">
      <c r="B76" s="16" t="e">
        <f>AM77</f>
        <v>#N/A</v>
      </c>
      <c r="C76" s="36" t="e">
        <f>BH77</f>
        <v>#N/A</v>
      </c>
      <c r="D76" s="44"/>
      <c r="E76" s="44" t="e">
        <f>BL77</f>
        <v>#N/A</v>
      </c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2921</v>
      </c>
      <c r="AL76" s="23" t="s">
        <v>2918</v>
      </c>
      <c r="AM76" s="24" t="s">
        <v>2917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  <c r="CX76" t="s">
        <v>289</v>
      </c>
      <c r="CY76" s="27" t="s">
        <v>5153</v>
      </c>
      <c r="CZ76" s="27" t="s">
        <v>5155</v>
      </c>
    </row>
    <row r="77" spans="2:104" ht="15" customHeight="1" x14ac:dyDescent="0.15">
      <c r="B77" s="29" t="e">
        <f>BG77</f>
        <v>#N/A</v>
      </c>
      <c r="C77" s="36" t="e">
        <f>AL77</f>
        <v>#N/A</v>
      </c>
      <c r="D77" s="44"/>
      <c r="E77" s="44" t="e">
        <f>AY77</f>
        <v>#N/A</v>
      </c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3019</v>
      </c>
      <c r="O77" s="63" t="s">
        <v>3020</v>
      </c>
      <c r="P77" s="62" t="s">
        <v>3021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  <c r="CX77" t="s">
        <v>79</v>
      </c>
      <c r="CZ77" s="27" t="s">
        <v>5154</v>
      </c>
    </row>
    <row r="78" spans="2:104" ht="15" customHeight="1" x14ac:dyDescent="0.15">
      <c r="B78" s="1" t="s">
        <v>2919</v>
      </c>
      <c r="C78" s="32" t="e">
        <f>AZ77</f>
        <v>#N/A</v>
      </c>
      <c r="D78" s="27" t="e">
        <f t="shared" ref="D78:D92" si="48">VLOOKUP(C78,$CX$1:$CZ$2000,2,0)</f>
        <v>#N/A</v>
      </c>
      <c r="E78" s="27" t="e">
        <f t="shared" ref="E78:E92" si="49">VLOOKUP(C78,$CX$1:$CZ$2000,3,0)</f>
        <v>#N/A</v>
      </c>
      <c r="F78" s="34" t="e">
        <f>AQ77</f>
        <v>#N/A</v>
      </c>
      <c r="G78" s="17"/>
      <c r="H78" s="1" t="s">
        <v>2919</v>
      </c>
      <c r="I78" s="32" t="e">
        <f>C59</f>
        <v>#N/A</v>
      </c>
      <c r="J78" s="27" t="e">
        <f t="shared" ref="J78:J92" si="50">VLOOKUP(I78,$CX$1:$CZ$2000,2,0)</f>
        <v>#N/A</v>
      </c>
      <c r="K78" s="27" t="e">
        <f t="shared" ref="K78:K92" si="51">VLOOKUP(I78,$CX$1:$CZ$2000,3,0)</f>
        <v>#N/A</v>
      </c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2921</v>
      </c>
      <c r="AL78" s="40" t="s">
        <v>2918</v>
      </c>
      <c r="AM78" s="41" t="s">
        <v>2917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  <c r="CX78" t="s">
        <v>910</v>
      </c>
      <c r="CZ78" s="27" t="s">
        <v>5151</v>
      </c>
    </row>
    <row r="79" spans="2:104" ht="15" customHeight="1" x14ac:dyDescent="0.15">
      <c r="B79" s="1" t="s">
        <v>2919</v>
      </c>
      <c r="C79" s="15" t="e">
        <f>BA77</f>
        <v>#N/A</v>
      </c>
      <c r="D79" s="30" t="e">
        <f t="shared" si="48"/>
        <v>#N/A</v>
      </c>
      <c r="E79" s="30" t="e">
        <f t="shared" si="49"/>
        <v>#N/A</v>
      </c>
      <c r="F79" s="31"/>
      <c r="G79" s="17"/>
      <c r="H79" s="1" t="s">
        <v>2919</v>
      </c>
      <c r="I79" s="32" t="e">
        <f t="shared" ref="I79:I81" si="52">C60</f>
        <v>#N/A</v>
      </c>
      <c r="J79" s="30" t="e">
        <f t="shared" si="50"/>
        <v>#N/A</v>
      </c>
      <c r="K79" s="30" t="e">
        <f t="shared" si="51"/>
        <v>#N/A</v>
      </c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74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  <c r="CX79" t="s">
        <v>527</v>
      </c>
      <c r="CZ79" s="27" t="s">
        <v>5154</v>
      </c>
    </row>
    <row r="80" spans="2:104" ht="15" customHeight="1" x14ac:dyDescent="0.15">
      <c r="B80" s="1" t="s">
        <v>2919</v>
      </c>
      <c r="C80" s="15" t="e">
        <f>BC77</f>
        <v>#N/A</v>
      </c>
      <c r="D80" s="30" t="e">
        <f t="shared" si="48"/>
        <v>#N/A</v>
      </c>
      <c r="E80" s="30" t="e">
        <f t="shared" si="49"/>
        <v>#N/A</v>
      </c>
      <c r="F80" s="31"/>
      <c r="G80" s="17"/>
      <c r="H80" s="1" t="s">
        <v>2919</v>
      </c>
      <c r="I80" s="32" t="e">
        <f t="shared" si="52"/>
        <v>#N/A</v>
      </c>
      <c r="J80" s="30" t="e">
        <f t="shared" si="50"/>
        <v>#N/A</v>
      </c>
      <c r="K80" s="30" t="e">
        <f t="shared" si="51"/>
        <v>#N/A</v>
      </c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  <c r="CX80" t="s">
        <v>397</v>
      </c>
      <c r="CZ80" s="27" t="s">
        <v>5153</v>
      </c>
    </row>
    <row r="81" spans="2:104" ht="15" customHeight="1" x14ac:dyDescent="0.15">
      <c r="B81" s="1" t="s">
        <v>2919</v>
      </c>
      <c r="C81" s="15" t="e">
        <f>BQ77</f>
        <v>#N/A</v>
      </c>
      <c r="D81" s="30" t="e">
        <f t="shared" si="48"/>
        <v>#N/A</v>
      </c>
      <c r="E81" s="30" t="e">
        <f t="shared" si="49"/>
        <v>#N/A</v>
      </c>
      <c r="F81" s="31"/>
      <c r="G81" s="17"/>
      <c r="H81" s="1" t="s">
        <v>2919</v>
      </c>
      <c r="I81" s="32" t="e">
        <f t="shared" si="52"/>
        <v>#N/A</v>
      </c>
      <c r="J81" s="30" t="e">
        <f t="shared" si="50"/>
        <v>#N/A</v>
      </c>
      <c r="K81" s="30" t="e">
        <f t="shared" si="51"/>
        <v>#N/A</v>
      </c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  <c r="CX81" t="s">
        <v>3099</v>
      </c>
      <c r="CZ81" s="27" t="s">
        <v>5151</v>
      </c>
    </row>
    <row r="82" spans="2:104" ht="15" customHeight="1" x14ac:dyDescent="0.15">
      <c r="B82" s="2" t="s">
        <v>2920</v>
      </c>
      <c r="C82" s="15" t="e">
        <f>BR77</f>
        <v>#N/A</v>
      </c>
      <c r="D82" s="30" t="e">
        <f t="shared" si="48"/>
        <v>#N/A</v>
      </c>
      <c r="E82" s="30" t="e">
        <f t="shared" si="49"/>
        <v>#N/A</v>
      </c>
      <c r="F82" s="35" t="e">
        <f>AU77</f>
        <v>#N/A</v>
      </c>
      <c r="G82" s="17"/>
      <c r="H82" s="2" t="s">
        <v>2920</v>
      </c>
      <c r="I82" s="15" t="e">
        <f>C65</f>
        <v>#N/A</v>
      </c>
      <c r="J82" s="30" t="e">
        <f t="shared" si="50"/>
        <v>#N/A</v>
      </c>
      <c r="K82" s="30" t="e">
        <f t="shared" si="51"/>
        <v>#N/A</v>
      </c>
      <c r="L82" s="38" t="e">
        <f>F65</f>
        <v>#N/A</v>
      </c>
      <c r="N82" s="65" t="s">
        <v>2955</v>
      </c>
      <c r="O82" s="66" t="s">
        <v>2929</v>
      </c>
      <c r="P82" s="66" t="s">
        <v>2930</v>
      </c>
      <c r="Q82" s="65" t="s">
        <v>2956</v>
      </c>
      <c r="AH82" s="13"/>
      <c r="AI82" s="13"/>
      <c r="CX82" t="s">
        <v>580</v>
      </c>
      <c r="CZ82" s="27" t="s">
        <v>2936</v>
      </c>
    </row>
    <row r="83" spans="2:104" ht="15" customHeight="1" x14ac:dyDescent="0.15">
      <c r="B83" s="1" t="s">
        <v>2919</v>
      </c>
      <c r="C83" s="15" t="e">
        <f>BD77</f>
        <v>#N/A</v>
      </c>
      <c r="D83" s="30" t="e">
        <f t="shared" si="48"/>
        <v>#N/A</v>
      </c>
      <c r="E83" s="30" t="e">
        <f t="shared" si="49"/>
        <v>#N/A</v>
      </c>
      <c r="F83" s="34" t="e">
        <f>AR77</f>
        <v>#N/A</v>
      </c>
      <c r="G83" s="17"/>
      <c r="H83" s="1" t="s">
        <v>2919</v>
      </c>
      <c r="I83" s="15" t="e">
        <f>C68</f>
        <v>#N/A</v>
      </c>
      <c r="J83" s="30" t="e">
        <f t="shared" si="50"/>
        <v>#N/A</v>
      </c>
      <c r="K83" s="30" t="e">
        <f t="shared" si="51"/>
        <v>#N/A</v>
      </c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  <c r="CX83" t="s">
        <v>157</v>
      </c>
      <c r="CZ83" s="27" t="s">
        <v>5154</v>
      </c>
    </row>
    <row r="84" spans="2:104" ht="15" customHeight="1" x14ac:dyDescent="0.15">
      <c r="B84" s="1" t="s">
        <v>2919</v>
      </c>
      <c r="C84" s="15" t="e">
        <f>BS77</f>
        <v>#N/A</v>
      </c>
      <c r="D84" s="30" t="e">
        <f t="shared" si="48"/>
        <v>#N/A</v>
      </c>
      <c r="E84" s="30" t="e">
        <f t="shared" si="49"/>
        <v>#N/A</v>
      </c>
      <c r="F84" s="31"/>
      <c r="G84" s="17"/>
      <c r="H84" s="1" t="s">
        <v>2919</v>
      </c>
      <c r="I84" s="15" t="e">
        <f>C69</f>
        <v>#N/A</v>
      </c>
      <c r="J84" s="30" t="e">
        <f t="shared" si="50"/>
        <v>#N/A</v>
      </c>
      <c r="K84" s="30" t="e">
        <f t="shared" si="51"/>
        <v>#N/A</v>
      </c>
      <c r="L84" s="31"/>
      <c r="AH84" s="13"/>
      <c r="AI84" s="13"/>
      <c r="CX84" t="s">
        <v>617</v>
      </c>
      <c r="CZ84" s="27" t="s">
        <v>5151</v>
      </c>
    </row>
    <row r="85" spans="2:104" ht="15" customHeight="1" x14ac:dyDescent="0.15">
      <c r="B85" s="2" t="s">
        <v>2920</v>
      </c>
      <c r="C85" s="15" t="e">
        <f>BT77</f>
        <v>#N/A</v>
      </c>
      <c r="D85" s="30" t="e">
        <f t="shared" si="48"/>
        <v>#N/A</v>
      </c>
      <c r="E85" s="30" t="e">
        <f t="shared" si="49"/>
        <v>#N/A</v>
      </c>
      <c r="F85" s="35" t="e">
        <f>AV77</f>
        <v>#N/A</v>
      </c>
      <c r="G85" s="17"/>
      <c r="H85" s="2" t="s">
        <v>2920</v>
      </c>
      <c r="I85" s="15" t="e">
        <f>C72</f>
        <v>#N/A</v>
      </c>
      <c r="J85" s="30" t="e">
        <f t="shared" si="50"/>
        <v>#N/A</v>
      </c>
      <c r="K85" s="30" t="e">
        <f t="shared" si="51"/>
        <v>#N/A</v>
      </c>
      <c r="L85" s="38" t="e">
        <f>F72</f>
        <v>#N/A</v>
      </c>
      <c r="O85" s="80" t="s">
        <v>2919</v>
      </c>
      <c r="R85" s="86" t="s">
        <v>3054</v>
      </c>
      <c r="AH85" s="13"/>
      <c r="AI85" s="13"/>
      <c r="CX85" t="s">
        <v>842</v>
      </c>
      <c r="CZ85" s="27" t="s">
        <v>5152</v>
      </c>
    </row>
    <row r="86" spans="2:104" ht="15" customHeight="1" x14ac:dyDescent="0.15">
      <c r="B86" s="1" t="s">
        <v>2919</v>
      </c>
      <c r="C86" s="15" t="e">
        <f>BB77</f>
        <v>#N/A</v>
      </c>
      <c r="D86" s="30" t="e">
        <f t="shared" si="48"/>
        <v>#N/A</v>
      </c>
      <c r="E86" s="30" t="e">
        <f t="shared" si="49"/>
        <v>#N/A</v>
      </c>
      <c r="F86" s="34" t="e">
        <f>AS77</f>
        <v>#N/A</v>
      </c>
      <c r="G86" s="17"/>
      <c r="H86" s="1" t="s">
        <v>2919</v>
      </c>
      <c r="I86" s="15" t="e">
        <f>I60</f>
        <v>#N/A</v>
      </c>
      <c r="J86" s="30" t="e">
        <f t="shared" si="50"/>
        <v>#N/A</v>
      </c>
      <c r="K86" s="30" t="e">
        <f t="shared" si="51"/>
        <v>#N/A</v>
      </c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  <c r="CX86" t="s">
        <v>292</v>
      </c>
      <c r="CZ86" s="27" t="s">
        <v>5152</v>
      </c>
    </row>
    <row r="87" spans="2:104" ht="15" customHeight="1" x14ac:dyDescent="0.15">
      <c r="B87" s="1" t="s">
        <v>2919</v>
      </c>
      <c r="C87" s="15" t="e">
        <f>BE77</f>
        <v>#N/A</v>
      </c>
      <c r="D87" s="30" t="e">
        <f t="shared" si="48"/>
        <v>#N/A</v>
      </c>
      <c r="E87" s="30" t="e">
        <f t="shared" si="49"/>
        <v>#N/A</v>
      </c>
      <c r="F87" s="31"/>
      <c r="G87" s="17"/>
      <c r="H87" s="1" t="s">
        <v>2919</v>
      </c>
      <c r="I87" s="15" t="e">
        <f t="shared" ref="I87:I88" si="53">I61</f>
        <v>#N/A</v>
      </c>
      <c r="J87" s="30" t="e">
        <f t="shared" si="50"/>
        <v>#N/A</v>
      </c>
      <c r="K87" s="30" t="e">
        <f t="shared" si="51"/>
        <v>#N/A</v>
      </c>
      <c r="L87" s="31"/>
      <c r="N87" s="8"/>
      <c r="O87" s="83" t="s">
        <v>3067</v>
      </c>
      <c r="AH87" s="13"/>
      <c r="AI87" s="13"/>
      <c r="CX87" t="s">
        <v>495</v>
      </c>
      <c r="CY87" s="27" t="s">
        <v>5152</v>
      </c>
      <c r="CZ87" s="27" t="s">
        <v>5156</v>
      </c>
    </row>
    <row r="88" spans="2:104" ht="15" customHeight="1" x14ac:dyDescent="0.15">
      <c r="B88" s="1" t="s">
        <v>2919</v>
      </c>
      <c r="C88" s="15" t="e">
        <f>BU77</f>
        <v>#N/A</v>
      </c>
      <c r="D88" s="30" t="e">
        <f t="shared" si="48"/>
        <v>#N/A</v>
      </c>
      <c r="E88" s="30" t="e">
        <f t="shared" si="49"/>
        <v>#N/A</v>
      </c>
      <c r="F88" s="31"/>
      <c r="G88" s="17"/>
      <c r="H88" s="1" t="s">
        <v>2919</v>
      </c>
      <c r="I88" s="15" t="e">
        <f t="shared" si="53"/>
        <v>#N/A</v>
      </c>
      <c r="J88" s="30" t="e">
        <f t="shared" si="50"/>
        <v>#N/A</v>
      </c>
      <c r="K88" s="30" t="e">
        <f t="shared" si="51"/>
        <v>#N/A</v>
      </c>
      <c r="L88" s="31"/>
      <c r="N88" s="8"/>
      <c r="O88" s="78" t="s">
        <v>2920</v>
      </c>
      <c r="AH88" s="13"/>
      <c r="AI88" s="13"/>
      <c r="CX88" t="s">
        <v>117</v>
      </c>
      <c r="CZ88" s="27" t="s">
        <v>5152</v>
      </c>
    </row>
    <row r="89" spans="2:104" ht="15" customHeight="1" x14ac:dyDescent="0.15">
      <c r="B89" s="2" t="s">
        <v>2920</v>
      </c>
      <c r="C89" s="15" t="e">
        <f>BV77</f>
        <v>#N/A</v>
      </c>
      <c r="D89" s="30" t="e">
        <f t="shared" si="48"/>
        <v>#N/A</v>
      </c>
      <c r="E89" s="30" t="e">
        <f t="shared" si="49"/>
        <v>#N/A</v>
      </c>
      <c r="F89" s="35" t="e">
        <f>AW77</f>
        <v>#N/A</v>
      </c>
      <c r="G89" s="17"/>
      <c r="H89" s="2" t="s">
        <v>2920</v>
      </c>
      <c r="I89" s="15" t="e">
        <f>I65</f>
        <v>#N/A</v>
      </c>
      <c r="J89" s="30" t="e">
        <f t="shared" si="50"/>
        <v>#N/A</v>
      </c>
      <c r="K89" s="30" t="e">
        <f t="shared" si="51"/>
        <v>#N/A</v>
      </c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  <c r="CX89" t="s">
        <v>644</v>
      </c>
      <c r="CZ89" s="27" t="s">
        <v>5154</v>
      </c>
    </row>
    <row r="90" spans="2:104" ht="15" customHeight="1" x14ac:dyDescent="0.15">
      <c r="B90" s="1" t="s">
        <v>2919</v>
      </c>
      <c r="C90" s="15" t="e">
        <f>BF77</f>
        <v>#N/A</v>
      </c>
      <c r="D90" s="30" t="e">
        <f t="shared" si="48"/>
        <v>#N/A</v>
      </c>
      <c r="E90" s="30" t="e">
        <f t="shared" si="49"/>
        <v>#N/A</v>
      </c>
      <c r="F90" s="34" t="e">
        <f>AT77</f>
        <v>#N/A</v>
      </c>
      <c r="G90" s="17"/>
      <c r="H90" s="1" t="s">
        <v>2919</v>
      </c>
      <c r="I90" s="15" t="e">
        <f>I68</f>
        <v>#N/A</v>
      </c>
      <c r="J90" s="30" t="e">
        <f t="shared" si="50"/>
        <v>#N/A</v>
      </c>
      <c r="K90" s="30" t="e">
        <f t="shared" si="51"/>
        <v>#N/A</v>
      </c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  <c r="CX90" t="s">
        <v>429</v>
      </c>
      <c r="CZ90" s="27" t="s">
        <v>5154</v>
      </c>
    </row>
    <row r="91" spans="2:104" ht="15" customHeight="1" x14ac:dyDescent="0.15">
      <c r="B91" s="1" t="s">
        <v>2919</v>
      </c>
      <c r="C91" s="15" t="e">
        <f>BW77</f>
        <v>#N/A</v>
      </c>
      <c r="D91" s="30" t="e">
        <f t="shared" si="48"/>
        <v>#N/A</v>
      </c>
      <c r="E91" s="30" t="e">
        <f t="shared" si="49"/>
        <v>#N/A</v>
      </c>
      <c r="F91" s="31"/>
      <c r="G91" s="17"/>
      <c r="H91" s="1" t="s">
        <v>2919</v>
      </c>
      <c r="I91" s="15" t="e">
        <f>I69</f>
        <v>#N/A</v>
      </c>
      <c r="J91" s="30" t="e">
        <f t="shared" si="50"/>
        <v>#N/A</v>
      </c>
      <c r="K91" s="30" t="e">
        <f t="shared" si="51"/>
        <v>#N/A</v>
      </c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54">N91*Q91</f>
        <v>#N/A</v>
      </c>
      <c r="S91" s="14"/>
      <c r="T91" s="14"/>
      <c r="AH91" s="13"/>
      <c r="CX91" t="s">
        <v>402</v>
      </c>
      <c r="CY91" s="27" t="s">
        <v>5151</v>
      </c>
      <c r="CZ91" s="27" t="s">
        <v>5158</v>
      </c>
    </row>
    <row r="92" spans="2:104" ht="15" customHeight="1" x14ac:dyDescent="0.15">
      <c r="B92" s="2" t="s">
        <v>2920</v>
      </c>
      <c r="C92" s="15" t="e">
        <f>BX77</f>
        <v>#N/A</v>
      </c>
      <c r="D92" s="30" t="e">
        <f t="shared" si="48"/>
        <v>#N/A</v>
      </c>
      <c r="E92" s="30" t="e">
        <f t="shared" si="49"/>
        <v>#N/A</v>
      </c>
      <c r="F92" s="35" t="e">
        <f>AX77</f>
        <v>#N/A</v>
      </c>
      <c r="G92" s="17"/>
      <c r="H92" s="2" t="s">
        <v>2920</v>
      </c>
      <c r="I92" s="15" t="e">
        <f>I72</f>
        <v>#N/A</v>
      </c>
      <c r="J92" s="30" t="e">
        <f t="shared" si="50"/>
        <v>#N/A</v>
      </c>
      <c r="K92" s="30" t="e">
        <f t="shared" si="51"/>
        <v>#N/A</v>
      </c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54"/>
        <v>#N/A</v>
      </c>
      <c r="S92" s="14"/>
      <c r="T92" s="14"/>
      <c r="AH92" s="13"/>
      <c r="CX92" t="s">
        <v>196</v>
      </c>
      <c r="CY92" s="27" t="s">
        <v>5152</v>
      </c>
      <c r="CZ92" s="27" t="s">
        <v>2936</v>
      </c>
    </row>
    <row r="93" spans="2:104" ht="15" customHeight="1" x14ac:dyDescent="0.15">
      <c r="AH93" s="13"/>
      <c r="CX93" t="s">
        <v>229</v>
      </c>
      <c r="CZ93" s="27" t="s">
        <v>5154</v>
      </c>
    </row>
    <row r="94" spans="2:104" ht="15" customHeight="1" x14ac:dyDescent="0.15">
      <c r="B94" s="16" t="e">
        <f>AM95</f>
        <v>#N/A</v>
      </c>
      <c r="C94" s="36" t="e">
        <f>BH95</f>
        <v>#N/A</v>
      </c>
      <c r="D94" s="44"/>
      <c r="E94" s="44" t="e">
        <f>BL95</f>
        <v>#N/A</v>
      </c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2921</v>
      </c>
      <c r="AL94" s="23" t="s">
        <v>2918</v>
      </c>
      <c r="AM94" s="24" t="s">
        <v>2917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  <c r="CX94" t="s">
        <v>77</v>
      </c>
      <c r="CZ94" s="27" t="s">
        <v>5153</v>
      </c>
    </row>
    <row r="95" spans="2:104" ht="15" customHeight="1" x14ac:dyDescent="0.15">
      <c r="B95" s="29" t="e">
        <f>BG95</f>
        <v>#N/A</v>
      </c>
      <c r="C95" s="36" t="e">
        <f>AL95</f>
        <v>#N/A</v>
      </c>
      <c r="D95" s="44"/>
      <c r="E95" s="44" t="e">
        <f>AY95</f>
        <v>#N/A</v>
      </c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3019</v>
      </c>
      <c r="O95" s="63" t="s">
        <v>3020</v>
      </c>
      <c r="P95" s="62" t="s">
        <v>3021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  <c r="CX95" t="s">
        <v>140</v>
      </c>
      <c r="CY95" s="27" t="s">
        <v>5153</v>
      </c>
      <c r="CZ95" s="27" t="s">
        <v>2936</v>
      </c>
    </row>
    <row r="96" spans="2:104" ht="15" customHeight="1" x14ac:dyDescent="0.15">
      <c r="B96" s="1" t="s">
        <v>2919</v>
      </c>
      <c r="C96" s="32" t="e">
        <f>AZ95</f>
        <v>#N/A</v>
      </c>
      <c r="D96" s="27" t="e">
        <f t="shared" ref="D96:D110" si="55">VLOOKUP(C96,$CX$1:$CZ$2000,2,0)</f>
        <v>#N/A</v>
      </c>
      <c r="E96" s="27" t="e">
        <f t="shared" ref="E96:E110" si="56">VLOOKUP(C96,$CX$1:$CZ$2000,3,0)</f>
        <v>#N/A</v>
      </c>
      <c r="F96" s="34" t="e">
        <f>AQ95</f>
        <v>#N/A</v>
      </c>
      <c r="G96" s="17"/>
      <c r="H96" s="1" t="s">
        <v>2919</v>
      </c>
      <c r="I96" s="32" t="e">
        <f>C77</f>
        <v>#N/A</v>
      </c>
      <c r="J96" s="27" t="e">
        <f t="shared" ref="J96:J110" si="57">VLOOKUP(I96,$CX$1:$CZ$2000,2,0)</f>
        <v>#N/A</v>
      </c>
      <c r="K96" s="27" t="e">
        <f t="shared" ref="K96:K110" si="58">VLOOKUP(I96,$CX$1:$CZ$2000,3,0)</f>
        <v>#N/A</v>
      </c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2921</v>
      </c>
      <c r="AL96" s="40" t="s">
        <v>2918</v>
      </c>
      <c r="AM96" s="41" t="s">
        <v>2917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  <c r="CX96" t="s">
        <v>183</v>
      </c>
      <c r="CY96" s="27" t="s">
        <v>5151</v>
      </c>
      <c r="CZ96" s="27" t="s">
        <v>5167</v>
      </c>
    </row>
    <row r="97" spans="2:104" ht="15" customHeight="1" x14ac:dyDescent="0.15">
      <c r="B97" s="1" t="s">
        <v>2919</v>
      </c>
      <c r="C97" s="15" t="e">
        <f>BA95</f>
        <v>#N/A</v>
      </c>
      <c r="D97" s="30" t="e">
        <f t="shared" si="55"/>
        <v>#N/A</v>
      </c>
      <c r="E97" s="30" t="e">
        <f t="shared" si="56"/>
        <v>#N/A</v>
      </c>
      <c r="F97" s="31"/>
      <c r="G97" s="17"/>
      <c r="H97" s="1" t="s">
        <v>2919</v>
      </c>
      <c r="I97" s="32" t="e">
        <f t="shared" ref="I97:I99" si="59">C78</f>
        <v>#N/A</v>
      </c>
      <c r="J97" s="30" t="e">
        <f t="shared" si="57"/>
        <v>#N/A</v>
      </c>
      <c r="K97" s="30" t="e">
        <f t="shared" si="58"/>
        <v>#N/A</v>
      </c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75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  <c r="CX97" t="s">
        <v>396</v>
      </c>
      <c r="CZ97" s="27" t="s">
        <v>5152</v>
      </c>
    </row>
    <row r="98" spans="2:104" ht="15" customHeight="1" x14ac:dyDescent="0.15">
      <c r="B98" s="1" t="s">
        <v>2919</v>
      </c>
      <c r="C98" s="15" t="e">
        <f>BC95</f>
        <v>#N/A</v>
      </c>
      <c r="D98" s="30" t="e">
        <f t="shared" si="55"/>
        <v>#N/A</v>
      </c>
      <c r="E98" s="30" t="e">
        <f t="shared" si="56"/>
        <v>#N/A</v>
      </c>
      <c r="F98" s="31"/>
      <c r="G98" s="17"/>
      <c r="H98" s="1" t="s">
        <v>2919</v>
      </c>
      <c r="I98" s="32" t="e">
        <f t="shared" si="59"/>
        <v>#N/A</v>
      </c>
      <c r="J98" s="30" t="e">
        <f t="shared" si="57"/>
        <v>#N/A</v>
      </c>
      <c r="K98" s="30" t="e">
        <f t="shared" si="58"/>
        <v>#N/A</v>
      </c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  <c r="CX98" t="s">
        <v>2319</v>
      </c>
      <c r="CZ98" s="27" t="s">
        <v>5152</v>
      </c>
    </row>
    <row r="99" spans="2:104" ht="15" customHeight="1" x14ac:dyDescent="0.15">
      <c r="B99" s="1" t="s">
        <v>2919</v>
      </c>
      <c r="C99" s="15" t="e">
        <f>BQ95</f>
        <v>#N/A</v>
      </c>
      <c r="D99" s="30" t="e">
        <f t="shared" si="55"/>
        <v>#N/A</v>
      </c>
      <c r="E99" s="30" t="e">
        <f t="shared" si="56"/>
        <v>#N/A</v>
      </c>
      <c r="F99" s="31"/>
      <c r="G99" s="17"/>
      <c r="H99" s="1" t="s">
        <v>2919</v>
      </c>
      <c r="I99" s="32" t="e">
        <f t="shared" si="59"/>
        <v>#N/A</v>
      </c>
      <c r="J99" s="30" t="e">
        <f t="shared" si="57"/>
        <v>#N/A</v>
      </c>
      <c r="K99" s="30" t="e">
        <f t="shared" si="58"/>
        <v>#N/A</v>
      </c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  <c r="CX99" t="s">
        <v>202</v>
      </c>
      <c r="CY99" s="27" t="s">
        <v>5154</v>
      </c>
      <c r="CZ99" s="27" t="s">
        <v>5155</v>
      </c>
    </row>
    <row r="100" spans="2:104" ht="15" customHeight="1" x14ac:dyDescent="0.15">
      <c r="B100" s="2" t="s">
        <v>2920</v>
      </c>
      <c r="C100" s="15" t="e">
        <f>BR95</f>
        <v>#N/A</v>
      </c>
      <c r="D100" s="30" t="e">
        <f t="shared" si="55"/>
        <v>#N/A</v>
      </c>
      <c r="E100" s="30" t="e">
        <f t="shared" si="56"/>
        <v>#N/A</v>
      </c>
      <c r="F100" s="35" t="e">
        <f>AU95</f>
        <v>#N/A</v>
      </c>
      <c r="G100" s="17"/>
      <c r="H100" s="2" t="s">
        <v>2920</v>
      </c>
      <c r="I100" s="15" t="e">
        <f>C83</f>
        <v>#N/A</v>
      </c>
      <c r="J100" s="30" t="e">
        <f t="shared" si="57"/>
        <v>#N/A</v>
      </c>
      <c r="K100" s="30" t="e">
        <f t="shared" si="58"/>
        <v>#N/A</v>
      </c>
      <c r="L100" s="38" t="e">
        <f>F83</f>
        <v>#N/A</v>
      </c>
      <c r="N100" s="65" t="s">
        <v>2955</v>
      </c>
      <c r="O100" s="66" t="s">
        <v>2929</v>
      </c>
      <c r="P100" s="66" t="s">
        <v>2930</v>
      </c>
      <c r="Q100" s="65" t="s">
        <v>2956</v>
      </c>
      <c r="AH100" s="13"/>
      <c r="AI100" s="13"/>
      <c r="CX100" t="s">
        <v>828</v>
      </c>
      <c r="CZ100" s="27" t="s">
        <v>5152</v>
      </c>
    </row>
    <row r="101" spans="2:104" ht="15" customHeight="1" x14ac:dyDescent="0.15">
      <c r="B101" s="1" t="s">
        <v>2919</v>
      </c>
      <c r="C101" s="15" t="e">
        <f>BD95</f>
        <v>#N/A</v>
      </c>
      <c r="D101" s="30" t="e">
        <f t="shared" si="55"/>
        <v>#N/A</v>
      </c>
      <c r="E101" s="30" t="e">
        <f t="shared" si="56"/>
        <v>#N/A</v>
      </c>
      <c r="F101" s="34" t="e">
        <f>AR95</f>
        <v>#N/A</v>
      </c>
      <c r="G101" s="17"/>
      <c r="H101" s="1" t="s">
        <v>2919</v>
      </c>
      <c r="I101" s="15" t="e">
        <f>C86</f>
        <v>#N/A</v>
      </c>
      <c r="J101" s="30" t="e">
        <f t="shared" si="57"/>
        <v>#N/A</v>
      </c>
      <c r="K101" s="30" t="e">
        <f t="shared" si="58"/>
        <v>#N/A</v>
      </c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  <c r="CX101" t="s">
        <v>84</v>
      </c>
      <c r="CZ101" s="27" t="s">
        <v>5165</v>
      </c>
    </row>
    <row r="102" spans="2:104" ht="15" customHeight="1" x14ac:dyDescent="0.15">
      <c r="B102" s="1" t="s">
        <v>2919</v>
      </c>
      <c r="C102" s="15" t="e">
        <f>BS95</f>
        <v>#N/A</v>
      </c>
      <c r="D102" s="30" t="e">
        <f t="shared" si="55"/>
        <v>#N/A</v>
      </c>
      <c r="E102" s="30" t="e">
        <f t="shared" si="56"/>
        <v>#N/A</v>
      </c>
      <c r="F102" s="31"/>
      <c r="G102" s="17"/>
      <c r="H102" s="1" t="s">
        <v>2919</v>
      </c>
      <c r="I102" s="15" t="e">
        <f>C87</f>
        <v>#N/A</v>
      </c>
      <c r="J102" s="30" t="e">
        <f t="shared" si="57"/>
        <v>#N/A</v>
      </c>
      <c r="K102" s="30" t="e">
        <f t="shared" si="58"/>
        <v>#N/A</v>
      </c>
      <c r="L102" s="31"/>
      <c r="AH102" s="13"/>
      <c r="AI102" s="13"/>
      <c r="CX102" t="s">
        <v>49</v>
      </c>
      <c r="CY102" s="27" t="s">
        <v>5160</v>
      </c>
      <c r="CZ102" s="27" t="s">
        <v>5164</v>
      </c>
    </row>
    <row r="103" spans="2:104" ht="15" customHeight="1" x14ac:dyDescent="0.15">
      <c r="B103" s="2" t="s">
        <v>2920</v>
      </c>
      <c r="C103" s="15" t="e">
        <f>BT95</f>
        <v>#N/A</v>
      </c>
      <c r="D103" s="30" t="e">
        <f t="shared" si="55"/>
        <v>#N/A</v>
      </c>
      <c r="E103" s="30" t="e">
        <f t="shared" si="56"/>
        <v>#N/A</v>
      </c>
      <c r="F103" s="35" t="e">
        <f>AV95</f>
        <v>#N/A</v>
      </c>
      <c r="G103" s="17"/>
      <c r="H103" s="2" t="s">
        <v>2920</v>
      </c>
      <c r="I103" s="15" t="e">
        <f>C90</f>
        <v>#N/A</v>
      </c>
      <c r="J103" s="30" t="e">
        <f t="shared" si="57"/>
        <v>#N/A</v>
      </c>
      <c r="K103" s="30" t="e">
        <f t="shared" si="58"/>
        <v>#N/A</v>
      </c>
      <c r="L103" s="38" t="e">
        <f>F90</f>
        <v>#N/A</v>
      </c>
      <c r="O103" s="80" t="s">
        <v>2919</v>
      </c>
      <c r="R103" s="86" t="s">
        <v>3054</v>
      </c>
      <c r="AH103" s="13"/>
      <c r="AI103" s="13"/>
      <c r="CX103" t="s">
        <v>405</v>
      </c>
      <c r="CZ103" s="27" t="s">
        <v>5154</v>
      </c>
    </row>
    <row r="104" spans="2:104" ht="15" customHeight="1" x14ac:dyDescent="0.15">
      <c r="B104" s="1" t="s">
        <v>2919</v>
      </c>
      <c r="C104" s="15" t="e">
        <f>BB95</f>
        <v>#N/A</v>
      </c>
      <c r="D104" s="30" t="e">
        <f t="shared" si="55"/>
        <v>#N/A</v>
      </c>
      <c r="E104" s="30" t="e">
        <f t="shared" si="56"/>
        <v>#N/A</v>
      </c>
      <c r="F104" s="34" t="e">
        <f>AS95</f>
        <v>#N/A</v>
      </c>
      <c r="G104" s="17"/>
      <c r="H104" s="1" t="s">
        <v>2919</v>
      </c>
      <c r="I104" s="15" t="e">
        <f>I78</f>
        <v>#N/A</v>
      </c>
      <c r="J104" s="30" t="e">
        <f t="shared" si="57"/>
        <v>#N/A</v>
      </c>
      <c r="K104" s="30" t="e">
        <f t="shared" si="58"/>
        <v>#N/A</v>
      </c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  <c r="CX104" t="s">
        <v>236</v>
      </c>
      <c r="CZ104" s="27" t="s">
        <v>5154</v>
      </c>
    </row>
    <row r="105" spans="2:104" ht="15" customHeight="1" x14ac:dyDescent="0.15">
      <c r="B105" s="1" t="s">
        <v>2919</v>
      </c>
      <c r="C105" s="15" t="e">
        <f>BE95</f>
        <v>#N/A</v>
      </c>
      <c r="D105" s="30" t="e">
        <f t="shared" si="55"/>
        <v>#N/A</v>
      </c>
      <c r="E105" s="30" t="e">
        <f t="shared" si="56"/>
        <v>#N/A</v>
      </c>
      <c r="F105" s="31"/>
      <c r="G105" s="17"/>
      <c r="H105" s="1" t="s">
        <v>2919</v>
      </c>
      <c r="I105" s="15" t="e">
        <f t="shared" ref="I105:I106" si="60">I79</f>
        <v>#N/A</v>
      </c>
      <c r="J105" s="30" t="e">
        <f t="shared" si="57"/>
        <v>#N/A</v>
      </c>
      <c r="K105" s="30" t="e">
        <f t="shared" si="58"/>
        <v>#N/A</v>
      </c>
      <c r="L105" s="31"/>
      <c r="N105" s="8"/>
      <c r="O105" s="83" t="s">
        <v>3067</v>
      </c>
      <c r="AH105" s="13"/>
      <c r="AI105" s="13"/>
      <c r="CX105" t="s">
        <v>333</v>
      </c>
      <c r="CZ105" s="27" t="s">
        <v>5154</v>
      </c>
    </row>
    <row r="106" spans="2:104" ht="15" customHeight="1" x14ac:dyDescent="0.15">
      <c r="B106" s="1" t="s">
        <v>2919</v>
      </c>
      <c r="C106" s="15" t="e">
        <f>BU95</f>
        <v>#N/A</v>
      </c>
      <c r="D106" s="30" t="e">
        <f t="shared" si="55"/>
        <v>#N/A</v>
      </c>
      <c r="E106" s="30" t="e">
        <f t="shared" si="56"/>
        <v>#N/A</v>
      </c>
      <c r="F106" s="31"/>
      <c r="G106" s="17"/>
      <c r="H106" s="1" t="s">
        <v>2919</v>
      </c>
      <c r="I106" s="15" t="e">
        <f t="shared" si="60"/>
        <v>#N/A</v>
      </c>
      <c r="J106" s="30" t="e">
        <f t="shared" si="57"/>
        <v>#N/A</v>
      </c>
      <c r="K106" s="30" t="e">
        <f t="shared" si="58"/>
        <v>#N/A</v>
      </c>
      <c r="L106" s="31"/>
      <c r="N106" s="8"/>
      <c r="O106" s="78" t="s">
        <v>2920</v>
      </c>
      <c r="AH106" s="13"/>
      <c r="AI106" s="13"/>
      <c r="CX106" t="s">
        <v>309</v>
      </c>
      <c r="CY106" s="27" t="s">
        <v>5160</v>
      </c>
      <c r="CZ106" s="27" t="s">
        <v>5161</v>
      </c>
    </row>
    <row r="107" spans="2:104" ht="15" customHeight="1" x14ac:dyDescent="0.15">
      <c r="B107" s="2" t="s">
        <v>2920</v>
      </c>
      <c r="C107" s="15" t="e">
        <f>BV95</f>
        <v>#N/A</v>
      </c>
      <c r="D107" s="30" t="e">
        <f t="shared" si="55"/>
        <v>#N/A</v>
      </c>
      <c r="E107" s="30" t="e">
        <f t="shared" si="56"/>
        <v>#N/A</v>
      </c>
      <c r="F107" s="35" t="e">
        <f>AW95</f>
        <v>#N/A</v>
      </c>
      <c r="G107" s="17"/>
      <c r="H107" s="2" t="s">
        <v>2920</v>
      </c>
      <c r="I107" s="15" t="e">
        <f>I83</f>
        <v>#N/A</v>
      </c>
      <c r="J107" s="30" t="e">
        <f t="shared" si="57"/>
        <v>#N/A</v>
      </c>
      <c r="K107" s="30" t="e">
        <f t="shared" si="58"/>
        <v>#N/A</v>
      </c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  <c r="CX107" t="s">
        <v>411</v>
      </c>
      <c r="CZ107" s="27" t="s">
        <v>5153</v>
      </c>
    </row>
    <row r="108" spans="2:104" ht="15" customHeight="1" x14ac:dyDescent="0.15">
      <c r="B108" s="1" t="s">
        <v>2919</v>
      </c>
      <c r="C108" s="15" t="e">
        <f>BF95</f>
        <v>#N/A</v>
      </c>
      <c r="D108" s="30" t="e">
        <f t="shared" si="55"/>
        <v>#N/A</v>
      </c>
      <c r="E108" s="30" t="e">
        <f t="shared" si="56"/>
        <v>#N/A</v>
      </c>
      <c r="F108" s="34" t="e">
        <f>AT95</f>
        <v>#N/A</v>
      </c>
      <c r="G108" s="17"/>
      <c r="H108" s="1" t="s">
        <v>2919</v>
      </c>
      <c r="I108" s="15" t="e">
        <f>I86</f>
        <v>#N/A</v>
      </c>
      <c r="J108" s="30" t="e">
        <f t="shared" si="57"/>
        <v>#N/A</v>
      </c>
      <c r="K108" s="30" t="e">
        <f t="shared" si="58"/>
        <v>#N/A</v>
      </c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  <c r="CX108" t="s">
        <v>424</v>
      </c>
      <c r="CY108" s="27" t="s">
        <v>5153</v>
      </c>
      <c r="CZ108" s="27" t="s">
        <v>5155</v>
      </c>
    </row>
    <row r="109" spans="2:104" ht="15" customHeight="1" x14ac:dyDescent="0.15">
      <c r="B109" s="1" t="s">
        <v>2919</v>
      </c>
      <c r="C109" s="15" t="e">
        <f>BW95</f>
        <v>#N/A</v>
      </c>
      <c r="D109" s="30" t="e">
        <f t="shared" si="55"/>
        <v>#N/A</v>
      </c>
      <c r="E109" s="30" t="e">
        <f t="shared" si="56"/>
        <v>#N/A</v>
      </c>
      <c r="F109" s="31"/>
      <c r="G109" s="17"/>
      <c r="H109" s="1" t="s">
        <v>2919</v>
      </c>
      <c r="I109" s="15" t="e">
        <f>I87</f>
        <v>#N/A</v>
      </c>
      <c r="J109" s="30" t="e">
        <f t="shared" si="57"/>
        <v>#N/A</v>
      </c>
      <c r="K109" s="30" t="e">
        <f t="shared" si="58"/>
        <v>#N/A</v>
      </c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61">N109*Q109</f>
        <v>#N/A</v>
      </c>
      <c r="S109" s="14"/>
      <c r="T109" s="14"/>
      <c r="AH109" s="13"/>
      <c r="CX109" t="s">
        <v>688</v>
      </c>
      <c r="CZ109" s="27" t="s">
        <v>5152</v>
      </c>
    </row>
    <row r="110" spans="2:104" ht="15" customHeight="1" x14ac:dyDescent="0.15">
      <c r="B110" s="2" t="s">
        <v>2920</v>
      </c>
      <c r="C110" s="15" t="e">
        <f>BX95</f>
        <v>#N/A</v>
      </c>
      <c r="D110" s="30" t="e">
        <f t="shared" si="55"/>
        <v>#N/A</v>
      </c>
      <c r="E110" s="30" t="e">
        <f t="shared" si="56"/>
        <v>#N/A</v>
      </c>
      <c r="F110" s="35" t="e">
        <f>AX95</f>
        <v>#N/A</v>
      </c>
      <c r="G110" s="17"/>
      <c r="H110" s="2" t="s">
        <v>2920</v>
      </c>
      <c r="I110" s="15" t="e">
        <f>I90</f>
        <v>#N/A</v>
      </c>
      <c r="J110" s="30" t="e">
        <f t="shared" si="57"/>
        <v>#N/A</v>
      </c>
      <c r="K110" s="30" t="e">
        <f t="shared" si="58"/>
        <v>#N/A</v>
      </c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61"/>
        <v>#N/A</v>
      </c>
      <c r="S110" s="14"/>
      <c r="T110" s="14"/>
      <c r="AH110" s="13"/>
      <c r="CX110" t="s">
        <v>73</v>
      </c>
      <c r="CY110" s="27" t="s">
        <v>5165</v>
      </c>
      <c r="CZ110" s="27" t="s">
        <v>5164</v>
      </c>
    </row>
    <row r="111" spans="2:104" ht="15" customHeight="1" x14ac:dyDescent="0.15">
      <c r="AH111" s="13"/>
      <c r="CX111" t="s">
        <v>305</v>
      </c>
      <c r="CZ111" s="27" t="s">
        <v>5166</v>
      </c>
    </row>
    <row r="112" spans="2:104" ht="15" customHeight="1" x14ac:dyDescent="0.15">
      <c r="AH112" s="13"/>
      <c r="CX112" t="s">
        <v>493</v>
      </c>
      <c r="CY112" s="27" t="s">
        <v>5154</v>
      </c>
      <c r="CZ112" s="27" t="s">
        <v>5155</v>
      </c>
    </row>
    <row r="113" spans="16:104" ht="15" customHeight="1" x14ac:dyDescent="0.15">
      <c r="Q113" s="13" t="s">
        <v>2951</v>
      </c>
      <c r="AH113" s="13"/>
      <c r="CX113" t="s">
        <v>319</v>
      </c>
      <c r="CY113" s="27" t="s">
        <v>5151</v>
      </c>
      <c r="CZ113" s="27" t="s">
        <v>5162</v>
      </c>
    </row>
    <row r="114" spans="16:104" ht="15" customHeight="1" x14ac:dyDescent="0.15">
      <c r="Q114" s="13" t="s">
        <v>2952</v>
      </c>
      <c r="AH114" s="13"/>
      <c r="CX114" t="s">
        <v>430</v>
      </c>
      <c r="CZ114" s="27" t="s">
        <v>5151</v>
      </c>
    </row>
    <row r="115" spans="16:104" ht="15" customHeight="1" x14ac:dyDescent="0.15">
      <c r="Q115" s="13" t="s">
        <v>2953</v>
      </c>
      <c r="AH115" s="13"/>
      <c r="CX115" t="s">
        <v>240</v>
      </c>
      <c r="CZ115" s="27" t="s">
        <v>5154</v>
      </c>
    </row>
    <row r="116" spans="16:104" ht="15" customHeight="1" x14ac:dyDescent="0.15">
      <c r="Q116" s="13" t="s">
        <v>2954</v>
      </c>
      <c r="AH116" s="13"/>
      <c r="CX116" t="s">
        <v>307</v>
      </c>
      <c r="CY116" s="27" t="s">
        <v>5153</v>
      </c>
      <c r="CZ116" s="27" t="s">
        <v>5154</v>
      </c>
    </row>
    <row r="117" spans="16:104" ht="15" customHeight="1" x14ac:dyDescent="0.15">
      <c r="AH117" s="13"/>
      <c r="CX117" t="s">
        <v>646</v>
      </c>
      <c r="CZ117" s="27" t="s">
        <v>5152</v>
      </c>
    </row>
    <row r="118" spans="16:104" ht="15" customHeight="1" x14ac:dyDescent="0.15">
      <c r="P118" s="21"/>
      <c r="Q118" s="5" t="s">
        <v>2919</v>
      </c>
      <c r="AH118" s="13"/>
      <c r="CX118" t="s">
        <v>736</v>
      </c>
      <c r="CZ118" s="27" t="s">
        <v>5152</v>
      </c>
    </row>
    <row r="119" spans="16:104" ht="15" customHeight="1" x14ac:dyDescent="0.15">
      <c r="P119" s="5" t="s">
        <v>3045</v>
      </c>
      <c r="Q119" s="5">
        <v>3</v>
      </c>
      <c r="AH119" s="13"/>
      <c r="CX119" t="s">
        <v>780</v>
      </c>
      <c r="CY119" s="27" t="s">
        <v>5153</v>
      </c>
      <c r="CZ119" s="27" t="s">
        <v>5158</v>
      </c>
    </row>
    <row r="120" spans="16:104" ht="15" customHeight="1" x14ac:dyDescent="0.15">
      <c r="P120" s="5" t="s">
        <v>3046</v>
      </c>
      <c r="Q120" s="5">
        <v>2.5</v>
      </c>
      <c r="AH120" s="13"/>
      <c r="CX120" t="s">
        <v>344</v>
      </c>
      <c r="CZ120" s="27" t="s">
        <v>5151</v>
      </c>
    </row>
    <row r="121" spans="16:104" ht="15" customHeight="1" x14ac:dyDescent="0.15">
      <c r="P121" s="5" t="s">
        <v>3047</v>
      </c>
      <c r="Q121" s="5">
        <v>2</v>
      </c>
      <c r="AH121" s="13"/>
      <c r="CX121" t="s">
        <v>450</v>
      </c>
      <c r="CZ121" s="27" t="s">
        <v>5152</v>
      </c>
    </row>
    <row r="122" spans="16:104" ht="15" customHeight="1" x14ac:dyDescent="0.15">
      <c r="P122" s="5" t="s">
        <v>3048</v>
      </c>
      <c r="Q122" s="5">
        <v>1.5</v>
      </c>
      <c r="AH122" s="13"/>
      <c r="CX122" t="s">
        <v>222</v>
      </c>
      <c r="CY122" s="27" t="s">
        <v>5154</v>
      </c>
      <c r="CZ122" s="27" t="s">
        <v>5157</v>
      </c>
    </row>
    <row r="123" spans="16:104" ht="15" customHeight="1" x14ac:dyDescent="0.15">
      <c r="P123" s="5" t="s">
        <v>3049</v>
      </c>
      <c r="Q123" s="5">
        <v>1</v>
      </c>
      <c r="AH123" s="13"/>
      <c r="CX123" t="s">
        <v>497</v>
      </c>
      <c r="CZ123" s="27" t="s">
        <v>5152</v>
      </c>
    </row>
    <row r="124" spans="16:104" ht="15" customHeight="1" x14ac:dyDescent="0.15">
      <c r="AH124" s="13"/>
      <c r="CX124" t="s">
        <v>168</v>
      </c>
      <c r="CY124" s="27" t="s">
        <v>5154</v>
      </c>
      <c r="CZ124" s="27" t="s">
        <v>2936</v>
      </c>
    </row>
    <row r="125" spans="16:104" ht="15" customHeight="1" x14ac:dyDescent="0.15">
      <c r="P125" s="21"/>
      <c r="Q125" s="5" t="s">
        <v>3051</v>
      </c>
      <c r="R125" s="14"/>
      <c r="S125" s="14"/>
      <c r="T125" s="14"/>
      <c r="AH125" s="13"/>
      <c r="CX125" t="s">
        <v>129</v>
      </c>
      <c r="CZ125" s="27" t="s">
        <v>5152</v>
      </c>
    </row>
    <row r="126" spans="16:104" ht="15" customHeight="1" x14ac:dyDescent="0.15">
      <c r="P126" s="5" t="s">
        <v>3045</v>
      </c>
      <c r="Q126" s="5">
        <v>2.5</v>
      </c>
      <c r="R126" s="14"/>
      <c r="S126" s="14"/>
      <c r="T126" s="14"/>
      <c r="AH126" s="13"/>
      <c r="CX126" t="s">
        <v>299</v>
      </c>
      <c r="CY126" s="27" t="s">
        <v>5166</v>
      </c>
      <c r="CZ126" s="27" t="s">
        <v>5168</v>
      </c>
    </row>
    <row r="127" spans="16:104" ht="15" customHeight="1" x14ac:dyDescent="0.15">
      <c r="P127" s="5" t="s">
        <v>3046</v>
      </c>
      <c r="Q127" s="5">
        <v>2</v>
      </c>
      <c r="R127" s="14"/>
      <c r="S127" s="14"/>
      <c r="T127" s="14"/>
      <c r="AH127" s="13"/>
      <c r="CX127" t="s">
        <v>1003</v>
      </c>
      <c r="CZ127" s="27" t="s">
        <v>5152</v>
      </c>
    </row>
    <row r="128" spans="16:104" ht="15" customHeight="1" x14ac:dyDescent="0.15">
      <c r="P128" s="5" t="s">
        <v>3047</v>
      </c>
      <c r="Q128" s="5">
        <v>1.5</v>
      </c>
      <c r="R128" s="14"/>
      <c r="S128" s="14"/>
      <c r="T128" s="14"/>
      <c r="AH128" s="13"/>
      <c r="CX128" t="s">
        <v>171</v>
      </c>
      <c r="CZ128" s="27" t="s">
        <v>5153</v>
      </c>
    </row>
    <row r="129" spans="16:105" ht="15" customHeight="1" x14ac:dyDescent="0.15">
      <c r="P129" s="5" t="s">
        <v>3048</v>
      </c>
      <c r="Q129" s="5">
        <v>1.5</v>
      </c>
      <c r="AH129" s="13"/>
      <c r="CX129" t="s">
        <v>235</v>
      </c>
      <c r="CY129" s="27" t="s">
        <v>5165</v>
      </c>
      <c r="CZ129" s="27" t="s">
        <v>5169</v>
      </c>
    </row>
    <row r="130" spans="16:105" ht="15" customHeight="1" x14ac:dyDescent="0.15">
      <c r="P130" s="5" t="s">
        <v>3049</v>
      </c>
      <c r="Q130" s="5">
        <v>1</v>
      </c>
      <c r="AH130" s="13"/>
      <c r="CX130" t="s">
        <v>260</v>
      </c>
      <c r="CZ130" s="27" t="s">
        <v>5152</v>
      </c>
    </row>
    <row r="131" spans="16:105" ht="15" customHeight="1" x14ac:dyDescent="0.15">
      <c r="AH131" s="13"/>
      <c r="CX131" t="s">
        <v>438</v>
      </c>
      <c r="CY131" s="27" t="s">
        <v>5153</v>
      </c>
      <c r="CZ131" s="27" t="s">
        <v>5155</v>
      </c>
    </row>
    <row r="132" spans="16:105" ht="15" customHeight="1" x14ac:dyDescent="0.15">
      <c r="P132" s="21"/>
      <c r="Q132" s="5" t="s">
        <v>3052</v>
      </c>
      <c r="AH132" s="13"/>
      <c r="CX132" t="s">
        <v>334</v>
      </c>
      <c r="CY132" s="27" t="s">
        <v>5153</v>
      </c>
      <c r="CZ132" s="27" t="s">
        <v>5162</v>
      </c>
    </row>
    <row r="133" spans="16:105" ht="15" customHeight="1" x14ac:dyDescent="0.15">
      <c r="P133" s="5" t="s">
        <v>3045</v>
      </c>
      <c r="Q133" s="5">
        <v>2</v>
      </c>
      <c r="AH133" s="13"/>
      <c r="CX133" t="s">
        <v>144</v>
      </c>
      <c r="CY133" s="27" t="s">
        <v>5153</v>
      </c>
      <c r="CZ133" s="27" t="s">
        <v>5156</v>
      </c>
    </row>
    <row r="134" spans="16:105" ht="15" customHeight="1" x14ac:dyDescent="0.15">
      <c r="P134" s="5" t="s">
        <v>3046</v>
      </c>
      <c r="Q134" s="5">
        <v>1.5</v>
      </c>
      <c r="AH134" s="13"/>
      <c r="CX134" t="s">
        <v>638</v>
      </c>
      <c r="CZ134" s="27" t="s">
        <v>5160</v>
      </c>
    </row>
    <row r="135" spans="16:105" ht="15" customHeight="1" x14ac:dyDescent="0.15">
      <c r="P135" s="5" t="s">
        <v>3047</v>
      </c>
      <c r="Q135" s="5">
        <v>1.5</v>
      </c>
      <c r="AH135" s="13"/>
      <c r="CX135" t="s">
        <v>110</v>
      </c>
      <c r="CZ135" s="27" t="s">
        <v>5152</v>
      </c>
    </row>
    <row r="136" spans="16:105" ht="15" customHeight="1" x14ac:dyDescent="0.15">
      <c r="P136" s="5" t="s">
        <v>3048</v>
      </c>
      <c r="Q136" s="5">
        <v>1.2</v>
      </c>
      <c r="AH136" s="13"/>
      <c r="CX136" t="s">
        <v>563</v>
      </c>
      <c r="CZ136" s="27" t="s">
        <v>5152</v>
      </c>
    </row>
    <row r="137" spans="16:105" ht="15" customHeight="1" x14ac:dyDescent="0.15">
      <c r="P137" s="5" t="s">
        <v>3049</v>
      </c>
      <c r="Q137" s="5">
        <v>1</v>
      </c>
      <c r="AH137" s="13"/>
      <c r="CX137" t="s">
        <v>253</v>
      </c>
      <c r="CY137" s="27" t="s">
        <v>5166</v>
      </c>
      <c r="CZ137" s="27" t="s">
        <v>5165</v>
      </c>
    </row>
    <row r="138" spans="16:105" ht="15" customHeight="1" x14ac:dyDescent="0.15">
      <c r="AH138" s="13"/>
      <c r="CX138" t="s">
        <v>114</v>
      </c>
      <c r="CY138" s="27" t="s">
        <v>5152</v>
      </c>
      <c r="CZ138" s="27" t="s">
        <v>5157</v>
      </c>
    </row>
    <row r="139" spans="16:105" ht="15" customHeight="1" x14ac:dyDescent="0.15">
      <c r="P139" s="21"/>
      <c r="Q139" s="5" t="s">
        <v>3053</v>
      </c>
      <c r="AH139" s="13"/>
      <c r="CX139" t="s">
        <v>338</v>
      </c>
      <c r="CZ139" s="27" t="s">
        <v>5154</v>
      </c>
    </row>
    <row r="140" spans="16:105" ht="15" customHeight="1" x14ac:dyDescent="0.15">
      <c r="P140" s="5" t="s">
        <v>3045</v>
      </c>
      <c r="Q140" s="5">
        <v>2</v>
      </c>
      <c r="AH140" s="13"/>
      <c r="CX140" t="s">
        <v>461</v>
      </c>
      <c r="CZ140" s="27" t="s">
        <v>5154</v>
      </c>
    </row>
    <row r="141" spans="16:105" ht="15" customHeight="1" x14ac:dyDescent="0.15">
      <c r="P141" s="5" t="s">
        <v>3046</v>
      </c>
      <c r="Q141" s="5">
        <v>1.2</v>
      </c>
      <c r="AH141" s="13"/>
      <c r="CX141" t="s">
        <v>169</v>
      </c>
      <c r="CZ141" s="27" t="s">
        <v>5151</v>
      </c>
    </row>
    <row r="142" spans="16:105" ht="15" customHeight="1" x14ac:dyDescent="0.15">
      <c r="P142" s="5" t="s">
        <v>3047</v>
      </c>
      <c r="Q142" s="5">
        <v>1.2</v>
      </c>
      <c r="AH142" s="13"/>
      <c r="CX142" t="s">
        <v>478</v>
      </c>
      <c r="CZ142" s="27" t="s">
        <v>5152</v>
      </c>
    </row>
    <row r="143" spans="16:105" ht="15" customHeight="1" x14ac:dyDescent="0.15">
      <c r="P143" s="5" t="s">
        <v>3048</v>
      </c>
      <c r="Q143" s="5">
        <v>1</v>
      </c>
      <c r="R143" s="14"/>
      <c r="S143" s="14"/>
      <c r="T143" s="14"/>
      <c r="AH143" s="13"/>
      <c r="CX143" t="s">
        <v>694</v>
      </c>
      <c r="CY143" s="27" t="s">
        <v>5152</v>
      </c>
      <c r="CZ143" s="27" t="s">
        <v>5157</v>
      </c>
    </row>
    <row r="144" spans="16:105" ht="15" customHeight="1" x14ac:dyDescent="0.15">
      <c r="P144" s="5" t="s">
        <v>3049</v>
      </c>
      <c r="Q144" s="5">
        <v>1</v>
      </c>
      <c r="R144" s="14"/>
      <c r="S144" s="14"/>
      <c r="T144" s="14"/>
      <c r="AH144" s="13"/>
      <c r="CX144" t="s">
        <v>5089</v>
      </c>
      <c r="CY144" s="27" t="s">
        <v>5153</v>
      </c>
      <c r="CZ144" s="27" t="s">
        <v>5152</v>
      </c>
      <c r="DA144" s="27" t="s">
        <v>5152</v>
      </c>
    </row>
    <row r="145" spans="18:105" ht="15" customHeight="1" x14ac:dyDescent="0.15">
      <c r="R145" s="14"/>
      <c r="S145" s="14"/>
      <c r="T145" s="14"/>
      <c r="AH145" s="13"/>
      <c r="CX145" t="s">
        <v>4758</v>
      </c>
      <c r="CZ145" s="27" t="s">
        <v>5151</v>
      </c>
    </row>
    <row r="146" spans="18:105" ht="15" customHeight="1" x14ac:dyDescent="0.15">
      <c r="R146" s="14"/>
      <c r="S146" s="14"/>
      <c r="T146" s="14"/>
      <c r="AH146" s="13"/>
      <c r="CX146" t="s">
        <v>4743</v>
      </c>
      <c r="CZ146" s="27" t="s">
        <v>5151</v>
      </c>
    </row>
    <row r="147" spans="18:105" ht="15" customHeight="1" x14ac:dyDescent="0.15">
      <c r="AH147" s="13"/>
      <c r="CX147" t="s">
        <v>3813</v>
      </c>
      <c r="CZ147" s="27" t="s">
        <v>5151</v>
      </c>
    </row>
    <row r="148" spans="18:105" ht="15" customHeight="1" x14ac:dyDescent="0.15">
      <c r="AH148" s="13"/>
      <c r="CX148" t="s">
        <v>4006</v>
      </c>
      <c r="CZ148" s="27" t="s">
        <v>5153</v>
      </c>
    </row>
    <row r="149" spans="18:105" ht="15" customHeight="1" x14ac:dyDescent="0.15">
      <c r="AH149" s="13"/>
      <c r="CX149" t="s">
        <v>5066</v>
      </c>
      <c r="CY149" s="27" t="s">
        <v>5152</v>
      </c>
      <c r="CZ149" s="27" t="s">
        <v>5153</v>
      </c>
    </row>
    <row r="150" spans="18:105" ht="15" customHeight="1" x14ac:dyDescent="0.15">
      <c r="AH150" s="13"/>
      <c r="CX150" t="s">
        <v>4747</v>
      </c>
      <c r="CZ150" s="27" t="s">
        <v>5151</v>
      </c>
    </row>
    <row r="151" spans="18:105" ht="15" customHeight="1" x14ac:dyDescent="0.15">
      <c r="AH151" s="13"/>
      <c r="CX151" t="s">
        <v>4906</v>
      </c>
      <c r="CY151" s="27" t="s">
        <v>5153</v>
      </c>
      <c r="CZ151" s="27" t="s">
        <v>5151</v>
      </c>
    </row>
    <row r="152" spans="18:105" ht="15" customHeight="1" x14ac:dyDescent="0.15">
      <c r="AH152" s="13"/>
      <c r="CX152" t="s">
        <v>5080</v>
      </c>
      <c r="CY152" s="27" t="s">
        <v>5153</v>
      </c>
    </row>
    <row r="153" spans="18:105" ht="15" customHeight="1" x14ac:dyDescent="0.15">
      <c r="AH153" s="13"/>
      <c r="CX153" t="s">
        <v>4982</v>
      </c>
      <c r="CY153" s="27" t="s">
        <v>5153</v>
      </c>
      <c r="CZ153" s="27" t="s">
        <v>5154</v>
      </c>
      <c r="DA153" s="27" t="s">
        <v>5154</v>
      </c>
    </row>
    <row r="154" spans="18:105" ht="15" customHeight="1" x14ac:dyDescent="0.15">
      <c r="AH154" s="13"/>
      <c r="CX154" t="s">
        <v>4981</v>
      </c>
      <c r="CY154" s="27" t="s">
        <v>5153</v>
      </c>
      <c r="CZ154" s="27" t="s">
        <v>5151</v>
      </c>
    </row>
    <row r="155" spans="18:105" ht="15" customHeight="1" x14ac:dyDescent="0.15">
      <c r="AH155" s="13"/>
      <c r="CX155" t="s">
        <v>3348</v>
      </c>
      <c r="CZ155" s="27" t="s">
        <v>5153</v>
      </c>
    </row>
    <row r="156" spans="18:105" ht="15" customHeight="1" x14ac:dyDescent="0.15">
      <c r="AH156" s="13"/>
      <c r="CX156" t="s">
        <v>4643</v>
      </c>
      <c r="CZ156" s="27" t="s">
        <v>5153</v>
      </c>
    </row>
    <row r="157" spans="18:105" ht="15" customHeight="1" x14ac:dyDescent="0.15">
      <c r="AH157" s="13"/>
      <c r="CX157" t="s">
        <v>3343</v>
      </c>
      <c r="CZ157" s="27" t="s">
        <v>5154</v>
      </c>
    </row>
    <row r="158" spans="18:105" ht="15" customHeight="1" x14ac:dyDescent="0.15">
      <c r="AH158" s="13"/>
      <c r="CX158" t="s">
        <v>3270</v>
      </c>
      <c r="CZ158" s="27" t="s">
        <v>5154</v>
      </c>
    </row>
    <row r="159" spans="18:105" ht="15" customHeight="1" x14ac:dyDescent="0.15">
      <c r="AH159" s="13"/>
      <c r="CX159" t="s">
        <v>5014</v>
      </c>
      <c r="CY159" s="27" t="s">
        <v>5153</v>
      </c>
      <c r="CZ159" s="27" t="s">
        <v>2936</v>
      </c>
    </row>
    <row r="160" spans="18:105" ht="15" customHeight="1" x14ac:dyDescent="0.15">
      <c r="AH160" s="13"/>
      <c r="CX160" t="s">
        <v>4944</v>
      </c>
      <c r="CY160" s="27" t="s">
        <v>5154</v>
      </c>
      <c r="CZ160" s="27" t="s">
        <v>5153</v>
      </c>
    </row>
    <row r="161" spans="18:105" ht="15" customHeight="1" x14ac:dyDescent="0.15">
      <c r="R161" s="14"/>
      <c r="S161" s="14"/>
      <c r="T161" s="14"/>
      <c r="AH161" s="13"/>
      <c r="CX161" t="s">
        <v>3316</v>
      </c>
      <c r="CZ161" s="27" t="s">
        <v>5152</v>
      </c>
    </row>
    <row r="162" spans="18:105" ht="15" customHeight="1" x14ac:dyDescent="0.15">
      <c r="R162" s="14"/>
      <c r="S162" s="14"/>
      <c r="T162" s="14"/>
      <c r="AH162" s="13"/>
      <c r="CX162" t="s">
        <v>3236</v>
      </c>
      <c r="CZ162" s="27" t="s">
        <v>5152</v>
      </c>
    </row>
    <row r="163" spans="18:105" ht="15" customHeight="1" x14ac:dyDescent="0.15">
      <c r="R163" s="14"/>
      <c r="S163" s="14"/>
      <c r="T163" s="14"/>
      <c r="AH163" s="13"/>
      <c r="CX163" t="s">
        <v>4490</v>
      </c>
      <c r="CZ163" s="27" t="s">
        <v>5152</v>
      </c>
    </row>
    <row r="164" spans="18:105" ht="15" customHeight="1" x14ac:dyDescent="0.15">
      <c r="R164" s="14"/>
      <c r="S164" s="14"/>
      <c r="T164" s="14"/>
      <c r="AH164" s="13"/>
      <c r="CX164" t="s">
        <v>4648</v>
      </c>
      <c r="CZ164" s="27" t="s">
        <v>5153</v>
      </c>
    </row>
    <row r="165" spans="18:105" ht="15" customHeight="1" x14ac:dyDescent="0.15">
      <c r="AH165" s="13"/>
      <c r="CX165" t="s">
        <v>4888</v>
      </c>
      <c r="CZ165" s="27" t="s">
        <v>5154</v>
      </c>
    </row>
    <row r="166" spans="18:105" ht="15" customHeight="1" x14ac:dyDescent="0.15">
      <c r="AH166" s="13"/>
      <c r="CX166" t="s">
        <v>4522</v>
      </c>
      <c r="CZ166" s="27" t="s">
        <v>5154</v>
      </c>
    </row>
    <row r="167" spans="18:105" ht="15" customHeight="1" x14ac:dyDescent="0.15">
      <c r="AH167" s="13"/>
      <c r="CX167" t="s">
        <v>4971</v>
      </c>
      <c r="CY167" s="27" t="s">
        <v>5153</v>
      </c>
      <c r="CZ167" s="27" t="s">
        <v>5154</v>
      </c>
      <c r="DA167" s="27" t="s">
        <v>5154</v>
      </c>
    </row>
    <row r="168" spans="18:105" ht="15" customHeight="1" x14ac:dyDescent="0.15">
      <c r="AH168" s="13"/>
      <c r="CX168" t="s">
        <v>1523</v>
      </c>
      <c r="CZ168" s="27" t="s">
        <v>5153</v>
      </c>
    </row>
    <row r="169" spans="18:105" ht="15" customHeight="1" x14ac:dyDescent="0.15">
      <c r="AH169" s="13"/>
      <c r="CX169" t="s">
        <v>4492</v>
      </c>
      <c r="CZ169" s="27" t="s">
        <v>5153</v>
      </c>
    </row>
    <row r="170" spans="18:105" ht="15" customHeight="1" x14ac:dyDescent="0.15">
      <c r="AH170" s="13"/>
      <c r="CX170" t="s">
        <v>4889</v>
      </c>
      <c r="CY170" s="27" t="s">
        <v>5153</v>
      </c>
      <c r="CZ170" s="27" t="s">
        <v>5156</v>
      </c>
    </row>
    <row r="171" spans="18:105" ht="15" customHeight="1" x14ac:dyDescent="0.15">
      <c r="AH171" s="13"/>
      <c r="CX171" t="s">
        <v>4931</v>
      </c>
      <c r="CY171" s="27" t="s">
        <v>5154</v>
      </c>
      <c r="CZ171" s="27" t="s">
        <v>5153</v>
      </c>
    </row>
    <row r="172" spans="18:105" ht="15" customHeight="1" x14ac:dyDescent="0.15">
      <c r="AH172" s="13"/>
      <c r="CX172" t="s">
        <v>4651</v>
      </c>
      <c r="CZ172" s="27" t="s">
        <v>5153</v>
      </c>
    </row>
    <row r="173" spans="18:105" ht="15" customHeight="1" x14ac:dyDescent="0.15">
      <c r="AH173" s="13"/>
      <c r="CX173" t="s">
        <v>1575</v>
      </c>
      <c r="CY173" s="27" t="s">
        <v>5152</v>
      </c>
      <c r="CZ173" s="27" t="s">
        <v>5154</v>
      </c>
    </row>
    <row r="174" spans="18:105" ht="15" customHeight="1" x14ac:dyDescent="0.15">
      <c r="AH174" s="13"/>
      <c r="CX174" t="s">
        <v>4750</v>
      </c>
      <c r="CY174" s="27" t="s">
        <v>5153</v>
      </c>
      <c r="CZ174" s="27" t="s">
        <v>5154</v>
      </c>
    </row>
    <row r="175" spans="18:105" ht="15" customHeight="1" x14ac:dyDescent="0.15">
      <c r="AH175" s="13"/>
      <c r="CX175" t="s">
        <v>4751</v>
      </c>
      <c r="CY175" s="27" t="s">
        <v>5153</v>
      </c>
      <c r="CZ175" s="27" t="s">
        <v>5154</v>
      </c>
    </row>
    <row r="176" spans="18:105" ht="15" customHeight="1" x14ac:dyDescent="0.15">
      <c r="AH176" s="13"/>
      <c r="CX176" t="s">
        <v>5049</v>
      </c>
      <c r="CY176" s="27" t="s">
        <v>5152</v>
      </c>
      <c r="CZ176" s="27" t="s">
        <v>5153</v>
      </c>
    </row>
    <row r="177" spans="18:105" ht="15" customHeight="1" x14ac:dyDescent="0.15">
      <c r="AH177" s="13"/>
      <c r="CX177" t="s">
        <v>5179</v>
      </c>
      <c r="CY177" s="27" t="s">
        <v>5166</v>
      </c>
      <c r="CZ177" s="27" t="s">
        <v>5165</v>
      </c>
    </row>
    <row r="178" spans="18:105" ht="15" customHeight="1" x14ac:dyDescent="0.15">
      <c r="AH178" s="13"/>
      <c r="CX178" t="s">
        <v>4932</v>
      </c>
      <c r="CY178" s="27" t="s">
        <v>5153</v>
      </c>
      <c r="CZ178" s="27" t="s">
        <v>5151</v>
      </c>
      <c r="DA178" s="27" t="s">
        <v>5151</v>
      </c>
    </row>
    <row r="179" spans="18:105" ht="15" customHeight="1" x14ac:dyDescent="0.15">
      <c r="R179" s="14"/>
      <c r="S179" s="14"/>
      <c r="T179" s="14"/>
      <c r="AH179" s="13"/>
      <c r="CX179" t="s">
        <v>820</v>
      </c>
      <c r="CY179" s="27" t="s">
        <v>5157</v>
      </c>
      <c r="CZ179" s="27" t="s">
        <v>5152</v>
      </c>
    </row>
    <row r="180" spans="18:105" ht="15" customHeight="1" x14ac:dyDescent="0.15">
      <c r="R180" s="14"/>
      <c r="S180" s="14"/>
      <c r="T180" s="14"/>
      <c r="AH180" s="13"/>
      <c r="CX180" t="s">
        <v>4939</v>
      </c>
      <c r="CY180" s="27" t="s">
        <v>5153</v>
      </c>
      <c r="CZ180" s="27" t="s">
        <v>5154</v>
      </c>
      <c r="DA180" s="27" t="s">
        <v>5152</v>
      </c>
    </row>
    <row r="181" spans="18:105" ht="15" customHeight="1" x14ac:dyDescent="0.15">
      <c r="R181" s="14"/>
      <c r="S181" s="14"/>
      <c r="T181" s="14"/>
      <c r="AH181" s="13"/>
      <c r="CX181" t="s">
        <v>3819</v>
      </c>
      <c r="CZ181" s="27" t="s">
        <v>5154</v>
      </c>
    </row>
    <row r="182" spans="18:105" ht="15" customHeight="1" x14ac:dyDescent="0.15">
      <c r="R182" s="14"/>
      <c r="S182" s="14"/>
      <c r="T182" s="14"/>
      <c r="AH182" s="13"/>
      <c r="CX182" t="s">
        <v>558</v>
      </c>
      <c r="CY182" s="27" t="s">
        <v>5157</v>
      </c>
      <c r="CZ182" s="27" t="s">
        <v>5152</v>
      </c>
    </row>
    <row r="183" spans="18:105" ht="15" customHeight="1" x14ac:dyDescent="0.15">
      <c r="AH183" s="13"/>
      <c r="CX183" t="s">
        <v>3892</v>
      </c>
      <c r="CZ183" s="27" t="s">
        <v>5152</v>
      </c>
    </row>
    <row r="184" spans="18:105" ht="15" customHeight="1" x14ac:dyDescent="0.15">
      <c r="AH184" s="13"/>
      <c r="CX184" t="s">
        <v>3883</v>
      </c>
      <c r="CZ184" s="27" t="s">
        <v>5152</v>
      </c>
    </row>
    <row r="185" spans="18:105" ht="15" customHeight="1" x14ac:dyDescent="0.15">
      <c r="AH185" s="13"/>
      <c r="CX185" t="s">
        <v>456</v>
      </c>
      <c r="CY185" s="27" t="s">
        <v>5157</v>
      </c>
      <c r="CZ185" s="27" t="s">
        <v>5154</v>
      </c>
    </row>
    <row r="186" spans="18:105" ht="15" customHeight="1" x14ac:dyDescent="0.15">
      <c r="AH186" s="13"/>
      <c r="CX186" t="s">
        <v>5136</v>
      </c>
      <c r="CY186" s="27" t="s">
        <v>5151</v>
      </c>
      <c r="CZ186" s="27" t="s">
        <v>5154</v>
      </c>
    </row>
    <row r="187" spans="18:105" ht="15" customHeight="1" x14ac:dyDescent="0.15">
      <c r="AH187" s="13"/>
      <c r="CX187" t="s">
        <v>3352</v>
      </c>
      <c r="CZ187" s="27" t="s">
        <v>5151</v>
      </c>
    </row>
    <row r="188" spans="18:105" ht="15" customHeight="1" x14ac:dyDescent="0.15">
      <c r="AH188" s="13"/>
      <c r="CX188" t="s">
        <v>4500</v>
      </c>
      <c r="CZ188" s="27" t="s">
        <v>5153</v>
      </c>
    </row>
    <row r="189" spans="18:105" ht="15" customHeight="1" x14ac:dyDescent="0.15">
      <c r="AH189" s="13"/>
      <c r="CX189" t="s">
        <v>4979</v>
      </c>
      <c r="CY189" s="27" t="s">
        <v>5154</v>
      </c>
      <c r="CZ189" s="27" t="s">
        <v>5153</v>
      </c>
    </row>
    <row r="190" spans="18:105" ht="15" customHeight="1" x14ac:dyDescent="0.15">
      <c r="AH190" s="13"/>
      <c r="CX190" t="s">
        <v>4978</v>
      </c>
      <c r="CY190" s="27" t="s">
        <v>5168</v>
      </c>
      <c r="CZ190" s="27" t="s">
        <v>5153</v>
      </c>
    </row>
    <row r="191" spans="18:105" ht="15" customHeight="1" x14ac:dyDescent="0.15">
      <c r="AH191" s="13"/>
      <c r="CX191" t="s">
        <v>4940</v>
      </c>
      <c r="CY191" s="27" t="s">
        <v>5153</v>
      </c>
      <c r="CZ191" s="27" t="s">
        <v>5153</v>
      </c>
      <c r="DA191" s="27" t="s">
        <v>5152</v>
      </c>
    </row>
    <row r="192" spans="18:105" ht="15" customHeight="1" x14ac:dyDescent="0.15">
      <c r="AH192" s="13"/>
      <c r="CX192" t="s">
        <v>4501</v>
      </c>
      <c r="CZ192" s="27" t="s">
        <v>5153</v>
      </c>
    </row>
    <row r="193" spans="18:105" ht="15" customHeight="1" x14ac:dyDescent="0.15">
      <c r="AH193" s="13"/>
      <c r="CX193" t="s">
        <v>4826</v>
      </c>
      <c r="CY193" s="27" t="s">
        <v>5153</v>
      </c>
      <c r="CZ193" s="27" t="s">
        <v>5154</v>
      </c>
    </row>
    <row r="194" spans="18:105" ht="15" customHeight="1" x14ac:dyDescent="0.15">
      <c r="AH194" s="13"/>
      <c r="CX194" t="s">
        <v>4951</v>
      </c>
      <c r="CY194" s="27" t="s">
        <v>5153</v>
      </c>
      <c r="CZ194" s="27" t="s">
        <v>5153</v>
      </c>
      <c r="DA194" s="27" t="s">
        <v>5159</v>
      </c>
    </row>
    <row r="195" spans="18:105" ht="15" customHeight="1" x14ac:dyDescent="0.15">
      <c r="AH195" s="13"/>
      <c r="CX195" t="s">
        <v>3985</v>
      </c>
      <c r="CZ195" s="27" t="s">
        <v>5153</v>
      </c>
    </row>
    <row r="196" spans="18:105" ht="15" customHeight="1" x14ac:dyDescent="0.15">
      <c r="AH196" s="13"/>
      <c r="CX196" t="s">
        <v>4353</v>
      </c>
      <c r="CZ196" s="27" t="s">
        <v>5152</v>
      </c>
    </row>
    <row r="197" spans="18:105" ht="15" customHeight="1" x14ac:dyDescent="0.15">
      <c r="R197" s="14"/>
      <c r="S197" s="14"/>
      <c r="T197" s="14"/>
      <c r="AH197" s="13"/>
      <c r="CX197" t="s">
        <v>4503</v>
      </c>
      <c r="CZ197" s="27" t="s">
        <v>5152</v>
      </c>
    </row>
    <row r="198" spans="18:105" ht="15" customHeight="1" x14ac:dyDescent="0.15">
      <c r="R198" s="14"/>
      <c r="S198" s="14"/>
      <c r="T198" s="14"/>
      <c r="AH198" s="13"/>
      <c r="CX198" t="s">
        <v>5092</v>
      </c>
      <c r="CY198" s="27" t="s">
        <v>5152</v>
      </c>
      <c r="CZ198" s="27" t="s">
        <v>5153</v>
      </c>
    </row>
    <row r="199" spans="18:105" ht="15" customHeight="1" x14ac:dyDescent="0.15">
      <c r="R199" s="14"/>
      <c r="S199" s="14"/>
      <c r="T199" s="14"/>
      <c r="AH199" s="13"/>
      <c r="CX199" t="s">
        <v>4905</v>
      </c>
      <c r="CY199" s="27" t="s">
        <v>5153</v>
      </c>
      <c r="CZ199" s="27" t="s">
        <v>5153</v>
      </c>
      <c r="DA199" s="27" t="s">
        <v>5152</v>
      </c>
    </row>
    <row r="200" spans="18:105" ht="15" customHeight="1" x14ac:dyDescent="0.15">
      <c r="R200" s="14"/>
      <c r="S200" s="14"/>
      <c r="T200" s="14"/>
      <c r="AH200" s="13"/>
      <c r="CX200" t="s">
        <v>3886</v>
      </c>
      <c r="CY200" s="27" t="s">
        <v>5153</v>
      </c>
      <c r="CZ200" s="27" t="s">
        <v>5152</v>
      </c>
    </row>
    <row r="201" spans="18:105" ht="15" customHeight="1" x14ac:dyDescent="0.15">
      <c r="AH201" s="13"/>
      <c r="CX201" t="s">
        <v>5050</v>
      </c>
      <c r="CY201" s="27" t="s">
        <v>5153</v>
      </c>
      <c r="CZ201" s="27" t="s">
        <v>5154</v>
      </c>
      <c r="DA201" s="27" t="s">
        <v>5152</v>
      </c>
    </row>
    <row r="202" spans="18:105" ht="15" customHeight="1" x14ac:dyDescent="0.15">
      <c r="CX202" t="s">
        <v>3821</v>
      </c>
      <c r="CZ202" s="27" t="s">
        <v>5152</v>
      </c>
    </row>
    <row r="203" spans="18:105" ht="15" customHeight="1" x14ac:dyDescent="0.15">
      <c r="CX203" t="s">
        <v>4904</v>
      </c>
      <c r="CY203" s="27" t="s">
        <v>5153</v>
      </c>
      <c r="CZ203" s="27" t="s">
        <v>5153</v>
      </c>
      <c r="DA203" s="27" t="s">
        <v>5161</v>
      </c>
    </row>
    <row r="204" spans="18:105" ht="15" customHeight="1" x14ac:dyDescent="0.15">
      <c r="CX204" t="s">
        <v>3353</v>
      </c>
      <c r="CZ204" s="27" t="s">
        <v>5153</v>
      </c>
    </row>
    <row r="205" spans="18:105" ht="15" customHeight="1" x14ac:dyDescent="0.15">
      <c r="CX205" t="s">
        <v>4173</v>
      </c>
      <c r="CY205" s="27" t="s">
        <v>5153</v>
      </c>
      <c r="CZ205" s="27" t="s">
        <v>5156</v>
      </c>
    </row>
    <row r="206" spans="18:105" ht="15" customHeight="1" x14ac:dyDescent="0.15">
      <c r="CX206" t="s">
        <v>956</v>
      </c>
      <c r="CZ206" s="27" t="s">
        <v>5157</v>
      </c>
    </row>
    <row r="207" spans="18:105" ht="15" customHeight="1" x14ac:dyDescent="0.15">
      <c r="CX207" t="s">
        <v>398</v>
      </c>
      <c r="CY207" s="27" t="s">
        <v>5153</v>
      </c>
      <c r="CZ207" s="27" t="s">
        <v>5155</v>
      </c>
    </row>
    <row r="208" spans="18:105" ht="15" customHeight="1" x14ac:dyDescent="0.15">
      <c r="CX208" t="s">
        <v>3762</v>
      </c>
      <c r="CY208" s="27" t="s">
        <v>5153</v>
      </c>
      <c r="CZ208" s="27" t="s">
        <v>5155</v>
      </c>
    </row>
    <row r="209" spans="102:105" ht="15" customHeight="1" x14ac:dyDescent="0.15">
      <c r="CX209" t="s">
        <v>3900</v>
      </c>
      <c r="CZ209" s="27" t="s">
        <v>5151</v>
      </c>
    </row>
    <row r="210" spans="102:105" ht="15" customHeight="1" x14ac:dyDescent="0.15">
      <c r="CX210" t="s">
        <v>4533</v>
      </c>
      <c r="CZ210" s="27" t="s">
        <v>5153</v>
      </c>
    </row>
    <row r="211" spans="102:105" ht="15" customHeight="1" x14ac:dyDescent="0.15">
      <c r="CX211" t="s">
        <v>4537</v>
      </c>
      <c r="CY211" s="27" t="s">
        <v>5153</v>
      </c>
      <c r="CZ211" s="27" t="s">
        <v>5156</v>
      </c>
    </row>
    <row r="212" spans="102:105" ht="15" customHeight="1" x14ac:dyDescent="0.15">
      <c r="CX212" t="s">
        <v>3119</v>
      </c>
      <c r="CY212" s="27" t="s">
        <v>5152</v>
      </c>
      <c r="CZ212" s="27" t="s">
        <v>5155</v>
      </c>
    </row>
    <row r="213" spans="102:105" ht="15" customHeight="1" x14ac:dyDescent="0.15">
      <c r="CX213" t="s">
        <v>3091</v>
      </c>
      <c r="CY213" s="27" t="s">
        <v>5152</v>
      </c>
      <c r="CZ213" s="27" t="s">
        <v>5155</v>
      </c>
    </row>
    <row r="214" spans="102:105" ht="15" customHeight="1" x14ac:dyDescent="0.15">
      <c r="CX214" t="s">
        <v>4952</v>
      </c>
      <c r="CY214" s="27" t="s">
        <v>5153</v>
      </c>
      <c r="CZ214" s="27" t="s">
        <v>5153</v>
      </c>
      <c r="DA214" s="27" t="s">
        <v>5159</v>
      </c>
    </row>
    <row r="215" spans="102:105" ht="15" customHeight="1" x14ac:dyDescent="0.15">
      <c r="CX215" t="s">
        <v>3888</v>
      </c>
      <c r="CY215" s="27" t="s">
        <v>5153</v>
      </c>
      <c r="CZ215" s="27" t="s">
        <v>5154</v>
      </c>
    </row>
    <row r="216" spans="102:105" ht="15" customHeight="1" x14ac:dyDescent="0.15">
      <c r="CX216" t="s">
        <v>3823</v>
      </c>
      <c r="CZ216" s="27" t="s">
        <v>5151</v>
      </c>
    </row>
    <row r="217" spans="102:105" ht="15" customHeight="1" x14ac:dyDescent="0.15">
      <c r="CX217" t="s">
        <v>4954</v>
      </c>
      <c r="CY217" s="27" t="s">
        <v>5153</v>
      </c>
      <c r="CZ217" s="27" t="s">
        <v>5153</v>
      </c>
      <c r="DA217" s="27" t="s">
        <v>5168</v>
      </c>
    </row>
    <row r="218" spans="102:105" ht="15" customHeight="1" x14ac:dyDescent="0.15">
      <c r="CX218" t="s">
        <v>4251</v>
      </c>
      <c r="CY218" s="27" t="s">
        <v>5154</v>
      </c>
      <c r="CZ218" s="27" t="s">
        <v>5158</v>
      </c>
    </row>
    <row r="219" spans="102:105" ht="15" customHeight="1" x14ac:dyDescent="0.15">
      <c r="CX219" t="s">
        <v>4278</v>
      </c>
      <c r="CY219" s="27" t="s">
        <v>5154</v>
      </c>
      <c r="CZ219" s="27" t="s">
        <v>5158</v>
      </c>
    </row>
    <row r="220" spans="102:105" ht="15" customHeight="1" x14ac:dyDescent="0.15">
      <c r="CX220" t="s">
        <v>3412</v>
      </c>
      <c r="CY220" s="27" t="s">
        <v>5153</v>
      </c>
      <c r="CZ220" s="27" t="s">
        <v>5154</v>
      </c>
    </row>
    <row r="221" spans="102:105" ht="15" customHeight="1" x14ac:dyDescent="0.15">
      <c r="CX221" t="s">
        <v>3026</v>
      </c>
      <c r="CY221" s="27" t="s">
        <v>5153</v>
      </c>
      <c r="CZ221" s="27" t="s">
        <v>5154</v>
      </c>
    </row>
    <row r="222" spans="102:105" ht="15" customHeight="1" x14ac:dyDescent="0.15">
      <c r="CX222" t="s">
        <v>3148</v>
      </c>
      <c r="CY222" s="27" t="s">
        <v>5153</v>
      </c>
      <c r="CZ222" s="27" t="s">
        <v>5154</v>
      </c>
    </row>
    <row r="223" spans="102:105" ht="15" customHeight="1" x14ac:dyDescent="0.15">
      <c r="CX223" t="s">
        <v>5042</v>
      </c>
      <c r="CY223" s="27" t="s">
        <v>5153</v>
      </c>
      <c r="CZ223" s="27" t="s">
        <v>5151</v>
      </c>
    </row>
    <row r="224" spans="102:105" ht="15" customHeight="1" x14ac:dyDescent="0.15">
      <c r="CX224" t="s">
        <v>4832</v>
      </c>
      <c r="CY224" s="27" t="s">
        <v>5153</v>
      </c>
      <c r="CZ224" s="27" t="s">
        <v>5152</v>
      </c>
    </row>
    <row r="225" spans="102:105" ht="15" customHeight="1" x14ac:dyDescent="0.15">
      <c r="CX225" t="s">
        <v>4540</v>
      </c>
      <c r="CY225" s="27" t="s">
        <v>5154</v>
      </c>
      <c r="CZ225" s="27" t="s">
        <v>5152</v>
      </c>
    </row>
    <row r="226" spans="102:105" ht="15" customHeight="1" x14ac:dyDescent="0.15">
      <c r="CX226" t="s">
        <v>4980</v>
      </c>
      <c r="CY226" s="27" t="s">
        <v>5152</v>
      </c>
      <c r="CZ226" s="27" t="s">
        <v>5153</v>
      </c>
    </row>
    <row r="227" spans="102:105" ht="15" customHeight="1" x14ac:dyDescent="0.15">
      <c r="CX227" t="s">
        <v>5027</v>
      </c>
      <c r="CY227" s="27" t="s">
        <v>5151</v>
      </c>
      <c r="CZ227" s="27" t="s">
        <v>5153</v>
      </c>
      <c r="DA227" s="27" t="s">
        <v>5153</v>
      </c>
    </row>
    <row r="228" spans="102:105" ht="15" customHeight="1" x14ac:dyDescent="0.15">
      <c r="CX228" t="s">
        <v>3824</v>
      </c>
      <c r="CZ228" s="27" t="s">
        <v>5153</v>
      </c>
    </row>
    <row r="229" spans="102:105" ht="15" customHeight="1" x14ac:dyDescent="0.15">
      <c r="CX229" t="s">
        <v>5083</v>
      </c>
      <c r="CY229" s="27" t="s">
        <v>5151</v>
      </c>
      <c r="CZ229" s="27" t="s">
        <v>5153</v>
      </c>
      <c r="DA229" s="27" t="s">
        <v>5154</v>
      </c>
    </row>
    <row r="230" spans="102:105" ht="15" customHeight="1" x14ac:dyDescent="0.15">
      <c r="CX230" t="s">
        <v>4549</v>
      </c>
      <c r="CY230" s="27" t="s">
        <v>5153</v>
      </c>
      <c r="CZ230" s="27" t="s">
        <v>5167</v>
      </c>
    </row>
    <row r="231" spans="102:105" ht="15" customHeight="1" x14ac:dyDescent="0.15">
      <c r="CX231" t="s">
        <v>4552</v>
      </c>
      <c r="CY231" s="27" t="s">
        <v>5153</v>
      </c>
      <c r="CZ231" s="27" t="s">
        <v>5167</v>
      </c>
    </row>
    <row r="232" spans="102:105" ht="15" customHeight="1" x14ac:dyDescent="0.15">
      <c r="CX232" t="s">
        <v>379</v>
      </c>
      <c r="CZ232" s="27" t="s">
        <v>5152</v>
      </c>
    </row>
    <row r="233" spans="102:105" ht="15" customHeight="1" x14ac:dyDescent="0.15">
      <c r="CX233" t="s">
        <v>573</v>
      </c>
      <c r="CZ233" s="27" t="s">
        <v>5152</v>
      </c>
    </row>
    <row r="234" spans="102:105" ht="15" customHeight="1" x14ac:dyDescent="0.15">
      <c r="CX234" t="s">
        <v>3309</v>
      </c>
      <c r="CZ234" s="27" t="s">
        <v>5152</v>
      </c>
    </row>
    <row r="235" spans="102:105" ht="15" customHeight="1" x14ac:dyDescent="0.15">
      <c r="CX235" t="s">
        <v>4825</v>
      </c>
      <c r="CY235" s="27" t="s">
        <v>5153</v>
      </c>
      <c r="CZ235" s="27" t="s">
        <v>5152</v>
      </c>
    </row>
    <row r="236" spans="102:105" ht="15" customHeight="1" x14ac:dyDescent="0.15">
      <c r="CX236" t="s">
        <v>5071</v>
      </c>
      <c r="CY236" s="27" t="s">
        <v>5153</v>
      </c>
      <c r="CZ236" s="27" t="s">
        <v>5152</v>
      </c>
      <c r="DA236" s="27" t="s">
        <v>5152</v>
      </c>
    </row>
    <row r="237" spans="102:105" ht="15" customHeight="1" x14ac:dyDescent="0.15">
      <c r="CX237" t="s">
        <v>4898</v>
      </c>
      <c r="CY237" s="27" t="s">
        <v>5153</v>
      </c>
      <c r="CZ237" s="27" t="s">
        <v>5154</v>
      </c>
    </row>
    <row r="238" spans="102:105" ht="15" customHeight="1" x14ac:dyDescent="0.15">
      <c r="CX238" t="s">
        <v>4897</v>
      </c>
      <c r="CY238" s="27" t="s">
        <v>5153</v>
      </c>
      <c r="CZ238" s="27" t="s">
        <v>5153</v>
      </c>
      <c r="DA238" s="27" t="s">
        <v>5159</v>
      </c>
    </row>
    <row r="239" spans="102:105" ht="15" customHeight="1" x14ac:dyDescent="0.15">
      <c r="CX239" t="s">
        <v>3890</v>
      </c>
      <c r="CZ239" s="27" t="s">
        <v>5153</v>
      </c>
    </row>
    <row r="240" spans="102:105" ht="15" customHeight="1" x14ac:dyDescent="0.15">
      <c r="CX240" t="s">
        <v>4177</v>
      </c>
      <c r="CY240" s="27" t="s">
        <v>5154</v>
      </c>
      <c r="CZ240" s="27" t="s">
        <v>5152</v>
      </c>
    </row>
    <row r="241" spans="102:105" ht="15" customHeight="1" x14ac:dyDescent="0.15">
      <c r="CX241" t="s">
        <v>4901</v>
      </c>
      <c r="CY241" s="27" t="s">
        <v>5154</v>
      </c>
      <c r="CZ241" s="27" t="s">
        <v>5153</v>
      </c>
      <c r="DA241" s="27" t="s">
        <v>5153</v>
      </c>
    </row>
    <row r="242" spans="102:105" ht="15" customHeight="1" x14ac:dyDescent="0.15">
      <c r="CX242" t="s">
        <v>3904</v>
      </c>
      <c r="CZ242" s="27" t="s">
        <v>5154</v>
      </c>
    </row>
    <row r="243" spans="102:105" ht="15" customHeight="1" x14ac:dyDescent="0.15">
      <c r="CX243" t="s">
        <v>4756</v>
      </c>
      <c r="CY243" s="27" t="s">
        <v>5152</v>
      </c>
      <c r="CZ243" s="27" t="s">
        <v>2936</v>
      </c>
    </row>
    <row r="244" spans="102:105" ht="15" customHeight="1" x14ac:dyDescent="0.15">
      <c r="CX244" t="s">
        <v>5093</v>
      </c>
      <c r="CY244" s="27" t="s">
        <v>5154</v>
      </c>
      <c r="CZ244" s="27" t="s">
        <v>5153</v>
      </c>
    </row>
    <row r="245" spans="102:105" ht="15" customHeight="1" x14ac:dyDescent="0.15">
      <c r="CX245" t="s">
        <v>5175</v>
      </c>
      <c r="CZ245" s="27" t="s">
        <v>5152</v>
      </c>
    </row>
    <row r="246" spans="102:105" ht="15" customHeight="1" x14ac:dyDescent="0.15">
      <c r="CX246" t="s">
        <v>4716</v>
      </c>
      <c r="CZ246" s="27" t="s">
        <v>5152</v>
      </c>
    </row>
    <row r="247" spans="102:105" ht="15" customHeight="1" x14ac:dyDescent="0.15">
      <c r="CX247" t="s">
        <v>4639</v>
      </c>
      <c r="CZ247" s="27" t="s">
        <v>5152</v>
      </c>
    </row>
    <row r="248" spans="102:105" ht="15" customHeight="1" x14ac:dyDescent="0.15">
      <c r="CX248" t="s">
        <v>4782</v>
      </c>
      <c r="CY248" s="27" t="s">
        <v>5151</v>
      </c>
      <c r="CZ248" s="27" t="s">
        <v>5153</v>
      </c>
    </row>
    <row r="249" spans="102:105" ht="15" customHeight="1" x14ac:dyDescent="0.15">
      <c r="CX249" t="s">
        <v>581</v>
      </c>
      <c r="CZ249" s="27" t="s">
        <v>5157</v>
      </c>
    </row>
    <row r="250" spans="102:105" ht="15" customHeight="1" x14ac:dyDescent="0.15">
      <c r="CX250" t="s">
        <v>4556</v>
      </c>
      <c r="CZ250" s="27" t="s">
        <v>5153</v>
      </c>
    </row>
    <row r="251" spans="102:105" ht="15" customHeight="1" x14ac:dyDescent="0.15">
      <c r="CX251" t="s">
        <v>4991</v>
      </c>
      <c r="CZ251" s="27" t="s">
        <v>5151</v>
      </c>
    </row>
    <row r="252" spans="102:105" ht="15" customHeight="1" x14ac:dyDescent="0.15">
      <c r="CX252" t="s">
        <v>4956</v>
      </c>
      <c r="CY252" s="27" t="s">
        <v>5153</v>
      </c>
      <c r="CZ252" s="27" t="s">
        <v>5151</v>
      </c>
    </row>
    <row r="253" spans="102:105" ht="15" customHeight="1" x14ac:dyDescent="0.15">
      <c r="CX253" t="s">
        <v>4759</v>
      </c>
      <c r="CZ253" s="27" t="s">
        <v>5152</v>
      </c>
    </row>
    <row r="254" spans="102:105" ht="15" customHeight="1" x14ac:dyDescent="0.15">
      <c r="CX254" t="s">
        <v>3522</v>
      </c>
      <c r="CZ254" s="27" t="s">
        <v>5152</v>
      </c>
    </row>
    <row r="255" spans="102:105" ht="15" customHeight="1" x14ac:dyDescent="0.15">
      <c r="CX255" t="s">
        <v>4047</v>
      </c>
      <c r="CZ255" s="27" t="s">
        <v>5153</v>
      </c>
    </row>
    <row r="256" spans="102:105" ht="15" customHeight="1" x14ac:dyDescent="0.15">
      <c r="CX256" t="s">
        <v>4957</v>
      </c>
      <c r="CY256" s="27" t="s">
        <v>5153</v>
      </c>
      <c r="CZ256" s="27" t="s">
        <v>5152</v>
      </c>
      <c r="DA256" s="27" t="s">
        <v>5152</v>
      </c>
    </row>
    <row r="257" spans="102:105" ht="15" customHeight="1" x14ac:dyDescent="0.15">
      <c r="CX257" t="s">
        <v>5121</v>
      </c>
      <c r="CY257" s="27" t="s">
        <v>5153</v>
      </c>
      <c r="CZ257" s="27" t="s">
        <v>5153</v>
      </c>
      <c r="DA257" s="27" t="s">
        <v>5159</v>
      </c>
    </row>
    <row r="258" spans="102:105" ht="15" customHeight="1" x14ac:dyDescent="0.15">
      <c r="CX258" t="s">
        <v>4902</v>
      </c>
      <c r="CY258" s="27" t="s">
        <v>5153</v>
      </c>
      <c r="CZ258" s="27" t="s">
        <v>5153</v>
      </c>
      <c r="DA258" s="27" t="s">
        <v>5152</v>
      </c>
    </row>
    <row r="259" spans="102:105" ht="15" customHeight="1" x14ac:dyDescent="0.15">
      <c r="CX259" t="s">
        <v>4181</v>
      </c>
      <c r="CZ259" s="27" t="s">
        <v>5153</v>
      </c>
    </row>
    <row r="260" spans="102:105" ht="15" customHeight="1" x14ac:dyDescent="0.15">
      <c r="CX260" t="s">
        <v>3831</v>
      </c>
      <c r="CZ260" s="27" t="s">
        <v>5153</v>
      </c>
    </row>
    <row r="261" spans="102:105" ht="15" customHeight="1" x14ac:dyDescent="0.15">
      <c r="CX261" t="s">
        <v>5025</v>
      </c>
      <c r="CY261" s="27" t="s">
        <v>5152</v>
      </c>
      <c r="CZ261" s="27" t="s">
        <v>5153</v>
      </c>
    </row>
    <row r="262" spans="102:105" ht="15" customHeight="1" x14ac:dyDescent="0.15">
      <c r="CX262" t="s">
        <v>5001</v>
      </c>
      <c r="CY262" s="27" t="s">
        <v>5153</v>
      </c>
      <c r="CZ262" s="27" t="s">
        <v>5153</v>
      </c>
      <c r="DA262" s="27" t="s">
        <v>5151</v>
      </c>
    </row>
    <row r="263" spans="102:105" ht="15" customHeight="1" x14ac:dyDescent="0.15">
      <c r="CX263" t="s">
        <v>3832</v>
      </c>
      <c r="CZ263" s="27" t="s">
        <v>5153</v>
      </c>
    </row>
    <row r="264" spans="102:105" ht="15" customHeight="1" x14ac:dyDescent="0.15">
      <c r="CX264" t="s">
        <v>4504</v>
      </c>
      <c r="CY264" s="27" t="s">
        <v>5153</v>
      </c>
      <c r="CZ264" s="27" t="s">
        <v>5151</v>
      </c>
    </row>
    <row r="265" spans="102:105" ht="15" customHeight="1" x14ac:dyDescent="0.15">
      <c r="CX265" t="s">
        <v>4558</v>
      </c>
      <c r="CZ265" s="27" t="s">
        <v>5151</v>
      </c>
    </row>
    <row r="266" spans="102:105" ht="15" customHeight="1" x14ac:dyDescent="0.15">
      <c r="CX266" t="s">
        <v>3910</v>
      </c>
      <c r="CZ266" s="27" t="s">
        <v>5154</v>
      </c>
    </row>
    <row r="267" spans="102:105" ht="15" customHeight="1" x14ac:dyDescent="0.15">
      <c r="CX267" t="s">
        <v>5028</v>
      </c>
      <c r="CY267" s="27" t="s">
        <v>5153</v>
      </c>
      <c r="CZ267" s="27" t="s">
        <v>5153</v>
      </c>
      <c r="DA267" s="27" t="s">
        <v>5152</v>
      </c>
    </row>
    <row r="268" spans="102:105" ht="15" customHeight="1" x14ac:dyDescent="0.15">
      <c r="CX268" t="s">
        <v>4187</v>
      </c>
      <c r="CZ268" s="27" t="s">
        <v>5153</v>
      </c>
    </row>
    <row r="269" spans="102:105" ht="15" customHeight="1" x14ac:dyDescent="0.15">
      <c r="CX269" t="s">
        <v>5098</v>
      </c>
      <c r="CY269" s="27" t="s">
        <v>5152</v>
      </c>
      <c r="CZ269" s="27" t="s">
        <v>5153</v>
      </c>
    </row>
    <row r="270" spans="102:105" ht="15" customHeight="1" x14ac:dyDescent="0.15">
      <c r="CX270" t="s">
        <v>2916</v>
      </c>
      <c r="CZ270" s="27" t="s">
        <v>5152</v>
      </c>
    </row>
    <row r="271" spans="102:105" ht="15" customHeight="1" x14ac:dyDescent="0.15">
      <c r="CX271" t="s">
        <v>705</v>
      </c>
      <c r="CZ271" s="27" t="s">
        <v>5152</v>
      </c>
    </row>
    <row r="272" spans="102:105" ht="15" customHeight="1" x14ac:dyDescent="0.15">
      <c r="CX272" t="s">
        <v>5087</v>
      </c>
      <c r="CY272" s="27" t="s">
        <v>5153</v>
      </c>
      <c r="CZ272" s="27" t="s">
        <v>5154</v>
      </c>
      <c r="DA272" s="27" t="s">
        <v>5152</v>
      </c>
    </row>
    <row r="273" spans="102:105" ht="15" customHeight="1" x14ac:dyDescent="0.15">
      <c r="CX273" t="s">
        <v>4297</v>
      </c>
      <c r="CY273" s="27" t="s">
        <v>5153</v>
      </c>
      <c r="CZ273" s="27" t="s">
        <v>5152</v>
      </c>
    </row>
    <row r="274" spans="102:105" ht="15" customHeight="1" x14ac:dyDescent="0.15">
      <c r="CX274" t="s">
        <v>4918</v>
      </c>
      <c r="CY274" s="27" t="s">
        <v>5166</v>
      </c>
      <c r="CZ274" s="27" t="s">
        <v>5168</v>
      </c>
    </row>
    <row r="275" spans="102:105" ht="15" customHeight="1" x14ac:dyDescent="0.15">
      <c r="CX275" t="s">
        <v>4908</v>
      </c>
      <c r="CY275" s="27" t="s">
        <v>5153</v>
      </c>
      <c r="CZ275" s="27" t="s">
        <v>5153</v>
      </c>
      <c r="DA275" s="27" t="s">
        <v>5168</v>
      </c>
    </row>
    <row r="276" spans="102:105" ht="15" customHeight="1" x14ac:dyDescent="0.15">
      <c r="CX276" t="s">
        <v>137</v>
      </c>
      <c r="CY276" s="27" t="s">
        <v>5153</v>
      </c>
      <c r="CZ276" s="27" t="s">
        <v>5154</v>
      </c>
    </row>
    <row r="277" spans="102:105" ht="15" customHeight="1" x14ac:dyDescent="0.15">
      <c r="CX277" t="s">
        <v>716</v>
      </c>
      <c r="CY277" s="27" t="s">
        <v>5153</v>
      </c>
      <c r="CZ277" s="27" t="s">
        <v>5154</v>
      </c>
    </row>
    <row r="278" spans="102:105" ht="15" customHeight="1" x14ac:dyDescent="0.15">
      <c r="CX278" t="s">
        <v>720</v>
      </c>
      <c r="CY278" s="27" t="s">
        <v>5153</v>
      </c>
      <c r="CZ278" s="27" t="s">
        <v>5154</v>
      </c>
    </row>
    <row r="279" spans="102:105" ht="15" customHeight="1" x14ac:dyDescent="0.15">
      <c r="CX279" t="s">
        <v>3545</v>
      </c>
      <c r="CY279" s="27" t="s">
        <v>5153</v>
      </c>
      <c r="CZ279" s="27" t="s">
        <v>5153</v>
      </c>
    </row>
    <row r="280" spans="102:105" ht="15" customHeight="1" x14ac:dyDescent="0.15">
      <c r="CX280" t="s">
        <v>4864</v>
      </c>
      <c r="CY280" s="27" t="s">
        <v>5153</v>
      </c>
      <c r="CZ280" s="27" t="s">
        <v>5153</v>
      </c>
      <c r="DA280" s="27" t="s">
        <v>5166</v>
      </c>
    </row>
    <row r="281" spans="102:105" ht="15" customHeight="1" x14ac:dyDescent="0.15">
      <c r="CX281" t="s">
        <v>4506</v>
      </c>
      <c r="CY281" s="27" t="s">
        <v>5153</v>
      </c>
      <c r="CZ281" s="27" t="s">
        <v>5152</v>
      </c>
    </row>
    <row r="282" spans="102:105" ht="15" customHeight="1" x14ac:dyDescent="0.15">
      <c r="CX282" t="s">
        <v>4734</v>
      </c>
      <c r="CZ282" s="27" t="s">
        <v>5153</v>
      </c>
    </row>
    <row r="283" spans="102:105" ht="15" customHeight="1" x14ac:dyDescent="0.15">
      <c r="CX283" t="s">
        <v>3345</v>
      </c>
      <c r="CY283" s="27" t="s">
        <v>5154</v>
      </c>
      <c r="CZ283" s="27" t="s">
        <v>5158</v>
      </c>
    </row>
    <row r="284" spans="102:105" ht="15" customHeight="1" x14ac:dyDescent="0.15">
      <c r="CX284" t="s">
        <v>3366</v>
      </c>
      <c r="CY284" s="27" t="s">
        <v>5154</v>
      </c>
      <c r="CZ284" s="27" t="s">
        <v>5158</v>
      </c>
    </row>
    <row r="285" spans="102:105" ht="15" customHeight="1" x14ac:dyDescent="0.15">
      <c r="CX285" t="s">
        <v>5099</v>
      </c>
      <c r="CY285" s="27" t="s">
        <v>5153</v>
      </c>
      <c r="CZ285" s="27" t="s">
        <v>5153</v>
      </c>
      <c r="DA285" s="27" t="s">
        <v>5159</v>
      </c>
    </row>
    <row r="286" spans="102:105" ht="15" customHeight="1" x14ac:dyDescent="0.15">
      <c r="CX286" t="s">
        <v>603</v>
      </c>
      <c r="CY286" s="27" t="s">
        <v>5157</v>
      </c>
      <c r="CZ286" s="27" t="s">
        <v>5152</v>
      </c>
    </row>
    <row r="287" spans="102:105" ht="15" customHeight="1" x14ac:dyDescent="0.15">
      <c r="CX287" t="s">
        <v>5065</v>
      </c>
      <c r="CY287" s="27" t="s">
        <v>5153</v>
      </c>
      <c r="CZ287" s="27" t="s">
        <v>5153</v>
      </c>
    </row>
    <row r="288" spans="102:105" ht="15" customHeight="1" x14ac:dyDescent="0.15">
      <c r="CX288" t="s">
        <v>3814</v>
      </c>
      <c r="CZ288" s="27" t="s">
        <v>5153</v>
      </c>
    </row>
    <row r="289" spans="102:105" ht="15" customHeight="1" x14ac:dyDescent="0.15">
      <c r="CX289" t="s">
        <v>3771</v>
      </c>
      <c r="CZ289" s="27" t="s">
        <v>5153</v>
      </c>
    </row>
    <row r="290" spans="102:105" ht="15" customHeight="1" x14ac:dyDescent="0.15">
      <c r="CX290" t="s">
        <v>5003</v>
      </c>
      <c r="CY290" s="27" t="s">
        <v>5153</v>
      </c>
      <c r="CZ290" s="27" t="s">
        <v>5151</v>
      </c>
      <c r="DA290" s="27" t="s">
        <v>5151</v>
      </c>
    </row>
    <row r="291" spans="102:105" ht="15" customHeight="1" x14ac:dyDescent="0.15">
      <c r="CX291" t="s">
        <v>4561</v>
      </c>
      <c r="CZ291" s="27" t="s">
        <v>5152</v>
      </c>
    </row>
    <row r="292" spans="102:105" ht="15" customHeight="1" x14ac:dyDescent="0.15">
      <c r="CX292" t="s">
        <v>4304</v>
      </c>
      <c r="CZ292" s="27" t="s">
        <v>5153</v>
      </c>
    </row>
    <row r="293" spans="102:105" ht="15" customHeight="1" x14ac:dyDescent="0.15">
      <c r="CX293" t="s">
        <v>3369</v>
      </c>
      <c r="CZ293" s="27" t="s">
        <v>5153</v>
      </c>
    </row>
    <row r="294" spans="102:105" ht="15" customHeight="1" x14ac:dyDescent="0.15">
      <c r="CX294" t="s">
        <v>890</v>
      </c>
      <c r="CY294" s="27" t="s">
        <v>2936</v>
      </c>
      <c r="CZ294" s="27" t="s">
        <v>5153</v>
      </c>
    </row>
    <row r="295" spans="102:105" ht="15" customHeight="1" x14ac:dyDescent="0.15">
      <c r="CX295" t="s">
        <v>3370</v>
      </c>
      <c r="CZ295" s="27" t="s">
        <v>5154</v>
      </c>
    </row>
    <row r="296" spans="102:105" ht="15" customHeight="1" x14ac:dyDescent="0.15">
      <c r="CX296" t="s">
        <v>4833</v>
      </c>
      <c r="CY296" s="27" t="s">
        <v>5154</v>
      </c>
      <c r="CZ296" s="27" t="s">
        <v>5152</v>
      </c>
    </row>
    <row r="297" spans="102:105" ht="15" customHeight="1" x14ac:dyDescent="0.15">
      <c r="CX297" t="s">
        <v>4914</v>
      </c>
      <c r="CY297" s="27" t="s">
        <v>5153</v>
      </c>
      <c r="CZ297" s="27" t="s">
        <v>5154</v>
      </c>
    </row>
    <row r="298" spans="102:105" ht="15" customHeight="1" x14ac:dyDescent="0.15">
      <c r="CX298" t="s">
        <v>4850</v>
      </c>
      <c r="CY298" s="27" t="s">
        <v>5153</v>
      </c>
      <c r="CZ298" s="27" t="s">
        <v>5152</v>
      </c>
    </row>
    <row r="299" spans="102:105" ht="15" customHeight="1" x14ac:dyDescent="0.15">
      <c r="CX299" t="s">
        <v>4563</v>
      </c>
      <c r="CZ299" s="27" t="s">
        <v>5153</v>
      </c>
    </row>
    <row r="300" spans="102:105" ht="15" customHeight="1" x14ac:dyDescent="0.15">
      <c r="CX300" t="s">
        <v>3835</v>
      </c>
      <c r="CZ300" s="27" t="s">
        <v>5153</v>
      </c>
    </row>
    <row r="301" spans="102:105" ht="15" customHeight="1" x14ac:dyDescent="0.15">
      <c r="CX301" t="s">
        <v>3973</v>
      </c>
      <c r="CZ301" s="27" t="s">
        <v>5153</v>
      </c>
    </row>
    <row r="302" spans="102:105" ht="15" customHeight="1" x14ac:dyDescent="0.15">
      <c r="CX302" t="s">
        <v>5051</v>
      </c>
      <c r="CY302" s="27" t="s">
        <v>5153</v>
      </c>
      <c r="CZ302" s="27" t="s">
        <v>5153</v>
      </c>
      <c r="DA302" s="27" t="s">
        <v>5152</v>
      </c>
    </row>
    <row r="303" spans="102:105" ht="15" customHeight="1" x14ac:dyDescent="0.15">
      <c r="CX303" t="s">
        <v>4787</v>
      </c>
      <c r="CY303" s="27" t="s">
        <v>5153</v>
      </c>
      <c r="CZ303" s="27" t="s">
        <v>5152</v>
      </c>
    </row>
    <row r="304" spans="102:105" ht="15" customHeight="1" x14ac:dyDescent="0.15">
      <c r="CX304" t="s">
        <v>3837</v>
      </c>
      <c r="CZ304" s="27" t="s">
        <v>5152</v>
      </c>
    </row>
    <row r="305" spans="102:105" ht="15" customHeight="1" x14ac:dyDescent="0.15">
      <c r="CX305" t="s">
        <v>4983</v>
      </c>
      <c r="CY305" s="27" t="s">
        <v>5151</v>
      </c>
      <c r="CZ305" s="27" t="s">
        <v>5151</v>
      </c>
    </row>
    <row r="306" spans="102:105" ht="15" customHeight="1" x14ac:dyDescent="0.15">
      <c r="CX306" t="s">
        <v>4399</v>
      </c>
      <c r="CZ306" s="27" t="s">
        <v>5153</v>
      </c>
    </row>
    <row r="307" spans="102:105" ht="15" customHeight="1" x14ac:dyDescent="0.15">
      <c r="CX307" t="s">
        <v>4508</v>
      </c>
      <c r="CY307" s="27" t="s">
        <v>5153</v>
      </c>
      <c r="CZ307" s="27" t="s">
        <v>5153</v>
      </c>
    </row>
    <row r="308" spans="102:105" ht="15" customHeight="1" x14ac:dyDescent="0.15">
      <c r="CX308" t="s">
        <v>3371</v>
      </c>
      <c r="CZ308" s="27" t="s">
        <v>5152</v>
      </c>
    </row>
    <row r="309" spans="102:105" ht="15" customHeight="1" x14ac:dyDescent="0.15">
      <c r="CX309" t="s">
        <v>5022</v>
      </c>
      <c r="CY309" s="27" t="s">
        <v>5153</v>
      </c>
      <c r="CZ309" s="27" t="s">
        <v>5153</v>
      </c>
      <c r="DA309" s="27" t="s">
        <v>5153</v>
      </c>
    </row>
    <row r="310" spans="102:105" ht="15" customHeight="1" x14ac:dyDescent="0.15">
      <c r="CX310" t="s">
        <v>4569</v>
      </c>
      <c r="CZ310" s="27" t="s">
        <v>5152</v>
      </c>
    </row>
    <row r="311" spans="102:105" ht="15" customHeight="1" x14ac:dyDescent="0.15">
      <c r="CX311" t="s">
        <v>4571</v>
      </c>
      <c r="CZ311" s="27" t="s">
        <v>5151</v>
      </c>
    </row>
    <row r="312" spans="102:105" ht="15" customHeight="1" x14ac:dyDescent="0.15">
      <c r="CX312" t="s">
        <v>994</v>
      </c>
      <c r="CZ312" s="27" t="s">
        <v>5151</v>
      </c>
    </row>
    <row r="313" spans="102:105" ht="15" customHeight="1" x14ac:dyDescent="0.15">
      <c r="CX313" t="s">
        <v>3974</v>
      </c>
      <c r="CZ313" s="27" t="s">
        <v>5151</v>
      </c>
    </row>
    <row r="314" spans="102:105" ht="15" customHeight="1" x14ac:dyDescent="0.15">
      <c r="CX314" t="s">
        <v>3245</v>
      </c>
      <c r="CZ314" s="27" t="s">
        <v>5151</v>
      </c>
    </row>
    <row r="315" spans="102:105" ht="15" customHeight="1" x14ac:dyDescent="0.15">
      <c r="CX315" t="s">
        <v>4789</v>
      </c>
      <c r="CY315" s="27" t="s">
        <v>5153</v>
      </c>
      <c r="CZ315" s="27" t="s">
        <v>5153</v>
      </c>
    </row>
    <row r="316" spans="102:105" ht="15" customHeight="1" x14ac:dyDescent="0.15">
      <c r="CX316" t="s">
        <v>3574</v>
      </c>
      <c r="CZ316" s="27" t="s">
        <v>5152</v>
      </c>
    </row>
    <row r="317" spans="102:105" ht="15" customHeight="1" x14ac:dyDescent="0.15">
      <c r="CX317" t="s">
        <v>5070</v>
      </c>
      <c r="CY317" s="27" t="s">
        <v>5153</v>
      </c>
      <c r="CZ317" s="27" t="s">
        <v>5153</v>
      </c>
      <c r="DA317" s="27" t="s">
        <v>5152</v>
      </c>
    </row>
    <row r="318" spans="102:105" ht="15" customHeight="1" x14ac:dyDescent="0.15">
      <c r="CX318" t="s">
        <v>4401</v>
      </c>
      <c r="CZ318" s="27" t="s">
        <v>5153</v>
      </c>
    </row>
    <row r="319" spans="102:105" ht="15" customHeight="1" x14ac:dyDescent="0.15">
      <c r="CX319" t="s">
        <v>4862</v>
      </c>
      <c r="CY319" s="27" t="s">
        <v>5151</v>
      </c>
      <c r="CZ319" s="27" t="s">
        <v>5153</v>
      </c>
    </row>
    <row r="320" spans="102:105" ht="15" customHeight="1" x14ac:dyDescent="0.15">
      <c r="CX320" t="s">
        <v>4313</v>
      </c>
      <c r="CY320" s="27" t="s">
        <v>5153</v>
      </c>
      <c r="CZ320" s="27" t="s">
        <v>2936</v>
      </c>
    </row>
    <row r="321" spans="102:105" ht="15" customHeight="1" x14ac:dyDescent="0.15">
      <c r="CX321" t="s">
        <v>4402</v>
      </c>
      <c r="CZ321" s="27" t="s">
        <v>5153</v>
      </c>
    </row>
    <row r="322" spans="102:105" ht="15" customHeight="1" x14ac:dyDescent="0.15">
      <c r="CX322" t="s">
        <v>5111</v>
      </c>
      <c r="CY322" s="27" t="s">
        <v>5152</v>
      </c>
      <c r="CZ322" s="27" t="s">
        <v>5153</v>
      </c>
    </row>
    <row r="323" spans="102:105" ht="15" customHeight="1" x14ac:dyDescent="0.15">
      <c r="CX323" t="s">
        <v>1172</v>
      </c>
      <c r="CY323" s="27" t="s">
        <v>5167</v>
      </c>
      <c r="CZ323" s="27" t="s">
        <v>5153</v>
      </c>
    </row>
    <row r="324" spans="102:105" ht="15" customHeight="1" x14ac:dyDescent="0.15">
      <c r="CX324" t="s">
        <v>3294</v>
      </c>
      <c r="CZ324" s="27" t="s">
        <v>5153</v>
      </c>
    </row>
    <row r="325" spans="102:105" ht="15" customHeight="1" x14ac:dyDescent="0.15">
      <c r="CX325" t="s">
        <v>4315</v>
      </c>
      <c r="CY325" s="27" t="s">
        <v>5153</v>
      </c>
      <c r="CZ325" s="27" t="s">
        <v>5152</v>
      </c>
    </row>
    <row r="326" spans="102:105" ht="15" customHeight="1" x14ac:dyDescent="0.15">
      <c r="CX326" t="s">
        <v>4894</v>
      </c>
      <c r="CY326" s="27" t="s">
        <v>5153</v>
      </c>
      <c r="CZ326" s="27" t="s">
        <v>5152</v>
      </c>
      <c r="DA326" s="27" t="s">
        <v>5152</v>
      </c>
    </row>
    <row r="327" spans="102:105" ht="15" customHeight="1" x14ac:dyDescent="0.15">
      <c r="CX327" t="s">
        <v>4762</v>
      </c>
      <c r="CY327" s="27" t="s">
        <v>5153</v>
      </c>
      <c r="CZ327" s="27" t="s">
        <v>2936</v>
      </c>
    </row>
    <row r="328" spans="102:105" ht="15" customHeight="1" x14ac:dyDescent="0.15">
      <c r="CX328" t="s">
        <v>5123</v>
      </c>
      <c r="CY328" s="27" t="s">
        <v>5153</v>
      </c>
      <c r="CZ328" s="27" t="s">
        <v>5153</v>
      </c>
      <c r="DA328" s="27" t="s">
        <v>5152</v>
      </c>
    </row>
    <row r="329" spans="102:105" ht="15" customHeight="1" x14ac:dyDescent="0.15">
      <c r="CX329" t="s">
        <v>4834</v>
      </c>
      <c r="CY329" s="27" t="s">
        <v>5153</v>
      </c>
      <c r="CZ329" s="27" t="s">
        <v>5152</v>
      </c>
    </row>
    <row r="330" spans="102:105" ht="15" customHeight="1" x14ac:dyDescent="0.15">
      <c r="CX330" t="s">
        <v>82</v>
      </c>
      <c r="CY330" s="27" t="s">
        <v>5167</v>
      </c>
      <c r="CZ330" s="27" t="s">
        <v>5153</v>
      </c>
    </row>
    <row r="331" spans="102:105" ht="15" customHeight="1" x14ac:dyDescent="0.15">
      <c r="CX331" t="s">
        <v>830</v>
      </c>
      <c r="CY331" s="27" t="s">
        <v>5153</v>
      </c>
      <c r="CZ331" s="27" t="s">
        <v>5155</v>
      </c>
    </row>
    <row r="332" spans="102:105" ht="15" customHeight="1" x14ac:dyDescent="0.15">
      <c r="CX332" t="s">
        <v>3376</v>
      </c>
      <c r="CY332" s="27" t="s">
        <v>5153</v>
      </c>
      <c r="CZ332" s="27" t="s">
        <v>5155</v>
      </c>
    </row>
    <row r="333" spans="102:105" ht="15" customHeight="1" x14ac:dyDescent="0.15">
      <c r="CX333" t="s">
        <v>827</v>
      </c>
      <c r="CZ333" s="27" t="s">
        <v>5153</v>
      </c>
    </row>
    <row r="334" spans="102:105" ht="15" customHeight="1" x14ac:dyDescent="0.15">
      <c r="CX334" t="s">
        <v>3589</v>
      </c>
      <c r="CZ334" s="27" t="s">
        <v>5153</v>
      </c>
    </row>
    <row r="335" spans="102:105" ht="15" customHeight="1" x14ac:dyDescent="0.15">
      <c r="CX335" t="s">
        <v>3914</v>
      </c>
      <c r="CZ335" s="27" t="s">
        <v>5156</v>
      </c>
    </row>
    <row r="336" spans="102:105" ht="15" customHeight="1" x14ac:dyDescent="0.15">
      <c r="CX336" t="s">
        <v>635</v>
      </c>
      <c r="CZ336" s="27" t="s">
        <v>5156</v>
      </c>
    </row>
    <row r="337" spans="102:104" ht="15" customHeight="1" x14ac:dyDescent="0.15">
      <c r="CX337" t="s">
        <v>5139</v>
      </c>
      <c r="CY337" s="27" t="s">
        <v>5152</v>
      </c>
    </row>
    <row r="338" spans="102:104" ht="15" customHeight="1" x14ac:dyDescent="0.15">
      <c r="CX338" t="s">
        <v>357</v>
      </c>
      <c r="CY338" s="27" t="s">
        <v>5152</v>
      </c>
      <c r="CZ338" s="27" t="s">
        <v>5154</v>
      </c>
    </row>
    <row r="339" spans="102:104" ht="15" customHeight="1" x14ac:dyDescent="0.15">
      <c r="CX339" t="s">
        <v>4574</v>
      </c>
      <c r="CY339" s="27" t="s">
        <v>5153</v>
      </c>
      <c r="CZ339" s="27" t="s">
        <v>5154</v>
      </c>
    </row>
    <row r="340" spans="102:104" ht="15" customHeight="1" x14ac:dyDescent="0.15">
      <c r="CX340" t="s">
        <v>4890</v>
      </c>
      <c r="CY340" s="27" t="s">
        <v>5151</v>
      </c>
      <c r="CZ340" s="27" t="s">
        <v>5153</v>
      </c>
    </row>
    <row r="341" spans="102:104" ht="15" customHeight="1" x14ac:dyDescent="0.15">
      <c r="CX341" t="s">
        <v>4935</v>
      </c>
      <c r="CY341" s="27" t="s">
        <v>2936</v>
      </c>
      <c r="CZ341" s="27" t="s">
        <v>5153</v>
      </c>
    </row>
    <row r="342" spans="102:104" ht="15" customHeight="1" x14ac:dyDescent="0.15">
      <c r="CX342" t="s">
        <v>4190</v>
      </c>
      <c r="CZ342" s="27" t="s">
        <v>5152</v>
      </c>
    </row>
    <row r="343" spans="102:104" ht="15" customHeight="1" x14ac:dyDescent="0.15">
      <c r="CX343" t="s">
        <v>997</v>
      </c>
      <c r="CZ343" s="27" t="s">
        <v>5152</v>
      </c>
    </row>
    <row r="344" spans="102:104" ht="15" customHeight="1" x14ac:dyDescent="0.15">
      <c r="CX344" t="s">
        <v>3976</v>
      </c>
      <c r="CZ344" s="27" t="s">
        <v>5151</v>
      </c>
    </row>
    <row r="345" spans="102:104" ht="15" customHeight="1" x14ac:dyDescent="0.15">
      <c r="CX345" t="s">
        <v>5052</v>
      </c>
      <c r="CY345" s="27" t="s">
        <v>5153</v>
      </c>
    </row>
    <row r="346" spans="102:104" ht="15" customHeight="1" x14ac:dyDescent="0.15">
      <c r="CX346" t="s">
        <v>5005</v>
      </c>
      <c r="CY346" s="27" t="s">
        <v>5151</v>
      </c>
      <c r="CZ346" s="27" t="s">
        <v>5151</v>
      </c>
    </row>
    <row r="347" spans="102:104" ht="15" customHeight="1" x14ac:dyDescent="0.15">
      <c r="CX347" t="s">
        <v>3982</v>
      </c>
      <c r="CY347" s="27" t="s">
        <v>5153</v>
      </c>
      <c r="CZ347" s="27" t="s">
        <v>5154</v>
      </c>
    </row>
    <row r="348" spans="102:104" ht="15" customHeight="1" x14ac:dyDescent="0.15">
      <c r="CX348" t="s">
        <v>3922</v>
      </c>
      <c r="CZ348" s="27" t="s">
        <v>5152</v>
      </c>
    </row>
    <row r="349" spans="102:104" ht="15" customHeight="1" x14ac:dyDescent="0.15">
      <c r="CX349" t="s">
        <v>5124</v>
      </c>
      <c r="CY349" s="27" t="s">
        <v>5152</v>
      </c>
    </row>
    <row r="350" spans="102:104" ht="15" customHeight="1" x14ac:dyDescent="0.15">
      <c r="CX350" t="s">
        <v>3839</v>
      </c>
      <c r="CZ350" s="27" t="s">
        <v>5153</v>
      </c>
    </row>
    <row r="351" spans="102:104" ht="15" customHeight="1" x14ac:dyDescent="0.15">
      <c r="CX351" t="s">
        <v>4320</v>
      </c>
      <c r="CY351" s="27" t="s">
        <v>5153</v>
      </c>
      <c r="CZ351" s="27" t="s">
        <v>2936</v>
      </c>
    </row>
    <row r="352" spans="102:104" ht="15" customHeight="1" x14ac:dyDescent="0.15">
      <c r="CX352" t="s">
        <v>5180</v>
      </c>
      <c r="CY352" s="27" t="s">
        <v>5159</v>
      </c>
      <c r="CZ352" s="27" t="s">
        <v>2936</v>
      </c>
    </row>
    <row r="353" spans="102:105" ht="15" customHeight="1" x14ac:dyDescent="0.15">
      <c r="CX353" t="s">
        <v>5053</v>
      </c>
      <c r="CY353" s="27" t="s">
        <v>5153</v>
      </c>
      <c r="CZ353" s="27" t="s">
        <v>5153</v>
      </c>
      <c r="DA353" s="27" t="s">
        <v>5159</v>
      </c>
    </row>
    <row r="354" spans="102:105" ht="15" customHeight="1" x14ac:dyDescent="0.15">
      <c r="CX354" t="s">
        <v>3895</v>
      </c>
      <c r="CZ354" s="27" t="s">
        <v>5152</v>
      </c>
    </row>
    <row r="355" spans="102:105" ht="15" customHeight="1" x14ac:dyDescent="0.15">
      <c r="CX355" t="s">
        <v>4928</v>
      </c>
      <c r="CY355" s="27" t="s">
        <v>5152</v>
      </c>
      <c r="CZ355" s="27" t="s">
        <v>5152</v>
      </c>
      <c r="DA355" s="27" t="s">
        <v>5152</v>
      </c>
    </row>
    <row r="356" spans="102:105" ht="15" customHeight="1" x14ac:dyDescent="0.15">
      <c r="CX356" t="s">
        <v>3927</v>
      </c>
      <c r="CZ356" s="27" t="s">
        <v>5153</v>
      </c>
    </row>
    <row r="357" spans="102:105" ht="15" customHeight="1" x14ac:dyDescent="0.15">
      <c r="CX357" t="s">
        <v>4851</v>
      </c>
      <c r="CY357" s="27" t="s">
        <v>5153</v>
      </c>
      <c r="CZ357" s="27" t="s">
        <v>5154</v>
      </c>
    </row>
    <row r="358" spans="102:105" ht="15" customHeight="1" x14ac:dyDescent="0.15">
      <c r="CX358" t="s">
        <v>4852</v>
      </c>
      <c r="CY358" s="27" t="s">
        <v>5151</v>
      </c>
      <c r="CZ358" s="27" t="s">
        <v>5153</v>
      </c>
    </row>
    <row r="359" spans="102:105" ht="15" customHeight="1" x14ac:dyDescent="0.15">
      <c r="CX359" t="s">
        <v>5125</v>
      </c>
      <c r="CY359" s="27" t="s">
        <v>5151</v>
      </c>
      <c r="CZ359" s="27" t="s">
        <v>5153</v>
      </c>
      <c r="DA359" s="27" t="s">
        <v>5153</v>
      </c>
    </row>
    <row r="360" spans="102:105" ht="15" customHeight="1" x14ac:dyDescent="0.15">
      <c r="CX360" t="s">
        <v>5069</v>
      </c>
      <c r="CY360" s="27" t="s">
        <v>5153</v>
      </c>
      <c r="CZ360" s="27" t="s">
        <v>5152</v>
      </c>
      <c r="DA360" s="27" t="s">
        <v>5152</v>
      </c>
    </row>
    <row r="361" spans="102:105" ht="15" customHeight="1" x14ac:dyDescent="0.15">
      <c r="CX361" t="s">
        <v>5067</v>
      </c>
      <c r="CY361" s="27" t="s">
        <v>5152</v>
      </c>
      <c r="CZ361" s="27" t="s">
        <v>5153</v>
      </c>
    </row>
    <row r="362" spans="102:105" ht="15" customHeight="1" x14ac:dyDescent="0.15">
      <c r="CX362" t="s">
        <v>72</v>
      </c>
      <c r="CY362" s="27" t="s">
        <v>5158</v>
      </c>
      <c r="CZ362" s="27" t="s">
        <v>5151</v>
      </c>
    </row>
    <row r="363" spans="102:105" ht="15" customHeight="1" x14ac:dyDescent="0.15">
      <c r="CX363" t="s">
        <v>908</v>
      </c>
      <c r="CY363" s="27" t="s">
        <v>5151</v>
      </c>
      <c r="CZ363" s="27" t="s">
        <v>5158</v>
      </c>
    </row>
    <row r="364" spans="102:105" ht="15" customHeight="1" x14ac:dyDescent="0.15">
      <c r="CX364" t="s">
        <v>4510</v>
      </c>
      <c r="CY364" s="27" t="s">
        <v>5151</v>
      </c>
      <c r="CZ364" s="27" t="s">
        <v>5153</v>
      </c>
    </row>
    <row r="365" spans="102:105" ht="15" customHeight="1" x14ac:dyDescent="0.15">
      <c r="CX365" t="s">
        <v>5024</v>
      </c>
      <c r="CY365" s="27" t="s">
        <v>5153</v>
      </c>
      <c r="CZ365" s="27" t="s">
        <v>5151</v>
      </c>
      <c r="DA365" s="27" t="s">
        <v>5151</v>
      </c>
    </row>
    <row r="366" spans="102:105" ht="15" customHeight="1" x14ac:dyDescent="0.15">
      <c r="CX366" t="s">
        <v>4667</v>
      </c>
      <c r="CY366" s="27" t="s">
        <v>5153</v>
      </c>
      <c r="CZ366" s="27" t="s">
        <v>2936</v>
      </c>
    </row>
    <row r="367" spans="102:105" ht="15" customHeight="1" x14ac:dyDescent="0.15">
      <c r="CX367" t="s">
        <v>403</v>
      </c>
      <c r="CY367" s="27" t="s">
        <v>5156</v>
      </c>
      <c r="CZ367" s="27" t="s">
        <v>2936</v>
      </c>
    </row>
    <row r="368" spans="102:105" ht="15" customHeight="1" x14ac:dyDescent="0.15">
      <c r="CX368" t="s">
        <v>4859</v>
      </c>
      <c r="CY368" s="27" t="s">
        <v>5153</v>
      </c>
      <c r="CZ368" s="27" t="s">
        <v>5153</v>
      </c>
      <c r="DA368" s="27" t="s">
        <v>5152</v>
      </c>
    </row>
    <row r="369" spans="102:105" ht="15" customHeight="1" x14ac:dyDescent="0.15">
      <c r="CX369" t="s">
        <v>3387</v>
      </c>
      <c r="CZ369" s="27" t="s">
        <v>5153</v>
      </c>
    </row>
    <row r="370" spans="102:105" ht="15" customHeight="1" x14ac:dyDescent="0.15">
      <c r="CX370" t="s">
        <v>4194</v>
      </c>
      <c r="CY370" s="27" t="s">
        <v>5153</v>
      </c>
      <c r="CZ370" s="27" t="s">
        <v>5152</v>
      </c>
    </row>
    <row r="371" spans="102:105" ht="15" customHeight="1" x14ac:dyDescent="0.15">
      <c r="CX371" t="s">
        <v>4580</v>
      </c>
      <c r="CZ371" s="27" t="s">
        <v>5153</v>
      </c>
    </row>
    <row r="372" spans="102:105" ht="15" customHeight="1" x14ac:dyDescent="0.15">
      <c r="CX372" t="s">
        <v>3783</v>
      </c>
      <c r="CZ372" s="27" t="s">
        <v>5152</v>
      </c>
    </row>
    <row r="373" spans="102:105" ht="15" customHeight="1" x14ac:dyDescent="0.15">
      <c r="CX373" t="s">
        <v>3929</v>
      </c>
      <c r="CZ373" s="27" t="s">
        <v>5154</v>
      </c>
    </row>
    <row r="374" spans="102:105" ht="15" customHeight="1" x14ac:dyDescent="0.15">
      <c r="CX374" t="s">
        <v>4325</v>
      </c>
      <c r="CY374" s="27" t="s">
        <v>5153</v>
      </c>
      <c r="CZ374" s="27" t="s">
        <v>5154</v>
      </c>
    </row>
    <row r="375" spans="102:105" ht="15" customHeight="1" x14ac:dyDescent="0.15">
      <c r="CX375" t="s">
        <v>4794</v>
      </c>
      <c r="CY375" s="27" t="s">
        <v>5151</v>
      </c>
      <c r="CZ375" s="27" t="s">
        <v>5153</v>
      </c>
    </row>
    <row r="376" spans="102:105" ht="15" customHeight="1" x14ac:dyDescent="0.15">
      <c r="CX376" t="s">
        <v>5078</v>
      </c>
      <c r="CY376" s="27" t="s">
        <v>5151</v>
      </c>
      <c r="CZ376" s="27" t="s">
        <v>5153</v>
      </c>
      <c r="DA376" s="27" t="s">
        <v>5153</v>
      </c>
    </row>
    <row r="377" spans="102:105" ht="15" customHeight="1" x14ac:dyDescent="0.15">
      <c r="CX377" t="s">
        <v>3842</v>
      </c>
      <c r="CZ377" s="27" t="s">
        <v>5153</v>
      </c>
    </row>
    <row r="378" spans="102:105" ht="15" customHeight="1" x14ac:dyDescent="0.15">
      <c r="CX378" t="s">
        <v>446</v>
      </c>
      <c r="CY378" s="27" t="s">
        <v>5167</v>
      </c>
      <c r="CZ378" s="27" t="s">
        <v>5154</v>
      </c>
    </row>
    <row r="379" spans="102:105" ht="15" customHeight="1" x14ac:dyDescent="0.15">
      <c r="CX379" t="s">
        <v>920</v>
      </c>
      <c r="CY379" s="27" t="s">
        <v>5154</v>
      </c>
      <c r="CZ379" s="27" t="s">
        <v>5155</v>
      </c>
    </row>
    <row r="380" spans="102:105" ht="15" customHeight="1" x14ac:dyDescent="0.15">
      <c r="CX380" t="s">
        <v>4736</v>
      </c>
      <c r="CY380" s="27" t="s">
        <v>5151</v>
      </c>
      <c r="CZ380" s="27" t="s">
        <v>5153</v>
      </c>
    </row>
    <row r="381" spans="102:105" ht="15" customHeight="1" x14ac:dyDescent="0.15">
      <c r="CX381" t="s">
        <v>5072</v>
      </c>
      <c r="CY381" s="27" t="s">
        <v>5153</v>
      </c>
      <c r="CZ381" s="27" t="s">
        <v>5151</v>
      </c>
      <c r="DA381" s="27" t="s">
        <v>5151</v>
      </c>
    </row>
    <row r="382" spans="102:105" ht="15" customHeight="1" x14ac:dyDescent="0.15">
      <c r="CX382" t="s">
        <v>3390</v>
      </c>
      <c r="CZ382" s="27" t="s">
        <v>5151</v>
      </c>
    </row>
    <row r="383" spans="102:105" ht="15" customHeight="1" x14ac:dyDescent="0.15">
      <c r="CX383" t="s">
        <v>5056</v>
      </c>
      <c r="CY383" s="27" t="s">
        <v>5153</v>
      </c>
      <c r="CZ383" s="27" t="s">
        <v>5151</v>
      </c>
    </row>
    <row r="384" spans="102:105" ht="15" customHeight="1" x14ac:dyDescent="0.15">
      <c r="CX384" t="s">
        <v>4196</v>
      </c>
      <c r="CY384" s="27" t="s">
        <v>5153</v>
      </c>
      <c r="CZ384" s="27" t="s">
        <v>5154</v>
      </c>
    </row>
    <row r="385" spans="102:105" ht="15" customHeight="1" x14ac:dyDescent="0.15">
      <c r="CX385" t="s">
        <v>4900</v>
      </c>
      <c r="CY385" s="27" t="s">
        <v>5153</v>
      </c>
      <c r="CZ385" s="27" t="s">
        <v>5154</v>
      </c>
      <c r="DA385" s="27" t="s">
        <v>5154</v>
      </c>
    </row>
    <row r="386" spans="102:105" ht="15" customHeight="1" x14ac:dyDescent="0.15">
      <c r="CX386" t="s">
        <v>3310</v>
      </c>
      <c r="CZ386" s="27" t="s">
        <v>5154</v>
      </c>
    </row>
    <row r="387" spans="102:105" ht="15" customHeight="1" x14ac:dyDescent="0.15">
      <c r="CX387" t="s">
        <v>3931</v>
      </c>
      <c r="CY387" s="27" t="s">
        <v>5153</v>
      </c>
      <c r="CZ387" s="27" t="s">
        <v>5154</v>
      </c>
    </row>
    <row r="388" spans="102:105" ht="15" customHeight="1" x14ac:dyDescent="0.15">
      <c r="CX388" t="s">
        <v>5127</v>
      </c>
      <c r="CY388" s="27" t="s">
        <v>5153</v>
      </c>
      <c r="CZ388" s="27" t="s">
        <v>5154</v>
      </c>
      <c r="DA388" s="27" t="s">
        <v>5154</v>
      </c>
    </row>
    <row r="389" spans="102:105" ht="15" customHeight="1" x14ac:dyDescent="0.15">
      <c r="CX389" t="s">
        <v>1139</v>
      </c>
      <c r="CZ389" s="27" t="s">
        <v>5153</v>
      </c>
    </row>
    <row r="390" spans="102:105" ht="15" customHeight="1" x14ac:dyDescent="0.15">
      <c r="CX390" t="s">
        <v>3332</v>
      </c>
      <c r="CZ390" s="27" t="s">
        <v>5153</v>
      </c>
    </row>
    <row r="391" spans="102:105" ht="15" customHeight="1" x14ac:dyDescent="0.15">
      <c r="CX391" t="s">
        <v>946</v>
      </c>
      <c r="CZ391" s="27" t="s">
        <v>5153</v>
      </c>
    </row>
    <row r="392" spans="102:105" ht="15" customHeight="1" x14ac:dyDescent="0.15">
      <c r="CX392" t="s">
        <v>4899</v>
      </c>
      <c r="CY392" s="27" t="s">
        <v>5153</v>
      </c>
      <c r="CZ392" s="27" t="s">
        <v>5153</v>
      </c>
      <c r="DA392" s="27" t="s">
        <v>5168</v>
      </c>
    </row>
    <row r="393" spans="102:105" ht="15" customHeight="1" x14ac:dyDescent="0.15">
      <c r="CX393" t="s">
        <v>4198</v>
      </c>
      <c r="CY393" s="27" t="s">
        <v>5153</v>
      </c>
      <c r="CZ393" s="27" t="s">
        <v>5162</v>
      </c>
    </row>
    <row r="394" spans="102:105" ht="15" customHeight="1" x14ac:dyDescent="0.15">
      <c r="CX394" t="s">
        <v>4835</v>
      </c>
      <c r="CY394" s="27" t="s">
        <v>5153</v>
      </c>
      <c r="CZ394" s="27" t="s">
        <v>5154</v>
      </c>
    </row>
    <row r="395" spans="102:105" ht="15" customHeight="1" x14ac:dyDescent="0.15">
      <c r="CX395" t="s">
        <v>5057</v>
      </c>
      <c r="CY395" s="27" t="s">
        <v>5151</v>
      </c>
      <c r="CZ395" s="27" t="s">
        <v>5151</v>
      </c>
      <c r="DA395" s="27" t="s">
        <v>5153</v>
      </c>
    </row>
    <row r="396" spans="102:105" ht="15" customHeight="1" x14ac:dyDescent="0.15">
      <c r="CX396" t="s">
        <v>5140</v>
      </c>
      <c r="CY396" s="27" t="s">
        <v>5153</v>
      </c>
    </row>
    <row r="397" spans="102:105" ht="15" customHeight="1" x14ac:dyDescent="0.15">
      <c r="CX397" t="s">
        <v>5059</v>
      </c>
      <c r="CY397" s="27" t="s">
        <v>5153</v>
      </c>
      <c r="CZ397" s="27" t="s">
        <v>5153</v>
      </c>
      <c r="DA397" s="27" t="s">
        <v>5152</v>
      </c>
    </row>
    <row r="398" spans="102:105" ht="15" customHeight="1" x14ac:dyDescent="0.15">
      <c r="CX398" t="s">
        <v>4585</v>
      </c>
      <c r="CY398" s="27" t="s">
        <v>5153</v>
      </c>
      <c r="CZ398" s="27" t="s">
        <v>5152</v>
      </c>
    </row>
    <row r="399" spans="102:105" ht="15" customHeight="1" x14ac:dyDescent="0.15">
      <c r="CX399" t="s">
        <v>4200</v>
      </c>
      <c r="CZ399" s="27" t="s">
        <v>5153</v>
      </c>
    </row>
    <row r="400" spans="102:105" ht="15" customHeight="1" x14ac:dyDescent="0.15">
      <c r="CX400" t="s">
        <v>4588</v>
      </c>
      <c r="CZ400" s="27" t="s">
        <v>5152</v>
      </c>
    </row>
    <row r="401" spans="102:105" ht="15" customHeight="1" x14ac:dyDescent="0.15">
      <c r="CX401" t="s">
        <v>3392</v>
      </c>
      <c r="CY401" s="27" t="s">
        <v>5154</v>
      </c>
      <c r="CZ401" s="27" t="s">
        <v>5157</v>
      </c>
    </row>
    <row r="402" spans="102:105" ht="15" customHeight="1" x14ac:dyDescent="0.15">
      <c r="CX402" t="s">
        <v>3346</v>
      </c>
      <c r="CY402" s="27" t="s">
        <v>5154</v>
      </c>
      <c r="CZ402" s="27" t="s">
        <v>5157</v>
      </c>
    </row>
    <row r="403" spans="102:105" ht="15" customHeight="1" x14ac:dyDescent="0.15">
      <c r="CX403" t="s">
        <v>5085</v>
      </c>
      <c r="CY403" s="27" t="s">
        <v>5151</v>
      </c>
      <c r="CZ403" s="27" t="s">
        <v>5153</v>
      </c>
      <c r="DA403" s="27" t="s">
        <v>5153</v>
      </c>
    </row>
    <row r="404" spans="102:105" ht="15" customHeight="1" x14ac:dyDescent="0.15">
      <c r="CX404" t="s">
        <v>4797</v>
      </c>
      <c r="CY404" s="27" t="s">
        <v>5153</v>
      </c>
      <c r="CZ404" s="27" t="s">
        <v>5154</v>
      </c>
    </row>
    <row r="405" spans="102:105" ht="15" customHeight="1" x14ac:dyDescent="0.15">
      <c r="CX405" t="s">
        <v>3933</v>
      </c>
      <c r="CZ405" s="27" t="s">
        <v>5153</v>
      </c>
    </row>
    <row r="406" spans="102:105" ht="15" customHeight="1" x14ac:dyDescent="0.15">
      <c r="CX406" t="s">
        <v>4403</v>
      </c>
      <c r="CY406" s="27" t="s">
        <v>5153</v>
      </c>
      <c r="CZ406" s="27" t="s">
        <v>5152</v>
      </c>
    </row>
    <row r="407" spans="102:105" ht="15" customHeight="1" x14ac:dyDescent="0.15">
      <c r="CX407" t="s">
        <v>4903</v>
      </c>
      <c r="CY407" s="27" t="s">
        <v>5153</v>
      </c>
      <c r="CZ407" s="27" t="s">
        <v>5154</v>
      </c>
      <c r="DA407" s="27" t="s">
        <v>5152</v>
      </c>
    </row>
    <row r="408" spans="102:105" ht="15" customHeight="1" x14ac:dyDescent="0.15">
      <c r="CX408" t="s">
        <v>4205</v>
      </c>
      <c r="CZ408" s="27" t="s">
        <v>5152</v>
      </c>
    </row>
    <row r="409" spans="102:105" ht="15" customHeight="1" x14ac:dyDescent="0.15">
      <c r="CX409" t="s">
        <v>4972</v>
      </c>
      <c r="CY409" s="27" t="s">
        <v>5154</v>
      </c>
      <c r="CZ409" s="27" t="s">
        <v>5153</v>
      </c>
    </row>
    <row r="410" spans="102:105" ht="15" customHeight="1" x14ac:dyDescent="0.15">
      <c r="CX410" t="s">
        <v>3792</v>
      </c>
      <c r="CZ410" s="27" t="s">
        <v>5153</v>
      </c>
    </row>
    <row r="411" spans="102:105" ht="15" customHeight="1" x14ac:dyDescent="0.15">
      <c r="CX411" t="s">
        <v>5081</v>
      </c>
      <c r="CZ411" s="27" t="s">
        <v>5166</v>
      </c>
    </row>
    <row r="412" spans="102:105" ht="15" customHeight="1" x14ac:dyDescent="0.15">
      <c r="CX412" t="s">
        <v>5016</v>
      </c>
      <c r="CY412" s="27" t="s">
        <v>5151</v>
      </c>
      <c r="CZ412" s="27" t="s">
        <v>5153</v>
      </c>
      <c r="DA412" s="27" t="s">
        <v>5154</v>
      </c>
    </row>
    <row r="413" spans="102:105" ht="15" customHeight="1" x14ac:dyDescent="0.15">
      <c r="CX413" t="s">
        <v>4895</v>
      </c>
      <c r="CY413" s="27" t="s">
        <v>5153</v>
      </c>
      <c r="CZ413" s="27" t="s">
        <v>5154</v>
      </c>
      <c r="DA413" s="27" t="s">
        <v>5152</v>
      </c>
    </row>
    <row r="414" spans="102:105" ht="15" customHeight="1" x14ac:dyDescent="0.15">
      <c r="CX414" t="s">
        <v>3296</v>
      </c>
      <c r="CZ414" s="27" t="s">
        <v>5152</v>
      </c>
    </row>
    <row r="415" spans="102:105" ht="15" customHeight="1" x14ac:dyDescent="0.15">
      <c r="CX415" t="s">
        <v>3394</v>
      </c>
      <c r="CZ415" s="27" t="s">
        <v>5153</v>
      </c>
    </row>
    <row r="416" spans="102:105" ht="15" customHeight="1" x14ac:dyDescent="0.15">
      <c r="CX416" t="s">
        <v>3269</v>
      </c>
      <c r="CY416" s="27" t="s">
        <v>5152</v>
      </c>
      <c r="CZ416" s="27" t="s">
        <v>5154</v>
      </c>
    </row>
    <row r="417" spans="102:105" ht="15" customHeight="1" x14ac:dyDescent="0.15">
      <c r="CX417" t="s">
        <v>3395</v>
      </c>
      <c r="CY417" s="27" t="s">
        <v>5152</v>
      </c>
      <c r="CZ417" s="27" t="s">
        <v>5154</v>
      </c>
    </row>
    <row r="418" spans="102:105" ht="15" customHeight="1" x14ac:dyDescent="0.15">
      <c r="CX418" t="s">
        <v>5142</v>
      </c>
      <c r="CY418" s="27" t="s">
        <v>5153</v>
      </c>
      <c r="CZ418" s="27" t="s">
        <v>5154</v>
      </c>
      <c r="DA418" s="27" t="s">
        <v>5152</v>
      </c>
    </row>
    <row r="419" spans="102:105" ht="15" customHeight="1" x14ac:dyDescent="0.15">
      <c r="CX419" t="s">
        <v>4867</v>
      </c>
      <c r="CY419" s="27" t="s">
        <v>5153</v>
      </c>
      <c r="CZ419" s="27" t="s">
        <v>5152</v>
      </c>
    </row>
    <row r="420" spans="102:105" ht="15" customHeight="1" x14ac:dyDescent="0.15">
      <c r="CX420" t="s">
        <v>3313</v>
      </c>
      <c r="CZ420" s="27" t="s">
        <v>5153</v>
      </c>
    </row>
    <row r="421" spans="102:105" ht="15" customHeight="1" x14ac:dyDescent="0.15">
      <c r="CX421" t="s">
        <v>264</v>
      </c>
      <c r="CZ421" s="27" t="s">
        <v>5153</v>
      </c>
    </row>
    <row r="422" spans="102:105" ht="15" customHeight="1" x14ac:dyDescent="0.15">
      <c r="CX422" t="s">
        <v>999</v>
      </c>
      <c r="CZ422" s="27" t="s">
        <v>5153</v>
      </c>
    </row>
    <row r="423" spans="102:105" ht="15" customHeight="1" x14ac:dyDescent="0.15">
      <c r="CX423" t="s">
        <v>3935</v>
      </c>
      <c r="CY423" s="27" t="s">
        <v>5151</v>
      </c>
      <c r="CZ423" s="27" t="s">
        <v>5153</v>
      </c>
    </row>
    <row r="424" spans="102:105" ht="15" customHeight="1" x14ac:dyDescent="0.15">
      <c r="CX424" t="s">
        <v>4872</v>
      </c>
      <c r="CY424" s="27" t="s">
        <v>5153</v>
      </c>
      <c r="CZ424" s="27" t="s">
        <v>5154</v>
      </c>
    </row>
    <row r="425" spans="102:105" ht="15" customHeight="1" x14ac:dyDescent="0.15">
      <c r="CX425" t="s">
        <v>4866</v>
      </c>
      <c r="CY425" s="27" t="s">
        <v>5153</v>
      </c>
      <c r="CZ425" s="27" t="s">
        <v>5154</v>
      </c>
      <c r="DA425" s="27" t="s">
        <v>5152</v>
      </c>
    </row>
    <row r="426" spans="102:105" ht="15" customHeight="1" x14ac:dyDescent="0.15">
      <c r="CX426" t="s">
        <v>3844</v>
      </c>
      <c r="CZ426" s="27" t="s">
        <v>5153</v>
      </c>
    </row>
    <row r="427" spans="102:105" ht="15" customHeight="1" x14ac:dyDescent="0.15">
      <c r="CX427" t="s">
        <v>4924</v>
      </c>
      <c r="CY427" s="27" t="s">
        <v>5168</v>
      </c>
      <c r="CZ427" s="27" t="s">
        <v>5152</v>
      </c>
    </row>
    <row r="428" spans="102:105" ht="15" customHeight="1" x14ac:dyDescent="0.15">
      <c r="CX428" t="s">
        <v>172</v>
      </c>
      <c r="CY428" s="27" t="s">
        <v>5162</v>
      </c>
      <c r="CZ428" s="27" t="s">
        <v>5152</v>
      </c>
    </row>
    <row r="429" spans="102:105" ht="15" customHeight="1" x14ac:dyDescent="0.15">
      <c r="CX429" t="s">
        <v>4589</v>
      </c>
      <c r="CY429" s="27" t="s">
        <v>5152</v>
      </c>
      <c r="CZ429" s="27" t="s">
        <v>5162</v>
      </c>
    </row>
    <row r="430" spans="102:105" ht="15" customHeight="1" x14ac:dyDescent="0.15">
      <c r="CX430" t="s">
        <v>5007</v>
      </c>
      <c r="CY430" s="27" t="s">
        <v>5153</v>
      </c>
      <c r="CZ430" s="27" t="s">
        <v>5153</v>
      </c>
      <c r="DA430" s="27" t="s">
        <v>5152</v>
      </c>
    </row>
    <row r="431" spans="102:105" ht="15" customHeight="1" x14ac:dyDescent="0.15">
      <c r="CX431" t="s">
        <v>4081</v>
      </c>
      <c r="CZ431" s="27" t="s">
        <v>5153</v>
      </c>
    </row>
    <row r="432" spans="102:105" ht="15" customHeight="1" x14ac:dyDescent="0.15">
      <c r="CX432" t="s">
        <v>4082</v>
      </c>
      <c r="CZ432" s="27" t="s">
        <v>5151</v>
      </c>
    </row>
    <row r="433" spans="102:104" ht="15" customHeight="1" x14ac:dyDescent="0.15">
      <c r="CX433" t="s">
        <v>3396</v>
      </c>
      <c r="CZ433" s="27" t="s">
        <v>5156</v>
      </c>
    </row>
    <row r="434" spans="102:104" ht="15" customHeight="1" x14ac:dyDescent="0.15">
      <c r="CX434" t="s">
        <v>256</v>
      </c>
      <c r="CY434" s="27" t="s">
        <v>5153</v>
      </c>
      <c r="CZ434" s="27" t="s">
        <v>5162</v>
      </c>
    </row>
    <row r="435" spans="102:104" ht="15" customHeight="1" x14ac:dyDescent="0.15">
      <c r="CX435" t="s">
        <v>3253</v>
      </c>
      <c r="CY435" s="27" t="s">
        <v>5153</v>
      </c>
      <c r="CZ435" s="27" t="s">
        <v>5162</v>
      </c>
    </row>
    <row r="436" spans="102:104" ht="15" customHeight="1" x14ac:dyDescent="0.15">
      <c r="CX436" t="s">
        <v>1005</v>
      </c>
      <c r="CY436" s="27" t="s">
        <v>5153</v>
      </c>
      <c r="CZ436" s="27" t="s">
        <v>5162</v>
      </c>
    </row>
    <row r="437" spans="102:104" ht="15" customHeight="1" x14ac:dyDescent="0.15">
      <c r="CX437" t="s">
        <v>4836</v>
      </c>
      <c r="CY437" s="27" t="s">
        <v>5153</v>
      </c>
      <c r="CZ437" s="27" t="s">
        <v>5153</v>
      </c>
    </row>
    <row r="438" spans="102:104" ht="15" customHeight="1" x14ac:dyDescent="0.15">
      <c r="CX438" t="s">
        <v>5023</v>
      </c>
      <c r="CY438" s="27" t="s">
        <v>5154</v>
      </c>
      <c r="CZ438" s="27" t="s">
        <v>5152</v>
      </c>
    </row>
    <row r="439" spans="102:104" ht="15" customHeight="1" x14ac:dyDescent="0.15">
      <c r="CX439" t="s">
        <v>4863</v>
      </c>
      <c r="CY439" s="27" t="s">
        <v>5153</v>
      </c>
      <c r="CZ439" s="27" t="s">
        <v>5154</v>
      </c>
    </row>
    <row r="440" spans="102:104" ht="15" customHeight="1" x14ac:dyDescent="0.15">
      <c r="CX440" t="s">
        <v>613</v>
      </c>
      <c r="CY440" s="27" t="s">
        <v>5153</v>
      </c>
      <c r="CZ440" s="27" t="s">
        <v>5154</v>
      </c>
    </row>
    <row r="441" spans="102:104" ht="15" customHeight="1" x14ac:dyDescent="0.15">
      <c r="CX441" t="s">
        <v>3662</v>
      </c>
      <c r="CY441" s="27" t="s">
        <v>5153</v>
      </c>
      <c r="CZ441" s="27" t="s">
        <v>5154</v>
      </c>
    </row>
    <row r="442" spans="102:104" ht="15" customHeight="1" x14ac:dyDescent="0.15">
      <c r="CX442" t="s">
        <v>4865</v>
      </c>
      <c r="CY442" s="27" t="s">
        <v>5153</v>
      </c>
      <c r="CZ442" s="27" t="s">
        <v>5152</v>
      </c>
    </row>
    <row r="443" spans="102:104" ht="15" customHeight="1" x14ac:dyDescent="0.15">
      <c r="CX443" t="s">
        <v>4837</v>
      </c>
      <c r="CY443" s="27" t="s">
        <v>5153</v>
      </c>
      <c r="CZ443" s="27" t="s">
        <v>5154</v>
      </c>
    </row>
    <row r="444" spans="102:104" ht="15" customHeight="1" x14ac:dyDescent="0.15">
      <c r="CX444" t="s">
        <v>3846</v>
      </c>
      <c r="CZ444" s="27" t="s">
        <v>5153</v>
      </c>
    </row>
    <row r="445" spans="102:104" ht="15" customHeight="1" x14ac:dyDescent="0.15">
      <c r="CX445" t="s">
        <v>4678</v>
      </c>
      <c r="CY445" s="27" t="s">
        <v>5153</v>
      </c>
      <c r="CZ445" s="27" t="s">
        <v>5154</v>
      </c>
    </row>
    <row r="446" spans="102:104" ht="15" customHeight="1" x14ac:dyDescent="0.15">
      <c r="CX446" t="s">
        <v>4799</v>
      </c>
      <c r="CY446" s="27" t="s">
        <v>5153</v>
      </c>
      <c r="CZ446" s="27" t="s">
        <v>5156</v>
      </c>
    </row>
    <row r="447" spans="102:104" ht="15" customHeight="1" x14ac:dyDescent="0.15">
      <c r="CX447" t="s">
        <v>3761</v>
      </c>
      <c r="CZ447" s="27" t="s">
        <v>5154</v>
      </c>
    </row>
    <row r="448" spans="102:104" ht="15" customHeight="1" x14ac:dyDescent="0.15">
      <c r="CX448" t="s">
        <v>3793</v>
      </c>
      <c r="CZ448" s="27" t="s">
        <v>5154</v>
      </c>
    </row>
    <row r="449" spans="102:105" ht="15" customHeight="1" x14ac:dyDescent="0.15">
      <c r="CX449" t="s">
        <v>4593</v>
      </c>
      <c r="CY449" s="27" t="s">
        <v>5153</v>
      </c>
      <c r="CZ449" s="27" t="s">
        <v>5152</v>
      </c>
    </row>
    <row r="450" spans="102:105" ht="15" customHeight="1" x14ac:dyDescent="0.15">
      <c r="CX450" t="s">
        <v>4838</v>
      </c>
      <c r="CY450" s="27" t="s">
        <v>5153</v>
      </c>
      <c r="CZ450" s="27" t="s">
        <v>5152</v>
      </c>
    </row>
    <row r="451" spans="102:105" ht="15" customHeight="1" x14ac:dyDescent="0.15">
      <c r="CX451" t="s">
        <v>3760</v>
      </c>
      <c r="CY451" s="27" t="s">
        <v>5152</v>
      </c>
      <c r="CZ451" s="27" t="s">
        <v>5157</v>
      </c>
    </row>
    <row r="452" spans="102:105" ht="15" customHeight="1" x14ac:dyDescent="0.15">
      <c r="CX452" t="s">
        <v>3796</v>
      </c>
      <c r="CY452" s="27" t="s">
        <v>5152</v>
      </c>
      <c r="CZ452" s="27" t="s">
        <v>5157</v>
      </c>
    </row>
    <row r="453" spans="102:105" ht="15" customHeight="1" x14ac:dyDescent="0.15">
      <c r="CX453" t="s">
        <v>4333</v>
      </c>
      <c r="CY453" s="27" t="s">
        <v>5153</v>
      </c>
      <c r="CZ453" s="27" t="s">
        <v>5152</v>
      </c>
    </row>
    <row r="454" spans="102:105" ht="15" customHeight="1" x14ac:dyDescent="0.15">
      <c r="CX454" t="s">
        <v>5181</v>
      </c>
      <c r="CY454" s="27" t="s">
        <v>5153</v>
      </c>
      <c r="CZ454" s="27" t="s">
        <v>2936</v>
      </c>
    </row>
    <row r="455" spans="102:105" ht="15" customHeight="1" x14ac:dyDescent="0.15">
      <c r="CX455" t="s">
        <v>5060</v>
      </c>
      <c r="CY455" s="27" t="s">
        <v>5151</v>
      </c>
      <c r="CZ455" s="27" t="s">
        <v>5153</v>
      </c>
      <c r="DA455" s="27" t="s">
        <v>5153</v>
      </c>
    </row>
    <row r="456" spans="102:105" ht="15" customHeight="1" x14ac:dyDescent="0.15">
      <c r="CX456" t="s">
        <v>4765</v>
      </c>
      <c r="CY456" s="27" t="s">
        <v>5152</v>
      </c>
      <c r="CZ456" s="27" t="s">
        <v>2936</v>
      </c>
    </row>
    <row r="457" spans="102:105" ht="15" customHeight="1" x14ac:dyDescent="0.15">
      <c r="CX457" t="s">
        <v>4719</v>
      </c>
      <c r="CY457" s="27" t="s">
        <v>5151</v>
      </c>
      <c r="CZ457" s="27" t="s">
        <v>5158</v>
      </c>
    </row>
    <row r="458" spans="102:105" ht="15" customHeight="1" x14ac:dyDescent="0.15">
      <c r="CX458" t="s">
        <v>4642</v>
      </c>
      <c r="CY458" s="27" t="s">
        <v>5163</v>
      </c>
      <c r="CZ458" s="27" t="s">
        <v>5164</v>
      </c>
    </row>
    <row r="459" spans="102:105" ht="15" customHeight="1" x14ac:dyDescent="0.15">
      <c r="CX459" s="69" t="s">
        <v>274</v>
      </c>
      <c r="CY459" s="27" t="s">
        <v>2936</v>
      </c>
      <c r="CZ459" s="27" t="s">
        <v>5154</v>
      </c>
    </row>
    <row r="460" spans="102:105" ht="15" customHeight="1" x14ac:dyDescent="0.15">
      <c r="CX460" s="69" t="s">
        <v>3200</v>
      </c>
      <c r="CZ460" s="27" t="s">
        <v>5154</v>
      </c>
    </row>
    <row r="461" spans="102:105" ht="15" customHeight="1" x14ac:dyDescent="0.15">
      <c r="CX461" t="s">
        <v>3200</v>
      </c>
      <c r="CZ461" s="27" t="s">
        <v>5154</v>
      </c>
    </row>
    <row r="462" spans="102:105" ht="15" customHeight="1" x14ac:dyDescent="0.15">
      <c r="CX462" t="s">
        <v>3212</v>
      </c>
      <c r="CZ462" s="27" t="s">
        <v>5154</v>
      </c>
    </row>
    <row r="463" spans="102:105" ht="15" customHeight="1" x14ac:dyDescent="0.15">
      <c r="CX463" t="s">
        <v>4681</v>
      </c>
      <c r="CY463" s="27" t="s">
        <v>5153</v>
      </c>
      <c r="CZ463" s="27" t="s">
        <v>5152</v>
      </c>
    </row>
    <row r="464" spans="102:105" ht="15" customHeight="1" x14ac:dyDescent="0.15">
      <c r="CX464" t="s">
        <v>3991</v>
      </c>
      <c r="CZ464" s="27" t="s">
        <v>5153</v>
      </c>
    </row>
    <row r="465" spans="102:104" ht="15" customHeight="1" x14ac:dyDescent="0.15">
      <c r="CX465" s="69" t="s">
        <v>4801</v>
      </c>
      <c r="CY465" s="27" t="s">
        <v>5154</v>
      </c>
      <c r="CZ465" s="27" t="s">
        <v>5152</v>
      </c>
    </row>
    <row r="466" spans="102:104" ht="15" customHeight="1" x14ac:dyDescent="0.15">
      <c r="CX466" s="69" t="s">
        <v>406</v>
      </c>
      <c r="CY466" s="27" t="s">
        <v>5152</v>
      </c>
      <c r="CZ466" s="27" t="s">
        <v>5157</v>
      </c>
    </row>
    <row r="467" spans="102:104" ht="15" customHeight="1" x14ac:dyDescent="0.15">
      <c r="CX467" t="s">
        <v>4803</v>
      </c>
      <c r="CY467" s="27" t="s">
        <v>5154</v>
      </c>
      <c r="CZ467" s="27" t="s">
        <v>5152</v>
      </c>
    </row>
    <row r="468" spans="102:104" ht="15" customHeight="1" x14ac:dyDescent="0.15">
      <c r="CX468" t="s">
        <v>3940</v>
      </c>
      <c r="CZ468" s="27" t="s">
        <v>5151</v>
      </c>
    </row>
    <row r="469" spans="102:104" ht="15" customHeight="1" x14ac:dyDescent="0.15">
      <c r="CX469" t="s">
        <v>5144</v>
      </c>
      <c r="CY469" s="27" t="s">
        <v>5151</v>
      </c>
    </row>
    <row r="470" spans="102:104" ht="15" customHeight="1" x14ac:dyDescent="0.15">
      <c r="CX470" t="s">
        <v>251</v>
      </c>
      <c r="CZ470" s="27" t="s">
        <v>5152</v>
      </c>
    </row>
    <row r="471" spans="102:104" ht="15" customHeight="1" x14ac:dyDescent="0.15">
      <c r="CX471" t="s">
        <v>4772</v>
      </c>
      <c r="CZ471" s="27" t="s">
        <v>5152</v>
      </c>
    </row>
    <row r="472" spans="102:104" ht="15" customHeight="1" x14ac:dyDescent="0.15">
      <c r="CX472" t="s">
        <v>4390</v>
      </c>
      <c r="CY472" s="27" t="s">
        <v>5152</v>
      </c>
      <c r="CZ472" s="27" t="s">
        <v>5156</v>
      </c>
    </row>
    <row r="473" spans="102:104" ht="15" customHeight="1" x14ac:dyDescent="0.15">
      <c r="CX473" t="s">
        <v>4405</v>
      </c>
      <c r="CY473" s="27" t="s">
        <v>5152</v>
      </c>
      <c r="CZ473" s="27" t="s">
        <v>5156</v>
      </c>
    </row>
    <row r="474" spans="102:104" ht="15" customHeight="1" x14ac:dyDescent="0.15">
      <c r="CX474" t="s">
        <v>4685</v>
      </c>
      <c r="CY474" s="27" t="s">
        <v>5153</v>
      </c>
      <c r="CZ474" s="27" t="s">
        <v>5152</v>
      </c>
    </row>
    <row r="475" spans="102:104" ht="15" customHeight="1" x14ac:dyDescent="0.15">
      <c r="CX475" t="s">
        <v>3897</v>
      </c>
      <c r="CZ475" s="27" t="s">
        <v>5154</v>
      </c>
    </row>
    <row r="476" spans="102:104" ht="15" customHeight="1" x14ac:dyDescent="0.15">
      <c r="CX476" t="s">
        <v>4810</v>
      </c>
      <c r="CZ476" s="27" t="s">
        <v>5151</v>
      </c>
    </row>
    <row r="477" spans="102:104" ht="15" customHeight="1" x14ac:dyDescent="0.15">
      <c r="CX477" t="s">
        <v>4602</v>
      </c>
      <c r="CZ477" s="27" t="s">
        <v>5153</v>
      </c>
    </row>
    <row r="478" spans="102:104" ht="15" customHeight="1" x14ac:dyDescent="0.15">
      <c r="CX478" t="s">
        <v>3172</v>
      </c>
      <c r="CY478" s="27" t="s">
        <v>5154</v>
      </c>
      <c r="CZ478" s="27" t="s">
        <v>5155</v>
      </c>
    </row>
    <row r="479" spans="102:104" ht="15" customHeight="1" x14ac:dyDescent="0.15">
      <c r="CX479" t="s">
        <v>3088</v>
      </c>
      <c r="CY479" s="27" t="s">
        <v>5154</v>
      </c>
      <c r="CZ479" s="27" t="s">
        <v>5155</v>
      </c>
    </row>
    <row r="480" spans="102:104" ht="15" customHeight="1" x14ac:dyDescent="0.15">
      <c r="CX480" t="s">
        <v>3949</v>
      </c>
      <c r="CZ480" s="27" t="s">
        <v>5153</v>
      </c>
    </row>
    <row r="481" spans="102:105" ht="15" customHeight="1" x14ac:dyDescent="0.15">
      <c r="CX481" t="s">
        <v>3799</v>
      </c>
      <c r="CY481" s="27" t="s">
        <v>5152</v>
      </c>
      <c r="CZ481" s="27" t="s">
        <v>2936</v>
      </c>
    </row>
    <row r="482" spans="102:105" ht="15" customHeight="1" x14ac:dyDescent="0.15">
      <c r="CX482" t="s">
        <v>4855</v>
      </c>
      <c r="CY482" s="27" t="s">
        <v>5151</v>
      </c>
      <c r="CZ482" s="27" t="s">
        <v>5153</v>
      </c>
    </row>
    <row r="483" spans="102:105" ht="15" customHeight="1" x14ac:dyDescent="0.15">
      <c r="CX483" t="s">
        <v>5128</v>
      </c>
      <c r="CY483" s="27" t="s">
        <v>5151</v>
      </c>
      <c r="CZ483" s="27" t="s">
        <v>5153</v>
      </c>
      <c r="DA483" s="27" t="s">
        <v>5153</v>
      </c>
    </row>
    <row r="484" spans="102:105" ht="15" customHeight="1" x14ac:dyDescent="0.15">
      <c r="CX484" t="s">
        <v>282</v>
      </c>
      <c r="CZ484" s="27" t="s">
        <v>5152</v>
      </c>
    </row>
    <row r="485" spans="102:105" ht="15" customHeight="1" x14ac:dyDescent="0.15">
      <c r="CX485" s="69" t="s">
        <v>3993</v>
      </c>
      <c r="CZ485" s="27" t="s">
        <v>5154</v>
      </c>
    </row>
    <row r="486" spans="102:105" ht="15" customHeight="1" x14ac:dyDescent="0.15">
      <c r="CX486" s="69" t="s">
        <v>3984</v>
      </c>
      <c r="CZ486" s="27" t="s">
        <v>5154</v>
      </c>
    </row>
    <row r="487" spans="102:105" ht="15" customHeight="1" x14ac:dyDescent="0.15">
      <c r="CX487" t="s">
        <v>3438</v>
      </c>
      <c r="CY487" s="27" t="s">
        <v>5151</v>
      </c>
      <c r="CZ487" s="27" t="s">
        <v>5154</v>
      </c>
    </row>
    <row r="488" spans="102:105" ht="15" customHeight="1" x14ac:dyDescent="0.15">
      <c r="CX488" t="s">
        <v>3687</v>
      </c>
      <c r="CY488" s="27" t="s">
        <v>5151</v>
      </c>
      <c r="CZ488" s="27" t="s">
        <v>5154</v>
      </c>
    </row>
    <row r="489" spans="102:105" ht="15" customHeight="1" x14ac:dyDescent="0.15">
      <c r="CX489" t="s">
        <v>5068</v>
      </c>
      <c r="CY489" s="27" t="s">
        <v>5153</v>
      </c>
      <c r="CZ489" s="27" t="s">
        <v>5151</v>
      </c>
    </row>
    <row r="490" spans="102:105" ht="15" customHeight="1" x14ac:dyDescent="0.15">
      <c r="CX490" t="s">
        <v>3854</v>
      </c>
      <c r="CZ490" s="27" t="s">
        <v>5152</v>
      </c>
    </row>
    <row r="491" spans="102:105" ht="15" customHeight="1" x14ac:dyDescent="0.15">
      <c r="CX491" t="s">
        <v>685</v>
      </c>
      <c r="CY491" s="27" t="s">
        <v>2936</v>
      </c>
      <c r="CZ491" s="27" t="s">
        <v>5154</v>
      </c>
    </row>
    <row r="492" spans="102:105" ht="15" customHeight="1" x14ac:dyDescent="0.15">
      <c r="CX492" t="s">
        <v>4775</v>
      </c>
      <c r="CY492" s="27" t="s">
        <v>5151</v>
      </c>
      <c r="CZ492" s="27" t="s">
        <v>2936</v>
      </c>
    </row>
    <row r="493" spans="102:105" ht="15" customHeight="1" x14ac:dyDescent="0.15">
      <c r="CX493" t="s">
        <v>5145</v>
      </c>
      <c r="CY493" s="27" t="s">
        <v>5168</v>
      </c>
    </row>
    <row r="494" spans="102:105" ht="15" customHeight="1" x14ac:dyDescent="0.15">
      <c r="CX494" t="s">
        <v>4811</v>
      </c>
      <c r="CY494" s="27" t="s">
        <v>5151</v>
      </c>
      <c r="CZ494" s="27" t="s">
        <v>5154</v>
      </c>
    </row>
    <row r="495" spans="102:105" ht="15" customHeight="1" x14ac:dyDescent="0.15">
      <c r="CX495" t="s">
        <v>5146</v>
      </c>
      <c r="CY495" s="27" t="s">
        <v>5153</v>
      </c>
      <c r="CZ495" s="27" t="s">
        <v>5152</v>
      </c>
    </row>
    <row r="496" spans="102:105" ht="15" customHeight="1" x14ac:dyDescent="0.15">
      <c r="CX496" t="s">
        <v>4209</v>
      </c>
      <c r="CZ496" s="27" t="s">
        <v>5153</v>
      </c>
    </row>
    <row r="497" spans="102:105" ht="15" customHeight="1" x14ac:dyDescent="0.15">
      <c r="CX497" t="s">
        <v>810</v>
      </c>
      <c r="CZ497" s="27" t="s">
        <v>5154</v>
      </c>
    </row>
    <row r="498" spans="102:105" ht="15" customHeight="1" x14ac:dyDescent="0.15">
      <c r="CX498" t="s">
        <v>1129</v>
      </c>
      <c r="CZ498" s="27" t="s">
        <v>5154</v>
      </c>
    </row>
    <row r="499" spans="102:105" ht="15" customHeight="1" x14ac:dyDescent="0.15">
      <c r="CX499" t="s">
        <v>4868</v>
      </c>
      <c r="CY499" s="27" t="s">
        <v>5153</v>
      </c>
      <c r="CZ499" s="27" t="s">
        <v>5154</v>
      </c>
    </row>
    <row r="500" spans="102:105" ht="15" customHeight="1" x14ac:dyDescent="0.15">
      <c r="CX500" t="s">
        <v>3342</v>
      </c>
      <c r="CZ500" s="27" t="s">
        <v>5152</v>
      </c>
    </row>
    <row r="501" spans="102:105" ht="15" customHeight="1" x14ac:dyDescent="0.15">
      <c r="CX501" t="s">
        <v>3405</v>
      </c>
      <c r="CZ501" s="27" t="s">
        <v>5151</v>
      </c>
    </row>
    <row r="502" spans="102:105" ht="15" customHeight="1" x14ac:dyDescent="0.15">
      <c r="CX502" t="s">
        <v>3022</v>
      </c>
      <c r="CY502" s="27" t="s">
        <v>5153</v>
      </c>
      <c r="CZ502" s="27" t="s">
        <v>5154</v>
      </c>
    </row>
    <row r="503" spans="102:105" ht="15" customHeight="1" x14ac:dyDescent="0.15">
      <c r="CX503" t="s">
        <v>3314</v>
      </c>
      <c r="CY503" s="27" t="s">
        <v>5153</v>
      </c>
      <c r="CZ503" s="27" t="s">
        <v>5154</v>
      </c>
    </row>
    <row r="504" spans="102:105" ht="15" customHeight="1" x14ac:dyDescent="0.15">
      <c r="CX504" t="s">
        <v>3163</v>
      </c>
      <c r="CY504" s="27" t="s">
        <v>5153</v>
      </c>
      <c r="CZ504" s="27" t="s">
        <v>5154</v>
      </c>
    </row>
    <row r="505" spans="102:105" ht="15" customHeight="1" x14ac:dyDescent="0.15">
      <c r="CX505" t="s">
        <v>4514</v>
      </c>
      <c r="CY505" s="27" t="s">
        <v>5153</v>
      </c>
      <c r="CZ505" s="27" t="s">
        <v>5153</v>
      </c>
    </row>
    <row r="506" spans="102:105" ht="15" customHeight="1" x14ac:dyDescent="0.15">
      <c r="CX506" t="s">
        <v>4907</v>
      </c>
      <c r="CY506" s="27" t="s">
        <v>5153</v>
      </c>
      <c r="CZ506" s="27" t="s">
        <v>5153</v>
      </c>
      <c r="DA506" s="27" t="s">
        <v>5153</v>
      </c>
    </row>
    <row r="507" spans="102:105" ht="15" customHeight="1" x14ac:dyDescent="0.15">
      <c r="CX507" t="s">
        <v>5130</v>
      </c>
      <c r="CY507" s="27" t="s">
        <v>5151</v>
      </c>
      <c r="CZ507" s="27" t="s">
        <v>5151</v>
      </c>
    </row>
    <row r="508" spans="102:105" ht="15" customHeight="1" x14ac:dyDescent="0.15">
      <c r="CX508" t="s">
        <v>3951</v>
      </c>
      <c r="CZ508" s="27" t="s">
        <v>5153</v>
      </c>
    </row>
    <row r="509" spans="102:105" ht="15" customHeight="1" x14ac:dyDescent="0.15">
      <c r="CX509" t="s">
        <v>5148</v>
      </c>
      <c r="CY509" s="27" t="s">
        <v>5153</v>
      </c>
      <c r="CZ509" s="27" t="s">
        <v>5154</v>
      </c>
      <c r="DA509" s="27" t="s">
        <v>5152</v>
      </c>
    </row>
    <row r="510" spans="102:105" ht="15" customHeight="1" x14ac:dyDescent="0.15">
      <c r="CX510" t="s">
        <v>4687</v>
      </c>
      <c r="CY510" s="27" t="s">
        <v>5153</v>
      </c>
      <c r="CZ510" s="27" t="s">
        <v>5154</v>
      </c>
    </row>
    <row r="511" spans="102:105" ht="15" customHeight="1" x14ac:dyDescent="0.15">
      <c r="CX511" t="s">
        <v>4641</v>
      </c>
      <c r="CY511" s="27" t="s">
        <v>5152</v>
      </c>
      <c r="CZ511" s="27" t="s">
        <v>5154</v>
      </c>
    </row>
    <row r="512" spans="102:105" ht="15" customHeight="1" x14ac:dyDescent="0.15">
      <c r="CX512" t="s">
        <v>4689</v>
      </c>
      <c r="CY512" s="27" t="s">
        <v>5152</v>
      </c>
      <c r="CZ512" s="27" t="s">
        <v>5154</v>
      </c>
    </row>
    <row r="513" spans="102:105" ht="15" customHeight="1" x14ac:dyDescent="0.15">
      <c r="CX513" t="s">
        <v>4738</v>
      </c>
      <c r="CY513" s="27" t="s">
        <v>5153</v>
      </c>
      <c r="CZ513" s="27" t="s">
        <v>5154</v>
      </c>
    </row>
    <row r="514" spans="102:105" ht="15" customHeight="1" x14ac:dyDescent="0.15">
      <c r="CX514" t="s">
        <v>3953</v>
      </c>
      <c r="CZ514" s="27" t="s">
        <v>5153</v>
      </c>
    </row>
    <row r="515" spans="102:105" ht="15" customHeight="1" x14ac:dyDescent="0.15">
      <c r="CX515" t="s">
        <v>4691</v>
      </c>
      <c r="CZ515" s="27" t="s">
        <v>5152</v>
      </c>
    </row>
    <row r="516" spans="102:105" ht="15" customHeight="1" x14ac:dyDescent="0.15">
      <c r="CX516" t="s">
        <v>4516</v>
      </c>
      <c r="CZ516" s="27" t="s">
        <v>5152</v>
      </c>
    </row>
    <row r="517" spans="102:105" ht="15" customHeight="1" x14ac:dyDescent="0.15">
      <c r="CX517" t="s">
        <v>3315</v>
      </c>
      <c r="CZ517" s="27" t="s">
        <v>5152</v>
      </c>
    </row>
    <row r="518" spans="102:105" ht="15" customHeight="1" x14ac:dyDescent="0.15">
      <c r="CX518" t="s">
        <v>4346</v>
      </c>
      <c r="CY518" s="27" t="s">
        <v>5154</v>
      </c>
      <c r="CZ518" s="27" t="s">
        <v>5152</v>
      </c>
    </row>
    <row r="519" spans="102:105" ht="15" customHeight="1" x14ac:dyDescent="0.15">
      <c r="CX519" t="s">
        <v>5064</v>
      </c>
      <c r="CY519" s="27" t="s">
        <v>5153</v>
      </c>
      <c r="CZ519" s="27" t="s">
        <v>5162</v>
      </c>
      <c r="DA519" s="27" t="s">
        <v>5152</v>
      </c>
    </row>
    <row r="520" spans="102:105" ht="15" customHeight="1" x14ac:dyDescent="0.15">
      <c r="CX520" t="s">
        <v>4693</v>
      </c>
      <c r="CY520" s="27" t="s">
        <v>5152</v>
      </c>
      <c r="CZ520" s="27" t="s">
        <v>5162</v>
      </c>
    </row>
    <row r="521" spans="102:105" ht="15" customHeight="1" x14ac:dyDescent="0.15">
      <c r="CX521" t="s">
        <v>3803</v>
      </c>
      <c r="CZ521" s="27" t="s">
        <v>5153</v>
      </c>
    </row>
    <row r="522" spans="102:105" ht="15" customHeight="1" x14ac:dyDescent="0.15">
      <c r="CX522" t="s">
        <v>4844</v>
      </c>
      <c r="CY522" s="27" t="s">
        <v>5154</v>
      </c>
      <c r="CZ522" s="27" t="s">
        <v>5152</v>
      </c>
    </row>
    <row r="523" spans="102:105" ht="15" customHeight="1" x14ac:dyDescent="0.15">
      <c r="CX523" t="s">
        <v>3344</v>
      </c>
      <c r="CZ523" s="27" t="s">
        <v>5154</v>
      </c>
    </row>
    <row r="524" spans="102:105" ht="15" customHeight="1" x14ac:dyDescent="0.15">
      <c r="CX524" t="s">
        <v>3406</v>
      </c>
      <c r="CZ524" s="27" t="s">
        <v>5154</v>
      </c>
    </row>
    <row r="525" spans="102:105" ht="15" customHeight="1" x14ac:dyDescent="0.15">
      <c r="CX525" t="s">
        <v>3898</v>
      </c>
      <c r="CZ525" s="27" t="s">
        <v>5153</v>
      </c>
    </row>
    <row r="526" spans="102:105" ht="15" customHeight="1" x14ac:dyDescent="0.15">
      <c r="CX526" t="s">
        <v>870</v>
      </c>
      <c r="CY526" s="27" t="s">
        <v>5153</v>
      </c>
      <c r="CZ526" s="27" t="s">
        <v>5162</v>
      </c>
    </row>
    <row r="527" spans="102:105" ht="15" customHeight="1" x14ac:dyDescent="0.15">
      <c r="CX527" t="s">
        <v>4845</v>
      </c>
      <c r="CY527" s="27" t="s">
        <v>5153</v>
      </c>
      <c r="CZ527" s="27" t="s">
        <v>5162</v>
      </c>
    </row>
    <row r="528" spans="102:105" ht="15" customHeight="1" x14ac:dyDescent="0.15">
      <c r="CX528" t="s">
        <v>4695</v>
      </c>
      <c r="CZ528" s="27" t="s">
        <v>5152</v>
      </c>
    </row>
    <row r="529" spans="102:105" ht="15" customHeight="1" x14ac:dyDescent="0.15">
      <c r="CX529" t="s">
        <v>5046</v>
      </c>
      <c r="CY529" s="27" t="s">
        <v>5160</v>
      </c>
      <c r="CZ529" s="27" t="s">
        <v>5161</v>
      </c>
    </row>
    <row r="530" spans="102:105" ht="15" customHeight="1" x14ac:dyDescent="0.15">
      <c r="CX530" t="s">
        <v>5020</v>
      </c>
      <c r="CY530" s="27" t="s">
        <v>5153</v>
      </c>
      <c r="CZ530" s="27" t="s">
        <v>5154</v>
      </c>
      <c r="DA530" s="27" t="s">
        <v>5152</v>
      </c>
    </row>
    <row r="531" spans="102:105" ht="15" customHeight="1" x14ac:dyDescent="0.15">
      <c r="CX531" t="s">
        <v>4109</v>
      </c>
      <c r="CZ531" s="27" t="s">
        <v>5152</v>
      </c>
    </row>
    <row r="532" spans="102:105" ht="15" customHeight="1" x14ac:dyDescent="0.15">
      <c r="CX532" t="s">
        <v>5132</v>
      </c>
      <c r="CY532" s="27" t="s">
        <v>5153</v>
      </c>
      <c r="CZ532" s="27" t="s">
        <v>5152</v>
      </c>
      <c r="DA532" s="27" t="s">
        <v>5152</v>
      </c>
    </row>
    <row r="533" spans="102:105" ht="15" customHeight="1" x14ac:dyDescent="0.15">
      <c r="CX533" t="s">
        <v>2965</v>
      </c>
      <c r="CZ533" s="27" t="s">
        <v>5152</v>
      </c>
    </row>
    <row r="534" spans="102:105" ht="15" customHeight="1" x14ac:dyDescent="0.15">
      <c r="CX534" t="s">
        <v>2991</v>
      </c>
      <c r="CZ534" s="27" t="s">
        <v>5152</v>
      </c>
    </row>
    <row r="535" spans="102:105" ht="15" customHeight="1" x14ac:dyDescent="0.15">
      <c r="CX535" t="s">
        <v>5044</v>
      </c>
      <c r="CY535" s="27" t="s">
        <v>5152</v>
      </c>
      <c r="CZ535" s="27" t="s">
        <v>5153</v>
      </c>
    </row>
    <row r="536" spans="102:105" ht="15" customHeight="1" x14ac:dyDescent="0.15">
      <c r="CX536" t="s">
        <v>4387</v>
      </c>
      <c r="CZ536" s="27" t="s">
        <v>5154</v>
      </c>
    </row>
    <row r="537" spans="102:105" ht="15" customHeight="1" x14ac:dyDescent="0.15">
      <c r="CX537" t="s">
        <v>4409</v>
      </c>
      <c r="CZ537" s="27" t="s">
        <v>5154</v>
      </c>
    </row>
    <row r="538" spans="102:105" ht="15" customHeight="1" x14ac:dyDescent="0.15">
      <c r="CX538" t="s">
        <v>4161</v>
      </c>
      <c r="CZ538" s="27" t="s">
        <v>5153</v>
      </c>
    </row>
    <row r="539" spans="102:105" ht="15" customHeight="1" x14ac:dyDescent="0.15">
      <c r="CX539" t="s">
        <v>4212</v>
      </c>
      <c r="CZ539" s="27" t="s">
        <v>5153</v>
      </c>
    </row>
    <row r="540" spans="102:105" ht="15" customHeight="1" x14ac:dyDescent="0.15">
      <c r="CX540" t="s">
        <v>4860</v>
      </c>
      <c r="CY540" s="27" t="s">
        <v>5151</v>
      </c>
      <c r="CZ540" s="27" t="s">
        <v>5151</v>
      </c>
      <c r="DA540" s="27" t="s">
        <v>5153</v>
      </c>
    </row>
    <row r="541" spans="102:105" ht="15" customHeight="1" x14ac:dyDescent="0.15">
      <c r="CX541" t="s">
        <v>4698</v>
      </c>
      <c r="CZ541" s="27" t="s">
        <v>5154</v>
      </c>
    </row>
    <row r="542" spans="102:105" ht="15" customHeight="1" x14ac:dyDescent="0.15">
      <c r="CX542" t="s">
        <v>4519</v>
      </c>
      <c r="CY542" s="27" t="s">
        <v>5151</v>
      </c>
      <c r="CZ542" s="27" t="s">
        <v>5158</v>
      </c>
    </row>
    <row r="543" spans="102:105" ht="15" customHeight="1" x14ac:dyDescent="0.15">
      <c r="CX543" t="s">
        <v>4610</v>
      </c>
      <c r="CY543" s="27" t="s">
        <v>5151</v>
      </c>
      <c r="CZ543" s="27" t="s">
        <v>5158</v>
      </c>
    </row>
    <row r="544" spans="102:105" ht="15" customHeight="1" x14ac:dyDescent="0.15">
      <c r="CX544" t="s">
        <v>4701</v>
      </c>
      <c r="CY544" s="27" t="s">
        <v>5154</v>
      </c>
      <c r="CZ544" s="27" t="s">
        <v>5152</v>
      </c>
    </row>
    <row r="545" spans="102:105" ht="15" customHeight="1" x14ac:dyDescent="0.15">
      <c r="CX545" t="s">
        <v>4853</v>
      </c>
      <c r="CY545" s="27" t="s">
        <v>5153</v>
      </c>
      <c r="CZ545" s="27" t="s">
        <v>5154</v>
      </c>
    </row>
    <row r="546" spans="102:105" ht="15" customHeight="1" x14ac:dyDescent="0.15">
      <c r="CX546" t="s">
        <v>3261</v>
      </c>
      <c r="CZ546" s="27" t="s">
        <v>5152</v>
      </c>
    </row>
    <row r="547" spans="102:105" ht="15" customHeight="1" x14ac:dyDescent="0.15">
      <c r="CX547" t="s">
        <v>683</v>
      </c>
      <c r="CZ547" s="27" t="s">
        <v>5152</v>
      </c>
    </row>
    <row r="548" spans="102:105" ht="15" customHeight="1" x14ac:dyDescent="0.15">
      <c r="CX548" t="s">
        <v>1251</v>
      </c>
      <c r="CZ548" s="27" t="s">
        <v>5152</v>
      </c>
    </row>
    <row r="549" spans="102:105" ht="15" customHeight="1" x14ac:dyDescent="0.15">
      <c r="CX549" t="s">
        <v>3806</v>
      </c>
      <c r="CZ549" s="27" t="s">
        <v>5152</v>
      </c>
    </row>
    <row r="550" spans="102:105" ht="15" customHeight="1" x14ac:dyDescent="0.15">
      <c r="CX550" t="s">
        <v>4959</v>
      </c>
      <c r="CY550" s="27" t="s">
        <v>5153</v>
      </c>
      <c r="CZ550" s="27" t="s">
        <v>5153</v>
      </c>
      <c r="DA550" s="27" t="s">
        <v>5152</v>
      </c>
    </row>
    <row r="551" spans="102:105" ht="15" customHeight="1" x14ac:dyDescent="0.15">
      <c r="CX551" t="s">
        <v>4814</v>
      </c>
      <c r="CZ551" s="27" t="s">
        <v>5153</v>
      </c>
    </row>
    <row r="552" spans="102:105" ht="15" customHeight="1" x14ac:dyDescent="0.15">
      <c r="CX552" t="s">
        <v>3748</v>
      </c>
      <c r="CZ552" s="27" t="s">
        <v>5153</v>
      </c>
    </row>
    <row r="553" spans="102:105" ht="15" customHeight="1" x14ac:dyDescent="0.15">
      <c r="CX553" t="s">
        <v>4612</v>
      </c>
      <c r="CY553" s="27" t="s">
        <v>5151</v>
      </c>
      <c r="CZ553" s="27" t="s">
        <v>5153</v>
      </c>
    </row>
    <row r="554" spans="102:105" ht="15" customHeight="1" x14ac:dyDescent="0.15">
      <c r="CX554" t="s">
        <v>3318</v>
      </c>
      <c r="CZ554" s="27" t="s">
        <v>5151</v>
      </c>
    </row>
    <row r="555" spans="102:105" ht="15" customHeight="1" x14ac:dyDescent="0.15">
      <c r="CX555" t="s">
        <v>5086</v>
      </c>
      <c r="CY555" s="27" t="s">
        <v>5153</v>
      </c>
      <c r="CZ555" s="27" t="s">
        <v>5151</v>
      </c>
      <c r="DA555" s="27" t="s">
        <v>5151</v>
      </c>
    </row>
    <row r="556" spans="102:105" ht="15" customHeight="1" x14ac:dyDescent="0.15">
      <c r="CX556" t="s">
        <v>4923</v>
      </c>
      <c r="CY556" s="27" t="s">
        <v>5160</v>
      </c>
      <c r="CZ556" s="27" t="s">
        <v>5164</v>
      </c>
    </row>
    <row r="557" spans="102:105" ht="15" customHeight="1" x14ac:dyDescent="0.15">
      <c r="CX557" t="s">
        <v>4896</v>
      </c>
      <c r="CY557" s="27" t="s">
        <v>5153</v>
      </c>
      <c r="CZ557" s="27" t="s">
        <v>5152</v>
      </c>
      <c r="DA557" s="27" t="s">
        <v>5152</v>
      </c>
    </row>
    <row r="558" spans="102:105" ht="15" customHeight="1" x14ac:dyDescent="0.15">
      <c r="CX558" t="s">
        <v>4740</v>
      </c>
      <c r="CZ558" s="27" t="s">
        <v>5154</v>
      </c>
    </row>
    <row r="559" spans="102:105" ht="15" customHeight="1" x14ac:dyDescent="0.15">
      <c r="CX559" t="s">
        <v>5026</v>
      </c>
      <c r="CY559" s="27" t="s">
        <v>5153</v>
      </c>
      <c r="CZ559" s="27" t="s">
        <v>5154</v>
      </c>
    </row>
    <row r="560" spans="102:105" ht="15" customHeight="1" x14ac:dyDescent="0.15">
      <c r="CX560" t="s">
        <v>5170</v>
      </c>
      <c r="CY560" s="27" t="s">
        <v>5154</v>
      </c>
    </row>
    <row r="561" spans="102:104" ht="15" customHeight="1" x14ac:dyDescent="0.15">
      <c r="CX561" t="s">
        <v>244</v>
      </c>
      <c r="CY561" s="27" t="s">
        <v>5154</v>
      </c>
    </row>
    <row r="562" spans="102:104" ht="15" customHeight="1" x14ac:dyDescent="0.15">
      <c r="CX562" t="s">
        <v>5171</v>
      </c>
      <c r="CY562" s="27" t="s">
        <v>5154</v>
      </c>
    </row>
    <row r="563" spans="102:104" ht="15" customHeight="1" x14ac:dyDescent="0.15">
      <c r="CX563" t="s">
        <v>5172</v>
      </c>
      <c r="CY563" s="27" t="s">
        <v>5152</v>
      </c>
    </row>
    <row r="564" spans="102:104" ht="15" customHeight="1" x14ac:dyDescent="0.15">
      <c r="CX564" t="s">
        <v>1189</v>
      </c>
      <c r="CY564" s="27" t="s">
        <v>5152</v>
      </c>
    </row>
    <row r="565" spans="102:104" ht="15" customHeight="1" x14ac:dyDescent="0.15">
      <c r="CX565" t="s">
        <v>1190</v>
      </c>
      <c r="CY565" s="27" t="s">
        <v>5152</v>
      </c>
    </row>
    <row r="566" spans="102:104" ht="15" customHeight="1" x14ac:dyDescent="0.15">
      <c r="CX566" t="s">
        <v>421</v>
      </c>
      <c r="CY566" s="27" t="s">
        <v>5152</v>
      </c>
    </row>
    <row r="567" spans="102:104" ht="15" customHeight="1" x14ac:dyDescent="0.15">
      <c r="CX567" t="s">
        <v>214</v>
      </c>
      <c r="CY567" s="27" t="s">
        <v>5153</v>
      </c>
      <c r="CZ567" s="27" t="s">
        <v>5178</v>
      </c>
    </row>
    <row r="568" spans="102:104" ht="15" customHeight="1" x14ac:dyDescent="0.15">
      <c r="CX568" t="s">
        <v>214</v>
      </c>
      <c r="CY568" s="27" t="s">
        <v>5153</v>
      </c>
      <c r="CZ568" s="27" t="s">
        <v>5178</v>
      </c>
    </row>
    <row r="569" spans="102:104" ht="15" customHeight="1" x14ac:dyDescent="0.15">
      <c r="CX569" t="s">
        <v>546</v>
      </c>
      <c r="CY569" s="27" t="s">
        <v>5153</v>
      </c>
    </row>
    <row r="570" spans="102:104" ht="15" customHeight="1" x14ac:dyDescent="0.15">
      <c r="CX570" t="s">
        <v>1211</v>
      </c>
      <c r="CY570" s="27" t="s">
        <v>5153</v>
      </c>
    </row>
    <row r="571" spans="102:104" ht="15" customHeight="1" x14ac:dyDescent="0.15">
      <c r="CX571" t="s">
        <v>1212</v>
      </c>
      <c r="CY571" s="27" t="s">
        <v>5153</v>
      </c>
    </row>
    <row r="572" spans="102:104" ht="15" customHeight="1" x14ac:dyDescent="0.15">
      <c r="CX572" t="s">
        <v>500</v>
      </c>
      <c r="CY572" s="27" t="s">
        <v>5153</v>
      </c>
    </row>
    <row r="573" spans="102:104" ht="15" customHeight="1" x14ac:dyDescent="0.15">
      <c r="CX573" t="s">
        <v>1586</v>
      </c>
      <c r="CY573" s="27" t="s">
        <v>5154</v>
      </c>
    </row>
    <row r="574" spans="102:104" ht="15" customHeight="1" x14ac:dyDescent="0.15">
      <c r="CX574" t="s">
        <v>4206</v>
      </c>
      <c r="CY574" s="27" t="s">
        <v>5154</v>
      </c>
    </row>
    <row r="575" spans="102:104" ht="15" customHeight="1" x14ac:dyDescent="0.15">
      <c r="CX575" t="s">
        <v>5173</v>
      </c>
      <c r="CY575" s="27" t="s">
        <v>5154</v>
      </c>
    </row>
    <row r="576" spans="102:104" ht="15" customHeight="1" x14ac:dyDescent="0.15">
      <c r="CX576" t="s">
        <v>5174</v>
      </c>
      <c r="CY576" s="27" t="s">
        <v>5153</v>
      </c>
      <c r="CZ576" s="27" t="s">
        <v>5152</v>
      </c>
    </row>
    <row r="577" spans="102:104" ht="15" customHeight="1" x14ac:dyDescent="0.15">
      <c r="CX577" t="s">
        <v>5175</v>
      </c>
      <c r="CY577" s="27" t="s">
        <v>5152</v>
      </c>
    </row>
    <row r="578" spans="102:104" ht="15" customHeight="1" x14ac:dyDescent="0.15">
      <c r="CX578" t="s">
        <v>5176</v>
      </c>
      <c r="CY578" s="27" t="s">
        <v>5154</v>
      </c>
      <c r="CZ578" s="27" t="s">
        <v>5152</v>
      </c>
    </row>
    <row r="579" spans="102:104" ht="15" customHeight="1" x14ac:dyDescent="0.15">
      <c r="CX579" t="s">
        <v>5177</v>
      </c>
      <c r="CY579" s="27" t="s">
        <v>5151</v>
      </c>
      <c r="CZ579" s="27" t="s">
        <v>5178</v>
      </c>
    </row>
    <row r="580" spans="102:104" ht="15" customHeight="1" x14ac:dyDescent="0.15">
      <c r="CX580" t="s">
        <v>513</v>
      </c>
      <c r="CY580" s="27" t="s">
        <v>5154</v>
      </c>
      <c r="CZ580" s="27" t="s">
        <v>5152</v>
      </c>
    </row>
    <row r="581" spans="102:104" ht="15" customHeight="1" x14ac:dyDescent="0.15">
      <c r="CX581" t="s">
        <v>517</v>
      </c>
      <c r="CY581" s="27" t="s">
        <v>5154</v>
      </c>
      <c r="CZ581" s="27" t="s">
        <v>5152</v>
      </c>
    </row>
    <row r="582" spans="102:104" ht="15" customHeight="1" x14ac:dyDescent="0.15">
      <c r="CX582" t="s">
        <v>521</v>
      </c>
      <c r="CY582" s="27" t="s">
        <v>5154</v>
      </c>
      <c r="CZ582" s="27" t="s">
        <v>5152</v>
      </c>
    </row>
    <row r="583" spans="102:104" ht="15" customHeight="1" x14ac:dyDescent="0.15">
      <c r="CX583" t="s">
        <v>1018</v>
      </c>
      <c r="CY583" s="27" t="s">
        <v>5154</v>
      </c>
    </row>
    <row r="584" spans="102:104" ht="15" customHeight="1" x14ac:dyDescent="0.15">
      <c r="CX584" t="s">
        <v>1020</v>
      </c>
      <c r="CY584" s="27" t="s">
        <v>5154</v>
      </c>
    </row>
    <row r="585" spans="102:104" ht="15" customHeight="1" x14ac:dyDescent="0.15">
      <c r="CX585" t="s">
        <v>744</v>
      </c>
      <c r="CY585" s="27" t="s">
        <v>5154</v>
      </c>
    </row>
    <row r="586" spans="102:104" ht="15" customHeight="1" x14ac:dyDescent="0.15">
      <c r="CX586" t="s">
        <v>3249</v>
      </c>
      <c r="CY586" s="27" t="s">
        <v>5152</v>
      </c>
    </row>
    <row r="587" spans="102:104" ht="15" customHeight="1" x14ac:dyDescent="0.15">
      <c r="CX587" t="s">
        <v>955</v>
      </c>
      <c r="CY587" s="27" t="s">
        <v>5152</v>
      </c>
    </row>
    <row r="588" spans="102:104" ht="15" customHeight="1" x14ac:dyDescent="0.15">
      <c r="CX588" t="s">
        <v>174</v>
      </c>
      <c r="CY588" s="27" t="s">
        <v>5152</v>
      </c>
    </row>
    <row r="589" spans="102:104" ht="15" customHeight="1" x14ac:dyDescent="0.15">
      <c r="CX589" t="s">
        <v>916</v>
      </c>
      <c r="CY589" s="27" t="s">
        <v>5153</v>
      </c>
    </row>
    <row r="590" spans="102:104" ht="15" customHeight="1" x14ac:dyDescent="0.15">
      <c r="CX590" t="s">
        <v>911</v>
      </c>
      <c r="CY590" s="27" t="s">
        <v>5152</v>
      </c>
    </row>
    <row r="591" spans="102:104" ht="15" customHeight="1" x14ac:dyDescent="0.15">
      <c r="CX591" t="s">
        <v>913</v>
      </c>
      <c r="CY591" s="27" t="s">
        <v>5152</v>
      </c>
    </row>
    <row r="592" spans="102:104" ht="15" customHeight="1" x14ac:dyDescent="0.15">
      <c r="CX592" t="s">
        <v>3106</v>
      </c>
      <c r="CY592" s="27" t="s">
        <v>5152</v>
      </c>
    </row>
    <row r="593" spans="102:105" ht="15" customHeight="1" x14ac:dyDescent="0.15">
      <c r="CX593" t="s">
        <v>3210</v>
      </c>
      <c r="CY593" s="27" t="s">
        <v>5152</v>
      </c>
    </row>
    <row r="594" spans="102:105" ht="15" customHeight="1" x14ac:dyDescent="0.15">
      <c r="CX594" t="s">
        <v>227</v>
      </c>
      <c r="CY594" s="27" t="s">
        <v>5152</v>
      </c>
    </row>
    <row r="595" spans="102:105" ht="15" customHeight="1" x14ac:dyDescent="0.15">
      <c r="CX595" t="s">
        <v>568</v>
      </c>
      <c r="CY595" s="27" t="s">
        <v>5154</v>
      </c>
    </row>
    <row r="596" spans="102:105" ht="15" customHeight="1" x14ac:dyDescent="0.15">
      <c r="CX596" t="s">
        <v>3357</v>
      </c>
      <c r="CY596" s="27" t="s">
        <v>5154</v>
      </c>
    </row>
    <row r="597" spans="102:105" ht="15" customHeight="1" x14ac:dyDescent="0.15">
      <c r="CX597" t="s">
        <v>951</v>
      </c>
      <c r="CY597" s="27" t="s">
        <v>5154</v>
      </c>
    </row>
    <row r="598" spans="102:105" ht="15" customHeight="1" x14ac:dyDescent="0.15">
      <c r="CX598" t="s">
        <v>5197</v>
      </c>
      <c r="CY598" s="27" t="s">
        <v>5152</v>
      </c>
      <c r="CZ598" s="27" t="s">
        <v>5154</v>
      </c>
      <c r="DA598" s="27" t="s">
        <v>5154</v>
      </c>
    </row>
    <row r="599" spans="102:105" ht="15" customHeight="1" x14ac:dyDescent="0.15">
      <c r="CX599" t="s">
        <v>5191</v>
      </c>
      <c r="CY599" s="27" t="s">
        <v>5153</v>
      </c>
      <c r="CZ599" s="27" t="s">
        <v>5152</v>
      </c>
      <c r="DA599" s="27" t="s">
        <v>5162</v>
      </c>
    </row>
    <row r="600" spans="102:105" ht="15" customHeight="1" x14ac:dyDescent="0.15">
      <c r="CX600" t="s">
        <v>5190</v>
      </c>
      <c r="CY600" s="27" t="s">
        <v>5151</v>
      </c>
      <c r="CZ600" s="27" t="s">
        <v>5178</v>
      </c>
    </row>
    <row r="601" spans="102:105" ht="15" customHeight="1" x14ac:dyDescent="0.15">
      <c r="CX601" t="s">
        <v>5198</v>
      </c>
      <c r="CY601" s="27" t="s">
        <v>5153</v>
      </c>
      <c r="CZ601" s="27" t="s">
        <v>5151</v>
      </c>
      <c r="DA601" s="27" t="s">
        <v>5178</v>
      </c>
    </row>
    <row r="602" spans="102:105" ht="15" customHeight="1" x14ac:dyDescent="0.15">
      <c r="CX602" t="s">
        <v>5202</v>
      </c>
      <c r="CY602" s="27" t="s">
        <v>5153</v>
      </c>
      <c r="CZ602" s="27" t="s">
        <v>5151</v>
      </c>
    </row>
    <row r="603" spans="102:105" ht="15" customHeight="1" x14ac:dyDescent="0.15">
      <c r="CX603" t="s">
        <v>5206</v>
      </c>
      <c r="CY603" s="27" t="s">
        <v>5153</v>
      </c>
      <c r="CZ603" s="27" t="s">
        <v>5151</v>
      </c>
    </row>
    <row r="604" spans="102:105" ht="15" customHeight="1" x14ac:dyDescent="0.15">
      <c r="CX604" t="s">
        <v>5195</v>
      </c>
      <c r="CY604" s="27" t="s">
        <v>5178</v>
      </c>
    </row>
    <row r="605" spans="102:105" ht="15" customHeight="1" x14ac:dyDescent="0.15">
      <c r="CX605" t="s">
        <v>5194</v>
      </c>
      <c r="CY605" s="27" t="s">
        <v>5153</v>
      </c>
    </row>
    <row r="606" spans="102:105" ht="15" customHeight="1" x14ac:dyDescent="0.15">
      <c r="CX606" t="s">
        <v>5204</v>
      </c>
      <c r="CY606" s="27" t="s">
        <v>5151</v>
      </c>
    </row>
    <row r="607" spans="102:105" ht="15" customHeight="1" x14ac:dyDescent="0.15">
      <c r="CX607" t="s">
        <v>5205</v>
      </c>
      <c r="CY607" s="27" t="s">
        <v>5178</v>
      </c>
    </row>
    <row r="608" spans="102:105" ht="15" customHeight="1" x14ac:dyDescent="0.15">
      <c r="CX608" t="s">
        <v>5193</v>
      </c>
      <c r="CY608" s="27" t="s">
        <v>5162</v>
      </c>
    </row>
    <row r="609" spans="102:105" ht="15" customHeight="1" x14ac:dyDescent="0.15">
      <c r="CX609" t="s">
        <v>5196</v>
      </c>
      <c r="CY609" s="27" t="s">
        <v>5153</v>
      </c>
    </row>
    <row r="610" spans="102:105" ht="15" customHeight="1" x14ac:dyDescent="0.15">
      <c r="CX610" t="s">
        <v>5203</v>
      </c>
      <c r="CY610" s="27" t="s">
        <v>5151</v>
      </c>
    </row>
    <row r="611" spans="102:105" ht="15" customHeight="1" x14ac:dyDescent="0.15">
      <c r="CX611" t="s">
        <v>5192</v>
      </c>
      <c r="CY611" s="27" t="s">
        <v>5153</v>
      </c>
      <c r="CZ611" s="27" t="s">
        <v>5178</v>
      </c>
    </row>
    <row r="612" spans="102:105" ht="15" customHeight="1" x14ac:dyDescent="0.15">
      <c r="CX612" t="s">
        <v>5189</v>
      </c>
      <c r="CY612" s="27" t="s">
        <v>5153</v>
      </c>
      <c r="CZ612" s="27" t="s">
        <v>5178</v>
      </c>
    </row>
    <row r="613" spans="102:105" ht="15" customHeight="1" x14ac:dyDescent="0.15">
      <c r="CX613" t="s">
        <v>5208</v>
      </c>
      <c r="CY613" s="27" t="s">
        <v>5153</v>
      </c>
      <c r="CZ613" s="27" t="s">
        <v>5153</v>
      </c>
      <c r="DA613" s="27" t="s">
        <v>5152</v>
      </c>
    </row>
    <row r="614" spans="102:105" ht="15" customHeight="1" x14ac:dyDescent="0.15">
      <c r="CX614" t="s">
        <v>5213</v>
      </c>
      <c r="CY614" s="27" t="s">
        <v>5153</v>
      </c>
      <c r="CZ614" s="27" t="s">
        <v>5153</v>
      </c>
      <c r="DA614" s="27" t="s">
        <v>5178</v>
      </c>
    </row>
    <row r="615" spans="102:105" ht="15" customHeight="1" x14ac:dyDescent="0.15">
      <c r="CX615" t="s">
        <v>5211</v>
      </c>
      <c r="CY615" s="27" t="s">
        <v>5152</v>
      </c>
      <c r="CZ615" s="27" t="s">
        <v>5154</v>
      </c>
    </row>
    <row r="616" spans="102:105" ht="15" customHeight="1" x14ac:dyDescent="0.15">
      <c r="CX616" t="s">
        <v>5215</v>
      </c>
      <c r="CY616" s="27" t="s">
        <v>5153</v>
      </c>
      <c r="CZ616" s="27" t="s">
        <v>5153</v>
      </c>
      <c r="DA616" s="27" t="s">
        <v>5153</v>
      </c>
    </row>
    <row r="617" spans="102:105" ht="15" customHeight="1" x14ac:dyDescent="0.15">
      <c r="CX617" t="s">
        <v>5212</v>
      </c>
      <c r="CY617" s="27" t="s">
        <v>5153</v>
      </c>
      <c r="CZ617" s="27" t="s">
        <v>5153</v>
      </c>
      <c r="DA617" s="27" t="s">
        <v>5152</v>
      </c>
    </row>
    <row r="618" spans="102:105" ht="15" customHeight="1" x14ac:dyDescent="0.15">
      <c r="CX618" t="s">
        <v>5210</v>
      </c>
      <c r="CY618" s="27" t="s">
        <v>5151</v>
      </c>
    </row>
    <row r="619" spans="102:105" ht="15" customHeight="1" x14ac:dyDescent="0.15">
      <c r="CX619" t="s">
        <v>5216</v>
      </c>
      <c r="CY619" s="27" t="s">
        <v>5154</v>
      </c>
      <c r="CZ619" s="27" t="s">
        <v>5154</v>
      </c>
      <c r="DA619" s="27" t="s">
        <v>5154</v>
      </c>
    </row>
    <row r="620" spans="102:105" ht="15" customHeight="1" x14ac:dyDescent="0.15">
      <c r="CX620" t="s">
        <v>5217</v>
      </c>
      <c r="CY620" s="27" t="s">
        <v>5153</v>
      </c>
      <c r="CZ620" s="27" t="s">
        <v>5151</v>
      </c>
      <c r="DA620" s="27" t="s">
        <v>5151</v>
      </c>
    </row>
    <row r="621" spans="102:105" ht="15" customHeight="1" x14ac:dyDescent="0.15">
      <c r="CX621" t="s">
        <v>5218</v>
      </c>
      <c r="CY621" s="27" t="s">
        <v>5153</v>
      </c>
      <c r="CZ621" s="27" t="s">
        <v>5152</v>
      </c>
    </row>
    <row r="622" spans="102:105" ht="15" customHeight="1" x14ac:dyDescent="0.15">
      <c r="CX622" t="s">
        <v>5219</v>
      </c>
      <c r="CY622" s="27" t="s">
        <v>5153</v>
      </c>
      <c r="CZ622" s="27" t="s">
        <v>5153</v>
      </c>
      <c r="DA622" s="27" t="s">
        <v>5152</v>
      </c>
    </row>
    <row r="623" spans="102:105" ht="15" customHeight="1" x14ac:dyDescent="0.15">
      <c r="CX623" t="s">
        <v>5220</v>
      </c>
      <c r="CY623" s="27" t="s">
        <v>5153</v>
      </c>
      <c r="CZ623" s="27" t="s">
        <v>5151</v>
      </c>
    </row>
    <row r="624" spans="102:105" ht="15" customHeight="1" x14ac:dyDescent="0.15">
      <c r="CX624" t="s">
        <v>5221</v>
      </c>
      <c r="CY624" s="27" t="s">
        <v>5153</v>
      </c>
      <c r="CZ624" s="27" t="s">
        <v>5151</v>
      </c>
    </row>
    <row r="625" spans="102:105" ht="15" customHeight="1" x14ac:dyDescent="0.15">
      <c r="CX625" t="s">
        <v>5222</v>
      </c>
      <c r="CY625" s="27" t="s">
        <v>5153</v>
      </c>
      <c r="CZ625" s="27" t="s">
        <v>5178</v>
      </c>
    </row>
    <row r="626" spans="102:105" ht="15" customHeight="1" x14ac:dyDescent="0.15">
      <c r="CX626" t="s">
        <v>5223</v>
      </c>
      <c r="CY626" s="27" t="s">
        <v>5153</v>
      </c>
      <c r="CZ626" s="27" t="s">
        <v>5153</v>
      </c>
      <c r="DA626" s="27" t="s">
        <v>5152</v>
      </c>
    </row>
    <row r="627" spans="102:105" ht="15" customHeight="1" x14ac:dyDescent="0.15">
      <c r="CX627" t="s">
        <v>5224</v>
      </c>
      <c r="CY627" s="27" t="s">
        <v>5151</v>
      </c>
      <c r="CZ627" s="27" t="s">
        <v>5153</v>
      </c>
      <c r="DA627" s="27" t="s">
        <v>5153</v>
      </c>
    </row>
    <row r="628" spans="102:105" ht="15" customHeight="1" x14ac:dyDescent="0.15">
      <c r="CX628" t="s">
        <v>5225</v>
      </c>
      <c r="CY628" s="27" t="s">
        <v>5178</v>
      </c>
    </row>
    <row r="629" spans="102:105" ht="15" customHeight="1" x14ac:dyDescent="0.15">
      <c r="CX629" t="s">
        <v>5226</v>
      </c>
      <c r="CY629" s="27" t="s">
        <v>5153</v>
      </c>
    </row>
    <row r="630" spans="102:105" ht="15" customHeight="1" x14ac:dyDescent="0.15">
      <c r="CX630" t="s">
        <v>5227</v>
      </c>
      <c r="CY630" s="27" t="s">
        <v>5153</v>
      </c>
      <c r="CZ630" s="27" t="s">
        <v>5151</v>
      </c>
    </row>
    <row r="631" spans="102:105" ht="15" customHeight="1" x14ac:dyDescent="0.15">
      <c r="CX631" t="s">
        <v>5228</v>
      </c>
      <c r="CY631" s="27" t="s">
        <v>5152</v>
      </c>
    </row>
    <row r="632" spans="102:105" ht="15" customHeight="1" x14ac:dyDescent="0.15">
      <c r="CX632" t="s">
        <v>5229</v>
      </c>
      <c r="CY632" s="27" t="s">
        <v>5152</v>
      </c>
      <c r="CZ632" s="27" t="s">
        <v>5154</v>
      </c>
    </row>
    <row r="633" spans="102:105" ht="15" customHeight="1" x14ac:dyDescent="0.15">
      <c r="CX633" t="s">
        <v>5230</v>
      </c>
      <c r="CY633" s="27" t="s">
        <v>5155</v>
      </c>
      <c r="CZ633" s="27" t="s">
        <v>5151</v>
      </c>
    </row>
    <row r="634" spans="102:105" ht="15" customHeight="1" x14ac:dyDescent="0.15">
      <c r="CX634" t="s">
        <v>5250</v>
      </c>
      <c r="CY634" s="27" t="s">
        <v>5153</v>
      </c>
      <c r="CZ634" s="27" t="s">
        <v>5154</v>
      </c>
      <c r="DA634" s="27" t="s">
        <v>5154</v>
      </c>
    </row>
    <row r="635" spans="102:105" ht="15" customHeight="1" x14ac:dyDescent="0.15">
      <c r="CX635" t="s">
        <v>5257</v>
      </c>
      <c r="CY635" s="27" t="s">
        <v>5154</v>
      </c>
      <c r="CZ635" s="27" t="s">
        <v>5152</v>
      </c>
      <c r="DA635" s="27" t="s">
        <v>5152</v>
      </c>
    </row>
    <row r="636" spans="102:105" ht="15" customHeight="1" x14ac:dyDescent="0.15">
      <c r="CX636" t="s">
        <v>5259</v>
      </c>
      <c r="CY636" s="27" t="s">
        <v>5151</v>
      </c>
    </row>
    <row r="637" spans="102:105" ht="15" customHeight="1" x14ac:dyDescent="0.15">
      <c r="CX637" t="s">
        <v>5248</v>
      </c>
      <c r="CY637" s="27" t="s">
        <v>5154</v>
      </c>
    </row>
    <row r="638" spans="102:105" ht="15" customHeight="1" x14ac:dyDescent="0.15">
      <c r="CX638" t="s">
        <v>5249</v>
      </c>
      <c r="CY638" s="27" t="s">
        <v>5153</v>
      </c>
    </row>
    <row r="639" spans="102:105" ht="15" customHeight="1" x14ac:dyDescent="0.15">
      <c r="CX639" t="s">
        <v>5246</v>
      </c>
      <c r="CY639" s="27" t="s">
        <v>5153</v>
      </c>
      <c r="CZ639" s="27" t="s">
        <v>5154</v>
      </c>
      <c r="DA639" s="27" t="s">
        <v>5152</v>
      </c>
    </row>
    <row r="640" spans="102:105" ht="15" customHeight="1" x14ac:dyDescent="0.15">
      <c r="CX640" t="s">
        <v>5242</v>
      </c>
      <c r="CY640" s="27" t="s">
        <v>5153</v>
      </c>
      <c r="CZ640" s="27" t="s">
        <v>5152</v>
      </c>
    </row>
    <row r="641" spans="102:105" ht="15" customHeight="1" x14ac:dyDescent="0.15">
      <c r="CX641" t="s">
        <v>5244</v>
      </c>
      <c r="CY641" s="27" t="s">
        <v>5153</v>
      </c>
      <c r="CZ641" s="27" t="s">
        <v>5153</v>
      </c>
    </row>
    <row r="642" spans="102:105" ht="15" customHeight="1" x14ac:dyDescent="0.15">
      <c r="CX642" t="s">
        <v>5252</v>
      </c>
      <c r="CY642" s="27" t="s">
        <v>5153</v>
      </c>
      <c r="CZ642" s="27" t="s">
        <v>5152</v>
      </c>
    </row>
    <row r="643" spans="102:105" ht="15" customHeight="1" x14ac:dyDescent="0.15">
      <c r="CX643" t="s">
        <v>5255</v>
      </c>
      <c r="CY643" s="27" t="s">
        <v>5153</v>
      </c>
      <c r="CZ643" s="27" t="s">
        <v>5153</v>
      </c>
      <c r="DA643" s="27" t="s">
        <v>5162</v>
      </c>
    </row>
    <row r="644" spans="102:105" ht="15" customHeight="1" x14ac:dyDescent="0.15">
      <c r="CX644" t="s">
        <v>5254</v>
      </c>
      <c r="CY644" s="27" t="s">
        <v>5151</v>
      </c>
      <c r="CZ644" s="27" t="s">
        <v>5151</v>
      </c>
    </row>
    <row r="645" spans="102:105" ht="15" customHeight="1" x14ac:dyDescent="0.15">
      <c r="CX645" t="s">
        <v>5260</v>
      </c>
      <c r="CY645" s="27" t="s">
        <v>5152</v>
      </c>
    </row>
    <row r="646" spans="102:105" ht="15" customHeight="1" x14ac:dyDescent="0.15">
      <c r="CX646" t="s">
        <v>5261</v>
      </c>
      <c r="CY646" s="27" t="s">
        <v>5152</v>
      </c>
      <c r="CZ646" s="27" t="s">
        <v>5152</v>
      </c>
      <c r="DA646" s="27" t="s">
        <v>5152</v>
      </c>
    </row>
    <row r="647" spans="102:105" ht="15" customHeight="1" x14ac:dyDescent="0.15">
      <c r="CX647" t="s">
        <v>5263</v>
      </c>
      <c r="CY647" s="27" t="s">
        <v>5153</v>
      </c>
      <c r="CZ647" s="27" t="s">
        <v>5151</v>
      </c>
      <c r="DA647" s="27" t="s">
        <v>5151</v>
      </c>
    </row>
    <row r="648" spans="102:105" ht="15" customHeight="1" x14ac:dyDescent="0.15">
      <c r="CX648" t="s">
        <v>5265</v>
      </c>
      <c r="CY648" s="27" t="s">
        <v>5153</v>
      </c>
      <c r="CZ648" s="27" t="s">
        <v>5178</v>
      </c>
    </row>
    <row r="649" spans="102:105" ht="15" customHeight="1" x14ac:dyDescent="0.15">
      <c r="CX649" t="s">
        <v>5287</v>
      </c>
      <c r="CY649" s="27" t="s">
        <v>5153</v>
      </c>
      <c r="CZ649" s="27" t="s">
        <v>5151</v>
      </c>
      <c r="DA649" s="27" t="s">
        <v>5178</v>
      </c>
    </row>
    <row r="650" spans="102:105" ht="15" customHeight="1" x14ac:dyDescent="0.15">
      <c r="CX650" t="s">
        <v>5298</v>
      </c>
      <c r="CY650" s="27" t="s">
        <v>5151</v>
      </c>
      <c r="CZ650" s="27" t="s">
        <v>5153</v>
      </c>
      <c r="DA650" s="27" t="s">
        <v>5153</v>
      </c>
    </row>
    <row r="651" spans="102:105" ht="15" customHeight="1" x14ac:dyDescent="0.15">
      <c r="CX651" t="s">
        <v>5301</v>
      </c>
      <c r="CY651" s="27" t="s">
        <v>5153</v>
      </c>
      <c r="CZ651" s="27" t="s">
        <v>5153</v>
      </c>
      <c r="DA651" s="27" t="s">
        <v>5178</v>
      </c>
    </row>
    <row r="652" spans="102:105" ht="15" customHeight="1" x14ac:dyDescent="0.15">
      <c r="CX652" t="s">
        <v>5271</v>
      </c>
      <c r="CY652" s="27" t="s">
        <v>5152</v>
      </c>
      <c r="CZ652" s="27" t="s">
        <v>5152</v>
      </c>
    </row>
    <row r="653" spans="102:105" ht="15" customHeight="1" x14ac:dyDescent="0.15">
      <c r="CX653" t="s">
        <v>5306</v>
      </c>
      <c r="CY653" s="27" t="s">
        <v>5178</v>
      </c>
    </row>
    <row r="654" spans="102:105" ht="15" customHeight="1" x14ac:dyDescent="0.15">
      <c r="CX654" t="s">
        <v>5285</v>
      </c>
      <c r="CY654" s="27" t="s">
        <v>5153</v>
      </c>
      <c r="CZ654" s="27" t="s">
        <v>5151</v>
      </c>
      <c r="DA654" s="27" t="s">
        <v>5151</v>
      </c>
    </row>
    <row r="655" spans="102:105" ht="15" customHeight="1" x14ac:dyDescent="0.15">
      <c r="CX655" t="s">
        <v>5288</v>
      </c>
      <c r="CY655" s="27" t="s">
        <v>5153</v>
      </c>
      <c r="CZ655" s="27" t="s">
        <v>5153</v>
      </c>
      <c r="DA655" s="27" t="s">
        <v>5153</v>
      </c>
    </row>
    <row r="656" spans="102:105" ht="15" customHeight="1" x14ac:dyDescent="0.15">
      <c r="CX656" t="s">
        <v>5304</v>
      </c>
      <c r="CY656" s="27" t="s">
        <v>5151</v>
      </c>
      <c r="CZ656" s="27" t="s">
        <v>5153</v>
      </c>
      <c r="DA656" s="27" t="s">
        <v>5162</v>
      </c>
    </row>
    <row r="657" spans="102:105" ht="15" customHeight="1" x14ac:dyDescent="0.15">
      <c r="CX657" t="s">
        <v>5273</v>
      </c>
      <c r="CY657" s="27" t="s">
        <v>5153</v>
      </c>
      <c r="CZ657" s="27" t="s">
        <v>5154</v>
      </c>
      <c r="DA657" s="27" t="s">
        <v>5154</v>
      </c>
    </row>
    <row r="658" spans="102:105" ht="15" customHeight="1" x14ac:dyDescent="0.15">
      <c r="CX658" t="s">
        <v>5294</v>
      </c>
      <c r="CY658" s="27" t="s">
        <v>5151</v>
      </c>
      <c r="CZ658" s="27" t="s">
        <v>5153</v>
      </c>
    </row>
    <row r="659" spans="102:105" ht="15" customHeight="1" x14ac:dyDescent="0.15">
      <c r="CX659" t="s">
        <v>5293</v>
      </c>
      <c r="CY659" s="27" t="s">
        <v>5178</v>
      </c>
    </row>
    <row r="660" spans="102:105" ht="15" customHeight="1" x14ac:dyDescent="0.15">
      <c r="CX660" t="s">
        <v>5276</v>
      </c>
      <c r="CY660" s="27" t="s">
        <v>5152</v>
      </c>
    </row>
    <row r="661" spans="102:105" ht="15" customHeight="1" x14ac:dyDescent="0.15">
      <c r="CX661" t="s">
        <v>5275</v>
      </c>
      <c r="CY661" s="27" t="s">
        <v>5153</v>
      </c>
    </row>
    <row r="662" spans="102:105" ht="15" customHeight="1" x14ac:dyDescent="0.15">
      <c r="CX662" t="s">
        <v>5296</v>
      </c>
      <c r="CY662" s="27" t="s">
        <v>5151</v>
      </c>
    </row>
    <row r="663" spans="102:105" ht="15" customHeight="1" x14ac:dyDescent="0.15">
      <c r="CX663" t="s">
        <v>5297</v>
      </c>
      <c r="CY663" s="27" t="s">
        <v>5151</v>
      </c>
      <c r="CZ663" s="27" t="s">
        <v>5153</v>
      </c>
    </row>
    <row r="664" spans="102:105" ht="15" customHeight="1" x14ac:dyDescent="0.15">
      <c r="CX664" t="s">
        <v>5283</v>
      </c>
      <c r="CY664" s="27" t="s">
        <v>5151</v>
      </c>
      <c r="CZ664" s="27" t="s">
        <v>5151</v>
      </c>
      <c r="DA664" s="27" t="s">
        <v>5178</v>
      </c>
    </row>
    <row r="665" spans="102:105" ht="15" customHeight="1" x14ac:dyDescent="0.15">
      <c r="CX665" t="s">
        <v>5291</v>
      </c>
      <c r="CY665" s="27" t="s">
        <v>5153</v>
      </c>
      <c r="CZ665" s="27" t="s">
        <v>5154</v>
      </c>
      <c r="DA665" s="27" t="s">
        <v>5152</v>
      </c>
    </row>
    <row r="666" spans="102:105" ht="15" customHeight="1" x14ac:dyDescent="0.15">
      <c r="CX666" t="s">
        <v>5282</v>
      </c>
      <c r="CY666" s="27" t="s">
        <v>5153</v>
      </c>
    </row>
    <row r="667" spans="102:105" ht="15" customHeight="1" x14ac:dyDescent="0.15">
      <c r="CX667" t="s">
        <v>5279</v>
      </c>
      <c r="CY667" s="27" t="s">
        <v>5178</v>
      </c>
    </row>
    <row r="668" spans="102:105" ht="15" customHeight="1" x14ac:dyDescent="0.15">
      <c r="CX668" t="s">
        <v>5280</v>
      </c>
      <c r="CY668" s="27" t="s">
        <v>5151</v>
      </c>
      <c r="CZ668" s="27" t="s">
        <v>5153</v>
      </c>
      <c r="DA668" s="27" t="s">
        <v>5153</v>
      </c>
    </row>
    <row r="669" spans="102:105" ht="15" customHeight="1" x14ac:dyDescent="0.15">
      <c r="CX669" t="s">
        <v>5390</v>
      </c>
      <c r="CY669" s="27" t="s">
        <v>5153</v>
      </c>
      <c r="CZ669" s="27" t="s">
        <v>5151</v>
      </c>
      <c r="DA669" s="27" t="s">
        <v>5178</v>
      </c>
    </row>
    <row r="670" spans="102:105" ht="15" customHeight="1" x14ac:dyDescent="0.15">
      <c r="CX670" t="s">
        <v>5389</v>
      </c>
      <c r="CY670" s="27" t="s">
        <v>5153</v>
      </c>
      <c r="CZ670" s="27" t="s">
        <v>5152</v>
      </c>
      <c r="DA670" s="27" t="s">
        <v>5152</v>
      </c>
    </row>
    <row r="671" spans="102:105" ht="15" customHeight="1" x14ac:dyDescent="0.15">
      <c r="CX671" t="s">
        <v>5388</v>
      </c>
      <c r="CY671" s="27" t="s">
        <v>5153</v>
      </c>
      <c r="CZ671" s="27" t="s">
        <v>5154</v>
      </c>
      <c r="DA671" s="27" t="s">
        <v>5154</v>
      </c>
    </row>
    <row r="672" spans="102:105" ht="15" customHeight="1" x14ac:dyDescent="0.15">
      <c r="CX672" t="s">
        <v>5387</v>
      </c>
      <c r="CY672" s="27" t="s">
        <v>5153</v>
      </c>
      <c r="CZ672" s="27" t="s">
        <v>5152</v>
      </c>
    </row>
    <row r="673" spans="102:104" ht="15" customHeight="1" x14ac:dyDescent="0.15">
      <c r="CX673" t="s">
        <v>5313</v>
      </c>
      <c r="CY673" s="27" t="s">
        <v>5153</v>
      </c>
      <c r="CZ673" s="27" t="s">
        <v>5178</v>
      </c>
    </row>
  </sheetData>
  <phoneticPr fontId="1"/>
  <conditionalFormatting sqref="J95:K95 B5:E5 B23:E23 B41:E41 B59:E59 B77:E77 B95:E95 J5:K5 J23:K23 J41:K41 J59:K59 J77:K77">
    <cfRule type="cellIs" dxfId="7308" priority="1721" operator="equal">
      <formula>"C"</formula>
    </cfRule>
    <cfRule type="cellIs" dxfId="7307" priority="1722" operator="equal">
      <formula>"B"</formula>
    </cfRule>
    <cfRule type="cellIs" dxfId="7306" priority="1723" operator="equal">
      <formula>"A"</formula>
    </cfRule>
  </conditionalFormatting>
  <conditionalFormatting sqref="V1:AG1 V4:AG1048576 W2:AG3 B1:M1048576">
    <cfRule type="containsErrors" dxfId="7305" priority="1720">
      <formula>ISERROR(B1)</formula>
    </cfRule>
  </conditionalFormatting>
  <conditionalFormatting sqref="D1:E1048576 J1:K1048576">
    <cfRule type="cellIs" dxfId="7304" priority="1707" operator="equal">
      <formula>"◎"</formula>
    </cfRule>
    <cfRule type="cellIs" dxfId="7303" priority="1708" operator="equal">
      <formula>"△"</formula>
    </cfRule>
    <cfRule type="cellIs" dxfId="7302" priority="1709" operator="equal">
      <formula>"〇"</formula>
    </cfRule>
    <cfRule type="cellIs" dxfId="7301" priority="1710" operator="equal">
      <formula>"晩"</formula>
    </cfRule>
    <cfRule type="cellIs" dxfId="7300" priority="1711" operator="equal">
      <formula>"堅"</formula>
    </cfRule>
    <cfRule type="cellIs" dxfId="7299" priority="1712" operator="equal">
      <formula>"丈"</formula>
    </cfRule>
    <cfRule type="cellIs" dxfId="7298" priority="1713" operator="equal">
      <formula>"早"</formula>
    </cfRule>
    <cfRule type="cellIs" dxfId="7297" priority="1714" operator="equal">
      <formula>"気"</formula>
    </cfRule>
    <cfRule type="cellIs" dxfId="7296" priority="1715" operator="equal">
      <formula>"ダ"</formula>
    </cfRule>
    <cfRule type="cellIs" dxfId="7295" priority="1716" operator="equal">
      <formula>"長"</formula>
    </cfRule>
    <cfRule type="cellIs" dxfId="7294" priority="1717" operator="equal">
      <formula>"底"</formula>
    </cfRule>
    <cfRule type="cellIs" dxfId="7293" priority="1718" operator="equal">
      <formula>"短"</formula>
    </cfRule>
    <cfRule type="cellIs" dxfId="7292" priority="1719" operator="equal">
      <formula>0</formula>
    </cfRule>
  </conditionalFormatting>
  <conditionalFormatting sqref="J1:K1048576">
    <cfRule type="cellIs" dxfId="7291" priority="1705" operator="equal">
      <formula>"短"</formula>
    </cfRule>
    <cfRule type="cellIs" dxfId="7290" priority="1706" operator="equal">
      <formula>0</formula>
    </cfRule>
  </conditionalFormatting>
  <conditionalFormatting sqref="E1:E1048576 J1:K1048576">
    <cfRule type="cellIs" dxfId="7289" priority="1704" operator="equal">
      <formula>"速"</formula>
    </cfRule>
  </conditionalFormatting>
  <conditionalFormatting sqref="AC1:AG1048576">
    <cfRule type="cellIs" dxfId="7288" priority="1701" operator="equal">
      <formula>"C"</formula>
    </cfRule>
    <cfRule type="cellIs" dxfId="7287" priority="1702" operator="equal">
      <formula>"B"</formula>
    </cfRule>
    <cfRule type="cellIs" dxfId="7286" priority="1703" operator="equal">
      <formula>"A"</formula>
    </cfRule>
  </conditionalFormatting>
  <conditionalFormatting sqref="AB1:AB1048576 AD10 AD13 AD16 AD19 AD22 AD5">
    <cfRule type="cellIs" dxfId="7285" priority="1698" operator="equal">
      <formula>"△"</formula>
    </cfRule>
    <cfRule type="cellIs" dxfId="7284" priority="1699" operator="equal">
      <formula>"◎"</formula>
    </cfRule>
    <cfRule type="cellIs" dxfId="7283" priority="1700" operator="equal">
      <formula>"〇"</formula>
    </cfRule>
  </conditionalFormatting>
  <conditionalFormatting sqref="X1:X1048576">
    <cfRule type="cellIs" dxfId="7282" priority="1696" operator="equal">
      <formula>0</formula>
    </cfRule>
  </conditionalFormatting>
  <conditionalFormatting sqref="V2:V3">
    <cfRule type="containsErrors" dxfId="7281" priority="1617">
      <formula>ISERROR(V2)</formula>
    </cfRule>
  </conditionalFormatting>
  <conditionalFormatting sqref="N111:Q1048576">
    <cfRule type="containsErrors" dxfId="7280" priority="1610">
      <formula>ISERROR(N111)</formula>
    </cfRule>
  </conditionalFormatting>
  <conditionalFormatting sqref="P119:Q1048576 P111:Q117 N111:O1048576">
    <cfRule type="containsErrors" dxfId="7279" priority="1482">
      <formula>ISERROR(N111)</formula>
    </cfRule>
  </conditionalFormatting>
  <conditionalFormatting sqref="N111:Q1048576">
    <cfRule type="containsErrors" dxfId="7278" priority="1475">
      <formula>ISERROR(N111)</formula>
    </cfRule>
  </conditionalFormatting>
  <conditionalFormatting sqref="P119:Q1048576 P111:Q117 N111:O1048576">
    <cfRule type="containsErrors" dxfId="7277" priority="1474">
      <formula>ISERROR(N111)</formula>
    </cfRule>
  </conditionalFormatting>
  <conditionalFormatting sqref="N111:N1048576">
    <cfRule type="containsErrors" dxfId="7276" priority="1467">
      <formula>ISERROR(N111)</formula>
    </cfRule>
  </conditionalFormatting>
  <conditionalFormatting sqref="N111:N1048576">
    <cfRule type="containsErrors" dxfId="7275" priority="1465">
      <formula>ISERROR(N111)</formula>
    </cfRule>
  </conditionalFormatting>
  <conditionalFormatting sqref="N111:N1048576">
    <cfRule type="containsErrors" dxfId="7274" priority="1458">
      <formula>ISERROR(N111)</formula>
    </cfRule>
  </conditionalFormatting>
  <conditionalFormatting sqref="N111:N1048576">
    <cfRule type="containsErrors" dxfId="7273" priority="1457">
      <formula>ISERROR(N111)</formula>
    </cfRule>
  </conditionalFormatting>
  <conditionalFormatting sqref="N111:N1048576">
    <cfRule type="containsErrors" dxfId="7272" priority="1450">
      <formula>ISERROR(N111)</formula>
    </cfRule>
  </conditionalFormatting>
  <conditionalFormatting sqref="N111:N1048576">
    <cfRule type="containsErrors" dxfId="7271" priority="1448">
      <formula>ISERROR(N111)</formula>
    </cfRule>
  </conditionalFormatting>
  <conditionalFormatting sqref="N111:N1048576">
    <cfRule type="containsErrors" dxfId="7270" priority="1441">
      <formula>ISERROR(N111)</formula>
    </cfRule>
  </conditionalFormatting>
  <conditionalFormatting sqref="N111:N1048576">
    <cfRule type="containsErrors" dxfId="7269" priority="1440">
      <formula>ISERROR(N111)</formula>
    </cfRule>
  </conditionalFormatting>
  <conditionalFormatting sqref="W26">
    <cfRule type="containsErrors" dxfId="7268" priority="1425">
      <formula>ISERROR(W26)</formula>
    </cfRule>
  </conditionalFormatting>
  <conditionalFormatting sqref="X5">
    <cfRule type="containsErrors" dxfId="7267" priority="1424">
      <formula>ISERROR(X5)</formula>
    </cfRule>
  </conditionalFormatting>
  <conditionalFormatting sqref="X5">
    <cfRule type="cellIs" dxfId="7266" priority="1423" operator="equal">
      <formula>0</formula>
    </cfRule>
  </conditionalFormatting>
  <conditionalFormatting sqref="X5">
    <cfRule type="containsErrors" dxfId="7265" priority="1422">
      <formula>ISERROR(X5)</formula>
    </cfRule>
  </conditionalFormatting>
  <conditionalFormatting sqref="X5">
    <cfRule type="cellIs" dxfId="7264" priority="1421" operator="equal">
      <formula>0</formula>
    </cfRule>
  </conditionalFormatting>
  <conditionalFormatting sqref="X26">
    <cfRule type="containsErrors" dxfId="7263" priority="1420">
      <formula>ISERROR(X26)</formula>
    </cfRule>
  </conditionalFormatting>
  <conditionalFormatting sqref="X26">
    <cfRule type="cellIs" dxfId="7262" priority="1419" operator="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7261" priority="1418">
      <formula>ISERROR(N1)</formula>
    </cfRule>
  </conditionalFormatting>
  <conditionalFormatting sqref="O13">
    <cfRule type="containsErrors" dxfId="7260" priority="1417">
      <formula>ISERROR(O13)</formula>
    </cfRule>
  </conditionalFormatting>
  <conditionalFormatting sqref="O16">
    <cfRule type="containsErrors" dxfId="7259" priority="1416">
      <formula>ISERROR(O16)</formula>
    </cfRule>
  </conditionalFormatting>
  <conditionalFormatting sqref="O103">
    <cfRule type="containsErrors" dxfId="7258" priority="1415">
      <formula>ISERROR(O103)</formula>
    </cfRule>
  </conditionalFormatting>
  <conditionalFormatting sqref="O106">
    <cfRule type="containsErrors" dxfId="7257" priority="1414">
      <formula>ISERROR(O106)</formula>
    </cfRule>
  </conditionalFormatting>
  <conditionalFormatting sqref="O85">
    <cfRule type="containsErrors" dxfId="7256" priority="1413">
      <formula>ISERROR(O85)</formula>
    </cfRule>
  </conditionalFormatting>
  <conditionalFormatting sqref="O88">
    <cfRule type="containsErrors" dxfId="7255" priority="1412">
      <formula>ISERROR(O88)</formula>
    </cfRule>
  </conditionalFormatting>
  <conditionalFormatting sqref="O67">
    <cfRule type="containsErrors" dxfId="7254" priority="1411">
      <formula>ISERROR(O67)</formula>
    </cfRule>
  </conditionalFormatting>
  <conditionalFormatting sqref="O70">
    <cfRule type="containsErrors" dxfId="7253" priority="1410">
      <formula>ISERROR(O70)</formula>
    </cfRule>
  </conditionalFormatting>
  <conditionalFormatting sqref="O49">
    <cfRule type="containsErrors" dxfId="7252" priority="1409">
      <formula>ISERROR(O49)</formula>
    </cfRule>
  </conditionalFormatting>
  <conditionalFormatting sqref="O52">
    <cfRule type="containsErrors" dxfId="7251" priority="1408">
      <formula>ISERROR(O52)</formula>
    </cfRule>
  </conditionalFormatting>
  <conditionalFormatting sqref="O31">
    <cfRule type="containsErrors" dxfId="7250" priority="1407">
      <formula>ISERROR(O31)</formula>
    </cfRule>
  </conditionalFormatting>
  <conditionalFormatting sqref="O34">
    <cfRule type="containsErrors" dxfId="7249" priority="1406">
      <formula>ISERROR(O34)</formula>
    </cfRule>
  </conditionalFormatting>
  <conditionalFormatting sqref="O13">
    <cfRule type="containsErrors" dxfId="7248" priority="1405">
      <formula>ISERROR(O13)</formula>
    </cfRule>
  </conditionalFormatting>
  <conditionalFormatting sqref="O16">
    <cfRule type="containsErrors" dxfId="7247" priority="1404">
      <formula>ISERROR(O16)</formula>
    </cfRule>
  </conditionalFormatting>
  <conditionalFormatting sqref="O49">
    <cfRule type="containsErrors" dxfId="7246" priority="1403">
      <formula>ISERROR(O49)</formula>
    </cfRule>
  </conditionalFormatting>
  <conditionalFormatting sqref="O52">
    <cfRule type="containsErrors" dxfId="7245" priority="1402">
      <formula>ISERROR(O52)</formula>
    </cfRule>
  </conditionalFormatting>
  <conditionalFormatting sqref="O67">
    <cfRule type="containsErrors" dxfId="7244" priority="1401">
      <formula>ISERROR(O67)</formula>
    </cfRule>
  </conditionalFormatting>
  <conditionalFormatting sqref="O70">
    <cfRule type="containsErrors" dxfId="7243" priority="1400">
      <formula>ISERROR(O70)</formula>
    </cfRule>
  </conditionalFormatting>
  <conditionalFormatting sqref="O67">
    <cfRule type="containsErrors" dxfId="7242" priority="1399">
      <formula>ISERROR(O67)</formula>
    </cfRule>
  </conditionalFormatting>
  <conditionalFormatting sqref="O70">
    <cfRule type="containsErrors" dxfId="7241" priority="1398">
      <formula>ISERROR(O70)</formula>
    </cfRule>
  </conditionalFormatting>
  <conditionalFormatting sqref="O31">
    <cfRule type="containsErrors" dxfId="7240" priority="1397">
      <formula>ISERROR(O31)</formula>
    </cfRule>
  </conditionalFormatting>
  <conditionalFormatting sqref="O34">
    <cfRule type="containsErrors" dxfId="7239" priority="1396">
      <formula>ISERROR(O34)</formula>
    </cfRule>
  </conditionalFormatting>
  <conditionalFormatting sqref="O31">
    <cfRule type="containsErrors" dxfId="7238" priority="1395">
      <formula>ISERROR(O31)</formula>
    </cfRule>
  </conditionalFormatting>
  <conditionalFormatting sqref="O34">
    <cfRule type="containsErrors" dxfId="7237" priority="1394">
      <formula>ISERROR(O34)</formula>
    </cfRule>
  </conditionalFormatting>
  <conditionalFormatting sqref="O49">
    <cfRule type="containsErrors" dxfId="7236" priority="1393">
      <formula>ISERROR(O49)</formula>
    </cfRule>
  </conditionalFormatting>
  <conditionalFormatting sqref="O52">
    <cfRule type="containsErrors" dxfId="7235" priority="1392">
      <formula>ISERROR(O52)</formula>
    </cfRule>
  </conditionalFormatting>
  <conditionalFormatting sqref="O49">
    <cfRule type="containsErrors" dxfId="7234" priority="1391">
      <formula>ISERROR(O49)</formula>
    </cfRule>
  </conditionalFormatting>
  <conditionalFormatting sqref="O52">
    <cfRule type="containsErrors" dxfId="7233" priority="1390">
      <formula>ISERROR(O52)</formula>
    </cfRule>
  </conditionalFormatting>
  <conditionalFormatting sqref="O49">
    <cfRule type="containsErrors" dxfId="7232" priority="1389">
      <formula>ISERROR(O49)</formula>
    </cfRule>
  </conditionalFormatting>
  <conditionalFormatting sqref="O52">
    <cfRule type="containsErrors" dxfId="7231" priority="1388">
      <formula>ISERROR(O52)</formula>
    </cfRule>
  </conditionalFormatting>
  <conditionalFormatting sqref="O49">
    <cfRule type="containsErrors" dxfId="7230" priority="1387">
      <formula>ISERROR(O49)</formula>
    </cfRule>
  </conditionalFormatting>
  <conditionalFormatting sqref="O52">
    <cfRule type="containsErrors" dxfId="7229" priority="1386">
      <formula>ISERROR(O52)</formula>
    </cfRule>
  </conditionalFormatting>
  <conditionalFormatting sqref="O49">
    <cfRule type="containsErrors" dxfId="7228" priority="1385">
      <formula>ISERROR(O49)</formula>
    </cfRule>
  </conditionalFormatting>
  <conditionalFormatting sqref="O52">
    <cfRule type="containsErrors" dxfId="7227" priority="1384">
      <formula>ISERROR(O52)</formula>
    </cfRule>
  </conditionalFormatting>
  <conditionalFormatting sqref="O49">
    <cfRule type="containsErrors" dxfId="7226" priority="1383">
      <formula>ISERROR(O49)</formula>
    </cfRule>
  </conditionalFormatting>
  <conditionalFormatting sqref="O52">
    <cfRule type="containsErrors" dxfId="7225" priority="1382">
      <formula>ISERROR(O52)</formula>
    </cfRule>
  </conditionalFormatting>
  <conditionalFormatting sqref="O67">
    <cfRule type="containsErrors" dxfId="7224" priority="1381">
      <formula>ISERROR(O67)</formula>
    </cfRule>
  </conditionalFormatting>
  <conditionalFormatting sqref="O70">
    <cfRule type="containsErrors" dxfId="7223" priority="1380">
      <formula>ISERROR(O70)</formula>
    </cfRule>
  </conditionalFormatting>
  <conditionalFormatting sqref="O67">
    <cfRule type="containsErrors" dxfId="7222" priority="1379">
      <formula>ISERROR(O67)</formula>
    </cfRule>
  </conditionalFormatting>
  <conditionalFormatting sqref="O70">
    <cfRule type="containsErrors" dxfId="7221" priority="1378">
      <formula>ISERROR(O70)</formula>
    </cfRule>
  </conditionalFormatting>
  <conditionalFormatting sqref="O67">
    <cfRule type="containsErrors" dxfId="7220" priority="1377">
      <formula>ISERROR(O67)</formula>
    </cfRule>
  </conditionalFormatting>
  <conditionalFormatting sqref="O70">
    <cfRule type="containsErrors" dxfId="7219" priority="1376">
      <formula>ISERROR(O70)</formula>
    </cfRule>
  </conditionalFormatting>
  <conditionalFormatting sqref="O85">
    <cfRule type="containsErrors" dxfId="7218" priority="1375">
      <formula>ISERROR(O85)</formula>
    </cfRule>
  </conditionalFormatting>
  <conditionalFormatting sqref="O88">
    <cfRule type="containsErrors" dxfId="7217" priority="1374">
      <formula>ISERROR(O88)</formula>
    </cfRule>
  </conditionalFormatting>
  <conditionalFormatting sqref="O85">
    <cfRule type="containsErrors" dxfId="7216" priority="1373">
      <formula>ISERROR(O85)</formula>
    </cfRule>
  </conditionalFormatting>
  <conditionalFormatting sqref="O88">
    <cfRule type="containsErrors" dxfId="7215" priority="1372">
      <formula>ISERROR(O88)</formula>
    </cfRule>
  </conditionalFormatting>
  <conditionalFormatting sqref="O85">
    <cfRule type="containsErrors" dxfId="7214" priority="1371">
      <formula>ISERROR(O85)</formula>
    </cfRule>
  </conditionalFormatting>
  <conditionalFormatting sqref="O88">
    <cfRule type="containsErrors" dxfId="7213" priority="1370">
      <formula>ISERROR(O88)</formula>
    </cfRule>
  </conditionalFormatting>
  <conditionalFormatting sqref="O103">
    <cfRule type="containsErrors" dxfId="7212" priority="1369">
      <formula>ISERROR(O103)</formula>
    </cfRule>
  </conditionalFormatting>
  <conditionalFormatting sqref="O106">
    <cfRule type="containsErrors" dxfId="7211" priority="1368">
      <formula>ISERROR(O106)</formula>
    </cfRule>
  </conditionalFormatting>
  <conditionalFormatting sqref="O103">
    <cfRule type="containsErrors" dxfId="7210" priority="1367">
      <formula>ISERROR(O103)</formula>
    </cfRule>
  </conditionalFormatting>
  <conditionalFormatting sqref="O106">
    <cfRule type="containsErrors" dxfId="7209" priority="1366">
      <formula>ISERROR(O106)</formula>
    </cfRule>
  </conditionalFormatting>
  <conditionalFormatting sqref="O103">
    <cfRule type="containsErrors" dxfId="7208" priority="1365">
      <formula>ISERROR(O103)</formula>
    </cfRule>
  </conditionalFormatting>
  <conditionalFormatting sqref="O106">
    <cfRule type="containsErrors" dxfId="7207" priority="1364">
      <formula>ISERROR(O106)</formula>
    </cfRule>
  </conditionalFormatting>
  <conditionalFormatting sqref="O49">
    <cfRule type="containsErrors" dxfId="7206" priority="1363">
      <formula>ISERROR(O49)</formula>
    </cfRule>
  </conditionalFormatting>
  <conditionalFormatting sqref="O52">
    <cfRule type="containsErrors" dxfId="7205" priority="1362">
      <formula>ISERROR(O52)</formula>
    </cfRule>
  </conditionalFormatting>
  <conditionalFormatting sqref="O49">
    <cfRule type="containsErrors" dxfId="7204" priority="1361">
      <formula>ISERROR(O49)</formula>
    </cfRule>
  </conditionalFormatting>
  <conditionalFormatting sqref="O52">
    <cfRule type="containsErrors" dxfId="7203" priority="1360">
      <formula>ISERROR(O52)</formula>
    </cfRule>
  </conditionalFormatting>
  <conditionalFormatting sqref="O49">
    <cfRule type="containsErrors" dxfId="7202" priority="1359">
      <formula>ISERROR(O49)</formula>
    </cfRule>
  </conditionalFormatting>
  <conditionalFormatting sqref="O52">
    <cfRule type="containsErrors" dxfId="7201" priority="1358">
      <formula>ISERROR(O52)</formula>
    </cfRule>
  </conditionalFormatting>
  <conditionalFormatting sqref="O67">
    <cfRule type="containsErrors" dxfId="7200" priority="1357">
      <formula>ISERROR(O67)</formula>
    </cfRule>
  </conditionalFormatting>
  <conditionalFormatting sqref="O70">
    <cfRule type="containsErrors" dxfId="7199" priority="1356">
      <formula>ISERROR(O70)</formula>
    </cfRule>
  </conditionalFormatting>
  <conditionalFormatting sqref="O67">
    <cfRule type="containsErrors" dxfId="7198" priority="1355">
      <formula>ISERROR(O67)</formula>
    </cfRule>
  </conditionalFormatting>
  <conditionalFormatting sqref="O70">
    <cfRule type="containsErrors" dxfId="7197" priority="1354">
      <formula>ISERROR(O70)</formula>
    </cfRule>
  </conditionalFormatting>
  <conditionalFormatting sqref="O67">
    <cfRule type="containsErrors" dxfId="7196" priority="1353">
      <formula>ISERROR(O67)</formula>
    </cfRule>
  </conditionalFormatting>
  <conditionalFormatting sqref="O70">
    <cfRule type="containsErrors" dxfId="7195" priority="1352">
      <formula>ISERROR(O70)</formula>
    </cfRule>
  </conditionalFormatting>
  <conditionalFormatting sqref="O67">
    <cfRule type="containsErrors" dxfId="7194" priority="1351">
      <formula>ISERROR(O67)</formula>
    </cfRule>
  </conditionalFormatting>
  <conditionalFormatting sqref="O70">
    <cfRule type="containsErrors" dxfId="7193" priority="1350">
      <formula>ISERROR(O70)</formula>
    </cfRule>
  </conditionalFormatting>
  <conditionalFormatting sqref="O67">
    <cfRule type="containsErrors" dxfId="7192" priority="1349">
      <formula>ISERROR(O67)</formula>
    </cfRule>
  </conditionalFormatting>
  <conditionalFormatting sqref="O70">
    <cfRule type="containsErrors" dxfId="7191" priority="1348">
      <formula>ISERROR(O70)</formula>
    </cfRule>
  </conditionalFormatting>
  <conditionalFormatting sqref="O67">
    <cfRule type="containsErrors" dxfId="7190" priority="1347">
      <formula>ISERROR(O67)</formula>
    </cfRule>
  </conditionalFormatting>
  <conditionalFormatting sqref="O70">
    <cfRule type="containsErrors" dxfId="7189" priority="1346">
      <formula>ISERROR(O70)</formula>
    </cfRule>
  </conditionalFormatting>
  <conditionalFormatting sqref="O67">
    <cfRule type="containsErrors" dxfId="7188" priority="1345">
      <formula>ISERROR(O67)</formula>
    </cfRule>
  </conditionalFormatting>
  <conditionalFormatting sqref="O70">
    <cfRule type="containsErrors" dxfId="7187" priority="1344">
      <formula>ISERROR(O70)</formula>
    </cfRule>
  </conditionalFormatting>
  <conditionalFormatting sqref="O67">
    <cfRule type="containsErrors" dxfId="7186" priority="1343">
      <formula>ISERROR(O67)</formula>
    </cfRule>
  </conditionalFormatting>
  <conditionalFormatting sqref="O70">
    <cfRule type="containsErrors" dxfId="7185" priority="1342">
      <formula>ISERROR(O70)</formula>
    </cfRule>
  </conditionalFormatting>
  <conditionalFormatting sqref="O67">
    <cfRule type="containsErrors" dxfId="7184" priority="1341">
      <formula>ISERROR(O67)</formula>
    </cfRule>
  </conditionalFormatting>
  <conditionalFormatting sqref="O70">
    <cfRule type="containsErrors" dxfId="7183" priority="1340">
      <formula>ISERROR(O70)</formula>
    </cfRule>
  </conditionalFormatting>
  <conditionalFormatting sqref="O67">
    <cfRule type="containsErrors" dxfId="7182" priority="1339">
      <formula>ISERROR(O67)</formula>
    </cfRule>
  </conditionalFormatting>
  <conditionalFormatting sqref="O70">
    <cfRule type="containsErrors" dxfId="7181" priority="1338">
      <formula>ISERROR(O70)</formula>
    </cfRule>
  </conditionalFormatting>
  <conditionalFormatting sqref="O67">
    <cfRule type="containsErrors" dxfId="7180" priority="1337">
      <formula>ISERROR(O67)</formula>
    </cfRule>
  </conditionalFormatting>
  <conditionalFormatting sqref="O70">
    <cfRule type="containsErrors" dxfId="7179" priority="1336">
      <formula>ISERROR(O70)</formula>
    </cfRule>
  </conditionalFormatting>
  <conditionalFormatting sqref="O85">
    <cfRule type="containsErrors" dxfId="7178" priority="1335">
      <formula>ISERROR(O85)</formula>
    </cfRule>
  </conditionalFormatting>
  <conditionalFormatting sqref="O88">
    <cfRule type="containsErrors" dxfId="7177" priority="1334">
      <formula>ISERROR(O88)</formula>
    </cfRule>
  </conditionalFormatting>
  <conditionalFormatting sqref="O85">
    <cfRule type="containsErrors" dxfId="7176" priority="1333">
      <formula>ISERROR(O85)</formula>
    </cfRule>
  </conditionalFormatting>
  <conditionalFormatting sqref="O88">
    <cfRule type="containsErrors" dxfId="7175" priority="1332">
      <formula>ISERROR(O88)</formula>
    </cfRule>
  </conditionalFormatting>
  <conditionalFormatting sqref="O85">
    <cfRule type="containsErrors" dxfId="7174" priority="1331">
      <formula>ISERROR(O85)</formula>
    </cfRule>
  </conditionalFormatting>
  <conditionalFormatting sqref="O88">
    <cfRule type="containsErrors" dxfId="7173" priority="1330">
      <formula>ISERROR(O88)</formula>
    </cfRule>
  </conditionalFormatting>
  <conditionalFormatting sqref="O85">
    <cfRule type="containsErrors" dxfId="7172" priority="1329">
      <formula>ISERROR(O85)</formula>
    </cfRule>
  </conditionalFormatting>
  <conditionalFormatting sqref="O88">
    <cfRule type="containsErrors" dxfId="7171" priority="1328">
      <formula>ISERROR(O88)</formula>
    </cfRule>
  </conditionalFormatting>
  <conditionalFormatting sqref="O85">
    <cfRule type="containsErrors" dxfId="7170" priority="1327">
      <formula>ISERROR(O85)</formula>
    </cfRule>
  </conditionalFormatting>
  <conditionalFormatting sqref="O88">
    <cfRule type="containsErrors" dxfId="7169" priority="1326">
      <formula>ISERROR(O88)</formula>
    </cfRule>
  </conditionalFormatting>
  <conditionalFormatting sqref="O85">
    <cfRule type="containsErrors" dxfId="7168" priority="1325">
      <formula>ISERROR(O85)</formula>
    </cfRule>
  </conditionalFormatting>
  <conditionalFormatting sqref="O88">
    <cfRule type="containsErrors" dxfId="7167" priority="1324">
      <formula>ISERROR(O88)</formula>
    </cfRule>
  </conditionalFormatting>
  <conditionalFormatting sqref="O85">
    <cfRule type="containsErrors" dxfId="7166" priority="1323">
      <formula>ISERROR(O85)</formula>
    </cfRule>
  </conditionalFormatting>
  <conditionalFormatting sqref="O88">
    <cfRule type="containsErrors" dxfId="7165" priority="1322">
      <formula>ISERROR(O88)</formula>
    </cfRule>
  </conditionalFormatting>
  <conditionalFormatting sqref="O85">
    <cfRule type="containsErrors" dxfId="7164" priority="1321">
      <formula>ISERROR(O85)</formula>
    </cfRule>
  </conditionalFormatting>
  <conditionalFormatting sqref="O88">
    <cfRule type="containsErrors" dxfId="7163" priority="1320">
      <formula>ISERROR(O88)</formula>
    </cfRule>
  </conditionalFormatting>
  <conditionalFormatting sqref="O85">
    <cfRule type="containsErrors" dxfId="7162" priority="1319">
      <formula>ISERROR(O85)</formula>
    </cfRule>
  </conditionalFormatting>
  <conditionalFormatting sqref="O88">
    <cfRule type="containsErrors" dxfId="7161" priority="1318">
      <formula>ISERROR(O88)</formula>
    </cfRule>
  </conditionalFormatting>
  <conditionalFormatting sqref="O85">
    <cfRule type="containsErrors" dxfId="7160" priority="1317">
      <formula>ISERROR(O85)</formula>
    </cfRule>
  </conditionalFormatting>
  <conditionalFormatting sqref="O88">
    <cfRule type="containsErrors" dxfId="7159" priority="1316">
      <formula>ISERROR(O88)</formula>
    </cfRule>
  </conditionalFormatting>
  <conditionalFormatting sqref="O85">
    <cfRule type="containsErrors" dxfId="7158" priority="1315">
      <formula>ISERROR(O85)</formula>
    </cfRule>
  </conditionalFormatting>
  <conditionalFormatting sqref="O88">
    <cfRule type="containsErrors" dxfId="7157" priority="1314">
      <formula>ISERROR(O88)</formula>
    </cfRule>
  </conditionalFormatting>
  <conditionalFormatting sqref="O103">
    <cfRule type="containsErrors" dxfId="7156" priority="1313">
      <formula>ISERROR(O103)</formula>
    </cfRule>
  </conditionalFormatting>
  <conditionalFormatting sqref="O106">
    <cfRule type="containsErrors" dxfId="7155" priority="1312">
      <formula>ISERROR(O106)</formula>
    </cfRule>
  </conditionalFormatting>
  <conditionalFormatting sqref="O103">
    <cfRule type="containsErrors" dxfId="7154" priority="1311">
      <formula>ISERROR(O103)</formula>
    </cfRule>
  </conditionalFormatting>
  <conditionalFormatting sqref="O106">
    <cfRule type="containsErrors" dxfId="7153" priority="1310">
      <formula>ISERROR(O106)</formula>
    </cfRule>
  </conditionalFormatting>
  <conditionalFormatting sqref="O103">
    <cfRule type="containsErrors" dxfId="7152" priority="1309">
      <formula>ISERROR(O103)</formula>
    </cfRule>
  </conditionalFormatting>
  <conditionalFormatting sqref="O106">
    <cfRule type="containsErrors" dxfId="7151" priority="1308">
      <formula>ISERROR(O106)</formula>
    </cfRule>
  </conditionalFormatting>
  <conditionalFormatting sqref="O103">
    <cfRule type="containsErrors" dxfId="7150" priority="1307">
      <formula>ISERROR(O103)</formula>
    </cfRule>
  </conditionalFormatting>
  <conditionalFormatting sqref="O106">
    <cfRule type="containsErrors" dxfId="7149" priority="1306">
      <formula>ISERROR(O106)</formula>
    </cfRule>
  </conditionalFormatting>
  <conditionalFormatting sqref="O103">
    <cfRule type="containsErrors" dxfId="7148" priority="1305">
      <formula>ISERROR(O103)</formula>
    </cfRule>
  </conditionalFormatting>
  <conditionalFormatting sqref="O106">
    <cfRule type="containsErrors" dxfId="7147" priority="1304">
      <formula>ISERROR(O106)</formula>
    </cfRule>
  </conditionalFormatting>
  <conditionalFormatting sqref="O103">
    <cfRule type="containsErrors" dxfId="7146" priority="1303">
      <formula>ISERROR(O103)</formula>
    </cfRule>
  </conditionalFormatting>
  <conditionalFormatting sqref="O106">
    <cfRule type="containsErrors" dxfId="7145" priority="1302">
      <formula>ISERROR(O106)</formula>
    </cfRule>
  </conditionalFormatting>
  <conditionalFormatting sqref="O103">
    <cfRule type="containsErrors" dxfId="7144" priority="1301">
      <formula>ISERROR(O103)</formula>
    </cfRule>
  </conditionalFormatting>
  <conditionalFormatting sqref="O106">
    <cfRule type="containsErrors" dxfId="7143" priority="1300">
      <formula>ISERROR(O106)</formula>
    </cfRule>
  </conditionalFormatting>
  <conditionalFormatting sqref="O103">
    <cfRule type="containsErrors" dxfId="7142" priority="1299">
      <formula>ISERROR(O103)</formula>
    </cfRule>
  </conditionalFormatting>
  <conditionalFormatting sqref="O106">
    <cfRule type="containsErrors" dxfId="7141" priority="1298">
      <formula>ISERROR(O106)</formula>
    </cfRule>
  </conditionalFormatting>
  <conditionalFormatting sqref="O103">
    <cfRule type="containsErrors" dxfId="7140" priority="1297">
      <formula>ISERROR(O103)</formula>
    </cfRule>
  </conditionalFormatting>
  <conditionalFormatting sqref="O106">
    <cfRule type="containsErrors" dxfId="7139" priority="1296">
      <formula>ISERROR(O106)</formula>
    </cfRule>
  </conditionalFormatting>
  <conditionalFormatting sqref="O103">
    <cfRule type="containsErrors" dxfId="7138" priority="1295">
      <formula>ISERROR(O103)</formula>
    </cfRule>
  </conditionalFormatting>
  <conditionalFormatting sqref="O106">
    <cfRule type="containsErrors" dxfId="7137" priority="1294">
      <formula>ISERROR(O106)</formula>
    </cfRule>
  </conditionalFormatting>
  <conditionalFormatting sqref="O103">
    <cfRule type="containsErrors" dxfId="7136" priority="1293">
      <formula>ISERROR(O103)</formula>
    </cfRule>
  </conditionalFormatting>
  <conditionalFormatting sqref="O106">
    <cfRule type="containsErrors" dxfId="7135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7134" priority="1291">
      <formula>ISERROR(N1)</formula>
    </cfRule>
  </conditionalFormatting>
  <conditionalFormatting sqref="O13">
    <cfRule type="containsErrors" dxfId="7133" priority="1290">
      <formula>ISERROR(O13)</formula>
    </cfRule>
  </conditionalFormatting>
  <conditionalFormatting sqref="O16">
    <cfRule type="containsErrors" dxfId="7132" priority="1289">
      <formula>ISERROR(O16)</formula>
    </cfRule>
  </conditionalFormatting>
  <conditionalFormatting sqref="O103">
    <cfRule type="containsErrors" dxfId="7131" priority="1288">
      <formula>ISERROR(O103)</formula>
    </cfRule>
  </conditionalFormatting>
  <conditionalFormatting sqref="O106">
    <cfRule type="containsErrors" dxfId="7130" priority="1287">
      <formula>ISERROR(O106)</formula>
    </cfRule>
  </conditionalFormatting>
  <conditionalFormatting sqref="O85">
    <cfRule type="containsErrors" dxfId="7129" priority="1286">
      <formula>ISERROR(O85)</formula>
    </cfRule>
  </conditionalFormatting>
  <conditionalFormatting sqref="O88">
    <cfRule type="containsErrors" dxfId="7128" priority="1285">
      <formula>ISERROR(O88)</formula>
    </cfRule>
  </conditionalFormatting>
  <conditionalFormatting sqref="O67">
    <cfRule type="containsErrors" dxfId="7127" priority="1284">
      <formula>ISERROR(O67)</formula>
    </cfRule>
  </conditionalFormatting>
  <conditionalFormatting sqref="O70">
    <cfRule type="containsErrors" dxfId="7126" priority="1283">
      <formula>ISERROR(O70)</formula>
    </cfRule>
  </conditionalFormatting>
  <conditionalFormatting sqref="O49">
    <cfRule type="containsErrors" dxfId="7125" priority="1282">
      <formula>ISERROR(O49)</formula>
    </cfRule>
  </conditionalFormatting>
  <conditionalFormatting sqref="O52">
    <cfRule type="containsErrors" dxfId="7124" priority="1281">
      <formula>ISERROR(O52)</formula>
    </cfRule>
  </conditionalFormatting>
  <conditionalFormatting sqref="O31">
    <cfRule type="containsErrors" dxfId="7123" priority="1280">
      <formula>ISERROR(O31)</formula>
    </cfRule>
  </conditionalFormatting>
  <conditionalFormatting sqref="O34">
    <cfRule type="containsErrors" dxfId="7122" priority="1279">
      <formula>ISERROR(O34)</formula>
    </cfRule>
  </conditionalFormatting>
  <conditionalFormatting sqref="O13">
    <cfRule type="containsErrors" dxfId="7121" priority="1278">
      <formula>ISERROR(O13)</formula>
    </cfRule>
  </conditionalFormatting>
  <conditionalFormatting sqref="O16">
    <cfRule type="containsErrors" dxfId="7120" priority="1277">
      <formula>ISERROR(O16)</formula>
    </cfRule>
  </conditionalFormatting>
  <conditionalFormatting sqref="O49">
    <cfRule type="containsErrors" dxfId="7119" priority="1276">
      <formula>ISERROR(O49)</formula>
    </cfRule>
  </conditionalFormatting>
  <conditionalFormatting sqref="O52">
    <cfRule type="containsErrors" dxfId="7118" priority="1275">
      <formula>ISERROR(O52)</formula>
    </cfRule>
  </conditionalFormatting>
  <conditionalFormatting sqref="O67">
    <cfRule type="containsErrors" dxfId="7117" priority="1274">
      <formula>ISERROR(O67)</formula>
    </cfRule>
  </conditionalFormatting>
  <conditionalFormatting sqref="O70">
    <cfRule type="containsErrors" dxfId="7116" priority="1273">
      <formula>ISERROR(O70)</formula>
    </cfRule>
  </conditionalFormatting>
  <conditionalFormatting sqref="O67">
    <cfRule type="containsErrors" dxfId="7115" priority="1272">
      <formula>ISERROR(O67)</formula>
    </cfRule>
  </conditionalFormatting>
  <conditionalFormatting sqref="O70">
    <cfRule type="containsErrors" dxfId="7114" priority="1271">
      <formula>ISERROR(O70)</formula>
    </cfRule>
  </conditionalFormatting>
  <conditionalFormatting sqref="O31">
    <cfRule type="containsErrors" dxfId="7113" priority="1270">
      <formula>ISERROR(O31)</formula>
    </cfRule>
  </conditionalFormatting>
  <conditionalFormatting sqref="O34">
    <cfRule type="containsErrors" dxfId="7112" priority="1269">
      <formula>ISERROR(O34)</formula>
    </cfRule>
  </conditionalFormatting>
  <conditionalFormatting sqref="O31">
    <cfRule type="containsErrors" dxfId="7111" priority="1268">
      <formula>ISERROR(O31)</formula>
    </cfRule>
  </conditionalFormatting>
  <conditionalFormatting sqref="O34">
    <cfRule type="containsErrors" dxfId="7110" priority="1267">
      <formula>ISERROR(O34)</formula>
    </cfRule>
  </conditionalFormatting>
  <conditionalFormatting sqref="O49">
    <cfRule type="containsErrors" dxfId="7109" priority="1266">
      <formula>ISERROR(O49)</formula>
    </cfRule>
  </conditionalFormatting>
  <conditionalFormatting sqref="O52">
    <cfRule type="containsErrors" dxfId="7108" priority="1265">
      <formula>ISERROR(O52)</formula>
    </cfRule>
  </conditionalFormatting>
  <conditionalFormatting sqref="O49">
    <cfRule type="containsErrors" dxfId="7107" priority="1264">
      <formula>ISERROR(O49)</formula>
    </cfRule>
  </conditionalFormatting>
  <conditionalFormatting sqref="O52">
    <cfRule type="containsErrors" dxfId="7106" priority="1263">
      <formula>ISERROR(O52)</formula>
    </cfRule>
  </conditionalFormatting>
  <conditionalFormatting sqref="O49">
    <cfRule type="containsErrors" dxfId="7105" priority="1262">
      <formula>ISERROR(O49)</formula>
    </cfRule>
  </conditionalFormatting>
  <conditionalFormatting sqref="O52">
    <cfRule type="containsErrors" dxfId="7104" priority="1261">
      <formula>ISERROR(O52)</formula>
    </cfRule>
  </conditionalFormatting>
  <conditionalFormatting sqref="O49">
    <cfRule type="containsErrors" dxfId="7103" priority="1260">
      <formula>ISERROR(O49)</formula>
    </cfRule>
  </conditionalFormatting>
  <conditionalFormatting sqref="O52">
    <cfRule type="containsErrors" dxfId="7102" priority="1259">
      <formula>ISERROR(O52)</formula>
    </cfRule>
  </conditionalFormatting>
  <conditionalFormatting sqref="O49">
    <cfRule type="containsErrors" dxfId="7101" priority="1258">
      <formula>ISERROR(O49)</formula>
    </cfRule>
  </conditionalFormatting>
  <conditionalFormatting sqref="O52">
    <cfRule type="containsErrors" dxfId="7100" priority="1257">
      <formula>ISERROR(O52)</formula>
    </cfRule>
  </conditionalFormatting>
  <conditionalFormatting sqref="O49">
    <cfRule type="containsErrors" dxfId="7099" priority="1256">
      <formula>ISERROR(O49)</formula>
    </cfRule>
  </conditionalFormatting>
  <conditionalFormatting sqref="O52">
    <cfRule type="containsErrors" dxfId="7098" priority="1255">
      <formula>ISERROR(O52)</formula>
    </cfRule>
  </conditionalFormatting>
  <conditionalFormatting sqref="O67">
    <cfRule type="containsErrors" dxfId="7097" priority="1254">
      <formula>ISERROR(O67)</formula>
    </cfRule>
  </conditionalFormatting>
  <conditionalFormatting sqref="O70">
    <cfRule type="containsErrors" dxfId="7096" priority="1253">
      <formula>ISERROR(O70)</formula>
    </cfRule>
  </conditionalFormatting>
  <conditionalFormatting sqref="O67">
    <cfRule type="containsErrors" dxfId="7095" priority="1252">
      <formula>ISERROR(O67)</formula>
    </cfRule>
  </conditionalFormatting>
  <conditionalFormatting sqref="O70">
    <cfRule type="containsErrors" dxfId="7094" priority="1251">
      <formula>ISERROR(O70)</formula>
    </cfRule>
  </conditionalFormatting>
  <conditionalFormatting sqref="O67">
    <cfRule type="containsErrors" dxfId="7093" priority="1250">
      <formula>ISERROR(O67)</formula>
    </cfRule>
  </conditionalFormatting>
  <conditionalFormatting sqref="O70">
    <cfRule type="containsErrors" dxfId="7092" priority="1249">
      <formula>ISERROR(O70)</formula>
    </cfRule>
  </conditionalFormatting>
  <conditionalFormatting sqref="O85">
    <cfRule type="containsErrors" dxfId="7091" priority="1248">
      <formula>ISERROR(O85)</formula>
    </cfRule>
  </conditionalFormatting>
  <conditionalFormatting sqref="O88">
    <cfRule type="containsErrors" dxfId="7090" priority="1247">
      <formula>ISERROR(O88)</formula>
    </cfRule>
  </conditionalFormatting>
  <conditionalFormatting sqref="O85">
    <cfRule type="containsErrors" dxfId="7089" priority="1246">
      <formula>ISERROR(O85)</formula>
    </cfRule>
  </conditionalFormatting>
  <conditionalFormatting sqref="O88">
    <cfRule type="containsErrors" dxfId="7088" priority="1245">
      <formula>ISERROR(O88)</formula>
    </cfRule>
  </conditionalFormatting>
  <conditionalFormatting sqref="O85">
    <cfRule type="containsErrors" dxfId="7087" priority="1244">
      <formula>ISERROR(O85)</formula>
    </cfRule>
  </conditionalFormatting>
  <conditionalFormatting sqref="O88">
    <cfRule type="containsErrors" dxfId="7086" priority="1243">
      <formula>ISERROR(O88)</formula>
    </cfRule>
  </conditionalFormatting>
  <conditionalFormatting sqref="O103">
    <cfRule type="containsErrors" dxfId="7085" priority="1242">
      <formula>ISERROR(O103)</formula>
    </cfRule>
  </conditionalFormatting>
  <conditionalFormatting sqref="O106">
    <cfRule type="containsErrors" dxfId="7084" priority="1241">
      <formula>ISERROR(O106)</formula>
    </cfRule>
  </conditionalFormatting>
  <conditionalFormatting sqref="O103">
    <cfRule type="containsErrors" dxfId="7083" priority="1240">
      <formula>ISERROR(O103)</formula>
    </cfRule>
  </conditionalFormatting>
  <conditionalFormatting sqref="O106">
    <cfRule type="containsErrors" dxfId="7082" priority="1239">
      <formula>ISERROR(O106)</formula>
    </cfRule>
  </conditionalFormatting>
  <conditionalFormatting sqref="O103">
    <cfRule type="containsErrors" dxfId="7081" priority="1238">
      <formula>ISERROR(O103)</formula>
    </cfRule>
  </conditionalFormatting>
  <conditionalFormatting sqref="O106">
    <cfRule type="containsErrors" dxfId="7080" priority="1237">
      <formula>ISERROR(O106)</formula>
    </cfRule>
  </conditionalFormatting>
  <conditionalFormatting sqref="O49">
    <cfRule type="containsErrors" dxfId="7079" priority="1236">
      <formula>ISERROR(O49)</formula>
    </cfRule>
  </conditionalFormatting>
  <conditionalFormatting sqref="O52">
    <cfRule type="containsErrors" dxfId="7078" priority="1235">
      <formula>ISERROR(O52)</formula>
    </cfRule>
  </conditionalFormatting>
  <conditionalFormatting sqref="O49">
    <cfRule type="containsErrors" dxfId="7077" priority="1234">
      <formula>ISERROR(O49)</formula>
    </cfRule>
  </conditionalFormatting>
  <conditionalFormatting sqref="O52">
    <cfRule type="containsErrors" dxfId="7076" priority="1233">
      <formula>ISERROR(O52)</formula>
    </cfRule>
  </conditionalFormatting>
  <conditionalFormatting sqref="O49">
    <cfRule type="containsErrors" dxfId="7075" priority="1232">
      <formula>ISERROR(O49)</formula>
    </cfRule>
  </conditionalFormatting>
  <conditionalFormatting sqref="O52">
    <cfRule type="containsErrors" dxfId="7074" priority="1231">
      <formula>ISERROR(O52)</formula>
    </cfRule>
  </conditionalFormatting>
  <conditionalFormatting sqref="O67">
    <cfRule type="containsErrors" dxfId="7073" priority="1230">
      <formula>ISERROR(O67)</formula>
    </cfRule>
  </conditionalFormatting>
  <conditionalFormatting sqref="O70">
    <cfRule type="containsErrors" dxfId="7072" priority="1229">
      <formula>ISERROR(O70)</formula>
    </cfRule>
  </conditionalFormatting>
  <conditionalFormatting sqref="O67">
    <cfRule type="containsErrors" dxfId="7071" priority="1228">
      <formula>ISERROR(O67)</formula>
    </cfRule>
  </conditionalFormatting>
  <conditionalFormatting sqref="O70">
    <cfRule type="containsErrors" dxfId="7070" priority="1227">
      <formula>ISERROR(O70)</formula>
    </cfRule>
  </conditionalFormatting>
  <conditionalFormatting sqref="O67">
    <cfRule type="containsErrors" dxfId="7069" priority="1226">
      <formula>ISERROR(O67)</formula>
    </cfRule>
  </conditionalFormatting>
  <conditionalFormatting sqref="O70">
    <cfRule type="containsErrors" dxfId="7068" priority="1225">
      <formula>ISERROR(O70)</formula>
    </cfRule>
  </conditionalFormatting>
  <conditionalFormatting sqref="O67">
    <cfRule type="containsErrors" dxfId="7067" priority="1224">
      <formula>ISERROR(O67)</formula>
    </cfRule>
  </conditionalFormatting>
  <conditionalFormatting sqref="O70">
    <cfRule type="containsErrors" dxfId="7066" priority="1223">
      <formula>ISERROR(O70)</formula>
    </cfRule>
  </conditionalFormatting>
  <conditionalFormatting sqref="O67">
    <cfRule type="containsErrors" dxfId="7065" priority="1222">
      <formula>ISERROR(O67)</formula>
    </cfRule>
  </conditionalFormatting>
  <conditionalFormatting sqref="O70">
    <cfRule type="containsErrors" dxfId="7064" priority="1221">
      <formula>ISERROR(O70)</formula>
    </cfRule>
  </conditionalFormatting>
  <conditionalFormatting sqref="O67">
    <cfRule type="containsErrors" dxfId="7063" priority="1220">
      <formula>ISERROR(O67)</formula>
    </cfRule>
  </conditionalFormatting>
  <conditionalFormatting sqref="O70">
    <cfRule type="containsErrors" dxfId="7062" priority="1219">
      <formula>ISERROR(O70)</formula>
    </cfRule>
  </conditionalFormatting>
  <conditionalFormatting sqref="O67">
    <cfRule type="containsErrors" dxfId="7061" priority="1218">
      <formula>ISERROR(O67)</formula>
    </cfRule>
  </conditionalFormatting>
  <conditionalFormatting sqref="O70">
    <cfRule type="containsErrors" dxfId="7060" priority="1217">
      <formula>ISERROR(O70)</formula>
    </cfRule>
  </conditionalFormatting>
  <conditionalFormatting sqref="O67">
    <cfRule type="containsErrors" dxfId="7059" priority="1216">
      <formula>ISERROR(O67)</formula>
    </cfRule>
  </conditionalFormatting>
  <conditionalFormatting sqref="O70">
    <cfRule type="containsErrors" dxfId="7058" priority="1215">
      <formula>ISERROR(O70)</formula>
    </cfRule>
  </conditionalFormatting>
  <conditionalFormatting sqref="O67">
    <cfRule type="containsErrors" dxfId="7057" priority="1214">
      <formula>ISERROR(O67)</formula>
    </cfRule>
  </conditionalFormatting>
  <conditionalFormatting sqref="O70">
    <cfRule type="containsErrors" dxfId="7056" priority="1213">
      <formula>ISERROR(O70)</formula>
    </cfRule>
  </conditionalFormatting>
  <conditionalFormatting sqref="O67">
    <cfRule type="containsErrors" dxfId="7055" priority="1212">
      <formula>ISERROR(O67)</formula>
    </cfRule>
  </conditionalFormatting>
  <conditionalFormatting sqref="O70">
    <cfRule type="containsErrors" dxfId="7054" priority="1211">
      <formula>ISERROR(O70)</formula>
    </cfRule>
  </conditionalFormatting>
  <conditionalFormatting sqref="O67">
    <cfRule type="containsErrors" dxfId="7053" priority="1210">
      <formula>ISERROR(O67)</formula>
    </cfRule>
  </conditionalFormatting>
  <conditionalFormatting sqref="O70">
    <cfRule type="containsErrors" dxfId="7052" priority="1209">
      <formula>ISERROR(O70)</formula>
    </cfRule>
  </conditionalFormatting>
  <conditionalFormatting sqref="O85">
    <cfRule type="containsErrors" dxfId="7051" priority="1208">
      <formula>ISERROR(O85)</formula>
    </cfRule>
  </conditionalFormatting>
  <conditionalFormatting sqref="O88">
    <cfRule type="containsErrors" dxfId="7050" priority="1207">
      <formula>ISERROR(O88)</formula>
    </cfRule>
  </conditionalFormatting>
  <conditionalFormatting sqref="O85">
    <cfRule type="containsErrors" dxfId="7049" priority="1206">
      <formula>ISERROR(O85)</formula>
    </cfRule>
  </conditionalFormatting>
  <conditionalFormatting sqref="O88">
    <cfRule type="containsErrors" dxfId="7048" priority="1205">
      <formula>ISERROR(O88)</formula>
    </cfRule>
  </conditionalFormatting>
  <conditionalFormatting sqref="O85">
    <cfRule type="containsErrors" dxfId="7047" priority="1204">
      <formula>ISERROR(O85)</formula>
    </cfRule>
  </conditionalFormatting>
  <conditionalFormatting sqref="O88">
    <cfRule type="containsErrors" dxfId="7046" priority="1203">
      <formula>ISERROR(O88)</formula>
    </cfRule>
  </conditionalFormatting>
  <conditionalFormatting sqref="O85">
    <cfRule type="containsErrors" dxfId="7045" priority="1202">
      <formula>ISERROR(O85)</formula>
    </cfRule>
  </conditionalFormatting>
  <conditionalFormatting sqref="O88">
    <cfRule type="containsErrors" dxfId="7044" priority="1201">
      <formula>ISERROR(O88)</formula>
    </cfRule>
  </conditionalFormatting>
  <conditionalFormatting sqref="O85">
    <cfRule type="containsErrors" dxfId="7043" priority="1200">
      <formula>ISERROR(O85)</formula>
    </cfRule>
  </conditionalFormatting>
  <conditionalFormatting sqref="O88">
    <cfRule type="containsErrors" dxfId="7042" priority="1199">
      <formula>ISERROR(O88)</formula>
    </cfRule>
  </conditionalFormatting>
  <conditionalFormatting sqref="O85">
    <cfRule type="containsErrors" dxfId="7041" priority="1198">
      <formula>ISERROR(O85)</formula>
    </cfRule>
  </conditionalFormatting>
  <conditionalFormatting sqref="O88">
    <cfRule type="containsErrors" dxfId="7040" priority="1197">
      <formula>ISERROR(O88)</formula>
    </cfRule>
  </conditionalFormatting>
  <conditionalFormatting sqref="O85">
    <cfRule type="containsErrors" dxfId="7039" priority="1196">
      <formula>ISERROR(O85)</formula>
    </cfRule>
  </conditionalFormatting>
  <conditionalFormatting sqref="O88">
    <cfRule type="containsErrors" dxfId="7038" priority="1195">
      <formula>ISERROR(O88)</formula>
    </cfRule>
  </conditionalFormatting>
  <conditionalFormatting sqref="O85">
    <cfRule type="containsErrors" dxfId="7037" priority="1194">
      <formula>ISERROR(O85)</formula>
    </cfRule>
  </conditionalFormatting>
  <conditionalFormatting sqref="O88">
    <cfRule type="containsErrors" dxfId="7036" priority="1193">
      <formula>ISERROR(O88)</formula>
    </cfRule>
  </conditionalFormatting>
  <conditionalFormatting sqref="O85">
    <cfRule type="containsErrors" dxfId="7035" priority="1192">
      <formula>ISERROR(O85)</formula>
    </cfRule>
  </conditionalFormatting>
  <conditionalFormatting sqref="O88">
    <cfRule type="containsErrors" dxfId="7034" priority="1191">
      <formula>ISERROR(O88)</formula>
    </cfRule>
  </conditionalFormatting>
  <conditionalFormatting sqref="O85">
    <cfRule type="containsErrors" dxfId="7033" priority="1190">
      <formula>ISERROR(O85)</formula>
    </cfRule>
  </conditionalFormatting>
  <conditionalFormatting sqref="O88">
    <cfRule type="containsErrors" dxfId="7032" priority="1189">
      <formula>ISERROR(O88)</formula>
    </cfRule>
  </conditionalFormatting>
  <conditionalFormatting sqref="O85">
    <cfRule type="containsErrors" dxfId="7031" priority="1188">
      <formula>ISERROR(O85)</formula>
    </cfRule>
  </conditionalFormatting>
  <conditionalFormatting sqref="O88">
    <cfRule type="containsErrors" dxfId="7030" priority="1187">
      <formula>ISERROR(O88)</formula>
    </cfRule>
  </conditionalFormatting>
  <conditionalFormatting sqref="O103">
    <cfRule type="containsErrors" dxfId="7029" priority="1186">
      <formula>ISERROR(O103)</formula>
    </cfRule>
  </conditionalFormatting>
  <conditionalFormatting sqref="O106">
    <cfRule type="containsErrors" dxfId="7028" priority="1185">
      <formula>ISERROR(O106)</formula>
    </cfRule>
  </conditionalFormatting>
  <conditionalFormatting sqref="O103">
    <cfRule type="containsErrors" dxfId="7027" priority="1184">
      <formula>ISERROR(O103)</formula>
    </cfRule>
  </conditionalFormatting>
  <conditionalFormatting sqref="O106">
    <cfRule type="containsErrors" dxfId="7026" priority="1183">
      <formula>ISERROR(O106)</formula>
    </cfRule>
  </conditionalFormatting>
  <conditionalFormatting sqref="O103">
    <cfRule type="containsErrors" dxfId="7025" priority="1182">
      <formula>ISERROR(O103)</formula>
    </cfRule>
  </conditionalFormatting>
  <conditionalFormatting sqref="O106">
    <cfRule type="containsErrors" dxfId="7024" priority="1181">
      <formula>ISERROR(O106)</formula>
    </cfRule>
  </conditionalFormatting>
  <conditionalFormatting sqref="O103">
    <cfRule type="containsErrors" dxfId="7023" priority="1180">
      <formula>ISERROR(O103)</formula>
    </cfRule>
  </conditionalFormatting>
  <conditionalFormatting sqref="O106">
    <cfRule type="containsErrors" dxfId="7022" priority="1179">
      <formula>ISERROR(O106)</formula>
    </cfRule>
  </conditionalFormatting>
  <conditionalFormatting sqref="O103">
    <cfRule type="containsErrors" dxfId="7021" priority="1178">
      <formula>ISERROR(O103)</formula>
    </cfRule>
  </conditionalFormatting>
  <conditionalFormatting sqref="O106">
    <cfRule type="containsErrors" dxfId="7020" priority="1177">
      <formula>ISERROR(O106)</formula>
    </cfRule>
  </conditionalFormatting>
  <conditionalFormatting sqref="O103">
    <cfRule type="containsErrors" dxfId="7019" priority="1176">
      <formula>ISERROR(O103)</formula>
    </cfRule>
  </conditionalFormatting>
  <conditionalFormatting sqref="O106">
    <cfRule type="containsErrors" dxfId="7018" priority="1175">
      <formula>ISERROR(O106)</formula>
    </cfRule>
  </conditionalFormatting>
  <conditionalFormatting sqref="O103">
    <cfRule type="containsErrors" dxfId="7017" priority="1174">
      <formula>ISERROR(O103)</formula>
    </cfRule>
  </conditionalFormatting>
  <conditionalFormatting sqref="O106">
    <cfRule type="containsErrors" dxfId="7016" priority="1173">
      <formula>ISERROR(O106)</formula>
    </cfRule>
  </conditionalFormatting>
  <conditionalFormatting sqref="O103">
    <cfRule type="containsErrors" dxfId="7015" priority="1172">
      <formula>ISERROR(O103)</formula>
    </cfRule>
  </conditionalFormatting>
  <conditionalFormatting sqref="O106">
    <cfRule type="containsErrors" dxfId="7014" priority="1171">
      <formula>ISERROR(O106)</formula>
    </cfRule>
  </conditionalFormatting>
  <conditionalFormatting sqref="O103">
    <cfRule type="containsErrors" dxfId="7013" priority="1170">
      <formula>ISERROR(O103)</formula>
    </cfRule>
  </conditionalFormatting>
  <conditionalFormatting sqref="O106">
    <cfRule type="containsErrors" dxfId="7012" priority="1169">
      <formula>ISERROR(O106)</formula>
    </cfRule>
  </conditionalFormatting>
  <conditionalFormatting sqref="O103">
    <cfRule type="containsErrors" dxfId="7011" priority="1168">
      <formula>ISERROR(O103)</formula>
    </cfRule>
  </conditionalFormatting>
  <conditionalFormatting sqref="O106">
    <cfRule type="containsErrors" dxfId="7010" priority="1167">
      <formula>ISERROR(O106)</formula>
    </cfRule>
  </conditionalFormatting>
  <conditionalFormatting sqref="O103">
    <cfRule type="containsErrors" dxfId="7009" priority="1166">
      <formula>ISERROR(O103)</formula>
    </cfRule>
  </conditionalFormatting>
  <conditionalFormatting sqref="O106">
    <cfRule type="containsErrors" dxfId="7008" priority="1165">
      <formula>ISERROR(O106)</formula>
    </cfRule>
  </conditionalFormatting>
  <conditionalFormatting sqref="O49">
    <cfRule type="containsErrors" dxfId="7007" priority="1164">
      <formula>ISERROR(O49)</formula>
    </cfRule>
  </conditionalFormatting>
  <conditionalFormatting sqref="O52">
    <cfRule type="containsErrors" dxfId="7006" priority="1163">
      <formula>ISERROR(O52)</formula>
    </cfRule>
  </conditionalFormatting>
  <conditionalFormatting sqref="O49">
    <cfRule type="containsErrors" dxfId="7005" priority="1162">
      <formula>ISERROR(O49)</formula>
    </cfRule>
  </conditionalFormatting>
  <conditionalFormatting sqref="O52">
    <cfRule type="containsErrors" dxfId="7004" priority="1161">
      <formula>ISERROR(O52)</formula>
    </cfRule>
  </conditionalFormatting>
  <conditionalFormatting sqref="O49">
    <cfRule type="containsErrors" dxfId="7003" priority="1160">
      <formula>ISERROR(O49)</formula>
    </cfRule>
  </conditionalFormatting>
  <conditionalFormatting sqref="O52">
    <cfRule type="containsErrors" dxfId="7002" priority="1159">
      <formula>ISERROR(O52)</formula>
    </cfRule>
  </conditionalFormatting>
  <conditionalFormatting sqref="O67">
    <cfRule type="containsErrors" dxfId="7001" priority="1158">
      <formula>ISERROR(O67)</formula>
    </cfRule>
  </conditionalFormatting>
  <conditionalFormatting sqref="O70">
    <cfRule type="containsErrors" dxfId="7000" priority="1157">
      <formula>ISERROR(O70)</formula>
    </cfRule>
  </conditionalFormatting>
  <conditionalFormatting sqref="O67">
    <cfRule type="containsErrors" dxfId="6999" priority="1156">
      <formula>ISERROR(O67)</formula>
    </cfRule>
  </conditionalFormatting>
  <conditionalFormatting sqref="O70">
    <cfRule type="containsErrors" dxfId="6998" priority="1155">
      <formula>ISERROR(O70)</formula>
    </cfRule>
  </conditionalFormatting>
  <conditionalFormatting sqref="O67">
    <cfRule type="containsErrors" dxfId="6997" priority="1154">
      <formula>ISERROR(O67)</formula>
    </cfRule>
  </conditionalFormatting>
  <conditionalFormatting sqref="O70">
    <cfRule type="containsErrors" dxfId="6996" priority="1153">
      <formula>ISERROR(O70)</formula>
    </cfRule>
  </conditionalFormatting>
  <conditionalFormatting sqref="O85">
    <cfRule type="containsErrors" dxfId="6995" priority="1152">
      <formula>ISERROR(O85)</formula>
    </cfRule>
  </conditionalFormatting>
  <conditionalFormatting sqref="O88">
    <cfRule type="containsErrors" dxfId="6994" priority="1151">
      <formula>ISERROR(O88)</formula>
    </cfRule>
  </conditionalFormatting>
  <conditionalFormatting sqref="O85">
    <cfRule type="containsErrors" dxfId="6993" priority="1150">
      <formula>ISERROR(O85)</formula>
    </cfRule>
  </conditionalFormatting>
  <conditionalFormatting sqref="O88">
    <cfRule type="containsErrors" dxfId="6992" priority="1149">
      <formula>ISERROR(O88)</formula>
    </cfRule>
  </conditionalFormatting>
  <conditionalFormatting sqref="O85">
    <cfRule type="containsErrors" dxfId="6991" priority="1148">
      <formula>ISERROR(O85)</formula>
    </cfRule>
  </conditionalFormatting>
  <conditionalFormatting sqref="O88">
    <cfRule type="containsErrors" dxfId="6990" priority="1147">
      <formula>ISERROR(O88)</formula>
    </cfRule>
  </conditionalFormatting>
  <conditionalFormatting sqref="O103">
    <cfRule type="containsErrors" dxfId="6989" priority="1146">
      <formula>ISERROR(O103)</formula>
    </cfRule>
  </conditionalFormatting>
  <conditionalFormatting sqref="O106">
    <cfRule type="containsErrors" dxfId="6988" priority="1145">
      <formula>ISERROR(O106)</formula>
    </cfRule>
  </conditionalFormatting>
  <conditionalFormatting sqref="O103">
    <cfRule type="containsErrors" dxfId="6987" priority="1144">
      <formula>ISERROR(O103)</formula>
    </cfRule>
  </conditionalFormatting>
  <conditionalFormatting sqref="O106">
    <cfRule type="containsErrors" dxfId="6986" priority="1143">
      <formula>ISERROR(O106)</formula>
    </cfRule>
  </conditionalFormatting>
  <conditionalFormatting sqref="O103">
    <cfRule type="containsErrors" dxfId="6985" priority="1142">
      <formula>ISERROR(O103)</formula>
    </cfRule>
  </conditionalFormatting>
  <conditionalFormatting sqref="O106">
    <cfRule type="containsErrors" dxfId="6984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6983" priority="1140">
      <formula>ISERROR(N1)</formula>
    </cfRule>
  </conditionalFormatting>
  <conditionalFormatting sqref="O13">
    <cfRule type="containsErrors" dxfId="6982" priority="1139">
      <formula>ISERROR(O13)</formula>
    </cfRule>
  </conditionalFormatting>
  <conditionalFormatting sqref="O16">
    <cfRule type="containsErrors" dxfId="6981" priority="1138">
      <formula>ISERROR(O16)</formula>
    </cfRule>
  </conditionalFormatting>
  <conditionalFormatting sqref="O103">
    <cfRule type="containsErrors" dxfId="6980" priority="1137">
      <formula>ISERROR(O103)</formula>
    </cfRule>
  </conditionalFormatting>
  <conditionalFormatting sqref="O106">
    <cfRule type="containsErrors" dxfId="6979" priority="1136">
      <formula>ISERROR(O106)</formula>
    </cfRule>
  </conditionalFormatting>
  <conditionalFormatting sqref="O85">
    <cfRule type="containsErrors" dxfId="6978" priority="1135">
      <formula>ISERROR(O85)</formula>
    </cfRule>
  </conditionalFormatting>
  <conditionalFormatting sqref="O88">
    <cfRule type="containsErrors" dxfId="6977" priority="1134">
      <formula>ISERROR(O88)</formula>
    </cfRule>
  </conditionalFormatting>
  <conditionalFormatting sqref="O67">
    <cfRule type="containsErrors" dxfId="6976" priority="1133">
      <formula>ISERROR(O67)</formula>
    </cfRule>
  </conditionalFormatting>
  <conditionalFormatting sqref="O70">
    <cfRule type="containsErrors" dxfId="6975" priority="1132">
      <formula>ISERROR(O70)</formula>
    </cfRule>
  </conditionalFormatting>
  <conditionalFormatting sqref="O49">
    <cfRule type="containsErrors" dxfId="6974" priority="1131">
      <formula>ISERROR(O49)</formula>
    </cfRule>
  </conditionalFormatting>
  <conditionalFormatting sqref="O52">
    <cfRule type="containsErrors" dxfId="6973" priority="1130">
      <formula>ISERROR(O52)</formula>
    </cfRule>
  </conditionalFormatting>
  <conditionalFormatting sqref="O31">
    <cfRule type="containsErrors" dxfId="6972" priority="1129">
      <formula>ISERROR(O31)</formula>
    </cfRule>
  </conditionalFormatting>
  <conditionalFormatting sqref="O34">
    <cfRule type="containsErrors" dxfId="6971" priority="1128">
      <formula>ISERROR(O34)</formula>
    </cfRule>
  </conditionalFormatting>
  <conditionalFormatting sqref="O13">
    <cfRule type="containsErrors" dxfId="6970" priority="1127">
      <formula>ISERROR(O13)</formula>
    </cfRule>
  </conditionalFormatting>
  <conditionalFormatting sqref="O16">
    <cfRule type="containsErrors" dxfId="6969" priority="1126">
      <formula>ISERROR(O16)</formula>
    </cfRule>
  </conditionalFormatting>
  <conditionalFormatting sqref="O49">
    <cfRule type="containsErrors" dxfId="6968" priority="1125">
      <formula>ISERROR(O49)</formula>
    </cfRule>
  </conditionalFormatting>
  <conditionalFormatting sqref="O52">
    <cfRule type="containsErrors" dxfId="6967" priority="1124">
      <formula>ISERROR(O52)</formula>
    </cfRule>
  </conditionalFormatting>
  <conditionalFormatting sqref="O67">
    <cfRule type="containsErrors" dxfId="6966" priority="1123">
      <formula>ISERROR(O67)</formula>
    </cfRule>
  </conditionalFormatting>
  <conditionalFormatting sqref="O70">
    <cfRule type="containsErrors" dxfId="6965" priority="1122">
      <formula>ISERROR(O70)</formula>
    </cfRule>
  </conditionalFormatting>
  <conditionalFormatting sqref="O67">
    <cfRule type="containsErrors" dxfId="6964" priority="1121">
      <formula>ISERROR(O67)</formula>
    </cfRule>
  </conditionalFormatting>
  <conditionalFormatting sqref="O70">
    <cfRule type="containsErrors" dxfId="6963" priority="1120">
      <formula>ISERROR(O70)</formula>
    </cfRule>
  </conditionalFormatting>
  <conditionalFormatting sqref="O31">
    <cfRule type="containsErrors" dxfId="6962" priority="1119">
      <formula>ISERROR(O31)</formula>
    </cfRule>
  </conditionalFormatting>
  <conditionalFormatting sqref="O34">
    <cfRule type="containsErrors" dxfId="6961" priority="1118">
      <formula>ISERROR(O34)</formula>
    </cfRule>
  </conditionalFormatting>
  <conditionalFormatting sqref="O31">
    <cfRule type="containsErrors" dxfId="6960" priority="1117">
      <formula>ISERROR(O31)</formula>
    </cfRule>
  </conditionalFormatting>
  <conditionalFormatting sqref="O34">
    <cfRule type="containsErrors" dxfId="6959" priority="1116">
      <formula>ISERROR(O34)</formula>
    </cfRule>
  </conditionalFormatting>
  <conditionalFormatting sqref="O49">
    <cfRule type="containsErrors" dxfId="6958" priority="1115">
      <formula>ISERROR(O49)</formula>
    </cfRule>
  </conditionalFormatting>
  <conditionalFormatting sqref="O52">
    <cfRule type="containsErrors" dxfId="6957" priority="1114">
      <formula>ISERROR(O52)</formula>
    </cfRule>
  </conditionalFormatting>
  <conditionalFormatting sqref="O49">
    <cfRule type="containsErrors" dxfId="6956" priority="1113">
      <formula>ISERROR(O49)</formula>
    </cfRule>
  </conditionalFormatting>
  <conditionalFormatting sqref="O52">
    <cfRule type="containsErrors" dxfId="6955" priority="1112">
      <formula>ISERROR(O52)</formula>
    </cfRule>
  </conditionalFormatting>
  <conditionalFormatting sqref="O49">
    <cfRule type="containsErrors" dxfId="6954" priority="1111">
      <formula>ISERROR(O49)</formula>
    </cfRule>
  </conditionalFormatting>
  <conditionalFormatting sqref="O52">
    <cfRule type="containsErrors" dxfId="6953" priority="1110">
      <formula>ISERROR(O52)</formula>
    </cfRule>
  </conditionalFormatting>
  <conditionalFormatting sqref="O49">
    <cfRule type="containsErrors" dxfId="6952" priority="1109">
      <formula>ISERROR(O49)</formula>
    </cfRule>
  </conditionalFormatting>
  <conditionalFormatting sqref="O52">
    <cfRule type="containsErrors" dxfId="6951" priority="1108">
      <formula>ISERROR(O52)</formula>
    </cfRule>
  </conditionalFormatting>
  <conditionalFormatting sqref="O49">
    <cfRule type="containsErrors" dxfId="6950" priority="1107">
      <formula>ISERROR(O49)</formula>
    </cfRule>
  </conditionalFormatting>
  <conditionalFormatting sqref="O52">
    <cfRule type="containsErrors" dxfId="6949" priority="1106">
      <formula>ISERROR(O52)</formula>
    </cfRule>
  </conditionalFormatting>
  <conditionalFormatting sqref="O49">
    <cfRule type="containsErrors" dxfId="6948" priority="1105">
      <formula>ISERROR(O49)</formula>
    </cfRule>
  </conditionalFormatting>
  <conditionalFormatting sqref="O52">
    <cfRule type="containsErrors" dxfId="6947" priority="1104">
      <formula>ISERROR(O52)</formula>
    </cfRule>
  </conditionalFormatting>
  <conditionalFormatting sqref="O67">
    <cfRule type="containsErrors" dxfId="6946" priority="1103">
      <formula>ISERROR(O67)</formula>
    </cfRule>
  </conditionalFormatting>
  <conditionalFormatting sqref="O70">
    <cfRule type="containsErrors" dxfId="6945" priority="1102">
      <formula>ISERROR(O70)</formula>
    </cfRule>
  </conditionalFormatting>
  <conditionalFormatting sqref="O67">
    <cfRule type="containsErrors" dxfId="6944" priority="1101">
      <formula>ISERROR(O67)</formula>
    </cfRule>
  </conditionalFormatting>
  <conditionalFormatting sqref="O70">
    <cfRule type="containsErrors" dxfId="6943" priority="1100">
      <formula>ISERROR(O70)</formula>
    </cfRule>
  </conditionalFormatting>
  <conditionalFormatting sqref="O67">
    <cfRule type="containsErrors" dxfId="6942" priority="1099">
      <formula>ISERROR(O67)</formula>
    </cfRule>
  </conditionalFormatting>
  <conditionalFormatting sqref="O70">
    <cfRule type="containsErrors" dxfId="6941" priority="1098">
      <formula>ISERROR(O70)</formula>
    </cfRule>
  </conditionalFormatting>
  <conditionalFormatting sqref="O85">
    <cfRule type="containsErrors" dxfId="6940" priority="1097">
      <formula>ISERROR(O85)</formula>
    </cfRule>
  </conditionalFormatting>
  <conditionalFormatting sqref="O88">
    <cfRule type="containsErrors" dxfId="6939" priority="1096">
      <formula>ISERROR(O88)</formula>
    </cfRule>
  </conditionalFormatting>
  <conditionalFormatting sqref="O85">
    <cfRule type="containsErrors" dxfId="6938" priority="1095">
      <formula>ISERROR(O85)</formula>
    </cfRule>
  </conditionalFormatting>
  <conditionalFormatting sqref="O88">
    <cfRule type="containsErrors" dxfId="6937" priority="1094">
      <formula>ISERROR(O88)</formula>
    </cfRule>
  </conditionalFormatting>
  <conditionalFormatting sqref="O85">
    <cfRule type="containsErrors" dxfId="6936" priority="1093">
      <formula>ISERROR(O85)</formula>
    </cfRule>
  </conditionalFormatting>
  <conditionalFormatting sqref="O88">
    <cfRule type="containsErrors" dxfId="6935" priority="1092">
      <formula>ISERROR(O88)</formula>
    </cfRule>
  </conditionalFormatting>
  <conditionalFormatting sqref="O103">
    <cfRule type="containsErrors" dxfId="6934" priority="1091">
      <formula>ISERROR(O103)</formula>
    </cfRule>
  </conditionalFormatting>
  <conditionalFormatting sqref="O106">
    <cfRule type="containsErrors" dxfId="6933" priority="1090">
      <formula>ISERROR(O106)</formula>
    </cfRule>
  </conditionalFormatting>
  <conditionalFormatting sqref="O103">
    <cfRule type="containsErrors" dxfId="6932" priority="1089">
      <formula>ISERROR(O103)</formula>
    </cfRule>
  </conditionalFormatting>
  <conditionalFormatting sqref="O106">
    <cfRule type="containsErrors" dxfId="6931" priority="1088">
      <formula>ISERROR(O106)</formula>
    </cfRule>
  </conditionalFormatting>
  <conditionalFormatting sqref="O103">
    <cfRule type="containsErrors" dxfId="6930" priority="1087">
      <formula>ISERROR(O103)</formula>
    </cfRule>
  </conditionalFormatting>
  <conditionalFormatting sqref="O106">
    <cfRule type="containsErrors" dxfId="6929" priority="1086">
      <formula>ISERROR(O106)</formula>
    </cfRule>
  </conditionalFormatting>
  <conditionalFormatting sqref="O49">
    <cfRule type="containsErrors" dxfId="6928" priority="1085">
      <formula>ISERROR(O49)</formula>
    </cfRule>
  </conditionalFormatting>
  <conditionalFormatting sqref="O52">
    <cfRule type="containsErrors" dxfId="6927" priority="1084">
      <formula>ISERROR(O52)</formula>
    </cfRule>
  </conditionalFormatting>
  <conditionalFormatting sqref="O49">
    <cfRule type="containsErrors" dxfId="6926" priority="1083">
      <formula>ISERROR(O49)</formula>
    </cfRule>
  </conditionalFormatting>
  <conditionalFormatting sqref="O52">
    <cfRule type="containsErrors" dxfId="6925" priority="1082">
      <formula>ISERROR(O52)</formula>
    </cfRule>
  </conditionalFormatting>
  <conditionalFormatting sqref="O49">
    <cfRule type="containsErrors" dxfId="6924" priority="1081">
      <formula>ISERROR(O49)</formula>
    </cfRule>
  </conditionalFormatting>
  <conditionalFormatting sqref="O52">
    <cfRule type="containsErrors" dxfId="6923" priority="1080">
      <formula>ISERROR(O52)</formula>
    </cfRule>
  </conditionalFormatting>
  <conditionalFormatting sqref="O67">
    <cfRule type="containsErrors" dxfId="6922" priority="1079">
      <formula>ISERROR(O67)</formula>
    </cfRule>
  </conditionalFormatting>
  <conditionalFormatting sqref="O70">
    <cfRule type="containsErrors" dxfId="6921" priority="1078">
      <formula>ISERROR(O70)</formula>
    </cfRule>
  </conditionalFormatting>
  <conditionalFormatting sqref="O67">
    <cfRule type="containsErrors" dxfId="6920" priority="1077">
      <formula>ISERROR(O67)</formula>
    </cfRule>
  </conditionalFormatting>
  <conditionalFormatting sqref="O70">
    <cfRule type="containsErrors" dxfId="6919" priority="1076">
      <formula>ISERROR(O70)</formula>
    </cfRule>
  </conditionalFormatting>
  <conditionalFormatting sqref="O67">
    <cfRule type="containsErrors" dxfId="6918" priority="1075">
      <formula>ISERROR(O67)</formula>
    </cfRule>
  </conditionalFormatting>
  <conditionalFormatting sqref="O70">
    <cfRule type="containsErrors" dxfId="6917" priority="1074">
      <formula>ISERROR(O70)</formula>
    </cfRule>
  </conditionalFormatting>
  <conditionalFormatting sqref="O67">
    <cfRule type="containsErrors" dxfId="6916" priority="1073">
      <formula>ISERROR(O67)</formula>
    </cfRule>
  </conditionalFormatting>
  <conditionalFormatting sqref="O70">
    <cfRule type="containsErrors" dxfId="6915" priority="1072">
      <formula>ISERROR(O70)</formula>
    </cfRule>
  </conditionalFormatting>
  <conditionalFormatting sqref="O67">
    <cfRule type="containsErrors" dxfId="6914" priority="1071">
      <formula>ISERROR(O67)</formula>
    </cfRule>
  </conditionalFormatting>
  <conditionalFormatting sqref="O70">
    <cfRule type="containsErrors" dxfId="6913" priority="1070">
      <formula>ISERROR(O70)</formula>
    </cfRule>
  </conditionalFormatting>
  <conditionalFormatting sqref="O67">
    <cfRule type="containsErrors" dxfId="6912" priority="1069">
      <formula>ISERROR(O67)</formula>
    </cfRule>
  </conditionalFormatting>
  <conditionalFormatting sqref="O70">
    <cfRule type="containsErrors" dxfId="6911" priority="1068">
      <formula>ISERROR(O70)</formula>
    </cfRule>
  </conditionalFormatting>
  <conditionalFormatting sqref="O67">
    <cfRule type="containsErrors" dxfId="6910" priority="1067">
      <formula>ISERROR(O67)</formula>
    </cfRule>
  </conditionalFormatting>
  <conditionalFormatting sqref="O70">
    <cfRule type="containsErrors" dxfId="6909" priority="1066">
      <formula>ISERROR(O70)</formula>
    </cfRule>
  </conditionalFormatting>
  <conditionalFormatting sqref="O67">
    <cfRule type="containsErrors" dxfId="6908" priority="1065">
      <formula>ISERROR(O67)</formula>
    </cfRule>
  </conditionalFormatting>
  <conditionalFormatting sqref="O70">
    <cfRule type="containsErrors" dxfId="6907" priority="1064">
      <formula>ISERROR(O70)</formula>
    </cfRule>
  </conditionalFormatting>
  <conditionalFormatting sqref="O67">
    <cfRule type="containsErrors" dxfId="6906" priority="1063">
      <formula>ISERROR(O67)</formula>
    </cfRule>
  </conditionalFormatting>
  <conditionalFormatting sqref="O70">
    <cfRule type="containsErrors" dxfId="6905" priority="1062">
      <formula>ISERROR(O70)</formula>
    </cfRule>
  </conditionalFormatting>
  <conditionalFormatting sqref="O67">
    <cfRule type="containsErrors" dxfId="6904" priority="1061">
      <formula>ISERROR(O67)</formula>
    </cfRule>
  </conditionalFormatting>
  <conditionalFormatting sqref="O70">
    <cfRule type="containsErrors" dxfId="6903" priority="1060">
      <formula>ISERROR(O70)</formula>
    </cfRule>
  </conditionalFormatting>
  <conditionalFormatting sqref="O67">
    <cfRule type="containsErrors" dxfId="6902" priority="1059">
      <formula>ISERROR(O67)</formula>
    </cfRule>
  </conditionalFormatting>
  <conditionalFormatting sqref="O70">
    <cfRule type="containsErrors" dxfId="6901" priority="1058">
      <formula>ISERROR(O70)</formula>
    </cfRule>
  </conditionalFormatting>
  <conditionalFormatting sqref="O85">
    <cfRule type="containsErrors" dxfId="6900" priority="1057">
      <formula>ISERROR(O85)</formula>
    </cfRule>
  </conditionalFormatting>
  <conditionalFormatting sqref="O88">
    <cfRule type="containsErrors" dxfId="6899" priority="1056">
      <formula>ISERROR(O88)</formula>
    </cfRule>
  </conditionalFormatting>
  <conditionalFormatting sqref="O85">
    <cfRule type="containsErrors" dxfId="6898" priority="1055">
      <formula>ISERROR(O85)</formula>
    </cfRule>
  </conditionalFormatting>
  <conditionalFormatting sqref="O88">
    <cfRule type="containsErrors" dxfId="6897" priority="1054">
      <formula>ISERROR(O88)</formula>
    </cfRule>
  </conditionalFormatting>
  <conditionalFormatting sqref="O85">
    <cfRule type="containsErrors" dxfId="6896" priority="1053">
      <formula>ISERROR(O85)</formula>
    </cfRule>
  </conditionalFormatting>
  <conditionalFormatting sqref="O88">
    <cfRule type="containsErrors" dxfId="6895" priority="1052">
      <formula>ISERROR(O88)</formula>
    </cfRule>
  </conditionalFormatting>
  <conditionalFormatting sqref="O85">
    <cfRule type="containsErrors" dxfId="6894" priority="1051">
      <formula>ISERROR(O85)</formula>
    </cfRule>
  </conditionalFormatting>
  <conditionalFormatting sqref="O88">
    <cfRule type="containsErrors" dxfId="6893" priority="1050">
      <formula>ISERROR(O88)</formula>
    </cfRule>
  </conditionalFormatting>
  <conditionalFormatting sqref="O85">
    <cfRule type="containsErrors" dxfId="6892" priority="1049">
      <formula>ISERROR(O85)</formula>
    </cfRule>
  </conditionalFormatting>
  <conditionalFormatting sqref="O88">
    <cfRule type="containsErrors" dxfId="6891" priority="1048">
      <formula>ISERROR(O88)</formula>
    </cfRule>
  </conditionalFormatting>
  <conditionalFormatting sqref="O85">
    <cfRule type="containsErrors" dxfId="6890" priority="1047">
      <formula>ISERROR(O85)</formula>
    </cfRule>
  </conditionalFormatting>
  <conditionalFormatting sqref="O88">
    <cfRule type="containsErrors" dxfId="6889" priority="1046">
      <formula>ISERROR(O88)</formula>
    </cfRule>
  </conditionalFormatting>
  <conditionalFormatting sqref="O85">
    <cfRule type="containsErrors" dxfId="6888" priority="1045">
      <formula>ISERROR(O85)</formula>
    </cfRule>
  </conditionalFormatting>
  <conditionalFormatting sqref="O88">
    <cfRule type="containsErrors" dxfId="6887" priority="1044">
      <formula>ISERROR(O88)</formula>
    </cfRule>
  </conditionalFormatting>
  <conditionalFormatting sqref="O85">
    <cfRule type="containsErrors" dxfId="6886" priority="1043">
      <formula>ISERROR(O85)</formula>
    </cfRule>
  </conditionalFormatting>
  <conditionalFormatting sqref="O88">
    <cfRule type="containsErrors" dxfId="6885" priority="1042">
      <formula>ISERROR(O88)</formula>
    </cfRule>
  </conditionalFormatting>
  <conditionalFormatting sqref="O85">
    <cfRule type="containsErrors" dxfId="6884" priority="1041">
      <formula>ISERROR(O85)</formula>
    </cfRule>
  </conditionalFormatting>
  <conditionalFormatting sqref="O88">
    <cfRule type="containsErrors" dxfId="6883" priority="1040">
      <formula>ISERROR(O88)</formula>
    </cfRule>
  </conditionalFormatting>
  <conditionalFormatting sqref="O85">
    <cfRule type="containsErrors" dxfId="6882" priority="1039">
      <formula>ISERROR(O85)</formula>
    </cfRule>
  </conditionalFormatting>
  <conditionalFormatting sqref="O88">
    <cfRule type="containsErrors" dxfId="6881" priority="1038">
      <formula>ISERROR(O88)</formula>
    </cfRule>
  </conditionalFormatting>
  <conditionalFormatting sqref="O85">
    <cfRule type="containsErrors" dxfId="6880" priority="1037">
      <formula>ISERROR(O85)</formula>
    </cfRule>
  </conditionalFormatting>
  <conditionalFormatting sqref="O88">
    <cfRule type="containsErrors" dxfId="6879" priority="1036">
      <formula>ISERROR(O88)</formula>
    </cfRule>
  </conditionalFormatting>
  <conditionalFormatting sqref="O103">
    <cfRule type="containsErrors" dxfId="6878" priority="1035">
      <formula>ISERROR(O103)</formula>
    </cfRule>
  </conditionalFormatting>
  <conditionalFormatting sqref="O106">
    <cfRule type="containsErrors" dxfId="6877" priority="1034">
      <formula>ISERROR(O106)</formula>
    </cfRule>
  </conditionalFormatting>
  <conditionalFormatting sqref="O103">
    <cfRule type="containsErrors" dxfId="6876" priority="1033">
      <formula>ISERROR(O103)</formula>
    </cfRule>
  </conditionalFormatting>
  <conditionalFormatting sqref="O106">
    <cfRule type="containsErrors" dxfId="6875" priority="1032">
      <formula>ISERROR(O106)</formula>
    </cfRule>
  </conditionalFormatting>
  <conditionalFormatting sqref="O103">
    <cfRule type="containsErrors" dxfId="6874" priority="1031">
      <formula>ISERROR(O103)</formula>
    </cfRule>
  </conditionalFormatting>
  <conditionalFormatting sqref="O106">
    <cfRule type="containsErrors" dxfId="6873" priority="1030">
      <formula>ISERROR(O106)</formula>
    </cfRule>
  </conditionalFormatting>
  <conditionalFormatting sqref="O103">
    <cfRule type="containsErrors" dxfId="6872" priority="1029">
      <formula>ISERROR(O103)</formula>
    </cfRule>
  </conditionalFormatting>
  <conditionalFormatting sqref="O106">
    <cfRule type="containsErrors" dxfId="6871" priority="1028">
      <formula>ISERROR(O106)</formula>
    </cfRule>
  </conditionalFormatting>
  <conditionalFormatting sqref="O103">
    <cfRule type="containsErrors" dxfId="6870" priority="1027">
      <formula>ISERROR(O103)</formula>
    </cfRule>
  </conditionalFormatting>
  <conditionalFormatting sqref="O106">
    <cfRule type="containsErrors" dxfId="6869" priority="1026">
      <formula>ISERROR(O106)</formula>
    </cfRule>
  </conditionalFormatting>
  <conditionalFormatting sqref="O103">
    <cfRule type="containsErrors" dxfId="6868" priority="1025">
      <formula>ISERROR(O103)</formula>
    </cfRule>
  </conditionalFormatting>
  <conditionalFormatting sqref="O106">
    <cfRule type="containsErrors" dxfId="6867" priority="1024">
      <formula>ISERROR(O106)</formula>
    </cfRule>
  </conditionalFormatting>
  <conditionalFormatting sqref="O103">
    <cfRule type="containsErrors" dxfId="6866" priority="1023">
      <formula>ISERROR(O103)</formula>
    </cfRule>
  </conditionalFormatting>
  <conditionalFormatting sqref="O106">
    <cfRule type="containsErrors" dxfId="6865" priority="1022">
      <formula>ISERROR(O106)</formula>
    </cfRule>
  </conditionalFormatting>
  <conditionalFormatting sqref="O103">
    <cfRule type="containsErrors" dxfId="6864" priority="1021">
      <formula>ISERROR(O103)</formula>
    </cfRule>
  </conditionalFormatting>
  <conditionalFormatting sqref="O106">
    <cfRule type="containsErrors" dxfId="6863" priority="1020">
      <formula>ISERROR(O106)</formula>
    </cfRule>
  </conditionalFormatting>
  <conditionalFormatting sqref="O103">
    <cfRule type="containsErrors" dxfId="6862" priority="1019">
      <formula>ISERROR(O103)</formula>
    </cfRule>
  </conditionalFormatting>
  <conditionalFormatting sqref="O106">
    <cfRule type="containsErrors" dxfId="6861" priority="1018">
      <formula>ISERROR(O106)</formula>
    </cfRule>
  </conditionalFormatting>
  <conditionalFormatting sqref="O103">
    <cfRule type="containsErrors" dxfId="6860" priority="1017">
      <formula>ISERROR(O103)</formula>
    </cfRule>
  </conditionalFormatting>
  <conditionalFormatting sqref="O106">
    <cfRule type="containsErrors" dxfId="6859" priority="1016">
      <formula>ISERROR(O106)</formula>
    </cfRule>
  </conditionalFormatting>
  <conditionalFormatting sqref="O103">
    <cfRule type="containsErrors" dxfId="6858" priority="1015">
      <formula>ISERROR(O103)</formula>
    </cfRule>
  </conditionalFormatting>
  <conditionalFormatting sqref="O106">
    <cfRule type="containsErrors" dxfId="6857" priority="1014">
      <formula>ISERROR(O106)</formula>
    </cfRule>
  </conditionalFormatting>
  <conditionalFormatting sqref="O49">
    <cfRule type="containsErrors" dxfId="6856" priority="1013">
      <formula>ISERROR(O49)</formula>
    </cfRule>
  </conditionalFormatting>
  <conditionalFormatting sqref="O52">
    <cfRule type="containsErrors" dxfId="6855" priority="1012">
      <formula>ISERROR(O52)</formula>
    </cfRule>
  </conditionalFormatting>
  <conditionalFormatting sqref="O49">
    <cfRule type="containsErrors" dxfId="6854" priority="1011">
      <formula>ISERROR(O49)</formula>
    </cfRule>
  </conditionalFormatting>
  <conditionalFormatting sqref="O52">
    <cfRule type="containsErrors" dxfId="6853" priority="1010">
      <formula>ISERROR(O52)</formula>
    </cfRule>
  </conditionalFormatting>
  <conditionalFormatting sqref="O49">
    <cfRule type="containsErrors" dxfId="6852" priority="1009">
      <formula>ISERROR(O49)</formula>
    </cfRule>
  </conditionalFormatting>
  <conditionalFormatting sqref="O52">
    <cfRule type="containsErrors" dxfId="6851" priority="1008">
      <formula>ISERROR(O52)</formula>
    </cfRule>
  </conditionalFormatting>
  <conditionalFormatting sqref="O67">
    <cfRule type="containsErrors" dxfId="6850" priority="1007">
      <formula>ISERROR(O67)</formula>
    </cfRule>
  </conditionalFormatting>
  <conditionalFormatting sqref="O70">
    <cfRule type="containsErrors" dxfId="6849" priority="1006">
      <formula>ISERROR(O70)</formula>
    </cfRule>
  </conditionalFormatting>
  <conditionalFormatting sqref="O67">
    <cfRule type="containsErrors" dxfId="6848" priority="1005">
      <formula>ISERROR(O67)</formula>
    </cfRule>
  </conditionalFormatting>
  <conditionalFormatting sqref="O70">
    <cfRule type="containsErrors" dxfId="6847" priority="1004">
      <formula>ISERROR(O70)</formula>
    </cfRule>
  </conditionalFormatting>
  <conditionalFormatting sqref="O67">
    <cfRule type="containsErrors" dxfId="6846" priority="1003">
      <formula>ISERROR(O67)</formula>
    </cfRule>
  </conditionalFormatting>
  <conditionalFormatting sqref="O70">
    <cfRule type="containsErrors" dxfId="6845" priority="1002">
      <formula>ISERROR(O70)</formula>
    </cfRule>
  </conditionalFormatting>
  <conditionalFormatting sqref="O85">
    <cfRule type="containsErrors" dxfId="6844" priority="1001">
      <formula>ISERROR(O85)</formula>
    </cfRule>
  </conditionalFormatting>
  <conditionalFormatting sqref="O88">
    <cfRule type="containsErrors" dxfId="6843" priority="1000">
      <formula>ISERROR(O88)</formula>
    </cfRule>
  </conditionalFormatting>
  <conditionalFormatting sqref="O85">
    <cfRule type="containsErrors" dxfId="6842" priority="999">
      <formula>ISERROR(O85)</formula>
    </cfRule>
  </conditionalFormatting>
  <conditionalFormatting sqref="O88">
    <cfRule type="containsErrors" dxfId="6841" priority="998">
      <formula>ISERROR(O88)</formula>
    </cfRule>
  </conditionalFormatting>
  <conditionalFormatting sqref="O85">
    <cfRule type="containsErrors" dxfId="6840" priority="997">
      <formula>ISERROR(O85)</formula>
    </cfRule>
  </conditionalFormatting>
  <conditionalFormatting sqref="O88">
    <cfRule type="containsErrors" dxfId="6839" priority="996">
      <formula>ISERROR(O88)</formula>
    </cfRule>
  </conditionalFormatting>
  <conditionalFormatting sqref="O103">
    <cfRule type="containsErrors" dxfId="6838" priority="995">
      <formula>ISERROR(O103)</formula>
    </cfRule>
  </conditionalFormatting>
  <conditionalFormatting sqref="O106">
    <cfRule type="containsErrors" dxfId="6837" priority="994">
      <formula>ISERROR(O106)</formula>
    </cfRule>
  </conditionalFormatting>
  <conditionalFormatting sqref="O103">
    <cfRule type="containsErrors" dxfId="6836" priority="993">
      <formula>ISERROR(O103)</formula>
    </cfRule>
  </conditionalFormatting>
  <conditionalFormatting sqref="O106">
    <cfRule type="containsErrors" dxfId="6835" priority="992">
      <formula>ISERROR(O106)</formula>
    </cfRule>
  </conditionalFormatting>
  <conditionalFormatting sqref="O103">
    <cfRule type="containsErrors" dxfId="6834" priority="991">
      <formula>ISERROR(O103)</formula>
    </cfRule>
  </conditionalFormatting>
  <conditionalFormatting sqref="O106">
    <cfRule type="containsErrors" dxfId="6833" priority="990">
      <formula>ISERROR(O106)</formula>
    </cfRule>
  </conditionalFormatting>
  <conditionalFormatting sqref="O103">
    <cfRule type="containsErrors" dxfId="6832" priority="989">
      <formula>ISERROR(O103)</formula>
    </cfRule>
  </conditionalFormatting>
  <conditionalFormatting sqref="O106">
    <cfRule type="containsErrors" dxfId="6831" priority="988">
      <formula>ISERROR(O106)</formula>
    </cfRule>
  </conditionalFormatting>
  <conditionalFormatting sqref="O103">
    <cfRule type="containsErrors" dxfId="6830" priority="987">
      <formula>ISERROR(O103)</formula>
    </cfRule>
  </conditionalFormatting>
  <conditionalFormatting sqref="O106">
    <cfRule type="containsErrors" dxfId="6829" priority="986">
      <formula>ISERROR(O106)</formula>
    </cfRule>
  </conditionalFormatting>
  <conditionalFormatting sqref="O103">
    <cfRule type="containsErrors" dxfId="6828" priority="985">
      <formula>ISERROR(O103)</formula>
    </cfRule>
  </conditionalFormatting>
  <conditionalFormatting sqref="O106">
    <cfRule type="containsErrors" dxfId="6827" priority="984">
      <formula>ISERROR(O106)</formula>
    </cfRule>
  </conditionalFormatting>
  <conditionalFormatting sqref="O103">
    <cfRule type="containsErrors" dxfId="6826" priority="983">
      <formula>ISERROR(O103)</formula>
    </cfRule>
  </conditionalFormatting>
  <conditionalFormatting sqref="O106">
    <cfRule type="containsErrors" dxfId="6825" priority="982">
      <formula>ISERROR(O106)</formula>
    </cfRule>
  </conditionalFormatting>
  <conditionalFormatting sqref="O103">
    <cfRule type="containsErrors" dxfId="6824" priority="981">
      <formula>ISERROR(O103)</formula>
    </cfRule>
  </conditionalFormatting>
  <conditionalFormatting sqref="O106">
    <cfRule type="containsErrors" dxfId="6823" priority="980">
      <formula>ISERROR(O106)</formula>
    </cfRule>
  </conditionalFormatting>
  <conditionalFormatting sqref="O103">
    <cfRule type="containsErrors" dxfId="6822" priority="979">
      <formula>ISERROR(O103)</formula>
    </cfRule>
  </conditionalFormatting>
  <conditionalFormatting sqref="O106">
    <cfRule type="containsErrors" dxfId="6821" priority="978">
      <formula>ISERROR(O106)</formula>
    </cfRule>
  </conditionalFormatting>
  <conditionalFormatting sqref="O103">
    <cfRule type="containsErrors" dxfId="6820" priority="977">
      <formula>ISERROR(O103)</formula>
    </cfRule>
  </conditionalFormatting>
  <conditionalFormatting sqref="O106">
    <cfRule type="containsErrors" dxfId="6819" priority="976">
      <formula>ISERROR(O106)</formula>
    </cfRule>
  </conditionalFormatting>
  <conditionalFormatting sqref="O103">
    <cfRule type="containsErrors" dxfId="6818" priority="975">
      <formula>ISERROR(O103)</formula>
    </cfRule>
  </conditionalFormatting>
  <conditionalFormatting sqref="O106">
    <cfRule type="containsErrors" dxfId="6817" priority="974">
      <formula>ISERROR(O106)</formula>
    </cfRule>
  </conditionalFormatting>
  <conditionalFormatting sqref="O103">
    <cfRule type="containsErrors" dxfId="6816" priority="973">
      <formula>ISERROR(O103)</formula>
    </cfRule>
  </conditionalFormatting>
  <conditionalFormatting sqref="O106">
    <cfRule type="containsErrors" dxfId="6815" priority="972">
      <formula>ISERROR(O106)</formula>
    </cfRule>
  </conditionalFormatting>
  <conditionalFormatting sqref="O103">
    <cfRule type="containsErrors" dxfId="6814" priority="971">
      <formula>ISERROR(O103)</formula>
    </cfRule>
  </conditionalFormatting>
  <conditionalFormatting sqref="O106">
    <cfRule type="containsErrors" dxfId="6813" priority="970">
      <formula>ISERROR(O106)</formula>
    </cfRule>
  </conditionalFormatting>
  <conditionalFormatting sqref="O103">
    <cfRule type="containsErrors" dxfId="6812" priority="969">
      <formula>ISERROR(O103)</formula>
    </cfRule>
  </conditionalFormatting>
  <conditionalFormatting sqref="O106">
    <cfRule type="containsErrors" dxfId="6811" priority="968">
      <formula>ISERROR(O106)</formula>
    </cfRule>
  </conditionalFormatting>
  <conditionalFormatting sqref="O103">
    <cfRule type="containsErrors" dxfId="6810" priority="967">
      <formula>ISERROR(O103)</formula>
    </cfRule>
  </conditionalFormatting>
  <conditionalFormatting sqref="O106">
    <cfRule type="containsErrors" dxfId="6809" priority="966">
      <formula>ISERROR(O106)</formula>
    </cfRule>
  </conditionalFormatting>
  <conditionalFormatting sqref="O103">
    <cfRule type="containsErrors" dxfId="6808" priority="965">
      <formula>ISERROR(O103)</formula>
    </cfRule>
  </conditionalFormatting>
  <conditionalFormatting sqref="O106">
    <cfRule type="containsErrors" dxfId="6807" priority="964">
      <formula>ISERROR(O106)</formula>
    </cfRule>
  </conditionalFormatting>
  <conditionalFormatting sqref="O103">
    <cfRule type="containsErrors" dxfId="6806" priority="963">
      <formula>ISERROR(O103)</formula>
    </cfRule>
  </conditionalFormatting>
  <conditionalFormatting sqref="O106">
    <cfRule type="containsErrors" dxfId="6805" priority="962">
      <formula>ISERROR(O106)</formula>
    </cfRule>
  </conditionalFormatting>
  <conditionalFormatting sqref="O103">
    <cfRule type="containsErrors" dxfId="6804" priority="961">
      <formula>ISERROR(O103)</formula>
    </cfRule>
  </conditionalFormatting>
  <conditionalFormatting sqref="O106">
    <cfRule type="containsErrors" dxfId="6803" priority="960">
      <formula>ISERROR(O106)</formula>
    </cfRule>
  </conditionalFormatting>
  <conditionalFormatting sqref="O103">
    <cfRule type="containsErrors" dxfId="6802" priority="959">
      <formula>ISERROR(O103)</formula>
    </cfRule>
  </conditionalFormatting>
  <conditionalFormatting sqref="O106">
    <cfRule type="containsErrors" dxfId="6801" priority="958">
      <formula>ISERROR(O106)</formula>
    </cfRule>
  </conditionalFormatting>
  <conditionalFormatting sqref="O103">
    <cfRule type="containsErrors" dxfId="6800" priority="957">
      <formula>ISERROR(O103)</formula>
    </cfRule>
  </conditionalFormatting>
  <conditionalFormatting sqref="O106">
    <cfRule type="containsErrors" dxfId="6799" priority="956">
      <formula>ISERROR(O106)</formula>
    </cfRule>
  </conditionalFormatting>
  <conditionalFormatting sqref="O103">
    <cfRule type="containsErrors" dxfId="6798" priority="955">
      <formula>ISERROR(O103)</formula>
    </cfRule>
  </conditionalFormatting>
  <conditionalFormatting sqref="O106">
    <cfRule type="containsErrors" dxfId="6797" priority="954">
      <formula>ISERROR(O106)</formula>
    </cfRule>
  </conditionalFormatting>
  <conditionalFormatting sqref="O103">
    <cfRule type="containsErrors" dxfId="6796" priority="953">
      <formula>ISERROR(O103)</formula>
    </cfRule>
  </conditionalFormatting>
  <conditionalFormatting sqref="O106">
    <cfRule type="containsErrors" dxfId="6795" priority="952">
      <formula>ISERROR(O106)</formula>
    </cfRule>
  </conditionalFormatting>
  <conditionalFormatting sqref="O103">
    <cfRule type="containsErrors" dxfId="6794" priority="951">
      <formula>ISERROR(O103)</formula>
    </cfRule>
  </conditionalFormatting>
  <conditionalFormatting sqref="O106">
    <cfRule type="containsErrors" dxfId="6793" priority="950">
      <formula>ISERROR(O106)</formula>
    </cfRule>
  </conditionalFormatting>
  <conditionalFormatting sqref="O103">
    <cfRule type="containsErrors" dxfId="6792" priority="949">
      <formula>ISERROR(O103)</formula>
    </cfRule>
  </conditionalFormatting>
  <conditionalFormatting sqref="O106">
    <cfRule type="containsErrors" dxfId="6791" priority="948">
      <formula>ISERROR(O106)</formula>
    </cfRule>
  </conditionalFormatting>
  <conditionalFormatting sqref="O103">
    <cfRule type="containsErrors" dxfId="6790" priority="947">
      <formula>ISERROR(O103)</formula>
    </cfRule>
  </conditionalFormatting>
  <conditionalFormatting sqref="O106">
    <cfRule type="containsErrors" dxfId="6789" priority="946">
      <formula>ISERROR(O106)</formula>
    </cfRule>
  </conditionalFormatting>
  <conditionalFormatting sqref="O103">
    <cfRule type="containsErrors" dxfId="6788" priority="945">
      <formula>ISERROR(O103)</formula>
    </cfRule>
  </conditionalFormatting>
  <conditionalFormatting sqref="O106">
    <cfRule type="containsErrors" dxfId="6787" priority="944">
      <formula>ISERROR(O106)</formula>
    </cfRule>
  </conditionalFormatting>
  <conditionalFormatting sqref="O103">
    <cfRule type="containsErrors" dxfId="6786" priority="943">
      <formula>ISERROR(O103)</formula>
    </cfRule>
  </conditionalFormatting>
  <conditionalFormatting sqref="O106">
    <cfRule type="containsErrors" dxfId="6785" priority="942">
      <formula>ISERROR(O106)</formula>
    </cfRule>
  </conditionalFormatting>
  <conditionalFormatting sqref="O103">
    <cfRule type="containsErrors" dxfId="6784" priority="941">
      <formula>ISERROR(O103)</formula>
    </cfRule>
  </conditionalFormatting>
  <conditionalFormatting sqref="O106">
    <cfRule type="containsErrors" dxfId="6783" priority="940">
      <formula>ISERROR(O106)</formula>
    </cfRule>
  </conditionalFormatting>
  <conditionalFormatting sqref="O103">
    <cfRule type="containsErrors" dxfId="6782" priority="939">
      <formula>ISERROR(O103)</formula>
    </cfRule>
  </conditionalFormatting>
  <conditionalFormatting sqref="O106">
    <cfRule type="containsErrors" dxfId="6781" priority="938">
      <formula>ISERROR(O106)</formula>
    </cfRule>
  </conditionalFormatting>
  <conditionalFormatting sqref="O103">
    <cfRule type="containsErrors" dxfId="6780" priority="937">
      <formula>ISERROR(O103)</formula>
    </cfRule>
  </conditionalFormatting>
  <conditionalFormatting sqref="O106">
    <cfRule type="containsErrors" dxfId="6779" priority="936">
      <formula>ISERROR(O106)</formula>
    </cfRule>
  </conditionalFormatting>
  <conditionalFormatting sqref="O103">
    <cfRule type="containsErrors" dxfId="6778" priority="935">
      <formula>ISERROR(O103)</formula>
    </cfRule>
  </conditionalFormatting>
  <conditionalFormatting sqref="O106">
    <cfRule type="containsErrors" dxfId="6777" priority="934">
      <formula>ISERROR(O106)</formula>
    </cfRule>
  </conditionalFormatting>
  <conditionalFormatting sqref="O103">
    <cfRule type="containsErrors" dxfId="6776" priority="933">
      <formula>ISERROR(O103)</formula>
    </cfRule>
  </conditionalFormatting>
  <conditionalFormatting sqref="O106">
    <cfRule type="containsErrors" dxfId="6775" priority="932">
      <formula>ISERROR(O106)</formula>
    </cfRule>
  </conditionalFormatting>
  <conditionalFormatting sqref="O103">
    <cfRule type="containsErrors" dxfId="6774" priority="931">
      <formula>ISERROR(O103)</formula>
    </cfRule>
  </conditionalFormatting>
  <conditionalFormatting sqref="O106">
    <cfRule type="containsErrors" dxfId="6773" priority="930">
      <formula>ISERROR(O106)</formula>
    </cfRule>
  </conditionalFormatting>
  <conditionalFormatting sqref="O103">
    <cfRule type="containsErrors" dxfId="6772" priority="929">
      <formula>ISERROR(O103)</formula>
    </cfRule>
  </conditionalFormatting>
  <conditionalFormatting sqref="O106">
    <cfRule type="containsErrors" dxfId="6771" priority="928">
      <formula>ISERROR(O106)</formula>
    </cfRule>
  </conditionalFormatting>
  <conditionalFormatting sqref="O103">
    <cfRule type="containsErrors" dxfId="6770" priority="927">
      <formula>ISERROR(O103)</formula>
    </cfRule>
  </conditionalFormatting>
  <conditionalFormatting sqref="O106">
    <cfRule type="containsErrors" dxfId="6769" priority="926">
      <formula>ISERROR(O106)</formula>
    </cfRule>
  </conditionalFormatting>
  <conditionalFormatting sqref="O103">
    <cfRule type="containsErrors" dxfId="6768" priority="925">
      <formula>ISERROR(O103)</formula>
    </cfRule>
  </conditionalFormatting>
  <conditionalFormatting sqref="O106">
    <cfRule type="containsErrors" dxfId="6767" priority="924">
      <formula>ISERROR(O106)</formula>
    </cfRule>
  </conditionalFormatting>
  <conditionalFormatting sqref="O106">
    <cfRule type="containsErrors" dxfId="6766" priority="923">
      <formula>ISERROR(O106)</formula>
    </cfRule>
  </conditionalFormatting>
  <conditionalFormatting sqref="O103">
    <cfRule type="containsErrors" dxfId="6765" priority="922">
      <formula>ISERROR(O103)</formula>
    </cfRule>
  </conditionalFormatting>
  <conditionalFormatting sqref="O106">
    <cfRule type="containsErrors" dxfId="6764" priority="921">
      <formula>ISERROR(O106)</formula>
    </cfRule>
  </conditionalFormatting>
  <conditionalFormatting sqref="O103">
    <cfRule type="containsErrors" dxfId="6763" priority="920">
      <formula>ISERROR(O103)</formula>
    </cfRule>
  </conditionalFormatting>
  <conditionalFormatting sqref="O106">
    <cfRule type="containsErrors" dxfId="6762" priority="919">
      <formula>ISERROR(O106)</formula>
    </cfRule>
  </conditionalFormatting>
  <conditionalFormatting sqref="O103">
    <cfRule type="containsErrors" dxfId="6761" priority="918">
      <formula>ISERROR(O103)</formula>
    </cfRule>
  </conditionalFormatting>
  <conditionalFormatting sqref="N101:Q101 N100:P100 N94:Q99 N102:O110">
    <cfRule type="containsErrors" dxfId="6760" priority="917">
      <formula>ISERROR(N94)</formula>
    </cfRule>
  </conditionalFormatting>
  <conditionalFormatting sqref="N101:Q101 N100:P100 N94:Q99 N102:O110">
    <cfRule type="containsErrors" dxfId="6759" priority="916">
      <formula>ISERROR(N94)</formula>
    </cfRule>
  </conditionalFormatting>
  <conditionalFormatting sqref="N107:N110">
    <cfRule type="cellIs" dxfId="6758" priority="915" operator="notEqual">
      <formula>0</formula>
    </cfRule>
  </conditionalFormatting>
  <conditionalFormatting sqref="O85">
    <cfRule type="containsErrors" dxfId="6757" priority="914">
      <formula>ISERROR(O85)</formula>
    </cfRule>
  </conditionalFormatting>
  <conditionalFormatting sqref="O88">
    <cfRule type="containsErrors" dxfId="6756" priority="913">
      <formula>ISERROR(O88)</formula>
    </cfRule>
  </conditionalFormatting>
  <conditionalFormatting sqref="O85">
    <cfRule type="containsErrors" dxfId="6755" priority="912">
      <formula>ISERROR(O85)</formula>
    </cfRule>
  </conditionalFormatting>
  <conditionalFormatting sqref="O88">
    <cfRule type="containsErrors" dxfId="6754" priority="911">
      <formula>ISERROR(O88)</formula>
    </cfRule>
  </conditionalFormatting>
  <conditionalFormatting sqref="O85">
    <cfRule type="containsErrors" dxfId="6753" priority="910">
      <formula>ISERROR(O85)</formula>
    </cfRule>
  </conditionalFormatting>
  <conditionalFormatting sqref="O88">
    <cfRule type="containsErrors" dxfId="6752" priority="909">
      <formula>ISERROR(O88)</formula>
    </cfRule>
  </conditionalFormatting>
  <conditionalFormatting sqref="O85">
    <cfRule type="containsErrors" dxfId="6751" priority="908">
      <formula>ISERROR(O85)</formula>
    </cfRule>
  </conditionalFormatting>
  <conditionalFormatting sqref="O88">
    <cfRule type="containsErrors" dxfId="6750" priority="907">
      <formula>ISERROR(O88)</formula>
    </cfRule>
  </conditionalFormatting>
  <conditionalFormatting sqref="O85">
    <cfRule type="containsErrors" dxfId="6749" priority="906">
      <formula>ISERROR(O85)</formula>
    </cfRule>
  </conditionalFormatting>
  <conditionalFormatting sqref="O88">
    <cfRule type="containsErrors" dxfId="6748" priority="905">
      <formula>ISERROR(O88)</formula>
    </cfRule>
  </conditionalFormatting>
  <conditionalFormatting sqref="O85">
    <cfRule type="containsErrors" dxfId="6747" priority="904">
      <formula>ISERROR(O85)</formula>
    </cfRule>
  </conditionalFormatting>
  <conditionalFormatting sqref="O88">
    <cfRule type="containsErrors" dxfId="6746" priority="903">
      <formula>ISERROR(O88)</formula>
    </cfRule>
  </conditionalFormatting>
  <conditionalFormatting sqref="O85">
    <cfRule type="containsErrors" dxfId="6745" priority="902">
      <formula>ISERROR(O85)</formula>
    </cfRule>
  </conditionalFormatting>
  <conditionalFormatting sqref="O88">
    <cfRule type="containsErrors" dxfId="6744" priority="901">
      <formula>ISERROR(O88)</formula>
    </cfRule>
  </conditionalFormatting>
  <conditionalFormatting sqref="O85">
    <cfRule type="containsErrors" dxfId="6743" priority="900">
      <formula>ISERROR(O85)</formula>
    </cfRule>
  </conditionalFormatting>
  <conditionalFormatting sqref="O88">
    <cfRule type="containsErrors" dxfId="6742" priority="899">
      <formula>ISERROR(O88)</formula>
    </cfRule>
  </conditionalFormatting>
  <conditionalFormatting sqref="O85">
    <cfRule type="containsErrors" dxfId="6741" priority="898">
      <formula>ISERROR(O85)</formula>
    </cfRule>
  </conditionalFormatting>
  <conditionalFormatting sqref="O88">
    <cfRule type="containsErrors" dxfId="6740" priority="897">
      <formula>ISERROR(O88)</formula>
    </cfRule>
  </conditionalFormatting>
  <conditionalFormatting sqref="O85">
    <cfRule type="containsErrors" dxfId="6739" priority="896">
      <formula>ISERROR(O85)</formula>
    </cfRule>
  </conditionalFormatting>
  <conditionalFormatting sqref="O88">
    <cfRule type="containsErrors" dxfId="6738" priority="895">
      <formula>ISERROR(O88)</formula>
    </cfRule>
  </conditionalFormatting>
  <conditionalFormatting sqref="O85">
    <cfRule type="containsErrors" dxfId="6737" priority="894">
      <formula>ISERROR(O85)</formula>
    </cfRule>
  </conditionalFormatting>
  <conditionalFormatting sqref="O88">
    <cfRule type="containsErrors" dxfId="6736" priority="893">
      <formula>ISERROR(O88)</formula>
    </cfRule>
  </conditionalFormatting>
  <conditionalFormatting sqref="O85">
    <cfRule type="containsErrors" dxfId="6735" priority="892">
      <formula>ISERROR(O85)</formula>
    </cfRule>
  </conditionalFormatting>
  <conditionalFormatting sqref="O88">
    <cfRule type="containsErrors" dxfId="6734" priority="891">
      <formula>ISERROR(O88)</formula>
    </cfRule>
  </conditionalFormatting>
  <conditionalFormatting sqref="O85">
    <cfRule type="containsErrors" dxfId="6733" priority="890">
      <formula>ISERROR(O85)</formula>
    </cfRule>
  </conditionalFormatting>
  <conditionalFormatting sqref="O88">
    <cfRule type="containsErrors" dxfId="6732" priority="889">
      <formula>ISERROR(O88)</formula>
    </cfRule>
  </conditionalFormatting>
  <conditionalFormatting sqref="O85">
    <cfRule type="containsErrors" dxfId="6731" priority="888">
      <formula>ISERROR(O85)</formula>
    </cfRule>
  </conditionalFormatting>
  <conditionalFormatting sqref="O88">
    <cfRule type="containsErrors" dxfId="6730" priority="887">
      <formula>ISERROR(O88)</formula>
    </cfRule>
  </conditionalFormatting>
  <conditionalFormatting sqref="O85">
    <cfRule type="containsErrors" dxfId="6729" priority="886">
      <formula>ISERROR(O85)</formula>
    </cfRule>
  </conditionalFormatting>
  <conditionalFormatting sqref="O88">
    <cfRule type="containsErrors" dxfId="6728" priority="885">
      <formula>ISERROR(O88)</formula>
    </cfRule>
  </conditionalFormatting>
  <conditionalFormatting sqref="O85">
    <cfRule type="containsErrors" dxfId="6727" priority="884">
      <formula>ISERROR(O85)</formula>
    </cfRule>
  </conditionalFormatting>
  <conditionalFormatting sqref="O88">
    <cfRule type="containsErrors" dxfId="6726" priority="883">
      <formula>ISERROR(O88)</formula>
    </cfRule>
  </conditionalFormatting>
  <conditionalFormatting sqref="O85">
    <cfRule type="containsErrors" dxfId="6725" priority="882">
      <formula>ISERROR(O85)</formula>
    </cfRule>
  </conditionalFormatting>
  <conditionalFormatting sqref="O88">
    <cfRule type="containsErrors" dxfId="6724" priority="881">
      <formula>ISERROR(O88)</formula>
    </cfRule>
  </conditionalFormatting>
  <conditionalFormatting sqref="O85">
    <cfRule type="containsErrors" dxfId="6723" priority="880">
      <formula>ISERROR(O85)</formula>
    </cfRule>
  </conditionalFormatting>
  <conditionalFormatting sqref="O88">
    <cfRule type="containsErrors" dxfId="6722" priority="879">
      <formula>ISERROR(O88)</formula>
    </cfRule>
  </conditionalFormatting>
  <conditionalFormatting sqref="O85">
    <cfRule type="containsErrors" dxfId="6721" priority="878">
      <formula>ISERROR(O85)</formula>
    </cfRule>
  </conditionalFormatting>
  <conditionalFormatting sqref="O88">
    <cfRule type="containsErrors" dxfId="6720" priority="877">
      <formula>ISERROR(O88)</formula>
    </cfRule>
  </conditionalFormatting>
  <conditionalFormatting sqref="O85">
    <cfRule type="containsErrors" dxfId="6719" priority="876">
      <formula>ISERROR(O85)</formula>
    </cfRule>
  </conditionalFormatting>
  <conditionalFormatting sqref="O88">
    <cfRule type="containsErrors" dxfId="6718" priority="875">
      <formula>ISERROR(O88)</formula>
    </cfRule>
  </conditionalFormatting>
  <conditionalFormatting sqref="O85">
    <cfRule type="containsErrors" dxfId="6717" priority="874">
      <formula>ISERROR(O85)</formula>
    </cfRule>
  </conditionalFormatting>
  <conditionalFormatting sqref="O88">
    <cfRule type="containsErrors" dxfId="6716" priority="873">
      <formula>ISERROR(O88)</formula>
    </cfRule>
  </conditionalFormatting>
  <conditionalFormatting sqref="O85">
    <cfRule type="containsErrors" dxfId="6715" priority="872">
      <formula>ISERROR(O85)</formula>
    </cfRule>
  </conditionalFormatting>
  <conditionalFormatting sqref="O88">
    <cfRule type="containsErrors" dxfId="6714" priority="871">
      <formula>ISERROR(O88)</formula>
    </cfRule>
  </conditionalFormatting>
  <conditionalFormatting sqref="O85">
    <cfRule type="containsErrors" dxfId="6713" priority="870">
      <formula>ISERROR(O85)</formula>
    </cfRule>
  </conditionalFormatting>
  <conditionalFormatting sqref="O88">
    <cfRule type="containsErrors" dxfId="6712" priority="869">
      <formula>ISERROR(O88)</formula>
    </cfRule>
  </conditionalFormatting>
  <conditionalFormatting sqref="O85">
    <cfRule type="containsErrors" dxfId="6711" priority="868">
      <formula>ISERROR(O85)</formula>
    </cfRule>
  </conditionalFormatting>
  <conditionalFormatting sqref="O88">
    <cfRule type="containsErrors" dxfId="6710" priority="867">
      <formula>ISERROR(O88)</formula>
    </cfRule>
  </conditionalFormatting>
  <conditionalFormatting sqref="O85">
    <cfRule type="containsErrors" dxfId="6709" priority="866">
      <formula>ISERROR(O85)</formula>
    </cfRule>
  </conditionalFormatting>
  <conditionalFormatting sqref="O88">
    <cfRule type="containsErrors" dxfId="6708" priority="865">
      <formula>ISERROR(O88)</formula>
    </cfRule>
  </conditionalFormatting>
  <conditionalFormatting sqref="O85">
    <cfRule type="containsErrors" dxfId="6707" priority="864">
      <formula>ISERROR(O85)</formula>
    </cfRule>
  </conditionalFormatting>
  <conditionalFormatting sqref="O88">
    <cfRule type="containsErrors" dxfId="6706" priority="863">
      <formula>ISERROR(O88)</formula>
    </cfRule>
  </conditionalFormatting>
  <conditionalFormatting sqref="O85">
    <cfRule type="containsErrors" dxfId="6705" priority="862">
      <formula>ISERROR(O85)</formula>
    </cfRule>
  </conditionalFormatting>
  <conditionalFormatting sqref="O88">
    <cfRule type="containsErrors" dxfId="6704" priority="861">
      <formula>ISERROR(O88)</formula>
    </cfRule>
  </conditionalFormatting>
  <conditionalFormatting sqref="O85">
    <cfRule type="containsErrors" dxfId="6703" priority="860">
      <formula>ISERROR(O85)</formula>
    </cfRule>
  </conditionalFormatting>
  <conditionalFormatting sqref="O88">
    <cfRule type="containsErrors" dxfId="6702" priority="859">
      <formula>ISERROR(O88)</formula>
    </cfRule>
  </conditionalFormatting>
  <conditionalFormatting sqref="O85">
    <cfRule type="containsErrors" dxfId="6701" priority="858">
      <formula>ISERROR(O85)</formula>
    </cfRule>
  </conditionalFormatting>
  <conditionalFormatting sqref="O88">
    <cfRule type="containsErrors" dxfId="6700" priority="857">
      <formula>ISERROR(O88)</formula>
    </cfRule>
  </conditionalFormatting>
  <conditionalFormatting sqref="O85">
    <cfRule type="containsErrors" dxfId="6699" priority="856">
      <formula>ISERROR(O85)</formula>
    </cfRule>
  </conditionalFormatting>
  <conditionalFormatting sqref="O88">
    <cfRule type="containsErrors" dxfId="6698" priority="855">
      <formula>ISERROR(O88)</formula>
    </cfRule>
  </conditionalFormatting>
  <conditionalFormatting sqref="O85">
    <cfRule type="containsErrors" dxfId="6697" priority="854">
      <formula>ISERROR(O85)</formula>
    </cfRule>
  </conditionalFormatting>
  <conditionalFormatting sqref="O88">
    <cfRule type="containsErrors" dxfId="6696" priority="853">
      <formula>ISERROR(O88)</formula>
    </cfRule>
  </conditionalFormatting>
  <conditionalFormatting sqref="O85">
    <cfRule type="containsErrors" dxfId="6695" priority="852">
      <formula>ISERROR(O85)</formula>
    </cfRule>
  </conditionalFormatting>
  <conditionalFormatting sqref="O88">
    <cfRule type="containsErrors" dxfId="6694" priority="851">
      <formula>ISERROR(O88)</formula>
    </cfRule>
  </conditionalFormatting>
  <conditionalFormatting sqref="O85">
    <cfRule type="containsErrors" dxfId="6693" priority="850">
      <formula>ISERROR(O85)</formula>
    </cfRule>
  </conditionalFormatting>
  <conditionalFormatting sqref="O88">
    <cfRule type="containsErrors" dxfId="6692" priority="849">
      <formula>ISERROR(O88)</formula>
    </cfRule>
  </conditionalFormatting>
  <conditionalFormatting sqref="O88">
    <cfRule type="containsErrors" dxfId="6691" priority="848">
      <formula>ISERROR(O88)</formula>
    </cfRule>
  </conditionalFormatting>
  <conditionalFormatting sqref="O85">
    <cfRule type="containsErrors" dxfId="6690" priority="847">
      <formula>ISERROR(O85)</formula>
    </cfRule>
  </conditionalFormatting>
  <conditionalFormatting sqref="O88">
    <cfRule type="containsErrors" dxfId="6689" priority="846">
      <formula>ISERROR(O88)</formula>
    </cfRule>
  </conditionalFormatting>
  <conditionalFormatting sqref="O85">
    <cfRule type="containsErrors" dxfId="6688" priority="845">
      <formula>ISERROR(O85)</formula>
    </cfRule>
  </conditionalFormatting>
  <conditionalFormatting sqref="O88">
    <cfRule type="containsErrors" dxfId="6687" priority="844">
      <formula>ISERROR(O88)</formula>
    </cfRule>
  </conditionalFormatting>
  <conditionalFormatting sqref="O85">
    <cfRule type="containsErrors" dxfId="6686" priority="843">
      <formula>ISERROR(O85)</formula>
    </cfRule>
  </conditionalFormatting>
  <conditionalFormatting sqref="N83:Q83 N82:P82 N76:Q81 N84:O92">
    <cfRule type="containsErrors" dxfId="6685" priority="842">
      <formula>ISERROR(N76)</formula>
    </cfRule>
  </conditionalFormatting>
  <conditionalFormatting sqref="N83:Q83 N82:P82 N76:Q81 N84:O92">
    <cfRule type="containsErrors" dxfId="6684" priority="841">
      <formula>ISERROR(N76)</formula>
    </cfRule>
  </conditionalFormatting>
  <conditionalFormatting sqref="N89:N92">
    <cfRule type="cellIs" dxfId="6683" priority="840" operator="notEqual">
      <formula>0</formula>
    </cfRule>
  </conditionalFormatting>
  <conditionalFormatting sqref="O67">
    <cfRule type="containsErrors" dxfId="6682" priority="839">
      <formula>ISERROR(O67)</formula>
    </cfRule>
  </conditionalFormatting>
  <conditionalFormatting sqref="O70">
    <cfRule type="containsErrors" dxfId="6681" priority="838">
      <formula>ISERROR(O70)</formula>
    </cfRule>
  </conditionalFormatting>
  <conditionalFormatting sqref="O67">
    <cfRule type="containsErrors" dxfId="6680" priority="837">
      <formula>ISERROR(O67)</formula>
    </cfRule>
  </conditionalFormatting>
  <conditionalFormatting sqref="O70">
    <cfRule type="containsErrors" dxfId="6679" priority="836">
      <formula>ISERROR(O70)</formula>
    </cfRule>
  </conditionalFormatting>
  <conditionalFormatting sqref="O67">
    <cfRule type="containsErrors" dxfId="6678" priority="835">
      <formula>ISERROR(O67)</formula>
    </cfRule>
  </conditionalFormatting>
  <conditionalFormatting sqref="O70">
    <cfRule type="containsErrors" dxfId="6677" priority="834">
      <formula>ISERROR(O70)</formula>
    </cfRule>
  </conditionalFormatting>
  <conditionalFormatting sqref="O67">
    <cfRule type="containsErrors" dxfId="6676" priority="833">
      <formula>ISERROR(O67)</formula>
    </cfRule>
  </conditionalFormatting>
  <conditionalFormatting sqref="O70">
    <cfRule type="containsErrors" dxfId="6675" priority="832">
      <formula>ISERROR(O70)</formula>
    </cfRule>
  </conditionalFormatting>
  <conditionalFormatting sqref="O67">
    <cfRule type="containsErrors" dxfId="6674" priority="831">
      <formula>ISERROR(O67)</formula>
    </cfRule>
  </conditionalFormatting>
  <conditionalFormatting sqref="O70">
    <cfRule type="containsErrors" dxfId="6673" priority="830">
      <formula>ISERROR(O70)</formula>
    </cfRule>
  </conditionalFormatting>
  <conditionalFormatting sqref="O67">
    <cfRule type="containsErrors" dxfId="6672" priority="829">
      <formula>ISERROR(O67)</formula>
    </cfRule>
  </conditionalFormatting>
  <conditionalFormatting sqref="O70">
    <cfRule type="containsErrors" dxfId="6671" priority="828">
      <formula>ISERROR(O70)</formula>
    </cfRule>
  </conditionalFormatting>
  <conditionalFormatting sqref="O67">
    <cfRule type="containsErrors" dxfId="6670" priority="827">
      <formula>ISERROR(O67)</formula>
    </cfRule>
  </conditionalFormatting>
  <conditionalFormatting sqref="O70">
    <cfRule type="containsErrors" dxfId="6669" priority="826">
      <formula>ISERROR(O70)</formula>
    </cfRule>
  </conditionalFormatting>
  <conditionalFormatting sqref="O67">
    <cfRule type="containsErrors" dxfId="6668" priority="825">
      <formula>ISERROR(O67)</formula>
    </cfRule>
  </conditionalFormatting>
  <conditionalFormatting sqref="O70">
    <cfRule type="containsErrors" dxfId="6667" priority="824">
      <formula>ISERROR(O70)</formula>
    </cfRule>
  </conditionalFormatting>
  <conditionalFormatting sqref="O67">
    <cfRule type="containsErrors" dxfId="6666" priority="823">
      <formula>ISERROR(O67)</formula>
    </cfRule>
  </conditionalFormatting>
  <conditionalFormatting sqref="O70">
    <cfRule type="containsErrors" dxfId="6665" priority="822">
      <formula>ISERROR(O70)</formula>
    </cfRule>
  </conditionalFormatting>
  <conditionalFormatting sqref="O67">
    <cfRule type="containsErrors" dxfId="6664" priority="821">
      <formula>ISERROR(O67)</formula>
    </cfRule>
  </conditionalFormatting>
  <conditionalFormatting sqref="O70">
    <cfRule type="containsErrors" dxfId="6663" priority="820">
      <formula>ISERROR(O70)</formula>
    </cfRule>
  </conditionalFormatting>
  <conditionalFormatting sqref="O67">
    <cfRule type="containsErrors" dxfId="6662" priority="819">
      <formula>ISERROR(O67)</formula>
    </cfRule>
  </conditionalFormatting>
  <conditionalFormatting sqref="O70">
    <cfRule type="containsErrors" dxfId="6661" priority="818">
      <formula>ISERROR(O70)</formula>
    </cfRule>
  </conditionalFormatting>
  <conditionalFormatting sqref="O67">
    <cfRule type="containsErrors" dxfId="6660" priority="817">
      <formula>ISERROR(O67)</formula>
    </cfRule>
  </conditionalFormatting>
  <conditionalFormatting sqref="O70">
    <cfRule type="containsErrors" dxfId="6659" priority="816">
      <formula>ISERROR(O70)</formula>
    </cfRule>
  </conditionalFormatting>
  <conditionalFormatting sqref="O67">
    <cfRule type="containsErrors" dxfId="6658" priority="815">
      <formula>ISERROR(O67)</formula>
    </cfRule>
  </conditionalFormatting>
  <conditionalFormatting sqref="O70">
    <cfRule type="containsErrors" dxfId="6657" priority="814">
      <formula>ISERROR(O70)</formula>
    </cfRule>
  </conditionalFormatting>
  <conditionalFormatting sqref="O67">
    <cfRule type="containsErrors" dxfId="6656" priority="813">
      <formula>ISERROR(O67)</formula>
    </cfRule>
  </conditionalFormatting>
  <conditionalFormatting sqref="O70">
    <cfRule type="containsErrors" dxfId="6655" priority="812">
      <formula>ISERROR(O70)</formula>
    </cfRule>
  </conditionalFormatting>
  <conditionalFormatting sqref="O67">
    <cfRule type="containsErrors" dxfId="6654" priority="811">
      <formula>ISERROR(O67)</formula>
    </cfRule>
  </conditionalFormatting>
  <conditionalFormatting sqref="O70">
    <cfRule type="containsErrors" dxfId="6653" priority="810">
      <formula>ISERROR(O70)</formula>
    </cfRule>
  </conditionalFormatting>
  <conditionalFormatting sqref="O67">
    <cfRule type="containsErrors" dxfId="6652" priority="809">
      <formula>ISERROR(O67)</formula>
    </cfRule>
  </conditionalFormatting>
  <conditionalFormatting sqref="O70">
    <cfRule type="containsErrors" dxfId="6651" priority="808">
      <formula>ISERROR(O70)</formula>
    </cfRule>
  </conditionalFormatting>
  <conditionalFormatting sqref="O67">
    <cfRule type="containsErrors" dxfId="6650" priority="807">
      <formula>ISERROR(O67)</formula>
    </cfRule>
  </conditionalFormatting>
  <conditionalFormatting sqref="O70">
    <cfRule type="containsErrors" dxfId="6649" priority="806">
      <formula>ISERROR(O70)</formula>
    </cfRule>
  </conditionalFormatting>
  <conditionalFormatting sqref="O67">
    <cfRule type="containsErrors" dxfId="6648" priority="805">
      <formula>ISERROR(O67)</formula>
    </cfRule>
  </conditionalFormatting>
  <conditionalFormatting sqref="O70">
    <cfRule type="containsErrors" dxfId="6647" priority="804">
      <formula>ISERROR(O70)</formula>
    </cfRule>
  </conditionalFormatting>
  <conditionalFormatting sqref="O67">
    <cfRule type="containsErrors" dxfId="6646" priority="803">
      <formula>ISERROR(O67)</formula>
    </cfRule>
  </conditionalFormatting>
  <conditionalFormatting sqref="O70">
    <cfRule type="containsErrors" dxfId="6645" priority="802">
      <formula>ISERROR(O70)</formula>
    </cfRule>
  </conditionalFormatting>
  <conditionalFormatting sqref="O67">
    <cfRule type="containsErrors" dxfId="6644" priority="801">
      <formula>ISERROR(O67)</formula>
    </cfRule>
  </conditionalFormatting>
  <conditionalFormatting sqref="O70">
    <cfRule type="containsErrors" dxfId="6643" priority="800">
      <formula>ISERROR(O70)</formula>
    </cfRule>
  </conditionalFormatting>
  <conditionalFormatting sqref="O67">
    <cfRule type="containsErrors" dxfId="6642" priority="799">
      <formula>ISERROR(O67)</formula>
    </cfRule>
  </conditionalFormatting>
  <conditionalFormatting sqref="O70">
    <cfRule type="containsErrors" dxfId="6641" priority="798">
      <formula>ISERROR(O70)</formula>
    </cfRule>
  </conditionalFormatting>
  <conditionalFormatting sqref="O67">
    <cfRule type="containsErrors" dxfId="6640" priority="797">
      <formula>ISERROR(O67)</formula>
    </cfRule>
  </conditionalFormatting>
  <conditionalFormatting sqref="O70">
    <cfRule type="containsErrors" dxfId="6639" priority="796">
      <formula>ISERROR(O70)</formula>
    </cfRule>
  </conditionalFormatting>
  <conditionalFormatting sqref="O67">
    <cfRule type="containsErrors" dxfId="6638" priority="795">
      <formula>ISERROR(O67)</formula>
    </cfRule>
  </conditionalFormatting>
  <conditionalFormatting sqref="O70">
    <cfRule type="containsErrors" dxfId="6637" priority="794">
      <formula>ISERROR(O70)</formula>
    </cfRule>
  </conditionalFormatting>
  <conditionalFormatting sqref="O67">
    <cfRule type="containsErrors" dxfId="6636" priority="793">
      <formula>ISERROR(O67)</formula>
    </cfRule>
  </conditionalFormatting>
  <conditionalFormatting sqref="O70">
    <cfRule type="containsErrors" dxfId="6635" priority="792">
      <formula>ISERROR(O70)</formula>
    </cfRule>
  </conditionalFormatting>
  <conditionalFormatting sqref="O67">
    <cfRule type="containsErrors" dxfId="6634" priority="791">
      <formula>ISERROR(O67)</formula>
    </cfRule>
  </conditionalFormatting>
  <conditionalFormatting sqref="O70">
    <cfRule type="containsErrors" dxfId="6633" priority="790">
      <formula>ISERROR(O70)</formula>
    </cfRule>
  </conditionalFormatting>
  <conditionalFormatting sqref="O67">
    <cfRule type="containsErrors" dxfId="6632" priority="789">
      <formula>ISERROR(O67)</formula>
    </cfRule>
  </conditionalFormatting>
  <conditionalFormatting sqref="O70">
    <cfRule type="containsErrors" dxfId="6631" priority="788">
      <formula>ISERROR(O70)</formula>
    </cfRule>
  </conditionalFormatting>
  <conditionalFormatting sqref="O67">
    <cfRule type="containsErrors" dxfId="6630" priority="787">
      <formula>ISERROR(O67)</formula>
    </cfRule>
  </conditionalFormatting>
  <conditionalFormatting sqref="O70">
    <cfRule type="containsErrors" dxfId="6629" priority="786">
      <formula>ISERROR(O70)</formula>
    </cfRule>
  </conditionalFormatting>
  <conditionalFormatting sqref="O67">
    <cfRule type="containsErrors" dxfId="6628" priority="785">
      <formula>ISERROR(O67)</formula>
    </cfRule>
  </conditionalFormatting>
  <conditionalFormatting sqref="O70">
    <cfRule type="containsErrors" dxfId="6627" priority="784">
      <formula>ISERROR(O70)</formula>
    </cfRule>
  </conditionalFormatting>
  <conditionalFormatting sqref="O67">
    <cfRule type="containsErrors" dxfId="6626" priority="783">
      <formula>ISERROR(O67)</formula>
    </cfRule>
  </conditionalFormatting>
  <conditionalFormatting sqref="O70">
    <cfRule type="containsErrors" dxfId="6625" priority="782">
      <formula>ISERROR(O70)</formula>
    </cfRule>
  </conditionalFormatting>
  <conditionalFormatting sqref="O67">
    <cfRule type="containsErrors" dxfId="6624" priority="781">
      <formula>ISERROR(O67)</formula>
    </cfRule>
  </conditionalFormatting>
  <conditionalFormatting sqref="O70">
    <cfRule type="containsErrors" dxfId="6623" priority="780">
      <formula>ISERROR(O70)</formula>
    </cfRule>
  </conditionalFormatting>
  <conditionalFormatting sqref="O67">
    <cfRule type="containsErrors" dxfId="6622" priority="779">
      <formula>ISERROR(O67)</formula>
    </cfRule>
  </conditionalFormatting>
  <conditionalFormatting sqref="O70">
    <cfRule type="containsErrors" dxfId="6621" priority="778">
      <formula>ISERROR(O70)</formula>
    </cfRule>
  </conditionalFormatting>
  <conditionalFormatting sqref="O67">
    <cfRule type="containsErrors" dxfId="6620" priority="777">
      <formula>ISERROR(O67)</formula>
    </cfRule>
  </conditionalFormatting>
  <conditionalFormatting sqref="O70">
    <cfRule type="containsErrors" dxfId="6619" priority="776">
      <formula>ISERROR(O70)</formula>
    </cfRule>
  </conditionalFormatting>
  <conditionalFormatting sqref="O67">
    <cfRule type="containsErrors" dxfId="6618" priority="775">
      <formula>ISERROR(O67)</formula>
    </cfRule>
  </conditionalFormatting>
  <conditionalFormatting sqref="O70">
    <cfRule type="containsErrors" dxfId="6617" priority="774">
      <formula>ISERROR(O70)</formula>
    </cfRule>
  </conditionalFormatting>
  <conditionalFormatting sqref="O70">
    <cfRule type="containsErrors" dxfId="6616" priority="773">
      <formula>ISERROR(O70)</formula>
    </cfRule>
  </conditionalFormatting>
  <conditionalFormatting sqref="O67">
    <cfRule type="containsErrors" dxfId="6615" priority="772">
      <formula>ISERROR(O67)</formula>
    </cfRule>
  </conditionalFormatting>
  <conditionalFormatting sqref="O70">
    <cfRule type="containsErrors" dxfId="6614" priority="771">
      <formula>ISERROR(O70)</formula>
    </cfRule>
  </conditionalFormatting>
  <conditionalFormatting sqref="O67">
    <cfRule type="containsErrors" dxfId="6613" priority="770">
      <formula>ISERROR(O67)</formula>
    </cfRule>
  </conditionalFormatting>
  <conditionalFormatting sqref="O70">
    <cfRule type="containsErrors" dxfId="6612" priority="769">
      <formula>ISERROR(O70)</formula>
    </cfRule>
  </conditionalFormatting>
  <conditionalFormatting sqref="O67">
    <cfRule type="containsErrors" dxfId="6611" priority="768">
      <formula>ISERROR(O67)</formula>
    </cfRule>
  </conditionalFormatting>
  <conditionalFormatting sqref="N65:Q65 N64:P64 N58:Q63 N66:O74">
    <cfRule type="containsErrors" dxfId="6610" priority="767">
      <formula>ISERROR(N58)</formula>
    </cfRule>
  </conditionalFormatting>
  <conditionalFormatting sqref="N65:Q65 N64:P64 N58:Q63 N66:O74">
    <cfRule type="containsErrors" dxfId="6609" priority="766">
      <formula>ISERROR(N58)</formula>
    </cfRule>
  </conditionalFormatting>
  <conditionalFormatting sqref="N71:N74">
    <cfRule type="cellIs" dxfId="6608" priority="765" operator="notEqual">
      <formula>0</formula>
    </cfRule>
  </conditionalFormatting>
  <conditionalFormatting sqref="O49">
    <cfRule type="containsErrors" dxfId="6607" priority="764">
      <formula>ISERROR(O49)</formula>
    </cfRule>
  </conditionalFormatting>
  <conditionalFormatting sqref="O52">
    <cfRule type="containsErrors" dxfId="6606" priority="763">
      <formula>ISERROR(O52)</formula>
    </cfRule>
  </conditionalFormatting>
  <conditionalFormatting sqref="O49">
    <cfRule type="containsErrors" dxfId="6605" priority="762">
      <formula>ISERROR(O49)</formula>
    </cfRule>
  </conditionalFormatting>
  <conditionalFormatting sqref="O52">
    <cfRule type="containsErrors" dxfId="6604" priority="761">
      <formula>ISERROR(O52)</formula>
    </cfRule>
  </conditionalFormatting>
  <conditionalFormatting sqref="O49">
    <cfRule type="containsErrors" dxfId="6603" priority="760">
      <formula>ISERROR(O49)</formula>
    </cfRule>
  </conditionalFormatting>
  <conditionalFormatting sqref="O52">
    <cfRule type="containsErrors" dxfId="6602" priority="759">
      <formula>ISERROR(O52)</formula>
    </cfRule>
  </conditionalFormatting>
  <conditionalFormatting sqref="O49">
    <cfRule type="containsErrors" dxfId="6601" priority="758">
      <formula>ISERROR(O49)</formula>
    </cfRule>
  </conditionalFormatting>
  <conditionalFormatting sqref="O52">
    <cfRule type="containsErrors" dxfId="6600" priority="757">
      <formula>ISERROR(O52)</formula>
    </cfRule>
  </conditionalFormatting>
  <conditionalFormatting sqref="O49">
    <cfRule type="containsErrors" dxfId="6599" priority="756">
      <formula>ISERROR(O49)</formula>
    </cfRule>
  </conditionalFormatting>
  <conditionalFormatting sqref="O52">
    <cfRule type="containsErrors" dxfId="6598" priority="755">
      <formula>ISERROR(O52)</formula>
    </cfRule>
  </conditionalFormatting>
  <conditionalFormatting sqref="O49">
    <cfRule type="containsErrors" dxfId="6597" priority="754">
      <formula>ISERROR(O49)</formula>
    </cfRule>
  </conditionalFormatting>
  <conditionalFormatting sqref="O52">
    <cfRule type="containsErrors" dxfId="6596" priority="753">
      <formula>ISERROR(O52)</formula>
    </cfRule>
  </conditionalFormatting>
  <conditionalFormatting sqref="O49">
    <cfRule type="containsErrors" dxfId="6595" priority="752">
      <formula>ISERROR(O49)</formula>
    </cfRule>
  </conditionalFormatting>
  <conditionalFormatting sqref="O52">
    <cfRule type="containsErrors" dxfId="6594" priority="751">
      <formula>ISERROR(O52)</formula>
    </cfRule>
  </conditionalFormatting>
  <conditionalFormatting sqref="O49">
    <cfRule type="containsErrors" dxfId="6593" priority="750">
      <formula>ISERROR(O49)</formula>
    </cfRule>
  </conditionalFormatting>
  <conditionalFormatting sqref="O52">
    <cfRule type="containsErrors" dxfId="6592" priority="749">
      <formula>ISERROR(O52)</formula>
    </cfRule>
  </conditionalFormatting>
  <conditionalFormatting sqref="O49">
    <cfRule type="containsErrors" dxfId="6591" priority="748">
      <formula>ISERROR(O49)</formula>
    </cfRule>
  </conditionalFormatting>
  <conditionalFormatting sqref="O52">
    <cfRule type="containsErrors" dxfId="6590" priority="747">
      <formula>ISERROR(O52)</formula>
    </cfRule>
  </conditionalFormatting>
  <conditionalFormatting sqref="O49">
    <cfRule type="containsErrors" dxfId="6589" priority="746">
      <formula>ISERROR(O49)</formula>
    </cfRule>
  </conditionalFormatting>
  <conditionalFormatting sqref="O52">
    <cfRule type="containsErrors" dxfId="6588" priority="745">
      <formula>ISERROR(O52)</formula>
    </cfRule>
  </conditionalFormatting>
  <conditionalFormatting sqref="O49">
    <cfRule type="containsErrors" dxfId="6587" priority="744">
      <formula>ISERROR(O49)</formula>
    </cfRule>
  </conditionalFormatting>
  <conditionalFormatting sqref="O52">
    <cfRule type="containsErrors" dxfId="6586" priority="743">
      <formula>ISERROR(O52)</formula>
    </cfRule>
  </conditionalFormatting>
  <conditionalFormatting sqref="O49">
    <cfRule type="containsErrors" dxfId="6585" priority="742">
      <formula>ISERROR(O49)</formula>
    </cfRule>
  </conditionalFormatting>
  <conditionalFormatting sqref="O52">
    <cfRule type="containsErrors" dxfId="6584" priority="741">
      <formula>ISERROR(O52)</formula>
    </cfRule>
  </conditionalFormatting>
  <conditionalFormatting sqref="O49">
    <cfRule type="containsErrors" dxfId="6583" priority="740">
      <formula>ISERROR(O49)</formula>
    </cfRule>
  </conditionalFormatting>
  <conditionalFormatting sqref="O52">
    <cfRule type="containsErrors" dxfId="6582" priority="739">
      <formula>ISERROR(O52)</formula>
    </cfRule>
  </conditionalFormatting>
  <conditionalFormatting sqref="O49">
    <cfRule type="containsErrors" dxfId="6581" priority="738">
      <formula>ISERROR(O49)</formula>
    </cfRule>
  </conditionalFormatting>
  <conditionalFormatting sqref="O52">
    <cfRule type="containsErrors" dxfId="6580" priority="737">
      <formula>ISERROR(O52)</formula>
    </cfRule>
  </conditionalFormatting>
  <conditionalFormatting sqref="O49">
    <cfRule type="containsErrors" dxfId="6579" priority="736">
      <formula>ISERROR(O49)</formula>
    </cfRule>
  </conditionalFormatting>
  <conditionalFormatting sqref="O52">
    <cfRule type="containsErrors" dxfId="6578" priority="735">
      <formula>ISERROR(O52)</formula>
    </cfRule>
  </conditionalFormatting>
  <conditionalFormatting sqref="O49">
    <cfRule type="containsErrors" dxfId="6577" priority="734">
      <formula>ISERROR(O49)</formula>
    </cfRule>
  </conditionalFormatting>
  <conditionalFormatting sqref="O52">
    <cfRule type="containsErrors" dxfId="6576" priority="733">
      <formula>ISERROR(O52)</formula>
    </cfRule>
  </conditionalFormatting>
  <conditionalFormatting sqref="O49">
    <cfRule type="containsErrors" dxfId="6575" priority="732">
      <formula>ISERROR(O49)</formula>
    </cfRule>
  </conditionalFormatting>
  <conditionalFormatting sqref="O52">
    <cfRule type="containsErrors" dxfId="6574" priority="731">
      <formula>ISERROR(O52)</formula>
    </cfRule>
  </conditionalFormatting>
  <conditionalFormatting sqref="O49">
    <cfRule type="containsErrors" dxfId="6573" priority="730">
      <formula>ISERROR(O49)</formula>
    </cfRule>
  </conditionalFormatting>
  <conditionalFormatting sqref="O52">
    <cfRule type="containsErrors" dxfId="6572" priority="729">
      <formula>ISERROR(O52)</formula>
    </cfRule>
  </conditionalFormatting>
  <conditionalFormatting sqref="O49">
    <cfRule type="containsErrors" dxfId="6571" priority="728">
      <formula>ISERROR(O49)</formula>
    </cfRule>
  </conditionalFormatting>
  <conditionalFormatting sqref="O52">
    <cfRule type="containsErrors" dxfId="6570" priority="727">
      <formula>ISERROR(O52)</formula>
    </cfRule>
  </conditionalFormatting>
  <conditionalFormatting sqref="O49">
    <cfRule type="containsErrors" dxfId="6569" priority="726">
      <formula>ISERROR(O49)</formula>
    </cfRule>
  </conditionalFormatting>
  <conditionalFormatting sqref="O52">
    <cfRule type="containsErrors" dxfId="6568" priority="725">
      <formula>ISERROR(O52)</formula>
    </cfRule>
  </conditionalFormatting>
  <conditionalFormatting sqref="O49">
    <cfRule type="containsErrors" dxfId="6567" priority="724">
      <formula>ISERROR(O49)</formula>
    </cfRule>
  </conditionalFormatting>
  <conditionalFormatting sqref="O52">
    <cfRule type="containsErrors" dxfId="6566" priority="723">
      <formula>ISERROR(O52)</formula>
    </cfRule>
  </conditionalFormatting>
  <conditionalFormatting sqref="O49">
    <cfRule type="containsErrors" dxfId="6565" priority="722">
      <formula>ISERROR(O49)</formula>
    </cfRule>
  </conditionalFormatting>
  <conditionalFormatting sqref="O52">
    <cfRule type="containsErrors" dxfId="6564" priority="721">
      <formula>ISERROR(O52)</formula>
    </cfRule>
  </conditionalFormatting>
  <conditionalFormatting sqref="O49">
    <cfRule type="containsErrors" dxfId="6563" priority="720">
      <formula>ISERROR(O49)</formula>
    </cfRule>
  </conditionalFormatting>
  <conditionalFormatting sqref="O52">
    <cfRule type="containsErrors" dxfId="6562" priority="719">
      <formula>ISERROR(O52)</formula>
    </cfRule>
  </conditionalFormatting>
  <conditionalFormatting sqref="O49">
    <cfRule type="containsErrors" dxfId="6561" priority="718">
      <formula>ISERROR(O49)</formula>
    </cfRule>
  </conditionalFormatting>
  <conditionalFormatting sqref="O52">
    <cfRule type="containsErrors" dxfId="6560" priority="717">
      <formula>ISERROR(O52)</formula>
    </cfRule>
  </conditionalFormatting>
  <conditionalFormatting sqref="O49">
    <cfRule type="containsErrors" dxfId="6559" priority="716">
      <formula>ISERROR(O49)</formula>
    </cfRule>
  </conditionalFormatting>
  <conditionalFormatting sqref="O52">
    <cfRule type="containsErrors" dxfId="6558" priority="715">
      <formula>ISERROR(O52)</formula>
    </cfRule>
  </conditionalFormatting>
  <conditionalFormatting sqref="O49">
    <cfRule type="containsErrors" dxfId="6557" priority="714">
      <formula>ISERROR(O49)</formula>
    </cfRule>
  </conditionalFormatting>
  <conditionalFormatting sqref="O52">
    <cfRule type="containsErrors" dxfId="6556" priority="713">
      <formula>ISERROR(O52)</formula>
    </cfRule>
  </conditionalFormatting>
  <conditionalFormatting sqref="O49">
    <cfRule type="containsErrors" dxfId="6555" priority="712">
      <formula>ISERROR(O49)</formula>
    </cfRule>
  </conditionalFormatting>
  <conditionalFormatting sqref="O52">
    <cfRule type="containsErrors" dxfId="6554" priority="711">
      <formula>ISERROR(O52)</formula>
    </cfRule>
  </conditionalFormatting>
  <conditionalFormatting sqref="O49">
    <cfRule type="containsErrors" dxfId="6553" priority="710">
      <formula>ISERROR(O49)</formula>
    </cfRule>
  </conditionalFormatting>
  <conditionalFormatting sqref="O52">
    <cfRule type="containsErrors" dxfId="6552" priority="709">
      <formula>ISERROR(O52)</formula>
    </cfRule>
  </conditionalFormatting>
  <conditionalFormatting sqref="O49">
    <cfRule type="containsErrors" dxfId="6551" priority="708">
      <formula>ISERROR(O49)</formula>
    </cfRule>
  </conditionalFormatting>
  <conditionalFormatting sqref="O52">
    <cfRule type="containsErrors" dxfId="6550" priority="707">
      <formula>ISERROR(O52)</formula>
    </cfRule>
  </conditionalFormatting>
  <conditionalFormatting sqref="O49">
    <cfRule type="containsErrors" dxfId="6549" priority="706">
      <formula>ISERROR(O49)</formula>
    </cfRule>
  </conditionalFormatting>
  <conditionalFormatting sqref="O52">
    <cfRule type="containsErrors" dxfId="6548" priority="705">
      <formula>ISERROR(O52)</formula>
    </cfRule>
  </conditionalFormatting>
  <conditionalFormatting sqref="O49">
    <cfRule type="containsErrors" dxfId="6547" priority="704">
      <formula>ISERROR(O49)</formula>
    </cfRule>
  </conditionalFormatting>
  <conditionalFormatting sqref="O52">
    <cfRule type="containsErrors" dxfId="6546" priority="703">
      <formula>ISERROR(O52)</formula>
    </cfRule>
  </conditionalFormatting>
  <conditionalFormatting sqref="O49">
    <cfRule type="containsErrors" dxfId="6545" priority="702">
      <formula>ISERROR(O49)</formula>
    </cfRule>
  </conditionalFormatting>
  <conditionalFormatting sqref="O52">
    <cfRule type="containsErrors" dxfId="6544" priority="701">
      <formula>ISERROR(O52)</formula>
    </cfRule>
  </conditionalFormatting>
  <conditionalFormatting sqref="O49">
    <cfRule type="containsErrors" dxfId="6543" priority="700">
      <formula>ISERROR(O49)</formula>
    </cfRule>
  </conditionalFormatting>
  <conditionalFormatting sqref="O52">
    <cfRule type="containsErrors" dxfId="6542" priority="699">
      <formula>ISERROR(O52)</formula>
    </cfRule>
  </conditionalFormatting>
  <conditionalFormatting sqref="O52">
    <cfRule type="containsErrors" dxfId="6541" priority="698">
      <formula>ISERROR(O52)</formula>
    </cfRule>
  </conditionalFormatting>
  <conditionalFormatting sqref="O49">
    <cfRule type="containsErrors" dxfId="6540" priority="697">
      <formula>ISERROR(O49)</formula>
    </cfRule>
  </conditionalFormatting>
  <conditionalFormatting sqref="O52">
    <cfRule type="containsErrors" dxfId="6539" priority="696">
      <formula>ISERROR(O52)</formula>
    </cfRule>
  </conditionalFormatting>
  <conditionalFormatting sqref="O49">
    <cfRule type="containsErrors" dxfId="6538" priority="695">
      <formula>ISERROR(O49)</formula>
    </cfRule>
  </conditionalFormatting>
  <conditionalFormatting sqref="O52">
    <cfRule type="containsErrors" dxfId="6537" priority="694">
      <formula>ISERROR(O52)</formula>
    </cfRule>
  </conditionalFormatting>
  <conditionalFormatting sqref="O49">
    <cfRule type="containsErrors" dxfId="6536" priority="693">
      <formula>ISERROR(O49)</formula>
    </cfRule>
  </conditionalFormatting>
  <conditionalFormatting sqref="N47:Q47 N46:P46 N40:Q45 N48:O56">
    <cfRule type="containsErrors" dxfId="6535" priority="692">
      <formula>ISERROR(N40)</formula>
    </cfRule>
  </conditionalFormatting>
  <conditionalFormatting sqref="N47:Q47 N46:P46 N40:Q45 N48:O56">
    <cfRule type="containsErrors" dxfId="6534" priority="691">
      <formula>ISERROR(N40)</formula>
    </cfRule>
  </conditionalFormatting>
  <conditionalFormatting sqref="N53:N56">
    <cfRule type="cellIs" dxfId="6533" priority="690" operator="notEqual">
      <formula>0</formula>
    </cfRule>
  </conditionalFormatting>
  <conditionalFormatting sqref="O10:P10 N4:Q9 N11:Q11 N19:O20 O13:O18">
    <cfRule type="containsErrors" dxfId="6532" priority="689">
      <formula>ISERROR(N4)</formula>
    </cfRule>
  </conditionalFormatting>
  <conditionalFormatting sqref="O10:P10 N4:Q9 N11:Q11 O13:O20">
    <cfRule type="containsErrors" dxfId="6531" priority="688">
      <formula>ISERROR(N4)</formula>
    </cfRule>
  </conditionalFormatting>
  <conditionalFormatting sqref="N17:N20">
    <cfRule type="cellIs" dxfId="6530" priority="687" operator="notEqual">
      <formula>0</formula>
    </cfRule>
  </conditionalFormatting>
  <conditionalFormatting sqref="O31">
    <cfRule type="containsErrors" dxfId="6529" priority="686">
      <formula>ISERROR(O31)</formula>
    </cfRule>
  </conditionalFormatting>
  <conditionalFormatting sqref="O34">
    <cfRule type="containsErrors" dxfId="6528" priority="685">
      <formula>ISERROR(O34)</formula>
    </cfRule>
  </conditionalFormatting>
  <conditionalFormatting sqref="O31">
    <cfRule type="containsErrors" dxfId="6527" priority="684">
      <formula>ISERROR(O31)</formula>
    </cfRule>
  </conditionalFormatting>
  <conditionalFormatting sqref="O34">
    <cfRule type="containsErrors" dxfId="6526" priority="683">
      <formula>ISERROR(O34)</formula>
    </cfRule>
  </conditionalFormatting>
  <conditionalFormatting sqref="O31">
    <cfRule type="containsErrors" dxfId="6525" priority="682">
      <formula>ISERROR(O31)</formula>
    </cfRule>
  </conditionalFormatting>
  <conditionalFormatting sqref="O34">
    <cfRule type="containsErrors" dxfId="6524" priority="681">
      <formula>ISERROR(O34)</formula>
    </cfRule>
  </conditionalFormatting>
  <conditionalFormatting sqref="O31">
    <cfRule type="containsErrors" dxfId="6523" priority="680">
      <formula>ISERROR(O31)</formula>
    </cfRule>
  </conditionalFormatting>
  <conditionalFormatting sqref="O34">
    <cfRule type="containsErrors" dxfId="6522" priority="679">
      <formula>ISERROR(O34)</formula>
    </cfRule>
  </conditionalFormatting>
  <conditionalFormatting sqref="O31">
    <cfRule type="containsErrors" dxfId="6521" priority="678">
      <formula>ISERROR(O31)</formula>
    </cfRule>
  </conditionalFormatting>
  <conditionalFormatting sqref="O34">
    <cfRule type="containsErrors" dxfId="6520" priority="677">
      <formula>ISERROR(O34)</formula>
    </cfRule>
  </conditionalFormatting>
  <conditionalFormatting sqref="O31">
    <cfRule type="containsErrors" dxfId="6519" priority="676">
      <formula>ISERROR(O31)</formula>
    </cfRule>
  </conditionalFormatting>
  <conditionalFormatting sqref="O34">
    <cfRule type="containsErrors" dxfId="6518" priority="675">
      <formula>ISERROR(O34)</formula>
    </cfRule>
  </conditionalFormatting>
  <conditionalFormatting sqref="O31">
    <cfRule type="containsErrors" dxfId="6517" priority="674">
      <formula>ISERROR(O31)</formula>
    </cfRule>
  </conditionalFormatting>
  <conditionalFormatting sqref="O34">
    <cfRule type="containsErrors" dxfId="6516" priority="673">
      <formula>ISERROR(O34)</formula>
    </cfRule>
  </conditionalFormatting>
  <conditionalFormatting sqref="O31">
    <cfRule type="containsErrors" dxfId="6515" priority="672">
      <formula>ISERROR(O31)</formula>
    </cfRule>
  </conditionalFormatting>
  <conditionalFormatting sqref="O34">
    <cfRule type="containsErrors" dxfId="6514" priority="671">
      <formula>ISERROR(O34)</formula>
    </cfRule>
  </conditionalFormatting>
  <conditionalFormatting sqref="O31">
    <cfRule type="containsErrors" dxfId="6513" priority="670">
      <formula>ISERROR(O31)</formula>
    </cfRule>
  </conditionalFormatting>
  <conditionalFormatting sqref="O34">
    <cfRule type="containsErrors" dxfId="6512" priority="669">
      <formula>ISERROR(O34)</formula>
    </cfRule>
  </conditionalFormatting>
  <conditionalFormatting sqref="O31">
    <cfRule type="containsErrors" dxfId="6511" priority="668">
      <formula>ISERROR(O31)</formula>
    </cfRule>
  </conditionalFormatting>
  <conditionalFormatting sqref="O34">
    <cfRule type="containsErrors" dxfId="6510" priority="667">
      <formula>ISERROR(O34)</formula>
    </cfRule>
  </conditionalFormatting>
  <conditionalFormatting sqref="O31">
    <cfRule type="containsErrors" dxfId="6509" priority="666">
      <formula>ISERROR(O31)</formula>
    </cfRule>
  </conditionalFormatting>
  <conditionalFormatting sqref="O34">
    <cfRule type="containsErrors" dxfId="6508" priority="665">
      <formula>ISERROR(O34)</formula>
    </cfRule>
  </conditionalFormatting>
  <conditionalFormatting sqref="O31">
    <cfRule type="containsErrors" dxfId="6507" priority="664">
      <formula>ISERROR(O31)</formula>
    </cfRule>
  </conditionalFormatting>
  <conditionalFormatting sqref="O34">
    <cfRule type="containsErrors" dxfId="6506" priority="663">
      <formula>ISERROR(O34)</formula>
    </cfRule>
  </conditionalFormatting>
  <conditionalFormatting sqref="O31">
    <cfRule type="containsErrors" dxfId="6505" priority="662">
      <formula>ISERROR(O31)</formula>
    </cfRule>
  </conditionalFormatting>
  <conditionalFormatting sqref="O34">
    <cfRule type="containsErrors" dxfId="6504" priority="661">
      <formula>ISERROR(O34)</formula>
    </cfRule>
  </conditionalFormatting>
  <conditionalFormatting sqref="O31">
    <cfRule type="containsErrors" dxfId="6503" priority="660">
      <formula>ISERROR(O31)</formula>
    </cfRule>
  </conditionalFormatting>
  <conditionalFormatting sqref="O34">
    <cfRule type="containsErrors" dxfId="6502" priority="659">
      <formula>ISERROR(O34)</formula>
    </cfRule>
  </conditionalFormatting>
  <conditionalFormatting sqref="O31">
    <cfRule type="containsErrors" dxfId="6501" priority="658">
      <formula>ISERROR(O31)</formula>
    </cfRule>
  </conditionalFormatting>
  <conditionalFormatting sqref="O34">
    <cfRule type="containsErrors" dxfId="6500" priority="657">
      <formula>ISERROR(O34)</formula>
    </cfRule>
  </conditionalFormatting>
  <conditionalFormatting sqref="O31">
    <cfRule type="containsErrors" dxfId="6499" priority="656">
      <formula>ISERROR(O31)</formula>
    </cfRule>
  </conditionalFormatting>
  <conditionalFormatting sqref="O34">
    <cfRule type="containsErrors" dxfId="6498" priority="655">
      <formula>ISERROR(O34)</formula>
    </cfRule>
  </conditionalFormatting>
  <conditionalFormatting sqref="O31">
    <cfRule type="containsErrors" dxfId="6497" priority="654">
      <formula>ISERROR(O31)</formula>
    </cfRule>
  </conditionalFormatting>
  <conditionalFormatting sqref="O34">
    <cfRule type="containsErrors" dxfId="6496" priority="653">
      <formula>ISERROR(O34)</formula>
    </cfRule>
  </conditionalFormatting>
  <conditionalFormatting sqref="O31">
    <cfRule type="containsErrors" dxfId="6495" priority="652">
      <formula>ISERROR(O31)</formula>
    </cfRule>
  </conditionalFormatting>
  <conditionalFormatting sqref="O34">
    <cfRule type="containsErrors" dxfId="6494" priority="651">
      <formula>ISERROR(O34)</formula>
    </cfRule>
  </conditionalFormatting>
  <conditionalFormatting sqref="O31">
    <cfRule type="containsErrors" dxfId="6493" priority="650">
      <formula>ISERROR(O31)</formula>
    </cfRule>
  </conditionalFormatting>
  <conditionalFormatting sqref="O34">
    <cfRule type="containsErrors" dxfId="6492" priority="649">
      <formula>ISERROR(O34)</formula>
    </cfRule>
  </conditionalFormatting>
  <conditionalFormatting sqref="O31">
    <cfRule type="containsErrors" dxfId="6491" priority="648">
      <formula>ISERROR(O31)</formula>
    </cfRule>
  </conditionalFormatting>
  <conditionalFormatting sqref="O34">
    <cfRule type="containsErrors" dxfId="6490" priority="647">
      <formula>ISERROR(O34)</formula>
    </cfRule>
  </conditionalFormatting>
  <conditionalFormatting sqref="O31">
    <cfRule type="containsErrors" dxfId="6489" priority="646">
      <formula>ISERROR(O31)</formula>
    </cfRule>
  </conditionalFormatting>
  <conditionalFormatting sqref="O34">
    <cfRule type="containsErrors" dxfId="6488" priority="645">
      <formula>ISERROR(O34)</formula>
    </cfRule>
  </conditionalFormatting>
  <conditionalFormatting sqref="O31">
    <cfRule type="containsErrors" dxfId="6487" priority="644">
      <formula>ISERROR(O31)</formula>
    </cfRule>
  </conditionalFormatting>
  <conditionalFormatting sqref="O34">
    <cfRule type="containsErrors" dxfId="6486" priority="643">
      <formula>ISERROR(O34)</formula>
    </cfRule>
  </conditionalFormatting>
  <conditionalFormatting sqref="O31">
    <cfRule type="containsErrors" dxfId="6485" priority="642">
      <formula>ISERROR(O31)</formula>
    </cfRule>
  </conditionalFormatting>
  <conditionalFormatting sqref="O34">
    <cfRule type="containsErrors" dxfId="6484" priority="641">
      <formula>ISERROR(O34)</formula>
    </cfRule>
  </conditionalFormatting>
  <conditionalFormatting sqref="O31">
    <cfRule type="containsErrors" dxfId="6483" priority="640">
      <formula>ISERROR(O31)</formula>
    </cfRule>
  </conditionalFormatting>
  <conditionalFormatting sqref="O34">
    <cfRule type="containsErrors" dxfId="6482" priority="639">
      <formula>ISERROR(O34)</formula>
    </cfRule>
  </conditionalFormatting>
  <conditionalFormatting sqref="O31">
    <cfRule type="containsErrors" dxfId="6481" priority="638">
      <formula>ISERROR(O31)</formula>
    </cfRule>
  </conditionalFormatting>
  <conditionalFormatting sqref="O34">
    <cfRule type="containsErrors" dxfId="6480" priority="637">
      <formula>ISERROR(O34)</formula>
    </cfRule>
  </conditionalFormatting>
  <conditionalFormatting sqref="O31">
    <cfRule type="containsErrors" dxfId="6479" priority="636">
      <formula>ISERROR(O31)</formula>
    </cfRule>
  </conditionalFormatting>
  <conditionalFormatting sqref="O34">
    <cfRule type="containsErrors" dxfId="6478" priority="635">
      <formula>ISERROR(O34)</formula>
    </cfRule>
  </conditionalFormatting>
  <conditionalFormatting sqref="O31">
    <cfRule type="containsErrors" dxfId="6477" priority="634">
      <formula>ISERROR(O31)</formula>
    </cfRule>
  </conditionalFormatting>
  <conditionalFormatting sqref="O34">
    <cfRule type="containsErrors" dxfId="6476" priority="633">
      <formula>ISERROR(O34)</formula>
    </cfRule>
  </conditionalFormatting>
  <conditionalFormatting sqref="O31">
    <cfRule type="containsErrors" dxfId="6475" priority="632">
      <formula>ISERROR(O31)</formula>
    </cfRule>
  </conditionalFormatting>
  <conditionalFormatting sqref="O34">
    <cfRule type="containsErrors" dxfId="6474" priority="631">
      <formula>ISERROR(O34)</formula>
    </cfRule>
  </conditionalFormatting>
  <conditionalFormatting sqref="O31">
    <cfRule type="containsErrors" dxfId="6473" priority="630">
      <formula>ISERROR(O31)</formula>
    </cfRule>
  </conditionalFormatting>
  <conditionalFormatting sqref="O34">
    <cfRule type="containsErrors" dxfId="6472" priority="629">
      <formula>ISERROR(O34)</formula>
    </cfRule>
  </conditionalFormatting>
  <conditionalFormatting sqref="O31">
    <cfRule type="containsErrors" dxfId="6471" priority="628">
      <formula>ISERROR(O31)</formula>
    </cfRule>
  </conditionalFormatting>
  <conditionalFormatting sqref="O34">
    <cfRule type="containsErrors" dxfId="6470" priority="627">
      <formula>ISERROR(O34)</formula>
    </cfRule>
  </conditionalFormatting>
  <conditionalFormatting sqref="O31">
    <cfRule type="containsErrors" dxfId="6469" priority="626">
      <formula>ISERROR(O31)</formula>
    </cfRule>
  </conditionalFormatting>
  <conditionalFormatting sqref="O34">
    <cfRule type="containsErrors" dxfId="6468" priority="625">
      <formula>ISERROR(O34)</formula>
    </cfRule>
  </conditionalFormatting>
  <conditionalFormatting sqref="O31">
    <cfRule type="containsErrors" dxfId="6467" priority="624">
      <formula>ISERROR(O31)</formula>
    </cfRule>
  </conditionalFormatting>
  <conditionalFormatting sqref="O34">
    <cfRule type="containsErrors" dxfId="6466" priority="623">
      <formula>ISERROR(O34)</formula>
    </cfRule>
  </conditionalFormatting>
  <conditionalFormatting sqref="O31">
    <cfRule type="containsErrors" dxfId="6465" priority="622">
      <formula>ISERROR(O31)</formula>
    </cfRule>
  </conditionalFormatting>
  <conditionalFormatting sqref="O34">
    <cfRule type="containsErrors" dxfId="6464" priority="621">
      <formula>ISERROR(O34)</formula>
    </cfRule>
  </conditionalFormatting>
  <conditionalFormatting sqref="O31">
    <cfRule type="containsErrors" dxfId="6463" priority="620">
      <formula>ISERROR(O31)</formula>
    </cfRule>
  </conditionalFormatting>
  <conditionalFormatting sqref="O34">
    <cfRule type="containsErrors" dxfId="6462" priority="619">
      <formula>ISERROR(O34)</formula>
    </cfRule>
  </conditionalFormatting>
  <conditionalFormatting sqref="O31">
    <cfRule type="containsErrors" dxfId="6461" priority="618">
      <formula>ISERROR(O31)</formula>
    </cfRule>
  </conditionalFormatting>
  <conditionalFormatting sqref="O34">
    <cfRule type="containsErrors" dxfId="6460" priority="617">
      <formula>ISERROR(O34)</formula>
    </cfRule>
  </conditionalFormatting>
  <conditionalFormatting sqref="O31">
    <cfRule type="containsErrors" dxfId="6459" priority="616">
      <formula>ISERROR(O31)</formula>
    </cfRule>
  </conditionalFormatting>
  <conditionalFormatting sqref="O34">
    <cfRule type="containsErrors" dxfId="6458" priority="615">
      <formula>ISERROR(O34)</formula>
    </cfRule>
  </conditionalFormatting>
  <conditionalFormatting sqref="O31">
    <cfRule type="containsErrors" dxfId="6457" priority="614">
      <formula>ISERROR(O31)</formula>
    </cfRule>
  </conditionalFormatting>
  <conditionalFormatting sqref="O34">
    <cfRule type="containsErrors" dxfId="6456" priority="613">
      <formula>ISERROR(O34)</formula>
    </cfRule>
  </conditionalFormatting>
  <conditionalFormatting sqref="O31">
    <cfRule type="containsErrors" dxfId="6455" priority="612">
      <formula>ISERROR(O31)</formula>
    </cfRule>
  </conditionalFormatting>
  <conditionalFormatting sqref="O34">
    <cfRule type="containsErrors" dxfId="6454" priority="611">
      <formula>ISERROR(O34)</formula>
    </cfRule>
  </conditionalFormatting>
  <conditionalFormatting sqref="O31">
    <cfRule type="containsErrors" dxfId="6453" priority="610">
      <formula>ISERROR(O31)</formula>
    </cfRule>
  </conditionalFormatting>
  <conditionalFormatting sqref="O34">
    <cfRule type="containsErrors" dxfId="6452" priority="609">
      <formula>ISERROR(O34)</formula>
    </cfRule>
  </conditionalFormatting>
  <conditionalFormatting sqref="O31">
    <cfRule type="containsErrors" dxfId="6451" priority="608">
      <formula>ISERROR(O31)</formula>
    </cfRule>
  </conditionalFormatting>
  <conditionalFormatting sqref="O34">
    <cfRule type="containsErrors" dxfId="6450" priority="607">
      <formula>ISERROR(O34)</formula>
    </cfRule>
  </conditionalFormatting>
  <conditionalFormatting sqref="O31">
    <cfRule type="containsErrors" dxfId="6449" priority="606">
      <formula>ISERROR(O31)</formula>
    </cfRule>
  </conditionalFormatting>
  <conditionalFormatting sqref="O34">
    <cfRule type="containsErrors" dxfId="6448" priority="605">
      <formula>ISERROR(O34)</formula>
    </cfRule>
  </conditionalFormatting>
  <conditionalFormatting sqref="O31">
    <cfRule type="containsErrors" dxfId="6447" priority="604">
      <formula>ISERROR(O31)</formula>
    </cfRule>
  </conditionalFormatting>
  <conditionalFormatting sqref="O34">
    <cfRule type="containsErrors" dxfId="6446" priority="603">
      <formula>ISERROR(O34)</formula>
    </cfRule>
  </conditionalFormatting>
  <conditionalFormatting sqref="O31">
    <cfRule type="containsErrors" dxfId="6445" priority="602">
      <formula>ISERROR(O31)</formula>
    </cfRule>
  </conditionalFormatting>
  <conditionalFormatting sqref="O34">
    <cfRule type="containsErrors" dxfId="6444" priority="601">
      <formula>ISERROR(O34)</formula>
    </cfRule>
  </conditionalFormatting>
  <conditionalFormatting sqref="O31">
    <cfRule type="containsErrors" dxfId="6443" priority="600">
      <formula>ISERROR(O31)</formula>
    </cfRule>
  </conditionalFormatting>
  <conditionalFormatting sqref="O34">
    <cfRule type="containsErrors" dxfId="6442" priority="599">
      <formula>ISERROR(O34)</formula>
    </cfRule>
  </conditionalFormatting>
  <conditionalFormatting sqref="O31">
    <cfRule type="containsErrors" dxfId="6441" priority="598">
      <formula>ISERROR(O31)</formula>
    </cfRule>
  </conditionalFormatting>
  <conditionalFormatting sqref="O34">
    <cfRule type="containsErrors" dxfId="6440" priority="597">
      <formula>ISERROR(O34)</formula>
    </cfRule>
  </conditionalFormatting>
  <conditionalFormatting sqref="O31">
    <cfRule type="containsErrors" dxfId="6439" priority="596">
      <formula>ISERROR(O31)</formula>
    </cfRule>
  </conditionalFormatting>
  <conditionalFormatting sqref="O34">
    <cfRule type="containsErrors" dxfId="6438" priority="595">
      <formula>ISERROR(O34)</formula>
    </cfRule>
  </conditionalFormatting>
  <conditionalFormatting sqref="O31">
    <cfRule type="containsErrors" dxfId="6437" priority="594">
      <formula>ISERROR(O31)</formula>
    </cfRule>
  </conditionalFormatting>
  <conditionalFormatting sqref="O34">
    <cfRule type="containsErrors" dxfId="6436" priority="593">
      <formula>ISERROR(O34)</formula>
    </cfRule>
  </conditionalFormatting>
  <conditionalFormatting sqref="O34">
    <cfRule type="containsErrors" dxfId="6435" priority="592">
      <formula>ISERROR(O34)</formula>
    </cfRule>
  </conditionalFormatting>
  <conditionalFormatting sqref="O31">
    <cfRule type="containsErrors" dxfId="6434" priority="591">
      <formula>ISERROR(O31)</formula>
    </cfRule>
  </conditionalFormatting>
  <conditionalFormatting sqref="O34">
    <cfRule type="containsErrors" dxfId="6433" priority="590">
      <formula>ISERROR(O34)</formula>
    </cfRule>
  </conditionalFormatting>
  <conditionalFormatting sqref="O31">
    <cfRule type="containsErrors" dxfId="6432" priority="589">
      <formula>ISERROR(O31)</formula>
    </cfRule>
  </conditionalFormatting>
  <conditionalFormatting sqref="O34">
    <cfRule type="containsErrors" dxfId="6431" priority="588">
      <formula>ISERROR(O34)</formula>
    </cfRule>
  </conditionalFormatting>
  <conditionalFormatting sqref="O31">
    <cfRule type="containsErrors" dxfId="6430" priority="587">
      <formula>ISERROR(O31)</formula>
    </cfRule>
  </conditionalFormatting>
  <conditionalFormatting sqref="N29:Q29 N28:P28 N22:Q27 N30:O38">
    <cfRule type="containsErrors" dxfId="6429" priority="586">
      <formula>ISERROR(N22)</formula>
    </cfRule>
  </conditionalFormatting>
  <conditionalFormatting sqref="N29:Q29 N28:P28 N22:Q27 N30:O38">
    <cfRule type="containsErrors" dxfId="6428" priority="585">
      <formula>ISERROR(N22)</formula>
    </cfRule>
  </conditionalFormatting>
  <conditionalFormatting sqref="N35:N38">
    <cfRule type="cellIs" dxfId="6427" priority="584" operator="notEqual">
      <formula>0</formula>
    </cfRule>
  </conditionalFormatting>
  <conditionalFormatting sqref="N50">
    <cfRule type="containsErrors" dxfId="6426" priority="583">
      <formula>ISERROR(N50)</formula>
    </cfRule>
  </conditionalFormatting>
  <conditionalFormatting sqref="N50">
    <cfRule type="containsErrors" dxfId="6425" priority="582">
      <formula>ISERROR(N50)</formula>
    </cfRule>
  </conditionalFormatting>
  <conditionalFormatting sqref="N68">
    <cfRule type="containsErrors" dxfId="6424" priority="581">
      <formula>ISERROR(N68)</formula>
    </cfRule>
  </conditionalFormatting>
  <conditionalFormatting sqref="N68">
    <cfRule type="containsErrors" dxfId="6423" priority="580">
      <formula>ISERROR(N68)</formula>
    </cfRule>
  </conditionalFormatting>
  <conditionalFormatting sqref="N86">
    <cfRule type="containsErrors" dxfId="6422" priority="579">
      <formula>ISERROR(N86)</formula>
    </cfRule>
  </conditionalFormatting>
  <conditionalFormatting sqref="N86">
    <cfRule type="containsErrors" dxfId="6421" priority="578">
      <formula>ISERROR(N86)</formula>
    </cfRule>
  </conditionalFormatting>
  <conditionalFormatting sqref="N104">
    <cfRule type="containsErrors" dxfId="6420" priority="577">
      <formula>ISERROR(N104)</formula>
    </cfRule>
  </conditionalFormatting>
  <conditionalFormatting sqref="N104">
    <cfRule type="containsErrors" dxfId="6419" priority="576">
      <formula>ISERROR(N104)</formula>
    </cfRule>
  </conditionalFormatting>
  <conditionalFormatting sqref="N31:O38">
    <cfRule type="containsErrors" dxfId="6418" priority="575">
      <formula>ISERROR(N31)</formula>
    </cfRule>
  </conditionalFormatting>
  <conditionalFormatting sqref="N31:O38">
    <cfRule type="containsErrors" dxfId="6417" priority="574">
      <formula>ISERROR(N31)</formula>
    </cfRule>
  </conditionalFormatting>
  <conditionalFormatting sqref="N35:N38">
    <cfRule type="cellIs" dxfId="6416" priority="573" operator="notEqual">
      <formula>0</formula>
    </cfRule>
  </conditionalFormatting>
  <conditionalFormatting sqref="O49">
    <cfRule type="containsErrors" dxfId="6415" priority="572">
      <formula>ISERROR(O49)</formula>
    </cfRule>
  </conditionalFormatting>
  <conditionalFormatting sqref="O52">
    <cfRule type="containsErrors" dxfId="6414" priority="571">
      <formula>ISERROR(O52)</formula>
    </cfRule>
  </conditionalFormatting>
  <conditionalFormatting sqref="O49">
    <cfRule type="containsErrors" dxfId="6413" priority="570">
      <formula>ISERROR(O49)</formula>
    </cfRule>
  </conditionalFormatting>
  <conditionalFormatting sqref="O52">
    <cfRule type="containsErrors" dxfId="6412" priority="569">
      <formula>ISERROR(O52)</formula>
    </cfRule>
  </conditionalFormatting>
  <conditionalFormatting sqref="O49">
    <cfRule type="containsErrors" dxfId="6411" priority="568">
      <formula>ISERROR(O49)</formula>
    </cfRule>
  </conditionalFormatting>
  <conditionalFormatting sqref="O52">
    <cfRule type="containsErrors" dxfId="6410" priority="567">
      <formula>ISERROR(O52)</formula>
    </cfRule>
  </conditionalFormatting>
  <conditionalFormatting sqref="O49">
    <cfRule type="containsErrors" dxfId="6409" priority="566">
      <formula>ISERROR(O49)</formula>
    </cfRule>
  </conditionalFormatting>
  <conditionalFormatting sqref="O52">
    <cfRule type="containsErrors" dxfId="6408" priority="565">
      <formula>ISERROR(O52)</formula>
    </cfRule>
  </conditionalFormatting>
  <conditionalFormatting sqref="O49">
    <cfRule type="containsErrors" dxfId="6407" priority="564">
      <formula>ISERROR(O49)</formula>
    </cfRule>
  </conditionalFormatting>
  <conditionalFormatting sqref="O52">
    <cfRule type="containsErrors" dxfId="6406" priority="563">
      <formula>ISERROR(O52)</formula>
    </cfRule>
  </conditionalFormatting>
  <conditionalFormatting sqref="O49">
    <cfRule type="containsErrors" dxfId="6405" priority="562">
      <formula>ISERROR(O49)</formula>
    </cfRule>
  </conditionalFormatting>
  <conditionalFormatting sqref="O52">
    <cfRule type="containsErrors" dxfId="6404" priority="561">
      <formula>ISERROR(O52)</formula>
    </cfRule>
  </conditionalFormatting>
  <conditionalFormatting sqref="O49">
    <cfRule type="containsErrors" dxfId="6403" priority="560">
      <formula>ISERROR(O49)</formula>
    </cfRule>
  </conditionalFormatting>
  <conditionalFormatting sqref="O52">
    <cfRule type="containsErrors" dxfId="6402" priority="559">
      <formula>ISERROR(O52)</formula>
    </cfRule>
  </conditionalFormatting>
  <conditionalFormatting sqref="O49">
    <cfRule type="containsErrors" dxfId="6401" priority="558">
      <formula>ISERROR(O49)</formula>
    </cfRule>
  </conditionalFormatting>
  <conditionalFormatting sqref="O52">
    <cfRule type="containsErrors" dxfId="6400" priority="557">
      <formula>ISERROR(O52)</formula>
    </cfRule>
  </conditionalFormatting>
  <conditionalFormatting sqref="O49">
    <cfRule type="containsErrors" dxfId="6399" priority="556">
      <formula>ISERROR(O49)</formula>
    </cfRule>
  </conditionalFormatting>
  <conditionalFormatting sqref="O52">
    <cfRule type="containsErrors" dxfId="6398" priority="555">
      <formula>ISERROR(O52)</formula>
    </cfRule>
  </conditionalFormatting>
  <conditionalFormatting sqref="O49">
    <cfRule type="containsErrors" dxfId="6397" priority="554">
      <formula>ISERROR(O49)</formula>
    </cfRule>
  </conditionalFormatting>
  <conditionalFormatting sqref="O52">
    <cfRule type="containsErrors" dxfId="6396" priority="553">
      <formula>ISERROR(O52)</formula>
    </cfRule>
  </conditionalFormatting>
  <conditionalFormatting sqref="O49">
    <cfRule type="containsErrors" dxfId="6395" priority="552">
      <formula>ISERROR(O49)</formula>
    </cfRule>
  </conditionalFormatting>
  <conditionalFormatting sqref="O52">
    <cfRule type="containsErrors" dxfId="6394" priority="551">
      <formula>ISERROR(O52)</formula>
    </cfRule>
  </conditionalFormatting>
  <conditionalFormatting sqref="O49">
    <cfRule type="containsErrors" dxfId="6393" priority="550">
      <formula>ISERROR(O49)</formula>
    </cfRule>
  </conditionalFormatting>
  <conditionalFormatting sqref="O52">
    <cfRule type="containsErrors" dxfId="6392" priority="549">
      <formula>ISERROR(O52)</formula>
    </cfRule>
  </conditionalFormatting>
  <conditionalFormatting sqref="O49">
    <cfRule type="containsErrors" dxfId="6391" priority="548">
      <formula>ISERROR(O49)</formula>
    </cfRule>
  </conditionalFormatting>
  <conditionalFormatting sqref="O52">
    <cfRule type="containsErrors" dxfId="6390" priority="547">
      <formula>ISERROR(O52)</formula>
    </cfRule>
  </conditionalFormatting>
  <conditionalFormatting sqref="O49">
    <cfRule type="containsErrors" dxfId="6389" priority="546">
      <formula>ISERROR(O49)</formula>
    </cfRule>
  </conditionalFormatting>
  <conditionalFormatting sqref="O52">
    <cfRule type="containsErrors" dxfId="6388" priority="545">
      <formula>ISERROR(O52)</formula>
    </cfRule>
  </conditionalFormatting>
  <conditionalFormatting sqref="O49">
    <cfRule type="containsErrors" dxfId="6387" priority="544">
      <formula>ISERROR(O49)</formula>
    </cfRule>
  </conditionalFormatting>
  <conditionalFormatting sqref="O52">
    <cfRule type="containsErrors" dxfId="6386" priority="543">
      <formula>ISERROR(O52)</formula>
    </cfRule>
  </conditionalFormatting>
  <conditionalFormatting sqref="O49">
    <cfRule type="containsErrors" dxfId="6385" priority="542">
      <formula>ISERROR(O49)</formula>
    </cfRule>
  </conditionalFormatting>
  <conditionalFormatting sqref="O52">
    <cfRule type="containsErrors" dxfId="6384" priority="541">
      <formula>ISERROR(O52)</formula>
    </cfRule>
  </conditionalFormatting>
  <conditionalFormatting sqref="O49">
    <cfRule type="containsErrors" dxfId="6383" priority="540">
      <formula>ISERROR(O49)</formula>
    </cfRule>
  </conditionalFormatting>
  <conditionalFormatting sqref="O52">
    <cfRule type="containsErrors" dxfId="6382" priority="539">
      <formula>ISERROR(O52)</formula>
    </cfRule>
  </conditionalFormatting>
  <conditionalFormatting sqref="O49">
    <cfRule type="containsErrors" dxfId="6381" priority="538">
      <formula>ISERROR(O49)</formula>
    </cfRule>
  </conditionalFormatting>
  <conditionalFormatting sqref="O52">
    <cfRule type="containsErrors" dxfId="6380" priority="537">
      <formula>ISERROR(O52)</formula>
    </cfRule>
  </conditionalFormatting>
  <conditionalFormatting sqref="O49">
    <cfRule type="containsErrors" dxfId="6379" priority="536">
      <formula>ISERROR(O49)</formula>
    </cfRule>
  </conditionalFormatting>
  <conditionalFormatting sqref="O52">
    <cfRule type="containsErrors" dxfId="6378" priority="535">
      <formula>ISERROR(O52)</formula>
    </cfRule>
  </conditionalFormatting>
  <conditionalFormatting sqref="O49">
    <cfRule type="containsErrors" dxfId="6377" priority="534">
      <formula>ISERROR(O49)</formula>
    </cfRule>
  </conditionalFormatting>
  <conditionalFormatting sqref="O52">
    <cfRule type="containsErrors" dxfId="6376" priority="533">
      <formula>ISERROR(O52)</formula>
    </cfRule>
  </conditionalFormatting>
  <conditionalFormatting sqref="O49">
    <cfRule type="containsErrors" dxfId="6375" priority="532">
      <formula>ISERROR(O49)</formula>
    </cfRule>
  </conditionalFormatting>
  <conditionalFormatting sqref="O52">
    <cfRule type="containsErrors" dxfId="6374" priority="531">
      <formula>ISERROR(O52)</formula>
    </cfRule>
  </conditionalFormatting>
  <conditionalFormatting sqref="O49">
    <cfRule type="containsErrors" dxfId="6373" priority="530">
      <formula>ISERROR(O49)</formula>
    </cfRule>
  </conditionalFormatting>
  <conditionalFormatting sqref="O52">
    <cfRule type="containsErrors" dxfId="6372" priority="529">
      <formula>ISERROR(O52)</formula>
    </cfRule>
  </conditionalFormatting>
  <conditionalFormatting sqref="O49">
    <cfRule type="containsErrors" dxfId="6371" priority="528">
      <formula>ISERROR(O49)</formula>
    </cfRule>
  </conditionalFormatting>
  <conditionalFormatting sqref="O52">
    <cfRule type="containsErrors" dxfId="6370" priority="527">
      <formula>ISERROR(O52)</formula>
    </cfRule>
  </conditionalFormatting>
  <conditionalFormatting sqref="O49">
    <cfRule type="containsErrors" dxfId="6369" priority="526">
      <formula>ISERROR(O49)</formula>
    </cfRule>
  </conditionalFormatting>
  <conditionalFormatting sqref="O52">
    <cfRule type="containsErrors" dxfId="6368" priority="525">
      <formula>ISERROR(O52)</formula>
    </cfRule>
  </conditionalFormatting>
  <conditionalFormatting sqref="O49">
    <cfRule type="containsErrors" dxfId="6367" priority="524">
      <formula>ISERROR(O49)</formula>
    </cfRule>
  </conditionalFormatting>
  <conditionalFormatting sqref="O52">
    <cfRule type="containsErrors" dxfId="6366" priority="523">
      <formula>ISERROR(O52)</formula>
    </cfRule>
  </conditionalFormatting>
  <conditionalFormatting sqref="O49">
    <cfRule type="containsErrors" dxfId="6365" priority="522">
      <formula>ISERROR(O49)</formula>
    </cfRule>
  </conditionalFormatting>
  <conditionalFormatting sqref="O52">
    <cfRule type="containsErrors" dxfId="6364" priority="521">
      <formula>ISERROR(O52)</formula>
    </cfRule>
  </conditionalFormatting>
  <conditionalFormatting sqref="O49">
    <cfRule type="containsErrors" dxfId="6363" priority="520">
      <formula>ISERROR(O49)</formula>
    </cfRule>
  </conditionalFormatting>
  <conditionalFormatting sqref="O52">
    <cfRule type="containsErrors" dxfId="6362" priority="519">
      <formula>ISERROR(O52)</formula>
    </cfRule>
  </conditionalFormatting>
  <conditionalFormatting sqref="O49">
    <cfRule type="containsErrors" dxfId="6361" priority="518">
      <formula>ISERROR(O49)</formula>
    </cfRule>
  </conditionalFormatting>
  <conditionalFormatting sqref="O52">
    <cfRule type="containsErrors" dxfId="6360" priority="517">
      <formula>ISERROR(O52)</formula>
    </cfRule>
  </conditionalFormatting>
  <conditionalFormatting sqref="O49">
    <cfRule type="containsErrors" dxfId="6359" priority="516">
      <formula>ISERROR(O49)</formula>
    </cfRule>
  </conditionalFormatting>
  <conditionalFormatting sqref="O52">
    <cfRule type="containsErrors" dxfId="6358" priority="515">
      <formula>ISERROR(O52)</formula>
    </cfRule>
  </conditionalFormatting>
  <conditionalFormatting sqref="O49">
    <cfRule type="containsErrors" dxfId="6357" priority="514">
      <formula>ISERROR(O49)</formula>
    </cfRule>
  </conditionalFormatting>
  <conditionalFormatting sqref="O52">
    <cfRule type="containsErrors" dxfId="6356" priority="513">
      <formula>ISERROR(O52)</formula>
    </cfRule>
  </conditionalFormatting>
  <conditionalFormatting sqref="O49">
    <cfRule type="containsErrors" dxfId="6355" priority="512">
      <formula>ISERROR(O49)</formula>
    </cfRule>
  </conditionalFormatting>
  <conditionalFormatting sqref="O52">
    <cfRule type="containsErrors" dxfId="6354" priority="511">
      <formula>ISERROR(O52)</formula>
    </cfRule>
  </conditionalFormatting>
  <conditionalFormatting sqref="O49">
    <cfRule type="containsErrors" dxfId="6353" priority="510">
      <formula>ISERROR(O49)</formula>
    </cfRule>
  </conditionalFormatting>
  <conditionalFormatting sqref="O52">
    <cfRule type="containsErrors" dxfId="6352" priority="509">
      <formula>ISERROR(O52)</formula>
    </cfRule>
  </conditionalFormatting>
  <conditionalFormatting sqref="O49">
    <cfRule type="containsErrors" dxfId="6351" priority="508">
      <formula>ISERROR(O49)</formula>
    </cfRule>
  </conditionalFormatting>
  <conditionalFormatting sqref="O52">
    <cfRule type="containsErrors" dxfId="6350" priority="507">
      <formula>ISERROR(O52)</formula>
    </cfRule>
  </conditionalFormatting>
  <conditionalFormatting sqref="O49">
    <cfRule type="containsErrors" dxfId="6349" priority="506">
      <formula>ISERROR(O49)</formula>
    </cfRule>
  </conditionalFormatting>
  <conditionalFormatting sqref="O52">
    <cfRule type="containsErrors" dxfId="6348" priority="505">
      <formula>ISERROR(O52)</formula>
    </cfRule>
  </conditionalFormatting>
  <conditionalFormatting sqref="O49">
    <cfRule type="containsErrors" dxfId="6347" priority="504">
      <formula>ISERROR(O49)</formula>
    </cfRule>
  </conditionalFormatting>
  <conditionalFormatting sqref="O52">
    <cfRule type="containsErrors" dxfId="6346" priority="503">
      <formula>ISERROR(O52)</formula>
    </cfRule>
  </conditionalFormatting>
  <conditionalFormatting sqref="O49">
    <cfRule type="containsErrors" dxfId="6345" priority="502">
      <formula>ISERROR(O49)</formula>
    </cfRule>
  </conditionalFormatting>
  <conditionalFormatting sqref="O52">
    <cfRule type="containsErrors" dxfId="6344" priority="501">
      <formula>ISERROR(O52)</formula>
    </cfRule>
  </conditionalFormatting>
  <conditionalFormatting sqref="O49">
    <cfRule type="containsErrors" dxfId="6343" priority="500">
      <formula>ISERROR(O49)</formula>
    </cfRule>
  </conditionalFormatting>
  <conditionalFormatting sqref="O52">
    <cfRule type="containsErrors" dxfId="6342" priority="499">
      <formula>ISERROR(O52)</formula>
    </cfRule>
  </conditionalFormatting>
  <conditionalFormatting sqref="O49">
    <cfRule type="containsErrors" dxfId="6341" priority="498">
      <formula>ISERROR(O49)</formula>
    </cfRule>
  </conditionalFormatting>
  <conditionalFormatting sqref="O52">
    <cfRule type="containsErrors" dxfId="6340" priority="497">
      <formula>ISERROR(O52)</formula>
    </cfRule>
  </conditionalFormatting>
  <conditionalFormatting sqref="O49">
    <cfRule type="containsErrors" dxfId="6339" priority="496">
      <formula>ISERROR(O49)</formula>
    </cfRule>
  </conditionalFormatting>
  <conditionalFormatting sqref="O52">
    <cfRule type="containsErrors" dxfId="6338" priority="495">
      <formula>ISERROR(O52)</formula>
    </cfRule>
  </conditionalFormatting>
  <conditionalFormatting sqref="O49">
    <cfRule type="containsErrors" dxfId="6337" priority="494">
      <formula>ISERROR(O49)</formula>
    </cfRule>
  </conditionalFormatting>
  <conditionalFormatting sqref="O52">
    <cfRule type="containsErrors" dxfId="6336" priority="493">
      <formula>ISERROR(O52)</formula>
    </cfRule>
  </conditionalFormatting>
  <conditionalFormatting sqref="O49">
    <cfRule type="containsErrors" dxfId="6335" priority="492">
      <formula>ISERROR(O49)</formula>
    </cfRule>
  </conditionalFormatting>
  <conditionalFormatting sqref="O52">
    <cfRule type="containsErrors" dxfId="6334" priority="491">
      <formula>ISERROR(O52)</formula>
    </cfRule>
  </conditionalFormatting>
  <conditionalFormatting sqref="O49">
    <cfRule type="containsErrors" dxfId="6333" priority="490">
      <formula>ISERROR(O49)</formula>
    </cfRule>
  </conditionalFormatting>
  <conditionalFormatting sqref="O52">
    <cfRule type="containsErrors" dxfId="6332" priority="489">
      <formula>ISERROR(O52)</formula>
    </cfRule>
  </conditionalFormatting>
  <conditionalFormatting sqref="O49">
    <cfRule type="containsErrors" dxfId="6331" priority="488">
      <formula>ISERROR(O49)</formula>
    </cfRule>
  </conditionalFormatting>
  <conditionalFormatting sqref="O52">
    <cfRule type="containsErrors" dxfId="6330" priority="487">
      <formula>ISERROR(O52)</formula>
    </cfRule>
  </conditionalFormatting>
  <conditionalFormatting sqref="O49">
    <cfRule type="containsErrors" dxfId="6329" priority="486">
      <formula>ISERROR(O49)</formula>
    </cfRule>
  </conditionalFormatting>
  <conditionalFormatting sqref="O52">
    <cfRule type="containsErrors" dxfId="6328" priority="485">
      <formula>ISERROR(O52)</formula>
    </cfRule>
  </conditionalFormatting>
  <conditionalFormatting sqref="O49">
    <cfRule type="containsErrors" dxfId="6327" priority="484">
      <formula>ISERROR(O49)</formula>
    </cfRule>
  </conditionalFormatting>
  <conditionalFormatting sqref="O52">
    <cfRule type="containsErrors" dxfId="6326" priority="483">
      <formula>ISERROR(O52)</formula>
    </cfRule>
  </conditionalFormatting>
  <conditionalFormatting sqref="O49">
    <cfRule type="containsErrors" dxfId="6325" priority="482">
      <formula>ISERROR(O49)</formula>
    </cfRule>
  </conditionalFormatting>
  <conditionalFormatting sqref="O52">
    <cfRule type="containsErrors" dxfId="6324" priority="481">
      <formula>ISERROR(O52)</formula>
    </cfRule>
  </conditionalFormatting>
  <conditionalFormatting sqref="O49">
    <cfRule type="containsErrors" dxfId="6323" priority="480">
      <formula>ISERROR(O49)</formula>
    </cfRule>
  </conditionalFormatting>
  <conditionalFormatting sqref="O52">
    <cfRule type="containsErrors" dxfId="6322" priority="479">
      <formula>ISERROR(O52)</formula>
    </cfRule>
  </conditionalFormatting>
  <conditionalFormatting sqref="O49">
    <cfRule type="containsErrors" dxfId="6321" priority="478">
      <formula>ISERROR(O49)</formula>
    </cfRule>
  </conditionalFormatting>
  <conditionalFormatting sqref="O52">
    <cfRule type="containsErrors" dxfId="6320" priority="477">
      <formula>ISERROR(O52)</formula>
    </cfRule>
  </conditionalFormatting>
  <conditionalFormatting sqref="O49">
    <cfRule type="containsErrors" dxfId="6319" priority="476">
      <formula>ISERROR(O49)</formula>
    </cfRule>
  </conditionalFormatting>
  <conditionalFormatting sqref="O52">
    <cfRule type="containsErrors" dxfId="6318" priority="475">
      <formula>ISERROR(O52)</formula>
    </cfRule>
  </conditionalFormatting>
  <conditionalFormatting sqref="O49">
    <cfRule type="containsErrors" dxfId="6317" priority="474">
      <formula>ISERROR(O49)</formula>
    </cfRule>
  </conditionalFormatting>
  <conditionalFormatting sqref="O52">
    <cfRule type="containsErrors" dxfId="6316" priority="473">
      <formula>ISERROR(O52)</formula>
    </cfRule>
  </conditionalFormatting>
  <conditionalFormatting sqref="O52">
    <cfRule type="containsErrors" dxfId="6315" priority="472">
      <formula>ISERROR(O52)</formula>
    </cfRule>
  </conditionalFormatting>
  <conditionalFormatting sqref="O49">
    <cfRule type="containsErrors" dxfId="6314" priority="471">
      <formula>ISERROR(O49)</formula>
    </cfRule>
  </conditionalFormatting>
  <conditionalFormatting sqref="O52">
    <cfRule type="containsErrors" dxfId="6313" priority="470">
      <formula>ISERROR(O52)</formula>
    </cfRule>
  </conditionalFormatting>
  <conditionalFormatting sqref="O49">
    <cfRule type="containsErrors" dxfId="6312" priority="469">
      <formula>ISERROR(O49)</formula>
    </cfRule>
  </conditionalFormatting>
  <conditionalFormatting sqref="O52">
    <cfRule type="containsErrors" dxfId="6311" priority="468">
      <formula>ISERROR(O52)</formula>
    </cfRule>
  </conditionalFormatting>
  <conditionalFormatting sqref="O49">
    <cfRule type="containsErrors" dxfId="6310" priority="467">
      <formula>ISERROR(O49)</formula>
    </cfRule>
  </conditionalFormatting>
  <conditionalFormatting sqref="N49:O56">
    <cfRule type="containsErrors" dxfId="6309" priority="466">
      <formula>ISERROR(N49)</formula>
    </cfRule>
  </conditionalFormatting>
  <conditionalFormatting sqref="N49:O56">
    <cfRule type="containsErrors" dxfId="6308" priority="465">
      <formula>ISERROR(N49)</formula>
    </cfRule>
  </conditionalFormatting>
  <conditionalFormatting sqref="N53:N56">
    <cfRule type="cellIs" dxfId="6307" priority="464" operator="notEqual">
      <formula>0</formula>
    </cfRule>
  </conditionalFormatting>
  <conditionalFormatting sqref="N49:O56">
    <cfRule type="containsErrors" dxfId="6306" priority="463">
      <formula>ISERROR(N49)</formula>
    </cfRule>
  </conditionalFormatting>
  <conditionalFormatting sqref="N49:O56">
    <cfRule type="containsErrors" dxfId="6305" priority="462">
      <formula>ISERROR(N49)</formula>
    </cfRule>
  </conditionalFormatting>
  <conditionalFormatting sqref="N53:N56">
    <cfRule type="cellIs" dxfId="6304" priority="461" operator="notEqual">
      <formula>0</formula>
    </cfRule>
  </conditionalFormatting>
  <conditionalFormatting sqref="N31:O38">
    <cfRule type="containsErrors" dxfId="6303" priority="460">
      <formula>ISERROR(N31)</formula>
    </cfRule>
  </conditionalFormatting>
  <conditionalFormatting sqref="N31:O38">
    <cfRule type="containsErrors" dxfId="6302" priority="459">
      <formula>ISERROR(N31)</formula>
    </cfRule>
  </conditionalFormatting>
  <conditionalFormatting sqref="N35:N38">
    <cfRule type="cellIs" dxfId="6301" priority="458" operator="notEqual">
      <formula>0</formula>
    </cfRule>
  </conditionalFormatting>
  <conditionalFormatting sqref="N49:O56">
    <cfRule type="containsErrors" dxfId="6300" priority="457">
      <formula>ISERROR(N49)</formula>
    </cfRule>
  </conditionalFormatting>
  <conditionalFormatting sqref="N49:O56">
    <cfRule type="containsErrors" dxfId="6299" priority="456">
      <formula>ISERROR(N49)</formula>
    </cfRule>
  </conditionalFormatting>
  <conditionalFormatting sqref="N53:N56">
    <cfRule type="cellIs" dxfId="6298" priority="455" operator="notEqual">
      <formula>0</formula>
    </cfRule>
  </conditionalFormatting>
  <conditionalFormatting sqref="N1:N9 N11 N19:N110">
    <cfRule type="containsErrors" dxfId="6297" priority="454">
      <formula>ISERROR(N1)</formula>
    </cfRule>
  </conditionalFormatting>
  <conditionalFormatting sqref="N1:N9 N11 N19:N110">
    <cfRule type="containsErrors" dxfId="6296" priority="453">
      <formula>ISERROR(N1)</formula>
    </cfRule>
  </conditionalFormatting>
  <conditionalFormatting sqref="N1:N9 N11 N19:N110">
    <cfRule type="containsErrors" dxfId="6295" priority="452">
      <formula>ISERROR(N1)</formula>
    </cfRule>
  </conditionalFormatting>
  <conditionalFormatting sqref="N94:N110">
    <cfRule type="containsErrors" dxfId="6294" priority="451">
      <formula>ISERROR(N94)</formula>
    </cfRule>
  </conditionalFormatting>
  <conditionalFormatting sqref="N94:N110">
    <cfRule type="containsErrors" dxfId="6293" priority="450">
      <formula>ISERROR(N94)</formula>
    </cfRule>
  </conditionalFormatting>
  <conditionalFormatting sqref="N107:N110">
    <cfRule type="cellIs" dxfId="6292" priority="449" operator="notEqual">
      <formula>0</formula>
    </cfRule>
  </conditionalFormatting>
  <conditionalFormatting sqref="N76:N92">
    <cfRule type="containsErrors" dxfId="6291" priority="448">
      <formula>ISERROR(N76)</formula>
    </cfRule>
  </conditionalFormatting>
  <conditionalFormatting sqref="N76:N92">
    <cfRule type="containsErrors" dxfId="6290" priority="447">
      <formula>ISERROR(N76)</formula>
    </cfRule>
  </conditionalFormatting>
  <conditionalFormatting sqref="N89:N92">
    <cfRule type="cellIs" dxfId="6289" priority="446" operator="notEqual">
      <formula>0</formula>
    </cfRule>
  </conditionalFormatting>
  <conditionalFormatting sqref="N58:N74">
    <cfRule type="containsErrors" dxfId="6288" priority="445">
      <formula>ISERROR(N58)</formula>
    </cfRule>
  </conditionalFormatting>
  <conditionalFormatting sqref="N58:N74">
    <cfRule type="containsErrors" dxfId="6287" priority="444">
      <formula>ISERROR(N58)</formula>
    </cfRule>
  </conditionalFormatting>
  <conditionalFormatting sqref="N71:N74">
    <cfRule type="cellIs" dxfId="6286" priority="443" operator="notEqual">
      <formula>0</formula>
    </cfRule>
  </conditionalFormatting>
  <conditionalFormatting sqref="N40:N56">
    <cfRule type="containsErrors" dxfId="6285" priority="442">
      <formula>ISERROR(N40)</formula>
    </cfRule>
  </conditionalFormatting>
  <conditionalFormatting sqref="N40:N56">
    <cfRule type="containsErrors" dxfId="6284" priority="441">
      <formula>ISERROR(N40)</formula>
    </cfRule>
  </conditionalFormatting>
  <conditionalFormatting sqref="N53:N56">
    <cfRule type="cellIs" dxfId="6283" priority="440" operator="notEqual">
      <formula>0</formula>
    </cfRule>
  </conditionalFormatting>
  <conditionalFormatting sqref="N4:N9 N11 N19:N20">
    <cfRule type="containsErrors" dxfId="6282" priority="439">
      <formula>ISERROR(N4)</formula>
    </cfRule>
  </conditionalFormatting>
  <conditionalFormatting sqref="N4:N9 N11">
    <cfRule type="containsErrors" dxfId="6281" priority="438">
      <formula>ISERROR(N4)</formula>
    </cfRule>
  </conditionalFormatting>
  <conditionalFormatting sqref="N17:N20">
    <cfRule type="cellIs" dxfId="6280" priority="437" operator="notEqual">
      <formula>0</formula>
    </cfRule>
  </conditionalFormatting>
  <conditionalFormatting sqref="N22:N38">
    <cfRule type="containsErrors" dxfId="6279" priority="436">
      <formula>ISERROR(N22)</formula>
    </cfRule>
  </conditionalFormatting>
  <conditionalFormatting sqref="N22:N38">
    <cfRule type="containsErrors" dxfId="6278" priority="435">
      <formula>ISERROR(N22)</formula>
    </cfRule>
  </conditionalFormatting>
  <conditionalFormatting sqref="N35:N38">
    <cfRule type="cellIs" dxfId="6277" priority="434" operator="notEqual">
      <formula>0</formula>
    </cfRule>
  </conditionalFormatting>
  <conditionalFormatting sqref="N50">
    <cfRule type="containsErrors" dxfId="6276" priority="433">
      <formula>ISERROR(N50)</formula>
    </cfRule>
  </conditionalFormatting>
  <conditionalFormatting sqref="N50">
    <cfRule type="containsErrors" dxfId="6275" priority="432">
      <formula>ISERROR(N50)</formula>
    </cfRule>
  </conditionalFormatting>
  <conditionalFormatting sqref="N68">
    <cfRule type="containsErrors" dxfId="6274" priority="431">
      <formula>ISERROR(N68)</formula>
    </cfRule>
  </conditionalFormatting>
  <conditionalFormatting sqref="N68">
    <cfRule type="containsErrors" dxfId="6273" priority="430">
      <formula>ISERROR(N68)</formula>
    </cfRule>
  </conditionalFormatting>
  <conditionalFormatting sqref="N86">
    <cfRule type="containsErrors" dxfId="6272" priority="429">
      <formula>ISERROR(N86)</formula>
    </cfRule>
  </conditionalFormatting>
  <conditionalFormatting sqref="N86">
    <cfRule type="containsErrors" dxfId="6271" priority="428">
      <formula>ISERROR(N86)</formula>
    </cfRule>
  </conditionalFormatting>
  <conditionalFormatting sqref="N104">
    <cfRule type="containsErrors" dxfId="6270" priority="427">
      <formula>ISERROR(N104)</formula>
    </cfRule>
  </conditionalFormatting>
  <conditionalFormatting sqref="N104">
    <cfRule type="containsErrors" dxfId="6269" priority="426">
      <formula>ISERROR(N104)</formula>
    </cfRule>
  </conditionalFormatting>
  <conditionalFormatting sqref="N31:N38">
    <cfRule type="containsErrors" dxfId="6268" priority="425">
      <formula>ISERROR(N31)</formula>
    </cfRule>
  </conditionalFormatting>
  <conditionalFormatting sqref="N31:N38">
    <cfRule type="containsErrors" dxfId="6267" priority="424">
      <formula>ISERROR(N31)</formula>
    </cfRule>
  </conditionalFormatting>
  <conditionalFormatting sqref="N35:N38">
    <cfRule type="cellIs" dxfId="6266" priority="423" operator="notEqual">
      <formula>0</formula>
    </cfRule>
  </conditionalFormatting>
  <conditionalFormatting sqref="N49:N56">
    <cfRule type="containsErrors" dxfId="6265" priority="422">
      <formula>ISERROR(N49)</formula>
    </cfRule>
  </conditionalFormatting>
  <conditionalFormatting sqref="N49:N56">
    <cfRule type="containsErrors" dxfId="6264" priority="421">
      <formula>ISERROR(N49)</formula>
    </cfRule>
  </conditionalFormatting>
  <conditionalFormatting sqref="N53:N56">
    <cfRule type="cellIs" dxfId="6263" priority="420" operator="notEqual">
      <formula>0</formula>
    </cfRule>
  </conditionalFormatting>
  <conditionalFormatting sqref="N49:N56">
    <cfRule type="containsErrors" dxfId="6262" priority="419">
      <formula>ISERROR(N49)</formula>
    </cfRule>
  </conditionalFormatting>
  <conditionalFormatting sqref="N49:N56">
    <cfRule type="containsErrors" dxfId="6261" priority="418">
      <formula>ISERROR(N49)</formula>
    </cfRule>
  </conditionalFormatting>
  <conditionalFormatting sqref="N53:N56">
    <cfRule type="cellIs" dxfId="6260" priority="417" operator="notEqual">
      <formula>0</formula>
    </cfRule>
  </conditionalFormatting>
  <conditionalFormatting sqref="N31:N38">
    <cfRule type="containsErrors" dxfId="6259" priority="416">
      <formula>ISERROR(N31)</formula>
    </cfRule>
  </conditionalFormatting>
  <conditionalFormatting sqref="N31:N38">
    <cfRule type="containsErrors" dxfId="6258" priority="415">
      <formula>ISERROR(N31)</formula>
    </cfRule>
  </conditionalFormatting>
  <conditionalFormatting sqref="N35:N38">
    <cfRule type="cellIs" dxfId="6257" priority="414" operator="notEqual">
      <formula>0</formula>
    </cfRule>
  </conditionalFormatting>
  <conditionalFormatting sqref="N49:N56">
    <cfRule type="containsErrors" dxfId="6256" priority="413">
      <formula>ISERROR(N49)</formula>
    </cfRule>
  </conditionalFormatting>
  <conditionalFormatting sqref="N49:N56">
    <cfRule type="containsErrors" dxfId="6255" priority="412">
      <formula>ISERROR(N49)</formula>
    </cfRule>
  </conditionalFormatting>
  <conditionalFormatting sqref="N53:N56">
    <cfRule type="cellIs" dxfId="6254" priority="411" operator="notEqual">
      <formula>0</formula>
    </cfRule>
  </conditionalFormatting>
  <conditionalFormatting sqref="N1:N9 N11 N19:N110">
    <cfRule type="containsErrors" dxfId="6253" priority="410">
      <formula>ISERROR(N1)</formula>
    </cfRule>
  </conditionalFormatting>
  <conditionalFormatting sqref="N1:N9 N11 N19:N110">
    <cfRule type="containsErrors" dxfId="6252" priority="409">
      <formula>ISERROR(N1)</formula>
    </cfRule>
  </conditionalFormatting>
  <conditionalFormatting sqref="N1:N9 N11 N19:N110">
    <cfRule type="containsErrors" dxfId="6251" priority="408">
      <formula>ISERROR(N1)</formula>
    </cfRule>
  </conditionalFormatting>
  <conditionalFormatting sqref="N94:N110">
    <cfRule type="containsErrors" dxfId="6250" priority="407">
      <formula>ISERROR(N94)</formula>
    </cfRule>
  </conditionalFormatting>
  <conditionalFormatting sqref="N94:N110">
    <cfRule type="containsErrors" dxfId="6249" priority="406">
      <formula>ISERROR(N94)</formula>
    </cfRule>
  </conditionalFormatting>
  <conditionalFormatting sqref="N107:N110">
    <cfRule type="cellIs" dxfId="6248" priority="405" operator="notEqual">
      <formula>0</formula>
    </cfRule>
  </conditionalFormatting>
  <conditionalFormatting sqref="N76:N92">
    <cfRule type="containsErrors" dxfId="6247" priority="404">
      <formula>ISERROR(N76)</formula>
    </cfRule>
  </conditionalFormatting>
  <conditionalFormatting sqref="N76:N92">
    <cfRule type="containsErrors" dxfId="6246" priority="403">
      <formula>ISERROR(N76)</formula>
    </cfRule>
  </conditionalFormatting>
  <conditionalFormatting sqref="N89:N92">
    <cfRule type="cellIs" dxfId="6245" priority="402" operator="notEqual">
      <formula>0</formula>
    </cfRule>
  </conditionalFormatting>
  <conditionalFormatting sqref="N58:N74">
    <cfRule type="containsErrors" dxfId="6244" priority="401">
      <formula>ISERROR(N58)</formula>
    </cfRule>
  </conditionalFormatting>
  <conditionalFormatting sqref="N58:N74">
    <cfRule type="containsErrors" dxfId="6243" priority="400">
      <formula>ISERROR(N58)</formula>
    </cfRule>
  </conditionalFormatting>
  <conditionalFormatting sqref="N71:N74">
    <cfRule type="cellIs" dxfId="6242" priority="399" operator="notEqual">
      <formula>0</formula>
    </cfRule>
  </conditionalFormatting>
  <conditionalFormatting sqref="N40:N56">
    <cfRule type="containsErrors" dxfId="6241" priority="398">
      <formula>ISERROR(N40)</formula>
    </cfRule>
  </conditionalFormatting>
  <conditionalFormatting sqref="N40:N56">
    <cfRule type="containsErrors" dxfId="6240" priority="397">
      <formula>ISERROR(N40)</formula>
    </cfRule>
  </conditionalFormatting>
  <conditionalFormatting sqref="N53:N56">
    <cfRule type="cellIs" dxfId="6239" priority="396" operator="notEqual">
      <formula>0</formula>
    </cfRule>
  </conditionalFormatting>
  <conditionalFormatting sqref="N4:N9 N11 N19:N20">
    <cfRule type="containsErrors" dxfId="6238" priority="395">
      <formula>ISERROR(N4)</formula>
    </cfRule>
  </conditionalFormatting>
  <conditionalFormatting sqref="N4:N9 N11">
    <cfRule type="containsErrors" dxfId="6237" priority="394">
      <formula>ISERROR(N4)</formula>
    </cfRule>
  </conditionalFormatting>
  <conditionalFormatting sqref="N17:N20">
    <cfRule type="cellIs" dxfId="6236" priority="393" operator="notEqual">
      <formula>0</formula>
    </cfRule>
  </conditionalFormatting>
  <conditionalFormatting sqref="N22:N38">
    <cfRule type="containsErrors" dxfId="6235" priority="392">
      <formula>ISERROR(N22)</formula>
    </cfRule>
  </conditionalFormatting>
  <conditionalFormatting sqref="N22:N38">
    <cfRule type="containsErrors" dxfId="6234" priority="391">
      <formula>ISERROR(N22)</formula>
    </cfRule>
  </conditionalFormatting>
  <conditionalFormatting sqref="N35:N38">
    <cfRule type="cellIs" dxfId="6233" priority="390" operator="notEqual">
      <formula>0</formula>
    </cfRule>
  </conditionalFormatting>
  <conditionalFormatting sqref="N50">
    <cfRule type="containsErrors" dxfId="6232" priority="389">
      <formula>ISERROR(N50)</formula>
    </cfRule>
  </conditionalFormatting>
  <conditionalFormatting sqref="N50">
    <cfRule type="containsErrors" dxfId="6231" priority="388">
      <formula>ISERROR(N50)</formula>
    </cfRule>
  </conditionalFormatting>
  <conditionalFormatting sqref="N68">
    <cfRule type="containsErrors" dxfId="6230" priority="387">
      <formula>ISERROR(N68)</formula>
    </cfRule>
  </conditionalFormatting>
  <conditionalFormatting sqref="N68">
    <cfRule type="containsErrors" dxfId="6229" priority="386">
      <formula>ISERROR(N68)</formula>
    </cfRule>
  </conditionalFormatting>
  <conditionalFormatting sqref="N86">
    <cfRule type="containsErrors" dxfId="6228" priority="385">
      <formula>ISERROR(N86)</formula>
    </cfRule>
  </conditionalFormatting>
  <conditionalFormatting sqref="N86">
    <cfRule type="containsErrors" dxfId="6227" priority="384">
      <formula>ISERROR(N86)</formula>
    </cfRule>
  </conditionalFormatting>
  <conditionalFormatting sqref="N104">
    <cfRule type="containsErrors" dxfId="6226" priority="383">
      <formula>ISERROR(N104)</formula>
    </cfRule>
  </conditionalFormatting>
  <conditionalFormatting sqref="N104">
    <cfRule type="containsErrors" dxfId="6225" priority="382">
      <formula>ISERROR(N104)</formula>
    </cfRule>
  </conditionalFormatting>
  <conditionalFormatting sqref="N31:N38">
    <cfRule type="containsErrors" dxfId="6224" priority="381">
      <formula>ISERROR(N31)</formula>
    </cfRule>
  </conditionalFormatting>
  <conditionalFormatting sqref="N31:N38">
    <cfRule type="containsErrors" dxfId="6223" priority="380">
      <formula>ISERROR(N31)</formula>
    </cfRule>
  </conditionalFormatting>
  <conditionalFormatting sqref="N35:N38">
    <cfRule type="cellIs" dxfId="6222" priority="379" operator="notEqual">
      <formula>0</formula>
    </cfRule>
  </conditionalFormatting>
  <conditionalFormatting sqref="N49:N56">
    <cfRule type="containsErrors" dxfId="6221" priority="378">
      <formula>ISERROR(N49)</formula>
    </cfRule>
  </conditionalFormatting>
  <conditionalFormatting sqref="N49:N56">
    <cfRule type="containsErrors" dxfId="6220" priority="377">
      <formula>ISERROR(N49)</formula>
    </cfRule>
  </conditionalFormatting>
  <conditionalFormatting sqref="N53:N56">
    <cfRule type="cellIs" dxfId="6219" priority="376" operator="notEqual">
      <formula>0</formula>
    </cfRule>
  </conditionalFormatting>
  <conditionalFormatting sqref="N49:N56">
    <cfRule type="containsErrors" dxfId="6218" priority="375">
      <formula>ISERROR(N49)</formula>
    </cfRule>
  </conditionalFormatting>
  <conditionalFormatting sqref="N49:N56">
    <cfRule type="containsErrors" dxfId="6217" priority="374">
      <formula>ISERROR(N49)</formula>
    </cfRule>
  </conditionalFormatting>
  <conditionalFormatting sqref="N53:N56">
    <cfRule type="cellIs" dxfId="6216" priority="373" operator="notEqual">
      <formula>0</formula>
    </cfRule>
  </conditionalFormatting>
  <conditionalFormatting sqref="N31:N38">
    <cfRule type="containsErrors" dxfId="6215" priority="372">
      <formula>ISERROR(N31)</formula>
    </cfRule>
  </conditionalFormatting>
  <conditionalFormatting sqref="N31:N38">
    <cfRule type="containsErrors" dxfId="6214" priority="371">
      <formula>ISERROR(N31)</formula>
    </cfRule>
  </conditionalFormatting>
  <conditionalFormatting sqref="N35:N38">
    <cfRule type="cellIs" dxfId="6213" priority="370" operator="notEqual">
      <formula>0</formula>
    </cfRule>
  </conditionalFormatting>
  <conditionalFormatting sqref="N49:N56">
    <cfRule type="containsErrors" dxfId="6212" priority="369">
      <formula>ISERROR(N49)</formula>
    </cfRule>
  </conditionalFormatting>
  <conditionalFormatting sqref="N49:N56">
    <cfRule type="containsErrors" dxfId="6211" priority="368">
      <formula>ISERROR(N49)</formula>
    </cfRule>
  </conditionalFormatting>
  <conditionalFormatting sqref="N53:N56">
    <cfRule type="cellIs" dxfId="6210" priority="367" operator="notEqual">
      <formula>0</formula>
    </cfRule>
  </conditionalFormatting>
  <conditionalFormatting sqref="N19:N20">
    <cfRule type="containsErrors" dxfId="6209" priority="366">
      <formula>ISERROR(N19)</formula>
    </cfRule>
  </conditionalFormatting>
  <conditionalFormatting sqref="N17:N20">
    <cfRule type="cellIs" dxfId="6208" priority="365" operator="notEqual">
      <formula>0</formula>
    </cfRule>
  </conditionalFormatting>
  <conditionalFormatting sqref="N19:N20">
    <cfRule type="containsErrors" dxfId="6207" priority="364">
      <formula>ISERROR(N19)</formula>
    </cfRule>
  </conditionalFormatting>
  <conditionalFormatting sqref="N17:N20">
    <cfRule type="cellIs" dxfId="6206" priority="363" operator="notEqual">
      <formula>0</formula>
    </cfRule>
  </conditionalFormatting>
  <conditionalFormatting sqref="N19:N20">
    <cfRule type="containsErrors" dxfId="6205" priority="362">
      <formula>ISERROR(N19)</formula>
    </cfRule>
  </conditionalFormatting>
  <conditionalFormatting sqref="N17:N20">
    <cfRule type="cellIs" dxfId="6204" priority="361" operator="notEqual">
      <formula>0</formula>
    </cfRule>
  </conditionalFormatting>
  <conditionalFormatting sqref="N19:N20">
    <cfRule type="containsErrors" dxfId="6203" priority="360">
      <formula>ISERROR(N19)</formula>
    </cfRule>
  </conditionalFormatting>
  <conditionalFormatting sqref="N17:N20">
    <cfRule type="cellIs" dxfId="6202" priority="359" operator="notEqual">
      <formula>0</formula>
    </cfRule>
  </conditionalFormatting>
  <conditionalFormatting sqref="N19:N20">
    <cfRule type="containsErrors" dxfId="6201" priority="358">
      <formula>ISERROR(N19)</formula>
    </cfRule>
  </conditionalFormatting>
  <conditionalFormatting sqref="N17:N20">
    <cfRule type="cellIs" dxfId="6200" priority="357" operator="notEqual">
      <formula>0</formula>
    </cfRule>
  </conditionalFormatting>
  <conditionalFormatting sqref="N37:N38">
    <cfRule type="containsErrors" dxfId="6199" priority="356">
      <formula>ISERROR(N37)</formula>
    </cfRule>
  </conditionalFormatting>
  <conditionalFormatting sqref="N35:N38">
    <cfRule type="cellIs" dxfId="6198" priority="355" operator="notEqual">
      <formula>0</formula>
    </cfRule>
  </conditionalFormatting>
  <conditionalFormatting sqref="N37:N38">
    <cfRule type="containsErrors" dxfId="6197" priority="354">
      <formula>ISERROR(N37)</formula>
    </cfRule>
  </conditionalFormatting>
  <conditionalFormatting sqref="N35:N38">
    <cfRule type="cellIs" dxfId="6196" priority="353" operator="notEqual">
      <formula>0</formula>
    </cfRule>
  </conditionalFormatting>
  <conditionalFormatting sqref="N37:N38">
    <cfRule type="containsErrors" dxfId="6195" priority="352">
      <formula>ISERROR(N37)</formula>
    </cfRule>
  </conditionalFormatting>
  <conditionalFormatting sqref="N35:N38">
    <cfRule type="cellIs" dxfId="6194" priority="351" operator="notEqual">
      <formula>0</formula>
    </cfRule>
  </conditionalFormatting>
  <conditionalFormatting sqref="N37:N38">
    <cfRule type="containsErrors" dxfId="6193" priority="350">
      <formula>ISERROR(N37)</formula>
    </cfRule>
  </conditionalFormatting>
  <conditionalFormatting sqref="N35:N38">
    <cfRule type="cellIs" dxfId="6192" priority="349" operator="notEqual">
      <formula>0</formula>
    </cfRule>
  </conditionalFormatting>
  <conditionalFormatting sqref="N37:N38">
    <cfRule type="containsErrors" dxfId="6191" priority="348">
      <formula>ISERROR(N37)</formula>
    </cfRule>
  </conditionalFormatting>
  <conditionalFormatting sqref="N35:N38">
    <cfRule type="cellIs" dxfId="6190" priority="347" operator="notEqual">
      <formula>0</formula>
    </cfRule>
  </conditionalFormatting>
  <conditionalFormatting sqref="N55:N56">
    <cfRule type="containsErrors" dxfId="6189" priority="346">
      <formula>ISERROR(N55)</formula>
    </cfRule>
  </conditionalFormatting>
  <conditionalFormatting sqref="N53:N56">
    <cfRule type="cellIs" dxfId="6188" priority="345" operator="notEqual">
      <formula>0</formula>
    </cfRule>
  </conditionalFormatting>
  <conditionalFormatting sqref="N55:N56">
    <cfRule type="containsErrors" dxfId="6187" priority="344">
      <formula>ISERROR(N55)</formula>
    </cfRule>
  </conditionalFormatting>
  <conditionalFormatting sqref="N53:N56">
    <cfRule type="cellIs" dxfId="6186" priority="343" operator="notEqual">
      <formula>0</formula>
    </cfRule>
  </conditionalFormatting>
  <conditionalFormatting sqref="N55:N56">
    <cfRule type="containsErrors" dxfId="6185" priority="342">
      <formula>ISERROR(N55)</formula>
    </cfRule>
  </conditionalFormatting>
  <conditionalFormatting sqref="N53:N56">
    <cfRule type="cellIs" dxfId="6184" priority="341" operator="notEqual">
      <formula>0</formula>
    </cfRule>
  </conditionalFormatting>
  <conditionalFormatting sqref="N55:N56">
    <cfRule type="containsErrors" dxfId="6183" priority="340">
      <formula>ISERROR(N55)</formula>
    </cfRule>
  </conditionalFormatting>
  <conditionalFormatting sqref="N53:N56">
    <cfRule type="cellIs" dxfId="6182" priority="339" operator="notEqual">
      <formula>0</formula>
    </cfRule>
  </conditionalFormatting>
  <conditionalFormatting sqref="N55:N56">
    <cfRule type="containsErrors" dxfId="6181" priority="338">
      <formula>ISERROR(N55)</formula>
    </cfRule>
  </conditionalFormatting>
  <conditionalFormatting sqref="N53:N56">
    <cfRule type="cellIs" dxfId="6180" priority="337" operator="notEqual">
      <formula>0</formula>
    </cfRule>
  </conditionalFormatting>
  <conditionalFormatting sqref="N73:N74">
    <cfRule type="containsErrors" dxfId="6179" priority="336">
      <formula>ISERROR(N73)</formula>
    </cfRule>
  </conditionalFormatting>
  <conditionalFormatting sqref="N71:N74">
    <cfRule type="cellIs" dxfId="6178" priority="335" operator="notEqual">
      <formula>0</formula>
    </cfRule>
  </conditionalFormatting>
  <conditionalFormatting sqref="N73:N74">
    <cfRule type="containsErrors" dxfId="6177" priority="334">
      <formula>ISERROR(N73)</formula>
    </cfRule>
  </conditionalFormatting>
  <conditionalFormatting sqref="N71:N74">
    <cfRule type="cellIs" dxfId="6176" priority="333" operator="notEqual">
      <formula>0</formula>
    </cfRule>
  </conditionalFormatting>
  <conditionalFormatting sqref="N73:N74">
    <cfRule type="containsErrors" dxfId="6175" priority="332">
      <formula>ISERROR(N73)</formula>
    </cfRule>
  </conditionalFormatting>
  <conditionalFormatting sqref="N71:N74">
    <cfRule type="cellIs" dxfId="6174" priority="331" operator="notEqual">
      <formula>0</formula>
    </cfRule>
  </conditionalFormatting>
  <conditionalFormatting sqref="N73:N74">
    <cfRule type="containsErrors" dxfId="6173" priority="330">
      <formula>ISERROR(N73)</formula>
    </cfRule>
  </conditionalFormatting>
  <conditionalFormatting sqref="N71:N74">
    <cfRule type="cellIs" dxfId="6172" priority="329" operator="notEqual">
      <formula>0</formula>
    </cfRule>
  </conditionalFormatting>
  <conditionalFormatting sqref="N73:N74">
    <cfRule type="containsErrors" dxfId="6171" priority="328">
      <formula>ISERROR(N73)</formula>
    </cfRule>
  </conditionalFormatting>
  <conditionalFormatting sqref="N71:N74">
    <cfRule type="cellIs" dxfId="6170" priority="327" operator="notEqual">
      <formula>0</formula>
    </cfRule>
  </conditionalFormatting>
  <conditionalFormatting sqref="N91:N92">
    <cfRule type="containsErrors" dxfId="6169" priority="326">
      <formula>ISERROR(N91)</formula>
    </cfRule>
  </conditionalFormatting>
  <conditionalFormatting sqref="N89:N92">
    <cfRule type="cellIs" dxfId="6168" priority="325" operator="notEqual">
      <formula>0</formula>
    </cfRule>
  </conditionalFormatting>
  <conditionalFormatting sqref="N91:N92">
    <cfRule type="containsErrors" dxfId="6167" priority="324">
      <formula>ISERROR(N91)</formula>
    </cfRule>
  </conditionalFormatting>
  <conditionalFormatting sqref="N89:N92">
    <cfRule type="cellIs" dxfId="6166" priority="323" operator="notEqual">
      <formula>0</formula>
    </cfRule>
  </conditionalFormatting>
  <conditionalFormatting sqref="N91:N92">
    <cfRule type="containsErrors" dxfId="6165" priority="322">
      <formula>ISERROR(N91)</formula>
    </cfRule>
  </conditionalFormatting>
  <conditionalFormatting sqref="N89:N92">
    <cfRule type="cellIs" dxfId="6164" priority="321" operator="notEqual">
      <formula>0</formula>
    </cfRule>
  </conditionalFormatting>
  <conditionalFormatting sqref="N91:N92">
    <cfRule type="containsErrors" dxfId="6163" priority="320">
      <formula>ISERROR(N91)</formula>
    </cfRule>
  </conditionalFormatting>
  <conditionalFormatting sqref="N89:N92">
    <cfRule type="cellIs" dxfId="6162" priority="319" operator="notEqual">
      <formula>0</formula>
    </cfRule>
  </conditionalFormatting>
  <conditionalFormatting sqref="N91:N92">
    <cfRule type="containsErrors" dxfId="6161" priority="318">
      <formula>ISERROR(N91)</formula>
    </cfRule>
  </conditionalFormatting>
  <conditionalFormatting sqref="N89:N92">
    <cfRule type="cellIs" dxfId="6160" priority="317" operator="notEqual">
      <formula>0</formula>
    </cfRule>
  </conditionalFormatting>
  <conditionalFormatting sqref="N109:N110">
    <cfRule type="containsErrors" dxfId="6159" priority="316">
      <formula>ISERROR(N109)</formula>
    </cfRule>
  </conditionalFormatting>
  <conditionalFormatting sqref="N107:N110">
    <cfRule type="cellIs" dxfId="6158" priority="315" operator="notEqual">
      <formula>0</formula>
    </cfRule>
  </conditionalFormatting>
  <conditionalFormatting sqref="N109:N110">
    <cfRule type="containsErrors" dxfId="6157" priority="314">
      <formula>ISERROR(N109)</formula>
    </cfRule>
  </conditionalFormatting>
  <conditionalFormatting sqref="N107:N110">
    <cfRule type="cellIs" dxfId="6156" priority="313" operator="notEqual">
      <formula>0</formula>
    </cfRule>
  </conditionalFormatting>
  <conditionalFormatting sqref="N109:N110">
    <cfRule type="containsErrors" dxfId="6155" priority="312">
      <formula>ISERROR(N109)</formula>
    </cfRule>
  </conditionalFormatting>
  <conditionalFormatting sqref="N107:N110">
    <cfRule type="cellIs" dxfId="6154" priority="311" operator="notEqual">
      <formula>0</formula>
    </cfRule>
  </conditionalFormatting>
  <conditionalFormatting sqref="N109:N110">
    <cfRule type="containsErrors" dxfId="6153" priority="310">
      <formula>ISERROR(N109)</formula>
    </cfRule>
  </conditionalFormatting>
  <conditionalFormatting sqref="N107:N110">
    <cfRule type="cellIs" dxfId="6152" priority="309" operator="notEqual">
      <formula>0</formula>
    </cfRule>
  </conditionalFormatting>
  <conditionalFormatting sqref="N109:N110">
    <cfRule type="containsErrors" dxfId="6151" priority="308">
      <formula>ISERROR(N109)</formula>
    </cfRule>
  </conditionalFormatting>
  <conditionalFormatting sqref="N107:N110">
    <cfRule type="cellIs" dxfId="6150" priority="307" operator="notEqual">
      <formula>0</formula>
    </cfRule>
  </conditionalFormatting>
  <conditionalFormatting sqref="CY1:DA1048576">
    <cfRule type="containsErrors" dxfId="101" priority="17">
      <formula>ISERROR(CY1)</formula>
    </cfRule>
  </conditionalFormatting>
  <conditionalFormatting sqref="CY1:DA1048576">
    <cfRule type="cellIs" dxfId="100" priority="1" operator="equal">
      <formula>"◎"</formula>
    </cfRule>
    <cfRule type="cellIs" dxfId="99" priority="2" operator="equal">
      <formula>"△"</formula>
    </cfRule>
    <cfRule type="cellIs" dxfId="98" priority="3" operator="equal">
      <formula>"〇"</formula>
    </cfRule>
    <cfRule type="cellIs" dxfId="97" priority="4" operator="equal">
      <formula>"晩"</formula>
    </cfRule>
    <cfRule type="cellIs" dxfId="96" priority="5" operator="equal">
      <formula>"堅"</formula>
    </cfRule>
    <cfRule type="cellIs" dxfId="95" priority="6" operator="equal">
      <formula>"丈"</formula>
    </cfRule>
    <cfRule type="cellIs" dxfId="94" priority="7" operator="equal">
      <formula>"早"</formula>
    </cfRule>
    <cfRule type="cellIs" dxfId="93" priority="8" operator="equal">
      <formula>"難"</formula>
    </cfRule>
    <cfRule type="cellIs" dxfId="92" priority="9" operator="equal">
      <formula>"ダ"</formula>
    </cfRule>
    <cfRule type="cellIs" dxfId="91" priority="10" operator="equal">
      <formula>"長"</formula>
    </cfRule>
    <cfRule type="cellIs" dxfId="90" priority="11" operator="equal">
      <formula>"底"</formula>
    </cfRule>
    <cfRule type="cellIs" dxfId="89" priority="15" operator="equal">
      <formula>"短"</formula>
    </cfRule>
    <cfRule type="cellIs" dxfId="88" priority="16" operator="equal">
      <formula>0</formula>
    </cfRule>
  </conditionalFormatting>
  <conditionalFormatting sqref="CY1:DA1048576">
    <cfRule type="cellIs" dxfId="87" priority="13" operator="equal">
      <formula>"短"</formula>
    </cfRule>
    <cfRule type="cellIs" dxfId="86" priority="14" operator="equal">
      <formula>0</formula>
    </cfRule>
  </conditionalFormatting>
  <conditionalFormatting sqref="CY1:DA1048576">
    <cfRule type="cellIs" dxfId="85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C00-000000000000}">
      <formula1>$Q$140:$Q$144</formula1>
    </dataValidation>
    <dataValidation type="list" allowBlank="1" showInputMessage="1" showErrorMessage="1" sqref="Q19 Q37 Q55 Q73 Q91 Q109" xr:uid="{00000000-0002-0000-0C00-000001000000}">
      <formula1>$Q$133:$Q$137</formula1>
    </dataValidation>
    <dataValidation type="list" allowBlank="1" showInputMessage="1" showErrorMessage="1" sqref="Q18 Q36 Q54 Q72 Q90 Q108" xr:uid="{00000000-0002-0000-0C00-000002000000}">
      <formula1>$Q$126:$Q$130</formula1>
    </dataValidation>
    <dataValidation type="list" allowBlank="1" showInputMessage="1" showErrorMessage="1" sqref="Q17 Q35 Q53 Q71 Q89 Q107" xr:uid="{00000000-0002-0000-0C00-000003000000}">
      <formula1>$Q$119:$Q$123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DA673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1" spans="2:104" ht="15" customHeight="1" x14ac:dyDescent="0.15">
      <c r="CX1" t="s">
        <v>988</v>
      </c>
      <c r="CZ1" s="27" t="s">
        <v>5151</v>
      </c>
    </row>
    <row r="2" spans="2:104" ht="15" customHeight="1" x14ac:dyDescent="0.15">
      <c r="V2" s="47" t="s">
        <v>3001</v>
      </c>
      <c r="CX2" t="s">
        <v>1266</v>
      </c>
      <c r="CZ2" s="27" t="s">
        <v>5151</v>
      </c>
    </row>
    <row r="3" spans="2:104" ht="15" customHeight="1" x14ac:dyDescent="0.15">
      <c r="V3" s="77" t="s">
        <v>3014</v>
      </c>
      <c r="CX3" t="s">
        <v>150</v>
      </c>
      <c r="CZ3" s="27" t="s">
        <v>5152</v>
      </c>
    </row>
    <row r="4" spans="2:104" ht="15" customHeight="1" x14ac:dyDescent="0.15">
      <c r="B4" s="16" t="e">
        <f>AM7</f>
        <v>#N/A</v>
      </c>
      <c r="C4" s="36" t="e">
        <f>BH7</f>
        <v>#N/A</v>
      </c>
      <c r="D4" s="44"/>
      <c r="E4" s="44" t="e">
        <f>BL7</f>
        <v>#N/A</v>
      </c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2937</v>
      </c>
      <c r="V4" s="59" t="s">
        <v>2948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2921</v>
      </c>
      <c r="AL4" s="28" t="s">
        <v>2918</v>
      </c>
      <c r="AM4" s="20" t="s">
        <v>2917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  <c r="CX4" t="s">
        <v>94</v>
      </c>
      <c r="CY4" s="27" t="s">
        <v>5153</v>
      </c>
      <c r="CZ4" s="27" t="s">
        <v>2936</v>
      </c>
    </row>
    <row r="5" spans="2:104" ht="15" customHeight="1" x14ac:dyDescent="0.15">
      <c r="B5" s="29" t="e">
        <f>BG7</f>
        <v>#N/A</v>
      </c>
      <c r="C5" s="36" t="e">
        <f>AL7</f>
        <v>#N/A</v>
      </c>
      <c r="D5" s="44"/>
      <c r="E5" s="44" t="e">
        <f>AY7</f>
        <v>#N/A</v>
      </c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3019</v>
      </c>
      <c r="O5" s="63" t="s">
        <v>3020</v>
      </c>
      <c r="P5" s="62" t="s">
        <v>3021</v>
      </c>
      <c r="Q5" s="63"/>
      <c r="U5" s="73">
        <f>系統表!AD26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2955</v>
      </c>
      <c r="AA5" s="46" t="str">
        <f>N11</f>
        <v>×</v>
      </c>
      <c r="AB5" s="66" t="s">
        <v>2929</v>
      </c>
      <c r="AC5" s="46" t="str">
        <f>O11</f>
        <v>×</v>
      </c>
      <c r="AD5" s="66" t="s">
        <v>2930</v>
      </c>
      <c r="AE5" s="46" t="str">
        <f>P11</f>
        <v>○</v>
      </c>
      <c r="AF5" s="65" t="s">
        <v>2956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  <c r="CX5" t="s">
        <v>1557</v>
      </c>
      <c r="CZ5" s="27" t="s">
        <v>5152</v>
      </c>
    </row>
    <row r="6" spans="2:104" ht="15" customHeight="1" x14ac:dyDescent="0.15">
      <c r="B6" s="1" t="s">
        <v>2919</v>
      </c>
      <c r="C6" s="32" t="e">
        <f>AZ7</f>
        <v>#N/A</v>
      </c>
      <c r="D6" s="27" t="e">
        <f t="shared" ref="D6:D20" si="1">VLOOKUP(C6,$CX$1:$CZ$2000,2,0)</f>
        <v>#N/A</v>
      </c>
      <c r="E6" s="27" t="e">
        <f t="shared" ref="E6:E20" si="2">VLOOKUP(C6,$CX$1:$CZ$2000,3,0)</f>
        <v>#N/A</v>
      </c>
      <c r="F6" s="34" t="e">
        <f>AQ7</f>
        <v>#N/A</v>
      </c>
      <c r="G6" s="17"/>
      <c r="H6" s="1" t="s">
        <v>2919</v>
      </c>
      <c r="I6" s="32" t="e">
        <f>AZ5</f>
        <v>#N/A</v>
      </c>
      <c r="J6" s="27" t="e">
        <f t="shared" ref="J6:J20" si="3">VLOOKUP(I6,$CX$1:$CZ$2000,2,0)</f>
        <v>#N/A</v>
      </c>
      <c r="K6" s="27" t="e">
        <f t="shared" ref="K6:K20" si="4">VLOOKUP(I6,$CX$1:$CZ$2000,3,0)</f>
        <v>#N/A</v>
      </c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2938</v>
      </c>
      <c r="V6" s="55" t="s">
        <v>2948</v>
      </c>
      <c r="W6" s="53" t="s">
        <v>2917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2921</v>
      </c>
      <c r="AL6" s="23" t="s">
        <v>2918</v>
      </c>
      <c r="AM6" s="24" t="s">
        <v>2917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  <c r="CX6" t="s">
        <v>669</v>
      </c>
      <c r="CZ6" s="27" t="s">
        <v>5154</v>
      </c>
    </row>
    <row r="7" spans="2:104" ht="15" customHeight="1" x14ac:dyDescent="0.15">
      <c r="B7" s="1" t="s">
        <v>2919</v>
      </c>
      <c r="C7" s="15" t="e">
        <f>BA7</f>
        <v>#N/A</v>
      </c>
      <c r="D7" s="30" t="e">
        <f t="shared" si="1"/>
        <v>#N/A</v>
      </c>
      <c r="E7" s="30" t="e">
        <f t="shared" si="2"/>
        <v>#N/A</v>
      </c>
      <c r="F7" s="31"/>
      <c r="G7" s="17"/>
      <c r="H7" s="1" t="s">
        <v>2919</v>
      </c>
      <c r="I7" s="15" t="e">
        <f>BA5</f>
        <v>#N/A</v>
      </c>
      <c r="J7" s="30" t="e">
        <f t="shared" si="3"/>
        <v>#N/A</v>
      </c>
      <c r="K7" s="30" t="e">
        <f t="shared" si="4"/>
        <v>#N/A</v>
      </c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系統表!AD27</f>
        <v>0</v>
      </c>
      <c r="V7" s="48" t="e">
        <f>AL7</f>
        <v>#N/A</v>
      </c>
      <c r="W7" s="46" t="e">
        <f t="shared" ref="W7" si="5">AM7</f>
        <v>#N/A</v>
      </c>
      <c r="X7" s="46" t="e">
        <f t="shared" ref="X7:Y7" si="6">BH7</f>
        <v>#N/A</v>
      </c>
      <c r="Y7" s="46" t="e">
        <f t="shared" si="6"/>
        <v>#N/A</v>
      </c>
      <c r="Z7" s="46" t="e">
        <f t="shared" ref="Z7:AD7" si="7">AW7</f>
        <v>#N/A</v>
      </c>
      <c r="AA7" s="46" t="e">
        <f t="shared" si="7"/>
        <v>#N/A</v>
      </c>
      <c r="AB7" s="46" t="e">
        <f t="shared" si="7"/>
        <v>#N/A</v>
      </c>
      <c r="AC7" s="46" t="e">
        <f t="shared" si="7"/>
        <v>#N/A</v>
      </c>
      <c r="AD7" s="46" t="e">
        <f t="shared" si="7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  <c r="CX7" t="s">
        <v>712</v>
      </c>
      <c r="CZ7" s="27" t="s">
        <v>5152</v>
      </c>
    </row>
    <row r="8" spans="2:104" ht="15" customHeight="1" x14ac:dyDescent="0.15">
      <c r="B8" s="1" t="s">
        <v>2919</v>
      </c>
      <c r="C8" s="15" t="e">
        <f>BC7</f>
        <v>#N/A</v>
      </c>
      <c r="D8" s="30" t="e">
        <f t="shared" si="1"/>
        <v>#N/A</v>
      </c>
      <c r="E8" s="30" t="e">
        <f t="shared" si="2"/>
        <v>#N/A</v>
      </c>
      <c r="F8" s="31"/>
      <c r="G8" s="17"/>
      <c r="H8" s="1" t="s">
        <v>2919</v>
      </c>
      <c r="I8" s="15" t="e">
        <f>BC5</f>
        <v>#N/A</v>
      </c>
      <c r="J8" s="30" t="e">
        <f t="shared" si="3"/>
        <v>#N/A</v>
      </c>
      <c r="K8" s="30" t="e">
        <f t="shared" si="4"/>
        <v>#N/A</v>
      </c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2939</v>
      </c>
      <c r="V8" s="55" t="s">
        <v>2948</v>
      </c>
      <c r="W8" s="53" t="s">
        <v>2917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  <c r="CX8" t="s">
        <v>633</v>
      </c>
      <c r="CZ8" s="27" t="s">
        <v>5154</v>
      </c>
    </row>
    <row r="9" spans="2:104" ht="15" customHeight="1" x14ac:dyDescent="0.15">
      <c r="B9" s="1" t="s">
        <v>2919</v>
      </c>
      <c r="C9" s="15" t="e">
        <f>BQ7</f>
        <v>#N/A</v>
      </c>
      <c r="D9" s="30" t="e">
        <f t="shared" si="1"/>
        <v>#N/A</v>
      </c>
      <c r="E9" s="30" t="e">
        <f t="shared" si="2"/>
        <v>#N/A</v>
      </c>
      <c r="F9" s="31"/>
      <c r="G9" s="17"/>
      <c r="H9" s="1" t="s">
        <v>2919</v>
      </c>
      <c r="I9" s="15" t="e">
        <f>BQ5</f>
        <v>#N/A</v>
      </c>
      <c r="J9" s="30" t="e">
        <f t="shared" si="3"/>
        <v>#N/A</v>
      </c>
      <c r="K9" s="30" t="e">
        <f t="shared" si="4"/>
        <v>#N/A</v>
      </c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系統表!AD28</f>
        <v>0</v>
      </c>
      <c r="V9" s="48" t="e">
        <f>AL23</f>
        <v>#N/A</v>
      </c>
      <c r="W9" s="46" t="e">
        <f t="shared" ref="W9" si="8">AM23</f>
        <v>#N/A</v>
      </c>
      <c r="X9" s="46" t="e">
        <f t="shared" ref="X9:Y9" si="9">BH23</f>
        <v>#N/A</v>
      </c>
      <c r="Y9" s="46" t="e">
        <f t="shared" si="9"/>
        <v>#N/A</v>
      </c>
      <c r="Z9" s="46" t="e">
        <f t="shared" ref="Z9:AD9" si="10">AW23</f>
        <v>#N/A</v>
      </c>
      <c r="AA9" s="46" t="e">
        <f t="shared" si="10"/>
        <v>#N/A</v>
      </c>
      <c r="AB9" s="46" t="e">
        <f t="shared" si="10"/>
        <v>#N/A</v>
      </c>
      <c r="AC9" s="46" t="e">
        <f t="shared" si="10"/>
        <v>#N/A</v>
      </c>
      <c r="AD9" s="46" t="e">
        <f t="shared" si="10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  <c r="CX9" t="s">
        <v>358</v>
      </c>
      <c r="CY9" s="27" t="s">
        <v>5154</v>
      </c>
      <c r="CZ9" s="27" t="s">
        <v>5155</v>
      </c>
    </row>
    <row r="10" spans="2:104" ht="15" customHeight="1" x14ac:dyDescent="0.15">
      <c r="B10" s="2" t="s">
        <v>2920</v>
      </c>
      <c r="C10" s="15" t="e">
        <f>BR7</f>
        <v>#N/A</v>
      </c>
      <c r="D10" s="30" t="e">
        <f t="shared" si="1"/>
        <v>#N/A</v>
      </c>
      <c r="E10" s="30" t="e">
        <f t="shared" si="2"/>
        <v>#N/A</v>
      </c>
      <c r="F10" s="35" t="e">
        <f>AU7</f>
        <v>#N/A</v>
      </c>
      <c r="G10" s="17"/>
      <c r="H10" s="2" t="s">
        <v>2920</v>
      </c>
      <c r="I10" s="15" t="e">
        <f>BR5</f>
        <v>#N/A</v>
      </c>
      <c r="J10" s="30" t="e">
        <f t="shared" si="3"/>
        <v>#N/A</v>
      </c>
      <c r="K10" s="30" t="e">
        <f t="shared" si="4"/>
        <v>#N/A</v>
      </c>
      <c r="L10" s="34"/>
      <c r="N10" s="65" t="s">
        <v>2955</v>
      </c>
      <c r="O10" s="66" t="s">
        <v>2929</v>
      </c>
      <c r="P10" s="66" t="s">
        <v>2930</v>
      </c>
      <c r="Q10" s="65" t="s">
        <v>2956</v>
      </c>
      <c r="U10" s="57">
        <f>AK25</f>
        <v>76</v>
      </c>
      <c r="V10" s="48" t="e">
        <f>AL25</f>
        <v>#N/A</v>
      </c>
      <c r="Z10" s="65" t="s">
        <v>2955</v>
      </c>
      <c r="AA10" s="46" t="str">
        <f>N29</f>
        <v>×</v>
      </c>
      <c r="AB10" s="66" t="s">
        <v>2929</v>
      </c>
      <c r="AC10" s="46" t="str">
        <f>O29</f>
        <v>×</v>
      </c>
      <c r="AD10" s="66" t="s">
        <v>2930</v>
      </c>
      <c r="AE10" s="46" t="str">
        <f>P29</f>
        <v>○</v>
      </c>
      <c r="AF10" s="65" t="s">
        <v>2956</v>
      </c>
      <c r="AG10" s="46">
        <f>Q29</f>
        <v>0</v>
      </c>
      <c r="AH10" s="13"/>
      <c r="AI10" s="13"/>
      <c r="CX10" t="s">
        <v>582</v>
      </c>
      <c r="CZ10" s="27" t="s">
        <v>5154</v>
      </c>
    </row>
    <row r="11" spans="2:104" ht="15" customHeight="1" x14ac:dyDescent="0.15">
      <c r="B11" s="1" t="s">
        <v>2919</v>
      </c>
      <c r="C11" s="15" t="e">
        <f>BD7</f>
        <v>#N/A</v>
      </c>
      <c r="D11" s="30" t="e">
        <f t="shared" si="1"/>
        <v>#N/A</v>
      </c>
      <c r="E11" s="30" t="e">
        <f t="shared" si="2"/>
        <v>#N/A</v>
      </c>
      <c r="F11" s="34" t="e">
        <f>AR7</f>
        <v>#N/A</v>
      </c>
      <c r="G11" s="17"/>
      <c r="H11" s="1" t="s">
        <v>2919</v>
      </c>
      <c r="I11" s="15" t="e">
        <f>BD5</f>
        <v>#N/A</v>
      </c>
      <c r="J11" s="30" t="e">
        <f t="shared" si="3"/>
        <v>#N/A</v>
      </c>
      <c r="K11" s="30" t="e">
        <f t="shared" si="4"/>
        <v>#N/A</v>
      </c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2940</v>
      </c>
      <c r="V11" s="55" t="s">
        <v>2948</v>
      </c>
      <c r="W11" s="53" t="s">
        <v>2917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  <c r="CX11" t="s">
        <v>1656</v>
      </c>
      <c r="CZ11" s="27" t="s">
        <v>5152</v>
      </c>
    </row>
    <row r="12" spans="2:104" ht="15" customHeight="1" x14ac:dyDescent="0.15">
      <c r="B12" s="1" t="s">
        <v>2919</v>
      </c>
      <c r="C12" s="15" t="e">
        <f>BS7</f>
        <v>#N/A</v>
      </c>
      <c r="D12" s="30" t="e">
        <f t="shared" si="1"/>
        <v>#N/A</v>
      </c>
      <c r="E12" s="30" t="e">
        <f t="shared" si="2"/>
        <v>#N/A</v>
      </c>
      <c r="F12" s="31"/>
      <c r="G12" s="17"/>
      <c r="H12" s="1" t="s">
        <v>2919</v>
      </c>
      <c r="I12" s="15" t="e">
        <f>BS5</f>
        <v>#N/A</v>
      </c>
      <c r="J12" s="30" t="e">
        <f t="shared" si="3"/>
        <v>#N/A</v>
      </c>
      <c r="K12" s="30" t="e">
        <f t="shared" si="4"/>
        <v>#N/A</v>
      </c>
      <c r="L12" s="31"/>
      <c r="U12" s="73">
        <f>系統表!AD29</f>
        <v>0</v>
      </c>
      <c r="V12" s="48" t="e">
        <f>AL41</f>
        <v>#N/A</v>
      </c>
      <c r="W12" s="46" t="e">
        <f t="shared" ref="W12" si="11">AM41</f>
        <v>#N/A</v>
      </c>
      <c r="X12" s="46" t="e">
        <f t="shared" ref="X12:Y12" si="12">BH41</f>
        <v>#N/A</v>
      </c>
      <c r="Y12" s="46" t="e">
        <f t="shared" si="12"/>
        <v>#N/A</v>
      </c>
      <c r="Z12" s="46" t="e">
        <f t="shared" ref="Z12:AD12" si="13">AW41</f>
        <v>#N/A</v>
      </c>
      <c r="AA12" s="46" t="e">
        <f t="shared" si="13"/>
        <v>#N/A</v>
      </c>
      <c r="AB12" s="46" t="e">
        <f t="shared" si="13"/>
        <v>#N/A</v>
      </c>
      <c r="AC12" s="46" t="e">
        <f t="shared" si="13"/>
        <v>#N/A</v>
      </c>
      <c r="AD12" s="46" t="e">
        <f t="shared" si="13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  <c r="CX12" t="s">
        <v>130</v>
      </c>
      <c r="CZ12" s="27" t="s">
        <v>5153</v>
      </c>
    </row>
    <row r="13" spans="2:104" ht="15" customHeight="1" x14ac:dyDescent="0.15">
      <c r="B13" s="2" t="s">
        <v>2920</v>
      </c>
      <c r="C13" s="15" t="e">
        <f>BT7</f>
        <v>#N/A</v>
      </c>
      <c r="D13" s="30" t="e">
        <f t="shared" si="1"/>
        <v>#N/A</v>
      </c>
      <c r="E13" s="30" t="e">
        <f t="shared" si="2"/>
        <v>#N/A</v>
      </c>
      <c r="F13" s="35" t="e">
        <f>AV7</f>
        <v>#N/A</v>
      </c>
      <c r="G13" s="17"/>
      <c r="H13" s="2" t="s">
        <v>2920</v>
      </c>
      <c r="I13" s="15" t="e">
        <f>BT5</f>
        <v>#N/A</v>
      </c>
      <c r="J13" s="30" t="e">
        <f t="shared" si="3"/>
        <v>#N/A</v>
      </c>
      <c r="K13" s="30" t="e">
        <f t="shared" si="4"/>
        <v>#N/A</v>
      </c>
      <c r="L13" s="34"/>
      <c r="O13" s="80" t="s">
        <v>2919</v>
      </c>
      <c r="R13" s="86" t="s">
        <v>3054</v>
      </c>
      <c r="U13" s="57">
        <f>AK43</f>
        <v>77</v>
      </c>
      <c r="V13" s="48" t="e">
        <f>AL43</f>
        <v>#N/A</v>
      </c>
      <c r="Z13" s="65" t="s">
        <v>2955</v>
      </c>
      <c r="AA13" s="46" t="str">
        <f>N47</f>
        <v>×</v>
      </c>
      <c r="AB13" s="66" t="s">
        <v>2929</v>
      </c>
      <c r="AC13" s="46" t="str">
        <f>O47</f>
        <v>×</v>
      </c>
      <c r="AD13" s="66" t="s">
        <v>2930</v>
      </c>
      <c r="AE13" s="46" t="str">
        <f>P47</f>
        <v>○</v>
      </c>
      <c r="AF13" s="65" t="s">
        <v>2956</v>
      </c>
      <c r="AG13" s="46">
        <f>Q47</f>
        <v>0</v>
      </c>
      <c r="AH13" s="13"/>
      <c r="AI13" s="13"/>
      <c r="CX13" t="s">
        <v>364</v>
      </c>
      <c r="CZ13" s="27" t="s">
        <v>5154</v>
      </c>
    </row>
    <row r="14" spans="2:104" ht="15" customHeight="1" x14ac:dyDescent="0.15">
      <c r="B14" s="1" t="s">
        <v>2919</v>
      </c>
      <c r="C14" s="15" t="e">
        <f>BB7</f>
        <v>#N/A</v>
      </c>
      <c r="D14" s="30" t="e">
        <f t="shared" si="1"/>
        <v>#N/A</v>
      </c>
      <c r="E14" s="30" t="e">
        <f t="shared" si="2"/>
        <v>#N/A</v>
      </c>
      <c r="F14" s="34" t="e">
        <f>AS7</f>
        <v>#N/A</v>
      </c>
      <c r="G14" s="17"/>
      <c r="H14" s="1" t="s">
        <v>2919</v>
      </c>
      <c r="I14" s="15" t="e">
        <f>BB5</f>
        <v>#N/A</v>
      </c>
      <c r="J14" s="30" t="e">
        <f t="shared" si="3"/>
        <v>#N/A</v>
      </c>
      <c r="K14" s="30" t="e">
        <f t="shared" si="4"/>
        <v>#N/A</v>
      </c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2941</v>
      </c>
      <c r="V14" s="55" t="s">
        <v>2948</v>
      </c>
      <c r="W14" s="53" t="s">
        <v>2917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  <c r="CX14" t="s">
        <v>832</v>
      </c>
      <c r="CZ14" s="27" t="s">
        <v>5152</v>
      </c>
    </row>
    <row r="15" spans="2:104" ht="15" customHeight="1" x14ac:dyDescent="0.15">
      <c r="B15" s="1" t="s">
        <v>2919</v>
      </c>
      <c r="C15" s="15" t="e">
        <f>BE7</f>
        <v>#N/A</v>
      </c>
      <c r="D15" s="30" t="e">
        <f t="shared" si="1"/>
        <v>#N/A</v>
      </c>
      <c r="E15" s="30" t="e">
        <f t="shared" si="2"/>
        <v>#N/A</v>
      </c>
      <c r="F15" s="31"/>
      <c r="G15" s="17"/>
      <c r="H15" s="1" t="s">
        <v>2919</v>
      </c>
      <c r="I15" s="15" t="e">
        <f>BE5</f>
        <v>#N/A</v>
      </c>
      <c r="J15" s="30" t="e">
        <f t="shared" si="3"/>
        <v>#N/A</v>
      </c>
      <c r="K15" s="30" t="e">
        <f t="shared" si="4"/>
        <v>#N/A</v>
      </c>
      <c r="L15" s="31"/>
      <c r="N15" s="8"/>
      <c r="O15" s="83" t="s">
        <v>3067</v>
      </c>
      <c r="U15" s="73">
        <f>系統表!AD30</f>
        <v>0</v>
      </c>
      <c r="V15" s="48" t="e">
        <f>AL59</f>
        <v>#N/A</v>
      </c>
      <c r="W15" s="46" t="e">
        <f t="shared" ref="W15" si="14">AM59</f>
        <v>#N/A</v>
      </c>
      <c r="X15" s="46" t="e">
        <f t="shared" ref="X15:Y15" si="15">BH59</f>
        <v>#N/A</v>
      </c>
      <c r="Y15" s="46" t="e">
        <f t="shared" si="15"/>
        <v>#N/A</v>
      </c>
      <c r="Z15" s="46" t="e">
        <f t="shared" ref="Z15:AD15" si="16">AW59</f>
        <v>#N/A</v>
      </c>
      <c r="AA15" s="46" t="e">
        <f t="shared" si="16"/>
        <v>#N/A</v>
      </c>
      <c r="AB15" s="46" t="e">
        <f t="shared" si="16"/>
        <v>#N/A</v>
      </c>
      <c r="AC15" s="46" t="e">
        <f t="shared" si="16"/>
        <v>#N/A</v>
      </c>
      <c r="AD15" s="46" t="e">
        <f t="shared" si="16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  <c r="CX15" t="s">
        <v>949</v>
      </c>
      <c r="CZ15" s="27" t="s">
        <v>5154</v>
      </c>
    </row>
    <row r="16" spans="2:104" ht="15" customHeight="1" x14ac:dyDescent="0.15">
      <c r="B16" s="1" t="s">
        <v>2919</v>
      </c>
      <c r="C16" s="15" t="e">
        <f>BU7</f>
        <v>#N/A</v>
      </c>
      <c r="D16" s="30" t="e">
        <f t="shared" si="1"/>
        <v>#N/A</v>
      </c>
      <c r="E16" s="30" t="e">
        <f t="shared" si="2"/>
        <v>#N/A</v>
      </c>
      <c r="F16" s="31"/>
      <c r="G16" s="17"/>
      <c r="H16" s="1" t="s">
        <v>2919</v>
      </c>
      <c r="I16" s="15" t="e">
        <f>BU5</f>
        <v>#N/A</v>
      </c>
      <c r="J16" s="30" t="e">
        <f t="shared" si="3"/>
        <v>#N/A</v>
      </c>
      <c r="K16" s="30" t="e">
        <f t="shared" si="4"/>
        <v>#N/A</v>
      </c>
      <c r="L16" s="31"/>
      <c r="N16" s="8"/>
      <c r="O16" s="78" t="s">
        <v>2920</v>
      </c>
      <c r="U16" s="57">
        <f>AK61</f>
        <v>78</v>
      </c>
      <c r="V16" s="48" t="e">
        <f>AL61</f>
        <v>#N/A</v>
      </c>
      <c r="Z16" s="65" t="s">
        <v>2955</v>
      </c>
      <c r="AA16" s="46" t="str">
        <f>N65</f>
        <v>×</v>
      </c>
      <c r="AB16" s="66" t="s">
        <v>2929</v>
      </c>
      <c r="AC16" s="46" t="str">
        <f>O65</f>
        <v>×</v>
      </c>
      <c r="AD16" s="66" t="s">
        <v>2930</v>
      </c>
      <c r="AE16" s="46" t="str">
        <f>P65</f>
        <v>○</v>
      </c>
      <c r="AF16" s="65" t="s">
        <v>2956</v>
      </c>
      <c r="AG16" s="46">
        <f>Q65</f>
        <v>0</v>
      </c>
      <c r="AH16" s="13"/>
      <c r="AI16" s="13"/>
      <c r="CX16" t="s">
        <v>1150</v>
      </c>
      <c r="CY16" s="27" t="s">
        <v>5152</v>
      </c>
      <c r="CZ16" s="27" t="s">
        <v>5156</v>
      </c>
    </row>
    <row r="17" spans="2:104" ht="15" customHeight="1" x14ac:dyDescent="0.15">
      <c r="B17" s="2" t="s">
        <v>2920</v>
      </c>
      <c r="C17" s="15" t="e">
        <f>BV7</f>
        <v>#N/A</v>
      </c>
      <c r="D17" s="30" t="e">
        <f t="shared" si="1"/>
        <v>#N/A</v>
      </c>
      <c r="E17" s="30" t="e">
        <f t="shared" si="2"/>
        <v>#N/A</v>
      </c>
      <c r="F17" s="35" t="e">
        <f>AW7</f>
        <v>#N/A</v>
      </c>
      <c r="G17" s="17"/>
      <c r="H17" s="2" t="s">
        <v>2920</v>
      </c>
      <c r="I17" s="15" t="e">
        <f>BV5</f>
        <v>#N/A</v>
      </c>
      <c r="J17" s="30" t="e">
        <f t="shared" si="3"/>
        <v>#N/A</v>
      </c>
      <c r="K17" s="30" t="e">
        <f t="shared" si="4"/>
        <v>#N/A</v>
      </c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2942</v>
      </c>
      <c r="V17" s="55" t="s">
        <v>2948</v>
      </c>
      <c r="W17" s="53" t="s">
        <v>2917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  <c r="CX17" t="s">
        <v>148</v>
      </c>
      <c r="CY17" s="27" t="s">
        <v>5153</v>
      </c>
      <c r="CZ17" s="27" t="s">
        <v>2936</v>
      </c>
    </row>
    <row r="18" spans="2:104" ht="15" customHeight="1" x14ac:dyDescent="0.15">
      <c r="B18" s="1" t="s">
        <v>2919</v>
      </c>
      <c r="C18" s="15" t="e">
        <f>BF7</f>
        <v>#N/A</v>
      </c>
      <c r="D18" s="30" t="e">
        <f t="shared" si="1"/>
        <v>#N/A</v>
      </c>
      <c r="E18" s="30" t="e">
        <f t="shared" si="2"/>
        <v>#N/A</v>
      </c>
      <c r="F18" s="34" t="e">
        <f>AT7</f>
        <v>#N/A</v>
      </c>
      <c r="G18" s="17"/>
      <c r="H18" s="1" t="s">
        <v>2919</v>
      </c>
      <c r="I18" s="15" t="e">
        <f>BF5</f>
        <v>#N/A</v>
      </c>
      <c r="J18" s="30" t="e">
        <f t="shared" si="3"/>
        <v>#N/A</v>
      </c>
      <c r="K18" s="30" t="e">
        <f t="shared" si="4"/>
        <v>#N/A</v>
      </c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系統表!AD31</f>
        <v>0</v>
      </c>
      <c r="V18" s="48" t="e">
        <f>AL77</f>
        <v>#N/A</v>
      </c>
      <c r="W18" s="46" t="e">
        <f t="shared" ref="W18" si="17">AM77</f>
        <v>#N/A</v>
      </c>
      <c r="X18" s="46" t="e">
        <f t="shared" ref="X18:Y18" si="18">BH77</f>
        <v>#N/A</v>
      </c>
      <c r="Y18" s="46" t="e">
        <f t="shared" si="18"/>
        <v>#N/A</v>
      </c>
      <c r="Z18" s="46" t="e">
        <f t="shared" ref="Z18:AD18" si="19">AW77</f>
        <v>#N/A</v>
      </c>
      <c r="AA18" s="46" t="e">
        <f t="shared" si="19"/>
        <v>#N/A</v>
      </c>
      <c r="AB18" s="46" t="e">
        <f t="shared" si="19"/>
        <v>#N/A</v>
      </c>
      <c r="AC18" s="46" t="e">
        <f t="shared" si="19"/>
        <v>#N/A</v>
      </c>
      <c r="AD18" s="46" t="e">
        <f t="shared" si="19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  <c r="CX18" t="s">
        <v>2150</v>
      </c>
      <c r="CZ18" s="27" t="s">
        <v>5154</v>
      </c>
    </row>
    <row r="19" spans="2:104" ht="15" customHeight="1" x14ac:dyDescent="0.15">
      <c r="B19" s="1" t="s">
        <v>2919</v>
      </c>
      <c r="C19" s="15" t="e">
        <f>BW7</f>
        <v>#N/A</v>
      </c>
      <c r="D19" s="30" t="e">
        <f t="shared" si="1"/>
        <v>#N/A</v>
      </c>
      <c r="E19" s="30" t="e">
        <f t="shared" si="2"/>
        <v>#N/A</v>
      </c>
      <c r="F19" s="31"/>
      <c r="G19" s="17"/>
      <c r="H19" s="1" t="s">
        <v>2919</v>
      </c>
      <c r="I19" s="15" t="e">
        <f>BW5</f>
        <v>#N/A</v>
      </c>
      <c r="J19" s="30" t="e">
        <f t="shared" si="3"/>
        <v>#N/A</v>
      </c>
      <c r="K19" s="30" t="e">
        <f t="shared" si="4"/>
        <v>#N/A</v>
      </c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20">N19*Q19</f>
        <v>#N/A</v>
      </c>
      <c r="S19" s="14"/>
      <c r="T19" s="14"/>
      <c r="U19" s="57">
        <f>AK79</f>
        <v>79</v>
      </c>
      <c r="V19" s="48" t="e">
        <f>AL79</f>
        <v>#N/A</v>
      </c>
      <c r="Z19" s="65" t="s">
        <v>2955</v>
      </c>
      <c r="AA19" s="46" t="str">
        <f>N83</f>
        <v>×</v>
      </c>
      <c r="AB19" s="66" t="s">
        <v>2929</v>
      </c>
      <c r="AC19" s="46" t="str">
        <f>O83</f>
        <v>×</v>
      </c>
      <c r="AD19" s="66" t="s">
        <v>2930</v>
      </c>
      <c r="AE19" s="46" t="str">
        <f>P83</f>
        <v>○</v>
      </c>
      <c r="AF19" s="65" t="s">
        <v>2956</v>
      </c>
      <c r="AG19" s="46">
        <f>Q83</f>
        <v>0</v>
      </c>
      <c r="AH19" s="13"/>
      <c r="CX19" t="s">
        <v>80</v>
      </c>
      <c r="CY19" s="27" t="s">
        <v>5153</v>
      </c>
      <c r="CZ19" s="27" t="s">
        <v>2936</v>
      </c>
    </row>
    <row r="20" spans="2:104" ht="15" customHeight="1" x14ac:dyDescent="0.15">
      <c r="B20" s="2" t="s">
        <v>2920</v>
      </c>
      <c r="C20" s="15" t="e">
        <f>BX7</f>
        <v>#N/A</v>
      </c>
      <c r="D20" s="30" t="e">
        <f t="shared" si="1"/>
        <v>#N/A</v>
      </c>
      <c r="E20" s="30" t="e">
        <f t="shared" si="2"/>
        <v>#N/A</v>
      </c>
      <c r="F20" s="35" t="e">
        <f>AX7</f>
        <v>#N/A</v>
      </c>
      <c r="G20" s="17"/>
      <c r="H20" s="2" t="s">
        <v>2920</v>
      </c>
      <c r="I20" s="15" t="e">
        <f>BX5</f>
        <v>#N/A</v>
      </c>
      <c r="J20" s="30" t="e">
        <f t="shared" si="3"/>
        <v>#N/A</v>
      </c>
      <c r="K20" s="30" t="e">
        <f t="shared" si="4"/>
        <v>#N/A</v>
      </c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20"/>
        <v>#N/A</v>
      </c>
      <c r="S20" s="14"/>
      <c r="T20" s="14"/>
      <c r="U20" s="56" t="s">
        <v>2943</v>
      </c>
      <c r="V20" s="55" t="s">
        <v>2948</v>
      </c>
      <c r="W20" s="53" t="s">
        <v>2917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  <c r="CX20" t="s">
        <v>591</v>
      </c>
      <c r="CZ20" s="27" t="s">
        <v>5151</v>
      </c>
    </row>
    <row r="21" spans="2:104" ht="15" customHeight="1" x14ac:dyDescent="0.15">
      <c r="U21" s="73"/>
      <c r="V21" s="48" t="e">
        <f>AL95</f>
        <v>#N/A</v>
      </c>
      <c r="W21" s="46" t="e">
        <f t="shared" ref="W21" si="21">AM95</f>
        <v>#N/A</v>
      </c>
      <c r="X21" s="46" t="e">
        <f t="shared" ref="X21:Y21" si="22">BH95</f>
        <v>#N/A</v>
      </c>
      <c r="Y21" s="46" t="e">
        <f t="shared" si="22"/>
        <v>#N/A</v>
      </c>
      <c r="Z21" s="46" t="e">
        <f t="shared" ref="Z21:AD21" si="23">AW95</f>
        <v>#N/A</v>
      </c>
      <c r="AA21" s="46" t="e">
        <f t="shared" si="23"/>
        <v>#N/A</v>
      </c>
      <c r="AB21" s="46" t="e">
        <f t="shared" si="23"/>
        <v>#N/A</v>
      </c>
      <c r="AC21" s="46" t="e">
        <f t="shared" si="23"/>
        <v>#N/A</v>
      </c>
      <c r="AD21" s="46" t="e">
        <f t="shared" si="23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  <c r="CX21" t="s">
        <v>261</v>
      </c>
      <c r="CY21" s="27" t="s">
        <v>5152</v>
      </c>
      <c r="CZ21" s="27" t="s">
        <v>5156</v>
      </c>
    </row>
    <row r="22" spans="2:104" ht="15" customHeight="1" x14ac:dyDescent="0.15">
      <c r="B22" s="16" t="e">
        <f>AM23</f>
        <v>#N/A</v>
      </c>
      <c r="C22" s="36" t="e">
        <f>BH23</f>
        <v>#N/A</v>
      </c>
      <c r="D22" s="44"/>
      <c r="E22" s="44" t="e">
        <f>BL23</f>
        <v>#N/A</v>
      </c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80</v>
      </c>
      <c r="V22" s="48" t="e">
        <f>AL97</f>
        <v>#N/A</v>
      </c>
      <c r="Z22" s="65" t="s">
        <v>2955</v>
      </c>
      <c r="AA22" s="46" t="str">
        <f>N101</f>
        <v>×</v>
      </c>
      <c r="AB22" s="66" t="s">
        <v>2929</v>
      </c>
      <c r="AC22" s="46" t="str">
        <f>O101</f>
        <v>×</v>
      </c>
      <c r="AD22" s="66" t="s">
        <v>2930</v>
      </c>
      <c r="AE22" s="46" t="str">
        <f>P101</f>
        <v>○</v>
      </c>
      <c r="AF22" s="65" t="s">
        <v>2956</v>
      </c>
      <c r="AG22" s="46">
        <f>Q101</f>
        <v>0</v>
      </c>
      <c r="AH22" s="13"/>
      <c r="AI22" s="9"/>
      <c r="AJ22" s="10"/>
      <c r="AK22" s="22" t="s">
        <v>2921</v>
      </c>
      <c r="AL22" s="23" t="s">
        <v>2918</v>
      </c>
      <c r="AM22" s="24" t="s">
        <v>2917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  <c r="CX22" t="s">
        <v>231</v>
      </c>
      <c r="CY22" s="27" t="s">
        <v>5152</v>
      </c>
      <c r="CZ22" s="27" t="s">
        <v>5157</v>
      </c>
    </row>
    <row r="23" spans="2:104" ht="15" customHeight="1" x14ac:dyDescent="0.15">
      <c r="B23" s="29" t="e">
        <f>BG23</f>
        <v>#N/A</v>
      </c>
      <c r="C23" s="36" t="e">
        <f>AL23</f>
        <v>#N/A</v>
      </c>
      <c r="D23" s="44"/>
      <c r="E23" s="44" t="e">
        <f>AY23</f>
        <v>#N/A</v>
      </c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3019</v>
      </c>
      <c r="O23" s="63" t="s">
        <v>3020</v>
      </c>
      <c r="P23" s="62" t="s">
        <v>3021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  <c r="CX23" t="s">
        <v>246</v>
      </c>
      <c r="CY23" s="27" t="s">
        <v>5154</v>
      </c>
      <c r="CZ23" s="27" t="s">
        <v>5158</v>
      </c>
    </row>
    <row r="24" spans="2:104" ht="15" customHeight="1" x14ac:dyDescent="0.15">
      <c r="B24" s="1" t="s">
        <v>2919</v>
      </c>
      <c r="C24" s="32" t="e">
        <f>AZ23</f>
        <v>#N/A</v>
      </c>
      <c r="D24" s="27" t="e">
        <f t="shared" ref="D24:D38" si="24">VLOOKUP(C24,$CX$1:$CZ$2000,2,0)</f>
        <v>#N/A</v>
      </c>
      <c r="E24" s="27" t="e">
        <f t="shared" ref="E24:E38" si="25">VLOOKUP(C24,$CX$1:$CZ$2000,3,0)</f>
        <v>#N/A</v>
      </c>
      <c r="F24" s="34" t="e">
        <f>AQ23</f>
        <v>#N/A</v>
      </c>
      <c r="G24" s="17"/>
      <c r="H24" s="1" t="s">
        <v>2919</v>
      </c>
      <c r="I24" s="32" t="e">
        <f>C5</f>
        <v>#N/A</v>
      </c>
      <c r="J24" s="27" t="e">
        <f t="shared" ref="J24:J38" si="26">VLOOKUP(I24,$CX$1:$CZ$2000,2,0)</f>
        <v>#N/A</v>
      </c>
      <c r="K24" s="27" t="e">
        <f t="shared" ref="K24:K38" si="27">VLOOKUP(I24,$CX$1:$CZ$2000,3,0)</f>
        <v>#N/A</v>
      </c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2921</v>
      </c>
      <c r="AL24" s="40" t="s">
        <v>2918</v>
      </c>
      <c r="AM24" s="41" t="s">
        <v>2917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  <c r="CX24" t="s">
        <v>460</v>
      </c>
      <c r="CZ24" s="27" t="s">
        <v>5152</v>
      </c>
    </row>
    <row r="25" spans="2:104" ht="15" customHeight="1" x14ac:dyDescent="0.15">
      <c r="B25" s="1" t="s">
        <v>2919</v>
      </c>
      <c r="C25" s="15" t="e">
        <f>BA23</f>
        <v>#N/A</v>
      </c>
      <c r="D25" s="30" t="e">
        <f t="shared" si="24"/>
        <v>#N/A</v>
      </c>
      <c r="E25" s="30" t="e">
        <f t="shared" si="25"/>
        <v>#N/A</v>
      </c>
      <c r="F25" s="31"/>
      <c r="G25" s="17"/>
      <c r="H25" s="1" t="s">
        <v>2919</v>
      </c>
      <c r="I25" s="32" t="e">
        <f t="shared" ref="I25:I27" si="28">C6</f>
        <v>#N/A</v>
      </c>
      <c r="J25" s="30" t="e">
        <f t="shared" si="26"/>
        <v>#N/A</v>
      </c>
      <c r="K25" s="30" t="e">
        <f t="shared" si="27"/>
        <v>#N/A</v>
      </c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76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  <c r="CX25" t="s">
        <v>194</v>
      </c>
      <c r="CZ25" s="27" t="s">
        <v>5154</v>
      </c>
    </row>
    <row r="26" spans="2:104" ht="15" customHeight="1" x14ac:dyDescent="0.15">
      <c r="B26" s="1" t="s">
        <v>2919</v>
      </c>
      <c r="C26" s="15" t="e">
        <f>BC23</f>
        <v>#N/A</v>
      </c>
      <c r="D26" s="30" t="e">
        <f t="shared" si="24"/>
        <v>#N/A</v>
      </c>
      <c r="E26" s="30" t="e">
        <f t="shared" si="25"/>
        <v>#N/A</v>
      </c>
      <c r="F26" s="31"/>
      <c r="G26" s="17"/>
      <c r="H26" s="1" t="s">
        <v>2919</v>
      </c>
      <c r="I26" s="32" t="e">
        <f t="shared" si="28"/>
        <v>#N/A</v>
      </c>
      <c r="J26" s="30" t="e">
        <f t="shared" si="26"/>
        <v>#N/A</v>
      </c>
      <c r="K26" s="30" t="e">
        <f t="shared" si="27"/>
        <v>#N/A</v>
      </c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  <c r="CX26" t="s">
        <v>557</v>
      </c>
      <c r="CZ26" s="27" t="s">
        <v>5151</v>
      </c>
    </row>
    <row r="27" spans="2:104" ht="15" customHeight="1" x14ac:dyDescent="0.15">
      <c r="B27" s="1" t="s">
        <v>2919</v>
      </c>
      <c r="C27" s="15" t="e">
        <f>BQ23</f>
        <v>#N/A</v>
      </c>
      <c r="D27" s="30" t="e">
        <f t="shared" si="24"/>
        <v>#N/A</v>
      </c>
      <c r="E27" s="30" t="e">
        <f t="shared" si="25"/>
        <v>#N/A</v>
      </c>
      <c r="F27" s="31"/>
      <c r="G27" s="17"/>
      <c r="H27" s="1" t="s">
        <v>2919</v>
      </c>
      <c r="I27" s="32" t="e">
        <f t="shared" si="28"/>
        <v>#N/A</v>
      </c>
      <c r="J27" s="30" t="e">
        <f t="shared" si="26"/>
        <v>#N/A</v>
      </c>
      <c r="K27" s="30" t="e">
        <f t="shared" si="27"/>
        <v>#N/A</v>
      </c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  <c r="CX27" t="s">
        <v>156</v>
      </c>
      <c r="CZ27" s="27" t="s">
        <v>5153</v>
      </c>
    </row>
    <row r="28" spans="2:104" ht="15" customHeight="1" x14ac:dyDescent="0.15">
      <c r="B28" s="2" t="s">
        <v>2920</v>
      </c>
      <c r="C28" s="15" t="e">
        <f>BR23</f>
        <v>#N/A</v>
      </c>
      <c r="D28" s="30" t="e">
        <f t="shared" si="24"/>
        <v>#N/A</v>
      </c>
      <c r="E28" s="30" t="e">
        <f t="shared" si="25"/>
        <v>#N/A</v>
      </c>
      <c r="F28" s="35" t="e">
        <f>AU23</f>
        <v>#N/A</v>
      </c>
      <c r="G28" s="17"/>
      <c r="H28" s="2" t="s">
        <v>2920</v>
      </c>
      <c r="I28" s="15" t="e">
        <f>C11</f>
        <v>#N/A</v>
      </c>
      <c r="J28" s="30" t="e">
        <f t="shared" si="26"/>
        <v>#N/A</v>
      </c>
      <c r="K28" s="30" t="e">
        <f t="shared" si="27"/>
        <v>#N/A</v>
      </c>
      <c r="L28" s="38" t="e">
        <f>F11</f>
        <v>#N/A</v>
      </c>
      <c r="N28" s="65" t="s">
        <v>2955</v>
      </c>
      <c r="O28" s="66" t="s">
        <v>2929</v>
      </c>
      <c r="P28" s="66" t="s">
        <v>2930</v>
      </c>
      <c r="Q28" s="65" t="s">
        <v>2956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  <c r="CX28" t="s">
        <v>321</v>
      </c>
      <c r="CZ28" s="27" t="s">
        <v>5152</v>
      </c>
    </row>
    <row r="29" spans="2:104" ht="15" customHeight="1" x14ac:dyDescent="0.15">
      <c r="B29" s="1" t="s">
        <v>2919</v>
      </c>
      <c r="C29" s="15" t="e">
        <f>BD23</f>
        <v>#N/A</v>
      </c>
      <c r="D29" s="30" t="e">
        <f t="shared" si="24"/>
        <v>#N/A</v>
      </c>
      <c r="E29" s="30" t="e">
        <f t="shared" si="25"/>
        <v>#N/A</v>
      </c>
      <c r="F29" s="34" t="e">
        <f>AR23</f>
        <v>#N/A</v>
      </c>
      <c r="G29" s="17"/>
      <c r="H29" s="1" t="s">
        <v>2919</v>
      </c>
      <c r="I29" s="15" t="e">
        <f>C14</f>
        <v>#N/A</v>
      </c>
      <c r="J29" s="30" t="e">
        <f t="shared" si="26"/>
        <v>#N/A</v>
      </c>
      <c r="K29" s="30" t="e">
        <f t="shared" si="27"/>
        <v>#N/A</v>
      </c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9">U12</f>
        <v>0</v>
      </c>
      <c r="V29" s="47" t="e">
        <f t="shared" si="29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  <c r="CX29" t="s">
        <v>900</v>
      </c>
      <c r="CZ29" s="27" t="s">
        <v>5152</v>
      </c>
    </row>
    <row r="30" spans="2:104" ht="15" customHeight="1" x14ac:dyDescent="0.15">
      <c r="B30" s="1" t="s">
        <v>2919</v>
      </c>
      <c r="C30" s="15" t="e">
        <f>BS23</f>
        <v>#N/A</v>
      </c>
      <c r="D30" s="30" t="e">
        <f t="shared" si="24"/>
        <v>#N/A</v>
      </c>
      <c r="E30" s="30" t="e">
        <f t="shared" si="25"/>
        <v>#N/A</v>
      </c>
      <c r="F30" s="31"/>
      <c r="G30" s="17"/>
      <c r="H30" s="1" t="s">
        <v>2919</v>
      </c>
      <c r="I30" s="15" t="e">
        <f>C15</f>
        <v>#N/A</v>
      </c>
      <c r="J30" s="30" t="e">
        <f t="shared" si="26"/>
        <v>#N/A</v>
      </c>
      <c r="K30" s="30" t="e">
        <f t="shared" si="27"/>
        <v>#N/A</v>
      </c>
      <c r="L30" s="31"/>
      <c r="U30" s="45">
        <f t="shared" ref="U30:V30" si="30">U15</f>
        <v>0</v>
      </c>
      <c r="V30" s="47" t="e">
        <f t="shared" si="30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  <c r="CX30" t="s">
        <v>266</v>
      </c>
      <c r="CY30" s="27" t="s">
        <v>5159</v>
      </c>
      <c r="CZ30" s="27" t="s">
        <v>2936</v>
      </c>
    </row>
    <row r="31" spans="2:104" ht="15" customHeight="1" x14ac:dyDescent="0.15">
      <c r="B31" s="2" t="s">
        <v>2920</v>
      </c>
      <c r="C31" s="15" t="e">
        <f>BT23</f>
        <v>#N/A</v>
      </c>
      <c r="D31" s="30" t="e">
        <f t="shared" si="24"/>
        <v>#N/A</v>
      </c>
      <c r="E31" s="30" t="e">
        <f t="shared" si="25"/>
        <v>#N/A</v>
      </c>
      <c r="F31" s="35" t="e">
        <f>AV23</f>
        <v>#N/A</v>
      </c>
      <c r="G31" s="17"/>
      <c r="H31" s="2" t="s">
        <v>2920</v>
      </c>
      <c r="I31" s="15" t="e">
        <f>C18</f>
        <v>#N/A</v>
      </c>
      <c r="J31" s="30" t="e">
        <f t="shared" si="26"/>
        <v>#N/A</v>
      </c>
      <c r="K31" s="30" t="e">
        <f t="shared" si="27"/>
        <v>#N/A</v>
      </c>
      <c r="L31" s="38" t="e">
        <f>F18</f>
        <v>#N/A</v>
      </c>
      <c r="O31" s="80" t="s">
        <v>2919</v>
      </c>
      <c r="R31" s="86" t="s">
        <v>3054</v>
      </c>
      <c r="U31" s="45">
        <f t="shared" ref="U31:V31" si="31">U18</f>
        <v>0</v>
      </c>
      <c r="V31" s="47" t="e">
        <f t="shared" si="31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  <c r="CX31" t="s">
        <v>394</v>
      </c>
      <c r="CZ31" s="27" t="s">
        <v>5152</v>
      </c>
    </row>
    <row r="32" spans="2:104" ht="15" customHeight="1" x14ac:dyDescent="0.15">
      <c r="B32" s="1" t="s">
        <v>2919</v>
      </c>
      <c r="C32" s="15" t="e">
        <f>BB23</f>
        <v>#N/A</v>
      </c>
      <c r="D32" s="30" t="e">
        <f t="shared" si="24"/>
        <v>#N/A</v>
      </c>
      <c r="E32" s="30" t="e">
        <f t="shared" si="25"/>
        <v>#N/A</v>
      </c>
      <c r="F32" s="34" t="e">
        <f>AS23</f>
        <v>#N/A</v>
      </c>
      <c r="G32" s="17"/>
      <c r="H32" s="1" t="s">
        <v>2919</v>
      </c>
      <c r="I32" s="15" t="e">
        <f>I6</f>
        <v>#N/A</v>
      </c>
      <c r="J32" s="30" t="e">
        <f t="shared" si="26"/>
        <v>#N/A</v>
      </c>
      <c r="K32" s="30" t="e">
        <f t="shared" si="27"/>
        <v>#N/A</v>
      </c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  <c r="CX32" t="s">
        <v>415</v>
      </c>
      <c r="CZ32" s="27" t="s">
        <v>5153</v>
      </c>
    </row>
    <row r="33" spans="2:104" ht="15" customHeight="1" x14ac:dyDescent="0.15">
      <c r="B33" s="1" t="s">
        <v>2919</v>
      </c>
      <c r="C33" s="15" t="e">
        <f>BE23</f>
        <v>#N/A</v>
      </c>
      <c r="D33" s="30" t="e">
        <f t="shared" si="24"/>
        <v>#N/A</v>
      </c>
      <c r="E33" s="30" t="e">
        <f t="shared" si="25"/>
        <v>#N/A</v>
      </c>
      <c r="F33" s="31"/>
      <c r="G33" s="17"/>
      <c r="H33" s="1" t="s">
        <v>2919</v>
      </c>
      <c r="I33" s="15" t="e">
        <f t="shared" ref="I33:I34" si="32">I7</f>
        <v>#N/A</v>
      </c>
      <c r="J33" s="30" t="e">
        <f t="shared" si="26"/>
        <v>#N/A</v>
      </c>
      <c r="K33" s="30" t="e">
        <f t="shared" si="27"/>
        <v>#N/A</v>
      </c>
      <c r="L33" s="31"/>
      <c r="N33" s="8"/>
      <c r="O33" s="83" t="s">
        <v>3067</v>
      </c>
      <c r="AH33" s="13"/>
      <c r="AI33" s="13"/>
      <c r="CX33" t="s">
        <v>362</v>
      </c>
      <c r="CZ33" s="27" t="s">
        <v>5152</v>
      </c>
    </row>
    <row r="34" spans="2:104" ht="15" customHeight="1" x14ac:dyDescent="0.15">
      <c r="B34" s="1" t="s">
        <v>2919</v>
      </c>
      <c r="C34" s="15" t="e">
        <f>BU23</f>
        <v>#N/A</v>
      </c>
      <c r="D34" s="30" t="e">
        <f t="shared" si="24"/>
        <v>#N/A</v>
      </c>
      <c r="E34" s="30" t="e">
        <f t="shared" si="25"/>
        <v>#N/A</v>
      </c>
      <c r="F34" s="31"/>
      <c r="G34" s="17"/>
      <c r="H34" s="1" t="s">
        <v>2919</v>
      </c>
      <c r="I34" s="15" t="e">
        <f t="shared" si="32"/>
        <v>#N/A</v>
      </c>
      <c r="J34" s="30" t="e">
        <f t="shared" si="26"/>
        <v>#N/A</v>
      </c>
      <c r="K34" s="30" t="e">
        <f t="shared" si="27"/>
        <v>#N/A</v>
      </c>
      <c r="L34" s="31"/>
      <c r="N34" s="8"/>
      <c r="O34" s="78" t="s">
        <v>2920</v>
      </c>
      <c r="AH34" s="13"/>
      <c r="AI34" s="13"/>
      <c r="CX34" t="s">
        <v>206</v>
      </c>
      <c r="CZ34" s="27" t="s">
        <v>5151</v>
      </c>
    </row>
    <row r="35" spans="2:104" ht="15" customHeight="1" x14ac:dyDescent="0.15">
      <c r="B35" s="2" t="s">
        <v>2920</v>
      </c>
      <c r="C35" s="15" t="e">
        <f>BV23</f>
        <v>#N/A</v>
      </c>
      <c r="D35" s="30" t="e">
        <f t="shared" si="24"/>
        <v>#N/A</v>
      </c>
      <c r="E35" s="30" t="e">
        <f t="shared" si="25"/>
        <v>#N/A</v>
      </c>
      <c r="F35" s="35" t="e">
        <f>AW23</f>
        <v>#N/A</v>
      </c>
      <c r="G35" s="17"/>
      <c r="H35" s="2" t="s">
        <v>2920</v>
      </c>
      <c r="I35" s="15" t="e">
        <f>I11</f>
        <v>#N/A</v>
      </c>
      <c r="J35" s="30" t="e">
        <f t="shared" si="26"/>
        <v>#N/A</v>
      </c>
      <c r="K35" s="30" t="e">
        <f t="shared" si="27"/>
        <v>#N/A</v>
      </c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  <c r="CX35" t="s">
        <v>1087</v>
      </c>
      <c r="CZ35" s="27" t="s">
        <v>5153</v>
      </c>
    </row>
    <row r="36" spans="2:104" ht="15" customHeight="1" x14ac:dyDescent="0.15">
      <c r="B36" s="1" t="s">
        <v>2919</v>
      </c>
      <c r="C36" s="15" t="e">
        <f>BF23</f>
        <v>#N/A</v>
      </c>
      <c r="D36" s="30" t="e">
        <f t="shared" si="24"/>
        <v>#N/A</v>
      </c>
      <c r="E36" s="30" t="e">
        <f t="shared" si="25"/>
        <v>#N/A</v>
      </c>
      <c r="F36" s="34" t="e">
        <f>AT23</f>
        <v>#N/A</v>
      </c>
      <c r="G36" s="17"/>
      <c r="H36" s="1" t="s">
        <v>2919</v>
      </c>
      <c r="I36" s="15" t="e">
        <f>I14</f>
        <v>#N/A</v>
      </c>
      <c r="J36" s="30" t="e">
        <f t="shared" si="26"/>
        <v>#N/A</v>
      </c>
      <c r="K36" s="30" t="e">
        <f t="shared" si="27"/>
        <v>#N/A</v>
      </c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  <c r="CX36" t="s">
        <v>496</v>
      </c>
      <c r="CZ36" s="27" t="s">
        <v>5154</v>
      </c>
    </row>
    <row r="37" spans="2:104" ht="15" customHeight="1" x14ac:dyDescent="0.15">
      <c r="B37" s="1" t="s">
        <v>2919</v>
      </c>
      <c r="C37" s="15" t="e">
        <f>BW23</f>
        <v>#N/A</v>
      </c>
      <c r="D37" s="30" t="e">
        <f t="shared" si="24"/>
        <v>#N/A</v>
      </c>
      <c r="E37" s="30" t="e">
        <f t="shared" si="25"/>
        <v>#N/A</v>
      </c>
      <c r="F37" s="31"/>
      <c r="G37" s="17"/>
      <c r="H37" s="1" t="s">
        <v>2919</v>
      </c>
      <c r="I37" s="15" t="e">
        <f>I15</f>
        <v>#N/A</v>
      </c>
      <c r="J37" s="30" t="e">
        <f t="shared" si="26"/>
        <v>#N/A</v>
      </c>
      <c r="K37" s="30" t="e">
        <f t="shared" si="27"/>
        <v>#N/A</v>
      </c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33">N37*Q37</f>
        <v>#N/A</v>
      </c>
      <c r="S37" s="14"/>
      <c r="T37" s="14"/>
      <c r="AH37" s="13"/>
      <c r="CX37" t="s">
        <v>112</v>
      </c>
      <c r="CZ37" s="27" t="s">
        <v>5151</v>
      </c>
    </row>
    <row r="38" spans="2:104" ht="15" customHeight="1" x14ac:dyDescent="0.15">
      <c r="B38" s="2" t="s">
        <v>2920</v>
      </c>
      <c r="C38" s="15" t="e">
        <f>BX23</f>
        <v>#N/A</v>
      </c>
      <c r="D38" s="30" t="e">
        <f t="shared" si="24"/>
        <v>#N/A</v>
      </c>
      <c r="E38" s="30" t="e">
        <f t="shared" si="25"/>
        <v>#N/A</v>
      </c>
      <c r="F38" s="35" t="e">
        <f>AX23</f>
        <v>#N/A</v>
      </c>
      <c r="G38" s="17"/>
      <c r="H38" s="2" t="s">
        <v>2920</v>
      </c>
      <c r="I38" s="15" t="e">
        <f>I18</f>
        <v>#N/A</v>
      </c>
      <c r="J38" s="30" t="e">
        <f t="shared" si="26"/>
        <v>#N/A</v>
      </c>
      <c r="K38" s="30" t="e">
        <f t="shared" si="27"/>
        <v>#N/A</v>
      </c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33"/>
        <v>#N/A</v>
      </c>
      <c r="S38" s="14"/>
      <c r="T38" s="14"/>
      <c r="AH38" s="13"/>
      <c r="CX38" t="s">
        <v>590</v>
      </c>
      <c r="CZ38" s="27" t="s">
        <v>5156</v>
      </c>
    </row>
    <row r="39" spans="2:104" ht="15" customHeight="1" x14ac:dyDescent="0.15">
      <c r="AH39" s="13"/>
      <c r="CX39" t="s">
        <v>269</v>
      </c>
      <c r="CY39" s="27" t="s">
        <v>5160</v>
      </c>
      <c r="CZ39" s="27" t="s">
        <v>5161</v>
      </c>
    </row>
    <row r="40" spans="2:104" ht="15" customHeight="1" x14ac:dyDescent="0.15">
      <c r="B40" s="16" t="e">
        <f>AM41</f>
        <v>#N/A</v>
      </c>
      <c r="C40" s="36" t="e">
        <f>BH41</f>
        <v>#N/A</v>
      </c>
      <c r="D40" s="44"/>
      <c r="E40" s="44" t="e">
        <f>BL41</f>
        <v>#N/A</v>
      </c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2921</v>
      </c>
      <c r="AL40" s="23" t="s">
        <v>2918</v>
      </c>
      <c r="AM40" s="24" t="s">
        <v>2917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  <c r="CX40" t="s">
        <v>361</v>
      </c>
      <c r="CZ40" s="27" t="s">
        <v>5154</v>
      </c>
    </row>
    <row r="41" spans="2:104" ht="15" customHeight="1" x14ac:dyDescent="0.15">
      <c r="B41" s="29" t="e">
        <f>BG41</f>
        <v>#N/A</v>
      </c>
      <c r="C41" s="36" t="e">
        <f>AL41</f>
        <v>#N/A</v>
      </c>
      <c r="D41" s="44"/>
      <c r="E41" s="44" t="e">
        <f>AY41</f>
        <v>#N/A</v>
      </c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3019</v>
      </c>
      <c r="O41" s="63" t="s">
        <v>3020</v>
      </c>
      <c r="P41" s="62" t="s">
        <v>3021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  <c r="CX41" t="s">
        <v>258</v>
      </c>
      <c r="CY41" s="27" t="s">
        <v>5152</v>
      </c>
      <c r="CZ41" s="27" t="s">
        <v>5162</v>
      </c>
    </row>
    <row r="42" spans="2:104" ht="15" customHeight="1" x14ac:dyDescent="0.15">
      <c r="B42" s="1" t="s">
        <v>2919</v>
      </c>
      <c r="C42" s="32" t="e">
        <f>AZ41</f>
        <v>#N/A</v>
      </c>
      <c r="D42" s="27" t="e">
        <f t="shared" ref="D42:D56" si="34">VLOOKUP(C42,$CX$1:$CZ$2000,2,0)</f>
        <v>#N/A</v>
      </c>
      <c r="E42" s="27" t="e">
        <f t="shared" ref="E42:E56" si="35">VLOOKUP(C42,$CX$1:$CZ$2000,3,0)</f>
        <v>#N/A</v>
      </c>
      <c r="F42" s="34" t="e">
        <f>AQ41</f>
        <v>#N/A</v>
      </c>
      <c r="G42" s="17"/>
      <c r="H42" s="1" t="s">
        <v>2919</v>
      </c>
      <c r="I42" s="32" t="e">
        <f>C23</f>
        <v>#N/A</v>
      </c>
      <c r="J42" s="27" t="e">
        <f t="shared" ref="J42:J56" si="36">VLOOKUP(I42,$CX$1:$CZ$2000,2,0)</f>
        <v>#N/A</v>
      </c>
      <c r="K42" s="27" t="e">
        <f t="shared" ref="K42:K56" si="37">VLOOKUP(I42,$CX$1:$CZ$2000,3,0)</f>
        <v>#N/A</v>
      </c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2921</v>
      </c>
      <c r="AL42" s="40" t="s">
        <v>2918</v>
      </c>
      <c r="AM42" s="41" t="s">
        <v>2917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  <c r="CX42" t="s">
        <v>58</v>
      </c>
      <c r="CZ42" s="27" t="s">
        <v>5160</v>
      </c>
    </row>
    <row r="43" spans="2:104" ht="15" customHeight="1" x14ac:dyDescent="0.15">
      <c r="B43" s="1" t="s">
        <v>2919</v>
      </c>
      <c r="C43" s="15" t="e">
        <f>BA41</f>
        <v>#N/A</v>
      </c>
      <c r="D43" s="30" t="e">
        <f t="shared" si="34"/>
        <v>#N/A</v>
      </c>
      <c r="E43" s="30" t="e">
        <f t="shared" si="35"/>
        <v>#N/A</v>
      </c>
      <c r="F43" s="31"/>
      <c r="G43" s="17"/>
      <c r="H43" s="1" t="s">
        <v>2919</v>
      </c>
      <c r="I43" s="32" t="e">
        <f t="shared" ref="I43:I45" si="38">C24</f>
        <v>#N/A</v>
      </c>
      <c r="J43" s="30" t="e">
        <f t="shared" si="36"/>
        <v>#N/A</v>
      </c>
      <c r="K43" s="30" t="e">
        <f t="shared" si="37"/>
        <v>#N/A</v>
      </c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77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  <c r="CX43" t="s">
        <v>1044</v>
      </c>
      <c r="CZ43" s="27" t="s">
        <v>5156</v>
      </c>
    </row>
    <row r="44" spans="2:104" ht="15" customHeight="1" x14ac:dyDescent="0.15">
      <c r="B44" s="1" t="s">
        <v>2919</v>
      </c>
      <c r="C44" s="15" t="e">
        <f>BC41</f>
        <v>#N/A</v>
      </c>
      <c r="D44" s="30" t="e">
        <f t="shared" si="34"/>
        <v>#N/A</v>
      </c>
      <c r="E44" s="30" t="e">
        <f t="shared" si="35"/>
        <v>#N/A</v>
      </c>
      <c r="F44" s="31"/>
      <c r="G44" s="17"/>
      <c r="H44" s="1" t="s">
        <v>2919</v>
      </c>
      <c r="I44" s="32" t="e">
        <f t="shared" si="38"/>
        <v>#N/A</v>
      </c>
      <c r="J44" s="30" t="e">
        <f t="shared" si="36"/>
        <v>#N/A</v>
      </c>
      <c r="K44" s="30" t="e">
        <f t="shared" si="37"/>
        <v>#N/A</v>
      </c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  <c r="CX44" t="s">
        <v>291</v>
      </c>
      <c r="CY44" s="27" t="s">
        <v>5151</v>
      </c>
      <c r="CZ44" s="27" t="s">
        <v>5154</v>
      </c>
    </row>
    <row r="45" spans="2:104" ht="15" customHeight="1" x14ac:dyDescent="0.15">
      <c r="B45" s="1" t="s">
        <v>2919</v>
      </c>
      <c r="C45" s="15" t="e">
        <f>BQ41</f>
        <v>#N/A</v>
      </c>
      <c r="D45" s="30" t="e">
        <f t="shared" si="34"/>
        <v>#N/A</v>
      </c>
      <c r="E45" s="30" t="e">
        <f t="shared" si="35"/>
        <v>#N/A</v>
      </c>
      <c r="F45" s="31"/>
      <c r="G45" s="17"/>
      <c r="H45" s="1" t="s">
        <v>2919</v>
      </c>
      <c r="I45" s="32" t="e">
        <f t="shared" si="38"/>
        <v>#N/A</v>
      </c>
      <c r="J45" s="30" t="e">
        <f t="shared" si="36"/>
        <v>#N/A</v>
      </c>
      <c r="K45" s="30" t="e">
        <f t="shared" si="37"/>
        <v>#N/A</v>
      </c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  <c r="CX45" t="s">
        <v>995</v>
      </c>
      <c r="CY45" s="27" t="s">
        <v>5163</v>
      </c>
      <c r="CZ45" s="27" t="s">
        <v>5164</v>
      </c>
    </row>
    <row r="46" spans="2:104" ht="15" customHeight="1" x14ac:dyDescent="0.15">
      <c r="B46" s="2" t="s">
        <v>2920</v>
      </c>
      <c r="C46" s="15" t="e">
        <f>BR41</f>
        <v>#N/A</v>
      </c>
      <c r="D46" s="30" t="e">
        <f t="shared" si="34"/>
        <v>#N/A</v>
      </c>
      <c r="E46" s="30" t="e">
        <f t="shared" si="35"/>
        <v>#N/A</v>
      </c>
      <c r="F46" s="35" t="e">
        <f>AU41</f>
        <v>#N/A</v>
      </c>
      <c r="G46" s="17"/>
      <c r="H46" s="2" t="s">
        <v>2920</v>
      </c>
      <c r="I46" s="15" t="e">
        <f>C29</f>
        <v>#N/A</v>
      </c>
      <c r="J46" s="30" t="e">
        <f t="shared" si="36"/>
        <v>#N/A</v>
      </c>
      <c r="K46" s="30" t="e">
        <f t="shared" si="37"/>
        <v>#N/A</v>
      </c>
      <c r="L46" s="38" t="e">
        <f>F29</f>
        <v>#N/A</v>
      </c>
      <c r="N46" s="65" t="s">
        <v>2955</v>
      </c>
      <c r="O46" s="66" t="s">
        <v>2929</v>
      </c>
      <c r="P46" s="66" t="s">
        <v>2930</v>
      </c>
      <c r="Q46" s="65" t="s">
        <v>2956</v>
      </c>
      <c r="AH46" s="13"/>
      <c r="AI46" s="13"/>
      <c r="CX46" t="s">
        <v>57</v>
      </c>
      <c r="CZ46" s="27" t="s">
        <v>5154</v>
      </c>
    </row>
    <row r="47" spans="2:104" ht="15" customHeight="1" x14ac:dyDescent="0.15">
      <c r="B47" s="1" t="s">
        <v>2919</v>
      </c>
      <c r="C47" s="15" t="e">
        <f>BD41</f>
        <v>#N/A</v>
      </c>
      <c r="D47" s="30" t="e">
        <f t="shared" si="34"/>
        <v>#N/A</v>
      </c>
      <c r="E47" s="30" t="e">
        <f t="shared" si="35"/>
        <v>#N/A</v>
      </c>
      <c r="F47" s="34" t="e">
        <f>AR41</f>
        <v>#N/A</v>
      </c>
      <c r="G47" s="17"/>
      <c r="H47" s="1" t="s">
        <v>2919</v>
      </c>
      <c r="I47" s="15" t="e">
        <f>C32</f>
        <v>#N/A</v>
      </c>
      <c r="J47" s="30" t="e">
        <f t="shared" si="36"/>
        <v>#N/A</v>
      </c>
      <c r="K47" s="30" t="e">
        <f t="shared" si="37"/>
        <v>#N/A</v>
      </c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  <c r="CX47" t="s">
        <v>138</v>
      </c>
      <c r="CY47" s="27" t="s">
        <v>5163</v>
      </c>
      <c r="CZ47" s="27" t="s">
        <v>5165</v>
      </c>
    </row>
    <row r="48" spans="2:104" ht="15" customHeight="1" x14ac:dyDescent="0.15">
      <c r="B48" s="1" t="s">
        <v>2919</v>
      </c>
      <c r="C48" s="15" t="e">
        <f>BS41</f>
        <v>#N/A</v>
      </c>
      <c r="D48" s="30" t="e">
        <f t="shared" si="34"/>
        <v>#N/A</v>
      </c>
      <c r="E48" s="30" t="e">
        <f t="shared" si="35"/>
        <v>#N/A</v>
      </c>
      <c r="F48" s="31"/>
      <c r="G48" s="17"/>
      <c r="H48" s="1" t="s">
        <v>2919</v>
      </c>
      <c r="I48" s="15" t="e">
        <f>C33</f>
        <v>#N/A</v>
      </c>
      <c r="J48" s="30" t="e">
        <f t="shared" si="36"/>
        <v>#N/A</v>
      </c>
      <c r="K48" s="30" t="e">
        <f t="shared" si="37"/>
        <v>#N/A</v>
      </c>
      <c r="L48" s="31"/>
      <c r="AH48" s="13"/>
      <c r="AI48" s="13"/>
      <c r="CX48" t="s">
        <v>536</v>
      </c>
      <c r="CZ48" s="27" t="s">
        <v>5160</v>
      </c>
    </row>
    <row r="49" spans="2:104" ht="15" customHeight="1" x14ac:dyDescent="0.15">
      <c r="B49" s="2" t="s">
        <v>2920</v>
      </c>
      <c r="C49" s="15" t="e">
        <f>BT41</f>
        <v>#N/A</v>
      </c>
      <c r="D49" s="30" t="e">
        <f t="shared" si="34"/>
        <v>#N/A</v>
      </c>
      <c r="E49" s="30" t="e">
        <f t="shared" si="35"/>
        <v>#N/A</v>
      </c>
      <c r="F49" s="35" t="e">
        <f>AV41</f>
        <v>#N/A</v>
      </c>
      <c r="G49" s="17"/>
      <c r="H49" s="2" t="s">
        <v>2920</v>
      </c>
      <c r="I49" s="15" t="e">
        <f>C36</f>
        <v>#N/A</v>
      </c>
      <c r="J49" s="30" t="e">
        <f t="shared" si="36"/>
        <v>#N/A</v>
      </c>
      <c r="K49" s="30" t="e">
        <f t="shared" si="37"/>
        <v>#N/A</v>
      </c>
      <c r="L49" s="38" t="e">
        <f>F36</f>
        <v>#N/A</v>
      </c>
      <c r="O49" s="80" t="s">
        <v>2919</v>
      </c>
      <c r="R49" s="86" t="s">
        <v>3054</v>
      </c>
      <c r="AH49" s="13"/>
      <c r="AI49" s="13"/>
      <c r="CX49" t="s">
        <v>523</v>
      </c>
      <c r="CZ49" s="27" t="s">
        <v>5165</v>
      </c>
    </row>
    <row r="50" spans="2:104" ht="15" customHeight="1" x14ac:dyDescent="0.15">
      <c r="B50" s="1" t="s">
        <v>2919</v>
      </c>
      <c r="C50" s="15" t="e">
        <f>BB41</f>
        <v>#N/A</v>
      </c>
      <c r="D50" s="30" t="e">
        <f t="shared" si="34"/>
        <v>#N/A</v>
      </c>
      <c r="E50" s="30" t="e">
        <f t="shared" si="35"/>
        <v>#N/A</v>
      </c>
      <c r="F50" s="34" t="e">
        <f>AS41</f>
        <v>#N/A</v>
      </c>
      <c r="G50" s="17"/>
      <c r="H50" s="1" t="s">
        <v>2919</v>
      </c>
      <c r="I50" s="15" t="e">
        <f>I24</f>
        <v>#N/A</v>
      </c>
      <c r="J50" s="30" t="e">
        <f t="shared" si="36"/>
        <v>#N/A</v>
      </c>
      <c r="K50" s="30" t="e">
        <f t="shared" si="37"/>
        <v>#N/A</v>
      </c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  <c r="CX50" t="s">
        <v>562</v>
      </c>
      <c r="CZ50" s="27" t="s">
        <v>5153</v>
      </c>
    </row>
    <row r="51" spans="2:104" ht="15" customHeight="1" x14ac:dyDescent="0.15">
      <c r="B51" s="1" t="s">
        <v>2919</v>
      </c>
      <c r="C51" s="15" t="e">
        <f>BE41</f>
        <v>#N/A</v>
      </c>
      <c r="D51" s="30" t="e">
        <f t="shared" si="34"/>
        <v>#N/A</v>
      </c>
      <c r="E51" s="30" t="e">
        <f t="shared" si="35"/>
        <v>#N/A</v>
      </c>
      <c r="F51" s="31"/>
      <c r="G51" s="17"/>
      <c r="H51" s="1" t="s">
        <v>2919</v>
      </c>
      <c r="I51" s="15" t="e">
        <f t="shared" ref="I51:I52" si="39">I25</f>
        <v>#N/A</v>
      </c>
      <c r="J51" s="30" t="e">
        <f t="shared" si="36"/>
        <v>#N/A</v>
      </c>
      <c r="K51" s="30" t="e">
        <f t="shared" si="37"/>
        <v>#N/A</v>
      </c>
      <c r="L51" s="31"/>
      <c r="N51" s="8"/>
      <c r="O51" s="83" t="s">
        <v>3067</v>
      </c>
      <c r="AH51" s="13"/>
      <c r="AI51" s="13"/>
      <c r="CX51" t="s">
        <v>176</v>
      </c>
      <c r="CZ51" s="27" t="s">
        <v>5152</v>
      </c>
    </row>
    <row r="52" spans="2:104" ht="15" customHeight="1" x14ac:dyDescent="0.15">
      <c r="B52" s="1" t="s">
        <v>2919</v>
      </c>
      <c r="C52" s="15" t="e">
        <f>BU41</f>
        <v>#N/A</v>
      </c>
      <c r="D52" s="30" t="e">
        <f t="shared" si="34"/>
        <v>#N/A</v>
      </c>
      <c r="E52" s="30" t="e">
        <f t="shared" si="35"/>
        <v>#N/A</v>
      </c>
      <c r="F52" s="31"/>
      <c r="G52" s="17"/>
      <c r="H52" s="1" t="s">
        <v>2919</v>
      </c>
      <c r="I52" s="15" t="e">
        <f t="shared" si="39"/>
        <v>#N/A</v>
      </c>
      <c r="J52" s="30" t="e">
        <f t="shared" si="36"/>
        <v>#N/A</v>
      </c>
      <c r="K52" s="30" t="e">
        <f t="shared" si="37"/>
        <v>#N/A</v>
      </c>
      <c r="L52" s="31"/>
      <c r="N52" s="8"/>
      <c r="O52" s="78" t="s">
        <v>2920</v>
      </c>
      <c r="AH52" s="13"/>
      <c r="AI52" s="13"/>
      <c r="CX52" t="s">
        <v>101</v>
      </c>
      <c r="CY52" s="27" t="s">
        <v>5153</v>
      </c>
      <c r="CZ52" s="27" t="s">
        <v>5154</v>
      </c>
    </row>
    <row r="53" spans="2:104" ht="15" customHeight="1" x14ac:dyDescent="0.15">
      <c r="B53" s="2" t="s">
        <v>2920</v>
      </c>
      <c r="C53" s="15" t="e">
        <f>BV41</f>
        <v>#N/A</v>
      </c>
      <c r="D53" s="30" t="e">
        <f t="shared" si="34"/>
        <v>#N/A</v>
      </c>
      <c r="E53" s="30" t="e">
        <f t="shared" si="35"/>
        <v>#N/A</v>
      </c>
      <c r="F53" s="35" t="e">
        <f>AW41</f>
        <v>#N/A</v>
      </c>
      <c r="G53" s="17"/>
      <c r="H53" s="2" t="s">
        <v>2920</v>
      </c>
      <c r="I53" s="15" t="e">
        <f>I29</f>
        <v>#N/A</v>
      </c>
      <c r="J53" s="30" t="e">
        <f t="shared" si="36"/>
        <v>#N/A</v>
      </c>
      <c r="K53" s="30" t="e">
        <f t="shared" si="37"/>
        <v>#N/A</v>
      </c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  <c r="CX53" t="s">
        <v>597</v>
      </c>
      <c r="CZ53" s="27" t="s">
        <v>5163</v>
      </c>
    </row>
    <row r="54" spans="2:104" ht="15" customHeight="1" x14ac:dyDescent="0.15">
      <c r="B54" s="1" t="s">
        <v>2919</v>
      </c>
      <c r="C54" s="15" t="e">
        <f>BF41</f>
        <v>#N/A</v>
      </c>
      <c r="D54" s="30" t="e">
        <f t="shared" si="34"/>
        <v>#N/A</v>
      </c>
      <c r="E54" s="30" t="e">
        <f t="shared" si="35"/>
        <v>#N/A</v>
      </c>
      <c r="F54" s="34" t="e">
        <f>AT41</f>
        <v>#N/A</v>
      </c>
      <c r="G54" s="17"/>
      <c r="H54" s="1" t="s">
        <v>2919</v>
      </c>
      <c r="I54" s="15" t="e">
        <f>I32</f>
        <v>#N/A</v>
      </c>
      <c r="J54" s="30" t="e">
        <f t="shared" si="36"/>
        <v>#N/A</v>
      </c>
      <c r="K54" s="30" t="e">
        <f t="shared" si="37"/>
        <v>#N/A</v>
      </c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  <c r="CX54" t="s">
        <v>329</v>
      </c>
      <c r="CY54" s="27" t="s">
        <v>5166</v>
      </c>
      <c r="CZ54" s="27" t="s">
        <v>5165</v>
      </c>
    </row>
    <row r="55" spans="2:104" ht="15" customHeight="1" x14ac:dyDescent="0.15">
      <c r="B55" s="1" t="s">
        <v>2919</v>
      </c>
      <c r="C55" s="15" t="e">
        <f>BW41</f>
        <v>#N/A</v>
      </c>
      <c r="D55" s="30" t="e">
        <f t="shared" si="34"/>
        <v>#N/A</v>
      </c>
      <c r="E55" s="30" t="e">
        <f t="shared" si="35"/>
        <v>#N/A</v>
      </c>
      <c r="F55" s="31"/>
      <c r="G55" s="17"/>
      <c r="H55" s="1" t="s">
        <v>2919</v>
      </c>
      <c r="I55" s="15" t="e">
        <f>I33</f>
        <v>#N/A</v>
      </c>
      <c r="J55" s="30" t="e">
        <f t="shared" si="36"/>
        <v>#N/A</v>
      </c>
      <c r="K55" s="30" t="e">
        <f t="shared" si="37"/>
        <v>#N/A</v>
      </c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40">N55*Q55</f>
        <v>#N/A</v>
      </c>
      <c r="S55" s="14"/>
      <c r="T55" s="14"/>
      <c r="AH55" s="13"/>
      <c r="CX55" t="s">
        <v>339</v>
      </c>
      <c r="CY55" s="27" t="s">
        <v>2936</v>
      </c>
      <c r="CZ55" s="27" t="s">
        <v>5167</v>
      </c>
    </row>
    <row r="56" spans="2:104" ht="15" customHeight="1" x14ac:dyDescent="0.15">
      <c r="B56" s="2" t="s">
        <v>2920</v>
      </c>
      <c r="C56" s="15" t="e">
        <f>BX41</f>
        <v>#N/A</v>
      </c>
      <c r="D56" s="30" t="e">
        <f t="shared" si="34"/>
        <v>#N/A</v>
      </c>
      <c r="E56" s="30" t="e">
        <f t="shared" si="35"/>
        <v>#N/A</v>
      </c>
      <c r="F56" s="35" t="e">
        <f>AX41</f>
        <v>#N/A</v>
      </c>
      <c r="G56" s="17"/>
      <c r="H56" s="2" t="s">
        <v>2920</v>
      </c>
      <c r="I56" s="15" t="e">
        <f>I36</f>
        <v>#N/A</v>
      </c>
      <c r="J56" s="30" t="e">
        <f t="shared" si="36"/>
        <v>#N/A</v>
      </c>
      <c r="K56" s="30" t="e">
        <f t="shared" si="37"/>
        <v>#N/A</v>
      </c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40"/>
        <v>#N/A</v>
      </c>
      <c r="S56" s="14"/>
      <c r="T56" s="14"/>
      <c r="AH56" s="13"/>
      <c r="CX56" t="s">
        <v>600</v>
      </c>
      <c r="CZ56" s="27" t="s">
        <v>5166</v>
      </c>
    </row>
    <row r="57" spans="2:104" ht="15" customHeight="1" x14ac:dyDescent="0.15">
      <c r="AH57" s="13"/>
      <c r="CX57" t="s">
        <v>51</v>
      </c>
      <c r="CZ57" s="27" t="s">
        <v>5154</v>
      </c>
    </row>
    <row r="58" spans="2:104" ht="15" customHeight="1" x14ac:dyDescent="0.15">
      <c r="B58" s="16" t="e">
        <f>AM59</f>
        <v>#N/A</v>
      </c>
      <c r="C58" s="36" t="e">
        <f>BH59</f>
        <v>#N/A</v>
      </c>
      <c r="D58" s="44"/>
      <c r="E58" s="44" t="e">
        <f>BL59</f>
        <v>#N/A</v>
      </c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2921</v>
      </c>
      <c r="AL58" s="23" t="s">
        <v>2918</v>
      </c>
      <c r="AM58" s="24" t="s">
        <v>2917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  <c r="CX58" t="s">
        <v>1574</v>
      </c>
      <c r="CZ58" s="27" t="s">
        <v>5152</v>
      </c>
    </row>
    <row r="59" spans="2:104" ht="15" customHeight="1" x14ac:dyDescent="0.15">
      <c r="B59" s="29" t="e">
        <f>BG59</f>
        <v>#N/A</v>
      </c>
      <c r="C59" s="36" t="e">
        <f>AL59</f>
        <v>#N/A</v>
      </c>
      <c r="D59" s="44"/>
      <c r="E59" s="44" t="e">
        <f>AY59</f>
        <v>#N/A</v>
      </c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3019</v>
      </c>
      <c r="O59" s="63" t="s">
        <v>3020</v>
      </c>
      <c r="P59" s="62" t="s">
        <v>3021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  <c r="CX59" t="s">
        <v>250</v>
      </c>
      <c r="CZ59" s="27" t="s">
        <v>5152</v>
      </c>
    </row>
    <row r="60" spans="2:104" ht="15" customHeight="1" x14ac:dyDescent="0.15">
      <c r="B60" s="1" t="s">
        <v>2919</v>
      </c>
      <c r="C60" s="32" t="e">
        <f>AZ59</f>
        <v>#N/A</v>
      </c>
      <c r="D60" s="27" t="e">
        <f t="shared" ref="D60:D74" si="41">VLOOKUP(C60,$CX$1:$CZ$2000,2,0)</f>
        <v>#N/A</v>
      </c>
      <c r="E60" s="27" t="e">
        <f t="shared" ref="E60:E74" si="42">VLOOKUP(C60,$CX$1:$CZ$2000,3,0)</f>
        <v>#N/A</v>
      </c>
      <c r="F60" s="34" t="e">
        <f>AQ59</f>
        <v>#N/A</v>
      </c>
      <c r="G60" s="17"/>
      <c r="H60" s="1" t="s">
        <v>2919</v>
      </c>
      <c r="I60" s="32" t="e">
        <f>C41</f>
        <v>#N/A</v>
      </c>
      <c r="J60" s="27" t="e">
        <f t="shared" ref="J60:J74" si="43">VLOOKUP(I60,$CX$1:$CZ$2000,2,0)</f>
        <v>#N/A</v>
      </c>
      <c r="K60" s="27" t="e">
        <f t="shared" ref="K60:K74" si="44">VLOOKUP(I60,$CX$1:$CZ$2000,3,0)</f>
        <v>#N/A</v>
      </c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2921</v>
      </c>
      <c r="AL60" s="40" t="s">
        <v>2918</v>
      </c>
      <c r="AM60" s="41" t="s">
        <v>2917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  <c r="CX60" t="s">
        <v>59</v>
      </c>
      <c r="CY60" s="27" t="s">
        <v>5163</v>
      </c>
      <c r="CZ60" s="27" t="s">
        <v>5164</v>
      </c>
    </row>
    <row r="61" spans="2:104" ht="15" customHeight="1" x14ac:dyDescent="0.15">
      <c r="B61" s="1" t="s">
        <v>2919</v>
      </c>
      <c r="C61" s="15" t="e">
        <f>BA59</f>
        <v>#N/A</v>
      </c>
      <c r="D61" s="30" t="e">
        <f t="shared" si="41"/>
        <v>#N/A</v>
      </c>
      <c r="E61" s="30" t="e">
        <f t="shared" si="42"/>
        <v>#N/A</v>
      </c>
      <c r="F61" s="31"/>
      <c r="G61" s="17"/>
      <c r="H61" s="1" t="s">
        <v>2919</v>
      </c>
      <c r="I61" s="32" t="e">
        <f t="shared" ref="I61:I63" si="45">C42</f>
        <v>#N/A</v>
      </c>
      <c r="J61" s="30" t="e">
        <f t="shared" si="43"/>
        <v>#N/A</v>
      </c>
      <c r="K61" s="30" t="e">
        <f t="shared" si="44"/>
        <v>#N/A</v>
      </c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78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  <c r="CX61" t="s">
        <v>155</v>
      </c>
      <c r="CZ61" s="27" t="s">
        <v>5166</v>
      </c>
    </row>
    <row r="62" spans="2:104" ht="15" customHeight="1" x14ac:dyDescent="0.15">
      <c r="B62" s="1" t="s">
        <v>2919</v>
      </c>
      <c r="C62" s="15" t="e">
        <f>BC59</f>
        <v>#N/A</v>
      </c>
      <c r="D62" s="30" t="e">
        <f t="shared" si="41"/>
        <v>#N/A</v>
      </c>
      <c r="E62" s="30" t="e">
        <f t="shared" si="42"/>
        <v>#N/A</v>
      </c>
      <c r="F62" s="31"/>
      <c r="G62" s="17"/>
      <c r="H62" s="1" t="s">
        <v>2919</v>
      </c>
      <c r="I62" s="32" t="e">
        <f t="shared" si="45"/>
        <v>#N/A</v>
      </c>
      <c r="J62" s="30" t="e">
        <f t="shared" si="43"/>
        <v>#N/A</v>
      </c>
      <c r="K62" s="30" t="e">
        <f t="shared" si="44"/>
        <v>#N/A</v>
      </c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  <c r="CX62" t="s">
        <v>376</v>
      </c>
      <c r="CZ62" s="27" t="s">
        <v>5154</v>
      </c>
    </row>
    <row r="63" spans="2:104" ht="15" customHeight="1" x14ac:dyDescent="0.15">
      <c r="B63" s="1" t="s">
        <v>2919</v>
      </c>
      <c r="C63" s="15" t="e">
        <f>BQ59</f>
        <v>#N/A</v>
      </c>
      <c r="D63" s="30" t="e">
        <f t="shared" si="41"/>
        <v>#N/A</v>
      </c>
      <c r="E63" s="30" t="e">
        <f t="shared" si="42"/>
        <v>#N/A</v>
      </c>
      <c r="F63" s="31"/>
      <c r="G63" s="17"/>
      <c r="H63" s="1" t="s">
        <v>2919</v>
      </c>
      <c r="I63" s="32" t="e">
        <f t="shared" si="45"/>
        <v>#N/A</v>
      </c>
      <c r="J63" s="30" t="e">
        <f t="shared" si="43"/>
        <v>#N/A</v>
      </c>
      <c r="K63" s="30" t="e">
        <f t="shared" si="44"/>
        <v>#N/A</v>
      </c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  <c r="CX63" t="s">
        <v>1053</v>
      </c>
      <c r="CZ63" s="27" t="s">
        <v>5152</v>
      </c>
    </row>
    <row r="64" spans="2:104" ht="15" customHeight="1" x14ac:dyDescent="0.15">
      <c r="B64" s="2" t="s">
        <v>2920</v>
      </c>
      <c r="C64" s="15" t="e">
        <f>BR59</f>
        <v>#N/A</v>
      </c>
      <c r="D64" s="30" t="e">
        <f t="shared" si="41"/>
        <v>#N/A</v>
      </c>
      <c r="E64" s="30" t="e">
        <f t="shared" si="42"/>
        <v>#N/A</v>
      </c>
      <c r="F64" s="35" t="e">
        <f>AU59</f>
        <v>#N/A</v>
      </c>
      <c r="G64" s="17"/>
      <c r="H64" s="2" t="s">
        <v>2920</v>
      </c>
      <c r="I64" s="15" t="e">
        <f>C47</f>
        <v>#N/A</v>
      </c>
      <c r="J64" s="30" t="e">
        <f t="shared" si="43"/>
        <v>#N/A</v>
      </c>
      <c r="K64" s="30" t="e">
        <f t="shared" si="44"/>
        <v>#N/A</v>
      </c>
      <c r="L64" s="38" t="e">
        <f>F47</f>
        <v>#N/A</v>
      </c>
      <c r="N64" s="65" t="s">
        <v>2955</v>
      </c>
      <c r="O64" s="66" t="s">
        <v>2929</v>
      </c>
      <c r="P64" s="66" t="s">
        <v>2930</v>
      </c>
      <c r="Q64" s="65" t="s">
        <v>2956</v>
      </c>
      <c r="AH64" s="13"/>
      <c r="AI64" s="13"/>
      <c r="CX64" t="s">
        <v>484</v>
      </c>
      <c r="CZ64" s="27" t="s">
        <v>5152</v>
      </c>
    </row>
    <row r="65" spans="2:104" ht="15" customHeight="1" x14ac:dyDescent="0.15">
      <c r="B65" s="1" t="s">
        <v>2919</v>
      </c>
      <c r="C65" s="15" t="e">
        <f>BD59</f>
        <v>#N/A</v>
      </c>
      <c r="D65" s="30" t="e">
        <f t="shared" si="41"/>
        <v>#N/A</v>
      </c>
      <c r="E65" s="30" t="e">
        <f t="shared" si="42"/>
        <v>#N/A</v>
      </c>
      <c r="F65" s="34" t="e">
        <f>AR59</f>
        <v>#N/A</v>
      </c>
      <c r="G65" s="17"/>
      <c r="H65" s="1" t="s">
        <v>2919</v>
      </c>
      <c r="I65" s="15" t="e">
        <f>C50</f>
        <v>#N/A</v>
      </c>
      <c r="J65" s="30" t="e">
        <f t="shared" si="43"/>
        <v>#N/A</v>
      </c>
      <c r="K65" s="30" t="e">
        <f t="shared" si="44"/>
        <v>#N/A</v>
      </c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  <c r="CX65" t="s">
        <v>615</v>
      </c>
      <c r="CY65" s="27" t="s">
        <v>5153</v>
      </c>
      <c r="CZ65" s="27" t="s">
        <v>5162</v>
      </c>
    </row>
    <row r="66" spans="2:104" ht="15" customHeight="1" x14ac:dyDescent="0.15">
      <c r="B66" s="1" t="s">
        <v>2919</v>
      </c>
      <c r="C66" s="15" t="e">
        <f>BS59</f>
        <v>#N/A</v>
      </c>
      <c r="D66" s="30" t="e">
        <f t="shared" si="41"/>
        <v>#N/A</v>
      </c>
      <c r="E66" s="30" t="e">
        <f t="shared" si="42"/>
        <v>#N/A</v>
      </c>
      <c r="F66" s="31"/>
      <c r="G66" s="17"/>
      <c r="H66" s="1" t="s">
        <v>2919</v>
      </c>
      <c r="I66" s="15" t="e">
        <f>C51</f>
        <v>#N/A</v>
      </c>
      <c r="J66" s="30" t="e">
        <f t="shared" si="43"/>
        <v>#N/A</v>
      </c>
      <c r="K66" s="30" t="e">
        <f t="shared" si="44"/>
        <v>#N/A</v>
      </c>
      <c r="L66" s="31"/>
      <c r="AH66" s="13"/>
      <c r="AI66" s="13"/>
      <c r="CX66" t="s">
        <v>285</v>
      </c>
      <c r="CY66" s="27" t="s">
        <v>5165</v>
      </c>
      <c r="CZ66" s="27" t="s">
        <v>5160</v>
      </c>
    </row>
    <row r="67" spans="2:104" ht="15" customHeight="1" x14ac:dyDescent="0.15">
      <c r="B67" s="2" t="s">
        <v>2920</v>
      </c>
      <c r="C67" s="15" t="e">
        <f>BT59</f>
        <v>#N/A</v>
      </c>
      <c r="D67" s="30" t="e">
        <f t="shared" si="41"/>
        <v>#N/A</v>
      </c>
      <c r="E67" s="30" t="e">
        <f t="shared" si="42"/>
        <v>#N/A</v>
      </c>
      <c r="F67" s="35" t="e">
        <f>AV59</f>
        <v>#N/A</v>
      </c>
      <c r="G67" s="17"/>
      <c r="H67" s="2" t="s">
        <v>2920</v>
      </c>
      <c r="I67" s="15" t="e">
        <f>C54</f>
        <v>#N/A</v>
      </c>
      <c r="J67" s="30" t="e">
        <f t="shared" si="43"/>
        <v>#N/A</v>
      </c>
      <c r="K67" s="30" t="e">
        <f t="shared" si="44"/>
        <v>#N/A</v>
      </c>
      <c r="L67" s="38" t="e">
        <f>F54</f>
        <v>#N/A</v>
      </c>
      <c r="O67" s="80" t="s">
        <v>2919</v>
      </c>
      <c r="R67" s="86" t="s">
        <v>3054</v>
      </c>
      <c r="AH67" s="13"/>
      <c r="AI67" s="13"/>
      <c r="CX67" t="s">
        <v>48</v>
      </c>
      <c r="CZ67" s="27" t="s">
        <v>5165</v>
      </c>
    </row>
    <row r="68" spans="2:104" ht="15" customHeight="1" x14ac:dyDescent="0.15">
      <c r="B68" s="1" t="s">
        <v>2919</v>
      </c>
      <c r="C68" s="15" t="e">
        <f>BB59</f>
        <v>#N/A</v>
      </c>
      <c r="D68" s="30" t="e">
        <f t="shared" si="41"/>
        <v>#N/A</v>
      </c>
      <c r="E68" s="30" t="e">
        <f t="shared" si="42"/>
        <v>#N/A</v>
      </c>
      <c r="F68" s="34" t="e">
        <f>AS59</f>
        <v>#N/A</v>
      </c>
      <c r="G68" s="17"/>
      <c r="H68" s="1" t="s">
        <v>2919</v>
      </c>
      <c r="I68" s="15" t="e">
        <f>I42</f>
        <v>#N/A</v>
      </c>
      <c r="J68" s="30" t="e">
        <f t="shared" si="43"/>
        <v>#N/A</v>
      </c>
      <c r="K68" s="30" t="e">
        <f t="shared" si="44"/>
        <v>#N/A</v>
      </c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  <c r="CX68" t="s">
        <v>335</v>
      </c>
      <c r="CZ68" s="27" t="s">
        <v>5154</v>
      </c>
    </row>
    <row r="69" spans="2:104" ht="15" customHeight="1" x14ac:dyDescent="0.15">
      <c r="B69" s="1" t="s">
        <v>2919</v>
      </c>
      <c r="C69" s="15" t="e">
        <f>BE59</f>
        <v>#N/A</v>
      </c>
      <c r="D69" s="30" t="e">
        <f t="shared" si="41"/>
        <v>#N/A</v>
      </c>
      <c r="E69" s="30" t="e">
        <f t="shared" si="42"/>
        <v>#N/A</v>
      </c>
      <c r="F69" s="31"/>
      <c r="G69" s="17"/>
      <c r="H69" s="1" t="s">
        <v>2919</v>
      </c>
      <c r="I69" s="15" t="e">
        <f t="shared" ref="I69:I70" si="46">I43</f>
        <v>#N/A</v>
      </c>
      <c r="J69" s="30" t="e">
        <f t="shared" si="43"/>
        <v>#N/A</v>
      </c>
      <c r="K69" s="30" t="e">
        <f t="shared" si="44"/>
        <v>#N/A</v>
      </c>
      <c r="L69" s="31"/>
      <c r="N69" s="8"/>
      <c r="O69" s="83" t="s">
        <v>3067</v>
      </c>
      <c r="AH69" s="13"/>
      <c r="AI69" s="13"/>
      <c r="CX69" t="s">
        <v>410</v>
      </c>
      <c r="CZ69" s="27" t="s">
        <v>5153</v>
      </c>
    </row>
    <row r="70" spans="2:104" ht="15" customHeight="1" x14ac:dyDescent="0.15">
      <c r="B70" s="1" t="s">
        <v>2919</v>
      </c>
      <c r="C70" s="15" t="e">
        <f>BU59</f>
        <v>#N/A</v>
      </c>
      <c r="D70" s="30" t="e">
        <f t="shared" si="41"/>
        <v>#N/A</v>
      </c>
      <c r="E70" s="30" t="e">
        <f t="shared" si="42"/>
        <v>#N/A</v>
      </c>
      <c r="F70" s="31"/>
      <c r="G70" s="17"/>
      <c r="H70" s="1" t="s">
        <v>2919</v>
      </c>
      <c r="I70" s="15" t="e">
        <f t="shared" si="46"/>
        <v>#N/A</v>
      </c>
      <c r="J70" s="30" t="e">
        <f t="shared" si="43"/>
        <v>#N/A</v>
      </c>
      <c r="K70" s="30" t="e">
        <f t="shared" si="44"/>
        <v>#N/A</v>
      </c>
      <c r="L70" s="31"/>
      <c r="N70" s="8"/>
      <c r="O70" s="78" t="s">
        <v>2920</v>
      </c>
      <c r="AH70" s="13"/>
      <c r="AI70" s="13"/>
      <c r="CX70" t="s">
        <v>189</v>
      </c>
      <c r="CZ70" s="27" t="s">
        <v>5166</v>
      </c>
    </row>
    <row r="71" spans="2:104" ht="15" customHeight="1" x14ac:dyDescent="0.15">
      <c r="B71" s="2" t="s">
        <v>2920</v>
      </c>
      <c r="C71" s="15" t="e">
        <f>BV59</f>
        <v>#N/A</v>
      </c>
      <c r="D71" s="30" t="e">
        <f t="shared" si="41"/>
        <v>#N/A</v>
      </c>
      <c r="E71" s="30" t="e">
        <f t="shared" si="42"/>
        <v>#N/A</v>
      </c>
      <c r="F71" s="35" t="e">
        <f>AW59</f>
        <v>#N/A</v>
      </c>
      <c r="G71" s="17"/>
      <c r="H71" s="2" t="s">
        <v>2920</v>
      </c>
      <c r="I71" s="15" t="e">
        <f>I47</f>
        <v>#N/A</v>
      </c>
      <c r="J71" s="30" t="e">
        <f t="shared" si="43"/>
        <v>#N/A</v>
      </c>
      <c r="K71" s="30" t="e">
        <f t="shared" si="44"/>
        <v>#N/A</v>
      </c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  <c r="CX71" t="s">
        <v>193</v>
      </c>
      <c r="CY71" s="27" t="s">
        <v>5151</v>
      </c>
      <c r="CZ71" s="27" t="s">
        <v>5155</v>
      </c>
    </row>
    <row r="72" spans="2:104" ht="15" customHeight="1" x14ac:dyDescent="0.15">
      <c r="B72" s="1" t="s">
        <v>2919</v>
      </c>
      <c r="C72" s="15" t="e">
        <f>BF59</f>
        <v>#N/A</v>
      </c>
      <c r="D72" s="30" t="e">
        <f t="shared" si="41"/>
        <v>#N/A</v>
      </c>
      <c r="E72" s="30" t="e">
        <f t="shared" si="42"/>
        <v>#N/A</v>
      </c>
      <c r="F72" s="34" t="e">
        <f>AT59</f>
        <v>#N/A</v>
      </c>
      <c r="G72" s="17"/>
      <c r="H72" s="1" t="s">
        <v>2919</v>
      </c>
      <c r="I72" s="15" t="e">
        <f>I50</f>
        <v>#N/A</v>
      </c>
      <c r="J72" s="30" t="e">
        <f t="shared" si="43"/>
        <v>#N/A</v>
      </c>
      <c r="K72" s="30" t="e">
        <f t="shared" si="44"/>
        <v>#N/A</v>
      </c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  <c r="CX72" t="s">
        <v>95</v>
      </c>
      <c r="CY72" s="27" t="s">
        <v>5153</v>
      </c>
      <c r="CZ72" s="27" t="s">
        <v>5154</v>
      </c>
    </row>
    <row r="73" spans="2:104" ht="15" customHeight="1" x14ac:dyDescent="0.15">
      <c r="B73" s="1" t="s">
        <v>2919</v>
      </c>
      <c r="C73" s="15" t="e">
        <f>BW59</f>
        <v>#N/A</v>
      </c>
      <c r="D73" s="30" t="e">
        <f t="shared" si="41"/>
        <v>#N/A</v>
      </c>
      <c r="E73" s="30" t="e">
        <f t="shared" si="42"/>
        <v>#N/A</v>
      </c>
      <c r="F73" s="31"/>
      <c r="G73" s="17"/>
      <c r="H73" s="1" t="s">
        <v>2919</v>
      </c>
      <c r="I73" s="15" t="e">
        <f>I51</f>
        <v>#N/A</v>
      </c>
      <c r="J73" s="30" t="e">
        <f t="shared" si="43"/>
        <v>#N/A</v>
      </c>
      <c r="K73" s="30" t="e">
        <f t="shared" si="44"/>
        <v>#N/A</v>
      </c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47">N73*Q73</f>
        <v>#N/A</v>
      </c>
      <c r="S73" s="14"/>
      <c r="T73" s="14"/>
      <c r="AH73" s="13"/>
      <c r="CX73" t="s">
        <v>131</v>
      </c>
      <c r="CY73" s="27" t="s">
        <v>5166</v>
      </c>
      <c r="CZ73" s="27" t="s">
        <v>5165</v>
      </c>
    </row>
    <row r="74" spans="2:104" ht="15" customHeight="1" x14ac:dyDescent="0.15">
      <c r="B74" s="2" t="s">
        <v>2920</v>
      </c>
      <c r="C74" s="15" t="e">
        <f>BX59</f>
        <v>#N/A</v>
      </c>
      <c r="D74" s="30" t="e">
        <f t="shared" si="41"/>
        <v>#N/A</v>
      </c>
      <c r="E74" s="30" t="e">
        <f t="shared" si="42"/>
        <v>#N/A</v>
      </c>
      <c r="F74" s="35" t="e">
        <f>AX59</f>
        <v>#N/A</v>
      </c>
      <c r="G74" s="17"/>
      <c r="H74" s="2" t="s">
        <v>2920</v>
      </c>
      <c r="I74" s="15" t="e">
        <f>I54</f>
        <v>#N/A</v>
      </c>
      <c r="J74" s="30" t="e">
        <f t="shared" si="43"/>
        <v>#N/A</v>
      </c>
      <c r="K74" s="30" t="e">
        <f t="shared" si="44"/>
        <v>#N/A</v>
      </c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47"/>
        <v>#N/A</v>
      </c>
      <c r="S74" s="14"/>
      <c r="T74" s="14"/>
      <c r="AH74" s="13"/>
      <c r="CX74" t="s">
        <v>115</v>
      </c>
      <c r="CZ74" s="27" t="s">
        <v>5153</v>
      </c>
    </row>
    <row r="75" spans="2:104" ht="15" customHeight="1" x14ac:dyDescent="0.15">
      <c r="AH75" s="13"/>
      <c r="CX75" t="s">
        <v>287</v>
      </c>
      <c r="CY75" s="27" t="s">
        <v>5153</v>
      </c>
      <c r="CZ75" s="27" t="s">
        <v>2936</v>
      </c>
    </row>
    <row r="76" spans="2:104" ht="15" customHeight="1" x14ac:dyDescent="0.15">
      <c r="B76" s="16" t="e">
        <f>AM77</f>
        <v>#N/A</v>
      </c>
      <c r="C76" s="36" t="e">
        <f>BH77</f>
        <v>#N/A</v>
      </c>
      <c r="D76" s="44"/>
      <c r="E76" s="44" t="e">
        <f>BL77</f>
        <v>#N/A</v>
      </c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2921</v>
      </c>
      <c r="AL76" s="23" t="s">
        <v>2918</v>
      </c>
      <c r="AM76" s="24" t="s">
        <v>2917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  <c r="CX76" t="s">
        <v>289</v>
      </c>
      <c r="CY76" s="27" t="s">
        <v>5153</v>
      </c>
      <c r="CZ76" s="27" t="s">
        <v>5155</v>
      </c>
    </row>
    <row r="77" spans="2:104" ht="15" customHeight="1" x14ac:dyDescent="0.15">
      <c r="B77" s="29" t="e">
        <f>BG77</f>
        <v>#N/A</v>
      </c>
      <c r="C77" s="36" t="e">
        <f>AL77</f>
        <v>#N/A</v>
      </c>
      <c r="D77" s="44"/>
      <c r="E77" s="44" t="e">
        <f>AY77</f>
        <v>#N/A</v>
      </c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3019</v>
      </c>
      <c r="O77" s="63" t="s">
        <v>3020</v>
      </c>
      <c r="P77" s="62" t="s">
        <v>3021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  <c r="CX77" t="s">
        <v>79</v>
      </c>
      <c r="CZ77" s="27" t="s">
        <v>5154</v>
      </c>
    </row>
    <row r="78" spans="2:104" ht="15" customHeight="1" x14ac:dyDescent="0.15">
      <c r="B78" s="1" t="s">
        <v>2919</v>
      </c>
      <c r="C78" s="32" t="e">
        <f>AZ77</f>
        <v>#N/A</v>
      </c>
      <c r="D78" s="27" t="e">
        <f t="shared" ref="D78:D92" si="48">VLOOKUP(C78,$CX$1:$CZ$2000,2,0)</f>
        <v>#N/A</v>
      </c>
      <c r="E78" s="27" t="e">
        <f t="shared" ref="E78:E92" si="49">VLOOKUP(C78,$CX$1:$CZ$2000,3,0)</f>
        <v>#N/A</v>
      </c>
      <c r="F78" s="34" t="e">
        <f>AQ77</f>
        <v>#N/A</v>
      </c>
      <c r="G78" s="17"/>
      <c r="H78" s="1" t="s">
        <v>2919</v>
      </c>
      <c r="I78" s="32" t="e">
        <f>C59</f>
        <v>#N/A</v>
      </c>
      <c r="J78" s="27" t="e">
        <f t="shared" ref="J78:J92" si="50">VLOOKUP(I78,$CX$1:$CZ$2000,2,0)</f>
        <v>#N/A</v>
      </c>
      <c r="K78" s="27" t="e">
        <f t="shared" ref="K78:K92" si="51">VLOOKUP(I78,$CX$1:$CZ$2000,3,0)</f>
        <v>#N/A</v>
      </c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2921</v>
      </c>
      <c r="AL78" s="40" t="s">
        <v>2918</v>
      </c>
      <c r="AM78" s="41" t="s">
        <v>2917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  <c r="CX78" t="s">
        <v>910</v>
      </c>
      <c r="CZ78" s="27" t="s">
        <v>5151</v>
      </c>
    </row>
    <row r="79" spans="2:104" ht="15" customHeight="1" x14ac:dyDescent="0.15">
      <c r="B79" s="1" t="s">
        <v>2919</v>
      </c>
      <c r="C79" s="15" t="e">
        <f>BA77</f>
        <v>#N/A</v>
      </c>
      <c r="D79" s="30" t="e">
        <f t="shared" si="48"/>
        <v>#N/A</v>
      </c>
      <c r="E79" s="30" t="e">
        <f t="shared" si="49"/>
        <v>#N/A</v>
      </c>
      <c r="F79" s="31"/>
      <c r="G79" s="17"/>
      <c r="H79" s="1" t="s">
        <v>2919</v>
      </c>
      <c r="I79" s="32" t="e">
        <f t="shared" ref="I79:I81" si="52">C60</f>
        <v>#N/A</v>
      </c>
      <c r="J79" s="30" t="e">
        <f t="shared" si="50"/>
        <v>#N/A</v>
      </c>
      <c r="K79" s="30" t="e">
        <f t="shared" si="51"/>
        <v>#N/A</v>
      </c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79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  <c r="CX79" t="s">
        <v>527</v>
      </c>
      <c r="CZ79" s="27" t="s">
        <v>5154</v>
      </c>
    </row>
    <row r="80" spans="2:104" ht="15" customHeight="1" x14ac:dyDescent="0.15">
      <c r="B80" s="1" t="s">
        <v>2919</v>
      </c>
      <c r="C80" s="15" t="e">
        <f>BC77</f>
        <v>#N/A</v>
      </c>
      <c r="D80" s="30" t="e">
        <f t="shared" si="48"/>
        <v>#N/A</v>
      </c>
      <c r="E80" s="30" t="e">
        <f t="shared" si="49"/>
        <v>#N/A</v>
      </c>
      <c r="F80" s="31"/>
      <c r="G80" s="17"/>
      <c r="H80" s="1" t="s">
        <v>2919</v>
      </c>
      <c r="I80" s="32" t="e">
        <f t="shared" si="52"/>
        <v>#N/A</v>
      </c>
      <c r="J80" s="30" t="e">
        <f t="shared" si="50"/>
        <v>#N/A</v>
      </c>
      <c r="K80" s="30" t="e">
        <f t="shared" si="51"/>
        <v>#N/A</v>
      </c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  <c r="CX80" t="s">
        <v>397</v>
      </c>
      <c r="CZ80" s="27" t="s">
        <v>5153</v>
      </c>
    </row>
    <row r="81" spans="2:104" ht="15" customHeight="1" x14ac:dyDescent="0.15">
      <c r="B81" s="1" t="s">
        <v>2919</v>
      </c>
      <c r="C81" s="15" t="e">
        <f>BQ77</f>
        <v>#N/A</v>
      </c>
      <c r="D81" s="30" t="e">
        <f t="shared" si="48"/>
        <v>#N/A</v>
      </c>
      <c r="E81" s="30" t="e">
        <f t="shared" si="49"/>
        <v>#N/A</v>
      </c>
      <c r="F81" s="31"/>
      <c r="G81" s="17"/>
      <c r="H81" s="1" t="s">
        <v>2919</v>
      </c>
      <c r="I81" s="32" t="e">
        <f t="shared" si="52"/>
        <v>#N/A</v>
      </c>
      <c r="J81" s="30" t="e">
        <f t="shared" si="50"/>
        <v>#N/A</v>
      </c>
      <c r="K81" s="30" t="e">
        <f t="shared" si="51"/>
        <v>#N/A</v>
      </c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  <c r="CX81" t="s">
        <v>3099</v>
      </c>
      <c r="CZ81" s="27" t="s">
        <v>5151</v>
      </c>
    </row>
    <row r="82" spans="2:104" ht="15" customHeight="1" x14ac:dyDescent="0.15">
      <c r="B82" s="2" t="s">
        <v>2920</v>
      </c>
      <c r="C82" s="15" t="e">
        <f>BR77</f>
        <v>#N/A</v>
      </c>
      <c r="D82" s="30" t="e">
        <f t="shared" si="48"/>
        <v>#N/A</v>
      </c>
      <c r="E82" s="30" t="e">
        <f t="shared" si="49"/>
        <v>#N/A</v>
      </c>
      <c r="F82" s="35" t="e">
        <f>AU77</f>
        <v>#N/A</v>
      </c>
      <c r="G82" s="17"/>
      <c r="H82" s="2" t="s">
        <v>2920</v>
      </c>
      <c r="I82" s="15" t="e">
        <f>C65</f>
        <v>#N/A</v>
      </c>
      <c r="J82" s="30" t="e">
        <f t="shared" si="50"/>
        <v>#N/A</v>
      </c>
      <c r="K82" s="30" t="e">
        <f t="shared" si="51"/>
        <v>#N/A</v>
      </c>
      <c r="L82" s="38" t="e">
        <f>F65</f>
        <v>#N/A</v>
      </c>
      <c r="N82" s="65" t="s">
        <v>2955</v>
      </c>
      <c r="O82" s="66" t="s">
        <v>2929</v>
      </c>
      <c r="P82" s="66" t="s">
        <v>2930</v>
      </c>
      <c r="Q82" s="65" t="s">
        <v>2956</v>
      </c>
      <c r="AH82" s="13"/>
      <c r="AI82" s="13"/>
      <c r="CX82" t="s">
        <v>580</v>
      </c>
      <c r="CZ82" s="27" t="s">
        <v>2936</v>
      </c>
    </row>
    <row r="83" spans="2:104" ht="15" customHeight="1" x14ac:dyDescent="0.15">
      <c r="B83" s="1" t="s">
        <v>2919</v>
      </c>
      <c r="C83" s="15" t="e">
        <f>BD77</f>
        <v>#N/A</v>
      </c>
      <c r="D83" s="30" t="e">
        <f t="shared" si="48"/>
        <v>#N/A</v>
      </c>
      <c r="E83" s="30" t="e">
        <f t="shared" si="49"/>
        <v>#N/A</v>
      </c>
      <c r="F83" s="34" t="e">
        <f>AR77</f>
        <v>#N/A</v>
      </c>
      <c r="G83" s="17"/>
      <c r="H83" s="1" t="s">
        <v>2919</v>
      </c>
      <c r="I83" s="15" t="e">
        <f>C68</f>
        <v>#N/A</v>
      </c>
      <c r="J83" s="30" t="e">
        <f t="shared" si="50"/>
        <v>#N/A</v>
      </c>
      <c r="K83" s="30" t="e">
        <f t="shared" si="51"/>
        <v>#N/A</v>
      </c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  <c r="CX83" t="s">
        <v>157</v>
      </c>
      <c r="CZ83" s="27" t="s">
        <v>5154</v>
      </c>
    </row>
    <row r="84" spans="2:104" ht="15" customHeight="1" x14ac:dyDescent="0.15">
      <c r="B84" s="1" t="s">
        <v>2919</v>
      </c>
      <c r="C84" s="15" t="e">
        <f>BS77</f>
        <v>#N/A</v>
      </c>
      <c r="D84" s="30" t="e">
        <f t="shared" si="48"/>
        <v>#N/A</v>
      </c>
      <c r="E84" s="30" t="e">
        <f t="shared" si="49"/>
        <v>#N/A</v>
      </c>
      <c r="F84" s="31"/>
      <c r="G84" s="17"/>
      <c r="H84" s="1" t="s">
        <v>2919</v>
      </c>
      <c r="I84" s="15" t="e">
        <f>C69</f>
        <v>#N/A</v>
      </c>
      <c r="J84" s="30" t="e">
        <f t="shared" si="50"/>
        <v>#N/A</v>
      </c>
      <c r="K84" s="30" t="e">
        <f t="shared" si="51"/>
        <v>#N/A</v>
      </c>
      <c r="L84" s="31"/>
      <c r="AH84" s="13"/>
      <c r="AI84" s="13"/>
      <c r="CX84" t="s">
        <v>617</v>
      </c>
      <c r="CZ84" s="27" t="s">
        <v>5151</v>
      </c>
    </row>
    <row r="85" spans="2:104" ht="15" customHeight="1" x14ac:dyDescent="0.15">
      <c r="B85" s="2" t="s">
        <v>2920</v>
      </c>
      <c r="C85" s="15" t="e">
        <f>BT77</f>
        <v>#N/A</v>
      </c>
      <c r="D85" s="30" t="e">
        <f t="shared" si="48"/>
        <v>#N/A</v>
      </c>
      <c r="E85" s="30" t="e">
        <f t="shared" si="49"/>
        <v>#N/A</v>
      </c>
      <c r="F85" s="35" t="e">
        <f>AV77</f>
        <v>#N/A</v>
      </c>
      <c r="G85" s="17"/>
      <c r="H85" s="2" t="s">
        <v>2920</v>
      </c>
      <c r="I85" s="15" t="e">
        <f>C72</f>
        <v>#N/A</v>
      </c>
      <c r="J85" s="30" t="e">
        <f t="shared" si="50"/>
        <v>#N/A</v>
      </c>
      <c r="K85" s="30" t="e">
        <f t="shared" si="51"/>
        <v>#N/A</v>
      </c>
      <c r="L85" s="38" t="e">
        <f>F72</f>
        <v>#N/A</v>
      </c>
      <c r="O85" s="80" t="s">
        <v>2919</v>
      </c>
      <c r="R85" s="86" t="s">
        <v>3054</v>
      </c>
      <c r="AH85" s="13"/>
      <c r="AI85" s="13"/>
      <c r="CX85" t="s">
        <v>842</v>
      </c>
      <c r="CZ85" s="27" t="s">
        <v>5152</v>
      </c>
    </row>
    <row r="86" spans="2:104" ht="15" customHeight="1" x14ac:dyDescent="0.15">
      <c r="B86" s="1" t="s">
        <v>2919</v>
      </c>
      <c r="C86" s="15" t="e">
        <f>BB77</f>
        <v>#N/A</v>
      </c>
      <c r="D86" s="30" t="e">
        <f t="shared" si="48"/>
        <v>#N/A</v>
      </c>
      <c r="E86" s="30" t="e">
        <f t="shared" si="49"/>
        <v>#N/A</v>
      </c>
      <c r="F86" s="34" t="e">
        <f>AS77</f>
        <v>#N/A</v>
      </c>
      <c r="G86" s="17"/>
      <c r="H86" s="1" t="s">
        <v>2919</v>
      </c>
      <c r="I86" s="15" t="e">
        <f>I60</f>
        <v>#N/A</v>
      </c>
      <c r="J86" s="30" t="e">
        <f t="shared" si="50"/>
        <v>#N/A</v>
      </c>
      <c r="K86" s="30" t="e">
        <f t="shared" si="51"/>
        <v>#N/A</v>
      </c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  <c r="CX86" t="s">
        <v>292</v>
      </c>
      <c r="CZ86" s="27" t="s">
        <v>5152</v>
      </c>
    </row>
    <row r="87" spans="2:104" ht="15" customHeight="1" x14ac:dyDescent="0.15">
      <c r="B87" s="1" t="s">
        <v>2919</v>
      </c>
      <c r="C87" s="15" t="e">
        <f>BE77</f>
        <v>#N/A</v>
      </c>
      <c r="D87" s="30" t="e">
        <f t="shared" si="48"/>
        <v>#N/A</v>
      </c>
      <c r="E87" s="30" t="e">
        <f t="shared" si="49"/>
        <v>#N/A</v>
      </c>
      <c r="F87" s="31"/>
      <c r="G87" s="17"/>
      <c r="H87" s="1" t="s">
        <v>2919</v>
      </c>
      <c r="I87" s="15" t="e">
        <f t="shared" ref="I87:I88" si="53">I61</f>
        <v>#N/A</v>
      </c>
      <c r="J87" s="30" t="e">
        <f t="shared" si="50"/>
        <v>#N/A</v>
      </c>
      <c r="K87" s="30" t="e">
        <f t="shared" si="51"/>
        <v>#N/A</v>
      </c>
      <c r="L87" s="31"/>
      <c r="N87" s="8"/>
      <c r="O87" s="83" t="s">
        <v>3067</v>
      </c>
      <c r="AH87" s="13"/>
      <c r="AI87" s="13"/>
      <c r="CX87" t="s">
        <v>495</v>
      </c>
      <c r="CY87" s="27" t="s">
        <v>5152</v>
      </c>
      <c r="CZ87" s="27" t="s">
        <v>5156</v>
      </c>
    </row>
    <row r="88" spans="2:104" ht="15" customHeight="1" x14ac:dyDescent="0.15">
      <c r="B88" s="1" t="s">
        <v>2919</v>
      </c>
      <c r="C88" s="15" t="e">
        <f>BU77</f>
        <v>#N/A</v>
      </c>
      <c r="D88" s="30" t="e">
        <f t="shared" si="48"/>
        <v>#N/A</v>
      </c>
      <c r="E88" s="30" t="e">
        <f t="shared" si="49"/>
        <v>#N/A</v>
      </c>
      <c r="F88" s="31"/>
      <c r="G88" s="17"/>
      <c r="H88" s="1" t="s">
        <v>2919</v>
      </c>
      <c r="I88" s="15" t="e">
        <f t="shared" si="53"/>
        <v>#N/A</v>
      </c>
      <c r="J88" s="30" t="e">
        <f t="shared" si="50"/>
        <v>#N/A</v>
      </c>
      <c r="K88" s="30" t="e">
        <f t="shared" si="51"/>
        <v>#N/A</v>
      </c>
      <c r="L88" s="31"/>
      <c r="N88" s="8"/>
      <c r="O88" s="78" t="s">
        <v>2920</v>
      </c>
      <c r="AH88" s="13"/>
      <c r="AI88" s="13"/>
      <c r="CX88" t="s">
        <v>117</v>
      </c>
      <c r="CZ88" s="27" t="s">
        <v>5152</v>
      </c>
    </row>
    <row r="89" spans="2:104" ht="15" customHeight="1" x14ac:dyDescent="0.15">
      <c r="B89" s="2" t="s">
        <v>2920</v>
      </c>
      <c r="C89" s="15" t="e">
        <f>BV77</f>
        <v>#N/A</v>
      </c>
      <c r="D89" s="30" t="e">
        <f t="shared" si="48"/>
        <v>#N/A</v>
      </c>
      <c r="E89" s="30" t="e">
        <f t="shared" si="49"/>
        <v>#N/A</v>
      </c>
      <c r="F89" s="35" t="e">
        <f>AW77</f>
        <v>#N/A</v>
      </c>
      <c r="G89" s="17"/>
      <c r="H89" s="2" t="s">
        <v>2920</v>
      </c>
      <c r="I89" s="15" t="e">
        <f>I65</f>
        <v>#N/A</v>
      </c>
      <c r="J89" s="30" t="e">
        <f t="shared" si="50"/>
        <v>#N/A</v>
      </c>
      <c r="K89" s="30" t="e">
        <f t="shared" si="51"/>
        <v>#N/A</v>
      </c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  <c r="CX89" t="s">
        <v>644</v>
      </c>
      <c r="CZ89" s="27" t="s">
        <v>5154</v>
      </c>
    </row>
    <row r="90" spans="2:104" ht="15" customHeight="1" x14ac:dyDescent="0.15">
      <c r="B90" s="1" t="s">
        <v>2919</v>
      </c>
      <c r="C90" s="15" t="e">
        <f>BF77</f>
        <v>#N/A</v>
      </c>
      <c r="D90" s="30" t="e">
        <f t="shared" si="48"/>
        <v>#N/A</v>
      </c>
      <c r="E90" s="30" t="e">
        <f t="shared" si="49"/>
        <v>#N/A</v>
      </c>
      <c r="F90" s="34" t="e">
        <f>AT77</f>
        <v>#N/A</v>
      </c>
      <c r="G90" s="17"/>
      <c r="H90" s="1" t="s">
        <v>2919</v>
      </c>
      <c r="I90" s="15" t="e">
        <f>I68</f>
        <v>#N/A</v>
      </c>
      <c r="J90" s="30" t="e">
        <f t="shared" si="50"/>
        <v>#N/A</v>
      </c>
      <c r="K90" s="30" t="e">
        <f t="shared" si="51"/>
        <v>#N/A</v>
      </c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  <c r="CX90" t="s">
        <v>429</v>
      </c>
      <c r="CZ90" s="27" t="s">
        <v>5154</v>
      </c>
    </row>
    <row r="91" spans="2:104" ht="15" customHeight="1" x14ac:dyDescent="0.15">
      <c r="B91" s="1" t="s">
        <v>2919</v>
      </c>
      <c r="C91" s="15" t="e">
        <f>BW77</f>
        <v>#N/A</v>
      </c>
      <c r="D91" s="30" t="e">
        <f t="shared" si="48"/>
        <v>#N/A</v>
      </c>
      <c r="E91" s="30" t="e">
        <f t="shared" si="49"/>
        <v>#N/A</v>
      </c>
      <c r="F91" s="31"/>
      <c r="G91" s="17"/>
      <c r="H91" s="1" t="s">
        <v>2919</v>
      </c>
      <c r="I91" s="15" t="e">
        <f>I69</f>
        <v>#N/A</v>
      </c>
      <c r="J91" s="30" t="e">
        <f t="shared" si="50"/>
        <v>#N/A</v>
      </c>
      <c r="K91" s="30" t="e">
        <f t="shared" si="51"/>
        <v>#N/A</v>
      </c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54">N91*Q91</f>
        <v>#N/A</v>
      </c>
      <c r="S91" s="14"/>
      <c r="T91" s="14"/>
      <c r="AH91" s="13"/>
      <c r="CX91" t="s">
        <v>402</v>
      </c>
      <c r="CY91" s="27" t="s">
        <v>5151</v>
      </c>
      <c r="CZ91" s="27" t="s">
        <v>5158</v>
      </c>
    </row>
    <row r="92" spans="2:104" ht="15" customHeight="1" x14ac:dyDescent="0.15">
      <c r="B92" s="2" t="s">
        <v>2920</v>
      </c>
      <c r="C92" s="15" t="e">
        <f>BX77</f>
        <v>#N/A</v>
      </c>
      <c r="D92" s="30" t="e">
        <f t="shared" si="48"/>
        <v>#N/A</v>
      </c>
      <c r="E92" s="30" t="e">
        <f t="shared" si="49"/>
        <v>#N/A</v>
      </c>
      <c r="F92" s="35" t="e">
        <f>AX77</f>
        <v>#N/A</v>
      </c>
      <c r="G92" s="17"/>
      <c r="H92" s="2" t="s">
        <v>2920</v>
      </c>
      <c r="I92" s="15" t="e">
        <f>I72</f>
        <v>#N/A</v>
      </c>
      <c r="J92" s="30" t="e">
        <f t="shared" si="50"/>
        <v>#N/A</v>
      </c>
      <c r="K92" s="30" t="e">
        <f t="shared" si="51"/>
        <v>#N/A</v>
      </c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54"/>
        <v>#N/A</v>
      </c>
      <c r="S92" s="14"/>
      <c r="T92" s="14"/>
      <c r="AH92" s="13"/>
      <c r="CX92" t="s">
        <v>196</v>
      </c>
      <c r="CY92" s="27" t="s">
        <v>5152</v>
      </c>
      <c r="CZ92" s="27" t="s">
        <v>2936</v>
      </c>
    </row>
    <row r="93" spans="2:104" ht="15" customHeight="1" x14ac:dyDescent="0.15">
      <c r="AH93" s="13"/>
      <c r="CX93" t="s">
        <v>229</v>
      </c>
      <c r="CZ93" s="27" t="s">
        <v>5154</v>
      </c>
    </row>
    <row r="94" spans="2:104" ht="15" customHeight="1" x14ac:dyDescent="0.15">
      <c r="B94" s="16" t="e">
        <f>AM95</f>
        <v>#N/A</v>
      </c>
      <c r="C94" s="36" t="e">
        <f>BH95</f>
        <v>#N/A</v>
      </c>
      <c r="D94" s="44"/>
      <c r="E94" s="44" t="e">
        <f>BL95</f>
        <v>#N/A</v>
      </c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2921</v>
      </c>
      <c r="AL94" s="23" t="s">
        <v>2918</v>
      </c>
      <c r="AM94" s="24" t="s">
        <v>2917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  <c r="CX94" t="s">
        <v>77</v>
      </c>
      <c r="CZ94" s="27" t="s">
        <v>5153</v>
      </c>
    </row>
    <row r="95" spans="2:104" ht="15" customHeight="1" x14ac:dyDescent="0.15">
      <c r="B95" s="29" t="e">
        <f>BG95</f>
        <v>#N/A</v>
      </c>
      <c r="C95" s="36" t="e">
        <f>AL95</f>
        <v>#N/A</v>
      </c>
      <c r="D95" s="44"/>
      <c r="E95" s="44" t="e">
        <f>AY95</f>
        <v>#N/A</v>
      </c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3019</v>
      </c>
      <c r="O95" s="63" t="s">
        <v>3020</v>
      </c>
      <c r="P95" s="62" t="s">
        <v>3021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  <c r="CX95" t="s">
        <v>140</v>
      </c>
      <c r="CY95" s="27" t="s">
        <v>5153</v>
      </c>
      <c r="CZ95" s="27" t="s">
        <v>2936</v>
      </c>
    </row>
    <row r="96" spans="2:104" ht="15" customHeight="1" x14ac:dyDescent="0.15">
      <c r="B96" s="1" t="s">
        <v>2919</v>
      </c>
      <c r="C96" s="32" t="e">
        <f>AZ95</f>
        <v>#N/A</v>
      </c>
      <c r="D96" s="27" t="e">
        <f t="shared" ref="D96:D110" si="55">VLOOKUP(C96,$CX$1:$CZ$2000,2,0)</f>
        <v>#N/A</v>
      </c>
      <c r="E96" s="27" t="e">
        <f t="shared" ref="E96:E110" si="56">VLOOKUP(C96,$CX$1:$CZ$2000,3,0)</f>
        <v>#N/A</v>
      </c>
      <c r="F96" s="34" t="e">
        <f>AQ95</f>
        <v>#N/A</v>
      </c>
      <c r="G96" s="17"/>
      <c r="H96" s="1" t="s">
        <v>2919</v>
      </c>
      <c r="I96" s="32" t="e">
        <f>C77</f>
        <v>#N/A</v>
      </c>
      <c r="J96" s="27" t="e">
        <f t="shared" ref="J96:J110" si="57">VLOOKUP(I96,$CX$1:$CZ$2000,2,0)</f>
        <v>#N/A</v>
      </c>
      <c r="K96" s="27" t="e">
        <f t="shared" ref="K96:K110" si="58">VLOOKUP(I96,$CX$1:$CZ$2000,3,0)</f>
        <v>#N/A</v>
      </c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2921</v>
      </c>
      <c r="AL96" s="40" t="s">
        <v>2918</v>
      </c>
      <c r="AM96" s="41" t="s">
        <v>2917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  <c r="CX96" t="s">
        <v>183</v>
      </c>
      <c r="CY96" s="27" t="s">
        <v>5151</v>
      </c>
      <c r="CZ96" s="27" t="s">
        <v>5167</v>
      </c>
    </row>
    <row r="97" spans="2:104" ht="15" customHeight="1" x14ac:dyDescent="0.15">
      <c r="B97" s="1" t="s">
        <v>2919</v>
      </c>
      <c r="C97" s="15" t="e">
        <f>BA95</f>
        <v>#N/A</v>
      </c>
      <c r="D97" s="30" t="e">
        <f t="shared" si="55"/>
        <v>#N/A</v>
      </c>
      <c r="E97" s="30" t="e">
        <f t="shared" si="56"/>
        <v>#N/A</v>
      </c>
      <c r="F97" s="31"/>
      <c r="G97" s="17"/>
      <c r="H97" s="1" t="s">
        <v>2919</v>
      </c>
      <c r="I97" s="32" t="e">
        <f t="shared" ref="I97:I99" si="59">C78</f>
        <v>#N/A</v>
      </c>
      <c r="J97" s="30" t="e">
        <f t="shared" si="57"/>
        <v>#N/A</v>
      </c>
      <c r="K97" s="30" t="e">
        <f t="shared" si="58"/>
        <v>#N/A</v>
      </c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80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  <c r="CX97" t="s">
        <v>396</v>
      </c>
      <c r="CZ97" s="27" t="s">
        <v>5152</v>
      </c>
    </row>
    <row r="98" spans="2:104" ht="15" customHeight="1" x14ac:dyDescent="0.15">
      <c r="B98" s="1" t="s">
        <v>2919</v>
      </c>
      <c r="C98" s="15" t="e">
        <f>BC95</f>
        <v>#N/A</v>
      </c>
      <c r="D98" s="30" t="e">
        <f t="shared" si="55"/>
        <v>#N/A</v>
      </c>
      <c r="E98" s="30" t="e">
        <f t="shared" si="56"/>
        <v>#N/A</v>
      </c>
      <c r="F98" s="31"/>
      <c r="G98" s="17"/>
      <c r="H98" s="1" t="s">
        <v>2919</v>
      </c>
      <c r="I98" s="32" t="e">
        <f t="shared" si="59"/>
        <v>#N/A</v>
      </c>
      <c r="J98" s="30" t="e">
        <f t="shared" si="57"/>
        <v>#N/A</v>
      </c>
      <c r="K98" s="30" t="e">
        <f t="shared" si="58"/>
        <v>#N/A</v>
      </c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  <c r="CX98" t="s">
        <v>2319</v>
      </c>
      <c r="CZ98" s="27" t="s">
        <v>5152</v>
      </c>
    </row>
    <row r="99" spans="2:104" ht="15" customHeight="1" x14ac:dyDescent="0.15">
      <c r="B99" s="1" t="s">
        <v>2919</v>
      </c>
      <c r="C99" s="15" t="e">
        <f>BQ95</f>
        <v>#N/A</v>
      </c>
      <c r="D99" s="30" t="e">
        <f t="shared" si="55"/>
        <v>#N/A</v>
      </c>
      <c r="E99" s="30" t="e">
        <f t="shared" si="56"/>
        <v>#N/A</v>
      </c>
      <c r="F99" s="31"/>
      <c r="G99" s="17"/>
      <c r="H99" s="1" t="s">
        <v>2919</v>
      </c>
      <c r="I99" s="32" t="e">
        <f t="shared" si="59"/>
        <v>#N/A</v>
      </c>
      <c r="J99" s="30" t="e">
        <f t="shared" si="57"/>
        <v>#N/A</v>
      </c>
      <c r="K99" s="30" t="e">
        <f t="shared" si="58"/>
        <v>#N/A</v>
      </c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  <c r="CX99" t="s">
        <v>202</v>
      </c>
      <c r="CY99" s="27" t="s">
        <v>5154</v>
      </c>
      <c r="CZ99" s="27" t="s">
        <v>5155</v>
      </c>
    </row>
    <row r="100" spans="2:104" ht="15" customHeight="1" x14ac:dyDescent="0.15">
      <c r="B100" s="2" t="s">
        <v>2920</v>
      </c>
      <c r="C100" s="15" t="e">
        <f>BR95</f>
        <v>#N/A</v>
      </c>
      <c r="D100" s="30" t="e">
        <f t="shared" si="55"/>
        <v>#N/A</v>
      </c>
      <c r="E100" s="30" t="e">
        <f t="shared" si="56"/>
        <v>#N/A</v>
      </c>
      <c r="F100" s="35" t="e">
        <f>AU95</f>
        <v>#N/A</v>
      </c>
      <c r="G100" s="17"/>
      <c r="H100" s="2" t="s">
        <v>2920</v>
      </c>
      <c r="I100" s="15" t="e">
        <f>C83</f>
        <v>#N/A</v>
      </c>
      <c r="J100" s="30" t="e">
        <f t="shared" si="57"/>
        <v>#N/A</v>
      </c>
      <c r="K100" s="30" t="e">
        <f t="shared" si="58"/>
        <v>#N/A</v>
      </c>
      <c r="L100" s="38" t="e">
        <f>F83</f>
        <v>#N/A</v>
      </c>
      <c r="N100" s="65" t="s">
        <v>2955</v>
      </c>
      <c r="O100" s="66" t="s">
        <v>2929</v>
      </c>
      <c r="P100" s="66" t="s">
        <v>2930</v>
      </c>
      <c r="Q100" s="65" t="s">
        <v>2956</v>
      </c>
      <c r="AH100" s="13"/>
      <c r="AI100" s="13"/>
      <c r="CX100" t="s">
        <v>828</v>
      </c>
      <c r="CZ100" s="27" t="s">
        <v>5152</v>
      </c>
    </row>
    <row r="101" spans="2:104" ht="15" customHeight="1" x14ac:dyDescent="0.15">
      <c r="B101" s="1" t="s">
        <v>2919</v>
      </c>
      <c r="C101" s="15" t="e">
        <f>BD95</f>
        <v>#N/A</v>
      </c>
      <c r="D101" s="30" t="e">
        <f t="shared" si="55"/>
        <v>#N/A</v>
      </c>
      <c r="E101" s="30" t="e">
        <f t="shared" si="56"/>
        <v>#N/A</v>
      </c>
      <c r="F101" s="34" t="e">
        <f>AR95</f>
        <v>#N/A</v>
      </c>
      <c r="G101" s="17"/>
      <c r="H101" s="1" t="s">
        <v>2919</v>
      </c>
      <c r="I101" s="15" t="e">
        <f>C86</f>
        <v>#N/A</v>
      </c>
      <c r="J101" s="30" t="e">
        <f t="shared" si="57"/>
        <v>#N/A</v>
      </c>
      <c r="K101" s="30" t="e">
        <f t="shared" si="58"/>
        <v>#N/A</v>
      </c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  <c r="CX101" t="s">
        <v>84</v>
      </c>
      <c r="CZ101" s="27" t="s">
        <v>5165</v>
      </c>
    </row>
    <row r="102" spans="2:104" ht="15" customHeight="1" x14ac:dyDescent="0.15">
      <c r="B102" s="1" t="s">
        <v>2919</v>
      </c>
      <c r="C102" s="15" t="e">
        <f>BS95</f>
        <v>#N/A</v>
      </c>
      <c r="D102" s="30" t="e">
        <f t="shared" si="55"/>
        <v>#N/A</v>
      </c>
      <c r="E102" s="30" t="e">
        <f t="shared" si="56"/>
        <v>#N/A</v>
      </c>
      <c r="F102" s="31"/>
      <c r="G102" s="17"/>
      <c r="H102" s="1" t="s">
        <v>2919</v>
      </c>
      <c r="I102" s="15" t="e">
        <f>C87</f>
        <v>#N/A</v>
      </c>
      <c r="J102" s="30" t="e">
        <f t="shared" si="57"/>
        <v>#N/A</v>
      </c>
      <c r="K102" s="30" t="e">
        <f t="shared" si="58"/>
        <v>#N/A</v>
      </c>
      <c r="L102" s="31"/>
      <c r="AH102" s="13"/>
      <c r="AI102" s="13"/>
      <c r="CX102" t="s">
        <v>49</v>
      </c>
      <c r="CY102" s="27" t="s">
        <v>5160</v>
      </c>
      <c r="CZ102" s="27" t="s">
        <v>5164</v>
      </c>
    </row>
    <row r="103" spans="2:104" ht="15" customHeight="1" x14ac:dyDescent="0.15">
      <c r="B103" s="2" t="s">
        <v>2920</v>
      </c>
      <c r="C103" s="15" t="e">
        <f>BT95</f>
        <v>#N/A</v>
      </c>
      <c r="D103" s="30" t="e">
        <f t="shared" si="55"/>
        <v>#N/A</v>
      </c>
      <c r="E103" s="30" t="e">
        <f t="shared" si="56"/>
        <v>#N/A</v>
      </c>
      <c r="F103" s="35" t="e">
        <f>AV95</f>
        <v>#N/A</v>
      </c>
      <c r="G103" s="17"/>
      <c r="H103" s="2" t="s">
        <v>2920</v>
      </c>
      <c r="I103" s="15" t="e">
        <f>C90</f>
        <v>#N/A</v>
      </c>
      <c r="J103" s="30" t="e">
        <f t="shared" si="57"/>
        <v>#N/A</v>
      </c>
      <c r="K103" s="30" t="e">
        <f t="shared" si="58"/>
        <v>#N/A</v>
      </c>
      <c r="L103" s="38" t="e">
        <f>F90</f>
        <v>#N/A</v>
      </c>
      <c r="O103" s="80" t="s">
        <v>2919</v>
      </c>
      <c r="R103" s="86" t="s">
        <v>3054</v>
      </c>
      <c r="AH103" s="13"/>
      <c r="AI103" s="13"/>
      <c r="CX103" t="s">
        <v>405</v>
      </c>
      <c r="CZ103" s="27" t="s">
        <v>5154</v>
      </c>
    </row>
    <row r="104" spans="2:104" ht="15" customHeight="1" x14ac:dyDescent="0.15">
      <c r="B104" s="1" t="s">
        <v>2919</v>
      </c>
      <c r="C104" s="15" t="e">
        <f>BB95</f>
        <v>#N/A</v>
      </c>
      <c r="D104" s="30" t="e">
        <f t="shared" si="55"/>
        <v>#N/A</v>
      </c>
      <c r="E104" s="30" t="e">
        <f t="shared" si="56"/>
        <v>#N/A</v>
      </c>
      <c r="F104" s="34" t="e">
        <f>AS95</f>
        <v>#N/A</v>
      </c>
      <c r="G104" s="17"/>
      <c r="H104" s="1" t="s">
        <v>2919</v>
      </c>
      <c r="I104" s="15" t="e">
        <f>I78</f>
        <v>#N/A</v>
      </c>
      <c r="J104" s="30" t="e">
        <f t="shared" si="57"/>
        <v>#N/A</v>
      </c>
      <c r="K104" s="30" t="e">
        <f t="shared" si="58"/>
        <v>#N/A</v>
      </c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  <c r="CX104" t="s">
        <v>236</v>
      </c>
      <c r="CZ104" s="27" t="s">
        <v>5154</v>
      </c>
    </row>
    <row r="105" spans="2:104" ht="15" customHeight="1" x14ac:dyDescent="0.15">
      <c r="B105" s="1" t="s">
        <v>2919</v>
      </c>
      <c r="C105" s="15" t="e">
        <f>BE95</f>
        <v>#N/A</v>
      </c>
      <c r="D105" s="30" t="e">
        <f t="shared" si="55"/>
        <v>#N/A</v>
      </c>
      <c r="E105" s="30" t="e">
        <f t="shared" si="56"/>
        <v>#N/A</v>
      </c>
      <c r="F105" s="31"/>
      <c r="G105" s="17"/>
      <c r="H105" s="1" t="s">
        <v>2919</v>
      </c>
      <c r="I105" s="15" t="e">
        <f t="shared" ref="I105:I106" si="60">I79</f>
        <v>#N/A</v>
      </c>
      <c r="J105" s="30" t="e">
        <f t="shared" si="57"/>
        <v>#N/A</v>
      </c>
      <c r="K105" s="30" t="e">
        <f t="shared" si="58"/>
        <v>#N/A</v>
      </c>
      <c r="L105" s="31"/>
      <c r="N105" s="8"/>
      <c r="O105" s="83" t="s">
        <v>3067</v>
      </c>
      <c r="AH105" s="13"/>
      <c r="AI105" s="13"/>
      <c r="CX105" t="s">
        <v>333</v>
      </c>
      <c r="CZ105" s="27" t="s">
        <v>5154</v>
      </c>
    </row>
    <row r="106" spans="2:104" ht="15" customHeight="1" x14ac:dyDescent="0.15">
      <c r="B106" s="1" t="s">
        <v>2919</v>
      </c>
      <c r="C106" s="15" t="e">
        <f>BU95</f>
        <v>#N/A</v>
      </c>
      <c r="D106" s="30" t="e">
        <f t="shared" si="55"/>
        <v>#N/A</v>
      </c>
      <c r="E106" s="30" t="e">
        <f t="shared" si="56"/>
        <v>#N/A</v>
      </c>
      <c r="F106" s="31"/>
      <c r="G106" s="17"/>
      <c r="H106" s="1" t="s">
        <v>2919</v>
      </c>
      <c r="I106" s="15" t="e">
        <f t="shared" si="60"/>
        <v>#N/A</v>
      </c>
      <c r="J106" s="30" t="e">
        <f t="shared" si="57"/>
        <v>#N/A</v>
      </c>
      <c r="K106" s="30" t="e">
        <f t="shared" si="58"/>
        <v>#N/A</v>
      </c>
      <c r="L106" s="31"/>
      <c r="N106" s="8"/>
      <c r="O106" s="78" t="s">
        <v>2920</v>
      </c>
      <c r="AH106" s="13"/>
      <c r="AI106" s="13"/>
      <c r="CX106" t="s">
        <v>309</v>
      </c>
      <c r="CY106" s="27" t="s">
        <v>5160</v>
      </c>
      <c r="CZ106" s="27" t="s">
        <v>5161</v>
      </c>
    </row>
    <row r="107" spans="2:104" ht="15" customHeight="1" x14ac:dyDescent="0.15">
      <c r="B107" s="2" t="s">
        <v>2920</v>
      </c>
      <c r="C107" s="15" t="e">
        <f>BV95</f>
        <v>#N/A</v>
      </c>
      <c r="D107" s="30" t="e">
        <f t="shared" si="55"/>
        <v>#N/A</v>
      </c>
      <c r="E107" s="30" t="e">
        <f t="shared" si="56"/>
        <v>#N/A</v>
      </c>
      <c r="F107" s="35" t="e">
        <f>AW95</f>
        <v>#N/A</v>
      </c>
      <c r="G107" s="17"/>
      <c r="H107" s="2" t="s">
        <v>2920</v>
      </c>
      <c r="I107" s="15" t="e">
        <f>I83</f>
        <v>#N/A</v>
      </c>
      <c r="J107" s="30" t="e">
        <f t="shared" si="57"/>
        <v>#N/A</v>
      </c>
      <c r="K107" s="30" t="e">
        <f t="shared" si="58"/>
        <v>#N/A</v>
      </c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  <c r="CX107" t="s">
        <v>411</v>
      </c>
      <c r="CZ107" s="27" t="s">
        <v>5153</v>
      </c>
    </row>
    <row r="108" spans="2:104" ht="15" customHeight="1" x14ac:dyDescent="0.15">
      <c r="B108" s="1" t="s">
        <v>2919</v>
      </c>
      <c r="C108" s="15" t="e">
        <f>BF95</f>
        <v>#N/A</v>
      </c>
      <c r="D108" s="30" t="e">
        <f t="shared" si="55"/>
        <v>#N/A</v>
      </c>
      <c r="E108" s="30" t="e">
        <f t="shared" si="56"/>
        <v>#N/A</v>
      </c>
      <c r="F108" s="34" t="e">
        <f>AT95</f>
        <v>#N/A</v>
      </c>
      <c r="G108" s="17"/>
      <c r="H108" s="1" t="s">
        <v>2919</v>
      </c>
      <c r="I108" s="15" t="e">
        <f>I86</f>
        <v>#N/A</v>
      </c>
      <c r="J108" s="30" t="e">
        <f t="shared" si="57"/>
        <v>#N/A</v>
      </c>
      <c r="K108" s="30" t="e">
        <f t="shared" si="58"/>
        <v>#N/A</v>
      </c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  <c r="CX108" t="s">
        <v>424</v>
      </c>
      <c r="CY108" s="27" t="s">
        <v>5153</v>
      </c>
      <c r="CZ108" s="27" t="s">
        <v>5155</v>
      </c>
    </row>
    <row r="109" spans="2:104" ht="15" customHeight="1" x14ac:dyDescent="0.15">
      <c r="B109" s="1" t="s">
        <v>2919</v>
      </c>
      <c r="C109" s="15" t="e">
        <f>BW95</f>
        <v>#N/A</v>
      </c>
      <c r="D109" s="30" t="e">
        <f t="shared" si="55"/>
        <v>#N/A</v>
      </c>
      <c r="E109" s="30" t="e">
        <f t="shared" si="56"/>
        <v>#N/A</v>
      </c>
      <c r="F109" s="31"/>
      <c r="G109" s="17"/>
      <c r="H109" s="1" t="s">
        <v>2919</v>
      </c>
      <c r="I109" s="15" t="e">
        <f>I87</f>
        <v>#N/A</v>
      </c>
      <c r="J109" s="30" t="e">
        <f t="shared" si="57"/>
        <v>#N/A</v>
      </c>
      <c r="K109" s="30" t="e">
        <f t="shared" si="58"/>
        <v>#N/A</v>
      </c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61">N109*Q109</f>
        <v>#N/A</v>
      </c>
      <c r="S109" s="14"/>
      <c r="T109" s="14"/>
      <c r="AH109" s="13"/>
      <c r="CX109" t="s">
        <v>688</v>
      </c>
      <c r="CZ109" s="27" t="s">
        <v>5152</v>
      </c>
    </row>
    <row r="110" spans="2:104" ht="15" customHeight="1" x14ac:dyDescent="0.15">
      <c r="B110" s="2" t="s">
        <v>2920</v>
      </c>
      <c r="C110" s="15" t="e">
        <f>BX95</f>
        <v>#N/A</v>
      </c>
      <c r="D110" s="30" t="e">
        <f t="shared" si="55"/>
        <v>#N/A</v>
      </c>
      <c r="E110" s="30" t="e">
        <f t="shared" si="56"/>
        <v>#N/A</v>
      </c>
      <c r="F110" s="35" t="e">
        <f>AX95</f>
        <v>#N/A</v>
      </c>
      <c r="G110" s="17"/>
      <c r="H110" s="2" t="s">
        <v>2920</v>
      </c>
      <c r="I110" s="15" t="e">
        <f>I90</f>
        <v>#N/A</v>
      </c>
      <c r="J110" s="30" t="e">
        <f t="shared" si="57"/>
        <v>#N/A</v>
      </c>
      <c r="K110" s="30" t="e">
        <f t="shared" si="58"/>
        <v>#N/A</v>
      </c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61"/>
        <v>#N/A</v>
      </c>
      <c r="S110" s="14"/>
      <c r="T110" s="14"/>
      <c r="AH110" s="13"/>
      <c r="CX110" t="s">
        <v>73</v>
      </c>
      <c r="CY110" s="27" t="s">
        <v>5165</v>
      </c>
      <c r="CZ110" s="27" t="s">
        <v>5164</v>
      </c>
    </row>
    <row r="111" spans="2:104" ht="15" customHeight="1" x14ac:dyDescent="0.15">
      <c r="AH111" s="13"/>
      <c r="CX111" t="s">
        <v>305</v>
      </c>
      <c r="CZ111" s="27" t="s">
        <v>5166</v>
      </c>
    </row>
    <row r="112" spans="2:104" ht="15" customHeight="1" x14ac:dyDescent="0.15">
      <c r="AH112" s="13"/>
      <c r="CX112" t="s">
        <v>493</v>
      </c>
      <c r="CY112" s="27" t="s">
        <v>5154</v>
      </c>
      <c r="CZ112" s="27" t="s">
        <v>5155</v>
      </c>
    </row>
    <row r="113" spans="16:104" ht="15" customHeight="1" x14ac:dyDescent="0.15">
      <c r="Q113" s="13" t="s">
        <v>2951</v>
      </c>
      <c r="AH113" s="13"/>
      <c r="CX113" t="s">
        <v>319</v>
      </c>
      <c r="CY113" s="27" t="s">
        <v>5151</v>
      </c>
      <c r="CZ113" s="27" t="s">
        <v>5162</v>
      </c>
    </row>
    <row r="114" spans="16:104" ht="15" customHeight="1" x14ac:dyDescent="0.15">
      <c r="Q114" s="13" t="s">
        <v>2952</v>
      </c>
      <c r="AH114" s="13"/>
      <c r="CX114" t="s">
        <v>430</v>
      </c>
      <c r="CZ114" s="27" t="s">
        <v>5151</v>
      </c>
    </row>
    <row r="115" spans="16:104" ht="15" customHeight="1" x14ac:dyDescent="0.15">
      <c r="Q115" s="13" t="s">
        <v>2953</v>
      </c>
      <c r="AH115" s="13"/>
      <c r="CX115" t="s">
        <v>240</v>
      </c>
      <c r="CZ115" s="27" t="s">
        <v>5154</v>
      </c>
    </row>
    <row r="116" spans="16:104" ht="15" customHeight="1" x14ac:dyDescent="0.15">
      <c r="Q116" s="13" t="s">
        <v>2954</v>
      </c>
      <c r="AH116" s="13"/>
      <c r="CX116" t="s">
        <v>307</v>
      </c>
      <c r="CY116" s="27" t="s">
        <v>5153</v>
      </c>
      <c r="CZ116" s="27" t="s">
        <v>5154</v>
      </c>
    </row>
    <row r="117" spans="16:104" ht="15" customHeight="1" x14ac:dyDescent="0.15">
      <c r="AH117" s="13"/>
      <c r="CX117" t="s">
        <v>646</v>
      </c>
      <c r="CZ117" s="27" t="s">
        <v>5152</v>
      </c>
    </row>
    <row r="118" spans="16:104" ht="15" customHeight="1" x14ac:dyDescent="0.15">
      <c r="P118" s="21"/>
      <c r="Q118" s="5" t="s">
        <v>2919</v>
      </c>
      <c r="AH118" s="13"/>
      <c r="CX118" t="s">
        <v>736</v>
      </c>
      <c r="CZ118" s="27" t="s">
        <v>5152</v>
      </c>
    </row>
    <row r="119" spans="16:104" ht="15" customHeight="1" x14ac:dyDescent="0.15">
      <c r="P119" s="5" t="s">
        <v>3045</v>
      </c>
      <c r="Q119" s="5">
        <v>3</v>
      </c>
      <c r="AH119" s="13"/>
      <c r="CX119" t="s">
        <v>780</v>
      </c>
      <c r="CY119" s="27" t="s">
        <v>5153</v>
      </c>
      <c r="CZ119" s="27" t="s">
        <v>5158</v>
      </c>
    </row>
    <row r="120" spans="16:104" ht="15" customHeight="1" x14ac:dyDescent="0.15">
      <c r="P120" s="5" t="s">
        <v>3046</v>
      </c>
      <c r="Q120" s="5">
        <v>2.5</v>
      </c>
      <c r="AH120" s="13"/>
      <c r="CX120" t="s">
        <v>344</v>
      </c>
      <c r="CZ120" s="27" t="s">
        <v>5151</v>
      </c>
    </row>
    <row r="121" spans="16:104" ht="15" customHeight="1" x14ac:dyDescent="0.15">
      <c r="P121" s="5" t="s">
        <v>3047</v>
      </c>
      <c r="Q121" s="5">
        <v>2</v>
      </c>
      <c r="AH121" s="13"/>
      <c r="CX121" t="s">
        <v>450</v>
      </c>
      <c r="CZ121" s="27" t="s">
        <v>5152</v>
      </c>
    </row>
    <row r="122" spans="16:104" ht="15" customHeight="1" x14ac:dyDescent="0.15">
      <c r="P122" s="5" t="s">
        <v>3048</v>
      </c>
      <c r="Q122" s="5">
        <v>1.5</v>
      </c>
      <c r="AH122" s="13"/>
      <c r="CX122" t="s">
        <v>222</v>
      </c>
      <c r="CY122" s="27" t="s">
        <v>5154</v>
      </c>
      <c r="CZ122" s="27" t="s">
        <v>5157</v>
      </c>
    </row>
    <row r="123" spans="16:104" ht="15" customHeight="1" x14ac:dyDescent="0.15">
      <c r="P123" s="5" t="s">
        <v>3049</v>
      </c>
      <c r="Q123" s="5">
        <v>1</v>
      </c>
      <c r="AH123" s="13"/>
      <c r="CX123" t="s">
        <v>497</v>
      </c>
      <c r="CZ123" s="27" t="s">
        <v>5152</v>
      </c>
    </row>
    <row r="124" spans="16:104" ht="15" customHeight="1" x14ac:dyDescent="0.15">
      <c r="AH124" s="13"/>
      <c r="CX124" t="s">
        <v>168</v>
      </c>
      <c r="CY124" s="27" t="s">
        <v>5154</v>
      </c>
      <c r="CZ124" s="27" t="s">
        <v>2936</v>
      </c>
    </row>
    <row r="125" spans="16:104" ht="15" customHeight="1" x14ac:dyDescent="0.15">
      <c r="P125" s="21"/>
      <c r="Q125" s="5" t="s">
        <v>3051</v>
      </c>
      <c r="R125" s="14"/>
      <c r="S125" s="14"/>
      <c r="T125" s="14"/>
      <c r="AH125" s="13"/>
      <c r="CX125" t="s">
        <v>129</v>
      </c>
      <c r="CZ125" s="27" t="s">
        <v>5152</v>
      </c>
    </row>
    <row r="126" spans="16:104" ht="15" customHeight="1" x14ac:dyDescent="0.15">
      <c r="P126" s="5" t="s">
        <v>3045</v>
      </c>
      <c r="Q126" s="5">
        <v>2.5</v>
      </c>
      <c r="R126" s="14"/>
      <c r="S126" s="14"/>
      <c r="T126" s="14"/>
      <c r="AH126" s="13"/>
      <c r="CX126" t="s">
        <v>299</v>
      </c>
      <c r="CY126" s="27" t="s">
        <v>5166</v>
      </c>
      <c r="CZ126" s="27" t="s">
        <v>5168</v>
      </c>
    </row>
    <row r="127" spans="16:104" ht="15" customHeight="1" x14ac:dyDescent="0.15">
      <c r="P127" s="5" t="s">
        <v>3046</v>
      </c>
      <c r="Q127" s="5">
        <v>2</v>
      </c>
      <c r="R127" s="14"/>
      <c r="S127" s="14"/>
      <c r="T127" s="14"/>
      <c r="AH127" s="13"/>
      <c r="CX127" t="s">
        <v>1003</v>
      </c>
      <c r="CZ127" s="27" t="s">
        <v>5152</v>
      </c>
    </row>
    <row r="128" spans="16:104" ht="15" customHeight="1" x14ac:dyDescent="0.15">
      <c r="P128" s="5" t="s">
        <v>3047</v>
      </c>
      <c r="Q128" s="5">
        <v>1.5</v>
      </c>
      <c r="R128" s="14"/>
      <c r="S128" s="14"/>
      <c r="T128" s="14"/>
      <c r="AH128" s="13"/>
      <c r="CX128" t="s">
        <v>171</v>
      </c>
      <c r="CZ128" s="27" t="s">
        <v>5153</v>
      </c>
    </row>
    <row r="129" spans="16:105" ht="15" customHeight="1" x14ac:dyDescent="0.15">
      <c r="P129" s="5" t="s">
        <v>3048</v>
      </c>
      <c r="Q129" s="5">
        <v>1.5</v>
      </c>
      <c r="AH129" s="13"/>
      <c r="CX129" t="s">
        <v>235</v>
      </c>
      <c r="CY129" s="27" t="s">
        <v>5165</v>
      </c>
      <c r="CZ129" s="27" t="s">
        <v>5169</v>
      </c>
    </row>
    <row r="130" spans="16:105" ht="15" customHeight="1" x14ac:dyDescent="0.15">
      <c r="P130" s="5" t="s">
        <v>3049</v>
      </c>
      <c r="Q130" s="5">
        <v>1</v>
      </c>
      <c r="AH130" s="13"/>
      <c r="CX130" t="s">
        <v>260</v>
      </c>
      <c r="CZ130" s="27" t="s">
        <v>5152</v>
      </c>
    </row>
    <row r="131" spans="16:105" ht="15" customHeight="1" x14ac:dyDescent="0.15">
      <c r="AH131" s="13"/>
      <c r="CX131" t="s">
        <v>438</v>
      </c>
      <c r="CY131" s="27" t="s">
        <v>5153</v>
      </c>
      <c r="CZ131" s="27" t="s">
        <v>5155</v>
      </c>
    </row>
    <row r="132" spans="16:105" ht="15" customHeight="1" x14ac:dyDescent="0.15">
      <c r="P132" s="21"/>
      <c r="Q132" s="5" t="s">
        <v>3052</v>
      </c>
      <c r="AH132" s="13"/>
      <c r="CX132" t="s">
        <v>334</v>
      </c>
      <c r="CY132" s="27" t="s">
        <v>5153</v>
      </c>
      <c r="CZ132" s="27" t="s">
        <v>5162</v>
      </c>
    </row>
    <row r="133" spans="16:105" ht="15" customHeight="1" x14ac:dyDescent="0.15">
      <c r="P133" s="5" t="s">
        <v>3045</v>
      </c>
      <c r="Q133" s="5">
        <v>2</v>
      </c>
      <c r="AH133" s="13"/>
      <c r="CX133" t="s">
        <v>144</v>
      </c>
      <c r="CY133" s="27" t="s">
        <v>5153</v>
      </c>
      <c r="CZ133" s="27" t="s">
        <v>5156</v>
      </c>
    </row>
    <row r="134" spans="16:105" ht="15" customHeight="1" x14ac:dyDescent="0.15">
      <c r="P134" s="5" t="s">
        <v>3046</v>
      </c>
      <c r="Q134" s="5">
        <v>1.5</v>
      </c>
      <c r="AH134" s="13"/>
      <c r="CX134" t="s">
        <v>638</v>
      </c>
      <c r="CZ134" s="27" t="s">
        <v>5160</v>
      </c>
    </row>
    <row r="135" spans="16:105" ht="15" customHeight="1" x14ac:dyDescent="0.15">
      <c r="P135" s="5" t="s">
        <v>3047</v>
      </c>
      <c r="Q135" s="5">
        <v>1.5</v>
      </c>
      <c r="AH135" s="13"/>
      <c r="CX135" t="s">
        <v>110</v>
      </c>
      <c r="CZ135" s="27" t="s">
        <v>5152</v>
      </c>
    </row>
    <row r="136" spans="16:105" ht="15" customHeight="1" x14ac:dyDescent="0.15">
      <c r="P136" s="5" t="s">
        <v>3048</v>
      </c>
      <c r="Q136" s="5">
        <v>1.2</v>
      </c>
      <c r="AH136" s="13"/>
      <c r="CX136" t="s">
        <v>563</v>
      </c>
      <c r="CZ136" s="27" t="s">
        <v>5152</v>
      </c>
    </row>
    <row r="137" spans="16:105" ht="15" customHeight="1" x14ac:dyDescent="0.15">
      <c r="P137" s="5" t="s">
        <v>3049</v>
      </c>
      <c r="Q137" s="5">
        <v>1</v>
      </c>
      <c r="AH137" s="13"/>
      <c r="CX137" t="s">
        <v>253</v>
      </c>
      <c r="CY137" s="27" t="s">
        <v>5166</v>
      </c>
      <c r="CZ137" s="27" t="s">
        <v>5165</v>
      </c>
    </row>
    <row r="138" spans="16:105" ht="15" customHeight="1" x14ac:dyDescent="0.15">
      <c r="AH138" s="13"/>
      <c r="CX138" t="s">
        <v>114</v>
      </c>
      <c r="CY138" s="27" t="s">
        <v>5152</v>
      </c>
      <c r="CZ138" s="27" t="s">
        <v>5157</v>
      </c>
    </row>
    <row r="139" spans="16:105" ht="15" customHeight="1" x14ac:dyDescent="0.15">
      <c r="P139" s="21"/>
      <c r="Q139" s="5" t="s">
        <v>3053</v>
      </c>
      <c r="AH139" s="13"/>
      <c r="CX139" t="s">
        <v>338</v>
      </c>
      <c r="CZ139" s="27" t="s">
        <v>5154</v>
      </c>
    </row>
    <row r="140" spans="16:105" ht="15" customHeight="1" x14ac:dyDescent="0.15">
      <c r="P140" s="5" t="s">
        <v>3045</v>
      </c>
      <c r="Q140" s="5">
        <v>2</v>
      </c>
      <c r="AH140" s="13"/>
      <c r="CX140" t="s">
        <v>461</v>
      </c>
      <c r="CZ140" s="27" t="s">
        <v>5154</v>
      </c>
    </row>
    <row r="141" spans="16:105" ht="15" customHeight="1" x14ac:dyDescent="0.15">
      <c r="P141" s="5" t="s">
        <v>3046</v>
      </c>
      <c r="Q141" s="5">
        <v>1.2</v>
      </c>
      <c r="AH141" s="13"/>
      <c r="CX141" t="s">
        <v>169</v>
      </c>
      <c r="CZ141" s="27" t="s">
        <v>5151</v>
      </c>
    </row>
    <row r="142" spans="16:105" ht="15" customHeight="1" x14ac:dyDescent="0.15">
      <c r="P142" s="5" t="s">
        <v>3047</v>
      </c>
      <c r="Q142" s="5">
        <v>1.2</v>
      </c>
      <c r="AH142" s="13"/>
      <c r="CX142" t="s">
        <v>478</v>
      </c>
      <c r="CZ142" s="27" t="s">
        <v>5152</v>
      </c>
    </row>
    <row r="143" spans="16:105" ht="15" customHeight="1" x14ac:dyDescent="0.15">
      <c r="P143" s="5" t="s">
        <v>3048</v>
      </c>
      <c r="Q143" s="5">
        <v>1</v>
      </c>
      <c r="R143" s="14"/>
      <c r="S143" s="14"/>
      <c r="T143" s="14"/>
      <c r="AH143" s="13"/>
      <c r="CX143" t="s">
        <v>694</v>
      </c>
      <c r="CY143" s="27" t="s">
        <v>5152</v>
      </c>
      <c r="CZ143" s="27" t="s">
        <v>5157</v>
      </c>
    </row>
    <row r="144" spans="16:105" ht="15" customHeight="1" x14ac:dyDescent="0.15">
      <c r="P144" s="5" t="s">
        <v>3049</v>
      </c>
      <c r="Q144" s="5">
        <v>1</v>
      </c>
      <c r="R144" s="14"/>
      <c r="S144" s="14"/>
      <c r="T144" s="14"/>
      <c r="AH144" s="13"/>
      <c r="CX144" t="s">
        <v>5089</v>
      </c>
      <c r="CY144" s="27" t="s">
        <v>5153</v>
      </c>
      <c r="CZ144" s="27" t="s">
        <v>5152</v>
      </c>
      <c r="DA144" s="27" t="s">
        <v>5152</v>
      </c>
    </row>
    <row r="145" spans="18:105" ht="15" customHeight="1" x14ac:dyDescent="0.15">
      <c r="R145" s="14"/>
      <c r="S145" s="14"/>
      <c r="T145" s="14"/>
      <c r="AH145" s="13"/>
      <c r="CX145" t="s">
        <v>4758</v>
      </c>
      <c r="CZ145" s="27" t="s">
        <v>5151</v>
      </c>
    </row>
    <row r="146" spans="18:105" ht="15" customHeight="1" x14ac:dyDescent="0.15">
      <c r="R146" s="14"/>
      <c r="S146" s="14"/>
      <c r="T146" s="14"/>
      <c r="AH146" s="13"/>
      <c r="CX146" t="s">
        <v>4743</v>
      </c>
      <c r="CZ146" s="27" t="s">
        <v>5151</v>
      </c>
    </row>
    <row r="147" spans="18:105" ht="15" customHeight="1" x14ac:dyDescent="0.15">
      <c r="AH147" s="13"/>
      <c r="CX147" t="s">
        <v>3813</v>
      </c>
      <c r="CZ147" s="27" t="s">
        <v>5151</v>
      </c>
    </row>
    <row r="148" spans="18:105" ht="15" customHeight="1" x14ac:dyDescent="0.15">
      <c r="AH148" s="13"/>
      <c r="CX148" t="s">
        <v>4006</v>
      </c>
      <c r="CZ148" s="27" t="s">
        <v>5153</v>
      </c>
    </row>
    <row r="149" spans="18:105" ht="15" customHeight="1" x14ac:dyDescent="0.15">
      <c r="AH149" s="13"/>
      <c r="CX149" t="s">
        <v>5066</v>
      </c>
      <c r="CY149" s="27" t="s">
        <v>5152</v>
      </c>
      <c r="CZ149" s="27" t="s">
        <v>5153</v>
      </c>
    </row>
    <row r="150" spans="18:105" ht="15" customHeight="1" x14ac:dyDescent="0.15">
      <c r="AH150" s="13"/>
      <c r="CX150" t="s">
        <v>4747</v>
      </c>
      <c r="CZ150" s="27" t="s">
        <v>5151</v>
      </c>
    </row>
    <row r="151" spans="18:105" ht="15" customHeight="1" x14ac:dyDescent="0.15">
      <c r="AH151" s="13"/>
      <c r="CX151" t="s">
        <v>4906</v>
      </c>
      <c r="CY151" s="27" t="s">
        <v>5153</v>
      </c>
      <c r="CZ151" s="27" t="s">
        <v>5151</v>
      </c>
    </row>
    <row r="152" spans="18:105" ht="15" customHeight="1" x14ac:dyDescent="0.15">
      <c r="AH152" s="13"/>
      <c r="CX152" t="s">
        <v>5080</v>
      </c>
      <c r="CY152" s="27" t="s">
        <v>5153</v>
      </c>
    </row>
    <row r="153" spans="18:105" ht="15" customHeight="1" x14ac:dyDescent="0.15">
      <c r="AH153" s="13"/>
      <c r="CX153" t="s">
        <v>4982</v>
      </c>
      <c r="CY153" s="27" t="s">
        <v>5153</v>
      </c>
      <c r="CZ153" s="27" t="s">
        <v>5154</v>
      </c>
      <c r="DA153" s="27" t="s">
        <v>5154</v>
      </c>
    </row>
    <row r="154" spans="18:105" ht="15" customHeight="1" x14ac:dyDescent="0.15">
      <c r="AH154" s="13"/>
      <c r="CX154" t="s">
        <v>4981</v>
      </c>
      <c r="CY154" s="27" t="s">
        <v>5153</v>
      </c>
      <c r="CZ154" s="27" t="s">
        <v>5151</v>
      </c>
    </row>
    <row r="155" spans="18:105" ht="15" customHeight="1" x14ac:dyDescent="0.15">
      <c r="AH155" s="13"/>
      <c r="CX155" t="s">
        <v>3348</v>
      </c>
      <c r="CZ155" s="27" t="s">
        <v>5153</v>
      </c>
    </row>
    <row r="156" spans="18:105" ht="15" customHeight="1" x14ac:dyDescent="0.15">
      <c r="AH156" s="13"/>
      <c r="CX156" t="s">
        <v>4643</v>
      </c>
      <c r="CZ156" s="27" t="s">
        <v>5153</v>
      </c>
    </row>
    <row r="157" spans="18:105" ht="15" customHeight="1" x14ac:dyDescent="0.15">
      <c r="AH157" s="13"/>
      <c r="CX157" t="s">
        <v>3343</v>
      </c>
      <c r="CZ157" s="27" t="s">
        <v>5154</v>
      </c>
    </row>
    <row r="158" spans="18:105" ht="15" customHeight="1" x14ac:dyDescent="0.15">
      <c r="AH158" s="13"/>
      <c r="CX158" t="s">
        <v>3270</v>
      </c>
      <c r="CZ158" s="27" t="s">
        <v>5154</v>
      </c>
    </row>
    <row r="159" spans="18:105" ht="15" customHeight="1" x14ac:dyDescent="0.15">
      <c r="AH159" s="13"/>
      <c r="CX159" t="s">
        <v>5014</v>
      </c>
      <c r="CY159" s="27" t="s">
        <v>5153</v>
      </c>
      <c r="CZ159" s="27" t="s">
        <v>2936</v>
      </c>
    </row>
    <row r="160" spans="18:105" ht="15" customHeight="1" x14ac:dyDescent="0.15">
      <c r="AH160" s="13"/>
      <c r="CX160" t="s">
        <v>4944</v>
      </c>
      <c r="CY160" s="27" t="s">
        <v>5154</v>
      </c>
      <c r="CZ160" s="27" t="s">
        <v>5153</v>
      </c>
    </row>
    <row r="161" spans="18:105" ht="15" customHeight="1" x14ac:dyDescent="0.15">
      <c r="R161" s="14"/>
      <c r="S161" s="14"/>
      <c r="T161" s="14"/>
      <c r="AH161" s="13"/>
      <c r="CX161" t="s">
        <v>3316</v>
      </c>
      <c r="CZ161" s="27" t="s">
        <v>5152</v>
      </c>
    </row>
    <row r="162" spans="18:105" ht="15" customHeight="1" x14ac:dyDescent="0.15">
      <c r="R162" s="14"/>
      <c r="S162" s="14"/>
      <c r="T162" s="14"/>
      <c r="AH162" s="13"/>
      <c r="CX162" t="s">
        <v>3236</v>
      </c>
      <c r="CZ162" s="27" t="s">
        <v>5152</v>
      </c>
    </row>
    <row r="163" spans="18:105" ht="15" customHeight="1" x14ac:dyDescent="0.15">
      <c r="R163" s="14"/>
      <c r="S163" s="14"/>
      <c r="T163" s="14"/>
      <c r="AH163" s="13"/>
      <c r="CX163" t="s">
        <v>4490</v>
      </c>
      <c r="CZ163" s="27" t="s">
        <v>5152</v>
      </c>
    </row>
    <row r="164" spans="18:105" ht="15" customHeight="1" x14ac:dyDescent="0.15">
      <c r="R164" s="14"/>
      <c r="S164" s="14"/>
      <c r="T164" s="14"/>
      <c r="AH164" s="13"/>
      <c r="CX164" t="s">
        <v>4648</v>
      </c>
      <c r="CZ164" s="27" t="s">
        <v>5153</v>
      </c>
    </row>
    <row r="165" spans="18:105" ht="15" customHeight="1" x14ac:dyDescent="0.15">
      <c r="AH165" s="13"/>
      <c r="CX165" t="s">
        <v>4888</v>
      </c>
      <c r="CZ165" s="27" t="s">
        <v>5154</v>
      </c>
    </row>
    <row r="166" spans="18:105" ht="15" customHeight="1" x14ac:dyDescent="0.15">
      <c r="AH166" s="13"/>
      <c r="CX166" t="s">
        <v>4522</v>
      </c>
      <c r="CZ166" s="27" t="s">
        <v>5154</v>
      </c>
    </row>
    <row r="167" spans="18:105" ht="15" customHeight="1" x14ac:dyDescent="0.15">
      <c r="AH167" s="13"/>
      <c r="CX167" t="s">
        <v>4971</v>
      </c>
      <c r="CY167" s="27" t="s">
        <v>5153</v>
      </c>
      <c r="CZ167" s="27" t="s">
        <v>5154</v>
      </c>
      <c r="DA167" s="27" t="s">
        <v>5154</v>
      </c>
    </row>
    <row r="168" spans="18:105" ht="15" customHeight="1" x14ac:dyDescent="0.15">
      <c r="AH168" s="13"/>
      <c r="CX168" t="s">
        <v>1523</v>
      </c>
      <c r="CZ168" s="27" t="s">
        <v>5153</v>
      </c>
    </row>
    <row r="169" spans="18:105" ht="15" customHeight="1" x14ac:dyDescent="0.15">
      <c r="AH169" s="13"/>
      <c r="CX169" t="s">
        <v>4492</v>
      </c>
      <c r="CZ169" s="27" t="s">
        <v>5153</v>
      </c>
    </row>
    <row r="170" spans="18:105" ht="15" customHeight="1" x14ac:dyDescent="0.15">
      <c r="AH170" s="13"/>
      <c r="CX170" t="s">
        <v>4889</v>
      </c>
      <c r="CY170" s="27" t="s">
        <v>5153</v>
      </c>
      <c r="CZ170" s="27" t="s">
        <v>5156</v>
      </c>
    </row>
    <row r="171" spans="18:105" ht="15" customHeight="1" x14ac:dyDescent="0.15">
      <c r="AH171" s="13"/>
      <c r="CX171" t="s">
        <v>4931</v>
      </c>
      <c r="CY171" s="27" t="s">
        <v>5154</v>
      </c>
      <c r="CZ171" s="27" t="s">
        <v>5153</v>
      </c>
    </row>
    <row r="172" spans="18:105" ht="15" customHeight="1" x14ac:dyDescent="0.15">
      <c r="AH172" s="13"/>
      <c r="CX172" t="s">
        <v>4651</v>
      </c>
      <c r="CZ172" s="27" t="s">
        <v>5153</v>
      </c>
    </row>
    <row r="173" spans="18:105" ht="15" customHeight="1" x14ac:dyDescent="0.15">
      <c r="AH173" s="13"/>
      <c r="CX173" t="s">
        <v>1575</v>
      </c>
      <c r="CY173" s="27" t="s">
        <v>5152</v>
      </c>
      <c r="CZ173" s="27" t="s">
        <v>5154</v>
      </c>
    </row>
    <row r="174" spans="18:105" ht="15" customHeight="1" x14ac:dyDescent="0.15">
      <c r="AH174" s="13"/>
      <c r="CX174" t="s">
        <v>4750</v>
      </c>
      <c r="CY174" s="27" t="s">
        <v>5153</v>
      </c>
      <c r="CZ174" s="27" t="s">
        <v>5154</v>
      </c>
    </row>
    <row r="175" spans="18:105" ht="15" customHeight="1" x14ac:dyDescent="0.15">
      <c r="AH175" s="13"/>
      <c r="CX175" t="s">
        <v>4751</v>
      </c>
      <c r="CY175" s="27" t="s">
        <v>5153</v>
      </c>
      <c r="CZ175" s="27" t="s">
        <v>5154</v>
      </c>
    </row>
    <row r="176" spans="18:105" ht="15" customHeight="1" x14ac:dyDescent="0.15">
      <c r="AH176" s="13"/>
      <c r="CX176" t="s">
        <v>5049</v>
      </c>
      <c r="CY176" s="27" t="s">
        <v>5152</v>
      </c>
      <c r="CZ176" s="27" t="s">
        <v>5153</v>
      </c>
    </row>
    <row r="177" spans="18:105" ht="15" customHeight="1" x14ac:dyDescent="0.15">
      <c r="AH177" s="13"/>
      <c r="CX177" t="s">
        <v>5179</v>
      </c>
      <c r="CY177" s="27" t="s">
        <v>5166</v>
      </c>
      <c r="CZ177" s="27" t="s">
        <v>5165</v>
      </c>
    </row>
    <row r="178" spans="18:105" ht="15" customHeight="1" x14ac:dyDescent="0.15">
      <c r="AH178" s="13"/>
      <c r="CX178" t="s">
        <v>4932</v>
      </c>
      <c r="CY178" s="27" t="s">
        <v>5153</v>
      </c>
      <c r="CZ178" s="27" t="s">
        <v>5151</v>
      </c>
      <c r="DA178" s="27" t="s">
        <v>5151</v>
      </c>
    </row>
    <row r="179" spans="18:105" ht="15" customHeight="1" x14ac:dyDescent="0.15">
      <c r="R179" s="14"/>
      <c r="S179" s="14"/>
      <c r="T179" s="14"/>
      <c r="AH179" s="13"/>
      <c r="CX179" t="s">
        <v>820</v>
      </c>
      <c r="CY179" s="27" t="s">
        <v>5157</v>
      </c>
      <c r="CZ179" s="27" t="s">
        <v>5152</v>
      </c>
    </row>
    <row r="180" spans="18:105" ht="15" customHeight="1" x14ac:dyDescent="0.15">
      <c r="R180" s="14"/>
      <c r="S180" s="14"/>
      <c r="T180" s="14"/>
      <c r="AH180" s="13"/>
      <c r="CX180" t="s">
        <v>4939</v>
      </c>
      <c r="CY180" s="27" t="s">
        <v>5153</v>
      </c>
      <c r="CZ180" s="27" t="s">
        <v>5154</v>
      </c>
      <c r="DA180" s="27" t="s">
        <v>5152</v>
      </c>
    </row>
    <row r="181" spans="18:105" ht="15" customHeight="1" x14ac:dyDescent="0.15">
      <c r="R181" s="14"/>
      <c r="S181" s="14"/>
      <c r="T181" s="14"/>
      <c r="AH181" s="13"/>
      <c r="CX181" t="s">
        <v>3819</v>
      </c>
      <c r="CZ181" s="27" t="s">
        <v>5154</v>
      </c>
    </row>
    <row r="182" spans="18:105" ht="15" customHeight="1" x14ac:dyDescent="0.15">
      <c r="R182" s="14"/>
      <c r="S182" s="14"/>
      <c r="T182" s="14"/>
      <c r="AH182" s="13"/>
      <c r="CX182" t="s">
        <v>558</v>
      </c>
      <c r="CY182" s="27" t="s">
        <v>5157</v>
      </c>
      <c r="CZ182" s="27" t="s">
        <v>5152</v>
      </c>
    </row>
    <row r="183" spans="18:105" ht="15" customHeight="1" x14ac:dyDescent="0.15">
      <c r="AH183" s="13"/>
      <c r="CX183" t="s">
        <v>3892</v>
      </c>
      <c r="CZ183" s="27" t="s">
        <v>5152</v>
      </c>
    </row>
    <row r="184" spans="18:105" ht="15" customHeight="1" x14ac:dyDescent="0.15">
      <c r="AH184" s="13"/>
      <c r="CX184" t="s">
        <v>3883</v>
      </c>
      <c r="CZ184" s="27" t="s">
        <v>5152</v>
      </c>
    </row>
    <row r="185" spans="18:105" ht="15" customHeight="1" x14ac:dyDescent="0.15">
      <c r="AH185" s="13"/>
      <c r="CX185" t="s">
        <v>456</v>
      </c>
      <c r="CY185" s="27" t="s">
        <v>5157</v>
      </c>
      <c r="CZ185" s="27" t="s">
        <v>5154</v>
      </c>
    </row>
    <row r="186" spans="18:105" ht="15" customHeight="1" x14ac:dyDescent="0.15">
      <c r="AH186" s="13"/>
      <c r="CX186" t="s">
        <v>5136</v>
      </c>
      <c r="CY186" s="27" t="s">
        <v>5151</v>
      </c>
      <c r="CZ186" s="27" t="s">
        <v>5154</v>
      </c>
    </row>
    <row r="187" spans="18:105" ht="15" customHeight="1" x14ac:dyDescent="0.15">
      <c r="AH187" s="13"/>
      <c r="CX187" t="s">
        <v>3352</v>
      </c>
      <c r="CZ187" s="27" t="s">
        <v>5151</v>
      </c>
    </row>
    <row r="188" spans="18:105" ht="15" customHeight="1" x14ac:dyDescent="0.15">
      <c r="AH188" s="13"/>
      <c r="CX188" t="s">
        <v>4500</v>
      </c>
      <c r="CZ188" s="27" t="s">
        <v>5153</v>
      </c>
    </row>
    <row r="189" spans="18:105" ht="15" customHeight="1" x14ac:dyDescent="0.15">
      <c r="AH189" s="13"/>
      <c r="CX189" t="s">
        <v>4979</v>
      </c>
      <c r="CY189" s="27" t="s">
        <v>5154</v>
      </c>
      <c r="CZ189" s="27" t="s">
        <v>5153</v>
      </c>
    </row>
    <row r="190" spans="18:105" ht="15" customHeight="1" x14ac:dyDescent="0.15">
      <c r="AH190" s="13"/>
      <c r="CX190" t="s">
        <v>4978</v>
      </c>
      <c r="CY190" s="27" t="s">
        <v>5168</v>
      </c>
      <c r="CZ190" s="27" t="s">
        <v>5153</v>
      </c>
    </row>
    <row r="191" spans="18:105" ht="15" customHeight="1" x14ac:dyDescent="0.15">
      <c r="AH191" s="13"/>
      <c r="CX191" t="s">
        <v>4940</v>
      </c>
      <c r="CY191" s="27" t="s">
        <v>5153</v>
      </c>
      <c r="CZ191" s="27" t="s">
        <v>5153</v>
      </c>
      <c r="DA191" s="27" t="s">
        <v>5152</v>
      </c>
    </row>
    <row r="192" spans="18:105" ht="15" customHeight="1" x14ac:dyDescent="0.15">
      <c r="AH192" s="13"/>
      <c r="CX192" t="s">
        <v>4501</v>
      </c>
      <c r="CZ192" s="27" t="s">
        <v>5153</v>
      </c>
    </row>
    <row r="193" spans="18:105" ht="15" customHeight="1" x14ac:dyDescent="0.15">
      <c r="AH193" s="13"/>
      <c r="CX193" t="s">
        <v>4826</v>
      </c>
      <c r="CY193" s="27" t="s">
        <v>5153</v>
      </c>
      <c r="CZ193" s="27" t="s">
        <v>5154</v>
      </c>
    </row>
    <row r="194" spans="18:105" ht="15" customHeight="1" x14ac:dyDescent="0.15">
      <c r="AH194" s="13"/>
      <c r="CX194" t="s">
        <v>4951</v>
      </c>
      <c r="CY194" s="27" t="s">
        <v>5153</v>
      </c>
      <c r="CZ194" s="27" t="s">
        <v>5153</v>
      </c>
      <c r="DA194" s="27" t="s">
        <v>5159</v>
      </c>
    </row>
    <row r="195" spans="18:105" ht="15" customHeight="1" x14ac:dyDescent="0.15">
      <c r="AH195" s="13"/>
      <c r="CX195" t="s">
        <v>3985</v>
      </c>
      <c r="CZ195" s="27" t="s">
        <v>5153</v>
      </c>
    </row>
    <row r="196" spans="18:105" ht="15" customHeight="1" x14ac:dyDescent="0.15">
      <c r="AH196" s="13"/>
      <c r="CX196" t="s">
        <v>4353</v>
      </c>
      <c r="CZ196" s="27" t="s">
        <v>5152</v>
      </c>
    </row>
    <row r="197" spans="18:105" ht="15" customHeight="1" x14ac:dyDescent="0.15">
      <c r="R197" s="14"/>
      <c r="S197" s="14"/>
      <c r="T197" s="14"/>
      <c r="AH197" s="13"/>
      <c r="CX197" t="s">
        <v>4503</v>
      </c>
      <c r="CZ197" s="27" t="s">
        <v>5152</v>
      </c>
    </row>
    <row r="198" spans="18:105" ht="15" customHeight="1" x14ac:dyDescent="0.15">
      <c r="R198" s="14"/>
      <c r="S198" s="14"/>
      <c r="T198" s="14"/>
      <c r="AH198" s="13"/>
      <c r="CX198" t="s">
        <v>5092</v>
      </c>
      <c r="CY198" s="27" t="s">
        <v>5152</v>
      </c>
      <c r="CZ198" s="27" t="s">
        <v>5153</v>
      </c>
    </row>
    <row r="199" spans="18:105" ht="15" customHeight="1" x14ac:dyDescent="0.15">
      <c r="R199" s="14"/>
      <c r="S199" s="14"/>
      <c r="T199" s="14"/>
      <c r="AH199" s="13"/>
      <c r="CX199" t="s">
        <v>4905</v>
      </c>
      <c r="CY199" s="27" t="s">
        <v>5153</v>
      </c>
      <c r="CZ199" s="27" t="s">
        <v>5153</v>
      </c>
      <c r="DA199" s="27" t="s">
        <v>5152</v>
      </c>
    </row>
    <row r="200" spans="18:105" ht="15" customHeight="1" x14ac:dyDescent="0.15">
      <c r="R200" s="14"/>
      <c r="S200" s="14"/>
      <c r="T200" s="14"/>
      <c r="AH200" s="13"/>
      <c r="CX200" t="s">
        <v>3886</v>
      </c>
      <c r="CY200" s="27" t="s">
        <v>5153</v>
      </c>
      <c r="CZ200" s="27" t="s">
        <v>5152</v>
      </c>
    </row>
    <row r="201" spans="18:105" ht="15" customHeight="1" x14ac:dyDescent="0.15">
      <c r="AH201" s="13"/>
      <c r="CX201" t="s">
        <v>5050</v>
      </c>
      <c r="CY201" s="27" t="s">
        <v>5153</v>
      </c>
      <c r="CZ201" s="27" t="s">
        <v>5154</v>
      </c>
      <c r="DA201" s="27" t="s">
        <v>5152</v>
      </c>
    </row>
    <row r="202" spans="18:105" ht="15" customHeight="1" x14ac:dyDescent="0.15">
      <c r="CX202" t="s">
        <v>3821</v>
      </c>
      <c r="CZ202" s="27" t="s">
        <v>5152</v>
      </c>
    </row>
    <row r="203" spans="18:105" ht="15" customHeight="1" x14ac:dyDescent="0.15">
      <c r="CX203" t="s">
        <v>4904</v>
      </c>
      <c r="CY203" s="27" t="s">
        <v>5153</v>
      </c>
      <c r="CZ203" s="27" t="s">
        <v>5153</v>
      </c>
      <c r="DA203" s="27" t="s">
        <v>5161</v>
      </c>
    </row>
    <row r="204" spans="18:105" ht="15" customHeight="1" x14ac:dyDescent="0.15">
      <c r="CX204" t="s">
        <v>3353</v>
      </c>
      <c r="CZ204" s="27" t="s">
        <v>5153</v>
      </c>
    </row>
    <row r="205" spans="18:105" ht="15" customHeight="1" x14ac:dyDescent="0.15">
      <c r="CX205" t="s">
        <v>4173</v>
      </c>
      <c r="CY205" s="27" t="s">
        <v>5153</v>
      </c>
      <c r="CZ205" s="27" t="s">
        <v>5156</v>
      </c>
    </row>
    <row r="206" spans="18:105" ht="15" customHeight="1" x14ac:dyDescent="0.15">
      <c r="CX206" t="s">
        <v>956</v>
      </c>
      <c r="CZ206" s="27" t="s">
        <v>5157</v>
      </c>
    </row>
    <row r="207" spans="18:105" ht="15" customHeight="1" x14ac:dyDescent="0.15">
      <c r="CX207" t="s">
        <v>398</v>
      </c>
      <c r="CY207" s="27" t="s">
        <v>5153</v>
      </c>
      <c r="CZ207" s="27" t="s">
        <v>5155</v>
      </c>
    </row>
    <row r="208" spans="18:105" ht="15" customHeight="1" x14ac:dyDescent="0.15">
      <c r="CX208" t="s">
        <v>3762</v>
      </c>
      <c r="CY208" s="27" t="s">
        <v>5153</v>
      </c>
      <c r="CZ208" s="27" t="s">
        <v>5155</v>
      </c>
    </row>
    <row r="209" spans="102:105" ht="15" customHeight="1" x14ac:dyDescent="0.15">
      <c r="CX209" t="s">
        <v>3900</v>
      </c>
      <c r="CZ209" s="27" t="s">
        <v>5151</v>
      </c>
    </row>
    <row r="210" spans="102:105" ht="15" customHeight="1" x14ac:dyDescent="0.15">
      <c r="CX210" t="s">
        <v>4533</v>
      </c>
      <c r="CZ210" s="27" t="s">
        <v>5153</v>
      </c>
    </row>
    <row r="211" spans="102:105" ht="15" customHeight="1" x14ac:dyDescent="0.15">
      <c r="CX211" t="s">
        <v>4537</v>
      </c>
      <c r="CY211" s="27" t="s">
        <v>5153</v>
      </c>
      <c r="CZ211" s="27" t="s">
        <v>5156</v>
      </c>
    </row>
    <row r="212" spans="102:105" ht="15" customHeight="1" x14ac:dyDescent="0.15">
      <c r="CX212" t="s">
        <v>3119</v>
      </c>
      <c r="CY212" s="27" t="s">
        <v>5152</v>
      </c>
      <c r="CZ212" s="27" t="s">
        <v>5155</v>
      </c>
    </row>
    <row r="213" spans="102:105" ht="15" customHeight="1" x14ac:dyDescent="0.15">
      <c r="CX213" t="s">
        <v>3091</v>
      </c>
      <c r="CY213" s="27" t="s">
        <v>5152</v>
      </c>
      <c r="CZ213" s="27" t="s">
        <v>5155</v>
      </c>
    </row>
    <row r="214" spans="102:105" ht="15" customHeight="1" x14ac:dyDescent="0.15">
      <c r="CX214" t="s">
        <v>4952</v>
      </c>
      <c r="CY214" s="27" t="s">
        <v>5153</v>
      </c>
      <c r="CZ214" s="27" t="s">
        <v>5153</v>
      </c>
      <c r="DA214" s="27" t="s">
        <v>5159</v>
      </c>
    </row>
    <row r="215" spans="102:105" ht="15" customHeight="1" x14ac:dyDescent="0.15">
      <c r="CX215" t="s">
        <v>3888</v>
      </c>
      <c r="CY215" s="27" t="s">
        <v>5153</v>
      </c>
      <c r="CZ215" s="27" t="s">
        <v>5154</v>
      </c>
    </row>
    <row r="216" spans="102:105" ht="15" customHeight="1" x14ac:dyDescent="0.15">
      <c r="CX216" t="s">
        <v>3823</v>
      </c>
      <c r="CZ216" s="27" t="s">
        <v>5151</v>
      </c>
    </row>
    <row r="217" spans="102:105" ht="15" customHeight="1" x14ac:dyDescent="0.15">
      <c r="CX217" t="s">
        <v>4954</v>
      </c>
      <c r="CY217" s="27" t="s">
        <v>5153</v>
      </c>
      <c r="CZ217" s="27" t="s">
        <v>5153</v>
      </c>
      <c r="DA217" s="27" t="s">
        <v>5168</v>
      </c>
    </row>
    <row r="218" spans="102:105" ht="15" customHeight="1" x14ac:dyDescent="0.15">
      <c r="CX218" t="s">
        <v>4251</v>
      </c>
      <c r="CY218" s="27" t="s">
        <v>5154</v>
      </c>
      <c r="CZ218" s="27" t="s">
        <v>5158</v>
      </c>
    </row>
    <row r="219" spans="102:105" ht="15" customHeight="1" x14ac:dyDescent="0.15">
      <c r="CX219" t="s">
        <v>4278</v>
      </c>
      <c r="CY219" s="27" t="s">
        <v>5154</v>
      </c>
      <c r="CZ219" s="27" t="s">
        <v>5158</v>
      </c>
    </row>
    <row r="220" spans="102:105" ht="15" customHeight="1" x14ac:dyDescent="0.15">
      <c r="CX220" t="s">
        <v>3412</v>
      </c>
      <c r="CY220" s="27" t="s">
        <v>5153</v>
      </c>
      <c r="CZ220" s="27" t="s">
        <v>5154</v>
      </c>
    </row>
    <row r="221" spans="102:105" ht="15" customHeight="1" x14ac:dyDescent="0.15">
      <c r="CX221" t="s">
        <v>3026</v>
      </c>
      <c r="CY221" s="27" t="s">
        <v>5153</v>
      </c>
      <c r="CZ221" s="27" t="s">
        <v>5154</v>
      </c>
    </row>
    <row r="222" spans="102:105" ht="15" customHeight="1" x14ac:dyDescent="0.15">
      <c r="CX222" t="s">
        <v>3148</v>
      </c>
      <c r="CY222" s="27" t="s">
        <v>5153</v>
      </c>
      <c r="CZ222" s="27" t="s">
        <v>5154</v>
      </c>
    </row>
    <row r="223" spans="102:105" ht="15" customHeight="1" x14ac:dyDescent="0.15">
      <c r="CX223" t="s">
        <v>5042</v>
      </c>
      <c r="CY223" s="27" t="s">
        <v>5153</v>
      </c>
      <c r="CZ223" s="27" t="s">
        <v>5151</v>
      </c>
    </row>
    <row r="224" spans="102:105" ht="15" customHeight="1" x14ac:dyDescent="0.15">
      <c r="CX224" t="s">
        <v>4832</v>
      </c>
      <c r="CY224" s="27" t="s">
        <v>5153</v>
      </c>
      <c r="CZ224" s="27" t="s">
        <v>5152</v>
      </c>
    </row>
    <row r="225" spans="102:105" ht="15" customHeight="1" x14ac:dyDescent="0.15">
      <c r="CX225" t="s">
        <v>4540</v>
      </c>
      <c r="CY225" s="27" t="s">
        <v>5154</v>
      </c>
      <c r="CZ225" s="27" t="s">
        <v>5152</v>
      </c>
    </row>
    <row r="226" spans="102:105" ht="15" customHeight="1" x14ac:dyDescent="0.15">
      <c r="CX226" t="s">
        <v>4980</v>
      </c>
      <c r="CY226" s="27" t="s">
        <v>5152</v>
      </c>
      <c r="CZ226" s="27" t="s">
        <v>5153</v>
      </c>
    </row>
    <row r="227" spans="102:105" ht="15" customHeight="1" x14ac:dyDescent="0.15">
      <c r="CX227" t="s">
        <v>5027</v>
      </c>
      <c r="CY227" s="27" t="s">
        <v>5151</v>
      </c>
      <c r="CZ227" s="27" t="s">
        <v>5153</v>
      </c>
      <c r="DA227" s="27" t="s">
        <v>5153</v>
      </c>
    </row>
    <row r="228" spans="102:105" ht="15" customHeight="1" x14ac:dyDescent="0.15">
      <c r="CX228" t="s">
        <v>3824</v>
      </c>
      <c r="CZ228" s="27" t="s">
        <v>5153</v>
      </c>
    </row>
    <row r="229" spans="102:105" ht="15" customHeight="1" x14ac:dyDescent="0.15">
      <c r="CX229" t="s">
        <v>5083</v>
      </c>
      <c r="CY229" s="27" t="s">
        <v>5151</v>
      </c>
      <c r="CZ229" s="27" t="s">
        <v>5153</v>
      </c>
      <c r="DA229" s="27" t="s">
        <v>5154</v>
      </c>
    </row>
    <row r="230" spans="102:105" ht="15" customHeight="1" x14ac:dyDescent="0.15">
      <c r="CX230" t="s">
        <v>4549</v>
      </c>
      <c r="CY230" s="27" t="s">
        <v>5153</v>
      </c>
      <c r="CZ230" s="27" t="s">
        <v>5167</v>
      </c>
    </row>
    <row r="231" spans="102:105" ht="15" customHeight="1" x14ac:dyDescent="0.15">
      <c r="CX231" t="s">
        <v>4552</v>
      </c>
      <c r="CY231" s="27" t="s">
        <v>5153</v>
      </c>
      <c r="CZ231" s="27" t="s">
        <v>5167</v>
      </c>
    </row>
    <row r="232" spans="102:105" ht="15" customHeight="1" x14ac:dyDescent="0.15">
      <c r="CX232" t="s">
        <v>379</v>
      </c>
      <c r="CZ232" s="27" t="s">
        <v>5152</v>
      </c>
    </row>
    <row r="233" spans="102:105" ht="15" customHeight="1" x14ac:dyDescent="0.15">
      <c r="CX233" t="s">
        <v>573</v>
      </c>
      <c r="CZ233" s="27" t="s">
        <v>5152</v>
      </c>
    </row>
    <row r="234" spans="102:105" ht="15" customHeight="1" x14ac:dyDescent="0.15">
      <c r="CX234" t="s">
        <v>3309</v>
      </c>
      <c r="CZ234" s="27" t="s">
        <v>5152</v>
      </c>
    </row>
    <row r="235" spans="102:105" ht="15" customHeight="1" x14ac:dyDescent="0.15">
      <c r="CX235" t="s">
        <v>4825</v>
      </c>
      <c r="CY235" s="27" t="s">
        <v>5153</v>
      </c>
      <c r="CZ235" s="27" t="s">
        <v>5152</v>
      </c>
    </row>
    <row r="236" spans="102:105" ht="15" customHeight="1" x14ac:dyDescent="0.15">
      <c r="CX236" t="s">
        <v>5071</v>
      </c>
      <c r="CY236" s="27" t="s">
        <v>5153</v>
      </c>
      <c r="CZ236" s="27" t="s">
        <v>5152</v>
      </c>
      <c r="DA236" s="27" t="s">
        <v>5152</v>
      </c>
    </row>
    <row r="237" spans="102:105" ht="15" customHeight="1" x14ac:dyDescent="0.15">
      <c r="CX237" t="s">
        <v>4898</v>
      </c>
      <c r="CY237" s="27" t="s">
        <v>5153</v>
      </c>
      <c r="CZ237" s="27" t="s">
        <v>5154</v>
      </c>
    </row>
    <row r="238" spans="102:105" ht="15" customHeight="1" x14ac:dyDescent="0.15">
      <c r="CX238" t="s">
        <v>4897</v>
      </c>
      <c r="CY238" s="27" t="s">
        <v>5153</v>
      </c>
      <c r="CZ238" s="27" t="s">
        <v>5153</v>
      </c>
      <c r="DA238" s="27" t="s">
        <v>5159</v>
      </c>
    </row>
    <row r="239" spans="102:105" ht="15" customHeight="1" x14ac:dyDescent="0.15">
      <c r="CX239" t="s">
        <v>3890</v>
      </c>
      <c r="CZ239" s="27" t="s">
        <v>5153</v>
      </c>
    </row>
    <row r="240" spans="102:105" ht="15" customHeight="1" x14ac:dyDescent="0.15">
      <c r="CX240" t="s">
        <v>4177</v>
      </c>
      <c r="CY240" s="27" t="s">
        <v>5154</v>
      </c>
      <c r="CZ240" s="27" t="s">
        <v>5152</v>
      </c>
    </row>
    <row r="241" spans="102:105" ht="15" customHeight="1" x14ac:dyDescent="0.15">
      <c r="CX241" t="s">
        <v>4901</v>
      </c>
      <c r="CY241" s="27" t="s">
        <v>5154</v>
      </c>
      <c r="CZ241" s="27" t="s">
        <v>5153</v>
      </c>
      <c r="DA241" s="27" t="s">
        <v>5153</v>
      </c>
    </row>
    <row r="242" spans="102:105" ht="15" customHeight="1" x14ac:dyDescent="0.15">
      <c r="CX242" t="s">
        <v>3904</v>
      </c>
      <c r="CZ242" s="27" t="s">
        <v>5154</v>
      </c>
    </row>
    <row r="243" spans="102:105" ht="15" customHeight="1" x14ac:dyDescent="0.15">
      <c r="CX243" t="s">
        <v>4756</v>
      </c>
      <c r="CY243" s="27" t="s">
        <v>5152</v>
      </c>
      <c r="CZ243" s="27" t="s">
        <v>2936</v>
      </c>
    </row>
    <row r="244" spans="102:105" ht="15" customHeight="1" x14ac:dyDescent="0.15">
      <c r="CX244" t="s">
        <v>5093</v>
      </c>
      <c r="CY244" s="27" t="s">
        <v>5154</v>
      </c>
      <c r="CZ244" s="27" t="s">
        <v>5153</v>
      </c>
    </row>
    <row r="245" spans="102:105" ht="15" customHeight="1" x14ac:dyDescent="0.15">
      <c r="CX245" t="s">
        <v>5175</v>
      </c>
      <c r="CZ245" s="27" t="s">
        <v>5152</v>
      </c>
    </row>
    <row r="246" spans="102:105" ht="15" customHeight="1" x14ac:dyDescent="0.15">
      <c r="CX246" t="s">
        <v>4716</v>
      </c>
      <c r="CZ246" s="27" t="s">
        <v>5152</v>
      </c>
    </row>
    <row r="247" spans="102:105" ht="15" customHeight="1" x14ac:dyDescent="0.15">
      <c r="CX247" t="s">
        <v>4639</v>
      </c>
      <c r="CZ247" s="27" t="s">
        <v>5152</v>
      </c>
    </row>
    <row r="248" spans="102:105" ht="15" customHeight="1" x14ac:dyDescent="0.15">
      <c r="CX248" t="s">
        <v>4782</v>
      </c>
      <c r="CY248" s="27" t="s">
        <v>5151</v>
      </c>
      <c r="CZ248" s="27" t="s">
        <v>5153</v>
      </c>
    </row>
    <row r="249" spans="102:105" ht="15" customHeight="1" x14ac:dyDescent="0.15">
      <c r="CX249" t="s">
        <v>581</v>
      </c>
      <c r="CZ249" s="27" t="s">
        <v>5157</v>
      </c>
    </row>
    <row r="250" spans="102:105" ht="15" customHeight="1" x14ac:dyDescent="0.15">
      <c r="CX250" t="s">
        <v>4556</v>
      </c>
      <c r="CZ250" s="27" t="s">
        <v>5153</v>
      </c>
    </row>
    <row r="251" spans="102:105" ht="15" customHeight="1" x14ac:dyDescent="0.15">
      <c r="CX251" t="s">
        <v>4991</v>
      </c>
      <c r="CZ251" s="27" t="s">
        <v>5151</v>
      </c>
    </row>
    <row r="252" spans="102:105" ht="15" customHeight="1" x14ac:dyDescent="0.15">
      <c r="CX252" t="s">
        <v>4956</v>
      </c>
      <c r="CY252" s="27" t="s">
        <v>5153</v>
      </c>
      <c r="CZ252" s="27" t="s">
        <v>5151</v>
      </c>
    </row>
    <row r="253" spans="102:105" ht="15" customHeight="1" x14ac:dyDescent="0.15">
      <c r="CX253" t="s">
        <v>4759</v>
      </c>
      <c r="CZ253" s="27" t="s">
        <v>5152</v>
      </c>
    </row>
    <row r="254" spans="102:105" ht="15" customHeight="1" x14ac:dyDescent="0.15">
      <c r="CX254" t="s">
        <v>3522</v>
      </c>
      <c r="CZ254" s="27" t="s">
        <v>5152</v>
      </c>
    </row>
    <row r="255" spans="102:105" ht="15" customHeight="1" x14ac:dyDescent="0.15">
      <c r="CX255" t="s">
        <v>4047</v>
      </c>
      <c r="CZ255" s="27" t="s">
        <v>5153</v>
      </c>
    </row>
    <row r="256" spans="102:105" ht="15" customHeight="1" x14ac:dyDescent="0.15">
      <c r="CX256" t="s">
        <v>4957</v>
      </c>
      <c r="CY256" s="27" t="s">
        <v>5153</v>
      </c>
      <c r="CZ256" s="27" t="s">
        <v>5152</v>
      </c>
      <c r="DA256" s="27" t="s">
        <v>5152</v>
      </c>
    </row>
    <row r="257" spans="102:105" ht="15" customHeight="1" x14ac:dyDescent="0.15">
      <c r="CX257" t="s">
        <v>5121</v>
      </c>
      <c r="CY257" s="27" t="s">
        <v>5153</v>
      </c>
      <c r="CZ257" s="27" t="s">
        <v>5153</v>
      </c>
      <c r="DA257" s="27" t="s">
        <v>5159</v>
      </c>
    </row>
    <row r="258" spans="102:105" ht="15" customHeight="1" x14ac:dyDescent="0.15">
      <c r="CX258" t="s">
        <v>4902</v>
      </c>
      <c r="CY258" s="27" t="s">
        <v>5153</v>
      </c>
      <c r="CZ258" s="27" t="s">
        <v>5153</v>
      </c>
      <c r="DA258" s="27" t="s">
        <v>5152</v>
      </c>
    </row>
    <row r="259" spans="102:105" ht="15" customHeight="1" x14ac:dyDescent="0.15">
      <c r="CX259" t="s">
        <v>4181</v>
      </c>
      <c r="CZ259" s="27" t="s">
        <v>5153</v>
      </c>
    </row>
    <row r="260" spans="102:105" ht="15" customHeight="1" x14ac:dyDescent="0.15">
      <c r="CX260" t="s">
        <v>3831</v>
      </c>
      <c r="CZ260" s="27" t="s">
        <v>5153</v>
      </c>
    </row>
    <row r="261" spans="102:105" ht="15" customHeight="1" x14ac:dyDescent="0.15">
      <c r="CX261" t="s">
        <v>5025</v>
      </c>
      <c r="CY261" s="27" t="s">
        <v>5152</v>
      </c>
      <c r="CZ261" s="27" t="s">
        <v>5153</v>
      </c>
    </row>
    <row r="262" spans="102:105" ht="15" customHeight="1" x14ac:dyDescent="0.15">
      <c r="CX262" t="s">
        <v>5001</v>
      </c>
      <c r="CY262" s="27" t="s">
        <v>5153</v>
      </c>
      <c r="CZ262" s="27" t="s">
        <v>5153</v>
      </c>
      <c r="DA262" s="27" t="s">
        <v>5151</v>
      </c>
    </row>
    <row r="263" spans="102:105" ht="15" customHeight="1" x14ac:dyDescent="0.15">
      <c r="CX263" t="s">
        <v>3832</v>
      </c>
      <c r="CZ263" s="27" t="s">
        <v>5153</v>
      </c>
    </row>
    <row r="264" spans="102:105" ht="15" customHeight="1" x14ac:dyDescent="0.15">
      <c r="CX264" t="s">
        <v>4504</v>
      </c>
      <c r="CY264" s="27" t="s">
        <v>5153</v>
      </c>
      <c r="CZ264" s="27" t="s">
        <v>5151</v>
      </c>
    </row>
    <row r="265" spans="102:105" ht="15" customHeight="1" x14ac:dyDescent="0.15">
      <c r="CX265" t="s">
        <v>4558</v>
      </c>
      <c r="CZ265" s="27" t="s">
        <v>5151</v>
      </c>
    </row>
    <row r="266" spans="102:105" ht="15" customHeight="1" x14ac:dyDescent="0.15">
      <c r="CX266" t="s">
        <v>3910</v>
      </c>
      <c r="CZ266" s="27" t="s">
        <v>5154</v>
      </c>
    </row>
    <row r="267" spans="102:105" ht="15" customHeight="1" x14ac:dyDescent="0.15">
      <c r="CX267" t="s">
        <v>5028</v>
      </c>
      <c r="CY267" s="27" t="s">
        <v>5153</v>
      </c>
      <c r="CZ267" s="27" t="s">
        <v>5153</v>
      </c>
      <c r="DA267" s="27" t="s">
        <v>5152</v>
      </c>
    </row>
    <row r="268" spans="102:105" ht="15" customHeight="1" x14ac:dyDescent="0.15">
      <c r="CX268" t="s">
        <v>4187</v>
      </c>
      <c r="CZ268" s="27" t="s">
        <v>5153</v>
      </c>
    </row>
    <row r="269" spans="102:105" ht="15" customHeight="1" x14ac:dyDescent="0.15">
      <c r="CX269" t="s">
        <v>5098</v>
      </c>
      <c r="CY269" s="27" t="s">
        <v>5152</v>
      </c>
      <c r="CZ269" s="27" t="s">
        <v>5153</v>
      </c>
    </row>
    <row r="270" spans="102:105" ht="15" customHeight="1" x14ac:dyDescent="0.15">
      <c r="CX270" t="s">
        <v>2916</v>
      </c>
      <c r="CZ270" s="27" t="s">
        <v>5152</v>
      </c>
    </row>
    <row r="271" spans="102:105" ht="15" customHeight="1" x14ac:dyDescent="0.15">
      <c r="CX271" t="s">
        <v>705</v>
      </c>
      <c r="CZ271" s="27" t="s">
        <v>5152</v>
      </c>
    </row>
    <row r="272" spans="102:105" ht="15" customHeight="1" x14ac:dyDescent="0.15">
      <c r="CX272" t="s">
        <v>5087</v>
      </c>
      <c r="CY272" s="27" t="s">
        <v>5153</v>
      </c>
      <c r="CZ272" s="27" t="s">
        <v>5154</v>
      </c>
      <c r="DA272" s="27" t="s">
        <v>5152</v>
      </c>
    </row>
    <row r="273" spans="102:105" ht="15" customHeight="1" x14ac:dyDescent="0.15">
      <c r="CX273" t="s">
        <v>4297</v>
      </c>
      <c r="CY273" s="27" t="s">
        <v>5153</v>
      </c>
      <c r="CZ273" s="27" t="s">
        <v>5152</v>
      </c>
    </row>
    <row r="274" spans="102:105" ht="15" customHeight="1" x14ac:dyDescent="0.15">
      <c r="CX274" t="s">
        <v>4918</v>
      </c>
      <c r="CY274" s="27" t="s">
        <v>5166</v>
      </c>
      <c r="CZ274" s="27" t="s">
        <v>5168</v>
      </c>
    </row>
    <row r="275" spans="102:105" ht="15" customHeight="1" x14ac:dyDescent="0.15">
      <c r="CX275" t="s">
        <v>4908</v>
      </c>
      <c r="CY275" s="27" t="s">
        <v>5153</v>
      </c>
      <c r="CZ275" s="27" t="s">
        <v>5153</v>
      </c>
      <c r="DA275" s="27" t="s">
        <v>5168</v>
      </c>
    </row>
    <row r="276" spans="102:105" ht="15" customHeight="1" x14ac:dyDescent="0.15">
      <c r="CX276" t="s">
        <v>137</v>
      </c>
      <c r="CY276" s="27" t="s">
        <v>5153</v>
      </c>
      <c r="CZ276" s="27" t="s">
        <v>5154</v>
      </c>
    </row>
    <row r="277" spans="102:105" ht="15" customHeight="1" x14ac:dyDescent="0.15">
      <c r="CX277" t="s">
        <v>716</v>
      </c>
      <c r="CY277" s="27" t="s">
        <v>5153</v>
      </c>
      <c r="CZ277" s="27" t="s">
        <v>5154</v>
      </c>
    </row>
    <row r="278" spans="102:105" ht="15" customHeight="1" x14ac:dyDescent="0.15">
      <c r="CX278" t="s">
        <v>720</v>
      </c>
      <c r="CY278" s="27" t="s">
        <v>5153</v>
      </c>
      <c r="CZ278" s="27" t="s">
        <v>5154</v>
      </c>
    </row>
    <row r="279" spans="102:105" ht="15" customHeight="1" x14ac:dyDescent="0.15">
      <c r="CX279" t="s">
        <v>3545</v>
      </c>
      <c r="CY279" s="27" t="s">
        <v>5153</v>
      </c>
      <c r="CZ279" s="27" t="s">
        <v>5153</v>
      </c>
    </row>
    <row r="280" spans="102:105" ht="15" customHeight="1" x14ac:dyDescent="0.15">
      <c r="CX280" t="s">
        <v>4864</v>
      </c>
      <c r="CY280" s="27" t="s">
        <v>5153</v>
      </c>
      <c r="CZ280" s="27" t="s">
        <v>5153</v>
      </c>
      <c r="DA280" s="27" t="s">
        <v>5166</v>
      </c>
    </row>
    <row r="281" spans="102:105" ht="15" customHeight="1" x14ac:dyDescent="0.15">
      <c r="CX281" t="s">
        <v>4506</v>
      </c>
      <c r="CY281" s="27" t="s">
        <v>5153</v>
      </c>
      <c r="CZ281" s="27" t="s">
        <v>5152</v>
      </c>
    </row>
    <row r="282" spans="102:105" ht="15" customHeight="1" x14ac:dyDescent="0.15">
      <c r="CX282" t="s">
        <v>4734</v>
      </c>
      <c r="CZ282" s="27" t="s">
        <v>5153</v>
      </c>
    </row>
    <row r="283" spans="102:105" ht="15" customHeight="1" x14ac:dyDescent="0.15">
      <c r="CX283" t="s">
        <v>3345</v>
      </c>
      <c r="CY283" s="27" t="s">
        <v>5154</v>
      </c>
      <c r="CZ283" s="27" t="s">
        <v>5158</v>
      </c>
    </row>
    <row r="284" spans="102:105" ht="15" customHeight="1" x14ac:dyDescent="0.15">
      <c r="CX284" t="s">
        <v>3366</v>
      </c>
      <c r="CY284" s="27" t="s">
        <v>5154</v>
      </c>
      <c r="CZ284" s="27" t="s">
        <v>5158</v>
      </c>
    </row>
    <row r="285" spans="102:105" ht="15" customHeight="1" x14ac:dyDescent="0.15">
      <c r="CX285" t="s">
        <v>5099</v>
      </c>
      <c r="CY285" s="27" t="s">
        <v>5153</v>
      </c>
      <c r="CZ285" s="27" t="s">
        <v>5153</v>
      </c>
      <c r="DA285" s="27" t="s">
        <v>5159</v>
      </c>
    </row>
    <row r="286" spans="102:105" ht="15" customHeight="1" x14ac:dyDescent="0.15">
      <c r="CX286" t="s">
        <v>603</v>
      </c>
      <c r="CY286" s="27" t="s">
        <v>5157</v>
      </c>
      <c r="CZ286" s="27" t="s">
        <v>5152</v>
      </c>
    </row>
    <row r="287" spans="102:105" ht="15" customHeight="1" x14ac:dyDescent="0.15">
      <c r="CX287" t="s">
        <v>5065</v>
      </c>
      <c r="CY287" s="27" t="s">
        <v>5153</v>
      </c>
      <c r="CZ287" s="27" t="s">
        <v>5153</v>
      </c>
    </row>
    <row r="288" spans="102:105" ht="15" customHeight="1" x14ac:dyDescent="0.15">
      <c r="CX288" t="s">
        <v>3814</v>
      </c>
      <c r="CZ288" s="27" t="s">
        <v>5153</v>
      </c>
    </row>
    <row r="289" spans="102:105" ht="15" customHeight="1" x14ac:dyDescent="0.15">
      <c r="CX289" t="s">
        <v>3771</v>
      </c>
      <c r="CZ289" s="27" t="s">
        <v>5153</v>
      </c>
    </row>
    <row r="290" spans="102:105" ht="15" customHeight="1" x14ac:dyDescent="0.15">
      <c r="CX290" t="s">
        <v>5003</v>
      </c>
      <c r="CY290" s="27" t="s">
        <v>5153</v>
      </c>
      <c r="CZ290" s="27" t="s">
        <v>5151</v>
      </c>
      <c r="DA290" s="27" t="s">
        <v>5151</v>
      </c>
    </row>
    <row r="291" spans="102:105" ht="15" customHeight="1" x14ac:dyDescent="0.15">
      <c r="CX291" t="s">
        <v>4561</v>
      </c>
      <c r="CZ291" s="27" t="s">
        <v>5152</v>
      </c>
    </row>
    <row r="292" spans="102:105" ht="15" customHeight="1" x14ac:dyDescent="0.15">
      <c r="CX292" t="s">
        <v>4304</v>
      </c>
      <c r="CZ292" s="27" t="s">
        <v>5153</v>
      </c>
    </row>
    <row r="293" spans="102:105" ht="15" customHeight="1" x14ac:dyDescent="0.15">
      <c r="CX293" t="s">
        <v>3369</v>
      </c>
      <c r="CZ293" s="27" t="s">
        <v>5153</v>
      </c>
    </row>
    <row r="294" spans="102:105" ht="15" customHeight="1" x14ac:dyDescent="0.15">
      <c r="CX294" t="s">
        <v>890</v>
      </c>
      <c r="CY294" s="27" t="s">
        <v>2936</v>
      </c>
      <c r="CZ294" s="27" t="s">
        <v>5153</v>
      </c>
    </row>
    <row r="295" spans="102:105" ht="15" customHeight="1" x14ac:dyDescent="0.15">
      <c r="CX295" t="s">
        <v>3370</v>
      </c>
      <c r="CZ295" s="27" t="s">
        <v>5154</v>
      </c>
    </row>
    <row r="296" spans="102:105" ht="15" customHeight="1" x14ac:dyDescent="0.15">
      <c r="CX296" t="s">
        <v>4833</v>
      </c>
      <c r="CY296" s="27" t="s">
        <v>5154</v>
      </c>
      <c r="CZ296" s="27" t="s">
        <v>5152</v>
      </c>
    </row>
    <row r="297" spans="102:105" ht="15" customHeight="1" x14ac:dyDescent="0.15">
      <c r="CX297" t="s">
        <v>4914</v>
      </c>
      <c r="CY297" s="27" t="s">
        <v>5153</v>
      </c>
      <c r="CZ297" s="27" t="s">
        <v>5154</v>
      </c>
    </row>
    <row r="298" spans="102:105" ht="15" customHeight="1" x14ac:dyDescent="0.15">
      <c r="CX298" t="s">
        <v>4850</v>
      </c>
      <c r="CY298" s="27" t="s">
        <v>5153</v>
      </c>
      <c r="CZ298" s="27" t="s">
        <v>5152</v>
      </c>
    </row>
    <row r="299" spans="102:105" ht="15" customHeight="1" x14ac:dyDescent="0.15">
      <c r="CX299" t="s">
        <v>4563</v>
      </c>
      <c r="CZ299" s="27" t="s">
        <v>5153</v>
      </c>
    </row>
    <row r="300" spans="102:105" ht="15" customHeight="1" x14ac:dyDescent="0.15">
      <c r="CX300" t="s">
        <v>3835</v>
      </c>
      <c r="CZ300" s="27" t="s">
        <v>5153</v>
      </c>
    </row>
    <row r="301" spans="102:105" ht="15" customHeight="1" x14ac:dyDescent="0.15">
      <c r="CX301" t="s">
        <v>3973</v>
      </c>
      <c r="CZ301" s="27" t="s">
        <v>5153</v>
      </c>
    </row>
    <row r="302" spans="102:105" ht="15" customHeight="1" x14ac:dyDescent="0.15">
      <c r="CX302" t="s">
        <v>5051</v>
      </c>
      <c r="CY302" s="27" t="s">
        <v>5153</v>
      </c>
      <c r="CZ302" s="27" t="s">
        <v>5153</v>
      </c>
      <c r="DA302" s="27" t="s">
        <v>5152</v>
      </c>
    </row>
    <row r="303" spans="102:105" ht="15" customHeight="1" x14ac:dyDescent="0.15">
      <c r="CX303" t="s">
        <v>4787</v>
      </c>
      <c r="CY303" s="27" t="s">
        <v>5153</v>
      </c>
      <c r="CZ303" s="27" t="s">
        <v>5152</v>
      </c>
    </row>
    <row r="304" spans="102:105" ht="15" customHeight="1" x14ac:dyDescent="0.15">
      <c r="CX304" t="s">
        <v>3837</v>
      </c>
      <c r="CZ304" s="27" t="s">
        <v>5152</v>
      </c>
    </row>
    <row r="305" spans="102:105" ht="15" customHeight="1" x14ac:dyDescent="0.15">
      <c r="CX305" t="s">
        <v>4983</v>
      </c>
      <c r="CY305" s="27" t="s">
        <v>5151</v>
      </c>
      <c r="CZ305" s="27" t="s">
        <v>5151</v>
      </c>
    </row>
    <row r="306" spans="102:105" ht="15" customHeight="1" x14ac:dyDescent="0.15">
      <c r="CX306" t="s">
        <v>4399</v>
      </c>
      <c r="CZ306" s="27" t="s">
        <v>5153</v>
      </c>
    </row>
    <row r="307" spans="102:105" ht="15" customHeight="1" x14ac:dyDescent="0.15">
      <c r="CX307" t="s">
        <v>4508</v>
      </c>
      <c r="CY307" s="27" t="s">
        <v>5153</v>
      </c>
      <c r="CZ307" s="27" t="s">
        <v>5153</v>
      </c>
    </row>
    <row r="308" spans="102:105" ht="15" customHeight="1" x14ac:dyDescent="0.15">
      <c r="CX308" t="s">
        <v>3371</v>
      </c>
      <c r="CZ308" s="27" t="s">
        <v>5152</v>
      </c>
    </row>
    <row r="309" spans="102:105" ht="15" customHeight="1" x14ac:dyDescent="0.15">
      <c r="CX309" t="s">
        <v>5022</v>
      </c>
      <c r="CY309" s="27" t="s">
        <v>5153</v>
      </c>
      <c r="CZ309" s="27" t="s">
        <v>5153</v>
      </c>
      <c r="DA309" s="27" t="s">
        <v>5153</v>
      </c>
    </row>
    <row r="310" spans="102:105" ht="15" customHeight="1" x14ac:dyDescent="0.15">
      <c r="CX310" t="s">
        <v>4569</v>
      </c>
      <c r="CZ310" s="27" t="s">
        <v>5152</v>
      </c>
    </row>
    <row r="311" spans="102:105" ht="15" customHeight="1" x14ac:dyDescent="0.15">
      <c r="CX311" t="s">
        <v>4571</v>
      </c>
      <c r="CZ311" s="27" t="s">
        <v>5151</v>
      </c>
    </row>
    <row r="312" spans="102:105" ht="15" customHeight="1" x14ac:dyDescent="0.15">
      <c r="CX312" t="s">
        <v>994</v>
      </c>
      <c r="CZ312" s="27" t="s">
        <v>5151</v>
      </c>
    </row>
    <row r="313" spans="102:105" ht="15" customHeight="1" x14ac:dyDescent="0.15">
      <c r="CX313" t="s">
        <v>3974</v>
      </c>
      <c r="CZ313" s="27" t="s">
        <v>5151</v>
      </c>
    </row>
    <row r="314" spans="102:105" ht="15" customHeight="1" x14ac:dyDescent="0.15">
      <c r="CX314" t="s">
        <v>3245</v>
      </c>
      <c r="CZ314" s="27" t="s">
        <v>5151</v>
      </c>
    </row>
    <row r="315" spans="102:105" ht="15" customHeight="1" x14ac:dyDescent="0.15">
      <c r="CX315" t="s">
        <v>4789</v>
      </c>
      <c r="CY315" s="27" t="s">
        <v>5153</v>
      </c>
      <c r="CZ315" s="27" t="s">
        <v>5153</v>
      </c>
    </row>
    <row r="316" spans="102:105" ht="15" customHeight="1" x14ac:dyDescent="0.15">
      <c r="CX316" t="s">
        <v>3574</v>
      </c>
      <c r="CZ316" s="27" t="s">
        <v>5152</v>
      </c>
    </row>
    <row r="317" spans="102:105" ht="15" customHeight="1" x14ac:dyDescent="0.15">
      <c r="CX317" t="s">
        <v>5070</v>
      </c>
      <c r="CY317" s="27" t="s">
        <v>5153</v>
      </c>
      <c r="CZ317" s="27" t="s">
        <v>5153</v>
      </c>
      <c r="DA317" s="27" t="s">
        <v>5152</v>
      </c>
    </row>
    <row r="318" spans="102:105" ht="15" customHeight="1" x14ac:dyDescent="0.15">
      <c r="CX318" t="s">
        <v>4401</v>
      </c>
      <c r="CZ318" s="27" t="s">
        <v>5153</v>
      </c>
    </row>
    <row r="319" spans="102:105" ht="15" customHeight="1" x14ac:dyDescent="0.15">
      <c r="CX319" t="s">
        <v>4862</v>
      </c>
      <c r="CY319" s="27" t="s">
        <v>5151</v>
      </c>
      <c r="CZ319" s="27" t="s">
        <v>5153</v>
      </c>
    </row>
    <row r="320" spans="102:105" ht="15" customHeight="1" x14ac:dyDescent="0.15">
      <c r="CX320" t="s">
        <v>4313</v>
      </c>
      <c r="CY320" s="27" t="s">
        <v>5153</v>
      </c>
      <c r="CZ320" s="27" t="s">
        <v>2936</v>
      </c>
    </row>
    <row r="321" spans="102:105" ht="15" customHeight="1" x14ac:dyDescent="0.15">
      <c r="CX321" t="s">
        <v>4402</v>
      </c>
      <c r="CZ321" s="27" t="s">
        <v>5153</v>
      </c>
    </row>
    <row r="322" spans="102:105" ht="15" customHeight="1" x14ac:dyDescent="0.15">
      <c r="CX322" t="s">
        <v>5111</v>
      </c>
      <c r="CY322" s="27" t="s">
        <v>5152</v>
      </c>
      <c r="CZ322" s="27" t="s">
        <v>5153</v>
      </c>
    </row>
    <row r="323" spans="102:105" ht="15" customHeight="1" x14ac:dyDescent="0.15">
      <c r="CX323" t="s">
        <v>1172</v>
      </c>
      <c r="CY323" s="27" t="s">
        <v>5167</v>
      </c>
      <c r="CZ323" s="27" t="s">
        <v>5153</v>
      </c>
    </row>
    <row r="324" spans="102:105" ht="15" customHeight="1" x14ac:dyDescent="0.15">
      <c r="CX324" t="s">
        <v>3294</v>
      </c>
      <c r="CZ324" s="27" t="s">
        <v>5153</v>
      </c>
    </row>
    <row r="325" spans="102:105" ht="15" customHeight="1" x14ac:dyDescent="0.15">
      <c r="CX325" t="s">
        <v>4315</v>
      </c>
      <c r="CY325" s="27" t="s">
        <v>5153</v>
      </c>
      <c r="CZ325" s="27" t="s">
        <v>5152</v>
      </c>
    </row>
    <row r="326" spans="102:105" ht="15" customHeight="1" x14ac:dyDescent="0.15">
      <c r="CX326" t="s">
        <v>4894</v>
      </c>
      <c r="CY326" s="27" t="s">
        <v>5153</v>
      </c>
      <c r="CZ326" s="27" t="s">
        <v>5152</v>
      </c>
      <c r="DA326" s="27" t="s">
        <v>5152</v>
      </c>
    </row>
    <row r="327" spans="102:105" ht="15" customHeight="1" x14ac:dyDescent="0.15">
      <c r="CX327" t="s">
        <v>4762</v>
      </c>
      <c r="CY327" s="27" t="s">
        <v>5153</v>
      </c>
      <c r="CZ327" s="27" t="s">
        <v>2936</v>
      </c>
    </row>
    <row r="328" spans="102:105" ht="15" customHeight="1" x14ac:dyDescent="0.15">
      <c r="CX328" t="s">
        <v>5123</v>
      </c>
      <c r="CY328" s="27" t="s">
        <v>5153</v>
      </c>
      <c r="CZ328" s="27" t="s">
        <v>5153</v>
      </c>
      <c r="DA328" s="27" t="s">
        <v>5152</v>
      </c>
    </row>
    <row r="329" spans="102:105" ht="15" customHeight="1" x14ac:dyDescent="0.15">
      <c r="CX329" t="s">
        <v>4834</v>
      </c>
      <c r="CY329" s="27" t="s">
        <v>5153</v>
      </c>
      <c r="CZ329" s="27" t="s">
        <v>5152</v>
      </c>
    </row>
    <row r="330" spans="102:105" ht="15" customHeight="1" x14ac:dyDescent="0.15">
      <c r="CX330" t="s">
        <v>82</v>
      </c>
      <c r="CY330" s="27" t="s">
        <v>5167</v>
      </c>
      <c r="CZ330" s="27" t="s">
        <v>5153</v>
      </c>
    </row>
    <row r="331" spans="102:105" ht="15" customHeight="1" x14ac:dyDescent="0.15">
      <c r="CX331" t="s">
        <v>830</v>
      </c>
      <c r="CY331" s="27" t="s">
        <v>5153</v>
      </c>
      <c r="CZ331" s="27" t="s">
        <v>5155</v>
      </c>
    </row>
    <row r="332" spans="102:105" ht="15" customHeight="1" x14ac:dyDescent="0.15">
      <c r="CX332" t="s">
        <v>3376</v>
      </c>
      <c r="CY332" s="27" t="s">
        <v>5153</v>
      </c>
      <c r="CZ332" s="27" t="s">
        <v>5155</v>
      </c>
    </row>
    <row r="333" spans="102:105" ht="15" customHeight="1" x14ac:dyDescent="0.15">
      <c r="CX333" t="s">
        <v>827</v>
      </c>
      <c r="CZ333" s="27" t="s">
        <v>5153</v>
      </c>
    </row>
    <row r="334" spans="102:105" ht="15" customHeight="1" x14ac:dyDescent="0.15">
      <c r="CX334" t="s">
        <v>3589</v>
      </c>
      <c r="CZ334" s="27" t="s">
        <v>5153</v>
      </c>
    </row>
    <row r="335" spans="102:105" ht="15" customHeight="1" x14ac:dyDescent="0.15">
      <c r="CX335" t="s">
        <v>3914</v>
      </c>
      <c r="CZ335" s="27" t="s">
        <v>5156</v>
      </c>
    </row>
    <row r="336" spans="102:105" ht="15" customHeight="1" x14ac:dyDescent="0.15">
      <c r="CX336" t="s">
        <v>635</v>
      </c>
      <c r="CZ336" s="27" t="s">
        <v>5156</v>
      </c>
    </row>
    <row r="337" spans="102:104" ht="15" customHeight="1" x14ac:dyDescent="0.15">
      <c r="CX337" t="s">
        <v>5139</v>
      </c>
      <c r="CY337" s="27" t="s">
        <v>5152</v>
      </c>
    </row>
    <row r="338" spans="102:104" ht="15" customHeight="1" x14ac:dyDescent="0.15">
      <c r="CX338" t="s">
        <v>357</v>
      </c>
      <c r="CY338" s="27" t="s">
        <v>5152</v>
      </c>
      <c r="CZ338" s="27" t="s">
        <v>5154</v>
      </c>
    </row>
    <row r="339" spans="102:104" ht="15" customHeight="1" x14ac:dyDescent="0.15">
      <c r="CX339" t="s">
        <v>4574</v>
      </c>
      <c r="CY339" s="27" t="s">
        <v>5153</v>
      </c>
      <c r="CZ339" s="27" t="s">
        <v>5154</v>
      </c>
    </row>
    <row r="340" spans="102:104" ht="15" customHeight="1" x14ac:dyDescent="0.15">
      <c r="CX340" t="s">
        <v>4890</v>
      </c>
      <c r="CY340" s="27" t="s">
        <v>5151</v>
      </c>
      <c r="CZ340" s="27" t="s">
        <v>5153</v>
      </c>
    </row>
    <row r="341" spans="102:104" ht="15" customHeight="1" x14ac:dyDescent="0.15">
      <c r="CX341" t="s">
        <v>4935</v>
      </c>
      <c r="CY341" s="27" t="s">
        <v>2936</v>
      </c>
      <c r="CZ341" s="27" t="s">
        <v>5153</v>
      </c>
    </row>
    <row r="342" spans="102:104" ht="15" customHeight="1" x14ac:dyDescent="0.15">
      <c r="CX342" t="s">
        <v>4190</v>
      </c>
      <c r="CZ342" s="27" t="s">
        <v>5152</v>
      </c>
    </row>
    <row r="343" spans="102:104" ht="15" customHeight="1" x14ac:dyDescent="0.15">
      <c r="CX343" t="s">
        <v>997</v>
      </c>
      <c r="CZ343" s="27" t="s">
        <v>5152</v>
      </c>
    </row>
    <row r="344" spans="102:104" ht="15" customHeight="1" x14ac:dyDescent="0.15">
      <c r="CX344" t="s">
        <v>3976</v>
      </c>
      <c r="CZ344" s="27" t="s">
        <v>5151</v>
      </c>
    </row>
    <row r="345" spans="102:104" ht="15" customHeight="1" x14ac:dyDescent="0.15">
      <c r="CX345" t="s">
        <v>5052</v>
      </c>
      <c r="CY345" s="27" t="s">
        <v>5153</v>
      </c>
    </row>
    <row r="346" spans="102:104" ht="15" customHeight="1" x14ac:dyDescent="0.15">
      <c r="CX346" t="s">
        <v>5005</v>
      </c>
      <c r="CY346" s="27" t="s">
        <v>5151</v>
      </c>
      <c r="CZ346" s="27" t="s">
        <v>5151</v>
      </c>
    </row>
    <row r="347" spans="102:104" ht="15" customHeight="1" x14ac:dyDescent="0.15">
      <c r="CX347" t="s">
        <v>3982</v>
      </c>
      <c r="CY347" s="27" t="s">
        <v>5153</v>
      </c>
      <c r="CZ347" s="27" t="s">
        <v>5154</v>
      </c>
    </row>
    <row r="348" spans="102:104" ht="15" customHeight="1" x14ac:dyDescent="0.15">
      <c r="CX348" t="s">
        <v>3922</v>
      </c>
      <c r="CZ348" s="27" t="s">
        <v>5152</v>
      </c>
    </row>
    <row r="349" spans="102:104" ht="15" customHeight="1" x14ac:dyDescent="0.15">
      <c r="CX349" t="s">
        <v>5124</v>
      </c>
      <c r="CY349" s="27" t="s">
        <v>5152</v>
      </c>
    </row>
    <row r="350" spans="102:104" ht="15" customHeight="1" x14ac:dyDescent="0.15">
      <c r="CX350" t="s">
        <v>3839</v>
      </c>
      <c r="CZ350" s="27" t="s">
        <v>5153</v>
      </c>
    </row>
    <row r="351" spans="102:104" ht="15" customHeight="1" x14ac:dyDescent="0.15">
      <c r="CX351" t="s">
        <v>4320</v>
      </c>
      <c r="CY351" s="27" t="s">
        <v>5153</v>
      </c>
      <c r="CZ351" s="27" t="s">
        <v>2936</v>
      </c>
    </row>
    <row r="352" spans="102:104" ht="15" customHeight="1" x14ac:dyDescent="0.15">
      <c r="CX352" t="s">
        <v>5180</v>
      </c>
      <c r="CY352" s="27" t="s">
        <v>5159</v>
      </c>
      <c r="CZ352" s="27" t="s">
        <v>2936</v>
      </c>
    </row>
    <row r="353" spans="102:105" ht="15" customHeight="1" x14ac:dyDescent="0.15">
      <c r="CX353" t="s">
        <v>5053</v>
      </c>
      <c r="CY353" s="27" t="s">
        <v>5153</v>
      </c>
      <c r="CZ353" s="27" t="s">
        <v>5153</v>
      </c>
      <c r="DA353" s="27" t="s">
        <v>5159</v>
      </c>
    </row>
    <row r="354" spans="102:105" ht="15" customHeight="1" x14ac:dyDescent="0.15">
      <c r="CX354" t="s">
        <v>3895</v>
      </c>
      <c r="CZ354" s="27" t="s">
        <v>5152</v>
      </c>
    </row>
    <row r="355" spans="102:105" ht="15" customHeight="1" x14ac:dyDescent="0.15">
      <c r="CX355" t="s">
        <v>4928</v>
      </c>
      <c r="CY355" s="27" t="s">
        <v>5152</v>
      </c>
      <c r="CZ355" s="27" t="s">
        <v>5152</v>
      </c>
      <c r="DA355" s="27" t="s">
        <v>5152</v>
      </c>
    </row>
    <row r="356" spans="102:105" ht="15" customHeight="1" x14ac:dyDescent="0.15">
      <c r="CX356" t="s">
        <v>3927</v>
      </c>
      <c r="CZ356" s="27" t="s">
        <v>5153</v>
      </c>
    </row>
    <row r="357" spans="102:105" ht="15" customHeight="1" x14ac:dyDescent="0.15">
      <c r="CX357" t="s">
        <v>4851</v>
      </c>
      <c r="CY357" s="27" t="s">
        <v>5153</v>
      </c>
      <c r="CZ357" s="27" t="s">
        <v>5154</v>
      </c>
    </row>
    <row r="358" spans="102:105" ht="15" customHeight="1" x14ac:dyDescent="0.15">
      <c r="CX358" t="s">
        <v>4852</v>
      </c>
      <c r="CY358" s="27" t="s">
        <v>5151</v>
      </c>
      <c r="CZ358" s="27" t="s">
        <v>5153</v>
      </c>
    </row>
    <row r="359" spans="102:105" ht="15" customHeight="1" x14ac:dyDescent="0.15">
      <c r="CX359" t="s">
        <v>5125</v>
      </c>
      <c r="CY359" s="27" t="s">
        <v>5151</v>
      </c>
      <c r="CZ359" s="27" t="s">
        <v>5153</v>
      </c>
      <c r="DA359" s="27" t="s">
        <v>5153</v>
      </c>
    </row>
    <row r="360" spans="102:105" ht="15" customHeight="1" x14ac:dyDescent="0.15">
      <c r="CX360" t="s">
        <v>5069</v>
      </c>
      <c r="CY360" s="27" t="s">
        <v>5153</v>
      </c>
      <c r="CZ360" s="27" t="s">
        <v>5152</v>
      </c>
      <c r="DA360" s="27" t="s">
        <v>5152</v>
      </c>
    </row>
    <row r="361" spans="102:105" ht="15" customHeight="1" x14ac:dyDescent="0.15">
      <c r="CX361" t="s">
        <v>5067</v>
      </c>
      <c r="CY361" s="27" t="s">
        <v>5152</v>
      </c>
      <c r="CZ361" s="27" t="s">
        <v>5153</v>
      </c>
    </row>
    <row r="362" spans="102:105" ht="15" customHeight="1" x14ac:dyDescent="0.15">
      <c r="CX362" t="s">
        <v>72</v>
      </c>
      <c r="CY362" s="27" t="s">
        <v>5158</v>
      </c>
      <c r="CZ362" s="27" t="s">
        <v>5151</v>
      </c>
    </row>
    <row r="363" spans="102:105" ht="15" customHeight="1" x14ac:dyDescent="0.15">
      <c r="CX363" t="s">
        <v>908</v>
      </c>
      <c r="CY363" s="27" t="s">
        <v>5151</v>
      </c>
      <c r="CZ363" s="27" t="s">
        <v>5158</v>
      </c>
    </row>
    <row r="364" spans="102:105" ht="15" customHeight="1" x14ac:dyDescent="0.15">
      <c r="CX364" t="s">
        <v>4510</v>
      </c>
      <c r="CY364" s="27" t="s">
        <v>5151</v>
      </c>
      <c r="CZ364" s="27" t="s">
        <v>5153</v>
      </c>
    </row>
    <row r="365" spans="102:105" ht="15" customHeight="1" x14ac:dyDescent="0.15">
      <c r="CX365" t="s">
        <v>5024</v>
      </c>
      <c r="CY365" s="27" t="s">
        <v>5153</v>
      </c>
      <c r="CZ365" s="27" t="s">
        <v>5151</v>
      </c>
      <c r="DA365" s="27" t="s">
        <v>5151</v>
      </c>
    </row>
    <row r="366" spans="102:105" ht="15" customHeight="1" x14ac:dyDescent="0.15">
      <c r="CX366" t="s">
        <v>4667</v>
      </c>
      <c r="CY366" s="27" t="s">
        <v>5153</v>
      </c>
      <c r="CZ366" s="27" t="s">
        <v>2936</v>
      </c>
    </row>
    <row r="367" spans="102:105" ht="15" customHeight="1" x14ac:dyDescent="0.15">
      <c r="CX367" t="s">
        <v>403</v>
      </c>
      <c r="CY367" s="27" t="s">
        <v>5156</v>
      </c>
      <c r="CZ367" s="27" t="s">
        <v>2936</v>
      </c>
    </row>
    <row r="368" spans="102:105" ht="15" customHeight="1" x14ac:dyDescent="0.15">
      <c r="CX368" t="s">
        <v>4859</v>
      </c>
      <c r="CY368" s="27" t="s">
        <v>5153</v>
      </c>
      <c r="CZ368" s="27" t="s">
        <v>5153</v>
      </c>
      <c r="DA368" s="27" t="s">
        <v>5152</v>
      </c>
    </row>
    <row r="369" spans="102:105" ht="15" customHeight="1" x14ac:dyDescent="0.15">
      <c r="CX369" t="s">
        <v>3387</v>
      </c>
      <c r="CZ369" s="27" t="s">
        <v>5153</v>
      </c>
    </row>
    <row r="370" spans="102:105" ht="15" customHeight="1" x14ac:dyDescent="0.15">
      <c r="CX370" t="s">
        <v>4194</v>
      </c>
      <c r="CY370" s="27" t="s">
        <v>5153</v>
      </c>
      <c r="CZ370" s="27" t="s">
        <v>5152</v>
      </c>
    </row>
    <row r="371" spans="102:105" ht="15" customHeight="1" x14ac:dyDescent="0.15">
      <c r="CX371" t="s">
        <v>4580</v>
      </c>
      <c r="CZ371" s="27" t="s">
        <v>5153</v>
      </c>
    </row>
    <row r="372" spans="102:105" ht="15" customHeight="1" x14ac:dyDescent="0.15">
      <c r="CX372" t="s">
        <v>3783</v>
      </c>
      <c r="CZ372" s="27" t="s">
        <v>5152</v>
      </c>
    </row>
    <row r="373" spans="102:105" ht="15" customHeight="1" x14ac:dyDescent="0.15">
      <c r="CX373" t="s">
        <v>3929</v>
      </c>
      <c r="CZ373" s="27" t="s">
        <v>5154</v>
      </c>
    </row>
    <row r="374" spans="102:105" ht="15" customHeight="1" x14ac:dyDescent="0.15">
      <c r="CX374" t="s">
        <v>4325</v>
      </c>
      <c r="CY374" s="27" t="s">
        <v>5153</v>
      </c>
      <c r="CZ374" s="27" t="s">
        <v>5154</v>
      </c>
    </row>
    <row r="375" spans="102:105" ht="15" customHeight="1" x14ac:dyDescent="0.15">
      <c r="CX375" t="s">
        <v>4794</v>
      </c>
      <c r="CY375" s="27" t="s">
        <v>5151</v>
      </c>
      <c r="CZ375" s="27" t="s">
        <v>5153</v>
      </c>
    </row>
    <row r="376" spans="102:105" ht="15" customHeight="1" x14ac:dyDescent="0.15">
      <c r="CX376" t="s">
        <v>5078</v>
      </c>
      <c r="CY376" s="27" t="s">
        <v>5151</v>
      </c>
      <c r="CZ376" s="27" t="s">
        <v>5153</v>
      </c>
      <c r="DA376" s="27" t="s">
        <v>5153</v>
      </c>
    </row>
    <row r="377" spans="102:105" ht="15" customHeight="1" x14ac:dyDescent="0.15">
      <c r="CX377" t="s">
        <v>3842</v>
      </c>
      <c r="CZ377" s="27" t="s">
        <v>5153</v>
      </c>
    </row>
    <row r="378" spans="102:105" ht="15" customHeight="1" x14ac:dyDescent="0.15">
      <c r="CX378" t="s">
        <v>446</v>
      </c>
      <c r="CY378" s="27" t="s">
        <v>5167</v>
      </c>
      <c r="CZ378" s="27" t="s">
        <v>5154</v>
      </c>
    </row>
    <row r="379" spans="102:105" ht="15" customHeight="1" x14ac:dyDescent="0.15">
      <c r="CX379" t="s">
        <v>920</v>
      </c>
      <c r="CY379" s="27" t="s">
        <v>5154</v>
      </c>
      <c r="CZ379" s="27" t="s">
        <v>5155</v>
      </c>
    </row>
    <row r="380" spans="102:105" ht="15" customHeight="1" x14ac:dyDescent="0.15">
      <c r="CX380" t="s">
        <v>4736</v>
      </c>
      <c r="CY380" s="27" t="s">
        <v>5151</v>
      </c>
      <c r="CZ380" s="27" t="s">
        <v>5153</v>
      </c>
    </row>
    <row r="381" spans="102:105" ht="15" customHeight="1" x14ac:dyDescent="0.15">
      <c r="CX381" t="s">
        <v>5072</v>
      </c>
      <c r="CY381" s="27" t="s">
        <v>5153</v>
      </c>
      <c r="CZ381" s="27" t="s">
        <v>5151</v>
      </c>
      <c r="DA381" s="27" t="s">
        <v>5151</v>
      </c>
    </row>
    <row r="382" spans="102:105" ht="15" customHeight="1" x14ac:dyDescent="0.15">
      <c r="CX382" t="s">
        <v>3390</v>
      </c>
      <c r="CZ382" s="27" t="s">
        <v>5151</v>
      </c>
    </row>
    <row r="383" spans="102:105" ht="15" customHeight="1" x14ac:dyDescent="0.15">
      <c r="CX383" t="s">
        <v>5056</v>
      </c>
      <c r="CY383" s="27" t="s">
        <v>5153</v>
      </c>
      <c r="CZ383" s="27" t="s">
        <v>5151</v>
      </c>
    </row>
    <row r="384" spans="102:105" ht="15" customHeight="1" x14ac:dyDescent="0.15">
      <c r="CX384" t="s">
        <v>4196</v>
      </c>
      <c r="CY384" s="27" t="s">
        <v>5153</v>
      </c>
      <c r="CZ384" s="27" t="s">
        <v>5154</v>
      </c>
    </row>
    <row r="385" spans="102:105" ht="15" customHeight="1" x14ac:dyDescent="0.15">
      <c r="CX385" t="s">
        <v>4900</v>
      </c>
      <c r="CY385" s="27" t="s">
        <v>5153</v>
      </c>
      <c r="CZ385" s="27" t="s">
        <v>5154</v>
      </c>
      <c r="DA385" s="27" t="s">
        <v>5154</v>
      </c>
    </row>
    <row r="386" spans="102:105" ht="15" customHeight="1" x14ac:dyDescent="0.15">
      <c r="CX386" t="s">
        <v>3310</v>
      </c>
      <c r="CZ386" s="27" t="s">
        <v>5154</v>
      </c>
    </row>
    <row r="387" spans="102:105" ht="15" customHeight="1" x14ac:dyDescent="0.15">
      <c r="CX387" t="s">
        <v>3931</v>
      </c>
      <c r="CY387" s="27" t="s">
        <v>5153</v>
      </c>
      <c r="CZ387" s="27" t="s">
        <v>5154</v>
      </c>
    </row>
    <row r="388" spans="102:105" ht="15" customHeight="1" x14ac:dyDescent="0.15">
      <c r="CX388" t="s">
        <v>5127</v>
      </c>
      <c r="CY388" s="27" t="s">
        <v>5153</v>
      </c>
      <c r="CZ388" s="27" t="s">
        <v>5154</v>
      </c>
      <c r="DA388" s="27" t="s">
        <v>5154</v>
      </c>
    </row>
    <row r="389" spans="102:105" ht="15" customHeight="1" x14ac:dyDescent="0.15">
      <c r="CX389" t="s">
        <v>1139</v>
      </c>
      <c r="CZ389" s="27" t="s">
        <v>5153</v>
      </c>
    </row>
    <row r="390" spans="102:105" ht="15" customHeight="1" x14ac:dyDescent="0.15">
      <c r="CX390" t="s">
        <v>3332</v>
      </c>
      <c r="CZ390" s="27" t="s">
        <v>5153</v>
      </c>
    </row>
    <row r="391" spans="102:105" ht="15" customHeight="1" x14ac:dyDescent="0.15">
      <c r="CX391" t="s">
        <v>946</v>
      </c>
      <c r="CZ391" s="27" t="s">
        <v>5153</v>
      </c>
    </row>
    <row r="392" spans="102:105" ht="15" customHeight="1" x14ac:dyDescent="0.15">
      <c r="CX392" t="s">
        <v>4899</v>
      </c>
      <c r="CY392" s="27" t="s">
        <v>5153</v>
      </c>
      <c r="CZ392" s="27" t="s">
        <v>5153</v>
      </c>
      <c r="DA392" s="27" t="s">
        <v>5168</v>
      </c>
    </row>
    <row r="393" spans="102:105" ht="15" customHeight="1" x14ac:dyDescent="0.15">
      <c r="CX393" t="s">
        <v>4198</v>
      </c>
      <c r="CY393" s="27" t="s">
        <v>5153</v>
      </c>
      <c r="CZ393" s="27" t="s">
        <v>5162</v>
      </c>
    </row>
    <row r="394" spans="102:105" ht="15" customHeight="1" x14ac:dyDescent="0.15">
      <c r="CX394" t="s">
        <v>4835</v>
      </c>
      <c r="CY394" s="27" t="s">
        <v>5153</v>
      </c>
      <c r="CZ394" s="27" t="s">
        <v>5154</v>
      </c>
    </row>
    <row r="395" spans="102:105" ht="15" customHeight="1" x14ac:dyDescent="0.15">
      <c r="CX395" t="s">
        <v>5057</v>
      </c>
      <c r="CY395" s="27" t="s">
        <v>5151</v>
      </c>
      <c r="CZ395" s="27" t="s">
        <v>5151</v>
      </c>
      <c r="DA395" s="27" t="s">
        <v>5153</v>
      </c>
    </row>
    <row r="396" spans="102:105" ht="15" customHeight="1" x14ac:dyDescent="0.15">
      <c r="CX396" t="s">
        <v>5140</v>
      </c>
      <c r="CY396" s="27" t="s">
        <v>5153</v>
      </c>
    </row>
    <row r="397" spans="102:105" ht="15" customHeight="1" x14ac:dyDescent="0.15">
      <c r="CX397" t="s">
        <v>5059</v>
      </c>
      <c r="CY397" s="27" t="s">
        <v>5153</v>
      </c>
      <c r="CZ397" s="27" t="s">
        <v>5153</v>
      </c>
      <c r="DA397" s="27" t="s">
        <v>5152</v>
      </c>
    </row>
    <row r="398" spans="102:105" ht="15" customHeight="1" x14ac:dyDescent="0.15">
      <c r="CX398" t="s">
        <v>4585</v>
      </c>
      <c r="CY398" s="27" t="s">
        <v>5153</v>
      </c>
      <c r="CZ398" s="27" t="s">
        <v>5152</v>
      </c>
    </row>
    <row r="399" spans="102:105" ht="15" customHeight="1" x14ac:dyDescent="0.15">
      <c r="CX399" t="s">
        <v>4200</v>
      </c>
      <c r="CZ399" s="27" t="s">
        <v>5153</v>
      </c>
    </row>
    <row r="400" spans="102:105" ht="15" customHeight="1" x14ac:dyDescent="0.15">
      <c r="CX400" t="s">
        <v>4588</v>
      </c>
      <c r="CZ400" s="27" t="s">
        <v>5152</v>
      </c>
    </row>
    <row r="401" spans="102:105" ht="15" customHeight="1" x14ac:dyDescent="0.15">
      <c r="CX401" t="s">
        <v>3392</v>
      </c>
      <c r="CY401" s="27" t="s">
        <v>5154</v>
      </c>
      <c r="CZ401" s="27" t="s">
        <v>5157</v>
      </c>
    </row>
    <row r="402" spans="102:105" ht="15" customHeight="1" x14ac:dyDescent="0.15">
      <c r="CX402" t="s">
        <v>3346</v>
      </c>
      <c r="CY402" s="27" t="s">
        <v>5154</v>
      </c>
      <c r="CZ402" s="27" t="s">
        <v>5157</v>
      </c>
    </row>
    <row r="403" spans="102:105" ht="15" customHeight="1" x14ac:dyDescent="0.15">
      <c r="CX403" t="s">
        <v>5085</v>
      </c>
      <c r="CY403" s="27" t="s">
        <v>5151</v>
      </c>
      <c r="CZ403" s="27" t="s">
        <v>5153</v>
      </c>
      <c r="DA403" s="27" t="s">
        <v>5153</v>
      </c>
    </row>
    <row r="404" spans="102:105" ht="15" customHeight="1" x14ac:dyDescent="0.15">
      <c r="CX404" t="s">
        <v>4797</v>
      </c>
      <c r="CY404" s="27" t="s">
        <v>5153</v>
      </c>
      <c r="CZ404" s="27" t="s">
        <v>5154</v>
      </c>
    </row>
    <row r="405" spans="102:105" ht="15" customHeight="1" x14ac:dyDescent="0.15">
      <c r="CX405" t="s">
        <v>3933</v>
      </c>
      <c r="CZ405" s="27" t="s">
        <v>5153</v>
      </c>
    </row>
    <row r="406" spans="102:105" ht="15" customHeight="1" x14ac:dyDescent="0.15">
      <c r="CX406" t="s">
        <v>4403</v>
      </c>
      <c r="CY406" s="27" t="s">
        <v>5153</v>
      </c>
      <c r="CZ406" s="27" t="s">
        <v>5152</v>
      </c>
    </row>
    <row r="407" spans="102:105" ht="15" customHeight="1" x14ac:dyDescent="0.15">
      <c r="CX407" t="s">
        <v>4903</v>
      </c>
      <c r="CY407" s="27" t="s">
        <v>5153</v>
      </c>
      <c r="CZ407" s="27" t="s">
        <v>5154</v>
      </c>
      <c r="DA407" s="27" t="s">
        <v>5152</v>
      </c>
    </row>
    <row r="408" spans="102:105" ht="15" customHeight="1" x14ac:dyDescent="0.15">
      <c r="CX408" t="s">
        <v>4205</v>
      </c>
      <c r="CZ408" s="27" t="s">
        <v>5152</v>
      </c>
    </row>
    <row r="409" spans="102:105" ht="15" customHeight="1" x14ac:dyDescent="0.15">
      <c r="CX409" t="s">
        <v>4972</v>
      </c>
      <c r="CY409" s="27" t="s">
        <v>5154</v>
      </c>
      <c r="CZ409" s="27" t="s">
        <v>5153</v>
      </c>
    </row>
    <row r="410" spans="102:105" ht="15" customHeight="1" x14ac:dyDescent="0.15">
      <c r="CX410" t="s">
        <v>3792</v>
      </c>
      <c r="CZ410" s="27" t="s">
        <v>5153</v>
      </c>
    </row>
    <row r="411" spans="102:105" ht="15" customHeight="1" x14ac:dyDescent="0.15">
      <c r="CX411" t="s">
        <v>5081</v>
      </c>
      <c r="CZ411" s="27" t="s">
        <v>5166</v>
      </c>
    </row>
    <row r="412" spans="102:105" ht="15" customHeight="1" x14ac:dyDescent="0.15">
      <c r="CX412" t="s">
        <v>5016</v>
      </c>
      <c r="CY412" s="27" t="s">
        <v>5151</v>
      </c>
      <c r="CZ412" s="27" t="s">
        <v>5153</v>
      </c>
      <c r="DA412" s="27" t="s">
        <v>5154</v>
      </c>
    </row>
    <row r="413" spans="102:105" ht="15" customHeight="1" x14ac:dyDescent="0.15">
      <c r="CX413" t="s">
        <v>4895</v>
      </c>
      <c r="CY413" s="27" t="s">
        <v>5153</v>
      </c>
      <c r="CZ413" s="27" t="s">
        <v>5154</v>
      </c>
      <c r="DA413" s="27" t="s">
        <v>5152</v>
      </c>
    </row>
    <row r="414" spans="102:105" ht="15" customHeight="1" x14ac:dyDescent="0.15">
      <c r="CX414" t="s">
        <v>3296</v>
      </c>
      <c r="CZ414" s="27" t="s">
        <v>5152</v>
      </c>
    </row>
    <row r="415" spans="102:105" ht="15" customHeight="1" x14ac:dyDescent="0.15">
      <c r="CX415" t="s">
        <v>3394</v>
      </c>
      <c r="CZ415" s="27" t="s">
        <v>5153</v>
      </c>
    </row>
    <row r="416" spans="102:105" ht="15" customHeight="1" x14ac:dyDescent="0.15">
      <c r="CX416" t="s">
        <v>3269</v>
      </c>
      <c r="CY416" s="27" t="s">
        <v>5152</v>
      </c>
      <c r="CZ416" s="27" t="s">
        <v>5154</v>
      </c>
    </row>
    <row r="417" spans="102:105" ht="15" customHeight="1" x14ac:dyDescent="0.15">
      <c r="CX417" t="s">
        <v>3395</v>
      </c>
      <c r="CY417" s="27" t="s">
        <v>5152</v>
      </c>
      <c r="CZ417" s="27" t="s">
        <v>5154</v>
      </c>
    </row>
    <row r="418" spans="102:105" ht="15" customHeight="1" x14ac:dyDescent="0.15">
      <c r="CX418" t="s">
        <v>5142</v>
      </c>
      <c r="CY418" s="27" t="s">
        <v>5153</v>
      </c>
      <c r="CZ418" s="27" t="s">
        <v>5154</v>
      </c>
      <c r="DA418" s="27" t="s">
        <v>5152</v>
      </c>
    </row>
    <row r="419" spans="102:105" ht="15" customHeight="1" x14ac:dyDescent="0.15">
      <c r="CX419" t="s">
        <v>4867</v>
      </c>
      <c r="CY419" s="27" t="s">
        <v>5153</v>
      </c>
      <c r="CZ419" s="27" t="s">
        <v>5152</v>
      </c>
    </row>
    <row r="420" spans="102:105" ht="15" customHeight="1" x14ac:dyDescent="0.15">
      <c r="CX420" t="s">
        <v>3313</v>
      </c>
      <c r="CZ420" s="27" t="s">
        <v>5153</v>
      </c>
    </row>
    <row r="421" spans="102:105" ht="15" customHeight="1" x14ac:dyDescent="0.15">
      <c r="CX421" t="s">
        <v>264</v>
      </c>
      <c r="CZ421" s="27" t="s">
        <v>5153</v>
      </c>
    </row>
    <row r="422" spans="102:105" ht="15" customHeight="1" x14ac:dyDescent="0.15">
      <c r="CX422" t="s">
        <v>999</v>
      </c>
      <c r="CZ422" s="27" t="s">
        <v>5153</v>
      </c>
    </row>
    <row r="423" spans="102:105" ht="15" customHeight="1" x14ac:dyDescent="0.15">
      <c r="CX423" t="s">
        <v>3935</v>
      </c>
      <c r="CY423" s="27" t="s">
        <v>5151</v>
      </c>
      <c r="CZ423" s="27" t="s">
        <v>5153</v>
      </c>
    </row>
    <row r="424" spans="102:105" ht="15" customHeight="1" x14ac:dyDescent="0.15">
      <c r="CX424" t="s">
        <v>4872</v>
      </c>
      <c r="CY424" s="27" t="s">
        <v>5153</v>
      </c>
      <c r="CZ424" s="27" t="s">
        <v>5154</v>
      </c>
    </row>
    <row r="425" spans="102:105" ht="15" customHeight="1" x14ac:dyDescent="0.15">
      <c r="CX425" t="s">
        <v>4866</v>
      </c>
      <c r="CY425" s="27" t="s">
        <v>5153</v>
      </c>
      <c r="CZ425" s="27" t="s">
        <v>5154</v>
      </c>
      <c r="DA425" s="27" t="s">
        <v>5152</v>
      </c>
    </row>
    <row r="426" spans="102:105" ht="15" customHeight="1" x14ac:dyDescent="0.15">
      <c r="CX426" t="s">
        <v>3844</v>
      </c>
      <c r="CZ426" s="27" t="s">
        <v>5153</v>
      </c>
    </row>
    <row r="427" spans="102:105" ht="15" customHeight="1" x14ac:dyDescent="0.15">
      <c r="CX427" t="s">
        <v>4924</v>
      </c>
      <c r="CY427" s="27" t="s">
        <v>5168</v>
      </c>
      <c r="CZ427" s="27" t="s">
        <v>5152</v>
      </c>
    </row>
    <row r="428" spans="102:105" ht="15" customHeight="1" x14ac:dyDescent="0.15">
      <c r="CX428" t="s">
        <v>172</v>
      </c>
      <c r="CY428" s="27" t="s">
        <v>5162</v>
      </c>
      <c r="CZ428" s="27" t="s">
        <v>5152</v>
      </c>
    </row>
    <row r="429" spans="102:105" ht="15" customHeight="1" x14ac:dyDescent="0.15">
      <c r="CX429" t="s">
        <v>4589</v>
      </c>
      <c r="CY429" s="27" t="s">
        <v>5152</v>
      </c>
      <c r="CZ429" s="27" t="s">
        <v>5162</v>
      </c>
    </row>
    <row r="430" spans="102:105" ht="15" customHeight="1" x14ac:dyDescent="0.15">
      <c r="CX430" t="s">
        <v>5007</v>
      </c>
      <c r="CY430" s="27" t="s">
        <v>5153</v>
      </c>
      <c r="CZ430" s="27" t="s">
        <v>5153</v>
      </c>
      <c r="DA430" s="27" t="s">
        <v>5152</v>
      </c>
    </row>
    <row r="431" spans="102:105" ht="15" customHeight="1" x14ac:dyDescent="0.15">
      <c r="CX431" t="s">
        <v>4081</v>
      </c>
      <c r="CZ431" s="27" t="s">
        <v>5153</v>
      </c>
    </row>
    <row r="432" spans="102:105" ht="15" customHeight="1" x14ac:dyDescent="0.15">
      <c r="CX432" t="s">
        <v>4082</v>
      </c>
      <c r="CZ432" s="27" t="s">
        <v>5151</v>
      </c>
    </row>
    <row r="433" spans="102:104" ht="15" customHeight="1" x14ac:dyDescent="0.15">
      <c r="CX433" t="s">
        <v>3396</v>
      </c>
      <c r="CZ433" s="27" t="s">
        <v>5156</v>
      </c>
    </row>
    <row r="434" spans="102:104" ht="15" customHeight="1" x14ac:dyDescent="0.15">
      <c r="CX434" t="s">
        <v>256</v>
      </c>
      <c r="CY434" s="27" t="s">
        <v>5153</v>
      </c>
      <c r="CZ434" s="27" t="s">
        <v>5162</v>
      </c>
    </row>
    <row r="435" spans="102:104" ht="15" customHeight="1" x14ac:dyDescent="0.15">
      <c r="CX435" t="s">
        <v>3253</v>
      </c>
      <c r="CY435" s="27" t="s">
        <v>5153</v>
      </c>
      <c r="CZ435" s="27" t="s">
        <v>5162</v>
      </c>
    </row>
    <row r="436" spans="102:104" ht="15" customHeight="1" x14ac:dyDescent="0.15">
      <c r="CX436" t="s">
        <v>1005</v>
      </c>
      <c r="CY436" s="27" t="s">
        <v>5153</v>
      </c>
      <c r="CZ436" s="27" t="s">
        <v>5162</v>
      </c>
    </row>
    <row r="437" spans="102:104" ht="15" customHeight="1" x14ac:dyDescent="0.15">
      <c r="CX437" t="s">
        <v>4836</v>
      </c>
      <c r="CY437" s="27" t="s">
        <v>5153</v>
      </c>
      <c r="CZ437" s="27" t="s">
        <v>5153</v>
      </c>
    </row>
    <row r="438" spans="102:104" ht="15" customHeight="1" x14ac:dyDescent="0.15">
      <c r="CX438" t="s">
        <v>5023</v>
      </c>
      <c r="CY438" s="27" t="s">
        <v>5154</v>
      </c>
      <c r="CZ438" s="27" t="s">
        <v>5152</v>
      </c>
    </row>
    <row r="439" spans="102:104" ht="15" customHeight="1" x14ac:dyDescent="0.15">
      <c r="CX439" t="s">
        <v>4863</v>
      </c>
      <c r="CY439" s="27" t="s">
        <v>5153</v>
      </c>
      <c r="CZ439" s="27" t="s">
        <v>5154</v>
      </c>
    </row>
    <row r="440" spans="102:104" ht="15" customHeight="1" x14ac:dyDescent="0.15">
      <c r="CX440" t="s">
        <v>613</v>
      </c>
      <c r="CY440" s="27" t="s">
        <v>5153</v>
      </c>
      <c r="CZ440" s="27" t="s">
        <v>5154</v>
      </c>
    </row>
    <row r="441" spans="102:104" ht="15" customHeight="1" x14ac:dyDescent="0.15">
      <c r="CX441" t="s">
        <v>3662</v>
      </c>
      <c r="CY441" s="27" t="s">
        <v>5153</v>
      </c>
      <c r="CZ441" s="27" t="s">
        <v>5154</v>
      </c>
    </row>
    <row r="442" spans="102:104" ht="15" customHeight="1" x14ac:dyDescent="0.15">
      <c r="CX442" t="s">
        <v>4865</v>
      </c>
      <c r="CY442" s="27" t="s">
        <v>5153</v>
      </c>
      <c r="CZ442" s="27" t="s">
        <v>5152</v>
      </c>
    </row>
    <row r="443" spans="102:104" ht="15" customHeight="1" x14ac:dyDescent="0.15">
      <c r="CX443" t="s">
        <v>4837</v>
      </c>
      <c r="CY443" s="27" t="s">
        <v>5153</v>
      </c>
      <c r="CZ443" s="27" t="s">
        <v>5154</v>
      </c>
    </row>
    <row r="444" spans="102:104" ht="15" customHeight="1" x14ac:dyDescent="0.15">
      <c r="CX444" t="s">
        <v>3846</v>
      </c>
      <c r="CZ444" s="27" t="s">
        <v>5153</v>
      </c>
    </row>
    <row r="445" spans="102:104" ht="15" customHeight="1" x14ac:dyDescent="0.15">
      <c r="CX445" t="s">
        <v>4678</v>
      </c>
      <c r="CY445" s="27" t="s">
        <v>5153</v>
      </c>
      <c r="CZ445" s="27" t="s">
        <v>5154</v>
      </c>
    </row>
    <row r="446" spans="102:104" ht="15" customHeight="1" x14ac:dyDescent="0.15">
      <c r="CX446" t="s">
        <v>4799</v>
      </c>
      <c r="CY446" s="27" t="s">
        <v>5153</v>
      </c>
      <c r="CZ446" s="27" t="s">
        <v>5156</v>
      </c>
    </row>
    <row r="447" spans="102:104" ht="15" customHeight="1" x14ac:dyDescent="0.15">
      <c r="CX447" t="s">
        <v>3761</v>
      </c>
      <c r="CZ447" s="27" t="s">
        <v>5154</v>
      </c>
    </row>
    <row r="448" spans="102:104" ht="15" customHeight="1" x14ac:dyDescent="0.15">
      <c r="CX448" t="s">
        <v>3793</v>
      </c>
      <c r="CZ448" s="27" t="s">
        <v>5154</v>
      </c>
    </row>
    <row r="449" spans="102:105" ht="15" customHeight="1" x14ac:dyDescent="0.15">
      <c r="CX449" t="s">
        <v>4593</v>
      </c>
      <c r="CY449" s="27" t="s">
        <v>5153</v>
      </c>
      <c r="CZ449" s="27" t="s">
        <v>5152</v>
      </c>
    </row>
    <row r="450" spans="102:105" ht="15" customHeight="1" x14ac:dyDescent="0.15">
      <c r="CX450" t="s">
        <v>4838</v>
      </c>
      <c r="CY450" s="27" t="s">
        <v>5153</v>
      </c>
      <c r="CZ450" s="27" t="s">
        <v>5152</v>
      </c>
    </row>
    <row r="451" spans="102:105" ht="15" customHeight="1" x14ac:dyDescent="0.15">
      <c r="CX451" t="s">
        <v>3760</v>
      </c>
      <c r="CY451" s="27" t="s">
        <v>5152</v>
      </c>
      <c r="CZ451" s="27" t="s">
        <v>5157</v>
      </c>
    </row>
    <row r="452" spans="102:105" ht="15" customHeight="1" x14ac:dyDescent="0.15">
      <c r="CX452" t="s">
        <v>3796</v>
      </c>
      <c r="CY452" s="27" t="s">
        <v>5152</v>
      </c>
      <c r="CZ452" s="27" t="s">
        <v>5157</v>
      </c>
    </row>
    <row r="453" spans="102:105" ht="15" customHeight="1" x14ac:dyDescent="0.15">
      <c r="CX453" t="s">
        <v>4333</v>
      </c>
      <c r="CY453" s="27" t="s">
        <v>5153</v>
      </c>
      <c r="CZ453" s="27" t="s">
        <v>5152</v>
      </c>
    </row>
    <row r="454" spans="102:105" ht="15" customHeight="1" x14ac:dyDescent="0.15">
      <c r="CX454" t="s">
        <v>5181</v>
      </c>
      <c r="CY454" s="27" t="s">
        <v>5153</v>
      </c>
      <c r="CZ454" s="27" t="s">
        <v>2936</v>
      </c>
    </row>
    <row r="455" spans="102:105" ht="15" customHeight="1" x14ac:dyDescent="0.15">
      <c r="CX455" t="s">
        <v>5060</v>
      </c>
      <c r="CY455" s="27" t="s">
        <v>5151</v>
      </c>
      <c r="CZ455" s="27" t="s">
        <v>5153</v>
      </c>
      <c r="DA455" s="27" t="s">
        <v>5153</v>
      </c>
    </row>
    <row r="456" spans="102:105" ht="15" customHeight="1" x14ac:dyDescent="0.15">
      <c r="CX456" t="s">
        <v>4765</v>
      </c>
      <c r="CY456" s="27" t="s">
        <v>5152</v>
      </c>
      <c r="CZ456" s="27" t="s">
        <v>2936</v>
      </c>
    </row>
    <row r="457" spans="102:105" ht="15" customHeight="1" x14ac:dyDescent="0.15">
      <c r="CX457" t="s">
        <v>4719</v>
      </c>
      <c r="CY457" s="27" t="s">
        <v>5151</v>
      </c>
      <c r="CZ457" s="27" t="s">
        <v>5158</v>
      </c>
    </row>
    <row r="458" spans="102:105" ht="15" customHeight="1" x14ac:dyDescent="0.15">
      <c r="CX458" t="s">
        <v>4642</v>
      </c>
      <c r="CY458" s="27" t="s">
        <v>5163</v>
      </c>
      <c r="CZ458" s="27" t="s">
        <v>5164</v>
      </c>
    </row>
    <row r="459" spans="102:105" ht="15" customHeight="1" x14ac:dyDescent="0.15">
      <c r="CX459" s="69" t="s">
        <v>274</v>
      </c>
      <c r="CY459" s="27" t="s">
        <v>2936</v>
      </c>
      <c r="CZ459" s="27" t="s">
        <v>5154</v>
      </c>
    </row>
    <row r="460" spans="102:105" ht="15" customHeight="1" x14ac:dyDescent="0.15">
      <c r="CX460" s="69" t="s">
        <v>3200</v>
      </c>
      <c r="CZ460" s="27" t="s">
        <v>5154</v>
      </c>
    </row>
    <row r="461" spans="102:105" ht="15" customHeight="1" x14ac:dyDescent="0.15">
      <c r="CX461" t="s">
        <v>3200</v>
      </c>
      <c r="CZ461" s="27" t="s">
        <v>5154</v>
      </c>
    </row>
    <row r="462" spans="102:105" ht="15" customHeight="1" x14ac:dyDescent="0.15">
      <c r="CX462" t="s">
        <v>3212</v>
      </c>
      <c r="CZ462" s="27" t="s">
        <v>5154</v>
      </c>
    </row>
    <row r="463" spans="102:105" ht="15" customHeight="1" x14ac:dyDescent="0.15">
      <c r="CX463" t="s">
        <v>4681</v>
      </c>
      <c r="CY463" s="27" t="s">
        <v>5153</v>
      </c>
      <c r="CZ463" s="27" t="s">
        <v>5152</v>
      </c>
    </row>
    <row r="464" spans="102:105" ht="15" customHeight="1" x14ac:dyDescent="0.15">
      <c r="CX464" t="s">
        <v>3991</v>
      </c>
      <c r="CZ464" s="27" t="s">
        <v>5153</v>
      </c>
    </row>
    <row r="465" spans="102:104" ht="15" customHeight="1" x14ac:dyDescent="0.15">
      <c r="CX465" s="69" t="s">
        <v>4801</v>
      </c>
      <c r="CY465" s="27" t="s">
        <v>5154</v>
      </c>
      <c r="CZ465" s="27" t="s">
        <v>5152</v>
      </c>
    </row>
    <row r="466" spans="102:104" ht="15" customHeight="1" x14ac:dyDescent="0.15">
      <c r="CX466" s="69" t="s">
        <v>406</v>
      </c>
      <c r="CY466" s="27" t="s">
        <v>5152</v>
      </c>
      <c r="CZ466" s="27" t="s">
        <v>5157</v>
      </c>
    </row>
    <row r="467" spans="102:104" ht="15" customHeight="1" x14ac:dyDescent="0.15">
      <c r="CX467" t="s">
        <v>4803</v>
      </c>
      <c r="CY467" s="27" t="s">
        <v>5154</v>
      </c>
      <c r="CZ467" s="27" t="s">
        <v>5152</v>
      </c>
    </row>
    <row r="468" spans="102:104" ht="15" customHeight="1" x14ac:dyDescent="0.15">
      <c r="CX468" t="s">
        <v>3940</v>
      </c>
      <c r="CZ468" s="27" t="s">
        <v>5151</v>
      </c>
    </row>
    <row r="469" spans="102:104" ht="15" customHeight="1" x14ac:dyDescent="0.15">
      <c r="CX469" t="s">
        <v>5144</v>
      </c>
      <c r="CY469" s="27" t="s">
        <v>5151</v>
      </c>
    </row>
    <row r="470" spans="102:104" ht="15" customHeight="1" x14ac:dyDescent="0.15">
      <c r="CX470" t="s">
        <v>251</v>
      </c>
      <c r="CZ470" s="27" t="s">
        <v>5152</v>
      </c>
    </row>
    <row r="471" spans="102:104" ht="15" customHeight="1" x14ac:dyDescent="0.15">
      <c r="CX471" t="s">
        <v>4772</v>
      </c>
      <c r="CZ471" s="27" t="s">
        <v>5152</v>
      </c>
    </row>
    <row r="472" spans="102:104" ht="15" customHeight="1" x14ac:dyDescent="0.15">
      <c r="CX472" t="s">
        <v>4390</v>
      </c>
      <c r="CY472" s="27" t="s">
        <v>5152</v>
      </c>
      <c r="CZ472" s="27" t="s">
        <v>5156</v>
      </c>
    </row>
    <row r="473" spans="102:104" ht="15" customHeight="1" x14ac:dyDescent="0.15">
      <c r="CX473" t="s">
        <v>4405</v>
      </c>
      <c r="CY473" s="27" t="s">
        <v>5152</v>
      </c>
      <c r="CZ473" s="27" t="s">
        <v>5156</v>
      </c>
    </row>
    <row r="474" spans="102:104" ht="15" customHeight="1" x14ac:dyDescent="0.15">
      <c r="CX474" t="s">
        <v>4685</v>
      </c>
      <c r="CY474" s="27" t="s">
        <v>5153</v>
      </c>
      <c r="CZ474" s="27" t="s">
        <v>5152</v>
      </c>
    </row>
    <row r="475" spans="102:104" ht="15" customHeight="1" x14ac:dyDescent="0.15">
      <c r="CX475" t="s">
        <v>3897</v>
      </c>
      <c r="CZ475" s="27" t="s">
        <v>5154</v>
      </c>
    </row>
    <row r="476" spans="102:104" ht="15" customHeight="1" x14ac:dyDescent="0.15">
      <c r="CX476" t="s">
        <v>4810</v>
      </c>
      <c r="CZ476" s="27" t="s">
        <v>5151</v>
      </c>
    </row>
    <row r="477" spans="102:104" ht="15" customHeight="1" x14ac:dyDescent="0.15">
      <c r="CX477" t="s">
        <v>4602</v>
      </c>
      <c r="CZ477" s="27" t="s">
        <v>5153</v>
      </c>
    </row>
    <row r="478" spans="102:104" ht="15" customHeight="1" x14ac:dyDescent="0.15">
      <c r="CX478" t="s">
        <v>3172</v>
      </c>
      <c r="CY478" s="27" t="s">
        <v>5154</v>
      </c>
      <c r="CZ478" s="27" t="s">
        <v>5155</v>
      </c>
    </row>
    <row r="479" spans="102:104" ht="15" customHeight="1" x14ac:dyDescent="0.15">
      <c r="CX479" t="s">
        <v>3088</v>
      </c>
      <c r="CY479" s="27" t="s">
        <v>5154</v>
      </c>
      <c r="CZ479" s="27" t="s">
        <v>5155</v>
      </c>
    </row>
    <row r="480" spans="102:104" ht="15" customHeight="1" x14ac:dyDescent="0.15">
      <c r="CX480" t="s">
        <v>3949</v>
      </c>
      <c r="CZ480" s="27" t="s">
        <v>5153</v>
      </c>
    </row>
    <row r="481" spans="102:105" ht="15" customHeight="1" x14ac:dyDescent="0.15">
      <c r="CX481" t="s">
        <v>3799</v>
      </c>
      <c r="CY481" s="27" t="s">
        <v>5152</v>
      </c>
      <c r="CZ481" s="27" t="s">
        <v>2936</v>
      </c>
    </row>
    <row r="482" spans="102:105" ht="15" customHeight="1" x14ac:dyDescent="0.15">
      <c r="CX482" t="s">
        <v>4855</v>
      </c>
      <c r="CY482" s="27" t="s">
        <v>5151</v>
      </c>
      <c r="CZ482" s="27" t="s">
        <v>5153</v>
      </c>
    </row>
    <row r="483" spans="102:105" ht="15" customHeight="1" x14ac:dyDescent="0.15">
      <c r="CX483" t="s">
        <v>5128</v>
      </c>
      <c r="CY483" s="27" t="s">
        <v>5151</v>
      </c>
      <c r="CZ483" s="27" t="s">
        <v>5153</v>
      </c>
      <c r="DA483" s="27" t="s">
        <v>5153</v>
      </c>
    </row>
    <row r="484" spans="102:105" ht="15" customHeight="1" x14ac:dyDescent="0.15">
      <c r="CX484" t="s">
        <v>282</v>
      </c>
      <c r="CZ484" s="27" t="s">
        <v>5152</v>
      </c>
    </row>
    <row r="485" spans="102:105" ht="15" customHeight="1" x14ac:dyDescent="0.15">
      <c r="CX485" s="69" t="s">
        <v>3993</v>
      </c>
      <c r="CZ485" s="27" t="s">
        <v>5154</v>
      </c>
    </row>
    <row r="486" spans="102:105" ht="15" customHeight="1" x14ac:dyDescent="0.15">
      <c r="CX486" s="69" t="s">
        <v>3984</v>
      </c>
      <c r="CZ486" s="27" t="s">
        <v>5154</v>
      </c>
    </row>
    <row r="487" spans="102:105" ht="15" customHeight="1" x14ac:dyDescent="0.15">
      <c r="CX487" t="s">
        <v>3438</v>
      </c>
      <c r="CY487" s="27" t="s">
        <v>5151</v>
      </c>
      <c r="CZ487" s="27" t="s">
        <v>5154</v>
      </c>
    </row>
    <row r="488" spans="102:105" ht="15" customHeight="1" x14ac:dyDescent="0.15">
      <c r="CX488" t="s">
        <v>3687</v>
      </c>
      <c r="CY488" s="27" t="s">
        <v>5151</v>
      </c>
      <c r="CZ488" s="27" t="s">
        <v>5154</v>
      </c>
    </row>
    <row r="489" spans="102:105" ht="15" customHeight="1" x14ac:dyDescent="0.15">
      <c r="CX489" t="s">
        <v>5068</v>
      </c>
      <c r="CY489" s="27" t="s">
        <v>5153</v>
      </c>
      <c r="CZ489" s="27" t="s">
        <v>5151</v>
      </c>
    </row>
    <row r="490" spans="102:105" ht="15" customHeight="1" x14ac:dyDescent="0.15">
      <c r="CX490" t="s">
        <v>3854</v>
      </c>
      <c r="CZ490" s="27" t="s">
        <v>5152</v>
      </c>
    </row>
    <row r="491" spans="102:105" ht="15" customHeight="1" x14ac:dyDescent="0.15">
      <c r="CX491" t="s">
        <v>685</v>
      </c>
      <c r="CY491" s="27" t="s">
        <v>2936</v>
      </c>
      <c r="CZ491" s="27" t="s">
        <v>5154</v>
      </c>
    </row>
    <row r="492" spans="102:105" ht="15" customHeight="1" x14ac:dyDescent="0.15">
      <c r="CX492" t="s">
        <v>4775</v>
      </c>
      <c r="CY492" s="27" t="s">
        <v>5151</v>
      </c>
      <c r="CZ492" s="27" t="s">
        <v>2936</v>
      </c>
    </row>
    <row r="493" spans="102:105" ht="15" customHeight="1" x14ac:dyDescent="0.15">
      <c r="CX493" t="s">
        <v>5145</v>
      </c>
      <c r="CY493" s="27" t="s">
        <v>5168</v>
      </c>
    </row>
    <row r="494" spans="102:105" ht="15" customHeight="1" x14ac:dyDescent="0.15">
      <c r="CX494" t="s">
        <v>4811</v>
      </c>
      <c r="CY494" s="27" t="s">
        <v>5151</v>
      </c>
      <c r="CZ494" s="27" t="s">
        <v>5154</v>
      </c>
    </row>
    <row r="495" spans="102:105" ht="15" customHeight="1" x14ac:dyDescent="0.15">
      <c r="CX495" t="s">
        <v>5146</v>
      </c>
      <c r="CY495" s="27" t="s">
        <v>5153</v>
      </c>
      <c r="CZ495" s="27" t="s">
        <v>5152</v>
      </c>
    </row>
    <row r="496" spans="102:105" ht="15" customHeight="1" x14ac:dyDescent="0.15">
      <c r="CX496" t="s">
        <v>4209</v>
      </c>
      <c r="CZ496" s="27" t="s">
        <v>5153</v>
      </c>
    </row>
    <row r="497" spans="102:105" ht="15" customHeight="1" x14ac:dyDescent="0.15">
      <c r="CX497" t="s">
        <v>810</v>
      </c>
      <c r="CZ497" s="27" t="s">
        <v>5154</v>
      </c>
    </row>
    <row r="498" spans="102:105" ht="15" customHeight="1" x14ac:dyDescent="0.15">
      <c r="CX498" t="s">
        <v>1129</v>
      </c>
      <c r="CZ498" s="27" t="s">
        <v>5154</v>
      </c>
    </row>
    <row r="499" spans="102:105" ht="15" customHeight="1" x14ac:dyDescent="0.15">
      <c r="CX499" t="s">
        <v>4868</v>
      </c>
      <c r="CY499" s="27" t="s">
        <v>5153</v>
      </c>
      <c r="CZ499" s="27" t="s">
        <v>5154</v>
      </c>
    </row>
    <row r="500" spans="102:105" ht="15" customHeight="1" x14ac:dyDescent="0.15">
      <c r="CX500" t="s">
        <v>3342</v>
      </c>
      <c r="CZ500" s="27" t="s">
        <v>5152</v>
      </c>
    </row>
    <row r="501" spans="102:105" ht="15" customHeight="1" x14ac:dyDescent="0.15">
      <c r="CX501" t="s">
        <v>3405</v>
      </c>
      <c r="CZ501" s="27" t="s">
        <v>5151</v>
      </c>
    </row>
    <row r="502" spans="102:105" ht="15" customHeight="1" x14ac:dyDescent="0.15">
      <c r="CX502" t="s">
        <v>3022</v>
      </c>
      <c r="CY502" s="27" t="s">
        <v>5153</v>
      </c>
      <c r="CZ502" s="27" t="s">
        <v>5154</v>
      </c>
    </row>
    <row r="503" spans="102:105" ht="15" customHeight="1" x14ac:dyDescent="0.15">
      <c r="CX503" t="s">
        <v>3314</v>
      </c>
      <c r="CY503" s="27" t="s">
        <v>5153</v>
      </c>
      <c r="CZ503" s="27" t="s">
        <v>5154</v>
      </c>
    </row>
    <row r="504" spans="102:105" ht="15" customHeight="1" x14ac:dyDescent="0.15">
      <c r="CX504" t="s">
        <v>3163</v>
      </c>
      <c r="CY504" s="27" t="s">
        <v>5153</v>
      </c>
      <c r="CZ504" s="27" t="s">
        <v>5154</v>
      </c>
    </row>
    <row r="505" spans="102:105" ht="15" customHeight="1" x14ac:dyDescent="0.15">
      <c r="CX505" t="s">
        <v>4514</v>
      </c>
      <c r="CY505" s="27" t="s">
        <v>5153</v>
      </c>
      <c r="CZ505" s="27" t="s">
        <v>5153</v>
      </c>
    </row>
    <row r="506" spans="102:105" ht="15" customHeight="1" x14ac:dyDescent="0.15">
      <c r="CX506" t="s">
        <v>4907</v>
      </c>
      <c r="CY506" s="27" t="s">
        <v>5153</v>
      </c>
      <c r="CZ506" s="27" t="s">
        <v>5153</v>
      </c>
      <c r="DA506" s="27" t="s">
        <v>5153</v>
      </c>
    </row>
    <row r="507" spans="102:105" ht="15" customHeight="1" x14ac:dyDescent="0.15">
      <c r="CX507" t="s">
        <v>5130</v>
      </c>
      <c r="CY507" s="27" t="s">
        <v>5151</v>
      </c>
      <c r="CZ507" s="27" t="s">
        <v>5151</v>
      </c>
    </row>
    <row r="508" spans="102:105" ht="15" customHeight="1" x14ac:dyDescent="0.15">
      <c r="CX508" t="s">
        <v>3951</v>
      </c>
      <c r="CZ508" s="27" t="s">
        <v>5153</v>
      </c>
    </row>
    <row r="509" spans="102:105" ht="15" customHeight="1" x14ac:dyDescent="0.15">
      <c r="CX509" t="s">
        <v>5148</v>
      </c>
      <c r="CY509" s="27" t="s">
        <v>5153</v>
      </c>
      <c r="CZ509" s="27" t="s">
        <v>5154</v>
      </c>
      <c r="DA509" s="27" t="s">
        <v>5152</v>
      </c>
    </row>
    <row r="510" spans="102:105" ht="15" customHeight="1" x14ac:dyDescent="0.15">
      <c r="CX510" t="s">
        <v>4687</v>
      </c>
      <c r="CY510" s="27" t="s">
        <v>5153</v>
      </c>
      <c r="CZ510" s="27" t="s">
        <v>5154</v>
      </c>
    </row>
    <row r="511" spans="102:105" ht="15" customHeight="1" x14ac:dyDescent="0.15">
      <c r="CX511" t="s">
        <v>4641</v>
      </c>
      <c r="CY511" s="27" t="s">
        <v>5152</v>
      </c>
      <c r="CZ511" s="27" t="s">
        <v>5154</v>
      </c>
    </row>
    <row r="512" spans="102:105" ht="15" customHeight="1" x14ac:dyDescent="0.15">
      <c r="CX512" t="s">
        <v>4689</v>
      </c>
      <c r="CY512" s="27" t="s">
        <v>5152</v>
      </c>
      <c r="CZ512" s="27" t="s">
        <v>5154</v>
      </c>
    </row>
    <row r="513" spans="102:105" ht="15" customHeight="1" x14ac:dyDescent="0.15">
      <c r="CX513" t="s">
        <v>4738</v>
      </c>
      <c r="CY513" s="27" t="s">
        <v>5153</v>
      </c>
      <c r="CZ513" s="27" t="s">
        <v>5154</v>
      </c>
    </row>
    <row r="514" spans="102:105" ht="15" customHeight="1" x14ac:dyDescent="0.15">
      <c r="CX514" t="s">
        <v>3953</v>
      </c>
      <c r="CZ514" s="27" t="s">
        <v>5153</v>
      </c>
    </row>
    <row r="515" spans="102:105" ht="15" customHeight="1" x14ac:dyDescent="0.15">
      <c r="CX515" t="s">
        <v>4691</v>
      </c>
      <c r="CZ515" s="27" t="s">
        <v>5152</v>
      </c>
    </row>
    <row r="516" spans="102:105" ht="15" customHeight="1" x14ac:dyDescent="0.15">
      <c r="CX516" t="s">
        <v>4516</v>
      </c>
      <c r="CZ516" s="27" t="s">
        <v>5152</v>
      </c>
    </row>
    <row r="517" spans="102:105" ht="15" customHeight="1" x14ac:dyDescent="0.15">
      <c r="CX517" t="s">
        <v>3315</v>
      </c>
      <c r="CZ517" s="27" t="s">
        <v>5152</v>
      </c>
    </row>
    <row r="518" spans="102:105" ht="15" customHeight="1" x14ac:dyDescent="0.15">
      <c r="CX518" t="s">
        <v>4346</v>
      </c>
      <c r="CY518" s="27" t="s">
        <v>5154</v>
      </c>
      <c r="CZ518" s="27" t="s">
        <v>5152</v>
      </c>
    </row>
    <row r="519" spans="102:105" ht="15" customHeight="1" x14ac:dyDescent="0.15">
      <c r="CX519" t="s">
        <v>5064</v>
      </c>
      <c r="CY519" s="27" t="s">
        <v>5153</v>
      </c>
      <c r="CZ519" s="27" t="s">
        <v>5162</v>
      </c>
      <c r="DA519" s="27" t="s">
        <v>5152</v>
      </c>
    </row>
    <row r="520" spans="102:105" ht="15" customHeight="1" x14ac:dyDescent="0.15">
      <c r="CX520" t="s">
        <v>4693</v>
      </c>
      <c r="CY520" s="27" t="s">
        <v>5152</v>
      </c>
      <c r="CZ520" s="27" t="s">
        <v>5162</v>
      </c>
    </row>
    <row r="521" spans="102:105" ht="15" customHeight="1" x14ac:dyDescent="0.15">
      <c r="CX521" t="s">
        <v>3803</v>
      </c>
      <c r="CZ521" s="27" t="s">
        <v>5153</v>
      </c>
    </row>
    <row r="522" spans="102:105" ht="15" customHeight="1" x14ac:dyDescent="0.15">
      <c r="CX522" t="s">
        <v>4844</v>
      </c>
      <c r="CY522" s="27" t="s">
        <v>5154</v>
      </c>
      <c r="CZ522" s="27" t="s">
        <v>5152</v>
      </c>
    </row>
    <row r="523" spans="102:105" ht="15" customHeight="1" x14ac:dyDescent="0.15">
      <c r="CX523" t="s">
        <v>3344</v>
      </c>
      <c r="CZ523" s="27" t="s">
        <v>5154</v>
      </c>
    </row>
    <row r="524" spans="102:105" ht="15" customHeight="1" x14ac:dyDescent="0.15">
      <c r="CX524" t="s">
        <v>3406</v>
      </c>
      <c r="CZ524" s="27" t="s">
        <v>5154</v>
      </c>
    </row>
    <row r="525" spans="102:105" ht="15" customHeight="1" x14ac:dyDescent="0.15">
      <c r="CX525" t="s">
        <v>3898</v>
      </c>
      <c r="CZ525" s="27" t="s">
        <v>5153</v>
      </c>
    </row>
    <row r="526" spans="102:105" ht="15" customHeight="1" x14ac:dyDescent="0.15">
      <c r="CX526" t="s">
        <v>870</v>
      </c>
      <c r="CY526" s="27" t="s">
        <v>5153</v>
      </c>
      <c r="CZ526" s="27" t="s">
        <v>5162</v>
      </c>
    </row>
    <row r="527" spans="102:105" ht="15" customHeight="1" x14ac:dyDescent="0.15">
      <c r="CX527" t="s">
        <v>4845</v>
      </c>
      <c r="CY527" s="27" t="s">
        <v>5153</v>
      </c>
      <c r="CZ527" s="27" t="s">
        <v>5162</v>
      </c>
    </row>
    <row r="528" spans="102:105" ht="15" customHeight="1" x14ac:dyDescent="0.15">
      <c r="CX528" t="s">
        <v>4695</v>
      </c>
      <c r="CZ528" s="27" t="s">
        <v>5152</v>
      </c>
    </row>
    <row r="529" spans="102:105" ht="15" customHeight="1" x14ac:dyDescent="0.15">
      <c r="CX529" t="s">
        <v>5046</v>
      </c>
      <c r="CY529" s="27" t="s">
        <v>5160</v>
      </c>
      <c r="CZ529" s="27" t="s">
        <v>5161</v>
      </c>
    </row>
    <row r="530" spans="102:105" ht="15" customHeight="1" x14ac:dyDescent="0.15">
      <c r="CX530" t="s">
        <v>5020</v>
      </c>
      <c r="CY530" s="27" t="s">
        <v>5153</v>
      </c>
      <c r="CZ530" s="27" t="s">
        <v>5154</v>
      </c>
      <c r="DA530" s="27" t="s">
        <v>5152</v>
      </c>
    </row>
    <row r="531" spans="102:105" ht="15" customHeight="1" x14ac:dyDescent="0.15">
      <c r="CX531" t="s">
        <v>4109</v>
      </c>
      <c r="CZ531" s="27" t="s">
        <v>5152</v>
      </c>
    </row>
    <row r="532" spans="102:105" ht="15" customHeight="1" x14ac:dyDescent="0.15">
      <c r="CX532" t="s">
        <v>5132</v>
      </c>
      <c r="CY532" s="27" t="s">
        <v>5153</v>
      </c>
      <c r="CZ532" s="27" t="s">
        <v>5152</v>
      </c>
      <c r="DA532" s="27" t="s">
        <v>5152</v>
      </c>
    </row>
    <row r="533" spans="102:105" ht="15" customHeight="1" x14ac:dyDescent="0.15">
      <c r="CX533" t="s">
        <v>2965</v>
      </c>
      <c r="CZ533" s="27" t="s">
        <v>5152</v>
      </c>
    </row>
    <row r="534" spans="102:105" ht="15" customHeight="1" x14ac:dyDescent="0.15">
      <c r="CX534" t="s">
        <v>2991</v>
      </c>
      <c r="CZ534" s="27" t="s">
        <v>5152</v>
      </c>
    </row>
    <row r="535" spans="102:105" ht="15" customHeight="1" x14ac:dyDescent="0.15">
      <c r="CX535" t="s">
        <v>5044</v>
      </c>
      <c r="CY535" s="27" t="s">
        <v>5152</v>
      </c>
      <c r="CZ535" s="27" t="s">
        <v>5153</v>
      </c>
    </row>
    <row r="536" spans="102:105" ht="15" customHeight="1" x14ac:dyDescent="0.15">
      <c r="CX536" t="s">
        <v>4387</v>
      </c>
      <c r="CZ536" s="27" t="s">
        <v>5154</v>
      </c>
    </row>
    <row r="537" spans="102:105" ht="15" customHeight="1" x14ac:dyDescent="0.15">
      <c r="CX537" t="s">
        <v>4409</v>
      </c>
      <c r="CZ537" s="27" t="s">
        <v>5154</v>
      </c>
    </row>
    <row r="538" spans="102:105" ht="15" customHeight="1" x14ac:dyDescent="0.15">
      <c r="CX538" t="s">
        <v>4161</v>
      </c>
      <c r="CZ538" s="27" t="s">
        <v>5153</v>
      </c>
    </row>
    <row r="539" spans="102:105" ht="15" customHeight="1" x14ac:dyDescent="0.15">
      <c r="CX539" t="s">
        <v>4212</v>
      </c>
      <c r="CZ539" s="27" t="s">
        <v>5153</v>
      </c>
    </row>
    <row r="540" spans="102:105" ht="15" customHeight="1" x14ac:dyDescent="0.15">
      <c r="CX540" t="s">
        <v>4860</v>
      </c>
      <c r="CY540" s="27" t="s">
        <v>5151</v>
      </c>
      <c r="CZ540" s="27" t="s">
        <v>5151</v>
      </c>
      <c r="DA540" s="27" t="s">
        <v>5153</v>
      </c>
    </row>
    <row r="541" spans="102:105" ht="15" customHeight="1" x14ac:dyDescent="0.15">
      <c r="CX541" t="s">
        <v>4698</v>
      </c>
      <c r="CZ541" s="27" t="s">
        <v>5154</v>
      </c>
    </row>
    <row r="542" spans="102:105" ht="15" customHeight="1" x14ac:dyDescent="0.15">
      <c r="CX542" t="s">
        <v>4519</v>
      </c>
      <c r="CY542" s="27" t="s">
        <v>5151</v>
      </c>
      <c r="CZ542" s="27" t="s">
        <v>5158</v>
      </c>
    </row>
    <row r="543" spans="102:105" ht="15" customHeight="1" x14ac:dyDescent="0.15">
      <c r="CX543" t="s">
        <v>4610</v>
      </c>
      <c r="CY543" s="27" t="s">
        <v>5151</v>
      </c>
      <c r="CZ543" s="27" t="s">
        <v>5158</v>
      </c>
    </row>
    <row r="544" spans="102:105" ht="15" customHeight="1" x14ac:dyDescent="0.15">
      <c r="CX544" t="s">
        <v>4701</v>
      </c>
      <c r="CY544" s="27" t="s">
        <v>5154</v>
      </c>
      <c r="CZ544" s="27" t="s">
        <v>5152</v>
      </c>
    </row>
    <row r="545" spans="102:105" ht="15" customHeight="1" x14ac:dyDescent="0.15">
      <c r="CX545" t="s">
        <v>4853</v>
      </c>
      <c r="CY545" s="27" t="s">
        <v>5153</v>
      </c>
      <c r="CZ545" s="27" t="s">
        <v>5154</v>
      </c>
    </row>
    <row r="546" spans="102:105" ht="15" customHeight="1" x14ac:dyDescent="0.15">
      <c r="CX546" t="s">
        <v>3261</v>
      </c>
      <c r="CZ546" s="27" t="s">
        <v>5152</v>
      </c>
    </row>
    <row r="547" spans="102:105" ht="15" customHeight="1" x14ac:dyDescent="0.15">
      <c r="CX547" t="s">
        <v>683</v>
      </c>
      <c r="CZ547" s="27" t="s">
        <v>5152</v>
      </c>
    </row>
    <row r="548" spans="102:105" ht="15" customHeight="1" x14ac:dyDescent="0.15">
      <c r="CX548" t="s">
        <v>1251</v>
      </c>
      <c r="CZ548" s="27" t="s">
        <v>5152</v>
      </c>
    </row>
    <row r="549" spans="102:105" ht="15" customHeight="1" x14ac:dyDescent="0.15">
      <c r="CX549" t="s">
        <v>3806</v>
      </c>
      <c r="CZ549" s="27" t="s">
        <v>5152</v>
      </c>
    </row>
    <row r="550" spans="102:105" ht="15" customHeight="1" x14ac:dyDescent="0.15">
      <c r="CX550" t="s">
        <v>4959</v>
      </c>
      <c r="CY550" s="27" t="s">
        <v>5153</v>
      </c>
      <c r="CZ550" s="27" t="s">
        <v>5153</v>
      </c>
      <c r="DA550" s="27" t="s">
        <v>5152</v>
      </c>
    </row>
    <row r="551" spans="102:105" ht="15" customHeight="1" x14ac:dyDescent="0.15">
      <c r="CX551" t="s">
        <v>4814</v>
      </c>
      <c r="CZ551" s="27" t="s">
        <v>5153</v>
      </c>
    </row>
    <row r="552" spans="102:105" ht="15" customHeight="1" x14ac:dyDescent="0.15">
      <c r="CX552" t="s">
        <v>3748</v>
      </c>
      <c r="CZ552" s="27" t="s">
        <v>5153</v>
      </c>
    </row>
    <row r="553" spans="102:105" ht="15" customHeight="1" x14ac:dyDescent="0.15">
      <c r="CX553" t="s">
        <v>4612</v>
      </c>
      <c r="CY553" s="27" t="s">
        <v>5151</v>
      </c>
      <c r="CZ553" s="27" t="s">
        <v>5153</v>
      </c>
    </row>
    <row r="554" spans="102:105" ht="15" customHeight="1" x14ac:dyDescent="0.15">
      <c r="CX554" t="s">
        <v>3318</v>
      </c>
      <c r="CZ554" s="27" t="s">
        <v>5151</v>
      </c>
    </row>
    <row r="555" spans="102:105" ht="15" customHeight="1" x14ac:dyDescent="0.15">
      <c r="CX555" t="s">
        <v>5086</v>
      </c>
      <c r="CY555" s="27" t="s">
        <v>5153</v>
      </c>
      <c r="CZ555" s="27" t="s">
        <v>5151</v>
      </c>
      <c r="DA555" s="27" t="s">
        <v>5151</v>
      </c>
    </row>
    <row r="556" spans="102:105" ht="15" customHeight="1" x14ac:dyDescent="0.15">
      <c r="CX556" t="s">
        <v>4923</v>
      </c>
      <c r="CY556" s="27" t="s">
        <v>5160</v>
      </c>
      <c r="CZ556" s="27" t="s">
        <v>5164</v>
      </c>
    </row>
    <row r="557" spans="102:105" ht="15" customHeight="1" x14ac:dyDescent="0.15">
      <c r="CX557" t="s">
        <v>4896</v>
      </c>
      <c r="CY557" s="27" t="s">
        <v>5153</v>
      </c>
      <c r="CZ557" s="27" t="s">
        <v>5152</v>
      </c>
      <c r="DA557" s="27" t="s">
        <v>5152</v>
      </c>
    </row>
    <row r="558" spans="102:105" ht="15" customHeight="1" x14ac:dyDescent="0.15">
      <c r="CX558" t="s">
        <v>4740</v>
      </c>
      <c r="CZ558" s="27" t="s">
        <v>5154</v>
      </c>
    </row>
    <row r="559" spans="102:105" ht="15" customHeight="1" x14ac:dyDescent="0.15">
      <c r="CX559" t="s">
        <v>5026</v>
      </c>
      <c r="CY559" s="27" t="s">
        <v>5153</v>
      </c>
      <c r="CZ559" s="27" t="s">
        <v>5154</v>
      </c>
    </row>
    <row r="560" spans="102:105" ht="15" customHeight="1" x14ac:dyDescent="0.15">
      <c r="CX560" t="s">
        <v>5170</v>
      </c>
      <c r="CY560" s="27" t="s">
        <v>5154</v>
      </c>
    </row>
    <row r="561" spans="102:104" ht="15" customHeight="1" x14ac:dyDescent="0.15">
      <c r="CX561" t="s">
        <v>244</v>
      </c>
      <c r="CY561" s="27" t="s">
        <v>5154</v>
      </c>
    </row>
    <row r="562" spans="102:104" ht="15" customHeight="1" x14ac:dyDescent="0.15">
      <c r="CX562" t="s">
        <v>5171</v>
      </c>
      <c r="CY562" s="27" t="s">
        <v>5154</v>
      </c>
    </row>
    <row r="563" spans="102:104" ht="15" customHeight="1" x14ac:dyDescent="0.15">
      <c r="CX563" t="s">
        <v>5172</v>
      </c>
      <c r="CY563" s="27" t="s">
        <v>5152</v>
      </c>
    </row>
    <row r="564" spans="102:104" ht="15" customHeight="1" x14ac:dyDescent="0.15">
      <c r="CX564" t="s">
        <v>1189</v>
      </c>
      <c r="CY564" s="27" t="s">
        <v>5152</v>
      </c>
    </row>
    <row r="565" spans="102:104" ht="15" customHeight="1" x14ac:dyDescent="0.15">
      <c r="CX565" t="s">
        <v>1190</v>
      </c>
      <c r="CY565" s="27" t="s">
        <v>5152</v>
      </c>
    </row>
    <row r="566" spans="102:104" ht="15" customHeight="1" x14ac:dyDescent="0.15">
      <c r="CX566" t="s">
        <v>421</v>
      </c>
      <c r="CY566" s="27" t="s">
        <v>5152</v>
      </c>
    </row>
    <row r="567" spans="102:104" ht="15" customHeight="1" x14ac:dyDescent="0.15">
      <c r="CX567" t="s">
        <v>214</v>
      </c>
      <c r="CY567" s="27" t="s">
        <v>5153</v>
      </c>
      <c r="CZ567" s="27" t="s">
        <v>5178</v>
      </c>
    </row>
    <row r="568" spans="102:104" ht="15" customHeight="1" x14ac:dyDescent="0.15">
      <c r="CX568" t="s">
        <v>214</v>
      </c>
      <c r="CY568" s="27" t="s">
        <v>5153</v>
      </c>
      <c r="CZ568" s="27" t="s">
        <v>5178</v>
      </c>
    </row>
    <row r="569" spans="102:104" ht="15" customHeight="1" x14ac:dyDescent="0.15">
      <c r="CX569" t="s">
        <v>546</v>
      </c>
      <c r="CY569" s="27" t="s">
        <v>5153</v>
      </c>
    </row>
    <row r="570" spans="102:104" ht="15" customHeight="1" x14ac:dyDescent="0.15">
      <c r="CX570" t="s">
        <v>1211</v>
      </c>
      <c r="CY570" s="27" t="s">
        <v>5153</v>
      </c>
    </row>
    <row r="571" spans="102:104" ht="15" customHeight="1" x14ac:dyDescent="0.15">
      <c r="CX571" t="s">
        <v>1212</v>
      </c>
      <c r="CY571" s="27" t="s">
        <v>5153</v>
      </c>
    </row>
    <row r="572" spans="102:104" ht="15" customHeight="1" x14ac:dyDescent="0.15">
      <c r="CX572" t="s">
        <v>500</v>
      </c>
      <c r="CY572" s="27" t="s">
        <v>5153</v>
      </c>
    </row>
    <row r="573" spans="102:104" ht="15" customHeight="1" x14ac:dyDescent="0.15">
      <c r="CX573" t="s">
        <v>1586</v>
      </c>
      <c r="CY573" s="27" t="s">
        <v>5154</v>
      </c>
    </row>
    <row r="574" spans="102:104" ht="15" customHeight="1" x14ac:dyDescent="0.15">
      <c r="CX574" t="s">
        <v>4206</v>
      </c>
      <c r="CY574" s="27" t="s">
        <v>5154</v>
      </c>
    </row>
    <row r="575" spans="102:104" ht="15" customHeight="1" x14ac:dyDescent="0.15">
      <c r="CX575" t="s">
        <v>5173</v>
      </c>
      <c r="CY575" s="27" t="s">
        <v>5154</v>
      </c>
    </row>
    <row r="576" spans="102:104" ht="15" customHeight="1" x14ac:dyDescent="0.15">
      <c r="CX576" t="s">
        <v>5174</v>
      </c>
      <c r="CY576" s="27" t="s">
        <v>5153</v>
      </c>
      <c r="CZ576" s="27" t="s">
        <v>5152</v>
      </c>
    </row>
    <row r="577" spans="102:104" ht="15" customHeight="1" x14ac:dyDescent="0.15">
      <c r="CX577" t="s">
        <v>5175</v>
      </c>
      <c r="CY577" s="27" t="s">
        <v>5152</v>
      </c>
    </row>
    <row r="578" spans="102:104" ht="15" customHeight="1" x14ac:dyDescent="0.15">
      <c r="CX578" t="s">
        <v>5176</v>
      </c>
      <c r="CY578" s="27" t="s">
        <v>5154</v>
      </c>
      <c r="CZ578" s="27" t="s">
        <v>5152</v>
      </c>
    </row>
    <row r="579" spans="102:104" ht="15" customHeight="1" x14ac:dyDescent="0.15">
      <c r="CX579" t="s">
        <v>5177</v>
      </c>
      <c r="CY579" s="27" t="s">
        <v>5151</v>
      </c>
      <c r="CZ579" s="27" t="s">
        <v>5178</v>
      </c>
    </row>
    <row r="580" spans="102:104" ht="15" customHeight="1" x14ac:dyDescent="0.15">
      <c r="CX580" t="s">
        <v>513</v>
      </c>
      <c r="CY580" s="27" t="s">
        <v>5154</v>
      </c>
      <c r="CZ580" s="27" t="s">
        <v>5152</v>
      </c>
    </row>
    <row r="581" spans="102:104" ht="15" customHeight="1" x14ac:dyDescent="0.15">
      <c r="CX581" t="s">
        <v>517</v>
      </c>
      <c r="CY581" s="27" t="s">
        <v>5154</v>
      </c>
      <c r="CZ581" s="27" t="s">
        <v>5152</v>
      </c>
    </row>
    <row r="582" spans="102:104" ht="15" customHeight="1" x14ac:dyDescent="0.15">
      <c r="CX582" t="s">
        <v>521</v>
      </c>
      <c r="CY582" s="27" t="s">
        <v>5154</v>
      </c>
      <c r="CZ582" s="27" t="s">
        <v>5152</v>
      </c>
    </row>
    <row r="583" spans="102:104" ht="15" customHeight="1" x14ac:dyDescent="0.15">
      <c r="CX583" t="s">
        <v>1018</v>
      </c>
      <c r="CY583" s="27" t="s">
        <v>5154</v>
      </c>
    </row>
    <row r="584" spans="102:104" ht="15" customHeight="1" x14ac:dyDescent="0.15">
      <c r="CX584" t="s">
        <v>1020</v>
      </c>
      <c r="CY584" s="27" t="s">
        <v>5154</v>
      </c>
    </row>
    <row r="585" spans="102:104" ht="15" customHeight="1" x14ac:dyDescent="0.15">
      <c r="CX585" t="s">
        <v>744</v>
      </c>
      <c r="CY585" s="27" t="s">
        <v>5154</v>
      </c>
    </row>
    <row r="586" spans="102:104" ht="15" customHeight="1" x14ac:dyDescent="0.15">
      <c r="CX586" t="s">
        <v>3249</v>
      </c>
      <c r="CY586" s="27" t="s">
        <v>5152</v>
      </c>
    </row>
    <row r="587" spans="102:104" ht="15" customHeight="1" x14ac:dyDescent="0.15">
      <c r="CX587" t="s">
        <v>955</v>
      </c>
      <c r="CY587" s="27" t="s">
        <v>5152</v>
      </c>
    </row>
    <row r="588" spans="102:104" ht="15" customHeight="1" x14ac:dyDescent="0.15">
      <c r="CX588" t="s">
        <v>174</v>
      </c>
      <c r="CY588" s="27" t="s">
        <v>5152</v>
      </c>
    </row>
    <row r="589" spans="102:104" ht="15" customHeight="1" x14ac:dyDescent="0.15">
      <c r="CX589" t="s">
        <v>916</v>
      </c>
      <c r="CY589" s="27" t="s">
        <v>5153</v>
      </c>
    </row>
    <row r="590" spans="102:104" ht="15" customHeight="1" x14ac:dyDescent="0.15">
      <c r="CX590" t="s">
        <v>911</v>
      </c>
      <c r="CY590" s="27" t="s">
        <v>5152</v>
      </c>
    </row>
    <row r="591" spans="102:104" ht="15" customHeight="1" x14ac:dyDescent="0.15">
      <c r="CX591" t="s">
        <v>913</v>
      </c>
      <c r="CY591" s="27" t="s">
        <v>5152</v>
      </c>
    </row>
    <row r="592" spans="102:104" ht="15" customHeight="1" x14ac:dyDescent="0.15">
      <c r="CX592" t="s">
        <v>3106</v>
      </c>
      <c r="CY592" s="27" t="s">
        <v>5152</v>
      </c>
    </row>
    <row r="593" spans="102:105" ht="15" customHeight="1" x14ac:dyDescent="0.15">
      <c r="CX593" t="s">
        <v>3210</v>
      </c>
      <c r="CY593" s="27" t="s">
        <v>5152</v>
      </c>
    </row>
    <row r="594" spans="102:105" ht="15" customHeight="1" x14ac:dyDescent="0.15">
      <c r="CX594" t="s">
        <v>227</v>
      </c>
      <c r="CY594" s="27" t="s">
        <v>5152</v>
      </c>
    </row>
    <row r="595" spans="102:105" ht="15" customHeight="1" x14ac:dyDescent="0.15">
      <c r="CX595" t="s">
        <v>568</v>
      </c>
      <c r="CY595" s="27" t="s">
        <v>5154</v>
      </c>
    </row>
    <row r="596" spans="102:105" ht="15" customHeight="1" x14ac:dyDescent="0.15">
      <c r="CX596" t="s">
        <v>3357</v>
      </c>
      <c r="CY596" s="27" t="s">
        <v>5154</v>
      </c>
    </row>
    <row r="597" spans="102:105" ht="15" customHeight="1" x14ac:dyDescent="0.15">
      <c r="CX597" t="s">
        <v>951</v>
      </c>
      <c r="CY597" s="27" t="s">
        <v>5154</v>
      </c>
    </row>
    <row r="598" spans="102:105" ht="15" customHeight="1" x14ac:dyDescent="0.15">
      <c r="CX598" t="s">
        <v>5197</v>
      </c>
      <c r="CY598" s="27" t="s">
        <v>5152</v>
      </c>
      <c r="CZ598" s="27" t="s">
        <v>5154</v>
      </c>
      <c r="DA598" s="27" t="s">
        <v>5154</v>
      </c>
    </row>
    <row r="599" spans="102:105" ht="15" customHeight="1" x14ac:dyDescent="0.15">
      <c r="CX599" t="s">
        <v>5191</v>
      </c>
      <c r="CY599" s="27" t="s">
        <v>5153</v>
      </c>
      <c r="CZ599" s="27" t="s">
        <v>5152</v>
      </c>
      <c r="DA599" s="27" t="s">
        <v>5162</v>
      </c>
    </row>
    <row r="600" spans="102:105" ht="15" customHeight="1" x14ac:dyDescent="0.15">
      <c r="CX600" t="s">
        <v>5190</v>
      </c>
      <c r="CY600" s="27" t="s">
        <v>5151</v>
      </c>
      <c r="CZ600" s="27" t="s">
        <v>5178</v>
      </c>
    </row>
    <row r="601" spans="102:105" ht="15" customHeight="1" x14ac:dyDescent="0.15">
      <c r="CX601" t="s">
        <v>5198</v>
      </c>
      <c r="CY601" s="27" t="s">
        <v>5153</v>
      </c>
      <c r="CZ601" s="27" t="s">
        <v>5151</v>
      </c>
      <c r="DA601" s="27" t="s">
        <v>5178</v>
      </c>
    </row>
    <row r="602" spans="102:105" ht="15" customHeight="1" x14ac:dyDescent="0.15">
      <c r="CX602" t="s">
        <v>5202</v>
      </c>
      <c r="CY602" s="27" t="s">
        <v>5153</v>
      </c>
      <c r="CZ602" s="27" t="s">
        <v>5151</v>
      </c>
    </row>
    <row r="603" spans="102:105" ht="15" customHeight="1" x14ac:dyDescent="0.15">
      <c r="CX603" t="s">
        <v>5206</v>
      </c>
      <c r="CY603" s="27" t="s">
        <v>5153</v>
      </c>
      <c r="CZ603" s="27" t="s">
        <v>5151</v>
      </c>
    </row>
    <row r="604" spans="102:105" ht="15" customHeight="1" x14ac:dyDescent="0.15">
      <c r="CX604" t="s">
        <v>5195</v>
      </c>
      <c r="CY604" s="27" t="s">
        <v>5178</v>
      </c>
    </row>
    <row r="605" spans="102:105" ht="15" customHeight="1" x14ac:dyDescent="0.15">
      <c r="CX605" t="s">
        <v>5194</v>
      </c>
      <c r="CY605" s="27" t="s">
        <v>5153</v>
      </c>
    </row>
    <row r="606" spans="102:105" ht="15" customHeight="1" x14ac:dyDescent="0.15">
      <c r="CX606" t="s">
        <v>5204</v>
      </c>
      <c r="CY606" s="27" t="s">
        <v>5151</v>
      </c>
    </row>
    <row r="607" spans="102:105" ht="15" customHeight="1" x14ac:dyDescent="0.15">
      <c r="CX607" t="s">
        <v>5205</v>
      </c>
      <c r="CY607" s="27" t="s">
        <v>5178</v>
      </c>
    </row>
    <row r="608" spans="102:105" ht="15" customHeight="1" x14ac:dyDescent="0.15">
      <c r="CX608" t="s">
        <v>5193</v>
      </c>
      <c r="CY608" s="27" t="s">
        <v>5162</v>
      </c>
    </row>
    <row r="609" spans="102:105" ht="15" customHeight="1" x14ac:dyDescent="0.15">
      <c r="CX609" t="s">
        <v>5196</v>
      </c>
      <c r="CY609" s="27" t="s">
        <v>5153</v>
      </c>
    </row>
    <row r="610" spans="102:105" ht="15" customHeight="1" x14ac:dyDescent="0.15">
      <c r="CX610" t="s">
        <v>5203</v>
      </c>
      <c r="CY610" s="27" t="s">
        <v>5151</v>
      </c>
    </row>
    <row r="611" spans="102:105" ht="15" customHeight="1" x14ac:dyDescent="0.15">
      <c r="CX611" t="s">
        <v>5192</v>
      </c>
      <c r="CY611" s="27" t="s">
        <v>5153</v>
      </c>
      <c r="CZ611" s="27" t="s">
        <v>5178</v>
      </c>
    </row>
    <row r="612" spans="102:105" ht="15" customHeight="1" x14ac:dyDescent="0.15">
      <c r="CX612" t="s">
        <v>5189</v>
      </c>
      <c r="CY612" s="27" t="s">
        <v>5153</v>
      </c>
      <c r="CZ612" s="27" t="s">
        <v>5178</v>
      </c>
    </row>
    <row r="613" spans="102:105" ht="15" customHeight="1" x14ac:dyDescent="0.15">
      <c r="CX613" t="s">
        <v>5208</v>
      </c>
      <c r="CY613" s="27" t="s">
        <v>5153</v>
      </c>
      <c r="CZ613" s="27" t="s">
        <v>5153</v>
      </c>
      <c r="DA613" s="27" t="s">
        <v>5152</v>
      </c>
    </row>
    <row r="614" spans="102:105" ht="15" customHeight="1" x14ac:dyDescent="0.15">
      <c r="CX614" t="s">
        <v>5213</v>
      </c>
      <c r="CY614" s="27" t="s">
        <v>5153</v>
      </c>
      <c r="CZ614" s="27" t="s">
        <v>5153</v>
      </c>
      <c r="DA614" s="27" t="s">
        <v>5178</v>
      </c>
    </row>
    <row r="615" spans="102:105" ht="15" customHeight="1" x14ac:dyDescent="0.15">
      <c r="CX615" t="s">
        <v>5211</v>
      </c>
      <c r="CY615" s="27" t="s">
        <v>5152</v>
      </c>
      <c r="CZ615" s="27" t="s">
        <v>5154</v>
      </c>
    </row>
    <row r="616" spans="102:105" ht="15" customHeight="1" x14ac:dyDescent="0.15">
      <c r="CX616" t="s">
        <v>5215</v>
      </c>
      <c r="CY616" s="27" t="s">
        <v>5153</v>
      </c>
      <c r="CZ616" s="27" t="s">
        <v>5153</v>
      </c>
      <c r="DA616" s="27" t="s">
        <v>5153</v>
      </c>
    </row>
    <row r="617" spans="102:105" ht="15" customHeight="1" x14ac:dyDescent="0.15">
      <c r="CX617" t="s">
        <v>5212</v>
      </c>
      <c r="CY617" s="27" t="s">
        <v>5153</v>
      </c>
      <c r="CZ617" s="27" t="s">
        <v>5153</v>
      </c>
      <c r="DA617" s="27" t="s">
        <v>5152</v>
      </c>
    </row>
    <row r="618" spans="102:105" ht="15" customHeight="1" x14ac:dyDescent="0.15">
      <c r="CX618" t="s">
        <v>5210</v>
      </c>
      <c r="CY618" s="27" t="s">
        <v>5151</v>
      </c>
    </row>
    <row r="619" spans="102:105" ht="15" customHeight="1" x14ac:dyDescent="0.15">
      <c r="CX619" t="s">
        <v>5216</v>
      </c>
      <c r="CY619" s="27" t="s">
        <v>5154</v>
      </c>
      <c r="CZ619" s="27" t="s">
        <v>5154</v>
      </c>
      <c r="DA619" s="27" t="s">
        <v>5154</v>
      </c>
    </row>
    <row r="620" spans="102:105" ht="15" customHeight="1" x14ac:dyDescent="0.15">
      <c r="CX620" t="s">
        <v>5217</v>
      </c>
      <c r="CY620" s="27" t="s">
        <v>5153</v>
      </c>
      <c r="CZ620" s="27" t="s">
        <v>5151</v>
      </c>
      <c r="DA620" s="27" t="s">
        <v>5151</v>
      </c>
    </row>
    <row r="621" spans="102:105" ht="15" customHeight="1" x14ac:dyDescent="0.15">
      <c r="CX621" t="s">
        <v>5218</v>
      </c>
      <c r="CY621" s="27" t="s">
        <v>5153</v>
      </c>
      <c r="CZ621" s="27" t="s">
        <v>5152</v>
      </c>
    </row>
    <row r="622" spans="102:105" ht="15" customHeight="1" x14ac:dyDescent="0.15">
      <c r="CX622" t="s">
        <v>5219</v>
      </c>
      <c r="CY622" s="27" t="s">
        <v>5153</v>
      </c>
      <c r="CZ622" s="27" t="s">
        <v>5153</v>
      </c>
      <c r="DA622" s="27" t="s">
        <v>5152</v>
      </c>
    </row>
    <row r="623" spans="102:105" ht="15" customHeight="1" x14ac:dyDescent="0.15">
      <c r="CX623" t="s">
        <v>5220</v>
      </c>
      <c r="CY623" s="27" t="s">
        <v>5153</v>
      </c>
      <c r="CZ623" s="27" t="s">
        <v>5151</v>
      </c>
    </row>
    <row r="624" spans="102:105" ht="15" customHeight="1" x14ac:dyDescent="0.15">
      <c r="CX624" t="s">
        <v>5221</v>
      </c>
      <c r="CY624" s="27" t="s">
        <v>5153</v>
      </c>
      <c r="CZ624" s="27" t="s">
        <v>5151</v>
      </c>
    </row>
    <row r="625" spans="102:105" ht="15" customHeight="1" x14ac:dyDescent="0.15">
      <c r="CX625" t="s">
        <v>5222</v>
      </c>
      <c r="CY625" s="27" t="s">
        <v>5153</v>
      </c>
      <c r="CZ625" s="27" t="s">
        <v>5178</v>
      </c>
    </row>
    <row r="626" spans="102:105" ht="15" customHeight="1" x14ac:dyDescent="0.15">
      <c r="CX626" t="s">
        <v>5223</v>
      </c>
      <c r="CY626" s="27" t="s">
        <v>5153</v>
      </c>
      <c r="CZ626" s="27" t="s">
        <v>5153</v>
      </c>
      <c r="DA626" s="27" t="s">
        <v>5152</v>
      </c>
    </row>
    <row r="627" spans="102:105" ht="15" customHeight="1" x14ac:dyDescent="0.15">
      <c r="CX627" t="s">
        <v>5224</v>
      </c>
      <c r="CY627" s="27" t="s">
        <v>5151</v>
      </c>
      <c r="CZ627" s="27" t="s">
        <v>5153</v>
      </c>
      <c r="DA627" s="27" t="s">
        <v>5153</v>
      </c>
    </row>
    <row r="628" spans="102:105" ht="15" customHeight="1" x14ac:dyDescent="0.15">
      <c r="CX628" t="s">
        <v>5225</v>
      </c>
      <c r="CY628" s="27" t="s">
        <v>5178</v>
      </c>
    </row>
    <row r="629" spans="102:105" ht="15" customHeight="1" x14ac:dyDescent="0.15">
      <c r="CX629" t="s">
        <v>5226</v>
      </c>
      <c r="CY629" s="27" t="s">
        <v>5153</v>
      </c>
    </row>
    <row r="630" spans="102:105" ht="15" customHeight="1" x14ac:dyDescent="0.15">
      <c r="CX630" t="s">
        <v>5227</v>
      </c>
      <c r="CY630" s="27" t="s">
        <v>5153</v>
      </c>
      <c r="CZ630" s="27" t="s">
        <v>5151</v>
      </c>
    </row>
    <row r="631" spans="102:105" ht="15" customHeight="1" x14ac:dyDescent="0.15">
      <c r="CX631" t="s">
        <v>5228</v>
      </c>
      <c r="CY631" s="27" t="s">
        <v>5152</v>
      </c>
    </row>
    <row r="632" spans="102:105" ht="15" customHeight="1" x14ac:dyDescent="0.15">
      <c r="CX632" t="s">
        <v>5229</v>
      </c>
      <c r="CY632" s="27" t="s">
        <v>5152</v>
      </c>
      <c r="CZ632" s="27" t="s">
        <v>5154</v>
      </c>
    </row>
    <row r="633" spans="102:105" ht="15" customHeight="1" x14ac:dyDescent="0.15">
      <c r="CX633" t="s">
        <v>5230</v>
      </c>
      <c r="CY633" s="27" t="s">
        <v>5155</v>
      </c>
      <c r="CZ633" s="27" t="s">
        <v>5151</v>
      </c>
    </row>
    <row r="634" spans="102:105" ht="15" customHeight="1" x14ac:dyDescent="0.15">
      <c r="CX634" t="s">
        <v>5250</v>
      </c>
      <c r="CY634" s="27" t="s">
        <v>5153</v>
      </c>
      <c r="CZ634" s="27" t="s">
        <v>5154</v>
      </c>
      <c r="DA634" s="27" t="s">
        <v>5154</v>
      </c>
    </row>
    <row r="635" spans="102:105" ht="15" customHeight="1" x14ac:dyDescent="0.15">
      <c r="CX635" t="s">
        <v>5257</v>
      </c>
      <c r="CY635" s="27" t="s">
        <v>5154</v>
      </c>
      <c r="CZ635" s="27" t="s">
        <v>5152</v>
      </c>
      <c r="DA635" s="27" t="s">
        <v>5152</v>
      </c>
    </row>
    <row r="636" spans="102:105" ht="15" customHeight="1" x14ac:dyDescent="0.15">
      <c r="CX636" t="s">
        <v>5259</v>
      </c>
      <c r="CY636" s="27" t="s">
        <v>5151</v>
      </c>
    </row>
    <row r="637" spans="102:105" ht="15" customHeight="1" x14ac:dyDescent="0.15">
      <c r="CX637" t="s">
        <v>5248</v>
      </c>
      <c r="CY637" s="27" t="s">
        <v>5154</v>
      </c>
    </row>
    <row r="638" spans="102:105" ht="15" customHeight="1" x14ac:dyDescent="0.15">
      <c r="CX638" t="s">
        <v>5249</v>
      </c>
      <c r="CY638" s="27" t="s">
        <v>5153</v>
      </c>
    </row>
    <row r="639" spans="102:105" ht="15" customHeight="1" x14ac:dyDescent="0.15">
      <c r="CX639" t="s">
        <v>5246</v>
      </c>
      <c r="CY639" s="27" t="s">
        <v>5153</v>
      </c>
      <c r="CZ639" s="27" t="s">
        <v>5154</v>
      </c>
      <c r="DA639" s="27" t="s">
        <v>5152</v>
      </c>
    </row>
    <row r="640" spans="102:105" ht="15" customHeight="1" x14ac:dyDescent="0.15">
      <c r="CX640" t="s">
        <v>5242</v>
      </c>
      <c r="CY640" s="27" t="s">
        <v>5153</v>
      </c>
      <c r="CZ640" s="27" t="s">
        <v>5152</v>
      </c>
    </row>
    <row r="641" spans="102:105" ht="15" customHeight="1" x14ac:dyDescent="0.15">
      <c r="CX641" t="s">
        <v>5244</v>
      </c>
      <c r="CY641" s="27" t="s">
        <v>5153</v>
      </c>
      <c r="CZ641" s="27" t="s">
        <v>5153</v>
      </c>
    </row>
    <row r="642" spans="102:105" ht="15" customHeight="1" x14ac:dyDescent="0.15">
      <c r="CX642" t="s">
        <v>5252</v>
      </c>
      <c r="CY642" s="27" t="s">
        <v>5153</v>
      </c>
      <c r="CZ642" s="27" t="s">
        <v>5152</v>
      </c>
    </row>
    <row r="643" spans="102:105" ht="15" customHeight="1" x14ac:dyDescent="0.15">
      <c r="CX643" t="s">
        <v>5255</v>
      </c>
      <c r="CY643" s="27" t="s">
        <v>5153</v>
      </c>
      <c r="CZ643" s="27" t="s">
        <v>5153</v>
      </c>
      <c r="DA643" s="27" t="s">
        <v>5162</v>
      </c>
    </row>
    <row r="644" spans="102:105" ht="15" customHeight="1" x14ac:dyDescent="0.15">
      <c r="CX644" t="s">
        <v>5254</v>
      </c>
      <c r="CY644" s="27" t="s">
        <v>5151</v>
      </c>
      <c r="CZ644" s="27" t="s">
        <v>5151</v>
      </c>
    </row>
    <row r="645" spans="102:105" ht="15" customHeight="1" x14ac:dyDescent="0.15">
      <c r="CX645" t="s">
        <v>5260</v>
      </c>
      <c r="CY645" s="27" t="s">
        <v>5152</v>
      </c>
    </row>
    <row r="646" spans="102:105" ht="15" customHeight="1" x14ac:dyDescent="0.15">
      <c r="CX646" t="s">
        <v>5261</v>
      </c>
      <c r="CY646" s="27" t="s">
        <v>5152</v>
      </c>
      <c r="CZ646" s="27" t="s">
        <v>5152</v>
      </c>
      <c r="DA646" s="27" t="s">
        <v>5152</v>
      </c>
    </row>
    <row r="647" spans="102:105" ht="15" customHeight="1" x14ac:dyDescent="0.15">
      <c r="CX647" t="s">
        <v>5263</v>
      </c>
      <c r="CY647" s="27" t="s">
        <v>5153</v>
      </c>
      <c r="CZ647" s="27" t="s">
        <v>5151</v>
      </c>
      <c r="DA647" s="27" t="s">
        <v>5151</v>
      </c>
    </row>
    <row r="648" spans="102:105" ht="15" customHeight="1" x14ac:dyDescent="0.15">
      <c r="CX648" t="s">
        <v>5265</v>
      </c>
      <c r="CY648" s="27" t="s">
        <v>5153</v>
      </c>
      <c r="CZ648" s="27" t="s">
        <v>5178</v>
      </c>
    </row>
    <row r="649" spans="102:105" ht="15" customHeight="1" x14ac:dyDescent="0.15">
      <c r="CX649" t="s">
        <v>5287</v>
      </c>
      <c r="CY649" s="27" t="s">
        <v>5153</v>
      </c>
      <c r="CZ649" s="27" t="s">
        <v>5151</v>
      </c>
      <c r="DA649" s="27" t="s">
        <v>5178</v>
      </c>
    </row>
    <row r="650" spans="102:105" ht="15" customHeight="1" x14ac:dyDescent="0.15">
      <c r="CX650" t="s">
        <v>5298</v>
      </c>
      <c r="CY650" s="27" t="s">
        <v>5151</v>
      </c>
      <c r="CZ650" s="27" t="s">
        <v>5153</v>
      </c>
      <c r="DA650" s="27" t="s">
        <v>5153</v>
      </c>
    </row>
    <row r="651" spans="102:105" ht="15" customHeight="1" x14ac:dyDescent="0.15">
      <c r="CX651" t="s">
        <v>5301</v>
      </c>
      <c r="CY651" s="27" t="s">
        <v>5153</v>
      </c>
      <c r="CZ651" s="27" t="s">
        <v>5153</v>
      </c>
      <c r="DA651" s="27" t="s">
        <v>5178</v>
      </c>
    </row>
    <row r="652" spans="102:105" ht="15" customHeight="1" x14ac:dyDescent="0.15">
      <c r="CX652" t="s">
        <v>5271</v>
      </c>
      <c r="CY652" s="27" t="s">
        <v>5152</v>
      </c>
      <c r="CZ652" s="27" t="s">
        <v>5152</v>
      </c>
    </row>
    <row r="653" spans="102:105" ht="15" customHeight="1" x14ac:dyDescent="0.15">
      <c r="CX653" t="s">
        <v>5306</v>
      </c>
      <c r="CY653" s="27" t="s">
        <v>5178</v>
      </c>
    </row>
    <row r="654" spans="102:105" ht="15" customHeight="1" x14ac:dyDescent="0.15">
      <c r="CX654" t="s">
        <v>5285</v>
      </c>
      <c r="CY654" s="27" t="s">
        <v>5153</v>
      </c>
      <c r="CZ654" s="27" t="s">
        <v>5151</v>
      </c>
      <c r="DA654" s="27" t="s">
        <v>5151</v>
      </c>
    </row>
    <row r="655" spans="102:105" ht="15" customHeight="1" x14ac:dyDescent="0.15">
      <c r="CX655" t="s">
        <v>5288</v>
      </c>
      <c r="CY655" s="27" t="s">
        <v>5153</v>
      </c>
      <c r="CZ655" s="27" t="s">
        <v>5153</v>
      </c>
      <c r="DA655" s="27" t="s">
        <v>5153</v>
      </c>
    </row>
    <row r="656" spans="102:105" ht="15" customHeight="1" x14ac:dyDescent="0.15">
      <c r="CX656" t="s">
        <v>5304</v>
      </c>
      <c r="CY656" s="27" t="s">
        <v>5151</v>
      </c>
      <c r="CZ656" s="27" t="s">
        <v>5153</v>
      </c>
      <c r="DA656" s="27" t="s">
        <v>5162</v>
      </c>
    </row>
    <row r="657" spans="102:105" ht="15" customHeight="1" x14ac:dyDescent="0.15">
      <c r="CX657" t="s">
        <v>5273</v>
      </c>
      <c r="CY657" s="27" t="s">
        <v>5153</v>
      </c>
      <c r="CZ657" s="27" t="s">
        <v>5154</v>
      </c>
      <c r="DA657" s="27" t="s">
        <v>5154</v>
      </c>
    </row>
    <row r="658" spans="102:105" ht="15" customHeight="1" x14ac:dyDescent="0.15">
      <c r="CX658" t="s">
        <v>5294</v>
      </c>
      <c r="CY658" s="27" t="s">
        <v>5151</v>
      </c>
      <c r="CZ658" s="27" t="s">
        <v>5153</v>
      </c>
    </row>
    <row r="659" spans="102:105" ht="15" customHeight="1" x14ac:dyDescent="0.15">
      <c r="CX659" t="s">
        <v>5293</v>
      </c>
      <c r="CY659" s="27" t="s">
        <v>5178</v>
      </c>
    </row>
    <row r="660" spans="102:105" ht="15" customHeight="1" x14ac:dyDescent="0.15">
      <c r="CX660" t="s">
        <v>5276</v>
      </c>
      <c r="CY660" s="27" t="s">
        <v>5152</v>
      </c>
    </row>
    <row r="661" spans="102:105" ht="15" customHeight="1" x14ac:dyDescent="0.15">
      <c r="CX661" t="s">
        <v>5275</v>
      </c>
      <c r="CY661" s="27" t="s">
        <v>5153</v>
      </c>
    </row>
    <row r="662" spans="102:105" ht="15" customHeight="1" x14ac:dyDescent="0.15">
      <c r="CX662" t="s">
        <v>5296</v>
      </c>
      <c r="CY662" s="27" t="s">
        <v>5151</v>
      </c>
    </row>
    <row r="663" spans="102:105" ht="15" customHeight="1" x14ac:dyDescent="0.15">
      <c r="CX663" t="s">
        <v>5297</v>
      </c>
      <c r="CY663" s="27" t="s">
        <v>5151</v>
      </c>
      <c r="CZ663" s="27" t="s">
        <v>5153</v>
      </c>
    </row>
    <row r="664" spans="102:105" ht="15" customHeight="1" x14ac:dyDescent="0.15">
      <c r="CX664" t="s">
        <v>5283</v>
      </c>
      <c r="CY664" s="27" t="s">
        <v>5151</v>
      </c>
      <c r="CZ664" s="27" t="s">
        <v>5151</v>
      </c>
      <c r="DA664" s="27" t="s">
        <v>5178</v>
      </c>
    </row>
    <row r="665" spans="102:105" ht="15" customHeight="1" x14ac:dyDescent="0.15">
      <c r="CX665" t="s">
        <v>5291</v>
      </c>
      <c r="CY665" s="27" t="s">
        <v>5153</v>
      </c>
      <c r="CZ665" s="27" t="s">
        <v>5154</v>
      </c>
      <c r="DA665" s="27" t="s">
        <v>5152</v>
      </c>
    </row>
    <row r="666" spans="102:105" ht="15" customHeight="1" x14ac:dyDescent="0.15">
      <c r="CX666" t="s">
        <v>5282</v>
      </c>
      <c r="CY666" s="27" t="s">
        <v>5153</v>
      </c>
    </row>
    <row r="667" spans="102:105" ht="15" customHeight="1" x14ac:dyDescent="0.15">
      <c r="CX667" t="s">
        <v>5279</v>
      </c>
      <c r="CY667" s="27" t="s">
        <v>5178</v>
      </c>
    </row>
    <row r="668" spans="102:105" ht="15" customHeight="1" x14ac:dyDescent="0.15">
      <c r="CX668" t="s">
        <v>5280</v>
      </c>
      <c r="CY668" s="27" t="s">
        <v>5151</v>
      </c>
      <c r="CZ668" s="27" t="s">
        <v>5153</v>
      </c>
      <c r="DA668" s="27" t="s">
        <v>5153</v>
      </c>
    </row>
    <row r="669" spans="102:105" ht="15" customHeight="1" x14ac:dyDescent="0.15">
      <c r="CX669" t="s">
        <v>5390</v>
      </c>
      <c r="CY669" s="27" t="s">
        <v>5153</v>
      </c>
      <c r="CZ669" s="27" t="s">
        <v>5151</v>
      </c>
      <c r="DA669" s="27" t="s">
        <v>5178</v>
      </c>
    </row>
    <row r="670" spans="102:105" ht="15" customHeight="1" x14ac:dyDescent="0.15">
      <c r="CX670" t="s">
        <v>5389</v>
      </c>
      <c r="CY670" s="27" t="s">
        <v>5153</v>
      </c>
      <c r="CZ670" s="27" t="s">
        <v>5152</v>
      </c>
      <c r="DA670" s="27" t="s">
        <v>5152</v>
      </c>
    </row>
    <row r="671" spans="102:105" ht="15" customHeight="1" x14ac:dyDescent="0.15">
      <c r="CX671" t="s">
        <v>5388</v>
      </c>
      <c r="CY671" s="27" t="s">
        <v>5153</v>
      </c>
      <c r="CZ671" s="27" t="s">
        <v>5154</v>
      </c>
      <c r="DA671" s="27" t="s">
        <v>5154</v>
      </c>
    </row>
    <row r="672" spans="102:105" ht="15" customHeight="1" x14ac:dyDescent="0.15">
      <c r="CX672" t="s">
        <v>5387</v>
      </c>
      <c r="CY672" s="27" t="s">
        <v>5153</v>
      </c>
      <c r="CZ672" s="27" t="s">
        <v>5152</v>
      </c>
    </row>
    <row r="673" spans="102:104" ht="15" customHeight="1" x14ac:dyDescent="0.15">
      <c r="CX673" t="s">
        <v>5313</v>
      </c>
      <c r="CY673" s="27" t="s">
        <v>5153</v>
      </c>
      <c r="CZ673" s="27" t="s">
        <v>5178</v>
      </c>
    </row>
  </sheetData>
  <phoneticPr fontId="1"/>
  <conditionalFormatting sqref="J95:K95 B5:E5 B23:E23 B41:E41 B59:E59 B77:E77 B95:E95 J5:K5 J23:K23 J41:K41 J59:K59 J77:K77">
    <cfRule type="cellIs" dxfId="6132" priority="1675" operator="equal">
      <formula>"C"</formula>
    </cfRule>
    <cfRule type="cellIs" dxfId="6131" priority="1676" operator="equal">
      <formula>"B"</formula>
    </cfRule>
    <cfRule type="cellIs" dxfId="6130" priority="1677" operator="equal">
      <formula>"A"</formula>
    </cfRule>
  </conditionalFormatting>
  <conditionalFormatting sqref="V1:AG1 V4:AG1048576 W2:AG3 B1:M1048576">
    <cfRule type="containsErrors" dxfId="6129" priority="1674">
      <formula>ISERROR(B1)</formula>
    </cfRule>
  </conditionalFormatting>
  <conditionalFormatting sqref="D1:E1048576 J1:K1048576">
    <cfRule type="cellIs" dxfId="6128" priority="1661" operator="equal">
      <formula>"◎"</formula>
    </cfRule>
    <cfRule type="cellIs" dxfId="6127" priority="1662" operator="equal">
      <formula>"△"</formula>
    </cfRule>
    <cfRule type="cellIs" dxfId="6126" priority="1663" operator="equal">
      <formula>"〇"</formula>
    </cfRule>
    <cfRule type="cellIs" dxfId="6125" priority="1664" operator="equal">
      <formula>"晩"</formula>
    </cfRule>
    <cfRule type="cellIs" dxfId="6124" priority="1665" operator="equal">
      <formula>"堅"</formula>
    </cfRule>
    <cfRule type="cellIs" dxfId="6123" priority="1666" operator="equal">
      <formula>"丈"</formula>
    </cfRule>
    <cfRule type="cellIs" dxfId="6122" priority="1667" operator="equal">
      <formula>"早"</formula>
    </cfRule>
    <cfRule type="cellIs" dxfId="6121" priority="1668" operator="equal">
      <formula>"気"</formula>
    </cfRule>
    <cfRule type="cellIs" dxfId="6120" priority="1669" operator="equal">
      <formula>"ダ"</formula>
    </cfRule>
    <cfRule type="cellIs" dxfId="6119" priority="1670" operator="equal">
      <formula>"長"</formula>
    </cfRule>
    <cfRule type="cellIs" dxfId="6118" priority="1671" operator="equal">
      <formula>"底"</formula>
    </cfRule>
    <cfRule type="cellIs" dxfId="6117" priority="1672" operator="equal">
      <formula>"短"</formula>
    </cfRule>
    <cfRule type="cellIs" dxfId="6116" priority="1673" operator="equal">
      <formula>0</formula>
    </cfRule>
  </conditionalFormatting>
  <conditionalFormatting sqref="J1:K1048576">
    <cfRule type="cellIs" dxfId="6115" priority="1659" operator="equal">
      <formula>"短"</formula>
    </cfRule>
    <cfRule type="cellIs" dxfId="6114" priority="1660" operator="equal">
      <formula>0</formula>
    </cfRule>
  </conditionalFormatting>
  <conditionalFormatting sqref="E1:E1048576 J1:K1048576">
    <cfRule type="cellIs" dxfId="6113" priority="1658" operator="equal">
      <formula>"速"</formula>
    </cfRule>
  </conditionalFormatting>
  <conditionalFormatting sqref="AC1:AG1048576">
    <cfRule type="cellIs" dxfId="6112" priority="1655" operator="equal">
      <formula>"C"</formula>
    </cfRule>
    <cfRule type="cellIs" dxfId="6111" priority="1656" operator="equal">
      <formula>"B"</formula>
    </cfRule>
    <cfRule type="cellIs" dxfId="6110" priority="1657" operator="equal">
      <formula>"A"</formula>
    </cfRule>
  </conditionalFormatting>
  <conditionalFormatting sqref="AB1:AB1048576 AD10 AD13 AD16 AD19 AD22 AD5">
    <cfRule type="cellIs" dxfId="6109" priority="1652" operator="equal">
      <formula>"△"</formula>
    </cfRule>
    <cfRule type="cellIs" dxfId="6108" priority="1653" operator="equal">
      <formula>"◎"</formula>
    </cfRule>
    <cfRule type="cellIs" dxfId="6107" priority="1654" operator="equal">
      <formula>"〇"</formula>
    </cfRule>
  </conditionalFormatting>
  <conditionalFormatting sqref="X1:X1048576">
    <cfRule type="cellIs" dxfId="6106" priority="1651" operator="equal">
      <formula>0</formula>
    </cfRule>
  </conditionalFormatting>
  <conditionalFormatting sqref="V2:V3">
    <cfRule type="containsErrors" dxfId="6105" priority="1617">
      <formula>ISERROR(V2)</formula>
    </cfRule>
  </conditionalFormatting>
  <conditionalFormatting sqref="N111:Q1048576">
    <cfRule type="containsErrors" dxfId="6104" priority="1610">
      <formula>ISERROR(N111)</formula>
    </cfRule>
  </conditionalFormatting>
  <conditionalFormatting sqref="P119:Q1048576 P111:Q117 N111:O1048576">
    <cfRule type="containsErrors" dxfId="6103" priority="1482">
      <formula>ISERROR(N111)</formula>
    </cfRule>
  </conditionalFormatting>
  <conditionalFormatting sqref="N111:Q1048576">
    <cfRule type="containsErrors" dxfId="6102" priority="1475">
      <formula>ISERROR(N111)</formula>
    </cfRule>
  </conditionalFormatting>
  <conditionalFormatting sqref="P119:Q1048576 P111:Q117 N111:O1048576">
    <cfRule type="containsErrors" dxfId="6101" priority="1474">
      <formula>ISERROR(N111)</formula>
    </cfRule>
  </conditionalFormatting>
  <conditionalFormatting sqref="N111:N1048576">
    <cfRule type="containsErrors" dxfId="6100" priority="1467">
      <formula>ISERROR(N111)</formula>
    </cfRule>
  </conditionalFormatting>
  <conditionalFormatting sqref="N111:N1048576">
    <cfRule type="containsErrors" dxfId="6099" priority="1465">
      <formula>ISERROR(N111)</formula>
    </cfRule>
  </conditionalFormatting>
  <conditionalFormatting sqref="N111:N1048576">
    <cfRule type="containsErrors" dxfId="6098" priority="1458">
      <formula>ISERROR(N111)</formula>
    </cfRule>
  </conditionalFormatting>
  <conditionalFormatting sqref="N111:N1048576">
    <cfRule type="containsErrors" dxfId="6097" priority="1457">
      <formula>ISERROR(N111)</formula>
    </cfRule>
  </conditionalFormatting>
  <conditionalFormatting sqref="N111:N1048576">
    <cfRule type="containsErrors" dxfId="6096" priority="1450">
      <formula>ISERROR(N111)</formula>
    </cfRule>
  </conditionalFormatting>
  <conditionalFormatting sqref="N111:N1048576">
    <cfRule type="containsErrors" dxfId="6095" priority="1448">
      <formula>ISERROR(N111)</formula>
    </cfRule>
  </conditionalFormatting>
  <conditionalFormatting sqref="N111:N1048576">
    <cfRule type="containsErrors" dxfId="6094" priority="1441">
      <formula>ISERROR(N111)</formula>
    </cfRule>
  </conditionalFormatting>
  <conditionalFormatting sqref="N111:N1048576">
    <cfRule type="containsErrors" dxfId="6093" priority="1440">
      <formula>ISERROR(N111)</formula>
    </cfRule>
  </conditionalFormatting>
  <conditionalFormatting sqref="W26">
    <cfRule type="containsErrors" dxfId="6092" priority="1425">
      <formula>ISERROR(W26)</formula>
    </cfRule>
  </conditionalFormatting>
  <conditionalFormatting sqref="X5">
    <cfRule type="containsErrors" dxfId="6091" priority="1424">
      <formula>ISERROR(X5)</formula>
    </cfRule>
  </conditionalFormatting>
  <conditionalFormatting sqref="X5">
    <cfRule type="cellIs" dxfId="6090" priority="1423" operator="equal">
      <formula>0</formula>
    </cfRule>
  </conditionalFormatting>
  <conditionalFormatting sqref="X5">
    <cfRule type="containsErrors" dxfId="6089" priority="1422">
      <formula>ISERROR(X5)</formula>
    </cfRule>
  </conditionalFormatting>
  <conditionalFormatting sqref="X5">
    <cfRule type="cellIs" dxfId="6088" priority="1421" operator="equal">
      <formula>0</formula>
    </cfRule>
  </conditionalFormatting>
  <conditionalFormatting sqref="X26">
    <cfRule type="containsErrors" dxfId="6087" priority="1420">
      <formula>ISERROR(X26)</formula>
    </cfRule>
  </conditionalFormatting>
  <conditionalFormatting sqref="X26">
    <cfRule type="cellIs" dxfId="6086" priority="1419" operator="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6085" priority="1418">
      <formula>ISERROR(N1)</formula>
    </cfRule>
  </conditionalFormatting>
  <conditionalFormatting sqref="O13">
    <cfRule type="containsErrors" dxfId="6084" priority="1417">
      <formula>ISERROR(O13)</formula>
    </cfRule>
  </conditionalFormatting>
  <conditionalFormatting sqref="O16">
    <cfRule type="containsErrors" dxfId="6083" priority="1416">
      <formula>ISERROR(O16)</formula>
    </cfRule>
  </conditionalFormatting>
  <conditionalFormatting sqref="O103">
    <cfRule type="containsErrors" dxfId="6082" priority="1415">
      <formula>ISERROR(O103)</formula>
    </cfRule>
  </conditionalFormatting>
  <conditionalFormatting sqref="O106">
    <cfRule type="containsErrors" dxfId="6081" priority="1414">
      <formula>ISERROR(O106)</formula>
    </cfRule>
  </conditionalFormatting>
  <conditionalFormatting sqref="O85">
    <cfRule type="containsErrors" dxfId="6080" priority="1413">
      <formula>ISERROR(O85)</formula>
    </cfRule>
  </conditionalFormatting>
  <conditionalFormatting sqref="O88">
    <cfRule type="containsErrors" dxfId="6079" priority="1412">
      <formula>ISERROR(O88)</formula>
    </cfRule>
  </conditionalFormatting>
  <conditionalFormatting sqref="O67">
    <cfRule type="containsErrors" dxfId="6078" priority="1411">
      <formula>ISERROR(O67)</formula>
    </cfRule>
  </conditionalFormatting>
  <conditionalFormatting sqref="O70">
    <cfRule type="containsErrors" dxfId="6077" priority="1410">
      <formula>ISERROR(O70)</formula>
    </cfRule>
  </conditionalFormatting>
  <conditionalFormatting sqref="O49">
    <cfRule type="containsErrors" dxfId="6076" priority="1409">
      <formula>ISERROR(O49)</formula>
    </cfRule>
  </conditionalFormatting>
  <conditionalFormatting sqref="O52">
    <cfRule type="containsErrors" dxfId="6075" priority="1408">
      <formula>ISERROR(O52)</formula>
    </cfRule>
  </conditionalFormatting>
  <conditionalFormatting sqref="O31">
    <cfRule type="containsErrors" dxfId="6074" priority="1407">
      <formula>ISERROR(O31)</formula>
    </cfRule>
  </conditionalFormatting>
  <conditionalFormatting sqref="O34">
    <cfRule type="containsErrors" dxfId="6073" priority="1406">
      <formula>ISERROR(O34)</formula>
    </cfRule>
  </conditionalFormatting>
  <conditionalFormatting sqref="O13">
    <cfRule type="containsErrors" dxfId="6072" priority="1405">
      <formula>ISERROR(O13)</formula>
    </cfRule>
  </conditionalFormatting>
  <conditionalFormatting sqref="O16">
    <cfRule type="containsErrors" dxfId="6071" priority="1404">
      <formula>ISERROR(O16)</formula>
    </cfRule>
  </conditionalFormatting>
  <conditionalFormatting sqref="O49">
    <cfRule type="containsErrors" dxfId="6070" priority="1403">
      <formula>ISERROR(O49)</formula>
    </cfRule>
  </conditionalFormatting>
  <conditionalFormatting sqref="O52">
    <cfRule type="containsErrors" dxfId="6069" priority="1402">
      <formula>ISERROR(O52)</formula>
    </cfRule>
  </conditionalFormatting>
  <conditionalFormatting sqref="O67">
    <cfRule type="containsErrors" dxfId="6068" priority="1401">
      <formula>ISERROR(O67)</formula>
    </cfRule>
  </conditionalFormatting>
  <conditionalFormatting sqref="O70">
    <cfRule type="containsErrors" dxfId="6067" priority="1400">
      <formula>ISERROR(O70)</formula>
    </cfRule>
  </conditionalFormatting>
  <conditionalFormatting sqref="O67">
    <cfRule type="containsErrors" dxfId="6066" priority="1399">
      <formula>ISERROR(O67)</formula>
    </cfRule>
  </conditionalFormatting>
  <conditionalFormatting sqref="O70">
    <cfRule type="containsErrors" dxfId="6065" priority="1398">
      <formula>ISERROR(O70)</formula>
    </cfRule>
  </conditionalFormatting>
  <conditionalFormatting sqref="O31">
    <cfRule type="containsErrors" dxfId="6064" priority="1397">
      <formula>ISERROR(O31)</formula>
    </cfRule>
  </conditionalFormatting>
  <conditionalFormatting sqref="O34">
    <cfRule type="containsErrors" dxfId="6063" priority="1396">
      <formula>ISERROR(O34)</formula>
    </cfRule>
  </conditionalFormatting>
  <conditionalFormatting sqref="O31">
    <cfRule type="containsErrors" dxfId="6062" priority="1395">
      <formula>ISERROR(O31)</formula>
    </cfRule>
  </conditionalFormatting>
  <conditionalFormatting sqref="O34">
    <cfRule type="containsErrors" dxfId="6061" priority="1394">
      <formula>ISERROR(O34)</formula>
    </cfRule>
  </conditionalFormatting>
  <conditionalFormatting sqref="O49">
    <cfRule type="containsErrors" dxfId="6060" priority="1393">
      <formula>ISERROR(O49)</formula>
    </cfRule>
  </conditionalFormatting>
  <conditionalFormatting sqref="O52">
    <cfRule type="containsErrors" dxfId="6059" priority="1392">
      <formula>ISERROR(O52)</formula>
    </cfRule>
  </conditionalFormatting>
  <conditionalFormatting sqref="O49">
    <cfRule type="containsErrors" dxfId="6058" priority="1391">
      <formula>ISERROR(O49)</formula>
    </cfRule>
  </conditionalFormatting>
  <conditionalFormatting sqref="O52">
    <cfRule type="containsErrors" dxfId="6057" priority="1390">
      <formula>ISERROR(O52)</formula>
    </cfRule>
  </conditionalFormatting>
  <conditionalFormatting sqref="O49">
    <cfRule type="containsErrors" dxfId="6056" priority="1389">
      <formula>ISERROR(O49)</formula>
    </cfRule>
  </conditionalFormatting>
  <conditionalFormatting sqref="O52">
    <cfRule type="containsErrors" dxfId="6055" priority="1388">
      <formula>ISERROR(O52)</formula>
    </cfRule>
  </conditionalFormatting>
  <conditionalFormatting sqref="O49">
    <cfRule type="containsErrors" dxfId="6054" priority="1387">
      <formula>ISERROR(O49)</formula>
    </cfRule>
  </conditionalFormatting>
  <conditionalFormatting sqref="O52">
    <cfRule type="containsErrors" dxfId="6053" priority="1386">
      <formula>ISERROR(O52)</formula>
    </cfRule>
  </conditionalFormatting>
  <conditionalFormatting sqref="O49">
    <cfRule type="containsErrors" dxfId="6052" priority="1385">
      <formula>ISERROR(O49)</formula>
    </cfRule>
  </conditionalFormatting>
  <conditionalFormatting sqref="O52">
    <cfRule type="containsErrors" dxfId="6051" priority="1384">
      <formula>ISERROR(O52)</formula>
    </cfRule>
  </conditionalFormatting>
  <conditionalFormatting sqref="O49">
    <cfRule type="containsErrors" dxfId="6050" priority="1383">
      <formula>ISERROR(O49)</formula>
    </cfRule>
  </conditionalFormatting>
  <conditionalFormatting sqref="O52">
    <cfRule type="containsErrors" dxfId="6049" priority="1382">
      <formula>ISERROR(O52)</formula>
    </cfRule>
  </conditionalFormatting>
  <conditionalFormatting sqref="O67">
    <cfRule type="containsErrors" dxfId="6048" priority="1381">
      <formula>ISERROR(O67)</formula>
    </cfRule>
  </conditionalFormatting>
  <conditionalFormatting sqref="O70">
    <cfRule type="containsErrors" dxfId="6047" priority="1380">
      <formula>ISERROR(O70)</formula>
    </cfRule>
  </conditionalFormatting>
  <conditionalFormatting sqref="O67">
    <cfRule type="containsErrors" dxfId="6046" priority="1379">
      <formula>ISERROR(O67)</formula>
    </cfRule>
  </conditionalFormatting>
  <conditionalFormatting sqref="O70">
    <cfRule type="containsErrors" dxfId="6045" priority="1378">
      <formula>ISERROR(O70)</formula>
    </cfRule>
  </conditionalFormatting>
  <conditionalFormatting sqref="O67">
    <cfRule type="containsErrors" dxfId="6044" priority="1377">
      <formula>ISERROR(O67)</formula>
    </cfRule>
  </conditionalFormatting>
  <conditionalFormatting sqref="O70">
    <cfRule type="containsErrors" dxfId="6043" priority="1376">
      <formula>ISERROR(O70)</formula>
    </cfRule>
  </conditionalFormatting>
  <conditionalFormatting sqref="O85">
    <cfRule type="containsErrors" dxfId="6042" priority="1375">
      <formula>ISERROR(O85)</formula>
    </cfRule>
  </conditionalFormatting>
  <conditionalFormatting sqref="O88">
    <cfRule type="containsErrors" dxfId="6041" priority="1374">
      <formula>ISERROR(O88)</formula>
    </cfRule>
  </conditionalFormatting>
  <conditionalFormatting sqref="O85">
    <cfRule type="containsErrors" dxfId="6040" priority="1373">
      <formula>ISERROR(O85)</formula>
    </cfRule>
  </conditionalFormatting>
  <conditionalFormatting sqref="O88">
    <cfRule type="containsErrors" dxfId="6039" priority="1372">
      <formula>ISERROR(O88)</formula>
    </cfRule>
  </conditionalFormatting>
  <conditionalFormatting sqref="O85">
    <cfRule type="containsErrors" dxfId="6038" priority="1371">
      <formula>ISERROR(O85)</formula>
    </cfRule>
  </conditionalFormatting>
  <conditionalFormatting sqref="O88">
    <cfRule type="containsErrors" dxfId="6037" priority="1370">
      <formula>ISERROR(O88)</formula>
    </cfRule>
  </conditionalFormatting>
  <conditionalFormatting sqref="O103">
    <cfRule type="containsErrors" dxfId="6036" priority="1369">
      <formula>ISERROR(O103)</formula>
    </cfRule>
  </conditionalFormatting>
  <conditionalFormatting sqref="O106">
    <cfRule type="containsErrors" dxfId="6035" priority="1368">
      <formula>ISERROR(O106)</formula>
    </cfRule>
  </conditionalFormatting>
  <conditionalFormatting sqref="O103">
    <cfRule type="containsErrors" dxfId="6034" priority="1367">
      <formula>ISERROR(O103)</formula>
    </cfRule>
  </conditionalFormatting>
  <conditionalFormatting sqref="O106">
    <cfRule type="containsErrors" dxfId="6033" priority="1366">
      <formula>ISERROR(O106)</formula>
    </cfRule>
  </conditionalFormatting>
  <conditionalFormatting sqref="O103">
    <cfRule type="containsErrors" dxfId="6032" priority="1365">
      <formula>ISERROR(O103)</formula>
    </cfRule>
  </conditionalFormatting>
  <conditionalFormatting sqref="O106">
    <cfRule type="containsErrors" dxfId="6031" priority="1364">
      <formula>ISERROR(O106)</formula>
    </cfRule>
  </conditionalFormatting>
  <conditionalFormatting sqref="O49">
    <cfRule type="containsErrors" dxfId="6030" priority="1363">
      <formula>ISERROR(O49)</formula>
    </cfRule>
  </conditionalFormatting>
  <conditionalFormatting sqref="O52">
    <cfRule type="containsErrors" dxfId="6029" priority="1362">
      <formula>ISERROR(O52)</formula>
    </cfRule>
  </conditionalFormatting>
  <conditionalFormatting sqref="O49">
    <cfRule type="containsErrors" dxfId="6028" priority="1361">
      <formula>ISERROR(O49)</formula>
    </cfRule>
  </conditionalFormatting>
  <conditionalFormatting sqref="O52">
    <cfRule type="containsErrors" dxfId="6027" priority="1360">
      <formula>ISERROR(O52)</formula>
    </cfRule>
  </conditionalFormatting>
  <conditionalFormatting sqref="O49">
    <cfRule type="containsErrors" dxfId="6026" priority="1359">
      <formula>ISERROR(O49)</formula>
    </cfRule>
  </conditionalFormatting>
  <conditionalFormatting sqref="O52">
    <cfRule type="containsErrors" dxfId="6025" priority="1358">
      <formula>ISERROR(O52)</formula>
    </cfRule>
  </conditionalFormatting>
  <conditionalFormatting sqref="O67">
    <cfRule type="containsErrors" dxfId="6024" priority="1357">
      <formula>ISERROR(O67)</formula>
    </cfRule>
  </conditionalFormatting>
  <conditionalFormatting sqref="O70">
    <cfRule type="containsErrors" dxfId="6023" priority="1356">
      <formula>ISERROR(O70)</formula>
    </cfRule>
  </conditionalFormatting>
  <conditionalFormatting sqref="O67">
    <cfRule type="containsErrors" dxfId="6022" priority="1355">
      <formula>ISERROR(O67)</formula>
    </cfRule>
  </conditionalFormatting>
  <conditionalFormatting sqref="O70">
    <cfRule type="containsErrors" dxfId="6021" priority="1354">
      <formula>ISERROR(O70)</formula>
    </cfRule>
  </conditionalFormatting>
  <conditionalFormatting sqref="O67">
    <cfRule type="containsErrors" dxfId="6020" priority="1353">
      <formula>ISERROR(O67)</formula>
    </cfRule>
  </conditionalFormatting>
  <conditionalFormatting sqref="O70">
    <cfRule type="containsErrors" dxfId="6019" priority="1352">
      <formula>ISERROR(O70)</formula>
    </cfRule>
  </conditionalFormatting>
  <conditionalFormatting sqref="O67">
    <cfRule type="containsErrors" dxfId="6018" priority="1351">
      <formula>ISERROR(O67)</formula>
    </cfRule>
  </conditionalFormatting>
  <conditionalFormatting sqref="O70">
    <cfRule type="containsErrors" dxfId="6017" priority="1350">
      <formula>ISERROR(O70)</formula>
    </cfRule>
  </conditionalFormatting>
  <conditionalFormatting sqref="O67">
    <cfRule type="containsErrors" dxfId="6016" priority="1349">
      <formula>ISERROR(O67)</formula>
    </cfRule>
  </conditionalFormatting>
  <conditionalFormatting sqref="O70">
    <cfRule type="containsErrors" dxfId="6015" priority="1348">
      <formula>ISERROR(O70)</formula>
    </cfRule>
  </conditionalFormatting>
  <conditionalFormatting sqref="O67">
    <cfRule type="containsErrors" dxfId="6014" priority="1347">
      <formula>ISERROR(O67)</formula>
    </cfRule>
  </conditionalFormatting>
  <conditionalFormatting sqref="O70">
    <cfRule type="containsErrors" dxfId="6013" priority="1346">
      <formula>ISERROR(O70)</formula>
    </cfRule>
  </conditionalFormatting>
  <conditionalFormatting sqref="O67">
    <cfRule type="containsErrors" dxfId="6012" priority="1345">
      <formula>ISERROR(O67)</formula>
    </cfRule>
  </conditionalFormatting>
  <conditionalFormatting sqref="O70">
    <cfRule type="containsErrors" dxfId="6011" priority="1344">
      <formula>ISERROR(O70)</formula>
    </cfRule>
  </conditionalFormatting>
  <conditionalFormatting sqref="O67">
    <cfRule type="containsErrors" dxfId="6010" priority="1343">
      <formula>ISERROR(O67)</formula>
    </cfRule>
  </conditionalFormatting>
  <conditionalFormatting sqref="O70">
    <cfRule type="containsErrors" dxfId="6009" priority="1342">
      <formula>ISERROR(O70)</formula>
    </cfRule>
  </conditionalFormatting>
  <conditionalFormatting sqref="O67">
    <cfRule type="containsErrors" dxfId="6008" priority="1341">
      <formula>ISERROR(O67)</formula>
    </cfRule>
  </conditionalFormatting>
  <conditionalFormatting sqref="O70">
    <cfRule type="containsErrors" dxfId="6007" priority="1340">
      <formula>ISERROR(O70)</formula>
    </cfRule>
  </conditionalFormatting>
  <conditionalFormatting sqref="O67">
    <cfRule type="containsErrors" dxfId="6006" priority="1339">
      <formula>ISERROR(O67)</formula>
    </cfRule>
  </conditionalFormatting>
  <conditionalFormatting sqref="O70">
    <cfRule type="containsErrors" dxfId="6005" priority="1338">
      <formula>ISERROR(O70)</formula>
    </cfRule>
  </conditionalFormatting>
  <conditionalFormatting sqref="O67">
    <cfRule type="containsErrors" dxfId="6004" priority="1337">
      <formula>ISERROR(O67)</formula>
    </cfRule>
  </conditionalFormatting>
  <conditionalFormatting sqref="O70">
    <cfRule type="containsErrors" dxfId="6003" priority="1336">
      <formula>ISERROR(O70)</formula>
    </cfRule>
  </conditionalFormatting>
  <conditionalFormatting sqref="O85">
    <cfRule type="containsErrors" dxfId="6002" priority="1335">
      <formula>ISERROR(O85)</formula>
    </cfRule>
  </conditionalFormatting>
  <conditionalFormatting sqref="O88">
    <cfRule type="containsErrors" dxfId="6001" priority="1334">
      <formula>ISERROR(O88)</formula>
    </cfRule>
  </conditionalFormatting>
  <conditionalFormatting sqref="O85">
    <cfRule type="containsErrors" dxfId="6000" priority="1333">
      <formula>ISERROR(O85)</formula>
    </cfRule>
  </conditionalFormatting>
  <conditionalFormatting sqref="O88">
    <cfRule type="containsErrors" dxfId="5999" priority="1332">
      <formula>ISERROR(O88)</formula>
    </cfRule>
  </conditionalFormatting>
  <conditionalFormatting sqref="O85">
    <cfRule type="containsErrors" dxfId="5998" priority="1331">
      <formula>ISERROR(O85)</formula>
    </cfRule>
  </conditionalFormatting>
  <conditionalFormatting sqref="O88">
    <cfRule type="containsErrors" dxfId="5997" priority="1330">
      <formula>ISERROR(O88)</formula>
    </cfRule>
  </conditionalFormatting>
  <conditionalFormatting sqref="O85">
    <cfRule type="containsErrors" dxfId="5996" priority="1329">
      <formula>ISERROR(O85)</formula>
    </cfRule>
  </conditionalFormatting>
  <conditionalFormatting sqref="O88">
    <cfRule type="containsErrors" dxfId="5995" priority="1328">
      <formula>ISERROR(O88)</formula>
    </cfRule>
  </conditionalFormatting>
  <conditionalFormatting sqref="O85">
    <cfRule type="containsErrors" dxfId="5994" priority="1327">
      <formula>ISERROR(O85)</formula>
    </cfRule>
  </conditionalFormatting>
  <conditionalFormatting sqref="O88">
    <cfRule type="containsErrors" dxfId="5993" priority="1326">
      <formula>ISERROR(O88)</formula>
    </cfRule>
  </conditionalFormatting>
  <conditionalFormatting sqref="O85">
    <cfRule type="containsErrors" dxfId="5992" priority="1325">
      <formula>ISERROR(O85)</formula>
    </cfRule>
  </conditionalFormatting>
  <conditionalFormatting sqref="O88">
    <cfRule type="containsErrors" dxfId="5991" priority="1324">
      <formula>ISERROR(O88)</formula>
    </cfRule>
  </conditionalFormatting>
  <conditionalFormatting sqref="O85">
    <cfRule type="containsErrors" dxfId="5990" priority="1323">
      <formula>ISERROR(O85)</formula>
    </cfRule>
  </conditionalFormatting>
  <conditionalFormatting sqref="O88">
    <cfRule type="containsErrors" dxfId="5989" priority="1322">
      <formula>ISERROR(O88)</formula>
    </cfRule>
  </conditionalFormatting>
  <conditionalFormatting sqref="O85">
    <cfRule type="containsErrors" dxfId="5988" priority="1321">
      <formula>ISERROR(O85)</formula>
    </cfRule>
  </conditionalFormatting>
  <conditionalFormatting sqref="O88">
    <cfRule type="containsErrors" dxfId="5987" priority="1320">
      <formula>ISERROR(O88)</formula>
    </cfRule>
  </conditionalFormatting>
  <conditionalFormatting sqref="O85">
    <cfRule type="containsErrors" dxfId="5986" priority="1319">
      <formula>ISERROR(O85)</formula>
    </cfRule>
  </conditionalFormatting>
  <conditionalFormatting sqref="O88">
    <cfRule type="containsErrors" dxfId="5985" priority="1318">
      <formula>ISERROR(O88)</formula>
    </cfRule>
  </conditionalFormatting>
  <conditionalFormatting sqref="O85">
    <cfRule type="containsErrors" dxfId="5984" priority="1317">
      <formula>ISERROR(O85)</formula>
    </cfRule>
  </conditionalFormatting>
  <conditionalFormatting sqref="O88">
    <cfRule type="containsErrors" dxfId="5983" priority="1316">
      <formula>ISERROR(O88)</formula>
    </cfRule>
  </conditionalFormatting>
  <conditionalFormatting sqref="O85">
    <cfRule type="containsErrors" dxfId="5982" priority="1315">
      <formula>ISERROR(O85)</formula>
    </cfRule>
  </conditionalFormatting>
  <conditionalFormatting sqref="O88">
    <cfRule type="containsErrors" dxfId="5981" priority="1314">
      <formula>ISERROR(O88)</formula>
    </cfRule>
  </conditionalFormatting>
  <conditionalFormatting sqref="O103">
    <cfRule type="containsErrors" dxfId="5980" priority="1313">
      <formula>ISERROR(O103)</formula>
    </cfRule>
  </conditionalFormatting>
  <conditionalFormatting sqref="O106">
    <cfRule type="containsErrors" dxfId="5979" priority="1312">
      <formula>ISERROR(O106)</formula>
    </cfRule>
  </conditionalFormatting>
  <conditionalFormatting sqref="O103">
    <cfRule type="containsErrors" dxfId="5978" priority="1311">
      <formula>ISERROR(O103)</formula>
    </cfRule>
  </conditionalFormatting>
  <conditionalFormatting sqref="O106">
    <cfRule type="containsErrors" dxfId="5977" priority="1310">
      <formula>ISERROR(O106)</formula>
    </cfRule>
  </conditionalFormatting>
  <conditionalFormatting sqref="O103">
    <cfRule type="containsErrors" dxfId="5976" priority="1309">
      <formula>ISERROR(O103)</formula>
    </cfRule>
  </conditionalFormatting>
  <conditionalFormatting sqref="O106">
    <cfRule type="containsErrors" dxfId="5975" priority="1308">
      <formula>ISERROR(O106)</formula>
    </cfRule>
  </conditionalFormatting>
  <conditionalFormatting sqref="O103">
    <cfRule type="containsErrors" dxfId="5974" priority="1307">
      <formula>ISERROR(O103)</formula>
    </cfRule>
  </conditionalFormatting>
  <conditionalFormatting sqref="O106">
    <cfRule type="containsErrors" dxfId="5973" priority="1306">
      <formula>ISERROR(O106)</formula>
    </cfRule>
  </conditionalFormatting>
  <conditionalFormatting sqref="O103">
    <cfRule type="containsErrors" dxfId="5972" priority="1305">
      <formula>ISERROR(O103)</formula>
    </cfRule>
  </conditionalFormatting>
  <conditionalFormatting sqref="O106">
    <cfRule type="containsErrors" dxfId="5971" priority="1304">
      <formula>ISERROR(O106)</formula>
    </cfRule>
  </conditionalFormatting>
  <conditionalFormatting sqref="O103">
    <cfRule type="containsErrors" dxfId="5970" priority="1303">
      <formula>ISERROR(O103)</formula>
    </cfRule>
  </conditionalFormatting>
  <conditionalFormatting sqref="O106">
    <cfRule type="containsErrors" dxfId="5969" priority="1302">
      <formula>ISERROR(O106)</formula>
    </cfRule>
  </conditionalFormatting>
  <conditionalFormatting sqref="O103">
    <cfRule type="containsErrors" dxfId="5968" priority="1301">
      <formula>ISERROR(O103)</formula>
    </cfRule>
  </conditionalFormatting>
  <conditionalFormatting sqref="O106">
    <cfRule type="containsErrors" dxfId="5967" priority="1300">
      <formula>ISERROR(O106)</formula>
    </cfRule>
  </conditionalFormatting>
  <conditionalFormatting sqref="O103">
    <cfRule type="containsErrors" dxfId="5966" priority="1299">
      <formula>ISERROR(O103)</formula>
    </cfRule>
  </conditionalFormatting>
  <conditionalFormatting sqref="O106">
    <cfRule type="containsErrors" dxfId="5965" priority="1298">
      <formula>ISERROR(O106)</formula>
    </cfRule>
  </conditionalFormatting>
  <conditionalFormatting sqref="O103">
    <cfRule type="containsErrors" dxfId="5964" priority="1297">
      <formula>ISERROR(O103)</formula>
    </cfRule>
  </conditionalFormatting>
  <conditionalFormatting sqref="O106">
    <cfRule type="containsErrors" dxfId="5963" priority="1296">
      <formula>ISERROR(O106)</formula>
    </cfRule>
  </conditionalFormatting>
  <conditionalFormatting sqref="O103">
    <cfRule type="containsErrors" dxfId="5962" priority="1295">
      <formula>ISERROR(O103)</formula>
    </cfRule>
  </conditionalFormatting>
  <conditionalFormatting sqref="O106">
    <cfRule type="containsErrors" dxfId="5961" priority="1294">
      <formula>ISERROR(O106)</formula>
    </cfRule>
  </conditionalFormatting>
  <conditionalFormatting sqref="O103">
    <cfRule type="containsErrors" dxfId="5960" priority="1293">
      <formula>ISERROR(O103)</formula>
    </cfRule>
  </conditionalFormatting>
  <conditionalFormatting sqref="O106">
    <cfRule type="containsErrors" dxfId="5959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5958" priority="1291">
      <formula>ISERROR(N1)</formula>
    </cfRule>
  </conditionalFormatting>
  <conditionalFormatting sqref="O13">
    <cfRule type="containsErrors" dxfId="5957" priority="1290">
      <formula>ISERROR(O13)</formula>
    </cfRule>
  </conditionalFormatting>
  <conditionalFormatting sqref="O16">
    <cfRule type="containsErrors" dxfId="5956" priority="1289">
      <formula>ISERROR(O16)</formula>
    </cfRule>
  </conditionalFormatting>
  <conditionalFormatting sqref="O103">
    <cfRule type="containsErrors" dxfId="5955" priority="1288">
      <formula>ISERROR(O103)</formula>
    </cfRule>
  </conditionalFormatting>
  <conditionalFormatting sqref="O106">
    <cfRule type="containsErrors" dxfId="5954" priority="1287">
      <formula>ISERROR(O106)</formula>
    </cfRule>
  </conditionalFormatting>
  <conditionalFormatting sqref="O85">
    <cfRule type="containsErrors" dxfId="5953" priority="1286">
      <formula>ISERROR(O85)</formula>
    </cfRule>
  </conditionalFormatting>
  <conditionalFormatting sqref="O88">
    <cfRule type="containsErrors" dxfId="5952" priority="1285">
      <formula>ISERROR(O88)</formula>
    </cfRule>
  </conditionalFormatting>
  <conditionalFormatting sqref="O67">
    <cfRule type="containsErrors" dxfId="5951" priority="1284">
      <formula>ISERROR(O67)</formula>
    </cfRule>
  </conditionalFormatting>
  <conditionalFormatting sqref="O70">
    <cfRule type="containsErrors" dxfId="5950" priority="1283">
      <formula>ISERROR(O70)</formula>
    </cfRule>
  </conditionalFormatting>
  <conditionalFormatting sqref="O49">
    <cfRule type="containsErrors" dxfId="5949" priority="1282">
      <formula>ISERROR(O49)</formula>
    </cfRule>
  </conditionalFormatting>
  <conditionalFormatting sqref="O52">
    <cfRule type="containsErrors" dxfId="5948" priority="1281">
      <formula>ISERROR(O52)</formula>
    </cfRule>
  </conditionalFormatting>
  <conditionalFormatting sqref="O31">
    <cfRule type="containsErrors" dxfId="5947" priority="1280">
      <formula>ISERROR(O31)</formula>
    </cfRule>
  </conditionalFormatting>
  <conditionalFormatting sqref="O34">
    <cfRule type="containsErrors" dxfId="5946" priority="1279">
      <formula>ISERROR(O34)</formula>
    </cfRule>
  </conditionalFormatting>
  <conditionalFormatting sqref="O13">
    <cfRule type="containsErrors" dxfId="5945" priority="1278">
      <formula>ISERROR(O13)</formula>
    </cfRule>
  </conditionalFormatting>
  <conditionalFormatting sqref="O16">
    <cfRule type="containsErrors" dxfId="5944" priority="1277">
      <formula>ISERROR(O16)</formula>
    </cfRule>
  </conditionalFormatting>
  <conditionalFormatting sqref="O49">
    <cfRule type="containsErrors" dxfId="5943" priority="1276">
      <formula>ISERROR(O49)</formula>
    </cfRule>
  </conditionalFormatting>
  <conditionalFormatting sqref="O52">
    <cfRule type="containsErrors" dxfId="5942" priority="1275">
      <formula>ISERROR(O52)</formula>
    </cfRule>
  </conditionalFormatting>
  <conditionalFormatting sqref="O67">
    <cfRule type="containsErrors" dxfId="5941" priority="1274">
      <formula>ISERROR(O67)</formula>
    </cfRule>
  </conditionalFormatting>
  <conditionalFormatting sqref="O70">
    <cfRule type="containsErrors" dxfId="5940" priority="1273">
      <formula>ISERROR(O70)</formula>
    </cfRule>
  </conditionalFormatting>
  <conditionalFormatting sqref="O67">
    <cfRule type="containsErrors" dxfId="5939" priority="1272">
      <formula>ISERROR(O67)</formula>
    </cfRule>
  </conditionalFormatting>
  <conditionalFormatting sqref="O70">
    <cfRule type="containsErrors" dxfId="5938" priority="1271">
      <formula>ISERROR(O70)</formula>
    </cfRule>
  </conditionalFormatting>
  <conditionalFormatting sqref="O31">
    <cfRule type="containsErrors" dxfId="5937" priority="1270">
      <formula>ISERROR(O31)</formula>
    </cfRule>
  </conditionalFormatting>
  <conditionalFormatting sqref="O34">
    <cfRule type="containsErrors" dxfId="5936" priority="1269">
      <formula>ISERROR(O34)</formula>
    </cfRule>
  </conditionalFormatting>
  <conditionalFormatting sqref="O31">
    <cfRule type="containsErrors" dxfId="5935" priority="1268">
      <formula>ISERROR(O31)</formula>
    </cfRule>
  </conditionalFormatting>
  <conditionalFormatting sqref="O34">
    <cfRule type="containsErrors" dxfId="5934" priority="1267">
      <formula>ISERROR(O34)</formula>
    </cfRule>
  </conditionalFormatting>
  <conditionalFormatting sqref="O49">
    <cfRule type="containsErrors" dxfId="5933" priority="1266">
      <formula>ISERROR(O49)</formula>
    </cfRule>
  </conditionalFormatting>
  <conditionalFormatting sqref="O52">
    <cfRule type="containsErrors" dxfId="5932" priority="1265">
      <formula>ISERROR(O52)</formula>
    </cfRule>
  </conditionalFormatting>
  <conditionalFormatting sqref="O49">
    <cfRule type="containsErrors" dxfId="5931" priority="1264">
      <formula>ISERROR(O49)</formula>
    </cfRule>
  </conditionalFormatting>
  <conditionalFormatting sqref="O52">
    <cfRule type="containsErrors" dxfId="5930" priority="1263">
      <formula>ISERROR(O52)</formula>
    </cfRule>
  </conditionalFormatting>
  <conditionalFormatting sqref="O49">
    <cfRule type="containsErrors" dxfId="5929" priority="1262">
      <formula>ISERROR(O49)</formula>
    </cfRule>
  </conditionalFormatting>
  <conditionalFormatting sqref="O52">
    <cfRule type="containsErrors" dxfId="5928" priority="1261">
      <formula>ISERROR(O52)</formula>
    </cfRule>
  </conditionalFormatting>
  <conditionalFormatting sqref="O49">
    <cfRule type="containsErrors" dxfId="5927" priority="1260">
      <formula>ISERROR(O49)</formula>
    </cfRule>
  </conditionalFormatting>
  <conditionalFormatting sqref="O52">
    <cfRule type="containsErrors" dxfId="5926" priority="1259">
      <formula>ISERROR(O52)</formula>
    </cfRule>
  </conditionalFormatting>
  <conditionalFormatting sqref="O49">
    <cfRule type="containsErrors" dxfId="5925" priority="1258">
      <formula>ISERROR(O49)</formula>
    </cfRule>
  </conditionalFormatting>
  <conditionalFormatting sqref="O52">
    <cfRule type="containsErrors" dxfId="5924" priority="1257">
      <formula>ISERROR(O52)</formula>
    </cfRule>
  </conditionalFormatting>
  <conditionalFormatting sqref="O49">
    <cfRule type="containsErrors" dxfId="5923" priority="1256">
      <formula>ISERROR(O49)</formula>
    </cfRule>
  </conditionalFormatting>
  <conditionalFormatting sqref="O52">
    <cfRule type="containsErrors" dxfId="5922" priority="1255">
      <formula>ISERROR(O52)</formula>
    </cfRule>
  </conditionalFormatting>
  <conditionalFormatting sqref="O67">
    <cfRule type="containsErrors" dxfId="5921" priority="1254">
      <formula>ISERROR(O67)</formula>
    </cfRule>
  </conditionalFormatting>
  <conditionalFormatting sqref="O70">
    <cfRule type="containsErrors" dxfId="5920" priority="1253">
      <formula>ISERROR(O70)</formula>
    </cfRule>
  </conditionalFormatting>
  <conditionalFormatting sqref="O67">
    <cfRule type="containsErrors" dxfId="5919" priority="1252">
      <formula>ISERROR(O67)</formula>
    </cfRule>
  </conditionalFormatting>
  <conditionalFormatting sqref="O70">
    <cfRule type="containsErrors" dxfId="5918" priority="1251">
      <formula>ISERROR(O70)</formula>
    </cfRule>
  </conditionalFormatting>
  <conditionalFormatting sqref="O67">
    <cfRule type="containsErrors" dxfId="5917" priority="1250">
      <formula>ISERROR(O67)</formula>
    </cfRule>
  </conditionalFormatting>
  <conditionalFormatting sqref="O70">
    <cfRule type="containsErrors" dxfId="5916" priority="1249">
      <formula>ISERROR(O70)</formula>
    </cfRule>
  </conditionalFormatting>
  <conditionalFormatting sqref="O85">
    <cfRule type="containsErrors" dxfId="5915" priority="1248">
      <formula>ISERROR(O85)</formula>
    </cfRule>
  </conditionalFormatting>
  <conditionalFormatting sqref="O88">
    <cfRule type="containsErrors" dxfId="5914" priority="1247">
      <formula>ISERROR(O88)</formula>
    </cfRule>
  </conditionalFormatting>
  <conditionalFormatting sqref="O85">
    <cfRule type="containsErrors" dxfId="5913" priority="1246">
      <formula>ISERROR(O85)</formula>
    </cfRule>
  </conditionalFormatting>
  <conditionalFormatting sqref="O88">
    <cfRule type="containsErrors" dxfId="5912" priority="1245">
      <formula>ISERROR(O88)</formula>
    </cfRule>
  </conditionalFormatting>
  <conditionalFormatting sqref="O85">
    <cfRule type="containsErrors" dxfId="5911" priority="1244">
      <formula>ISERROR(O85)</formula>
    </cfRule>
  </conditionalFormatting>
  <conditionalFormatting sqref="O88">
    <cfRule type="containsErrors" dxfId="5910" priority="1243">
      <formula>ISERROR(O88)</formula>
    </cfRule>
  </conditionalFormatting>
  <conditionalFormatting sqref="O103">
    <cfRule type="containsErrors" dxfId="5909" priority="1242">
      <formula>ISERROR(O103)</formula>
    </cfRule>
  </conditionalFormatting>
  <conditionalFormatting sqref="O106">
    <cfRule type="containsErrors" dxfId="5908" priority="1241">
      <formula>ISERROR(O106)</formula>
    </cfRule>
  </conditionalFormatting>
  <conditionalFormatting sqref="O103">
    <cfRule type="containsErrors" dxfId="5907" priority="1240">
      <formula>ISERROR(O103)</formula>
    </cfRule>
  </conditionalFormatting>
  <conditionalFormatting sqref="O106">
    <cfRule type="containsErrors" dxfId="5906" priority="1239">
      <formula>ISERROR(O106)</formula>
    </cfRule>
  </conditionalFormatting>
  <conditionalFormatting sqref="O103">
    <cfRule type="containsErrors" dxfId="5905" priority="1238">
      <formula>ISERROR(O103)</formula>
    </cfRule>
  </conditionalFormatting>
  <conditionalFormatting sqref="O106">
    <cfRule type="containsErrors" dxfId="5904" priority="1237">
      <formula>ISERROR(O106)</formula>
    </cfRule>
  </conditionalFormatting>
  <conditionalFormatting sqref="O49">
    <cfRule type="containsErrors" dxfId="5903" priority="1236">
      <formula>ISERROR(O49)</formula>
    </cfRule>
  </conditionalFormatting>
  <conditionalFormatting sqref="O52">
    <cfRule type="containsErrors" dxfId="5902" priority="1235">
      <formula>ISERROR(O52)</formula>
    </cfRule>
  </conditionalFormatting>
  <conditionalFormatting sqref="O49">
    <cfRule type="containsErrors" dxfId="5901" priority="1234">
      <formula>ISERROR(O49)</formula>
    </cfRule>
  </conditionalFormatting>
  <conditionalFormatting sqref="O52">
    <cfRule type="containsErrors" dxfId="5900" priority="1233">
      <formula>ISERROR(O52)</formula>
    </cfRule>
  </conditionalFormatting>
  <conditionalFormatting sqref="O49">
    <cfRule type="containsErrors" dxfId="5899" priority="1232">
      <formula>ISERROR(O49)</formula>
    </cfRule>
  </conditionalFormatting>
  <conditionalFormatting sqref="O52">
    <cfRule type="containsErrors" dxfId="5898" priority="1231">
      <formula>ISERROR(O52)</formula>
    </cfRule>
  </conditionalFormatting>
  <conditionalFormatting sqref="O67">
    <cfRule type="containsErrors" dxfId="5897" priority="1230">
      <formula>ISERROR(O67)</formula>
    </cfRule>
  </conditionalFormatting>
  <conditionalFormatting sqref="O70">
    <cfRule type="containsErrors" dxfId="5896" priority="1229">
      <formula>ISERROR(O70)</formula>
    </cfRule>
  </conditionalFormatting>
  <conditionalFormatting sqref="O67">
    <cfRule type="containsErrors" dxfId="5895" priority="1228">
      <formula>ISERROR(O67)</formula>
    </cfRule>
  </conditionalFormatting>
  <conditionalFormatting sqref="O70">
    <cfRule type="containsErrors" dxfId="5894" priority="1227">
      <formula>ISERROR(O70)</formula>
    </cfRule>
  </conditionalFormatting>
  <conditionalFormatting sqref="O67">
    <cfRule type="containsErrors" dxfId="5893" priority="1226">
      <formula>ISERROR(O67)</formula>
    </cfRule>
  </conditionalFormatting>
  <conditionalFormatting sqref="O70">
    <cfRule type="containsErrors" dxfId="5892" priority="1225">
      <formula>ISERROR(O70)</formula>
    </cfRule>
  </conditionalFormatting>
  <conditionalFormatting sqref="O67">
    <cfRule type="containsErrors" dxfId="5891" priority="1224">
      <formula>ISERROR(O67)</formula>
    </cfRule>
  </conditionalFormatting>
  <conditionalFormatting sqref="O70">
    <cfRule type="containsErrors" dxfId="5890" priority="1223">
      <formula>ISERROR(O70)</formula>
    </cfRule>
  </conditionalFormatting>
  <conditionalFormatting sqref="O67">
    <cfRule type="containsErrors" dxfId="5889" priority="1222">
      <formula>ISERROR(O67)</formula>
    </cfRule>
  </conditionalFormatting>
  <conditionalFormatting sqref="O70">
    <cfRule type="containsErrors" dxfId="5888" priority="1221">
      <formula>ISERROR(O70)</formula>
    </cfRule>
  </conditionalFormatting>
  <conditionalFormatting sqref="O67">
    <cfRule type="containsErrors" dxfId="5887" priority="1220">
      <formula>ISERROR(O67)</formula>
    </cfRule>
  </conditionalFormatting>
  <conditionalFormatting sqref="O70">
    <cfRule type="containsErrors" dxfId="5886" priority="1219">
      <formula>ISERROR(O70)</formula>
    </cfRule>
  </conditionalFormatting>
  <conditionalFormatting sqref="O67">
    <cfRule type="containsErrors" dxfId="5885" priority="1218">
      <formula>ISERROR(O67)</formula>
    </cfRule>
  </conditionalFormatting>
  <conditionalFormatting sqref="O70">
    <cfRule type="containsErrors" dxfId="5884" priority="1217">
      <formula>ISERROR(O70)</formula>
    </cfRule>
  </conditionalFormatting>
  <conditionalFormatting sqref="O67">
    <cfRule type="containsErrors" dxfId="5883" priority="1216">
      <formula>ISERROR(O67)</formula>
    </cfRule>
  </conditionalFormatting>
  <conditionalFormatting sqref="O70">
    <cfRule type="containsErrors" dxfId="5882" priority="1215">
      <formula>ISERROR(O70)</formula>
    </cfRule>
  </conditionalFormatting>
  <conditionalFormatting sqref="O67">
    <cfRule type="containsErrors" dxfId="5881" priority="1214">
      <formula>ISERROR(O67)</formula>
    </cfRule>
  </conditionalFormatting>
  <conditionalFormatting sqref="O70">
    <cfRule type="containsErrors" dxfId="5880" priority="1213">
      <formula>ISERROR(O70)</formula>
    </cfRule>
  </conditionalFormatting>
  <conditionalFormatting sqref="O67">
    <cfRule type="containsErrors" dxfId="5879" priority="1212">
      <formula>ISERROR(O67)</formula>
    </cfRule>
  </conditionalFormatting>
  <conditionalFormatting sqref="O70">
    <cfRule type="containsErrors" dxfId="5878" priority="1211">
      <formula>ISERROR(O70)</formula>
    </cfRule>
  </conditionalFormatting>
  <conditionalFormatting sqref="O67">
    <cfRule type="containsErrors" dxfId="5877" priority="1210">
      <formula>ISERROR(O67)</formula>
    </cfRule>
  </conditionalFormatting>
  <conditionalFormatting sqref="O70">
    <cfRule type="containsErrors" dxfId="5876" priority="1209">
      <formula>ISERROR(O70)</formula>
    </cfRule>
  </conditionalFormatting>
  <conditionalFormatting sqref="O85">
    <cfRule type="containsErrors" dxfId="5875" priority="1208">
      <formula>ISERROR(O85)</formula>
    </cfRule>
  </conditionalFormatting>
  <conditionalFormatting sqref="O88">
    <cfRule type="containsErrors" dxfId="5874" priority="1207">
      <formula>ISERROR(O88)</formula>
    </cfRule>
  </conditionalFormatting>
  <conditionalFormatting sqref="O85">
    <cfRule type="containsErrors" dxfId="5873" priority="1206">
      <formula>ISERROR(O85)</formula>
    </cfRule>
  </conditionalFormatting>
  <conditionalFormatting sqref="O88">
    <cfRule type="containsErrors" dxfId="5872" priority="1205">
      <formula>ISERROR(O88)</formula>
    </cfRule>
  </conditionalFormatting>
  <conditionalFormatting sqref="O85">
    <cfRule type="containsErrors" dxfId="5871" priority="1204">
      <formula>ISERROR(O85)</formula>
    </cfRule>
  </conditionalFormatting>
  <conditionalFormatting sqref="O88">
    <cfRule type="containsErrors" dxfId="5870" priority="1203">
      <formula>ISERROR(O88)</formula>
    </cfRule>
  </conditionalFormatting>
  <conditionalFormatting sqref="O85">
    <cfRule type="containsErrors" dxfId="5869" priority="1202">
      <formula>ISERROR(O85)</formula>
    </cfRule>
  </conditionalFormatting>
  <conditionalFormatting sqref="O88">
    <cfRule type="containsErrors" dxfId="5868" priority="1201">
      <formula>ISERROR(O88)</formula>
    </cfRule>
  </conditionalFormatting>
  <conditionalFormatting sqref="O85">
    <cfRule type="containsErrors" dxfId="5867" priority="1200">
      <formula>ISERROR(O85)</formula>
    </cfRule>
  </conditionalFormatting>
  <conditionalFormatting sqref="O88">
    <cfRule type="containsErrors" dxfId="5866" priority="1199">
      <formula>ISERROR(O88)</formula>
    </cfRule>
  </conditionalFormatting>
  <conditionalFormatting sqref="O85">
    <cfRule type="containsErrors" dxfId="5865" priority="1198">
      <formula>ISERROR(O85)</formula>
    </cfRule>
  </conditionalFormatting>
  <conditionalFormatting sqref="O88">
    <cfRule type="containsErrors" dxfId="5864" priority="1197">
      <formula>ISERROR(O88)</formula>
    </cfRule>
  </conditionalFormatting>
  <conditionalFormatting sqref="O85">
    <cfRule type="containsErrors" dxfId="5863" priority="1196">
      <formula>ISERROR(O85)</formula>
    </cfRule>
  </conditionalFormatting>
  <conditionalFormatting sqref="O88">
    <cfRule type="containsErrors" dxfId="5862" priority="1195">
      <formula>ISERROR(O88)</formula>
    </cfRule>
  </conditionalFormatting>
  <conditionalFormatting sqref="O85">
    <cfRule type="containsErrors" dxfId="5861" priority="1194">
      <formula>ISERROR(O85)</formula>
    </cfRule>
  </conditionalFormatting>
  <conditionalFormatting sqref="O88">
    <cfRule type="containsErrors" dxfId="5860" priority="1193">
      <formula>ISERROR(O88)</formula>
    </cfRule>
  </conditionalFormatting>
  <conditionalFormatting sqref="O85">
    <cfRule type="containsErrors" dxfId="5859" priority="1192">
      <formula>ISERROR(O85)</formula>
    </cfRule>
  </conditionalFormatting>
  <conditionalFormatting sqref="O88">
    <cfRule type="containsErrors" dxfId="5858" priority="1191">
      <formula>ISERROR(O88)</formula>
    </cfRule>
  </conditionalFormatting>
  <conditionalFormatting sqref="O85">
    <cfRule type="containsErrors" dxfId="5857" priority="1190">
      <formula>ISERROR(O85)</formula>
    </cfRule>
  </conditionalFormatting>
  <conditionalFormatting sqref="O88">
    <cfRule type="containsErrors" dxfId="5856" priority="1189">
      <formula>ISERROR(O88)</formula>
    </cfRule>
  </conditionalFormatting>
  <conditionalFormatting sqref="O85">
    <cfRule type="containsErrors" dxfId="5855" priority="1188">
      <formula>ISERROR(O85)</formula>
    </cfRule>
  </conditionalFormatting>
  <conditionalFormatting sqref="O88">
    <cfRule type="containsErrors" dxfId="5854" priority="1187">
      <formula>ISERROR(O88)</formula>
    </cfRule>
  </conditionalFormatting>
  <conditionalFormatting sqref="O103">
    <cfRule type="containsErrors" dxfId="5853" priority="1186">
      <formula>ISERROR(O103)</formula>
    </cfRule>
  </conditionalFormatting>
  <conditionalFormatting sqref="O106">
    <cfRule type="containsErrors" dxfId="5852" priority="1185">
      <formula>ISERROR(O106)</formula>
    </cfRule>
  </conditionalFormatting>
  <conditionalFormatting sqref="O103">
    <cfRule type="containsErrors" dxfId="5851" priority="1184">
      <formula>ISERROR(O103)</formula>
    </cfRule>
  </conditionalFormatting>
  <conditionalFormatting sqref="O106">
    <cfRule type="containsErrors" dxfId="5850" priority="1183">
      <formula>ISERROR(O106)</formula>
    </cfRule>
  </conditionalFormatting>
  <conditionalFormatting sqref="O103">
    <cfRule type="containsErrors" dxfId="5849" priority="1182">
      <formula>ISERROR(O103)</formula>
    </cfRule>
  </conditionalFormatting>
  <conditionalFormatting sqref="O106">
    <cfRule type="containsErrors" dxfId="5848" priority="1181">
      <formula>ISERROR(O106)</formula>
    </cfRule>
  </conditionalFormatting>
  <conditionalFormatting sqref="O103">
    <cfRule type="containsErrors" dxfId="5847" priority="1180">
      <formula>ISERROR(O103)</formula>
    </cfRule>
  </conditionalFormatting>
  <conditionalFormatting sqref="O106">
    <cfRule type="containsErrors" dxfId="5846" priority="1179">
      <formula>ISERROR(O106)</formula>
    </cfRule>
  </conditionalFormatting>
  <conditionalFormatting sqref="O103">
    <cfRule type="containsErrors" dxfId="5845" priority="1178">
      <formula>ISERROR(O103)</formula>
    </cfRule>
  </conditionalFormatting>
  <conditionalFormatting sqref="O106">
    <cfRule type="containsErrors" dxfId="5844" priority="1177">
      <formula>ISERROR(O106)</formula>
    </cfRule>
  </conditionalFormatting>
  <conditionalFormatting sqref="O103">
    <cfRule type="containsErrors" dxfId="5843" priority="1176">
      <formula>ISERROR(O103)</formula>
    </cfRule>
  </conditionalFormatting>
  <conditionalFormatting sqref="O106">
    <cfRule type="containsErrors" dxfId="5842" priority="1175">
      <formula>ISERROR(O106)</formula>
    </cfRule>
  </conditionalFormatting>
  <conditionalFormatting sqref="O103">
    <cfRule type="containsErrors" dxfId="5841" priority="1174">
      <formula>ISERROR(O103)</formula>
    </cfRule>
  </conditionalFormatting>
  <conditionalFormatting sqref="O106">
    <cfRule type="containsErrors" dxfId="5840" priority="1173">
      <formula>ISERROR(O106)</formula>
    </cfRule>
  </conditionalFormatting>
  <conditionalFormatting sqref="O103">
    <cfRule type="containsErrors" dxfId="5839" priority="1172">
      <formula>ISERROR(O103)</formula>
    </cfRule>
  </conditionalFormatting>
  <conditionalFormatting sqref="O106">
    <cfRule type="containsErrors" dxfId="5838" priority="1171">
      <formula>ISERROR(O106)</formula>
    </cfRule>
  </conditionalFormatting>
  <conditionalFormatting sqref="O103">
    <cfRule type="containsErrors" dxfId="5837" priority="1170">
      <formula>ISERROR(O103)</formula>
    </cfRule>
  </conditionalFormatting>
  <conditionalFormatting sqref="O106">
    <cfRule type="containsErrors" dxfId="5836" priority="1169">
      <formula>ISERROR(O106)</formula>
    </cfRule>
  </conditionalFormatting>
  <conditionalFormatting sqref="O103">
    <cfRule type="containsErrors" dxfId="5835" priority="1168">
      <formula>ISERROR(O103)</formula>
    </cfRule>
  </conditionalFormatting>
  <conditionalFormatting sqref="O106">
    <cfRule type="containsErrors" dxfId="5834" priority="1167">
      <formula>ISERROR(O106)</formula>
    </cfRule>
  </conditionalFormatting>
  <conditionalFormatting sqref="O103">
    <cfRule type="containsErrors" dxfId="5833" priority="1166">
      <formula>ISERROR(O103)</formula>
    </cfRule>
  </conditionalFormatting>
  <conditionalFormatting sqref="O106">
    <cfRule type="containsErrors" dxfId="5832" priority="1165">
      <formula>ISERROR(O106)</formula>
    </cfRule>
  </conditionalFormatting>
  <conditionalFormatting sqref="O49">
    <cfRule type="containsErrors" dxfId="5831" priority="1164">
      <formula>ISERROR(O49)</formula>
    </cfRule>
  </conditionalFormatting>
  <conditionalFormatting sqref="O52">
    <cfRule type="containsErrors" dxfId="5830" priority="1163">
      <formula>ISERROR(O52)</formula>
    </cfRule>
  </conditionalFormatting>
  <conditionalFormatting sqref="O49">
    <cfRule type="containsErrors" dxfId="5829" priority="1162">
      <formula>ISERROR(O49)</formula>
    </cfRule>
  </conditionalFormatting>
  <conditionalFormatting sqref="O52">
    <cfRule type="containsErrors" dxfId="5828" priority="1161">
      <formula>ISERROR(O52)</formula>
    </cfRule>
  </conditionalFormatting>
  <conditionalFormatting sqref="O49">
    <cfRule type="containsErrors" dxfId="5827" priority="1160">
      <formula>ISERROR(O49)</formula>
    </cfRule>
  </conditionalFormatting>
  <conditionalFormatting sqref="O52">
    <cfRule type="containsErrors" dxfId="5826" priority="1159">
      <formula>ISERROR(O52)</formula>
    </cfRule>
  </conditionalFormatting>
  <conditionalFormatting sqref="O67">
    <cfRule type="containsErrors" dxfId="5825" priority="1158">
      <formula>ISERROR(O67)</formula>
    </cfRule>
  </conditionalFormatting>
  <conditionalFormatting sqref="O70">
    <cfRule type="containsErrors" dxfId="5824" priority="1157">
      <formula>ISERROR(O70)</formula>
    </cfRule>
  </conditionalFormatting>
  <conditionalFormatting sqref="O67">
    <cfRule type="containsErrors" dxfId="5823" priority="1156">
      <formula>ISERROR(O67)</formula>
    </cfRule>
  </conditionalFormatting>
  <conditionalFormatting sqref="O70">
    <cfRule type="containsErrors" dxfId="5822" priority="1155">
      <formula>ISERROR(O70)</formula>
    </cfRule>
  </conditionalFormatting>
  <conditionalFormatting sqref="O67">
    <cfRule type="containsErrors" dxfId="5821" priority="1154">
      <formula>ISERROR(O67)</formula>
    </cfRule>
  </conditionalFormatting>
  <conditionalFormatting sqref="O70">
    <cfRule type="containsErrors" dxfId="5820" priority="1153">
      <formula>ISERROR(O70)</formula>
    </cfRule>
  </conditionalFormatting>
  <conditionalFormatting sqref="O85">
    <cfRule type="containsErrors" dxfId="5819" priority="1152">
      <formula>ISERROR(O85)</formula>
    </cfRule>
  </conditionalFormatting>
  <conditionalFormatting sqref="O88">
    <cfRule type="containsErrors" dxfId="5818" priority="1151">
      <formula>ISERROR(O88)</formula>
    </cfRule>
  </conditionalFormatting>
  <conditionalFormatting sqref="O85">
    <cfRule type="containsErrors" dxfId="5817" priority="1150">
      <formula>ISERROR(O85)</formula>
    </cfRule>
  </conditionalFormatting>
  <conditionalFormatting sqref="O88">
    <cfRule type="containsErrors" dxfId="5816" priority="1149">
      <formula>ISERROR(O88)</formula>
    </cfRule>
  </conditionalFormatting>
  <conditionalFormatting sqref="O85">
    <cfRule type="containsErrors" dxfId="5815" priority="1148">
      <formula>ISERROR(O85)</formula>
    </cfRule>
  </conditionalFormatting>
  <conditionalFormatting sqref="O88">
    <cfRule type="containsErrors" dxfId="5814" priority="1147">
      <formula>ISERROR(O88)</formula>
    </cfRule>
  </conditionalFormatting>
  <conditionalFormatting sqref="O103">
    <cfRule type="containsErrors" dxfId="5813" priority="1146">
      <formula>ISERROR(O103)</formula>
    </cfRule>
  </conditionalFormatting>
  <conditionalFormatting sqref="O106">
    <cfRule type="containsErrors" dxfId="5812" priority="1145">
      <formula>ISERROR(O106)</formula>
    </cfRule>
  </conditionalFormatting>
  <conditionalFormatting sqref="O103">
    <cfRule type="containsErrors" dxfId="5811" priority="1144">
      <formula>ISERROR(O103)</formula>
    </cfRule>
  </conditionalFormatting>
  <conditionalFormatting sqref="O106">
    <cfRule type="containsErrors" dxfId="5810" priority="1143">
      <formula>ISERROR(O106)</formula>
    </cfRule>
  </conditionalFormatting>
  <conditionalFormatting sqref="O103">
    <cfRule type="containsErrors" dxfId="5809" priority="1142">
      <formula>ISERROR(O103)</formula>
    </cfRule>
  </conditionalFormatting>
  <conditionalFormatting sqref="O106">
    <cfRule type="containsErrors" dxfId="5808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5807" priority="1140">
      <formula>ISERROR(N1)</formula>
    </cfRule>
  </conditionalFormatting>
  <conditionalFormatting sqref="O13">
    <cfRule type="containsErrors" dxfId="5806" priority="1139">
      <formula>ISERROR(O13)</formula>
    </cfRule>
  </conditionalFormatting>
  <conditionalFormatting sqref="O16">
    <cfRule type="containsErrors" dxfId="5805" priority="1138">
      <formula>ISERROR(O16)</formula>
    </cfRule>
  </conditionalFormatting>
  <conditionalFormatting sqref="O103">
    <cfRule type="containsErrors" dxfId="5804" priority="1137">
      <formula>ISERROR(O103)</formula>
    </cfRule>
  </conditionalFormatting>
  <conditionalFormatting sqref="O106">
    <cfRule type="containsErrors" dxfId="5803" priority="1136">
      <formula>ISERROR(O106)</formula>
    </cfRule>
  </conditionalFormatting>
  <conditionalFormatting sqref="O85">
    <cfRule type="containsErrors" dxfId="5802" priority="1135">
      <formula>ISERROR(O85)</formula>
    </cfRule>
  </conditionalFormatting>
  <conditionalFormatting sqref="O88">
    <cfRule type="containsErrors" dxfId="5801" priority="1134">
      <formula>ISERROR(O88)</formula>
    </cfRule>
  </conditionalFormatting>
  <conditionalFormatting sqref="O67">
    <cfRule type="containsErrors" dxfId="5800" priority="1133">
      <formula>ISERROR(O67)</formula>
    </cfRule>
  </conditionalFormatting>
  <conditionalFormatting sqref="O70">
    <cfRule type="containsErrors" dxfId="5799" priority="1132">
      <formula>ISERROR(O70)</formula>
    </cfRule>
  </conditionalFormatting>
  <conditionalFormatting sqref="O49">
    <cfRule type="containsErrors" dxfId="5798" priority="1131">
      <formula>ISERROR(O49)</formula>
    </cfRule>
  </conditionalFormatting>
  <conditionalFormatting sqref="O52">
    <cfRule type="containsErrors" dxfId="5797" priority="1130">
      <formula>ISERROR(O52)</formula>
    </cfRule>
  </conditionalFormatting>
  <conditionalFormatting sqref="O31">
    <cfRule type="containsErrors" dxfId="5796" priority="1129">
      <formula>ISERROR(O31)</formula>
    </cfRule>
  </conditionalFormatting>
  <conditionalFormatting sqref="O34">
    <cfRule type="containsErrors" dxfId="5795" priority="1128">
      <formula>ISERROR(O34)</formula>
    </cfRule>
  </conditionalFormatting>
  <conditionalFormatting sqref="O13">
    <cfRule type="containsErrors" dxfId="5794" priority="1127">
      <formula>ISERROR(O13)</formula>
    </cfRule>
  </conditionalFormatting>
  <conditionalFormatting sqref="O16">
    <cfRule type="containsErrors" dxfId="5793" priority="1126">
      <formula>ISERROR(O16)</formula>
    </cfRule>
  </conditionalFormatting>
  <conditionalFormatting sqref="O49">
    <cfRule type="containsErrors" dxfId="5792" priority="1125">
      <formula>ISERROR(O49)</formula>
    </cfRule>
  </conditionalFormatting>
  <conditionalFormatting sqref="O52">
    <cfRule type="containsErrors" dxfId="5791" priority="1124">
      <formula>ISERROR(O52)</formula>
    </cfRule>
  </conditionalFormatting>
  <conditionalFormatting sqref="O67">
    <cfRule type="containsErrors" dxfId="5790" priority="1123">
      <formula>ISERROR(O67)</formula>
    </cfRule>
  </conditionalFormatting>
  <conditionalFormatting sqref="O70">
    <cfRule type="containsErrors" dxfId="5789" priority="1122">
      <formula>ISERROR(O70)</formula>
    </cfRule>
  </conditionalFormatting>
  <conditionalFormatting sqref="O67">
    <cfRule type="containsErrors" dxfId="5788" priority="1121">
      <formula>ISERROR(O67)</formula>
    </cfRule>
  </conditionalFormatting>
  <conditionalFormatting sqref="O70">
    <cfRule type="containsErrors" dxfId="5787" priority="1120">
      <formula>ISERROR(O70)</formula>
    </cfRule>
  </conditionalFormatting>
  <conditionalFormatting sqref="O31">
    <cfRule type="containsErrors" dxfId="5786" priority="1119">
      <formula>ISERROR(O31)</formula>
    </cfRule>
  </conditionalFormatting>
  <conditionalFormatting sqref="O34">
    <cfRule type="containsErrors" dxfId="5785" priority="1118">
      <formula>ISERROR(O34)</formula>
    </cfRule>
  </conditionalFormatting>
  <conditionalFormatting sqref="O31">
    <cfRule type="containsErrors" dxfId="5784" priority="1117">
      <formula>ISERROR(O31)</formula>
    </cfRule>
  </conditionalFormatting>
  <conditionalFormatting sqref="O34">
    <cfRule type="containsErrors" dxfId="5783" priority="1116">
      <formula>ISERROR(O34)</formula>
    </cfRule>
  </conditionalFormatting>
  <conditionalFormatting sqref="O49">
    <cfRule type="containsErrors" dxfId="5782" priority="1115">
      <formula>ISERROR(O49)</formula>
    </cfRule>
  </conditionalFormatting>
  <conditionalFormatting sqref="O52">
    <cfRule type="containsErrors" dxfId="5781" priority="1114">
      <formula>ISERROR(O52)</formula>
    </cfRule>
  </conditionalFormatting>
  <conditionalFormatting sqref="O49">
    <cfRule type="containsErrors" dxfId="5780" priority="1113">
      <formula>ISERROR(O49)</formula>
    </cfRule>
  </conditionalFormatting>
  <conditionalFormatting sqref="O52">
    <cfRule type="containsErrors" dxfId="5779" priority="1112">
      <formula>ISERROR(O52)</formula>
    </cfRule>
  </conditionalFormatting>
  <conditionalFormatting sqref="O49">
    <cfRule type="containsErrors" dxfId="5778" priority="1111">
      <formula>ISERROR(O49)</formula>
    </cfRule>
  </conditionalFormatting>
  <conditionalFormatting sqref="O52">
    <cfRule type="containsErrors" dxfId="5777" priority="1110">
      <formula>ISERROR(O52)</formula>
    </cfRule>
  </conditionalFormatting>
  <conditionalFormatting sqref="O49">
    <cfRule type="containsErrors" dxfId="5776" priority="1109">
      <formula>ISERROR(O49)</formula>
    </cfRule>
  </conditionalFormatting>
  <conditionalFormatting sqref="O52">
    <cfRule type="containsErrors" dxfId="5775" priority="1108">
      <formula>ISERROR(O52)</formula>
    </cfRule>
  </conditionalFormatting>
  <conditionalFormatting sqref="O49">
    <cfRule type="containsErrors" dxfId="5774" priority="1107">
      <formula>ISERROR(O49)</formula>
    </cfRule>
  </conditionalFormatting>
  <conditionalFormatting sqref="O52">
    <cfRule type="containsErrors" dxfId="5773" priority="1106">
      <formula>ISERROR(O52)</formula>
    </cfRule>
  </conditionalFormatting>
  <conditionalFormatting sqref="O49">
    <cfRule type="containsErrors" dxfId="5772" priority="1105">
      <formula>ISERROR(O49)</formula>
    </cfRule>
  </conditionalFormatting>
  <conditionalFormatting sqref="O52">
    <cfRule type="containsErrors" dxfId="5771" priority="1104">
      <formula>ISERROR(O52)</formula>
    </cfRule>
  </conditionalFormatting>
  <conditionalFormatting sqref="O67">
    <cfRule type="containsErrors" dxfId="5770" priority="1103">
      <formula>ISERROR(O67)</formula>
    </cfRule>
  </conditionalFormatting>
  <conditionalFormatting sqref="O70">
    <cfRule type="containsErrors" dxfId="5769" priority="1102">
      <formula>ISERROR(O70)</formula>
    </cfRule>
  </conditionalFormatting>
  <conditionalFormatting sqref="O67">
    <cfRule type="containsErrors" dxfId="5768" priority="1101">
      <formula>ISERROR(O67)</formula>
    </cfRule>
  </conditionalFormatting>
  <conditionalFormatting sqref="O70">
    <cfRule type="containsErrors" dxfId="5767" priority="1100">
      <formula>ISERROR(O70)</formula>
    </cfRule>
  </conditionalFormatting>
  <conditionalFormatting sqref="O67">
    <cfRule type="containsErrors" dxfId="5766" priority="1099">
      <formula>ISERROR(O67)</formula>
    </cfRule>
  </conditionalFormatting>
  <conditionalFormatting sqref="O70">
    <cfRule type="containsErrors" dxfId="5765" priority="1098">
      <formula>ISERROR(O70)</formula>
    </cfRule>
  </conditionalFormatting>
  <conditionalFormatting sqref="O85">
    <cfRule type="containsErrors" dxfId="5764" priority="1097">
      <formula>ISERROR(O85)</formula>
    </cfRule>
  </conditionalFormatting>
  <conditionalFormatting sqref="O88">
    <cfRule type="containsErrors" dxfId="5763" priority="1096">
      <formula>ISERROR(O88)</formula>
    </cfRule>
  </conditionalFormatting>
  <conditionalFormatting sqref="O85">
    <cfRule type="containsErrors" dxfId="5762" priority="1095">
      <formula>ISERROR(O85)</formula>
    </cfRule>
  </conditionalFormatting>
  <conditionalFormatting sqref="O88">
    <cfRule type="containsErrors" dxfId="5761" priority="1094">
      <formula>ISERROR(O88)</formula>
    </cfRule>
  </conditionalFormatting>
  <conditionalFormatting sqref="O85">
    <cfRule type="containsErrors" dxfId="5760" priority="1093">
      <formula>ISERROR(O85)</formula>
    </cfRule>
  </conditionalFormatting>
  <conditionalFormatting sqref="O88">
    <cfRule type="containsErrors" dxfId="5759" priority="1092">
      <formula>ISERROR(O88)</formula>
    </cfRule>
  </conditionalFormatting>
  <conditionalFormatting sqref="O103">
    <cfRule type="containsErrors" dxfId="5758" priority="1091">
      <formula>ISERROR(O103)</formula>
    </cfRule>
  </conditionalFormatting>
  <conditionalFormatting sqref="O106">
    <cfRule type="containsErrors" dxfId="5757" priority="1090">
      <formula>ISERROR(O106)</formula>
    </cfRule>
  </conditionalFormatting>
  <conditionalFormatting sqref="O103">
    <cfRule type="containsErrors" dxfId="5756" priority="1089">
      <formula>ISERROR(O103)</formula>
    </cfRule>
  </conditionalFormatting>
  <conditionalFormatting sqref="O106">
    <cfRule type="containsErrors" dxfId="5755" priority="1088">
      <formula>ISERROR(O106)</formula>
    </cfRule>
  </conditionalFormatting>
  <conditionalFormatting sqref="O103">
    <cfRule type="containsErrors" dxfId="5754" priority="1087">
      <formula>ISERROR(O103)</formula>
    </cfRule>
  </conditionalFormatting>
  <conditionalFormatting sqref="O106">
    <cfRule type="containsErrors" dxfId="5753" priority="1086">
      <formula>ISERROR(O106)</formula>
    </cfRule>
  </conditionalFormatting>
  <conditionalFormatting sqref="O49">
    <cfRule type="containsErrors" dxfId="5752" priority="1085">
      <formula>ISERROR(O49)</formula>
    </cfRule>
  </conditionalFormatting>
  <conditionalFormatting sqref="O52">
    <cfRule type="containsErrors" dxfId="5751" priority="1084">
      <formula>ISERROR(O52)</formula>
    </cfRule>
  </conditionalFormatting>
  <conditionalFormatting sqref="O49">
    <cfRule type="containsErrors" dxfId="5750" priority="1083">
      <formula>ISERROR(O49)</formula>
    </cfRule>
  </conditionalFormatting>
  <conditionalFormatting sqref="O52">
    <cfRule type="containsErrors" dxfId="5749" priority="1082">
      <formula>ISERROR(O52)</formula>
    </cfRule>
  </conditionalFormatting>
  <conditionalFormatting sqref="O49">
    <cfRule type="containsErrors" dxfId="5748" priority="1081">
      <formula>ISERROR(O49)</formula>
    </cfRule>
  </conditionalFormatting>
  <conditionalFormatting sqref="O52">
    <cfRule type="containsErrors" dxfId="5747" priority="1080">
      <formula>ISERROR(O52)</formula>
    </cfRule>
  </conditionalFormatting>
  <conditionalFormatting sqref="O67">
    <cfRule type="containsErrors" dxfId="5746" priority="1079">
      <formula>ISERROR(O67)</formula>
    </cfRule>
  </conditionalFormatting>
  <conditionalFormatting sqref="O70">
    <cfRule type="containsErrors" dxfId="5745" priority="1078">
      <formula>ISERROR(O70)</formula>
    </cfRule>
  </conditionalFormatting>
  <conditionalFormatting sqref="O67">
    <cfRule type="containsErrors" dxfId="5744" priority="1077">
      <formula>ISERROR(O67)</formula>
    </cfRule>
  </conditionalFormatting>
  <conditionalFormatting sqref="O70">
    <cfRule type="containsErrors" dxfId="5743" priority="1076">
      <formula>ISERROR(O70)</formula>
    </cfRule>
  </conditionalFormatting>
  <conditionalFormatting sqref="O67">
    <cfRule type="containsErrors" dxfId="5742" priority="1075">
      <formula>ISERROR(O67)</formula>
    </cfRule>
  </conditionalFormatting>
  <conditionalFormatting sqref="O70">
    <cfRule type="containsErrors" dxfId="5741" priority="1074">
      <formula>ISERROR(O70)</formula>
    </cfRule>
  </conditionalFormatting>
  <conditionalFormatting sqref="O67">
    <cfRule type="containsErrors" dxfId="5740" priority="1073">
      <formula>ISERROR(O67)</formula>
    </cfRule>
  </conditionalFormatting>
  <conditionalFormatting sqref="O70">
    <cfRule type="containsErrors" dxfId="5739" priority="1072">
      <formula>ISERROR(O70)</formula>
    </cfRule>
  </conditionalFormatting>
  <conditionalFormatting sqref="O67">
    <cfRule type="containsErrors" dxfId="5738" priority="1071">
      <formula>ISERROR(O67)</formula>
    </cfRule>
  </conditionalFormatting>
  <conditionalFormatting sqref="O70">
    <cfRule type="containsErrors" dxfId="5737" priority="1070">
      <formula>ISERROR(O70)</formula>
    </cfRule>
  </conditionalFormatting>
  <conditionalFormatting sqref="O67">
    <cfRule type="containsErrors" dxfId="5736" priority="1069">
      <formula>ISERROR(O67)</formula>
    </cfRule>
  </conditionalFormatting>
  <conditionalFormatting sqref="O70">
    <cfRule type="containsErrors" dxfId="5735" priority="1068">
      <formula>ISERROR(O70)</formula>
    </cfRule>
  </conditionalFormatting>
  <conditionalFormatting sqref="O67">
    <cfRule type="containsErrors" dxfId="5734" priority="1067">
      <formula>ISERROR(O67)</formula>
    </cfRule>
  </conditionalFormatting>
  <conditionalFormatting sqref="O70">
    <cfRule type="containsErrors" dxfId="5733" priority="1066">
      <formula>ISERROR(O70)</formula>
    </cfRule>
  </conditionalFormatting>
  <conditionalFormatting sqref="O67">
    <cfRule type="containsErrors" dxfId="5732" priority="1065">
      <formula>ISERROR(O67)</formula>
    </cfRule>
  </conditionalFormatting>
  <conditionalFormatting sqref="O70">
    <cfRule type="containsErrors" dxfId="5731" priority="1064">
      <formula>ISERROR(O70)</formula>
    </cfRule>
  </conditionalFormatting>
  <conditionalFormatting sqref="O67">
    <cfRule type="containsErrors" dxfId="5730" priority="1063">
      <formula>ISERROR(O67)</formula>
    </cfRule>
  </conditionalFormatting>
  <conditionalFormatting sqref="O70">
    <cfRule type="containsErrors" dxfId="5729" priority="1062">
      <formula>ISERROR(O70)</formula>
    </cfRule>
  </conditionalFormatting>
  <conditionalFormatting sqref="O67">
    <cfRule type="containsErrors" dxfId="5728" priority="1061">
      <formula>ISERROR(O67)</formula>
    </cfRule>
  </conditionalFormatting>
  <conditionalFormatting sqref="O70">
    <cfRule type="containsErrors" dxfId="5727" priority="1060">
      <formula>ISERROR(O70)</formula>
    </cfRule>
  </conditionalFormatting>
  <conditionalFormatting sqref="O67">
    <cfRule type="containsErrors" dxfId="5726" priority="1059">
      <formula>ISERROR(O67)</formula>
    </cfRule>
  </conditionalFormatting>
  <conditionalFormatting sqref="O70">
    <cfRule type="containsErrors" dxfId="5725" priority="1058">
      <formula>ISERROR(O70)</formula>
    </cfRule>
  </conditionalFormatting>
  <conditionalFormatting sqref="O85">
    <cfRule type="containsErrors" dxfId="5724" priority="1057">
      <formula>ISERROR(O85)</formula>
    </cfRule>
  </conditionalFormatting>
  <conditionalFormatting sqref="O88">
    <cfRule type="containsErrors" dxfId="5723" priority="1056">
      <formula>ISERROR(O88)</formula>
    </cfRule>
  </conditionalFormatting>
  <conditionalFormatting sqref="O85">
    <cfRule type="containsErrors" dxfId="5722" priority="1055">
      <formula>ISERROR(O85)</formula>
    </cfRule>
  </conditionalFormatting>
  <conditionalFormatting sqref="O88">
    <cfRule type="containsErrors" dxfId="5721" priority="1054">
      <formula>ISERROR(O88)</formula>
    </cfRule>
  </conditionalFormatting>
  <conditionalFormatting sqref="O85">
    <cfRule type="containsErrors" dxfId="5720" priority="1053">
      <formula>ISERROR(O85)</formula>
    </cfRule>
  </conditionalFormatting>
  <conditionalFormatting sqref="O88">
    <cfRule type="containsErrors" dxfId="5719" priority="1052">
      <formula>ISERROR(O88)</formula>
    </cfRule>
  </conditionalFormatting>
  <conditionalFormatting sqref="O85">
    <cfRule type="containsErrors" dxfId="5718" priority="1051">
      <formula>ISERROR(O85)</formula>
    </cfRule>
  </conditionalFormatting>
  <conditionalFormatting sqref="O88">
    <cfRule type="containsErrors" dxfId="5717" priority="1050">
      <formula>ISERROR(O88)</formula>
    </cfRule>
  </conditionalFormatting>
  <conditionalFormatting sqref="O85">
    <cfRule type="containsErrors" dxfId="5716" priority="1049">
      <formula>ISERROR(O85)</formula>
    </cfRule>
  </conditionalFormatting>
  <conditionalFormatting sqref="O88">
    <cfRule type="containsErrors" dxfId="5715" priority="1048">
      <formula>ISERROR(O88)</formula>
    </cfRule>
  </conditionalFormatting>
  <conditionalFormatting sqref="O85">
    <cfRule type="containsErrors" dxfId="5714" priority="1047">
      <formula>ISERROR(O85)</formula>
    </cfRule>
  </conditionalFormatting>
  <conditionalFormatting sqref="O88">
    <cfRule type="containsErrors" dxfId="5713" priority="1046">
      <formula>ISERROR(O88)</formula>
    </cfRule>
  </conditionalFormatting>
  <conditionalFormatting sqref="O85">
    <cfRule type="containsErrors" dxfId="5712" priority="1045">
      <formula>ISERROR(O85)</formula>
    </cfRule>
  </conditionalFormatting>
  <conditionalFormatting sqref="O88">
    <cfRule type="containsErrors" dxfId="5711" priority="1044">
      <formula>ISERROR(O88)</formula>
    </cfRule>
  </conditionalFormatting>
  <conditionalFormatting sqref="O85">
    <cfRule type="containsErrors" dxfId="5710" priority="1043">
      <formula>ISERROR(O85)</formula>
    </cfRule>
  </conditionalFormatting>
  <conditionalFormatting sqref="O88">
    <cfRule type="containsErrors" dxfId="5709" priority="1042">
      <formula>ISERROR(O88)</formula>
    </cfRule>
  </conditionalFormatting>
  <conditionalFormatting sqref="O85">
    <cfRule type="containsErrors" dxfId="5708" priority="1041">
      <formula>ISERROR(O85)</formula>
    </cfRule>
  </conditionalFormatting>
  <conditionalFormatting sqref="O88">
    <cfRule type="containsErrors" dxfId="5707" priority="1040">
      <formula>ISERROR(O88)</formula>
    </cfRule>
  </conditionalFormatting>
  <conditionalFormatting sqref="O85">
    <cfRule type="containsErrors" dxfId="5706" priority="1039">
      <formula>ISERROR(O85)</formula>
    </cfRule>
  </conditionalFormatting>
  <conditionalFormatting sqref="O88">
    <cfRule type="containsErrors" dxfId="5705" priority="1038">
      <formula>ISERROR(O88)</formula>
    </cfRule>
  </conditionalFormatting>
  <conditionalFormatting sqref="O85">
    <cfRule type="containsErrors" dxfId="5704" priority="1037">
      <formula>ISERROR(O85)</formula>
    </cfRule>
  </conditionalFormatting>
  <conditionalFormatting sqref="O88">
    <cfRule type="containsErrors" dxfId="5703" priority="1036">
      <formula>ISERROR(O88)</formula>
    </cfRule>
  </conditionalFormatting>
  <conditionalFormatting sqref="O103">
    <cfRule type="containsErrors" dxfId="5702" priority="1035">
      <formula>ISERROR(O103)</formula>
    </cfRule>
  </conditionalFormatting>
  <conditionalFormatting sqref="O106">
    <cfRule type="containsErrors" dxfId="5701" priority="1034">
      <formula>ISERROR(O106)</formula>
    </cfRule>
  </conditionalFormatting>
  <conditionalFormatting sqref="O103">
    <cfRule type="containsErrors" dxfId="5700" priority="1033">
      <formula>ISERROR(O103)</formula>
    </cfRule>
  </conditionalFormatting>
  <conditionalFormatting sqref="O106">
    <cfRule type="containsErrors" dxfId="5699" priority="1032">
      <formula>ISERROR(O106)</formula>
    </cfRule>
  </conditionalFormatting>
  <conditionalFormatting sqref="O103">
    <cfRule type="containsErrors" dxfId="5698" priority="1031">
      <formula>ISERROR(O103)</formula>
    </cfRule>
  </conditionalFormatting>
  <conditionalFormatting sqref="O106">
    <cfRule type="containsErrors" dxfId="5697" priority="1030">
      <formula>ISERROR(O106)</formula>
    </cfRule>
  </conditionalFormatting>
  <conditionalFormatting sqref="O103">
    <cfRule type="containsErrors" dxfId="5696" priority="1029">
      <formula>ISERROR(O103)</formula>
    </cfRule>
  </conditionalFormatting>
  <conditionalFormatting sqref="O106">
    <cfRule type="containsErrors" dxfId="5695" priority="1028">
      <formula>ISERROR(O106)</formula>
    </cfRule>
  </conditionalFormatting>
  <conditionalFormatting sqref="O103">
    <cfRule type="containsErrors" dxfId="5694" priority="1027">
      <formula>ISERROR(O103)</formula>
    </cfRule>
  </conditionalFormatting>
  <conditionalFormatting sqref="O106">
    <cfRule type="containsErrors" dxfId="5693" priority="1026">
      <formula>ISERROR(O106)</formula>
    </cfRule>
  </conditionalFormatting>
  <conditionalFormatting sqref="O103">
    <cfRule type="containsErrors" dxfId="5692" priority="1025">
      <formula>ISERROR(O103)</formula>
    </cfRule>
  </conditionalFormatting>
  <conditionalFormatting sqref="O106">
    <cfRule type="containsErrors" dxfId="5691" priority="1024">
      <formula>ISERROR(O106)</formula>
    </cfRule>
  </conditionalFormatting>
  <conditionalFormatting sqref="O103">
    <cfRule type="containsErrors" dxfId="5690" priority="1023">
      <formula>ISERROR(O103)</formula>
    </cfRule>
  </conditionalFormatting>
  <conditionalFormatting sqref="O106">
    <cfRule type="containsErrors" dxfId="5689" priority="1022">
      <formula>ISERROR(O106)</formula>
    </cfRule>
  </conditionalFormatting>
  <conditionalFormatting sqref="O103">
    <cfRule type="containsErrors" dxfId="5688" priority="1021">
      <formula>ISERROR(O103)</formula>
    </cfRule>
  </conditionalFormatting>
  <conditionalFormatting sqref="O106">
    <cfRule type="containsErrors" dxfId="5687" priority="1020">
      <formula>ISERROR(O106)</formula>
    </cfRule>
  </conditionalFormatting>
  <conditionalFormatting sqref="O103">
    <cfRule type="containsErrors" dxfId="5686" priority="1019">
      <formula>ISERROR(O103)</formula>
    </cfRule>
  </conditionalFormatting>
  <conditionalFormatting sqref="O106">
    <cfRule type="containsErrors" dxfId="5685" priority="1018">
      <formula>ISERROR(O106)</formula>
    </cfRule>
  </conditionalFormatting>
  <conditionalFormatting sqref="O103">
    <cfRule type="containsErrors" dxfId="5684" priority="1017">
      <formula>ISERROR(O103)</formula>
    </cfRule>
  </conditionalFormatting>
  <conditionalFormatting sqref="O106">
    <cfRule type="containsErrors" dxfId="5683" priority="1016">
      <formula>ISERROR(O106)</formula>
    </cfRule>
  </conditionalFormatting>
  <conditionalFormatting sqref="O103">
    <cfRule type="containsErrors" dxfId="5682" priority="1015">
      <formula>ISERROR(O103)</formula>
    </cfRule>
  </conditionalFormatting>
  <conditionalFormatting sqref="O106">
    <cfRule type="containsErrors" dxfId="5681" priority="1014">
      <formula>ISERROR(O106)</formula>
    </cfRule>
  </conditionalFormatting>
  <conditionalFormatting sqref="O49">
    <cfRule type="containsErrors" dxfId="5680" priority="1013">
      <formula>ISERROR(O49)</formula>
    </cfRule>
  </conditionalFormatting>
  <conditionalFormatting sqref="O52">
    <cfRule type="containsErrors" dxfId="5679" priority="1012">
      <formula>ISERROR(O52)</formula>
    </cfRule>
  </conditionalFormatting>
  <conditionalFormatting sqref="O49">
    <cfRule type="containsErrors" dxfId="5678" priority="1011">
      <formula>ISERROR(O49)</formula>
    </cfRule>
  </conditionalFormatting>
  <conditionalFormatting sqref="O52">
    <cfRule type="containsErrors" dxfId="5677" priority="1010">
      <formula>ISERROR(O52)</formula>
    </cfRule>
  </conditionalFormatting>
  <conditionalFormatting sqref="O49">
    <cfRule type="containsErrors" dxfId="5676" priority="1009">
      <formula>ISERROR(O49)</formula>
    </cfRule>
  </conditionalFormatting>
  <conditionalFormatting sqref="O52">
    <cfRule type="containsErrors" dxfId="5675" priority="1008">
      <formula>ISERROR(O52)</formula>
    </cfRule>
  </conditionalFormatting>
  <conditionalFormatting sqref="O67">
    <cfRule type="containsErrors" dxfId="5674" priority="1007">
      <formula>ISERROR(O67)</formula>
    </cfRule>
  </conditionalFormatting>
  <conditionalFormatting sqref="O70">
    <cfRule type="containsErrors" dxfId="5673" priority="1006">
      <formula>ISERROR(O70)</formula>
    </cfRule>
  </conditionalFormatting>
  <conditionalFormatting sqref="O67">
    <cfRule type="containsErrors" dxfId="5672" priority="1005">
      <formula>ISERROR(O67)</formula>
    </cfRule>
  </conditionalFormatting>
  <conditionalFormatting sqref="O70">
    <cfRule type="containsErrors" dxfId="5671" priority="1004">
      <formula>ISERROR(O70)</formula>
    </cfRule>
  </conditionalFormatting>
  <conditionalFormatting sqref="O67">
    <cfRule type="containsErrors" dxfId="5670" priority="1003">
      <formula>ISERROR(O67)</formula>
    </cfRule>
  </conditionalFormatting>
  <conditionalFormatting sqref="O70">
    <cfRule type="containsErrors" dxfId="5669" priority="1002">
      <formula>ISERROR(O70)</formula>
    </cfRule>
  </conditionalFormatting>
  <conditionalFormatting sqref="O85">
    <cfRule type="containsErrors" dxfId="5668" priority="1001">
      <formula>ISERROR(O85)</formula>
    </cfRule>
  </conditionalFormatting>
  <conditionalFormatting sqref="O88">
    <cfRule type="containsErrors" dxfId="5667" priority="1000">
      <formula>ISERROR(O88)</formula>
    </cfRule>
  </conditionalFormatting>
  <conditionalFormatting sqref="O85">
    <cfRule type="containsErrors" dxfId="5666" priority="999">
      <formula>ISERROR(O85)</formula>
    </cfRule>
  </conditionalFormatting>
  <conditionalFormatting sqref="O88">
    <cfRule type="containsErrors" dxfId="5665" priority="998">
      <formula>ISERROR(O88)</formula>
    </cfRule>
  </conditionalFormatting>
  <conditionalFormatting sqref="O85">
    <cfRule type="containsErrors" dxfId="5664" priority="997">
      <formula>ISERROR(O85)</formula>
    </cfRule>
  </conditionalFormatting>
  <conditionalFormatting sqref="O88">
    <cfRule type="containsErrors" dxfId="5663" priority="996">
      <formula>ISERROR(O88)</formula>
    </cfRule>
  </conditionalFormatting>
  <conditionalFormatting sqref="O103">
    <cfRule type="containsErrors" dxfId="5662" priority="995">
      <formula>ISERROR(O103)</formula>
    </cfRule>
  </conditionalFormatting>
  <conditionalFormatting sqref="O106">
    <cfRule type="containsErrors" dxfId="5661" priority="994">
      <formula>ISERROR(O106)</formula>
    </cfRule>
  </conditionalFormatting>
  <conditionalFormatting sqref="O103">
    <cfRule type="containsErrors" dxfId="5660" priority="993">
      <formula>ISERROR(O103)</formula>
    </cfRule>
  </conditionalFormatting>
  <conditionalFormatting sqref="O106">
    <cfRule type="containsErrors" dxfId="5659" priority="992">
      <formula>ISERROR(O106)</formula>
    </cfRule>
  </conditionalFormatting>
  <conditionalFormatting sqref="O103">
    <cfRule type="containsErrors" dxfId="5658" priority="991">
      <formula>ISERROR(O103)</formula>
    </cfRule>
  </conditionalFormatting>
  <conditionalFormatting sqref="O106">
    <cfRule type="containsErrors" dxfId="5657" priority="990">
      <formula>ISERROR(O106)</formula>
    </cfRule>
  </conditionalFormatting>
  <conditionalFormatting sqref="O103">
    <cfRule type="containsErrors" dxfId="5656" priority="989">
      <formula>ISERROR(O103)</formula>
    </cfRule>
  </conditionalFormatting>
  <conditionalFormatting sqref="O106">
    <cfRule type="containsErrors" dxfId="5655" priority="988">
      <formula>ISERROR(O106)</formula>
    </cfRule>
  </conditionalFormatting>
  <conditionalFormatting sqref="O103">
    <cfRule type="containsErrors" dxfId="5654" priority="987">
      <formula>ISERROR(O103)</formula>
    </cfRule>
  </conditionalFormatting>
  <conditionalFormatting sqref="O106">
    <cfRule type="containsErrors" dxfId="5653" priority="986">
      <formula>ISERROR(O106)</formula>
    </cfRule>
  </conditionalFormatting>
  <conditionalFormatting sqref="O103">
    <cfRule type="containsErrors" dxfId="5652" priority="985">
      <formula>ISERROR(O103)</formula>
    </cfRule>
  </conditionalFormatting>
  <conditionalFormatting sqref="O106">
    <cfRule type="containsErrors" dxfId="5651" priority="984">
      <formula>ISERROR(O106)</formula>
    </cfRule>
  </conditionalFormatting>
  <conditionalFormatting sqref="O103">
    <cfRule type="containsErrors" dxfId="5650" priority="983">
      <formula>ISERROR(O103)</formula>
    </cfRule>
  </conditionalFormatting>
  <conditionalFormatting sqref="O106">
    <cfRule type="containsErrors" dxfId="5649" priority="982">
      <formula>ISERROR(O106)</formula>
    </cfRule>
  </conditionalFormatting>
  <conditionalFormatting sqref="O103">
    <cfRule type="containsErrors" dxfId="5648" priority="981">
      <formula>ISERROR(O103)</formula>
    </cfRule>
  </conditionalFormatting>
  <conditionalFormatting sqref="O106">
    <cfRule type="containsErrors" dxfId="5647" priority="980">
      <formula>ISERROR(O106)</formula>
    </cfRule>
  </conditionalFormatting>
  <conditionalFormatting sqref="O103">
    <cfRule type="containsErrors" dxfId="5646" priority="979">
      <formula>ISERROR(O103)</formula>
    </cfRule>
  </conditionalFormatting>
  <conditionalFormatting sqref="O106">
    <cfRule type="containsErrors" dxfId="5645" priority="978">
      <formula>ISERROR(O106)</formula>
    </cfRule>
  </conditionalFormatting>
  <conditionalFormatting sqref="O103">
    <cfRule type="containsErrors" dxfId="5644" priority="977">
      <formula>ISERROR(O103)</formula>
    </cfRule>
  </conditionalFormatting>
  <conditionalFormatting sqref="O106">
    <cfRule type="containsErrors" dxfId="5643" priority="976">
      <formula>ISERROR(O106)</formula>
    </cfRule>
  </conditionalFormatting>
  <conditionalFormatting sqref="O103">
    <cfRule type="containsErrors" dxfId="5642" priority="975">
      <formula>ISERROR(O103)</formula>
    </cfRule>
  </conditionalFormatting>
  <conditionalFormatting sqref="O106">
    <cfRule type="containsErrors" dxfId="5641" priority="974">
      <formula>ISERROR(O106)</formula>
    </cfRule>
  </conditionalFormatting>
  <conditionalFormatting sqref="O103">
    <cfRule type="containsErrors" dxfId="5640" priority="973">
      <formula>ISERROR(O103)</formula>
    </cfRule>
  </conditionalFormatting>
  <conditionalFormatting sqref="O106">
    <cfRule type="containsErrors" dxfId="5639" priority="972">
      <formula>ISERROR(O106)</formula>
    </cfRule>
  </conditionalFormatting>
  <conditionalFormatting sqref="O103">
    <cfRule type="containsErrors" dxfId="5638" priority="971">
      <formula>ISERROR(O103)</formula>
    </cfRule>
  </conditionalFormatting>
  <conditionalFormatting sqref="O106">
    <cfRule type="containsErrors" dxfId="5637" priority="970">
      <formula>ISERROR(O106)</formula>
    </cfRule>
  </conditionalFormatting>
  <conditionalFormatting sqref="O103">
    <cfRule type="containsErrors" dxfId="5636" priority="969">
      <formula>ISERROR(O103)</formula>
    </cfRule>
  </conditionalFormatting>
  <conditionalFormatting sqref="O106">
    <cfRule type="containsErrors" dxfId="5635" priority="968">
      <formula>ISERROR(O106)</formula>
    </cfRule>
  </conditionalFormatting>
  <conditionalFormatting sqref="O103">
    <cfRule type="containsErrors" dxfId="5634" priority="967">
      <formula>ISERROR(O103)</formula>
    </cfRule>
  </conditionalFormatting>
  <conditionalFormatting sqref="O106">
    <cfRule type="containsErrors" dxfId="5633" priority="966">
      <formula>ISERROR(O106)</formula>
    </cfRule>
  </conditionalFormatting>
  <conditionalFormatting sqref="O103">
    <cfRule type="containsErrors" dxfId="5632" priority="965">
      <formula>ISERROR(O103)</formula>
    </cfRule>
  </conditionalFormatting>
  <conditionalFormatting sqref="O106">
    <cfRule type="containsErrors" dxfId="5631" priority="964">
      <formula>ISERROR(O106)</formula>
    </cfRule>
  </conditionalFormatting>
  <conditionalFormatting sqref="O103">
    <cfRule type="containsErrors" dxfId="5630" priority="963">
      <formula>ISERROR(O103)</formula>
    </cfRule>
  </conditionalFormatting>
  <conditionalFormatting sqref="O106">
    <cfRule type="containsErrors" dxfId="5629" priority="962">
      <formula>ISERROR(O106)</formula>
    </cfRule>
  </conditionalFormatting>
  <conditionalFormatting sqref="O103">
    <cfRule type="containsErrors" dxfId="5628" priority="961">
      <formula>ISERROR(O103)</formula>
    </cfRule>
  </conditionalFormatting>
  <conditionalFormatting sqref="O106">
    <cfRule type="containsErrors" dxfId="5627" priority="960">
      <formula>ISERROR(O106)</formula>
    </cfRule>
  </conditionalFormatting>
  <conditionalFormatting sqref="O103">
    <cfRule type="containsErrors" dxfId="5626" priority="959">
      <formula>ISERROR(O103)</formula>
    </cfRule>
  </conditionalFormatting>
  <conditionalFormatting sqref="O106">
    <cfRule type="containsErrors" dxfId="5625" priority="958">
      <formula>ISERROR(O106)</formula>
    </cfRule>
  </conditionalFormatting>
  <conditionalFormatting sqref="O103">
    <cfRule type="containsErrors" dxfId="5624" priority="957">
      <formula>ISERROR(O103)</formula>
    </cfRule>
  </conditionalFormatting>
  <conditionalFormatting sqref="O106">
    <cfRule type="containsErrors" dxfId="5623" priority="956">
      <formula>ISERROR(O106)</formula>
    </cfRule>
  </conditionalFormatting>
  <conditionalFormatting sqref="O103">
    <cfRule type="containsErrors" dxfId="5622" priority="955">
      <formula>ISERROR(O103)</formula>
    </cfRule>
  </conditionalFormatting>
  <conditionalFormatting sqref="O106">
    <cfRule type="containsErrors" dxfId="5621" priority="954">
      <formula>ISERROR(O106)</formula>
    </cfRule>
  </conditionalFormatting>
  <conditionalFormatting sqref="O103">
    <cfRule type="containsErrors" dxfId="5620" priority="953">
      <formula>ISERROR(O103)</formula>
    </cfRule>
  </conditionalFormatting>
  <conditionalFormatting sqref="O106">
    <cfRule type="containsErrors" dxfId="5619" priority="952">
      <formula>ISERROR(O106)</formula>
    </cfRule>
  </conditionalFormatting>
  <conditionalFormatting sqref="O103">
    <cfRule type="containsErrors" dxfId="5618" priority="951">
      <formula>ISERROR(O103)</formula>
    </cfRule>
  </conditionalFormatting>
  <conditionalFormatting sqref="O106">
    <cfRule type="containsErrors" dxfId="5617" priority="950">
      <formula>ISERROR(O106)</formula>
    </cfRule>
  </conditionalFormatting>
  <conditionalFormatting sqref="O103">
    <cfRule type="containsErrors" dxfId="5616" priority="949">
      <formula>ISERROR(O103)</formula>
    </cfRule>
  </conditionalFormatting>
  <conditionalFormatting sqref="O106">
    <cfRule type="containsErrors" dxfId="5615" priority="948">
      <formula>ISERROR(O106)</formula>
    </cfRule>
  </conditionalFormatting>
  <conditionalFormatting sqref="O103">
    <cfRule type="containsErrors" dxfId="5614" priority="947">
      <formula>ISERROR(O103)</formula>
    </cfRule>
  </conditionalFormatting>
  <conditionalFormatting sqref="O106">
    <cfRule type="containsErrors" dxfId="5613" priority="946">
      <formula>ISERROR(O106)</formula>
    </cfRule>
  </conditionalFormatting>
  <conditionalFormatting sqref="O103">
    <cfRule type="containsErrors" dxfId="5612" priority="945">
      <formula>ISERROR(O103)</formula>
    </cfRule>
  </conditionalFormatting>
  <conditionalFormatting sqref="O106">
    <cfRule type="containsErrors" dxfId="5611" priority="944">
      <formula>ISERROR(O106)</formula>
    </cfRule>
  </conditionalFormatting>
  <conditionalFormatting sqref="O103">
    <cfRule type="containsErrors" dxfId="5610" priority="943">
      <formula>ISERROR(O103)</formula>
    </cfRule>
  </conditionalFormatting>
  <conditionalFormatting sqref="O106">
    <cfRule type="containsErrors" dxfId="5609" priority="942">
      <formula>ISERROR(O106)</formula>
    </cfRule>
  </conditionalFormatting>
  <conditionalFormatting sqref="O103">
    <cfRule type="containsErrors" dxfId="5608" priority="941">
      <formula>ISERROR(O103)</formula>
    </cfRule>
  </conditionalFormatting>
  <conditionalFormatting sqref="O106">
    <cfRule type="containsErrors" dxfId="5607" priority="940">
      <formula>ISERROR(O106)</formula>
    </cfRule>
  </conditionalFormatting>
  <conditionalFormatting sqref="O103">
    <cfRule type="containsErrors" dxfId="5606" priority="939">
      <formula>ISERROR(O103)</formula>
    </cfRule>
  </conditionalFormatting>
  <conditionalFormatting sqref="O106">
    <cfRule type="containsErrors" dxfId="5605" priority="938">
      <formula>ISERROR(O106)</formula>
    </cfRule>
  </conditionalFormatting>
  <conditionalFormatting sqref="O103">
    <cfRule type="containsErrors" dxfId="5604" priority="937">
      <formula>ISERROR(O103)</formula>
    </cfRule>
  </conditionalFormatting>
  <conditionalFormatting sqref="O106">
    <cfRule type="containsErrors" dxfId="5603" priority="936">
      <formula>ISERROR(O106)</formula>
    </cfRule>
  </conditionalFormatting>
  <conditionalFormatting sqref="O103">
    <cfRule type="containsErrors" dxfId="5602" priority="935">
      <formula>ISERROR(O103)</formula>
    </cfRule>
  </conditionalFormatting>
  <conditionalFormatting sqref="O106">
    <cfRule type="containsErrors" dxfId="5601" priority="934">
      <formula>ISERROR(O106)</formula>
    </cfRule>
  </conditionalFormatting>
  <conditionalFormatting sqref="O103">
    <cfRule type="containsErrors" dxfId="5600" priority="933">
      <formula>ISERROR(O103)</formula>
    </cfRule>
  </conditionalFormatting>
  <conditionalFormatting sqref="O106">
    <cfRule type="containsErrors" dxfId="5599" priority="932">
      <formula>ISERROR(O106)</formula>
    </cfRule>
  </conditionalFormatting>
  <conditionalFormatting sqref="O103">
    <cfRule type="containsErrors" dxfId="5598" priority="931">
      <formula>ISERROR(O103)</formula>
    </cfRule>
  </conditionalFormatting>
  <conditionalFormatting sqref="O106">
    <cfRule type="containsErrors" dxfId="5597" priority="930">
      <formula>ISERROR(O106)</formula>
    </cfRule>
  </conditionalFormatting>
  <conditionalFormatting sqref="O103">
    <cfRule type="containsErrors" dxfId="5596" priority="929">
      <formula>ISERROR(O103)</formula>
    </cfRule>
  </conditionalFormatting>
  <conditionalFormatting sqref="O106">
    <cfRule type="containsErrors" dxfId="5595" priority="928">
      <formula>ISERROR(O106)</formula>
    </cfRule>
  </conditionalFormatting>
  <conditionalFormatting sqref="O103">
    <cfRule type="containsErrors" dxfId="5594" priority="927">
      <formula>ISERROR(O103)</formula>
    </cfRule>
  </conditionalFormatting>
  <conditionalFormatting sqref="O106">
    <cfRule type="containsErrors" dxfId="5593" priority="926">
      <formula>ISERROR(O106)</formula>
    </cfRule>
  </conditionalFormatting>
  <conditionalFormatting sqref="O103">
    <cfRule type="containsErrors" dxfId="5592" priority="925">
      <formula>ISERROR(O103)</formula>
    </cfRule>
  </conditionalFormatting>
  <conditionalFormatting sqref="O106">
    <cfRule type="containsErrors" dxfId="5591" priority="924">
      <formula>ISERROR(O106)</formula>
    </cfRule>
  </conditionalFormatting>
  <conditionalFormatting sqref="O106">
    <cfRule type="containsErrors" dxfId="5590" priority="923">
      <formula>ISERROR(O106)</formula>
    </cfRule>
  </conditionalFormatting>
  <conditionalFormatting sqref="O103">
    <cfRule type="containsErrors" dxfId="5589" priority="922">
      <formula>ISERROR(O103)</formula>
    </cfRule>
  </conditionalFormatting>
  <conditionalFormatting sqref="O106">
    <cfRule type="containsErrors" dxfId="5588" priority="921">
      <formula>ISERROR(O106)</formula>
    </cfRule>
  </conditionalFormatting>
  <conditionalFormatting sqref="O103">
    <cfRule type="containsErrors" dxfId="5587" priority="920">
      <formula>ISERROR(O103)</formula>
    </cfRule>
  </conditionalFormatting>
  <conditionalFormatting sqref="O106">
    <cfRule type="containsErrors" dxfId="5586" priority="919">
      <formula>ISERROR(O106)</formula>
    </cfRule>
  </conditionalFormatting>
  <conditionalFormatting sqref="O103">
    <cfRule type="containsErrors" dxfId="5585" priority="918">
      <formula>ISERROR(O103)</formula>
    </cfRule>
  </conditionalFormatting>
  <conditionalFormatting sqref="N101:Q101 N100:P100 N94:Q99 N102:O110">
    <cfRule type="containsErrors" dxfId="5584" priority="917">
      <formula>ISERROR(N94)</formula>
    </cfRule>
  </conditionalFormatting>
  <conditionalFormatting sqref="N101:Q101 N100:P100 N94:Q99 N102:O110">
    <cfRule type="containsErrors" dxfId="5583" priority="916">
      <formula>ISERROR(N94)</formula>
    </cfRule>
  </conditionalFormatting>
  <conditionalFormatting sqref="N107:N110">
    <cfRule type="cellIs" dxfId="5582" priority="915" operator="notEqual">
      <formula>0</formula>
    </cfRule>
  </conditionalFormatting>
  <conditionalFormatting sqref="O85">
    <cfRule type="containsErrors" dxfId="5581" priority="914">
      <formula>ISERROR(O85)</formula>
    </cfRule>
  </conditionalFormatting>
  <conditionalFormatting sqref="O88">
    <cfRule type="containsErrors" dxfId="5580" priority="913">
      <formula>ISERROR(O88)</formula>
    </cfRule>
  </conditionalFormatting>
  <conditionalFormatting sqref="O85">
    <cfRule type="containsErrors" dxfId="5579" priority="912">
      <formula>ISERROR(O85)</formula>
    </cfRule>
  </conditionalFormatting>
  <conditionalFormatting sqref="O88">
    <cfRule type="containsErrors" dxfId="5578" priority="911">
      <formula>ISERROR(O88)</formula>
    </cfRule>
  </conditionalFormatting>
  <conditionalFormatting sqref="O85">
    <cfRule type="containsErrors" dxfId="5577" priority="910">
      <formula>ISERROR(O85)</formula>
    </cfRule>
  </conditionalFormatting>
  <conditionalFormatting sqref="O88">
    <cfRule type="containsErrors" dxfId="5576" priority="909">
      <formula>ISERROR(O88)</formula>
    </cfRule>
  </conditionalFormatting>
  <conditionalFormatting sqref="O85">
    <cfRule type="containsErrors" dxfId="5575" priority="908">
      <formula>ISERROR(O85)</formula>
    </cfRule>
  </conditionalFormatting>
  <conditionalFormatting sqref="O88">
    <cfRule type="containsErrors" dxfId="5574" priority="907">
      <formula>ISERROR(O88)</formula>
    </cfRule>
  </conditionalFormatting>
  <conditionalFormatting sqref="O85">
    <cfRule type="containsErrors" dxfId="5573" priority="906">
      <formula>ISERROR(O85)</formula>
    </cfRule>
  </conditionalFormatting>
  <conditionalFormatting sqref="O88">
    <cfRule type="containsErrors" dxfId="5572" priority="905">
      <formula>ISERROR(O88)</formula>
    </cfRule>
  </conditionalFormatting>
  <conditionalFormatting sqref="O85">
    <cfRule type="containsErrors" dxfId="5571" priority="904">
      <formula>ISERROR(O85)</formula>
    </cfRule>
  </conditionalFormatting>
  <conditionalFormatting sqref="O88">
    <cfRule type="containsErrors" dxfId="5570" priority="903">
      <formula>ISERROR(O88)</formula>
    </cfRule>
  </conditionalFormatting>
  <conditionalFormatting sqref="O85">
    <cfRule type="containsErrors" dxfId="5569" priority="902">
      <formula>ISERROR(O85)</formula>
    </cfRule>
  </conditionalFormatting>
  <conditionalFormatting sqref="O88">
    <cfRule type="containsErrors" dxfId="5568" priority="901">
      <formula>ISERROR(O88)</formula>
    </cfRule>
  </conditionalFormatting>
  <conditionalFormatting sqref="O85">
    <cfRule type="containsErrors" dxfId="5567" priority="900">
      <formula>ISERROR(O85)</formula>
    </cfRule>
  </conditionalFormatting>
  <conditionalFormatting sqref="O88">
    <cfRule type="containsErrors" dxfId="5566" priority="899">
      <formula>ISERROR(O88)</formula>
    </cfRule>
  </conditionalFormatting>
  <conditionalFormatting sqref="O85">
    <cfRule type="containsErrors" dxfId="5565" priority="898">
      <formula>ISERROR(O85)</formula>
    </cfRule>
  </conditionalFormatting>
  <conditionalFormatting sqref="O88">
    <cfRule type="containsErrors" dxfId="5564" priority="897">
      <formula>ISERROR(O88)</formula>
    </cfRule>
  </conditionalFormatting>
  <conditionalFormatting sqref="O85">
    <cfRule type="containsErrors" dxfId="5563" priority="896">
      <formula>ISERROR(O85)</formula>
    </cfRule>
  </conditionalFormatting>
  <conditionalFormatting sqref="O88">
    <cfRule type="containsErrors" dxfId="5562" priority="895">
      <formula>ISERROR(O88)</formula>
    </cfRule>
  </conditionalFormatting>
  <conditionalFormatting sqref="O85">
    <cfRule type="containsErrors" dxfId="5561" priority="894">
      <formula>ISERROR(O85)</formula>
    </cfRule>
  </conditionalFormatting>
  <conditionalFormatting sqref="O88">
    <cfRule type="containsErrors" dxfId="5560" priority="893">
      <formula>ISERROR(O88)</formula>
    </cfRule>
  </conditionalFormatting>
  <conditionalFormatting sqref="O85">
    <cfRule type="containsErrors" dxfId="5559" priority="892">
      <formula>ISERROR(O85)</formula>
    </cfRule>
  </conditionalFormatting>
  <conditionalFormatting sqref="O88">
    <cfRule type="containsErrors" dxfId="5558" priority="891">
      <formula>ISERROR(O88)</formula>
    </cfRule>
  </conditionalFormatting>
  <conditionalFormatting sqref="O85">
    <cfRule type="containsErrors" dxfId="5557" priority="890">
      <formula>ISERROR(O85)</formula>
    </cfRule>
  </conditionalFormatting>
  <conditionalFormatting sqref="O88">
    <cfRule type="containsErrors" dxfId="5556" priority="889">
      <formula>ISERROR(O88)</formula>
    </cfRule>
  </conditionalFormatting>
  <conditionalFormatting sqref="O85">
    <cfRule type="containsErrors" dxfId="5555" priority="888">
      <formula>ISERROR(O85)</formula>
    </cfRule>
  </conditionalFormatting>
  <conditionalFormatting sqref="O88">
    <cfRule type="containsErrors" dxfId="5554" priority="887">
      <formula>ISERROR(O88)</formula>
    </cfRule>
  </conditionalFormatting>
  <conditionalFormatting sqref="O85">
    <cfRule type="containsErrors" dxfId="5553" priority="886">
      <formula>ISERROR(O85)</formula>
    </cfRule>
  </conditionalFormatting>
  <conditionalFormatting sqref="O88">
    <cfRule type="containsErrors" dxfId="5552" priority="885">
      <formula>ISERROR(O88)</formula>
    </cfRule>
  </conditionalFormatting>
  <conditionalFormatting sqref="O85">
    <cfRule type="containsErrors" dxfId="5551" priority="884">
      <formula>ISERROR(O85)</formula>
    </cfRule>
  </conditionalFormatting>
  <conditionalFormatting sqref="O88">
    <cfRule type="containsErrors" dxfId="5550" priority="883">
      <formula>ISERROR(O88)</formula>
    </cfRule>
  </conditionalFormatting>
  <conditionalFormatting sqref="O85">
    <cfRule type="containsErrors" dxfId="5549" priority="882">
      <formula>ISERROR(O85)</formula>
    </cfRule>
  </conditionalFormatting>
  <conditionalFormatting sqref="O88">
    <cfRule type="containsErrors" dxfId="5548" priority="881">
      <formula>ISERROR(O88)</formula>
    </cfRule>
  </conditionalFormatting>
  <conditionalFormatting sqref="O85">
    <cfRule type="containsErrors" dxfId="5547" priority="880">
      <formula>ISERROR(O85)</formula>
    </cfRule>
  </conditionalFormatting>
  <conditionalFormatting sqref="O88">
    <cfRule type="containsErrors" dxfId="5546" priority="879">
      <formula>ISERROR(O88)</formula>
    </cfRule>
  </conditionalFormatting>
  <conditionalFormatting sqref="O85">
    <cfRule type="containsErrors" dxfId="5545" priority="878">
      <formula>ISERROR(O85)</formula>
    </cfRule>
  </conditionalFormatting>
  <conditionalFormatting sqref="O88">
    <cfRule type="containsErrors" dxfId="5544" priority="877">
      <formula>ISERROR(O88)</formula>
    </cfRule>
  </conditionalFormatting>
  <conditionalFormatting sqref="O85">
    <cfRule type="containsErrors" dxfId="5543" priority="876">
      <formula>ISERROR(O85)</formula>
    </cfRule>
  </conditionalFormatting>
  <conditionalFormatting sqref="O88">
    <cfRule type="containsErrors" dxfId="5542" priority="875">
      <formula>ISERROR(O88)</formula>
    </cfRule>
  </conditionalFormatting>
  <conditionalFormatting sqref="O85">
    <cfRule type="containsErrors" dxfId="5541" priority="874">
      <formula>ISERROR(O85)</formula>
    </cfRule>
  </conditionalFormatting>
  <conditionalFormatting sqref="O88">
    <cfRule type="containsErrors" dxfId="5540" priority="873">
      <formula>ISERROR(O88)</formula>
    </cfRule>
  </conditionalFormatting>
  <conditionalFormatting sqref="O85">
    <cfRule type="containsErrors" dxfId="5539" priority="872">
      <formula>ISERROR(O85)</formula>
    </cfRule>
  </conditionalFormatting>
  <conditionalFormatting sqref="O88">
    <cfRule type="containsErrors" dxfId="5538" priority="871">
      <formula>ISERROR(O88)</formula>
    </cfRule>
  </conditionalFormatting>
  <conditionalFormatting sqref="O85">
    <cfRule type="containsErrors" dxfId="5537" priority="870">
      <formula>ISERROR(O85)</formula>
    </cfRule>
  </conditionalFormatting>
  <conditionalFormatting sqref="O88">
    <cfRule type="containsErrors" dxfId="5536" priority="869">
      <formula>ISERROR(O88)</formula>
    </cfRule>
  </conditionalFormatting>
  <conditionalFormatting sqref="O85">
    <cfRule type="containsErrors" dxfId="5535" priority="868">
      <formula>ISERROR(O85)</formula>
    </cfRule>
  </conditionalFormatting>
  <conditionalFormatting sqref="O88">
    <cfRule type="containsErrors" dxfId="5534" priority="867">
      <formula>ISERROR(O88)</formula>
    </cfRule>
  </conditionalFormatting>
  <conditionalFormatting sqref="O85">
    <cfRule type="containsErrors" dxfId="5533" priority="866">
      <formula>ISERROR(O85)</formula>
    </cfRule>
  </conditionalFormatting>
  <conditionalFormatting sqref="O88">
    <cfRule type="containsErrors" dxfId="5532" priority="865">
      <formula>ISERROR(O88)</formula>
    </cfRule>
  </conditionalFormatting>
  <conditionalFormatting sqref="O85">
    <cfRule type="containsErrors" dxfId="5531" priority="864">
      <formula>ISERROR(O85)</formula>
    </cfRule>
  </conditionalFormatting>
  <conditionalFormatting sqref="O88">
    <cfRule type="containsErrors" dxfId="5530" priority="863">
      <formula>ISERROR(O88)</formula>
    </cfRule>
  </conditionalFormatting>
  <conditionalFormatting sqref="O85">
    <cfRule type="containsErrors" dxfId="5529" priority="862">
      <formula>ISERROR(O85)</formula>
    </cfRule>
  </conditionalFormatting>
  <conditionalFormatting sqref="O88">
    <cfRule type="containsErrors" dxfId="5528" priority="861">
      <formula>ISERROR(O88)</formula>
    </cfRule>
  </conditionalFormatting>
  <conditionalFormatting sqref="O85">
    <cfRule type="containsErrors" dxfId="5527" priority="860">
      <formula>ISERROR(O85)</formula>
    </cfRule>
  </conditionalFormatting>
  <conditionalFormatting sqref="O88">
    <cfRule type="containsErrors" dxfId="5526" priority="859">
      <formula>ISERROR(O88)</formula>
    </cfRule>
  </conditionalFormatting>
  <conditionalFormatting sqref="O85">
    <cfRule type="containsErrors" dxfId="5525" priority="858">
      <formula>ISERROR(O85)</formula>
    </cfRule>
  </conditionalFormatting>
  <conditionalFormatting sqref="O88">
    <cfRule type="containsErrors" dxfId="5524" priority="857">
      <formula>ISERROR(O88)</formula>
    </cfRule>
  </conditionalFormatting>
  <conditionalFormatting sqref="O85">
    <cfRule type="containsErrors" dxfId="5523" priority="856">
      <formula>ISERROR(O85)</formula>
    </cfRule>
  </conditionalFormatting>
  <conditionalFormatting sqref="O88">
    <cfRule type="containsErrors" dxfId="5522" priority="855">
      <formula>ISERROR(O88)</formula>
    </cfRule>
  </conditionalFormatting>
  <conditionalFormatting sqref="O85">
    <cfRule type="containsErrors" dxfId="5521" priority="854">
      <formula>ISERROR(O85)</formula>
    </cfRule>
  </conditionalFormatting>
  <conditionalFormatting sqref="O88">
    <cfRule type="containsErrors" dxfId="5520" priority="853">
      <formula>ISERROR(O88)</formula>
    </cfRule>
  </conditionalFormatting>
  <conditionalFormatting sqref="O85">
    <cfRule type="containsErrors" dxfId="5519" priority="852">
      <formula>ISERROR(O85)</formula>
    </cfRule>
  </conditionalFormatting>
  <conditionalFormatting sqref="O88">
    <cfRule type="containsErrors" dxfId="5518" priority="851">
      <formula>ISERROR(O88)</formula>
    </cfRule>
  </conditionalFormatting>
  <conditionalFormatting sqref="O85">
    <cfRule type="containsErrors" dxfId="5517" priority="850">
      <formula>ISERROR(O85)</formula>
    </cfRule>
  </conditionalFormatting>
  <conditionalFormatting sqref="O88">
    <cfRule type="containsErrors" dxfId="5516" priority="849">
      <formula>ISERROR(O88)</formula>
    </cfRule>
  </conditionalFormatting>
  <conditionalFormatting sqref="O88">
    <cfRule type="containsErrors" dxfId="5515" priority="848">
      <formula>ISERROR(O88)</formula>
    </cfRule>
  </conditionalFormatting>
  <conditionalFormatting sqref="O85">
    <cfRule type="containsErrors" dxfId="5514" priority="847">
      <formula>ISERROR(O85)</formula>
    </cfRule>
  </conditionalFormatting>
  <conditionalFormatting sqref="O88">
    <cfRule type="containsErrors" dxfId="5513" priority="846">
      <formula>ISERROR(O88)</formula>
    </cfRule>
  </conditionalFormatting>
  <conditionalFormatting sqref="O85">
    <cfRule type="containsErrors" dxfId="5512" priority="845">
      <formula>ISERROR(O85)</formula>
    </cfRule>
  </conditionalFormatting>
  <conditionalFormatting sqref="O88">
    <cfRule type="containsErrors" dxfId="5511" priority="844">
      <formula>ISERROR(O88)</formula>
    </cfRule>
  </conditionalFormatting>
  <conditionalFormatting sqref="O85">
    <cfRule type="containsErrors" dxfId="5510" priority="843">
      <formula>ISERROR(O85)</formula>
    </cfRule>
  </conditionalFormatting>
  <conditionalFormatting sqref="N83:Q83 N82:P82 N76:Q81 N84:O92">
    <cfRule type="containsErrors" dxfId="5509" priority="842">
      <formula>ISERROR(N76)</formula>
    </cfRule>
  </conditionalFormatting>
  <conditionalFormatting sqref="N83:Q83 N82:P82 N76:Q81 N84:O92">
    <cfRule type="containsErrors" dxfId="5508" priority="841">
      <formula>ISERROR(N76)</formula>
    </cfRule>
  </conditionalFormatting>
  <conditionalFormatting sqref="N89:N92">
    <cfRule type="cellIs" dxfId="5507" priority="840" operator="notEqual">
      <formula>0</formula>
    </cfRule>
  </conditionalFormatting>
  <conditionalFormatting sqref="O67">
    <cfRule type="containsErrors" dxfId="5506" priority="839">
      <formula>ISERROR(O67)</formula>
    </cfRule>
  </conditionalFormatting>
  <conditionalFormatting sqref="O70">
    <cfRule type="containsErrors" dxfId="5505" priority="838">
      <formula>ISERROR(O70)</formula>
    </cfRule>
  </conditionalFormatting>
  <conditionalFormatting sqref="O67">
    <cfRule type="containsErrors" dxfId="5504" priority="837">
      <formula>ISERROR(O67)</formula>
    </cfRule>
  </conditionalFormatting>
  <conditionalFormatting sqref="O70">
    <cfRule type="containsErrors" dxfId="5503" priority="836">
      <formula>ISERROR(O70)</formula>
    </cfRule>
  </conditionalFormatting>
  <conditionalFormatting sqref="O67">
    <cfRule type="containsErrors" dxfId="5502" priority="835">
      <formula>ISERROR(O67)</formula>
    </cfRule>
  </conditionalFormatting>
  <conditionalFormatting sqref="O70">
    <cfRule type="containsErrors" dxfId="5501" priority="834">
      <formula>ISERROR(O70)</formula>
    </cfRule>
  </conditionalFormatting>
  <conditionalFormatting sqref="O67">
    <cfRule type="containsErrors" dxfId="5500" priority="833">
      <formula>ISERROR(O67)</formula>
    </cfRule>
  </conditionalFormatting>
  <conditionalFormatting sqref="O70">
    <cfRule type="containsErrors" dxfId="5499" priority="832">
      <formula>ISERROR(O70)</formula>
    </cfRule>
  </conditionalFormatting>
  <conditionalFormatting sqref="O67">
    <cfRule type="containsErrors" dxfId="5498" priority="831">
      <formula>ISERROR(O67)</formula>
    </cfRule>
  </conditionalFormatting>
  <conditionalFormatting sqref="O70">
    <cfRule type="containsErrors" dxfId="5497" priority="830">
      <formula>ISERROR(O70)</formula>
    </cfRule>
  </conditionalFormatting>
  <conditionalFormatting sqref="O67">
    <cfRule type="containsErrors" dxfId="5496" priority="829">
      <formula>ISERROR(O67)</formula>
    </cfRule>
  </conditionalFormatting>
  <conditionalFormatting sqref="O70">
    <cfRule type="containsErrors" dxfId="5495" priority="828">
      <formula>ISERROR(O70)</formula>
    </cfRule>
  </conditionalFormatting>
  <conditionalFormatting sqref="O67">
    <cfRule type="containsErrors" dxfId="5494" priority="827">
      <formula>ISERROR(O67)</formula>
    </cfRule>
  </conditionalFormatting>
  <conditionalFormatting sqref="O70">
    <cfRule type="containsErrors" dxfId="5493" priority="826">
      <formula>ISERROR(O70)</formula>
    </cfRule>
  </conditionalFormatting>
  <conditionalFormatting sqref="O67">
    <cfRule type="containsErrors" dxfId="5492" priority="825">
      <formula>ISERROR(O67)</formula>
    </cfRule>
  </conditionalFormatting>
  <conditionalFormatting sqref="O70">
    <cfRule type="containsErrors" dxfId="5491" priority="824">
      <formula>ISERROR(O70)</formula>
    </cfRule>
  </conditionalFormatting>
  <conditionalFormatting sqref="O67">
    <cfRule type="containsErrors" dxfId="5490" priority="823">
      <formula>ISERROR(O67)</formula>
    </cfRule>
  </conditionalFormatting>
  <conditionalFormatting sqref="O70">
    <cfRule type="containsErrors" dxfId="5489" priority="822">
      <formula>ISERROR(O70)</formula>
    </cfRule>
  </conditionalFormatting>
  <conditionalFormatting sqref="O67">
    <cfRule type="containsErrors" dxfId="5488" priority="821">
      <formula>ISERROR(O67)</formula>
    </cfRule>
  </conditionalFormatting>
  <conditionalFormatting sqref="O70">
    <cfRule type="containsErrors" dxfId="5487" priority="820">
      <formula>ISERROR(O70)</formula>
    </cfRule>
  </conditionalFormatting>
  <conditionalFormatting sqref="O67">
    <cfRule type="containsErrors" dxfId="5486" priority="819">
      <formula>ISERROR(O67)</formula>
    </cfRule>
  </conditionalFormatting>
  <conditionalFormatting sqref="O70">
    <cfRule type="containsErrors" dxfId="5485" priority="818">
      <formula>ISERROR(O70)</formula>
    </cfRule>
  </conditionalFormatting>
  <conditionalFormatting sqref="O67">
    <cfRule type="containsErrors" dxfId="5484" priority="817">
      <formula>ISERROR(O67)</formula>
    </cfRule>
  </conditionalFormatting>
  <conditionalFormatting sqref="O70">
    <cfRule type="containsErrors" dxfId="5483" priority="816">
      <formula>ISERROR(O70)</formula>
    </cfRule>
  </conditionalFormatting>
  <conditionalFormatting sqref="O67">
    <cfRule type="containsErrors" dxfId="5482" priority="815">
      <formula>ISERROR(O67)</formula>
    </cfRule>
  </conditionalFormatting>
  <conditionalFormatting sqref="O70">
    <cfRule type="containsErrors" dxfId="5481" priority="814">
      <formula>ISERROR(O70)</formula>
    </cfRule>
  </conditionalFormatting>
  <conditionalFormatting sqref="O67">
    <cfRule type="containsErrors" dxfId="5480" priority="813">
      <formula>ISERROR(O67)</formula>
    </cfRule>
  </conditionalFormatting>
  <conditionalFormatting sqref="O70">
    <cfRule type="containsErrors" dxfId="5479" priority="812">
      <formula>ISERROR(O70)</formula>
    </cfRule>
  </conditionalFormatting>
  <conditionalFormatting sqref="O67">
    <cfRule type="containsErrors" dxfId="5478" priority="811">
      <formula>ISERROR(O67)</formula>
    </cfRule>
  </conditionalFormatting>
  <conditionalFormatting sqref="O70">
    <cfRule type="containsErrors" dxfId="5477" priority="810">
      <formula>ISERROR(O70)</formula>
    </cfRule>
  </conditionalFormatting>
  <conditionalFormatting sqref="O67">
    <cfRule type="containsErrors" dxfId="5476" priority="809">
      <formula>ISERROR(O67)</formula>
    </cfRule>
  </conditionalFormatting>
  <conditionalFormatting sqref="O70">
    <cfRule type="containsErrors" dxfId="5475" priority="808">
      <formula>ISERROR(O70)</formula>
    </cfRule>
  </conditionalFormatting>
  <conditionalFormatting sqref="O67">
    <cfRule type="containsErrors" dxfId="5474" priority="807">
      <formula>ISERROR(O67)</formula>
    </cfRule>
  </conditionalFormatting>
  <conditionalFormatting sqref="O70">
    <cfRule type="containsErrors" dxfId="5473" priority="806">
      <formula>ISERROR(O70)</formula>
    </cfRule>
  </conditionalFormatting>
  <conditionalFormatting sqref="O67">
    <cfRule type="containsErrors" dxfId="5472" priority="805">
      <formula>ISERROR(O67)</formula>
    </cfRule>
  </conditionalFormatting>
  <conditionalFormatting sqref="O70">
    <cfRule type="containsErrors" dxfId="5471" priority="804">
      <formula>ISERROR(O70)</formula>
    </cfRule>
  </conditionalFormatting>
  <conditionalFormatting sqref="O67">
    <cfRule type="containsErrors" dxfId="5470" priority="803">
      <formula>ISERROR(O67)</formula>
    </cfRule>
  </conditionalFormatting>
  <conditionalFormatting sqref="O70">
    <cfRule type="containsErrors" dxfId="5469" priority="802">
      <formula>ISERROR(O70)</formula>
    </cfRule>
  </conditionalFormatting>
  <conditionalFormatting sqref="O67">
    <cfRule type="containsErrors" dxfId="5468" priority="801">
      <formula>ISERROR(O67)</formula>
    </cfRule>
  </conditionalFormatting>
  <conditionalFormatting sqref="O70">
    <cfRule type="containsErrors" dxfId="5467" priority="800">
      <formula>ISERROR(O70)</formula>
    </cfRule>
  </conditionalFormatting>
  <conditionalFormatting sqref="O67">
    <cfRule type="containsErrors" dxfId="5466" priority="799">
      <formula>ISERROR(O67)</formula>
    </cfRule>
  </conditionalFormatting>
  <conditionalFormatting sqref="O70">
    <cfRule type="containsErrors" dxfId="5465" priority="798">
      <formula>ISERROR(O70)</formula>
    </cfRule>
  </conditionalFormatting>
  <conditionalFormatting sqref="O67">
    <cfRule type="containsErrors" dxfId="5464" priority="797">
      <formula>ISERROR(O67)</formula>
    </cfRule>
  </conditionalFormatting>
  <conditionalFormatting sqref="O70">
    <cfRule type="containsErrors" dxfId="5463" priority="796">
      <formula>ISERROR(O70)</formula>
    </cfRule>
  </conditionalFormatting>
  <conditionalFormatting sqref="O67">
    <cfRule type="containsErrors" dxfId="5462" priority="795">
      <formula>ISERROR(O67)</formula>
    </cfRule>
  </conditionalFormatting>
  <conditionalFormatting sqref="O70">
    <cfRule type="containsErrors" dxfId="5461" priority="794">
      <formula>ISERROR(O70)</formula>
    </cfRule>
  </conditionalFormatting>
  <conditionalFormatting sqref="O67">
    <cfRule type="containsErrors" dxfId="5460" priority="793">
      <formula>ISERROR(O67)</formula>
    </cfRule>
  </conditionalFormatting>
  <conditionalFormatting sqref="O70">
    <cfRule type="containsErrors" dxfId="5459" priority="792">
      <formula>ISERROR(O70)</formula>
    </cfRule>
  </conditionalFormatting>
  <conditionalFormatting sqref="O67">
    <cfRule type="containsErrors" dxfId="5458" priority="791">
      <formula>ISERROR(O67)</formula>
    </cfRule>
  </conditionalFormatting>
  <conditionalFormatting sqref="O70">
    <cfRule type="containsErrors" dxfId="5457" priority="790">
      <formula>ISERROR(O70)</formula>
    </cfRule>
  </conditionalFormatting>
  <conditionalFormatting sqref="O67">
    <cfRule type="containsErrors" dxfId="5456" priority="789">
      <formula>ISERROR(O67)</formula>
    </cfRule>
  </conditionalFormatting>
  <conditionalFormatting sqref="O70">
    <cfRule type="containsErrors" dxfId="5455" priority="788">
      <formula>ISERROR(O70)</formula>
    </cfRule>
  </conditionalFormatting>
  <conditionalFormatting sqref="O67">
    <cfRule type="containsErrors" dxfId="5454" priority="787">
      <formula>ISERROR(O67)</formula>
    </cfRule>
  </conditionalFormatting>
  <conditionalFormatting sqref="O70">
    <cfRule type="containsErrors" dxfId="5453" priority="786">
      <formula>ISERROR(O70)</formula>
    </cfRule>
  </conditionalFormatting>
  <conditionalFormatting sqref="O67">
    <cfRule type="containsErrors" dxfId="5452" priority="785">
      <formula>ISERROR(O67)</formula>
    </cfRule>
  </conditionalFormatting>
  <conditionalFormatting sqref="O70">
    <cfRule type="containsErrors" dxfId="5451" priority="784">
      <formula>ISERROR(O70)</formula>
    </cfRule>
  </conditionalFormatting>
  <conditionalFormatting sqref="O67">
    <cfRule type="containsErrors" dxfId="5450" priority="783">
      <formula>ISERROR(O67)</formula>
    </cfRule>
  </conditionalFormatting>
  <conditionalFormatting sqref="O70">
    <cfRule type="containsErrors" dxfId="5449" priority="782">
      <formula>ISERROR(O70)</formula>
    </cfRule>
  </conditionalFormatting>
  <conditionalFormatting sqref="O67">
    <cfRule type="containsErrors" dxfId="5448" priority="781">
      <formula>ISERROR(O67)</formula>
    </cfRule>
  </conditionalFormatting>
  <conditionalFormatting sqref="O70">
    <cfRule type="containsErrors" dxfId="5447" priority="780">
      <formula>ISERROR(O70)</formula>
    </cfRule>
  </conditionalFormatting>
  <conditionalFormatting sqref="O67">
    <cfRule type="containsErrors" dxfId="5446" priority="779">
      <formula>ISERROR(O67)</formula>
    </cfRule>
  </conditionalFormatting>
  <conditionalFormatting sqref="O70">
    <cfRule type="containsErrors" dxfId="5445" priority="778">
      <formula>ISERROR(O70)</formula>
    </cfRule>
  </conditionalFormatting>
  <conditionalFormatting sqref="O67">
    <cfRule type="containsErrors" dxfId="5444" priority="777">
      <formula>ISERROR(O67)</formula>
    </cfRule>
  </conditionalFormatting>
  <conditionalFormatting sqref="O70">
    <cfRule type="containsErrors" dxfId="5443" priority="776">
      <formula>ISERROR(O70)</formula>
    </cfRule>
  </conditionalFormatting>
  <conditionalFormatting sqref="O67">
    <cfRule type="containsErrors" dxfId="5442" priority="775">
      <formula>ISERROR(O67)</formula>
    </cfRule>
  </conditionalFormatting>
  <conditionalFormatting sqref="O70">
    <cfRule type="containsErrors" dxfId="5441" priority="774">
      <formula>ISERROR(O70)</formula>
    </cfRule>
  </conditionalFormatting>
  <conditionalFormatting sqref="O70">
    <cfRule type="containsErrors" dxfId="5440" priority="773">
      <formula>ISERROR(O70)</formula>
    </cfRule>
  </conditionalFormatting>
  <conditionalFormatting sqref="O67">
    <cfRule type="containsErrors" dxfId="5439" priority="772">
      <formula>ISERROR(O67)</formula>
    </cfRule>
  </conditionalFormatting>
  <conditionalFormatting sqref="O70">
    <cfRule type="containsErrors" dxfId="5438" priority="771">
      <formula>ISERROR(O70)</formula>
    </cfRule>
  </conditionalFormatting>
  <conditionalFormatting sqref="O67">
    <cfRule type="containsErrors" dxfId="5437" priority="770">
      <formula>ISERROR(O67)</formula>
    </cfRule>
  </conditionalFormatting>
  <conditionalFormatting sqref="O70">
    <cfRule type="containsErrors" dxfId="5436" priority="769">
      <formula>ISERROR(O70)</formula>
    </cfRule>
  </conditionalFormatting>
  <conditionalFormatting sqref="O67">
    <cfRule type="containsErrors" dxfId="5435" priority="768">
      <formula>ISERROR(O67)</formula>
    </cfRule>
  </conditionalFormatting>
  <conditionalFormatting sqref="N65:Q65 N64:P64 N58:Q63 N66:O74">
    <cfRule type="containsErrors" dxfId="5434" priority="767">
      <formula>ISERROR(N58)</formula>
    </cfRule>
  </conditionalFormatting>
  <conditionalFormatting sqref="N65:Q65 N64:P64 N58:Q63 N66:O74">
    <cfRule type="containsErrors" dxfId="5433" priority="766">
      <formula>ISERROR(N58)</formula>
    </cfRule>
  </conditionalFormatting>
  <conditionalFormatting sqref="N71:N74">
    <cfRule type="cellIs" dxfId="5432" priority="765" operator="notEqual">
      <formula>0</formula>
    </cfRule>
  </conditionalFormatting>
  <conditionalFormatting sqref="O49">
    <cfRule type="containsErrors" dxfId="5431" priority="764">
      <formula>ISERROR(O49)</formula>
    </cfRule>
  </conditionalFormatting>
  <conditionalFormatting sqref="O52">
    <cfRule type="containsErrors" dxfId="5430" priority="763">
      <formula>ISERROR(O52)</formula>
    </cfRule>
  </conditionalFormatting>
  <conditionalFormatting sqref="O49">
    <cfRule type="containsErrors" dxfId="5429" priority="762">
      <formula>ISERROR(O49)</formula>
    </cfRule>
  </conditionalFormatting>
  <conditionalFormatting sqref="O52">
    <cfRule type="containsErrors" dxfId="5428" priority="761">
      <formula>ISERROR(O52)</formula>
    </cfRule>
  </conditionalFormatting>
  <conditionalFormatting sqref="O49">
    <cfRule type="containsErrors" dxfId="5427" priority="760">
      <formula>ISERROR(O49)</formula>
    </cfRule>
  </conditionalFormatting>
  <conditionalFormatting sqref="O52">
    <cfRule type="containsErrors" dxfId="5426" priority="759">
      <formula>ISERROR(O52)</formula>
    </cfRule>
  </conditionalFormatting>
  <conditionalFormatting sqref="O49">
    <cfRule type="containsErrors" dxfId="5425" priority="758">
      <formula>ISERROR(O49)</formula>
    </cfRule>
  </conditionalFormatting>
  <conditionalFormatting sqref="O52">
    <cfRule type="containsErrors" dxfId="5424" priority="757">
      <formula>ISERROR(O52)</formula>
    </cfRule>
  </conditionalFormatting>
  <conditionalFormatting sqref="O49">
    <cfRule type="containsErrors" dxfId="5423" priority="756">
      <formula>ISERROR(O49)</formula>
    </cfRule>
  </conditionalFormatting>
  <conditionalFormatting sqref="O52">
    <cfRule type="containsErrors" dxfId="5422" priority="755">
      <formula>ISERROR(O52)</formula>
    </cfRule>
  </conditionalFormatting>
  <conditionalFormatting sqref="O49">
    <cfRule type="containsErrors" dxfId="5421" priority="754">
      <formula>ISERROR(O49)</formula>
    </cfRule>
  </conditionalFormatting>
  <conditionalFormatting sqref="O52">
    <cfRule type="containsErrors" dxfId="5420" priority="753">
      <formula>ISERROR(O52)</formula>
    </cfRule>
  </conditionalFormatting>
  <conditionalFormatting sqref="O49">
    <cfRule type="containsErrors" dxfId="5419" priority="752">
      <formula>ISERROR(O49)</formula>
    </cfRule>
  </conditionalFormatting>
  <conditionalFormatting sqref="O52">
    <cfRule type="containsErrors" dxfId="5418" priority="751">
      <formula>ISERROR(O52)</formula>
    </cfRule>
  </conditionalFormatting>
  <conditionalFormatting sqref="O49">
    <cfRule type="containsErrors" dxfId="5417" priority="750">
      <formula>ISERROR(O49)</formula>
    </cfRule>
  </conditionalFormatting>
  <conditionalFormatting sqref="O52">
    <cfRule type="containsErrors" dxfId="5416" priority="749">
      <formula>ISERROR(O52)</formula>
    </cfRule>
  </conditionalFormatting>
  <conditionalFormatting sqref="O49">
    <cfRule type="containsErrors" dxfId="5415" priority="748">
      <formula>ISERROR(O49)</formula>
    </cfRule>
  </conditionalFormatting>
  <conditionalFormatting sqref="O52">
    <cfRule type="containsErrors" dxfId="5414" priority="747">
      <formula>ISERROR(O52)</formula>
    </cfRule>
  </conditionalFormatting>
  <conditionalFormatting sqref="O49">
    <cfRule type="containsErrors" dxfId="5413" priority="746">
      <formula>ISERROR(O49)</formula>
    </cfRule>
  </conditionalFormatting>
  <conditionalFormatting sqref="O52">
    <cfRule type="containsErrors" dxfId="5412" priority="745">
      <formula>ISERROR(O52)</formula>
    </cfRule>
  </conditionalFormatting>
  <conditionalFormatting sqref="O49">
    <cfRule type="containsErrors" dxfId="5411" priority="744">
      <formula>ISERROR(O49)</formula>
    </cfRule>
  </conditionalFormatting>
  <conditionalFormatting sqref="O52">
    <cfRule type="containsErrors" dxfId="5410" priority="743">
      <formula>ISERROR(O52)</formula>
    </cfRule>
  </conditionalFormatting>
  <conditionalFormatting sqref="O49">
    <cfRule type="containsErrors" dxfId="5409" priority="742">
      <formula>ISERROR(O49)</formula>
    </cfRule>
  </conditionalFormatting>
  <conditionalFormatting sqref="O52">
    <cfRule type="containsErrors" dxfId="5408" priority="741">
      <formula>ISERROR(O52)</formula>
    </cfRule>
  </conditionalFormatting>
  <conditionalFormatting sqref="O49">
    <cfRule type="containsErrors" dxfId="5407" priority="740">
      <formula>ISERROR(O49)</formula>
    </cfRule>
  </conditionalFormatting>
  <conditionalFormatting sqref="O52">
    <cfRule type="containsErrors" dxfId="5406" priority="739">
      <formula>ISERROR(O52)</formula>
    </cfRule>
  </conditionalFormatting>
  <conditionalFormatting sqref="O49">
    <cfRule type="containsErrors" dxfId="5405" priority="738">
      <formula>ISERROR(O49)</formula>
    </cfRule>
  </conditionalFormatting>
  <conditionalFormatting sqref="O52">
    <cfRule type="containsErrors" dxfId="5404" priority="737">
      <formula>ISERROR(O52)</formula>
    </cfRule>
  </conditionalFormatting>
  <conditionalFormatting sqref="O49">
    <cfRule type="containsErrors" dxfId="5403" priority="736">
      <formula>ISERROR(O49)</formula>
    </cfRule>
  </conditionalFormatting>
  <conditionalFormatting sqref="O52">
    <cfRule type="containsErrors" dxfId="5402" priority="735">
      <formula>ISERROR(O52)</formula>
    </cfRule>
  </conditionalFormatting>
  <conditionalFormatting sqref="O49">
    <cfRule type="containsErrors" dxfId="5401" priority="734">
      <formula>ISERROR(O49)</formula>
    </cfRule>
  </conditionalFormatting>
  <conditionalFormatting sqref="O52">
    <cfRule type="containsErrors" dxfId="5400" priority="733">
      <formula>ISERROR(O52)</formula>
    </cfRule>
  </conditionalFormatting>
  <conditionalFormatting sqref="O49">
    <cfRule type="containsErrors" dxfId="5399" priority="732">
      <formula>ISERROR(O49)</formula>
    </cfRule>
  </conditionalFormatting>
  <conditionalFormatting sqref="O52">
    <cfRule type="containsErrors" dxfId="5398" priority="731">
      <formula>ISERROR(O52)</formula>
    </cfRule>
  </conditionalFormatting>
  <conditionalFormatting sqref="O49">
    <cfRule type="containsErrors" dxfId="5397" priority="730">
      <formula>ISERROR(O49)</formula>
    </cfRule>
  </conditionalFormatting>
  <conditionalFormatting sqref="O52">
    <cfRule type="containsErrors" dxfId="5396" priority="729">
      <formula>ISERROR(O52)</formula>
    </cfRule>
  </conditionalFormatting>
  <conditionalFormatting sqref="O49">
    <cfRule type="containsErrors" dxfId="5395" priority="728">
      <formula>ISERROR(O49)</formula>
    </cfRule>
  </conditionalFormatting>
  <conditionalFormatting sqref="O52">
    <cfRule type="containsErrors" dxfId="5394" priority="727">
      <formula>ISERROR(O52)</formula>
    </cfRule>
  </conditionalFormatting>
  <conditionalFormatting sqref="O49">
    <cfRule type="containsErrors" dxfId="5393" priority="726">
      <formula>ISERROR(O49)</formula>
    </cfRule>
  </conditionalFormatting>
  <conditionalFormatting sqref="O52">
    <cfRule type="containsErrors" dxfId="5392" priority="725">
      <formula>ISERROR(O52)</formula>
    </cfRule>
  </conditionalFormatting>
  <conditionalFormatting sqref="O49">
    <cfRule type="containsErrors" dxfId="5391" priority="724">
      <formula>ISERROR(O49)</formula>
    </cfRule>
  </conditionalFormatting>
  <conditionalFormatting sqref="O52">
    <cfRule type="containsErrors" dxfId="5390" priority="723">
      <formula>ISERROR(O52)</formula>
    </cfRule>
  </conditionalFormatting>
  <conditionalFormatting sqref="O49">
    <cfRule type="containsErrors" dxfId="5389" priority="722">
      <formula>ISERROR(O49)</formula>
    </cfRule>
  </conditionalFormatting>
  <conditionalFormatting sqref="O52">
    <cfRule type="containsErrors" dxfId="5388" priority="721">
      <formula>ISERROR(O52)</formula>
    </cfRule>
  </conditionalFormatting>
  <conditionalFormatting sqref="O49">
    <cfRule type="containsErrors" dxfId="5387" priority="720">
      <formula>ISERROR(O49)</formula>
    </cfRule>
  </conditionalFormatting>
  <conditionalFormatting sqref="O52">
    <cfRule type="containsErrors" dxfId="5386" priority="719">
      <formula>ISERROR(O52)</formula>
    </cfRule>
  </conditionalFormatting>
  <conditionalFormatting sqref="O49">
    <cfRule type="containsErrors" dxfId="5385" priority="718">
      <formula>ISERROR(O49)</formula>
    </cfRule>
  </conditionalFormatting>
  <conditionalFormatting sqref="O52">
    <cfRule type="containsErrors" dxfId="5384" priority="717">
      <formula>ISERROR(O52)</formula>
    </cfRule>
  </conditionalFormatting>
  <conditionalFormatting sqref="O49">
    <cfRule type="containsErrors" dxfId="5383" priority="716">
      <formula>ISERROR(O49)</formula>
    </cfRule>
  </conditionalFormatting>
  <conditionalFormatting sqref="O52">
    <cfRule type="containsErrors" dxfId="5382" priority="715">
      <formula>ISERROR(O52)</formula>
    </cfRule>
  </conditionalFormatting>
  <conditionalFormatting sqref="O49">
    <cfRule type="containsErrors" dxfId="5381" priority="714">
      <formula>ISERROR(O49)</formula>
    </cfRule>
  </conditionalFormatting>
  <conditionalFormatting sqref="O52">
    <cfRule type="containsErrors" dxfId="5380" priority="713">
      <formula>ISERROR(O52)</formula>
    </cfRule>
  </conditionalFormatting>
  <conditionalFormatting sqref="O49">
    <cfRule type="containsErrors" dxfId="5379" priority="712">
      <formula>ISERROR(O49)</formula>
    </cfRule>
  </conditionalFormatting>
  <conditionalFormatting sqref="O52">
    <cfRule type="containsErrors" dxfId="5378" priority="711">
      <formula>ISERROR(O52)</formula>
    </cfRule>
  </conditionalFormatting>
  <conditionalFormatting sqref="O49">
    <cfRule type="containsErrors" dxfId="5377" priority="710">
      <formula>ISERROR(O49)</formula>
    </cfRule>
  </conditionalFormatting>
  <conditionalFormatting sqref="O52">
    <cfRule type="containsErrors" dxfId="5376" priority="709">
      <formula>ISERROR(O52)</formula>
    </cfRule>
  </conditionalFormatting>
  <conditionalFormatting sqref="O49">
    <cfRule type="containsErrors" dxfId="5375" priority="708">
      <formula>ISERROR(O49)</formula>
    </cfRule>
  </conditionalFormatting>
  <conditionalFormatting sqref="O52">
    <cfRule type="containsErrors" dxfId="5374" priority="707">
      <formula>ISERROR(O52)</formula>
    </cfRule>
  </conditionalFormatting>
  <conditionalFormatting sqref="O49">
    <cfRule type="containsErrors" dxfId="5373" priority="706">
      <formula>ISERROR(O49)</formula>
    </cfRule>
  </conditionalFormatting>
  <conditionalFormatting sqref="O52">
    <cfRule type="containsErrors" dxfId="5372" priority="705">
      <formula>ISERROR(O52)</formula>
    </cfRule>
  </conditionalFormatting>
  <conditionalFormatting sqref="O49">
    <cfRule type="containsErrors" dxfId="5371" priority="704">
      <formula>ISERROR(O49)</formula>
    </cfRule>
  </conditionalFormatting>
  <conditionalFormatting sqref="O52">
    <cfRule type="containsErrors" dxfId="5370" priority="703">
      <formula>ISERROR(O52)</formula>
    </cfRule>
  </conditionalFormatting>
  <conditionalFormatting sqref="O49">
    <cfRule type="containsErrors" dxfId="5369" priority="702">
      <formula>ISERROR(O49)</formula>
    </cfRule>
  </conditionalFormatting>
  <conditionalFormatting sqref="O52">
    <cfRule type="containsErrors" dxfId="5368" priority="701">
      <formula>ISERROR(O52)</formula>
    </cfRule>
  </conditionalFormatting>
  <conditionalFormatting sqref="O49">
    <cfRule type="containsErrors" dxfId="5367" priority="700">
      <formula>ISERROR(O49)</formula>
    </cfRule>
  </conditionalFormatting>
  <conditionalFormatting sqref="O52">
    <cfRule type="containsErrors" dxfId="5366" priority="699">
      <formula>ISERROR(O52)</formula>
    </cfRule>
  </conditionalFormatting>
  <conditionalFormatting sqref="O52">
    <cfRule type="containsErrors" dxfId="5365" priority="698">
      <formula>ISERROR(O52)</formula>
    </cfRule>
  </conditionalFormatting>
  <conditionalFormatting sqref="O49">
    <cfRule type="containsErrors" dxfId="5364" priority="697">
      <formula>ISERROR(O49)</formula>
    </cfRule>
  </conditionalFormatting>
  <conditionalFormatting sqref="O52">
    <cfRule type="containsErrors" dxfId="5363" priority="696">
      <formula>ISERROR(O52)</formula>
    </cfRule>
  </conditionalFormatting>
  <conditionalFormatting sqref="O49">
    <cfRule type="containsErrors" dxfId="5362" priority="695">
      <formula>ISERROR(O49)</formula>
    </cfRule>
  </conditionalFormatting>
  <conditionalFormatting sqref="O52">
    <cfRule type="containsErrors" dxfId="5361" priority="694">
      <formula>ISERROR(O52)</formula>
    </cfRule>
  </conditionalFormatting>
  <conditionalFormatting sqref="O49">
    <cfRule type="containsErrors" dxfId="5360" priority="693">
      <formula>ISERROR(O49)</formula>
    </cfRule>
  </conditionalFormatting>
  <conditionalFormatting sqref="N47:Q47 N46:P46 N40:Q45 N48:O56">
    <cfRule type="containsErrors" dxfId="5359" priority="692">
      <formula>ISERROR(N40)</formula>
    </cfRule>
  </conditionalFormatting>
  <conditionalFormatting sqref="N47:Q47 N46:P46 N40:Q45 N48:O56">
    <cfRule type="containsErrors" dxfId="5358" priority="691">
      <formula>ISERROR(N40)</formula>
    </cfRule>
  </conditionalFormatting>
  <conditionalFormatting sqref="N53:N56">
    <cfRule type="cellIs" dxfId="5357" priority="690" operator="notEqual">
      <formula>0</formula>
    </cfRule>
  </conditionalFormatting>
  <conditionalFormatting sqref="O10:P10 N4:Q9 N11:Q11 N19:O20 O13:O18">
    <cfRule type="containsErrors" dxfId="5356" priority="689">
      <formula>ISERROR(N4)</formula>
    </cfRule>
  </conditionalFormatting>
  <conditionalFormatting sqref="O10:P10 N4:Q9 N11:Q11 O13:O20">
    <cfRule type="containsErrors" dxfId="5355" priority="688">
      <formula>ISERROR(N4)</formula>
    </cfRule>
  </conditionalFormatting>
  <conditionalFormatting sqref="N17:N20">
    <cfRule type="cellIs" dxfId="5354" priority="687" operator="notEqual">
      <formula>0</formula>
    </cfRule>
  </conditionalFormatting>
  <conditionalFormatting sqref="O31">
    <cfRule type="containsErrors" dxfId="5353" priority="686">
      <formula>ISERROR(O31)</formula>
    </cfRule>
  </conditionalFormatting>
  <conditionalFormatting sqref="O34">
    <cfRule type="containsErrors" dxfId="5352" priority="685">
      <formula>ISERROR(O34)</formula>
    </cfRule>
  </conditionalFormatting>
  <conditionalFormatting sqref="O31">
    <cfRule type="containsErrors" dxfId="5351" priority="684">
      <formula>ISERROR(O31)</formula>
    </cfRule>
  </conditionalFormatting>
  <conditionalFormatting sqref="O34">
    <cfRule type="containsErrors" dxfId="5350" priority="683">
      <formula>ISERROR(O34)</formula>
    </cfRule>
  </conditionalFormatting>
  <conditionalFormatting sqref="O31">
    <cfRule type="containsErrors" dxfId="5349" priority="682">
      <formula>ISERROR(O31)</formula>
    </cfRule>
  </conditionalFormatting>
  <conditionalFormatting sqref="O34">
    <cfRule type="containsErrors" dxfId="5348" priority="681">
      <formula>ISERROR(O34)</formula>
    </cfRule>
  </conditionalFormatting>
  <conditionalFormatting sqref="O31">
    <cfRule type="containsErrors" dxfId="5347" priority="680">
      <formula>ISERROR(O31)</formula>
    </cfRule>
  </conditionalFormatting>
  <conditionalFormatting sqref="O34">
    <cfRule type="containsErrors" dxfId="5346" priority="679">
      <formula>ISERROR(O34)</formula>
    </cfRule>
  </conditionalFormatting>
  <conditionalFormatting sqref="O31">
    <cfRule type="containsErrors" dxfId="5345" priority="678">
      <formula>ISERROR(O31)</formula>
    </cfRule>
  </conditionalFormatting>
  <conditionalFormatting sqref="O34">
    <cfRule type="containsErrors" dxfId="5344" priority="677">
      <formula>ISERROR(O34)</formula>
    </cfRule>
  </conditionalFormatting>
  <conditionalFormatting sqref="O31">
    <cfRule type="containsErrors" dxfId="5343" priority="676">
      <formula>ISERROR(O31)</formula>
    </cfRule>
  </conditionalFormatting>
  <conditionalFormatting sqref="O34">
    <cfRule type="containsErrors" dxfId="5342" priority="675">
      <formula>ISERROR(O34)</formula>
    </cfRule>
  </conditionalFormatting>
  <conditionalFormatting sqref="O31">
    <cfRule type="containsErrors" dxfId="5341" priority="674">
      <formula>ISERROR(O31)</formula>
    </cfRule>
  </conditionalFormatting>
  <conditionalFormatting sqref="O34">
    <cfRule type="containsErrors" dxfId="5340" priority="673">
      <formula>ISERROR(O34)</formula>
    </cfRule>
  </conditionalFormatting>
  <conditionalFormatting sqref="O31">
    <cfRule type="containsErrors" dxfId="5339" priority="672">
      <formula>ISERROR(O31)</formula>
    </cfRule>
  </conditionalFormatting>
  <conditionalFormatting sqref="O34">
    <cfRule type="containsErrors" dxfId="5338" priority="671">
      <formula>ISERROR(O34)</formula>
    </cfRule>
  </conditionalFormatting>
  <conditionalFormatting sqref="O31">
    <cfRule type="containsErrors" dxfId="5337" priority="670">
      <formula>ISERROR(O31)</formula>
    </cfRule>
  </conditionalFormatting>
  <conditionalFormatting sqref="O34">
    <cfRule type="containsErrors" dxfId="5336" priority="669">
      <formula>ISERROR(O34)</formula>
    </cfRule>
  </conditionalFormatting>
  <conditionalFormatting sqref="O31">
    <cfRule type="containsErrors" dxfId="5335" priority="668">
      <formula>ISERROR(O31)</formula>
    </cfRule>
  </conditionalFormatting>
  <conditionalFormatting sqref="O34">
    <cfRule type="containsErrors" dxfId="5334" priority="667">
      <formula>ISERROR(O34)</formula>
    </cfRule>
  </conditionalFormatting>
  <conditionalFormatting sqref="O31">
    <cfRule type="containsErrors" dxfId="5333" priority="666">
      <formula>ISERROR(O31)</formula>
    </cfRule>
  </conditionalFormatting>
  <conditionalFormatting sqref="O34">
    <cfRule type="containsErrors" dxfId="5332" priority="665">
      <formula>ISERROR(O34)</formula>
    </cfRule>
  </conditionalFormatting>
  <conditionalFormatting sqref="O31">
    <cfRule type="containsErrors" dxfId="5331" priority="664">
      <formula>ISERROR(O31)</formula>
    </cfRule>
  </conditionalFormatting>
  <conditionalFormatting sqref="O34">
    <cfRule type="containsErrors" dxfId="5330" priority="663">
      <formula>ISERROR(O34)</formula>
    </cfRule>
  </conditionalFormatting>
  <conditionalFormatting sqref="O31">
    <cfRule type="containsErrors" dxfId="5329" priority="662">
      <formula>ISERROR(O31)</formula>
    </cfRule>
  </conditionalFormatting>
  <conditionalFormatting sqref="O34">
    <cfRule type="containsErrors" dxfId="5328" priority="661">
      <formula>ISERROR(O34)</formula>
    </cfRule>
  </conditionalFormatting>
  <conditionalFormatting sqref="O31">
    <cfRule type="containsErrors" dxfId="5327" priority="660">
      <formula>ISERROR(O31)</formula>
    </cfRule>
  </conditionalFormatting>
  <conditionalFormatting sqref="O34">
    <cfRule type="containsErrors" dxfId="5326" priority="659">
      <formula>ISERROR(O34)</formula>
    </cfRule>
  </conditionalFormatting>
  <conditionalFormatting sqref="O31">
    <cfRule type="containsErrors" dxfId="5325" priority="658">
      <formula>ISERROR(O31)</formula>
    </cfRule>
  </conditionalFormatting>
  <conditionalFormatting sqref="O34">
    <cfRule type="containsErrors" dxfId="5324" priority="657">
      <formula>ISERROR(O34)</formula>
    </cfRule>
  </conditionalFormatting>
  <conditionalFormatting sqref="O31">
    <cfRule type="containsErrors" dxfId="5323" priority="656">
      <formula>ISERROR(O31)</formula>
    </cfRule>
  </conditionalFormatting>
  <conditionalFormatting sqref="O34">
    <cfRule type="containsErrors" dxfId="5322" priority="655">
      <formula>ISERROR(O34)</formula>
    </cfRule>
  </conditionalFormatting>
  <conditionalFormatting sqref="O31">
    <cfRule type="containsErrors" dxfId="5321" priority="654">
      <formula>ISERROR(O31)</formula>
    </cfRule>
  </conditionalFormatting>
  <conditionalFormatting sqref="O34">
    <cfRule type="containsErrors" dxfId="5320" priority="653">
      <formula>ISERROR(O34)</formula>
    </cfRule>
  </conditionalFormatting>
  <conditionalFormatting sqref="O31">
    <cfRule type="containsErrors" dxfId="5319" priority="652">
      <formula>ISERROR(O31)</formula>
    </cfRule>
  </conditionalFormatting>
  <conditionalFormatting sqref="O34">
    <cfRule type="containsErrors" dxfId="5318" priority="651">
      <formula>ISERROR(O34)</formula>
    </cfRule>
  </conditionalFormatting>
  <conditionalFormatting sqref="O31">
    <cfRule type="containsErrors" dxfId="5317" priority="650">
      <formula>ISERROR(O31)</formula>
    </cfRule>
  </conditionalFormatting>
  <conditionalFormatting sqref="O34">
    <cfRule type="containsErrors" dxfId="5316" priority="649">
      <formula>ISERROR(O34)</formula>
    </cfRule>
  </conditionalFormatting>
  <conditionalFormatting sqref="O31">
    <cfRule type="containsErrors" dxfId="5315" priority="648">
      <formula>ISERROR(O31)</formula>
    </cfRule>
  </conditionalFormatting>
  <conditionalFormatting sqref="O34">
    <cfRule type="containsErrors" dxfId="5314" priority="647">
      <formula>ISERROR(O34)</formula>
    </cfRule>
  </conditionalFormatting>
  <conditionalFormatting sqref="O31">
    <cfRule type="containsErrors" dxfId="5313" priority="646">
      <formula>ISERROR(O31)</formula>
    </cfRule>
  </conditionalFormatting>
  <conditionalFormatting sqref="O34">
    <cfRule type="containsErrors" dxfId="5312" priority="645">
      <formula>ISERROR(O34)</formula>
    </cfRule>
  </conditionalFormatting>
  <conditionalFormatting sqref="O31">
    <cfRule type="containsErrors" dxfId="5311" priority="644">
      <formula>ISERROR(O31)</formula>
    </cfRule>
  </conditionalFormatting>
  <conditionalFormatting sqref="O34">
    <cfRule type="containsErrors" dxfId="5310" priority="643">
      <formula>ISERROR(O34)</formula>
    </cfRule>
  </conditionalFormatting>
  <conditionalFormatting sqref="O31">
    <cfRule type="containsErrors" dxfId="5309" priority="642">
      <formula>ISERROR(O31)</formula>
    </cfRule>
  </conditionalFormatting>
  <conditionalFormatting sqref="O34">
    <cfRule type="containsErrors" dxfId="5308" priority="641">
      <formula>ISERROR(O34)</formula>
    </cfRule>
  </conditionalFormatting>
  <conditionalFormatting sqref="O31">
    <cfRule type="containsErrors" dxfId="5307" priority="640">
      <formula>ISERROR(O31)</formula>
    </cfRule>
  </conditionalFormatting>
  <conditionalFormatting sqref="O34">
    <cfRule type="containsErrors" dxfId="5306" priority="639">
      <formula>ISERROR(O34)</formula>
    </cfRule>
  </conditionalFormatting>
  <conditionalFormatting sqref="O31">
    <cfRule type="containsErrors" dxfId="5305" priority="638">
      <formula>ISERROR(O31)</formula>
    </cfRule>
  </conditionalFormatting>
  <conditionalFormatting sqref="O34">
    <cfRule type="containsErrors" dxfId="5304" priority="637">
      <formula>ISERROR(O34)</formula>
    </cfRule>
  </conditionalFormatting>
  <conditionalFormatting sqref="O31">
    <cfRule type="containsErrors" dxfId="5303" priority="636">
      <formula>ISERROR(O31)</formula>
    </cfRule>
  </conditionalFormatting>
  <conditionalFormatting sqref="O34">
    <cfRule type="containsErrors" dxfId="5302" priority="635">
      <formula>ISERROR(O34)</formula>
    </cfRule>
  </conditionalFormatting>
  <conditionalFormatting sqref="O31">
    <cfRule type="containsErrors" dxfId="5301" priority="634">
      <formula>ISERROR(O31)</formula>
    </cfRule>
  </conditionalFormatting>
  <conditionalFormatting sqref="O34">
    <cfRule type="containsErrors" dxfId="5300" priority="633">
      <formula>ISERROR(O34)</formula>
    </cfRule>
  </conditionalFormatting>
  <conditionalFormatting sqref="O31">
    <cfRule type="containsErrors" dxfId="5299" priority="632">
      <formula>ISERROR(O31)</formula>
    </cfRule>
  </conditionalFormatting>
  <conditionalFormatting sqref="O34">
    <cfRule type="containsErrors" dxfId="5298" priority="631">
      <formula>ISERROR(O34)</formula>
    </cfRule>
  </conditionalFormatting>
  <conditionalFormatting sqref="O31">
    <cfRule type="containsErrors" dxfId="5297" priority="630">
      <formula>ISERROR(O31)</formula>
    </cfRule>
  </conditionalFormatting>
  <conditionalFormatting sqref="O34">
    <cfRule type="containsErrors" dxfId="5296" priority="629">
      <formula>ISERROR(O34)</formula>
    </cfRule>
  </conditionalFormatting>
  <conditionalFormatting sqref="O31">
    <cfRule type="containsErrors" dxfId="5295" priority="628">
      <formula>ISERROR(O31)</formula>
    </cfRule>
  </conditionalFormatting>
  <conditionalFormatting sqref="O34">
    <cfRule type="containsErrors" dxfId="5294" priority="627">
      <formula>ISERROR(O34)</formula>
    </cfRule>
  </conditionalFormatting>
  <conditionalFormatting sqref="O31">
    <cfRule type="containsErrors" dxfId="5293" priority="626">
      <formula>ISERROR(O31)</formula>
    </cfRule>
  </conditionalFormatting>
  <conditionalFormatting sqref="O34">
    <cfRule type="containsErrors" dxfId="5292" priority="625">
      <formula>ISERROR(O34)</formula>
    </cfRule>
  </conditionalFormatting>
  <conditionalFormatting sqref="O31">
    <cfRule type="containsErrors" dxfId="5291" priority="624">
      <formula>ISERROR(O31)</formula>
    </cfRule>
  </conditionalFormatting>
  <conditionalFormatting sqref="O34">
    <cfRule type="containsErrors" dxfId="5290" priority="623">
      <formula>ISERROR(O34)</formula>
    </cfRule>
  </conditionalFormatting>
  <conditionalFormatting sqref="O31">
    <cfRule type="containsErrors" dxfId="5289" priority="622">
      <formula>ISERROR(O31)</formula>
    </cfRule>
  </conditionalFormatting>
  <conditionalFormatting sqref="O34">
    <cfRule type="containsErrors" dxfId="5288" priority="621">
      <formula>ISERROR(O34)</formula>
    </cfRule>
  </conditionalFormatting>
  <conditionalFormatting sqref="O31">
    <cfRule type="containsErrors" dxfId="5287" priority="620">
      <formula>ISERROR(O31)</formula>
    </cfRule>
  </conditionalFormatting>
  <conditionalFormatting sqref="O34">
    <cfRule type="containsErrors" dxfId="5286" priority="619">
      <formula>ISERROR(O34)</formula>
    </cfRule>
  </conditionalFormatting>
  <conditionalFormatting sqref="O31">
    <cfRule type="containsErrors" dxfId="5285" priority="618">
      <formula>ISERROR(O31)</formula>
    </cfRule>
  </conditionalFormatting>
  <conditionalFormatting sqref="O34">
    <cfRule type="containsErrors" dxfId="5284" priority="617">
      <formula>ISERROR(O34)</formula>
    </cfRule>
  </conditionalFormatting>
  <conditionalFormatting sqref="O31">
    <cfRule type="containsErrors" dxfId="5283" priority="616">
      <formula>ISERROR(O31)</formula>
    </cfRule>
  </conditionalFormatting>
  <conditionalFormatting sqref="O34">
    <cfRule type="containsErrors" dxfId="5282" priority="615">
      <formula>ISERROR(O34)</formula>
    </cfRule>
  </conditionalFormatting>
  <conditionalFormatting sqref="O31">
    <cfRule type="containsErrors" dxfId="5281" priority="614">
      <formula>ISERROR(O31)</formula>
    </cfRule>
  </conditionalFormatting>
  <conditionalFormatting sqref="O34">
    <cfRule type="containsErrors" dxfId="5280" priority="613">
      <formula>ISERROR(O34)</formula>
    </cfRule>
  </conditionalFormatting>
  <conditionalFormatting sqref="O31">
    <cfRule type="containsErrors" dxfId="5279" priority="612">
      <formula>ISERROR(O31)</formula>
    </cfRule>
  </conditionalFormatting>
  <conditionalFormatting sqref="O34">
    <cfRule type="containsErrors" dxfId="5278" priority="611">
      <formula>ISERROR(O34)</formula>
    </cfRule>
  </conditionalFormatting>
  <conditionalFormatting sqref="O31">
    <cfRule type="containsErrors" dxfId="5277" priority="610">
      <formula>ISERROR(O31)</formula>
    </cfRule>
  </conditionalFormatting>
  <conditionalFormatting sqref="O34">
    <cfRule type="containsErrors" dxfId="5276" priority="609">
      <formula>ISERROR(O34)</formula>
    </cfRule>
  </conditionalFormatting>
  <conditionalFormatting sqref="O31">
    <cfRule type="containsErrors" dxfId="5275" priority="608">
      <formula>ISERROR(O31)</formula>
    </cfRule>
  </conditionalFormatting>
  <conditionalFormatting sqref="O34">
    <cfRule type="containsErrors" dxfId="5274" priority="607">
      <formula>ISERROR(O34)</formula>
    </cfRule>
  </conditionalFormatting>
  <conditionalFormatting sqref="O31">
    <cfRule type="containsErrors" dxfId="5273" priority="606">
      <formula>ISERROR(O31)</formula>
    </cfRule>
  </conditionalFormatting>
  <conditionalFormatting sqref="O34">
    <cfRule type="containsErrors" dxfId="5272" priority="605">
      <formula>ISERROR(O34)</formula>
    </cfRule>
  </conditionalFormatting>
  <conditionalFormatting sqref="O31">
    <cfRule type="containsErrors" dxfId="5271" priority="604">
      <formula>ISERROR(O31)</formula>
    </cfRule>
  </conditionalFormatting>
  <conditionalFormatting sqref="O34">
    <cfRule type="containsErrors" dxfId="5270" priority="603">
      <formula>ISERROR(O34)</formula>
    </cfRule>
  </conditionalFormatting>
  <conditionalFormatting sqref="O31">
    <cfRule type="containsErrors" dxfId="5269" priority="602">
      <formula>ISERROR(O31)</formula>
    </cfRule>
  </conditionalFormatting>
  <conditionalFormatting sqref="O34">
    <cfRule type="containsErrors" dxfId="5268" priority="601">
      <formula>ISERROR(O34)</formula>
    </cfRule>
  </conditionalFormatting>
  <conditionalFormatting sqref="O31">
    <cfRule type="containsErrors" dxfId="5267" priority="600">
      <formula>ISERROR(O31)</formula>
    </cfRule>
  </conditionalFormatting>
  <conditionalFormatting sqref="O34">
    <cfRule type="containsErrors" dxfId="5266" priority="599">
      <formula>ISERROR(O34)</formula>
    </cfRule>
  </conditionalFormatting>
  <conditionalFormatting sqref="O31">
    <cfRule type="containsErrors" dxfId="5265" priority="598">
      <formula>ISERROR(O31)</formula>
    </cfRule>
  </conditionalFormatting>
  <conditionalFormatting sqref="O34">
    <cfRule type="containsErrors" dxfId="5264" priority="597">
      <formula>ISERROR(O34)</formula>
    </cfRule>
  </conditionalFormatting>
  <conditionalFormatting sqref="O31">
    <cfRule type="containsErrors" dxfId="5263" priority="596">
      <formula>ISERROR(O31)</formula>
    </cfRule>
  </conditionalFormatting>
  <conditionalFormatting sqref="O34">
    <cfRule type="containsErrors" dxfId="5262" priority="595">
      <formula>ISERROR(O34)</formula>
    </cfRule>
  </conditionalFormatting>
  <conditionalFormatting sqref="O31">
    <cfRule type="containsErrors" dxfId="5261" priority="594">
      <formula>ISERROR(O31)</formula>
    </cfRule>
  </conditionalFormatting>
  <conditionalFormatting sqref="O34">
    <cfRule type="containsErrors" dxfId="5260" priority="593">
      <formula>ISERROR(O34)</formula>
    </cfRule>
  </conditionalFormatting>
  <conditionalFormatting sqref="O34">
    <cfRule type="containsErrors" dxfId="5259" priority="592">
      <formula>ISERROR(O34)</formula>
    </cfRule>
  </conditionalFormatting>
  <conditionalFormatting sqref="O31">
    <cfRule type="containsErrors" dxfId="5258" priority="591">
      <formula>ISERROR(O31)</formula>
    </cfRule>
  </conditionalFormatting>
  <conditionalFormatting sqref="O34">
    <cfRule type="containsErrors" dxfId="5257" priority="590">
      <formula>ISERROR(O34)</formula>
    </cfRule>
  </conditionalFormatting>
  <conditionalFormatting sqref="O31">
    <cfRule type="containsErrors" dxfId="5256" priority="589">
      <formula>ISERROR(O31)</formula>
    </cfRule>
  </conditionalFormatting>
  <conditionalFormatting sqref="O34">
    <cfRule type="containsErrors" dxfId="5255" priority="588">
      <formula>ISERROR(O34)</formula>
    </cfRule>
  </conditionalFormatting>
  <conditionalFormatting sqref="O31">
    <cfRule type="containsErrors" dxfId="5254" priority="587">
      <formula>ISERROR(O31)</formula>
    </cfRule>
  </conditionalFormatting>
  <conditionalFormatting sqref="N29:Q29 N28:P28 N22:Q27 N30:O38">
    <cfRule type="containsErrors" dxfId="5253" priority="586">
      <formula>ISERROR(N22)</formula>
    </cfRule>
  </conditionalFormatting>
  <conditionalFormatting sqref="N29:Q29 N28:P28 N22:Q27 N30:O38">
    <cfRule type="containsErrors" dxfId="5252" priority="585">
      <formula>ISERROR(N22)</formula>
    </cfRule>
  </conditionalFormatting>
  <conditionalFormatting sqref="N35:N38">
    <cfRule type="cellIs" dxfId="5251" priority="584" operator="notEqual">
      <formula>0</formula>
    </cfRule>
  </conditionalFormatting>
  <conditionalFormatting sqref="N50">
    <cfRule type="containsErrors" dxfId="5250" priority="583">
      <formula>ISERROR(N50)</formula>
    </cfRule>
  </conditionalFormatting>
  <conditionalFormatting sqref="N50">
    <cfRule type="containsErrors" dxfId="5249" priority="582">
      <formula>ISERROR(N50)</formula>
    </cfRule>
  </conditionalFormatting>
  <conditionalFormatting sqref="N68">
    <cfRule type="containsErrors" dxfId="5248" priority="581">
      <formula>ISERROR(N68)</formula>
    </cfRule>
  </conditionalFormatting>
  <conditionalFormatting sqref="N68">
    <cfRule type="containsErrors" dxfId="5247" priority="580">
      <formula>ISERROR(N68)</formula>
    </cfRule>
  </conditionalFormatting>
  <conditionalFormatting sqref="N86">
    <cfRule type="containsErrors" dxfId="5246" priority="579">
      <formula>ISERROR(N86)</formula>
    </cfRule>
  </conditionalFormatting>
  <conditionalFormatting sqref="N86">
    <cfRule type="containsErrors" dxfId="5245" priority="578">
      <formula>ISERROR(N86)</formula>
    </cfRule>
  </conditionalFormatting>
  <conditionalFormatting sqref="N104">
    <cfRule type="containsErrors" dxfId="5244" priority="577">
      <formula>ISERROR(N104)</formula>
    </cfRule>
  </conditionalFormatting>
  <conditionalFormatting sqref="N104">
    <cfRule type="containsErrors" dxfId="5243" priority="576">
      <formula>ISERROR(N104)</formula>
    </cfRule>
  </conditionalFormatting>
  <conditionalFormatting sqref="N31:O38">
    <cfRule type="containsErrors" dxfId="5242" priority="575">
      <formula>ISERROR(N31)</formula>
    </cfRule>
  </conditionalFormatting>
  <conditionalFormatting sqref="N31:O38">
    <cfRule type="containsErrors" dxfId="5241" priority="574">
      <formula>ISERROR(N31)</formula>
    </cfRule>
  </conditionalFormatting>
  <conditionalFormatting sqref="N35:N38">
    <cfRule type="cellIs" dxfId="5240" priority="573" operator="notEqual">
      <formula>0</formula>
    </cfRule>
  </conditionalFormatting>
  <conditionalFormatting sqref="O49">
    <cfRule type="containsErrors" dxfId="5239" priority="572">
      <formula>ISERROR(O49)</formula>
    </cfRule>
  </conditionalFormatting>
  <conditionalFormatting sqref="O52">
    <cfRule type="containsErrors" dxfId="5238" priority="571">
      <formula>ISERROR(O52)</formula>
    </cfRule>
  </conditionalFormatting>
  <conditionalFormatting sqref="O49">
    <cfRule type="containsErrors" dxfId="5237" priority="570">
      <formula>ISERROR(O49)</formula>
    </cfRule>
  </conditionalFormatting>
  <conditionalFormatting sqref="O52">
    <cfRule type="containsErrors" dxfId="5236" priority="569">
      <formula>ISERROR(O52)</formula>
    </cfRule>
  </conditionalFormatting>
  <conditionalFormatting sqref="O49">
    <cfRule type="containsErrors" dxfId="5235" priority="568">
      <formula>ISERROR(O49)</formula>
    </cfRule>
  </conditionalFormatting>
  <conditionalFormatting sqref="O52">
    <cfRule type="containsErrors" dxfId="5234" priority="567">
      <formula>ISERROR(O52)</formula>
    </cfRule>
  </conditionalFormatting>
  <conditionalFormatting sqref="O49">
    <cfRule type="containsErrors" dxfId="5233" priority="566">
      <formula>ISERROR(O49)</formula>
    </cfRule>
  </conditionalFormatting>
  <conditionalFormatting sqref="O52">
    <cfRule type="containsErrors" dxfId="5232" priority="565">
      <formula>ISERROR(O52)</formula>
    </cfRule>
  </conditionalFormatting>
  <conditionalFormatting sqref="O49">
    <cfRule type="containsErrors" dxfId="5231" priority="564">
      <formula>ISERROR(O49)</formula>
    </cfRule>
  </conditionalFormatting>
  <conditionalFormatting sqref="O52">
    <cfRule type="containsErrors" dxfId="5230" priority="563">
      <formula>ISERROR(O52)</formula>
    </cfRule>
  </conditionalFormatting>
  <conditionalFormatting sqref="O49">
    <cfRule type="containsErrors" dxfId="5229" priority="562">
      <formula>ISERROR(O49)</formula>
    </cfRule>
  </conditionalFormatting>
  <conditionalFormatting sqref="O52">
    <cfRule type="containsErrors" dxfId="5228" priority="561">
      <formula>ISERROR(O52)</formula>
    </cfRule>
  </conditionalFormatting>
  <conditionalFormatting sqref="O49">
    <cfRule type="containsErrors" dxfId="5227" priority="560">
      <formula>ISERROR(O49)</formula>
    </cfRule>
  </conditionalFormatting>
  <conditionalFormatting sqref="O52">
    <cfRule type="containsErrors" dxfId="5226" priority="559">
      <formula>ISERROR(O52)</formula>
    </cfRule>
  </conditionalFormatting>
  <conditionalFormatting sqref="O49">
    <cfRule type="containsErrors" dxfId="5225" priority="558">
      <formula>ISERROR(O49)</formula>
    </cfRule>
  </conditionalFormatting>
  <conditionalFormatting sqref="O52">
    <cfRule type="containsErrors" dxfId="5224" priority="557">
      <formula>ISERROR(O52)</formula>
    </cfRule>
  </conditionalFormatting>
  <conditionalFormatting sqref="O49">
    <cfRule type="containsErrors" dxfId="5223" priority="556">
      <formula>ISERROR(O49)</formula>
    </cfRule>
  </conditionalFormatting>
  <conditionalFormatting sqref="O52">
    <cfRule type="containsErrors" dxfId="5222" priority="555">
      <formula>ISERROR(O52)</formula>
    </cfRule>
  </conditionalFormatting>
  <conditionalFormatting sqref="O49">
    <cfRule type="containsErrors" dxfId="5221" priority="554">
      <formula>ISERROR(O49)</formula>
    </cfRule>
  </conditionalFormatting>
  <conditionalFormatting sqref="O52">
    <cfRule type="containsErrors" dxfId="5220" priority="553">
      <formula>ISERROR(O52)</formula>
    </cfRule>
  </conditionalFormatting>
  <conditionalFormatting sqref="O49">
    <cfRule type="containsErrors" dxfId="5219" priority="552">
      <formula>ISERROR(O49)</formula>
    </cfRule>
  </conditionalFormatting>
  <conditionalFormatting sqref="O52">
    <cfRule type="containsErrors" dxfId="5218" priority="551">
      <formula>ISERROR(O52)</formula>
    </cfRule>
  </conditionalFormatting>
  <conditionalFormatting sqref="O49">
    <cfRule type="containsErrors" dxfId="5217" priority="550">
      <formula>ISERROR(O49)</formula>
    </cfRule>
  </conditionalFormatting>
  <conditionalFormatting sqref="O52">
    <cfRule type="containsErrors" dxfId="5216" priority="549">
      <formula>ISERROR(O52)</formula>
    </cfRule>
  </conditionalFormatting>
  <conditionalFormatting sqref="O49">
    <cfRule type="containsErrors" dxfId="5215" priority="548">
      <formula>ISERROR(O49)</formula>
    </cfRule>
  </conditionalFormatting>
  <conditionalFormatting sqref="O52">
    <cfRule type="containsErrors" dxfId="5214" priority="547">
      <formula>ISERROR(O52)</formula>
    </cfRule>
  </conditionalFormatting>
  <conditionalFormatting sqref="O49">
    <cfRule type="containsErrors" dxfId="5213" priority="546">
      <formula>ISERROR(O49)</formula>
    </cfRule>
  </conditionalFormatting>
  <conditionalFormatting sqref="O52">
    <cfRule type="containsErrors" dxfId="5212" priority="545">
      <formula>ISERROR(O52)</formula>
    </cfRule>
  </conditionalFormatting>
  <conditionalFormatting sqref="O49">
    <cfRule type="containsErrors" dxfId="5211" priority="544">
      <formula>ISERROR(O49)</formula>
    </cfRule>
  </conditionalFormatting>
  <conditionalFormatting sqref="O52">
    <cfRule type="containsErrors" dxfId="5210" priority="543">
      <formula>ISERROR(O52)</formula>
    </cfRule>
  </conditionalFormatting>
  <conditionalFormatting sqref="O49">
    <cfRule type="containsErrors" dxfId="5209" priority="542">
      <formula>ISERROR(O49)</formula>
    </cfRule>
  </conditionalFormatting>
  <conditionalFormatting sqref="O52">
    <cfRule type="containsErrors" dxfId="5208" priority="541">
      <formula>ISERROR(O52)</formula>
    </cfRule>
  </conditionalFormatting>
  <conditionalFormatting sqref="O49">
    <cfRule type="containsErrors" dxfId="5207" priority="540">
      <formula>ISERROR(O49)</formula>
    </cfRule>
  </conditionalFormatting>
  <conditionalFormatting sqref="O52">
    <cfRule type="containsErrors" dxfId="5206" priority="539">
      <formula>ISERROR(O52)</formula>
    </cfRule>
  </conditionalFormatting>
  <conditionalFormatting sqref="O49">
    <cfRule type="containsErrors" dxfId="5205" priority="538">
      <formula>ISERROR(O49)</formula>
    </cfRule>
  </conditionalFormatting>
  <conditionalFormatting sqref="O52">
    <cfRule type="containsErrors" dxfId="5204" priority="537">
      <formula>ISERROR(O52)</formula>
    </cfRule>
  </conditionalFormatting>
  <conditionalFormatting sqref="O49">
    <cfRule type="containsErrors" dxfId="5203" priority="536">
      <formula>ISERROR(O49)</formula>
    </cfRule>
  </conditionalFormatting>
  <conditionalFormatting sqref="O52">
    <cfRule type="containsErrors" dxfId="5202" priority="535">
      <formula>ISERROR(O52)</formula>
    </cfRule>
  </conditionalFormatting>
  <conditionalFormatting sqref="O49">
    <cfRule type="containsErrors" dxfId="5201" priority="534">
      <formula>ISERROR(O49)</formula>
    </cfRule>
  </conditionalFormatting>
  <conditionalFormatting sqref="O52">
    <cfRule type="containsErrors" dxfId="5200" priority="533">
      <formula>ISERROR(O52)</formula>
    </cfRule>
  </conditionalFormatting>
  <conditionalFormatting sqref="O49">
    <cfRule type="containsErrors" dxfId="5199" priority="532">
      <formula>ISERROR(O49)</formula>
    </cfRule>
  </conditionalFormatting>
  <conditionalFormatting sqref="O52">
    <cfRule type="containsErrors" dxfId="5198" priority="531">
      <formula>ISERROR(O52)</formula>
    </cfRule>
  </conditionalFormatting>
  <conditionalFormatting sqref="O49">
    <cfRule type="containsErrors" dxfId="5197" priority="530">
      <formula>ISERROR(O49)</formula>
    </cfRule>
  </conditionalFormatting>
  <conditionalFormatting sqref="O52">
    <cfRule type="containsErrors" dxfId="5196" priority="529">
      <formula>ISERROR(O52)</formula>
    </cfRule>
  </conditionalFormatting>
  <conditionalFormatting sqref="O49">
    <cfRule type="containsErrors" dxfId="5195" priority="528">
      <formula>ISERROR(O49)</formula>
    </cfRule>
  </conditionalFormatting>
  <conditionalFormatting sqref="O52">
    <cfRule type="containsErrors" dxfId="5194" priority="527">
      <formula>ISERROR(O52)</formula>
    </cfRule>
  </conditionalFormatting>
  <conditionalFormatting sqref="O49">
    <cfRule type="containsErrors" dxfId="5193" priority="526">
      <formula>ISERROR(O49)</formula>
    </cfRule>
  </conditionalFormatting>
  <conditionalFormatting sqref="O52">
    <cfRule type="containsErrors" dxfId="5192" priority="525">
      <formula>ISERROR(O52)</formula>
    </cfRule>
  </conditionalFormatting>
  <conditionalFormatting sqref="O49">
    <cfRule type="containsErrors" dxfId="5191" priority="524">
      <formula>ISERROR(O49)</formula>
    </cfRule>
  </conditionalFormatting>
  <conditionalFormatting sqref="O52">
    <cfRule type="containsErrors" dxfId="5190" priority="523">
      <formula>ISERROR(O52)</formula>
    </cfRule>
  </conditionalFormatting>
  <conditionalFormatting sqref="O49">
    <cfRule type="containsErrors" dxfId="5189" priority="522">
      <formula>ISERROR(O49)</formula>
    </cfRule>
  </conditionalFormatting>
  <conditionalFormatting sqref="O52">
    <cfRule type="containsErrors" dxfId="5188" priority="521">
      <formula>ISERROR(O52)</formula>
    </cfRule>
  </conditionalFormatting>
  <conditionalFormatting sqref="O49">
    <cfRule type="containsErrors" dxfId="5187" priority="520">
      <formula>ISERROR(O49)</formula>
    </cfRule>
  </conditionalFormatting>
  <conditionalFormatting sqref="O52">
    <cfRule type="containsErrors" dxfId="5186" priority="519">
      <formula>ISERROR(O52)</formula>
    </cfRule>
  </conditionalFormatting>
  <conditionalFormatting sqref="O49">
    <cfRule type="containsErrors" dxfId="5185" priority="518">
      <formula>ISERROR(O49)</formula>
    </cfRule>
  </conditionalFormatting>
  <conditionalFormatting sqref="O52">
    <cfRule type="containsErrors" dxfId="5184" priority="517">
      <formula>ISERROR(O52)</formula>
    </cfRule>
  </conditionalFormatting>
  <conditionalFormatting sqref="O49">
    <cfRule type="containsErrors" dxfId="5183" priority="516">
      <formula>ISERROR(O49)</formula>
    </cfRule>
  </conditionalFormatting>
  <conditionalFormatting sqref="O52">
    <cfRule type="containsErrors" dxfId="5182" priority="515">
      <formula>ISERROR(O52)</formula>
    </cfRule>
  </conditionalFormatting>
  <conditionalFormatting sqref="O49">
    <cfRule type="containsErrors" dxfId="5181" priority="514">
      <formula>ISERROR(O49)</formula>
    </cfRule>
  </conditionalFormatting>
  <conditionalFormatting sqref="O52">
    <cfRule type="containsErrors" dxfId="5180" priority="513">
      <formula>ISERROR(O52)</formula>
    </cfRule>
  </conditionalFormatting>
  <conditionalFormatting sqref="O49">
    <cfRule type="containsErrors" dxfId="5179" priority="512">
      <formula>ISERROR(O49)</formula>
    </cfRule>
  </conditionalFormatting>
  <conditionalFormatting sqref="O52">
    <cfRule type="containsErrors" dxfId="5178" priority="511">
      <formula>ISERROR(O52)</formula>
    </cfRule>
  </conditionalFormatting>
  <conditionalFormatting sqref="O49">
    <cfRule type="containsErrors" dxfId="5177" priority="510">
      <formula>ISERROR(O49)</formula>
    </cfRule>
  </conditionalFormatting>
  <conditionalFormatting sqref="O52">
    <cfRule type="containsErrors" dxfId="5176" priority="509">
      <formula>ISERROR(O52)</formula>
    </cfRule>
  </conditionalFormatting>
  <conditionalFormatting sqref="O49">
    <cfRule type="containsErrors" dxfId="5175" priority="508">
      <formula>ISERROR(O49)</formula>
    </cfRule>
  </conditionalFormatting>
  <conditionalFormatting sqref="O52">
    <cfRule type="containsErrors" dxfId="5174" priority="507">
      <formula>ISERROR(O52)</formula>
    </cfRule>
  </conditionalFormatting>
  <conditionalFormatting sqref="O49">
    <cfRule type="containsErrors" dxfId="5173" priority="506">
      <formula>ISERROR(O49)</formula>
    </cfRule>
  </conditionalFormatting>
  <conditionalFormatting sqref="O52">
    <cfRule type="containsErrors" dxfId="5172" priority="505">
      <formula>ISERROR(O52)</formula>
    </cfRule>
  </conditionalFormatting>
  <conditionalFormatting sqref="O49">
    <cfRule type="containsErrors" dxfId="5171" priority="504">
      <formula>ISERROR(O49)</formula>
    </cfRule>
  </conditionalFormatting>
  <conditionalFormatting sqref="O52">
    <cfRule type="containsErrors" dxfId="5170" priority="503">
      <formula>ISERROR(O52)</formula>
    </cfRule>
  </conditionalFormatting>
  <conditionalFormatting sqref="O49">
    <cfRule type="containsErrors" dxfId="5169" priority="502">
      <formula>ISERROR(O49)</formula>
    </cfRule>
  </conditionalFormatting>
  <conditionalFormatting sqref="O52">
    <cfRule type="containsErrors" dxfId="5168" priority="501">
      <formula>ISERROR(O52)</formula>
    </cfRule>
  </conditionalFormatting>
  <conditionalFormatting sqref="O49">
    <cfRule type="containsErrors" dxfId="5167" priority="500">
      <formula>ISERROR(O49)</formula>
    </cfRule>
  </conditionalFormatting>
  <conditionalFormatting sqref="O52">
    <cfRule type="containsErrors" dxfId="5166" priority="499">
      <formula>ISERROR(O52)</formula>
    </cfRule>
  </conditionalFormatting>
  <conditionalFormatting sqref="O49">
    <cfRule type="containsErrors" dxfId="5165" priority="498">
      <formula>ISERROR(O49)</formula>
    </cfRule>
  </conditionalFormatting>
  <conditionalFormatting sqref="O52">
    <cfRule type="containsErrors" dxfId="5164" priority="497">
      <formula>ISERROR(O52)</formula>
    </cfRule>
  </conditionalFormatting>
  <conditionalFormatting sqref="O49">
    <cfRule type="containsErrors" dxfId="5163" priority="496">
      <formula>ISERROR(O49)</formula>
    </cfRule>
  </conditionalFormatting>
  <conditionalFormatting sqref="O52">
    <cfRule type="containsErrors" dxfId="5162" priority="495">
      <formula>ISERROR(O52)</formula>
    </cfRule>
  </conditionalFormatting>
  <conditionalFormatting sqref="O49">
    <cfRule type="containsErrors" dxfId="5161" priority="494">
      <formula>ISERROR(O49)</formula>
    </cfRule>
  </conditionalFormatting>
  <conditionalFormatting sqref="O52">
    <cfRule type="containsErrors" dxfId="5160" priority="493">
      <formula>ISERROR(O52)</formula>
    </cfRule>
  </conditionalFormatting>
  <conditionalFormatting sqref="O49">
    <cfRule type="containsErrors" dxfId="5159" priority="492">
      <formula>ISERROR(O49)</formula>
    </cfRule>
  </conditionalFormatting>
  <conditionalFormatting sqref="O52">
    <cfRule type="containsErrors" dxfId="5158" priority="491">
      <formula>ISERROR(O52)</formula>
    </cfRule>
  </conditionalFormatting>
  <conditionalFormatting sqref="O49">
    <cfRule type="containsErrors" dxfId="5157" priority="490">
      <formula>ISERROR(O49)</formula>
    </cfRule>
  </conditionalFormatting>
  <conditionalFormatting sqref="O52">
    <cfRule type="containsErrors" dxfId="5156" priority="489">
      <formula>ISERROR(O52)</formula>
    </cfRule>
  </conditionalFormatting>
  <conditionalFormatting sqref="O49">
    <cfRule type="containsErrors" dxfId="5155" priority="488">
      <formula>ISERROR(O49)</formula>
    </cfRule>
  </conditionalFormatting>
  <conditionalFormatting sqref="O52">
    <cfRule type="containsErrors" dxfId="5154" priority="487">
      <formula>ISERROR(O52)</formula>
    </cfRule>
  </conditionalFormatting>
  <conditionalFormatting sqref="O49">
    <cfRule type="containsErrors" dxfId="5153" priority="486">
      <formula>ISERROR(O49)</formula>
    </cfRule>
  </conditionalFormatting>
  <conditionalFormatting sqref="O52">
    <cfRule type="containsErrors" dxfId="5152" priority="485">
      <formula>ISERROR(O52)</formula>
    </cfRule>
  </conditionalFormatting>
  <conditionalFormatting sqref="O49">
    <cfRule type="containsErrors" dxfId="5151" priority="484">
      <formula>ISERROR(O49)</formula>
    </cfRule>
  </conditionalFormatting>
  <conditionalFormatting sqref="O52">
    <cfRule type="containsErrors" dxfId="5150" priority="483">
      <formula>ISERROR(O52)</formula>
    </cfRule>
  </conditionalFormatting>
  <conditionalFormatting sqref="O49">
    <cfRule type="containsErrors" dxfId="5149" priority="482">
      <formula>ISERROR(O49)</formula>
    </cfRule>
  </conditionalFormatting>
  <conditionalFormatting sqref="O52">
    <cfRule type="containsErrors" dxfId="5148" priority="481">
      <formula>ISERROR(O52)</formula>
    </cfRule>
  </conditionalFormatting>
  <conditionalFormatting sqref="O49">
    <cfRule type="containsErrors" dxfId="5147" priority="480">
      <formula>ISERROR(O49)</formula>
    </cfRule>
  </conditionalFormatting>
  <conditionalFormatting sqref="O52">
    <cfRule type="containsErrors" dxfId="5146" priority="479">
      <formula>ISERROR(O52)</formula>
    </cfRule>
  </conditionalFormatting>
  <conditionalFormatting sqref="O49">
    <cfRule type="containsErrors" dxfId="5145" priority="478">
      <formula>ISERROR(O49)</formula>
    </cfRule>
  </conditionalFormatting>
  <conditionalFormatting sqref="O52">
    <cfRule type="containsErrors" dxfId="5144" priority="477">
      <formula>ISERROR(O52)</formula>
    </cfRule>
  </conditionalFormatting>
  <conditionalFormatting sqref="O49">
    <cfRule type="containsErrors" dxfId="5143" priority="476">
      <formula>ISERROR(O49)</formula>
    </cfRule>
  </conditionalFormatting>
  <conditionalFormatting sqref="O52">
    <cfRule type="containsErrors" dxfId="5142" priority="475">
      <formula>ISERROR(O52)</formula>
    </cfRule>
  </conditionalFormatting>
  <conditionalFormatting sqref="O49">
    <cfRule type="containsErrors" dxfId="5141" priority="474">
      <formula>ISERROR(O49)</formula>
    </cfRule>
  </conditionalFormatting>
  <conditionalFormatting sqref="O52">
    <cfRule type="containsErrors" dxfId="5140" priority="473">
      <formula>ISERROR(O52)</formula>
    </cfRule>
  </conditionalFormatting>
  <conditionalFormatting sqref="O52">
    <cfRule type="containsErrors" dxfId="5139" priority="472">
      <formula>ISERROR(O52)</formula>
    </cfRule>
  </conditionalFormatting>
  <conditionalFormatting sqref="O49">
    <cfRule type="containsErrors" dxfId="5138" priority="471">
      <formula>ISERROR(O49)</formula>
    </cfRule>
  </conditionalFormatting>
  <conditionalFormatting sqref="O52">
    <cfRule type="containsErrors" dxfId="5137" priority="470">
      <formula>ISERROR(O52)</formula>
    </cfRule>
  </conditionalFormatting>
  <conditionalFormatting sqref="O49">
    <cfRule type="containsErrors" dxfId="5136" priority="469">
      <formula>ISERROR(O49)</formula>
    </cfRule>
  </conditionalFormatting>
  <conditionalFormatting sqref="O52">
    <cfRule type="containsErrors" dxfId="5135" priority="468">
      <formula>ISERROR(O52)</formula>
    </cfRule>
  </conditionalFormatting>
  <conditionalFormatting sqref="O49">
    <cfRule type="containsErrors" dxfId="5134" priority="467">
      <formula>ISERROR(O49)</formula>
    </cfRule>
  </conditionalFormatting>
  <conditionalFormatting sqref="N49:O56">
    <cfRule type="containsErrors" dxfId="5133" priority="466">
      <formula>ISERROR(N49)</formula>
    </cfRule>
  </conditionalFormatting>
  <conditionalFormatting sqref="N49:O56">
    <cfRule type="containsErrors" dxfId="5132" priority="465">
      <formula>ISERROR(N49)</formula>
    </cfRule>
  </conditionalFormatting>
  <conditionalFormatting sqref="N53:N56">
    <cfRule type="cellIs" dxfId="5131" priority="464" operator="notEqual">
      <formula>0</formula>
    </cfRule>
  </conditionalFormatting>
  <conditionalFormatting sqref="N49:O56">
    <cfRule type="containsErrors" dxfId="5130" priority="463">
      <formula>ISERROR(N49)</formula>
    </cfRule>
  </conditionalFormatting>
  <conditionalFormatting sqref="N49:O56">
    <cfRule type="containsErrors" dxfId="5129" priority="462">
      <formula>ISERROR(N49)</formula>
    </cfRule>
  </conditionalFormatting>
  <conditionalFormatting sqref="N53:N56">
    <cfRule type="cellIs" dxfId="5128" priority="461" operator="notEqual">
      <formula>0</formula>
    </cfRule>
  </conditionalFormatting>
  <conditionalFormatting sqref="N31:O38">
    <cfRule type="containsErrors" dxfId="5127" priority="460">
      <formula>ISERROR(N31)</formula>
    </cfRule>
  </conditionalFormatting>
  <conditionalFormatting sqref="N31:O38">
    <cfRule type="containsErrors" dxfId="5126" priority="459">
      <formula>ISERROR(N31)</formula>
    </cfRule>
  </conditionalFormatting>
  <conditionalFormatting sqref="N35:N38">
    <cfRule type="cellIs" dxfId="5125" priority="458" operator="notEqual">
      <formula>0</formula>
    </cfRule>
  </conditionalFormatting>
  <conditionalFormatting sqref="N49:O56">
    <cfRule type="containsErrors" dxfId="5124" priority="457">
      <formula>ISERROR(N49)</formula>
    </cfRule>
  </conditionalFormatting>
  <conditionalFormatting sqref="N49:O56">
    <cfRule type="containsErrors" dxfId="5123" priority="456">
      <formula>ISERROR(N49)</formula>
    </cfRule>
  </conditionalFormatting>
  <conditionalFormatting sqref="N53:N56">
    <cfRule type="cellIs" dxfId="5122" priority="455" operator="notEqual">
      <formula>0</formula>
    </cfRule>
  </conditionalFormatting>
  <conditionalFormatting sqref="N1:N9 N11 N19:N110">
    <cfRule type="containsErrors" dxfId="5121" priority="454">
      <formula>ISERROR(N1)</formula>
    </cfRule>
  </conditionalFormatting>
  <conditionalFormatting sqref="N1:N9 N11 N19:N110">
    <cfRule type="containsErrors" dxfId="5120" priority="453">
      <formula>ISERROR(N1)</formula>
    </cfRule>
  </conditionalFormatting>
  <conditionalFormatting sqref="N1:N9 N11 N19:N110">
    <cfRule type="containsErrors" dxfId="5119" priority="452">
      <formula>ISERROR(N1)</formula>
    </cfRule>
  </conditionalFormatting>
  <conditionalFormatting sqref="N94:N110">
    <cfRule type="containsErrors" dxfId="5118" priority="451">
      <formula>ISERROR(N94)</formula>
    </cfRule>
  </conditionalFormatting>
  <conditionalFormatting sqref="N94:N110">
    <cfRule type="containsErrors" dxfId="5117" priority="450">
      <formula>ISERROR(N94)</formula>
    </cfRule>
  </conditionalFormatting>
  <conditionalFormatting sqref="N107:N110">
    <cfRule type="cellIs" dxfId="5116" priority="449" operator="notEqual">
      <formula>0</formula>
    </cfRule>
  </conditionalFormatting>
  <conditionalFormatting sqref="N76:N92">
    <cfRule type="containsErrors" dxfId="5115" priority="448">
      <formula>ISERROR(N76)</formula>
    </cfRule>
  </conditionalFormatting>
  <conditionalFormatting sqref="N76:N92">
    <cfRule type="containsErrors" dxfId="5114" priority="447">
      <formula>ISERROR(N76)</formula>
    </cfRule>
  </conditionalFormatting>
  <conditionalFormatting sqref="N89:N92">
    <cfRule type="cellIs" dxfId="5113" priority="446" operator="notEqual">
      <formula>0</formula>
    </cfRule>
  </conditionalFormatting>
  <conditionalFormatting sqref="N58:N74">
    <cfRule type="containsErrors" dxfId="5112" priority="445">
      <formula>ISERROR(N58)</formula>
    </cfRule>
  </conditionalFormatting>
  <conditionalFormatting sqref="N58:N74">
    <cfRule type="containsErrors" dxfId="5111" priority="444">
      <formula>ISERROR(N58)</formula>
    </cfRule>
  </conditionalFormatting>
  <conditionalFormatting sqref="N71:N74">
    <cfRule type="cellIs" dxfId="5110" priority="443" operator="notEqual">
      <formula>0</formula>
    </cfRule>
  </conditionalFormatting>
  <conditionalFormatting sqref="N40:N56">
    <cfRule type="containsErrors" dxfId="5109" priority="442">
      <formula>ISERROR(N40)</formula>
    </cfRule>
  </conditionalFormatting>
  <conditionalFormatting sqref="N40:N56">
    <cfRule type="containsErrors" dxfId="5108" priority="441">
      <formula>ISERROR(N40)</formula>
    </cfRule>
  </conditionalFormatting>
  <conditionalFormatting sqref="N53:N56">
    <cfRule type="cellIs" dxfId="5107" priority="440" operator="notEqual">
      <formula>0</formula>
    </cfRule>
  </conditionalFormatting>
  <conditionalFormatting sqref="N4:N9 N11 N19:N20">
    <cfRule type="containsErrors" dxfId="5106" priority="439">
      <formula>ISERROR(N4)</formula>
    </cfRule>
  </conditionalFormatting>
  <conditionalFormatting sqref="N4:N9 N11">
    <cfRule type="containsErrors" dxfId="5105" priority="438">
      <formula>ISERROR(N4)</formula>
    </cfRule>
  </conditionalFormatting>
  <conditionalFormatting sqref="N17:N20">
    <cfRule type="cellIs" dxfId="5104" priority="437" operator="notEqual">
      <formula>0</formula>
    </cfRule>
  </conditionalFormatting>
  <conditionalFormatting sqref="N22:N38">
    <cfRule type="containsErrors" dxfId="5103" priority="436">
      <formula>ISERROR(N22)</formula>
    </cfRule>
  </conditionalFormatting>
  <conditionalFormatting sqref="N22:N38">
    <cfRule type="containsErrors" dxfId="5102" priority="435">
      <formula>ISERROR(N22)</formula>
    </cfRule>
  </conditionalFormatting>
  <conditionalFormatting sqref="N35:N38">
    <cfRule type="cellIs" dxfId="5101" priority="434" operator="notEqual">
      <formula>0</formula>
    </cfRule>
  </conditionalFormatting>
  <conditionalFormatting sqref="N50">
    <cfRule type="containsErrors" dxfId="5100" priority="433">
      <formula>ISERROR(N50)</formula>
    </cfRule>
  </conditionalFormatting>
  <conditionalFormatting sqref="N50">
    <cfRule type="containsErrors" dxfId="5099" priority="432">
      <formula>ISERROR(N50)</formula>
    </cfRule>
  </conditionalFormatting>
  <conditionalFormatting sqref="N68">
    <cfRule type="containsErrors" dxfId="5098" priority="431">
      <formula>ISERROR(N68)</formula>
    </cfRule>
  </conditionalFormatting>
  <conditionalFormatting sqref="N68">
    <cfRule type="containsErrors" dxfId="5097" priority="430">
      <formula>ISERROR(N68)</formula>
    </cfRule>
  </conditionalFormatting>
  <conditionalFormatting sqref="N86">
    <cfRule type="containsErrors" dxfId="5096" priority="429">
      <formula>ISERROR(N86)</formula>
    </cfRule>
  </conditionalFormatting>
  <conditionalFormatting sqref="N86">
    <cfRule type="containsErrors" dxfId="5095" priority="428">
      <formula>ISERROR(N86)</formula>
    </cfRule>
  </conditionalFormatting>
  <conditionalFormatting sqref="N104">
    <cfRule type="containsErrors" dxfId="5094" priority="427">
      <formula>ISERROR(N104)</formula>
    </cfRule>
  </conditionalFormatting>
  <conditionalFormatting sqref="N104">
    <cfRule type="containsErrors" dxfId="5093" priority="426">
      <formula>ISERROR(N104)</formula>
    </cfRule>
  </conditionalFormatting>
  <conditionalFormatting sqref="N31:N38">
    <cfRule type="containsErrors" dxfId="5092" priority="425">
      <formula>ISERROR(N31)</formula>
    </cfRule>
  </conditionalFormatting>
  <conditionalFormatting sqref="N31:N38">
    <cfRule type="containsErrors" dxfId="5091" priority="424">
      <formula>ISERROR(N31)</formula>
    </cfRule>
  </conditionalFormatting>
  <conditionalFormatting sqref="N35:N38">
    <cfRule type="cellIs" dxfId="5090" priority="423" operator="notEqual">
      <formula>0</formula>
    </cfRule>
  </conditionalFormatting>
  <conditionalFormatting sqref="N49:N56">
    <cfRule type="containsErrors" dxfId="5089" priority="422">
      <formula>ISERROR(N49)</formula>
    </cfRule>
  </conditionalFormatting>
  <conditionalFormatting sqref="N49:N56">
    <cfRule type="containsErrors" dxfId="5088" priority="421">
      <formula>ISERROR(N49)</formula>
    </cfRule>
  </conditionalFormatting>
  <conditionalFormatting sqref="N53:N56">
    <cfRule type="cellIs" dxfId="5087" priority="420" operator="notEqual">
      <formula>0</formula>
    </cfRule>
  </conditionalFormatting>
  <conditionalFormatting sqref="N49:N56">
    <cfRule type="containsErrors" dxfId="5086" priority="419">
      <formula>ISERROR(N49)</formula>
    </cfRule>
  </conditionalFormatting>
  <conditionalFormatting sqref="N49:N56">
    <cfRule type="containsErrors" dxfId="5085" priority="418">
      <formula>ISERROR(N49)</formula>
    </cfRule>
  </conditionalFormatting>
  <conditionalFormatting sqref="N53:N56">
    <cfRule type="cellIs" dxfId="5084" priority="417" operator="notEqual">
      <formula>0</formula>
    </cfRule>
  </conditionalFormatting>
  <conditionalFormatting sqref="N31:N38">
    <cfRule type="containsErrors" dxfId="5083" priority="416">
      <formula>ISERROR(N31)</formula>
    </cfRule>
  </conditionalFormatting>
  <conditionalFormatting sqref="N31:N38">
    <cfRule type="containsErrors" dxfId="5082" priority="415">
      <formula>ISERROR(N31)</formula>
    </cfRule>
  </conditionalFormatting>
  <conditionalFormatting sqref="N35:N38">
    <cfRule type="cellIs" dxfId="5081" priority="414" operator="notEqual">
      <formula>0</formula>
    </cfRule>
  </conditionalFormatting>
  <conditionalFormatting sqref="N49:N56">
    <cfRule type="containsErrors" dxfId="5080" priority="413">
      <formula>ISERROR(N49)</formula>
    </cfRule>
  </conditionalFormatting>
  <conditionalFormatting sqref="N49:N56">
    <cfRule type="containsErrors" dxfId="5079" priority="412">
      <formula>ISERROR(N49)</formula>
    </cfRule>
  </conditionalFormatting>
  <conditionalFormatting sqref="N53:N56">
    <cfRule type="cellIs" dxfId="5078" priority="411" operator="notEqual">
      <formula>0</formula>
    </cfRule>
  </conditionalFormatting>
  <conditionalFormatting sqref="N1:N9 N11 N19:N110">
    <cfRule type="containsErrors" dxfId="5077" priority="410">
      <formula>ISERROR(N1)</formula>
    </cfRule>
  </conditionalFormatting>
  <conditionalFormatting sqref="N1:N9 N11 N19:N110">
    <cfRule type="containsErrors" dxfId="5076" priority="409">
      <formula>ISERROR(N1)</formula>
    </cfRule>
  </conditionalFormatting>
  <conditionalFormatting sqref="N1:N9 N11 N19:N110">
    <cfRule type="containsErrors" dxfId="5075" priority="408">
      <formula>ISERROR(N1)</formula>
    </cfRule>
  </conditionalFormatting>
  <conditionalFormatting sqref="N94:N110">
    <cfRule type="containsErrors" dxfId="5074" priority="407">
      <formula>ISERROR(N94)</formula>
    </cfRule>
  </conditionalFormatting>
  <conditionalFormatting sqref="N94:N110">
    <cfRule type="containsErrors" dxfId="5073" priority="406">
      <formula>ISERROR(N94)</formula>
    </cfRule>
  </conditionalFormatting>
  <conditionalFormatting sqref="N107:N110">
    <cfRule type="cellIs" dxfId="5072" priority="405" operator="notEqual">
      <formula>0</formula>
    </cfRule>
  </conditionalFormatting>
  <conditionalFormatting sqref="N76:N92">
    <cfRule type="containsErrors" dxfId="5071" priority="404">
      <formula>ISERROR(N76)</formula>
    </cfRule>
  </conditionalFormatting>
  <conditionalFormatting sqref="N76:N92">
    <cfRule type="containsErrors" dxfId="5070" priority="403">
      <formula>ISERROR(N76)</formula>
    </cfRule>
  </conditionalFormatting>
  <conditionalFormatting sqref="N89:N92">
    <cfRule type="cellIs" dxfId="5069" priority="402" operator="notEqual">
      <formula>0</formula>
    </cfRule>
  </conditionalFormatting>
  <conditionalFormatting sqref="N58:N74">
    <cfRule type="containsErrors" dxfId="5068" priority="401">
      <formula>ISERROR(N58)</formula>
    </cfRule>
  </conditionalFormatting>
  <conditionalFormatting sqref="N58:N74">
    <cfRule type="containsErrors" dxfId="5067" priority="400">
      <formula>ISERROR(N58)</formula>
    </cfRule>
  </conditionalFormatting>
  <conditionalFormatting sqref="N71:N74">
    <cfRule type="cellIs" dxfId="5066" priority="399" operator="notEqual">
      <formula>0</formula>
    </cfRule>
  </conditionalFormatting>
  <conditionalFormatting sqref="N40:N56">
    <cfRule type="containsErrors" dxfId="5065" priority="398">
      <formula>ISERROR(N40)</formula>
    </cfRule>
  </conditionalFormatting>
  <conditionalFormatting sqref="N40:N56">
    <cfRule type="containsErrors" dxfId="5064" priority="397">
      <formula>ISERROR(N40)</formula>
    </cfRule>
  </conditionalFormatting>
  <conditionalFormatting sqref="N53:N56">
    <cfRule type="cellIs" dxfId="5063" priority="396" operator="notEqual">
      <formula>0</formula>
    </cfRule>
  </conditionalFormatting>
  <conditionalFormatting sqref="N4:N9 N11 N19:N20">
    <cfRule type="containsErrors" dxfId="5062" priority="395">
      <formula>ISERROR(N4)</formula>
    </cfRule>
  </conditionalFormatting>
  <conditionalFormatting sqref="N4:N9 N11">
    <cfRule type="containsErrors" dxfId="5061" priority="394">
      <formula>ISERROR(N4)</formula>
    </cfRule>
  </conditionalFormatting>
  <conditionalFormatting sqref="N17:N20">
    <cfRule type="cellIs" dxfId="5060" priority="393" operator="notEqual">
      <formula>0</formula>
    </cfRule>
  </conditionalFormatting>
  <conditionalFormatting sqref="N22:N38">
    <cfRule type="containsErrors" dxfId="5059" priority="392">
      <formula>ISERROR(N22)</formula>
    </cfRule>
  </conditionalFormatting>
  <conditionalFormatting sqref="N22:N38">
    <cfRule type="containsErrors" dxfId="5058" priority="391">
      <formula>ISERROR(N22)</formula>
    </cfRule>
  </conditionalFormatting>
  <conditionalFormatting sqref="N35:N38">
    <cfRule type="cellIs" dxfId="5057" priority="390" operator="notEqual">
      <formula>0</formula>
    </cfRule>
  </conditionalFormatting>
  <conditionalFormatting sqref="N50">
    <cfRule type="containsErrors" dxfId="5056" priority="389">
      <formula>ISERROR(N50)</formula>
    </cfRule>
  </conditionalFormatting>
  <conditionalFormatting sqref="N50">
    <cfRule type="containsErrors" dxfId="5055" priority="388">
      <formula>ISERROR(N50)</formula>
    </cfRule>
  </conditionalFormatting>
  <conditionalFormatting sqref="N68">
    <cfRule type="containsErrors" dxfId="5054" priority="387">
      <formula>ISERROR(N68)</formula>
    </cfRule>
  </conditionalFormatting>
  <conditionalFormatting sqref="N68">
    <cfRule type="containsErrors" dxfId="5053" priority="386">
      <formula>ISERROR(N68)</formula>
    </cfRule>
  </conditionalFormatting>
  <conditionalFormatting sqref="N86">
    <cfRule type="containsErrors" dxfId="5052" priority="385">
      <formula>ISERROR(N86)</formula>
    </cfRule>
  </conditionalFormatting>
  <conditionalFormatting sqref="N86">
    <cfRule type="containsErrors" dxfId="5051" priority="384">
      <formula>ISERROR(N86)</formula>
    </cfRule>
  </conditionalFormatting>
  <conditionalFormatting sqref="N104">
    <cfRule type="containsErrors" dxfId="5050" priority="383">
      <formula>ISERROR(N104)</formula>
    </cfRule>
  </conditionalFormatting>
  <conditionalFormatting sqref="N104">
    <cfRule type="containsErrors" dxfId="5049" priority="382">
      <formula>ISERROR(N104)</formula>
    </cfRule>
  </conditionalFormatting>
  <conditionalFormatting sqref="N31:N38">
    <cfRule type="containsErrors" dxfId="5048" priority="381">
      <formula>ISERROR(N31)</formula>
    </cfRule>
  </conditionalFormatting>
  <conditionalFormatting sqref="N31:N38">
    <cfRule type="containsErrors" dxfId="5047" priority="380">
      <formula>ISERROR(N31)</formula>
    </cfRule>
  </conditionalFormatting>
  <conditionalFormatting sqref="N35:N38">
    <cfRule type="cellIs" dxfId="5046" priority="379" operator="notEqual">
      <formula>0</formula>
    </cfRule>
  </conditionalFormatting>
  <conditionalFormatting sqref="N49:N56">
    <cfRule type="containsErrors" dxfId="5045" priority="378">
      <formula>ISERROR(N49)</formula>
    </cfRule>
  </conditionalFormatting>
  <conditionalFormatting sqref="N49:N56">
    <cfRule type="containsErrors" dxfId="5044" priority="377">
      <formula>ISERROR(N49)</formula>
    </cfRule>
  </conditionalFormatting>
  <conditionalFormatting sqref="N53:N56">
    <cfRule type="cellIs" dxfId="5043" priority="376" operator="notEqual">
      <formula>0</formula>
    </cfRule>
  </conditionalFormatting>
  <conditionalFormatting sqref="N49:N56">
    <cfRule type="containsErrors" dxfId="5042" priority="375">
      <formula>ISERROR(N49)</formula>
    </cfRule>
  </conditionalFormatting>
  <conditionalFormatting sqref="N49:N56">
    <cfRule type="containsErrors" dxfId="5041" priority="374">
      <formula>ISERROR(N49)</formula>
    </cfRule>
  </conditionalFormatting>
  <conditionalFormatting sqref="N53:N56">
    <cfRule type="cellIs" dxfId="5040" priority="373" operator="notEqual">
      <formula>0</formula>
    </cfRule>
  </conditionalFormatting>
  <conditionalFormatting sqref="N31:N38">
    <cfRule type="containsErrors" dxfId="5039" priority="372">
      <formula>ISERROR(N31)</formula>
    </cfRule>
  </conditionalFormatting>
  <conditionalFormatting sqref="N31:N38">
    <cfRule type="containsErrors" dxfId="5038" priority="371">
      <formula>ISERROR(N31)</formula>
    </cfRule>
  </conditionalFormatting>
  <conditionalFormatting sqref="N35:N38">
    <cfRule type="cellIs" dxfId="5037" priority="370" operator="notEqual">
      <formula>0</formula>
    </cfRule>
  </conditionalFormatting>
  <conditionalFormatting sqref="N49:N56">
    <cfRule type="containsErrors" dxfId="5036" priority="369">
      <formula>ISERROR(N49)</formula>
    </cfRule>
  </conditionalFormatting>
  <conditionalFormatting sqref="N49:N56">
    <cfRule type="containsErrors" dxfId="5035" priority="368">
      <formula>ISERROR(N49)</formula>
    </cfRule>
  </conditionalFormatting>
  <conditionalFormatting sqref="N53:N56">
    <cfRule type="cellIs" dxfId="5034" priority="367" operator="notEqual">
      <formula>0</formula>
    </cfRule>
  </conditionalFormatting>
  <conditionalFormatting sqref="N19:N20">
    <cfRule type="containsErrors" dxfId="5033" priority="366">
      <formula>ISERROR(N19)</formula>
    </cfRule>
  </conditionalFormatting>
  <conditionalFormatting sqref="N17:N20">
    <cfRule type="cellIs" dxfId="5032" priority="365" operator="notEqual">
      <formula>0</formula>
    </cfRule>
  </conditionalFormatting>
  <conditionalFormatting sqref="N19:N20">
    <cfRule type="containsErrors" dxfId="5031" priority="364">
      <formula>ISERROR(N19)</formula>
    </cfRule>
  </conditionalFormatting>
  <conditionalFormatting sqref="N17:N20">
    <cfRule type="cellIs" dxfId="5030" priority="363" operator="notEqual">
      <formula>0</formula>
    </cfRule>
  </conditionalFormatting>
  <conditionalFormatting sqref="N19:N20">
    <cfRule type="containsErrors" dxfId="5029" priority="362">
      <formula>ISERROR(N19)</formula>
    </cfRule>
  </conditionalFormatting>
  <conditionalFormatting sqref="N17:N20">
    <cfRule type="cellIs" dxfId="5028" priority="361" operator="notEqual">
      <formula>0</formula>
    </cfRule>
  </conditionalFormatting>
  <conditionalFormatting sqref="N19:N20">
    <cfRule type="containsErrors" dxfId="5027" priority="360">
      <formula>ISERROR(N19)</formula>
    </cfRule>
  </conditionalFormatting>
  <conditionalFormatting sqref="N17:N20">
    <cfRule type="cellIs" dxfId="5026" priority="359" operator="notEqual">
      <formula>0</formula>
    </cfRule>
  </conditionalFormatting>
  <conditionalFormatting sqref="N19:N20">
    <cfRule type="containsErrors" dxfId="5025" priority="358">
      <formula>ISERROR(N19)</formula>
    </cfRule>
  </conditionalFormatting>
  <conditionalFormatting sqref="N17:N20">
    <cfRule type="cellIs" dxfId="5024" priority="357" operator="notEqual">
      <formula>0</formula>
    </cfRule>
  </conditionalFormatting>
  <conditionalFormatting sqref="N37:N38">
    <cfRule type="containsErrors" dxfId="5023" priority="356">
      <formula>ISERROR(N37)</formula>
    </cfRule>
  </conditionalFormatting>
  <conditionalFormatting sqref="N35:N38">
    <cfRule type="cellIs" dxfId="5022" priority="355" operator="notEqual">
      <formula>0</formula>
    </cfRule>
  </conditionalFormatting>
  <conditionalFormatting sqref="N37:N38">
    <cfRule type="containsErrors" dxfId="5021" priority="354">
      <formula>ISERROR(N37)</formula>
    </cfRule>
  </conditionalFormatting>
  <conditionalFormatting sqref="N35:N38">
    <cfRule type="cellIs" dxfId="5020" priority="353" operator="notEqual">
      <formula>0</formula>
    </cfRule>
  </conditionalFormatting>
  <conditionalFormatting sqref="N37:N38">
    <cfRule type="containsErrors" dxfId="5019" priority="352">
      <formula>ISERROR(N37)</formula>
    </cfRule>
  </conditionalFormatting>
  <conditionalFormatting sqref="N35:N38">
    <cfRule type="cellIs" dxfId="5018" priority="351" operator="notEqual">
      <formula>0</formula>
    </cfRule>
  </conditionalFormatting>
  <conditionalFormatting sqref="N37:N38">
    <cfRule type="containsErrors" dxfId="5017" priority="350">
      <formula>ISERROR(N37)</formula>
    </cfRule>
  </conditionalFormatting>
  <conditionalFormatting sqref="N35:N38">
    <cfRule type="cellIs" dxfId="5016" priority="349" operator="notEqual">
      <formula>0</formula>
    </cfRule>
  </conditionalFormatting>
  <conditionalFormatting sqref="N37:N38">
    <cfRule type="containsErrors" dxfId="5015" priority="348">
      <formula>ISERROR(N37)</formula>
    </cfRule>
  </conditionalFormatting>
  <conditionalFormatting sqref="N35:N38">
    <cfRule type="cellIs" dxfId="5014" priority="347" operator="notEqual">
      <formula>0</formula>
    </cfRule>
  </conditionalFormatting>
  <conditionalFormatting sqref="N55:N56">
    <cfRule type="containsErrors" dxfId="5013" priority="346">
      <formula>ISERROR(N55)</formula>
    </cfRule>
  </conditionalFormatting>
  <conditionalFormatting sqref="N53:N56">
    <cfRule type="cellIs" dxfId="5012" priority="345" operator="notEqual">
      <formula>0</formula>
    </cfRule>
  </conditionalFormatting>
  <conditionalFormatting sqref="N55:N56">
    <cfRule type="containsErrors" dxfId="5011" priority="344">
      <formula>ISERROR(N55)</formula>
    </cfRule>
  </conditionalFormatting>
  <conditionalFormatting sqref="N53:N56">
    <cfRule type="cellIs" dxfId="5010" priority="343" operator="notEqual">
      <formula>0</formula>
    </cfRule>
  </conditionalFormatting>
  <conditionalFormatting sqref="N55:N56">
    <cfRule type="containsErrors" dxfId="5009" priority="342">
      <formula>ISERROR(N55)</formula>
    </cfRule>
  </conditionalFormatting>
  <conditionalFormatting sqref="N53:N56">
    <cfRule type="cellIs" dxfId="5008" priority="341" operator="notEqual">
      <formula>0</formula>
    </cfRule>
  </conditionalFormatting>
  <conditionalFormatting sqref="N55:N56">
    <cfRule type="containsErrors" dxfId="5007" priority="340">
      <formula>ISERROR(N55)</formula>
    </cfRule>
  </conditionalFormatting>
  <conditionalFormatting sqref="N53:N56">
    <cfRule type="cellIs" dxfId="5006" priority="339" operator="notEqual">
      <formula>0</formula>
    </cfRule>
  </conditionalFormatting>
  <conditionalFormatting sqref="N55:N56">
    <cfRule type="containsErrors" dxfId="5005" priority="338">
      <formula>ISERROR(N55)</formula>
    </cfRule>
  </conditionalFormatting>
  <conditionalFormatting sqref="N53:N56">
    <cfRule type="cellIs" dxfId="5004" priority="337" operator="notEqual">
      <formula>0</formula>
    </cfRule>
  </conditionalFormatting>
  <conditionalFormatting sqref="N73:N74">
    <cfRule type="containsErrors" dxfId="5003" priority="336">
      <formula>ISERROR(N73)</formula>
    </cfRule>
  </conditionalFormatting>
  <conditionalFormatting sqref="N71:N74">
    <cfRule type="cellIs" dxfId="5002" priority="335" operator="notEqual">
      <formula>0</formula>
    </cfRule>
  </conditionalFormatting>
  <conditionalFormatting sqref="N73:N74">
    <cfRule type="containsErrors" dxfId="5001" priority="334">
      <formula>ISERROR(N73)</formula>
    </cfRule>
  </conditionalFormatting>
  <conditionalFormatting sqref="N71:N74">
    <cfRule type="cellIs" dxfId="5000" priority="333" operator="notEqual">
      <formula>0</formula>
    </cfRule>
  </conditionalFormatting>
  <conditionalFormatting sqref="N73:N74">
    <cfRule type="containsErrors" dxfId="4999" priority="332">
      <formula>ISERROR(N73)</formula>
    </cfRule>
  </conditionalFormatting>
  <conditionalFormatting sqref="N71:N74">
    <cfRule type="cellIs" dxfId="4998" priority="331" operator="notEqual">
      <formula>0</formula>
    </cfRule>
  </conditionalFormatting>
  <conditionalFormatting sqref="N73:N74">
    <cfRule type="containsErrors" dxfId="4997" priority="330">
      <formula>ISERROR(N73)</formula>
    </cfRule>
  </conditionalFormatting>
  <conditionalFormatting sqref="N71:N74">
    <cfRule type="cellIs" dxfId="4996" priority="329" operator="notEqual">
      <formula>0</formula>
    </cfRule>
  </conditionalFormatting>
  <conditionalFormatting sqref="N73:N74">
    <cfRule type="containsErrors" dxfId="4995" priority="328">
      <formula>ISERROR(N73)</formula>
    </cfRule>
  </conditionalFormatting>
  <conditionalFormatting sqref="N71:N74">
    <cfRule type="cellIs" dxfId="4994" priority="327" operator="notEqual">
      <formula>0</formula>
    </cfRule>
  </conditionalFormatting>
  <conditionalFormatting sqref="N91:N92">
    <cfRule type="containsErrors" dxfId="4993" priority="326">
      <formula>ISERROR(N91)</formula>
    </cfRule>
  </conditionalFormatting>
  <conditionalFormatting sqref="N89:N92">
    <cfRule type="cellIs" dxfId="4992" priority="325" operator="notEqual">
      <formula>0</formula>
    </cfRule>
  </conditionalFormatting>
  <conditionalFormatting sqref="N91:N92">
    <cfRule type="containsErrors" dxfId="4991" priority="324">
      <formula>ISERROR(N91)</formula>
    </cfRule>
  </conditionalFormatting>
  <conditionalFormatting sqref="N89:N92">
    <cfRule type="cellIs" dxfId="4990" priority="323" operator="notEqual">
      <formula>0</formula>
    </cfRule>
  </conditionalFormatting>
  <conditionalFormatting sqref="N91:N92">
    <cfRule type="containsErrors" dxfId="4989" priority="322">
      <formula>ISERROR(N91)</formula>
    </cfRule>
  </conditionalFormatting>
  <conditionalFormatting sqref="N89:N92">
    <cfRule type="cellIs" dxfId="4988" priority="321" operator="notEqual">
      <formula>0</formula>
    </cfRule>
  </conditionalFormatting>
  <conditionalFormatting sqref="N91:N92">
    <cfRule type="containsErrors" dxfId="4987" priority="320">
      <formula>ISERROR(N91)</formula>
    </cfRule>
  </conditionalFormatting>
  <conditionalFormatting sqref="N89:N92">
    <cfRule type="cellIs" dxfId="4986" priority="319" operator="notEqual">
      <formula>0</formula>
    </cfRule>
  </conditionalFormatting>
  <conditionalFormatting sqref="N91:N92">
    <cfRule type="containsErrors" dxfId="4985" priority="318">
      <formula>ISERROR(N91)</formula>
    </cfRule>
  </conditionalFormatting>
  <conditionalFormatting sqref="N89:N92">
    <cfRule type="cellIs" dxfId="4984" priority="317" operator="notEqual">
      <formula>0</formula>
    </cfRule>
  </conditionalFormatting>
  <conditionalFormatting sqref="N109:N110">
    <cfRule type="containsErrors" dxfId="4983" priority="316">
      <formula>ISERROR(N109)</formula>
    </cfRule>
  </conditionalFormatting>
  <conditionalFormatting sqref="N107:N110">
    <cfRule type="cellIs" dxfId="4982" priority="315" operator="notEqual">
      <formula>0</formula>
    </cfRule>
  </conditionalFormatting>
  <conditionalFormatting sqref="N109:N110">
    <cfRule type="containsErrors" dxfId="4981" priority="314">
      <formula>ISERROR(N109)</formula>
    </cfRule>
  </conditionalFormatting>
  <conditionalFormatting sqref="N107:N110">
    <cfRule type="cellIs" dxfId="4980" priority="313" operator="notEqual">
      <formula>0</formula>
    </cfRule>
  </conditionalFormatting>
  <conditionalFormatting sqref="N109:N110">
    <cfRule type="containsErrors" dxfId="4979" priority="312">
      <formula>ISERROR(N109)</formula>
    </cfRule>
  </conditionalFormatting>
  <conditionalFormatting sqref="N107:N110">
    <cfRule type="cellIs" dxfId="4978" priority="311" operator="notEqual">
      <formula>0</formula>
    </cfRule>
  </conditionalFormatting>
  <conditionalFormatting sqref="N109:N110">
    <cfRule type="containsErrors" dxfId="4977" priority="310">
      <formula>ISERROR(N109)</formula>
    </cfRule>
  </conditionalFormatting>
  <conditionalFormatting sqref="N107:N110">
    <cfRule type="cellIs" dxfId="4976" priority="309" operator="notEqual">
      <formula>0</formula>
    </cfRule>
  </conditionalFormatting>
  <conditionalFormatting sqref="N109:N110">
    <cfRule type="containsErrors" dxfId="4975" priority="308">
      <formula>ISERROR(N109)</formula>
    </cfRule>
  </conditionalFormatting>
  <conditionalFormatting sqref="N107:N110">
    <cfRule type="cellIs" dxfId="4974" priority="307" operator="notEqual">
      <formula>0</formula>
    </cfRule>
  </conditionalFormatting>
  <conditionalFormatting sqref="CY1:DA1048576">
    <cfRule type="containsErrors" dxfId="84" priority="17">
      <formula>ISERROR(CY1)</formula>
    </cfRule>
  </conditionalFormatting>
  <conditionalFormatting sqref="CY1:DA1048576">
    <cfRule type="cellIs" dxfId="83" priority="1" operator="equal">
      <formula>"◎"</formula>
    </cfRule>
    <cfRule type="cellIs" dxfId="82" priority="2" operator="equal">
      <formula>"△"</formula>
    </cfRule>
    <cfRule type="cellIs" dxfId="81" priority="3" operator="equal">
      <formula>"〇"</formula>
    </cfRule>
    <cfRule type="cellIs" dxfId="80" priority="4" operator="equal">
      <formula>"晩"</formula>
    </cfRule>
    <cfRule type="cellIs" dxfId="79" priority="5" operator="equal">
      <formula>"堅"</formula>
    </cfRule>
    <cfRule type="cellIs" dxfId="78" priority="6" operator="equal">
      <formula>"丈"</formula>
    </cfRule>
    <cfRule type="cellIs" dxfId="77" priority="7" operator="equal">
      <formula>"早"</formula>
    </cfRule>
    <cfRule type="cellIs" dxfId="76" priority="8" operator="equal">
      <formula>"難"</formula>
    </cfRule>
    <cfRule type="cellIs" dxfId="75" priority="9" operator="equal">
      <formula>"ダ"</formula>
    </cfRule>
    <cfRule type="cellIs" dxfId="74" priority="10" operator="equal">
      <formula>"長"</formula>
    </cfRule>
    <cfRule type="cellIs" dxfId="73" priority="11" operator="equal">
      <formula>"底"</formula>
    </cfRule>
    <cfRule type="cellIs" dxfId="72" priority="15" operator="equal">
      <formula>"短"</formula>
    </cfRule>
    <cfRule type="cellIs" dxfId="71" priority="16" operator="equal">
      <formula>0</formula>
    </cfRule>
  </conditionalFormatting>
  <conditionalFormatting sqref="CY1:DA1048576">
    <cfRule type="cellIs" dxfId="70" priority="13" operator="equal">
      <formula>"短"</formula>
    </cfRule>
    <cfRule type="cellIs" dxfId="69" priority="14" operator="equal">
      <formula>0</formula>
    </cfRule>
  </conditionalFormatting>
  <conditionalFormatting sqref="CY1:DA1048576">
    <cfRule type="cellIs" dxfId="68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D00-000000000000}">
      <formula1>$Q$140:$Q$144</formula1>
    </dataValidation>
    <dataValidation type="list" allowBlank="1" showInputMessage="1" showErrorMessage="1" sqref="Q19 Q37 Q55 Q73 Q91 Q109" xr:uid="{00000000-0002-0000-0D00-000001000000}">
      <formula1>$Q$133:$Q$137</formula1>
    </dataValidation>
    <dataValidation type="list" allowBlank="1" showInputMessage="1" showErrorMessage="1" sqref="Q18 Q36 Q54 Q72 Q90 Q108" xr:uid="{00000000-0002-0000-0D00-000002000000}">
      <formula1>$Q$126:$Q$130</formula1>
    </dataValidation>
    <dataValidation type="list" allowBlank="1" showInputMessage="1" showErrorMessage="1" sqref="Q17 Q35 Q53 Q71 Q89 Q107" xr:uid="{00000000-0002-0000-0D00-000003000000}">
      <formula1>$Q$119:$Q$123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DA673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1" spans="2:104" ht="15" customHeight="1" x14ac:dyDescent="0.15">
      <c r="CX1" t="s">
        <v>988</v>
      </c>
      <c r="CZ1" s="27" t="s">
        <v>5151</v>
      </c>
    </row>
    <row r="2" spans="2:104" ht="15" customHeight="1" x14ac:dyDescent="0.15">
      <c r="V2" s="47" t="s">
        <v>3001</v>
      </c>
      <c r="CX2" t="s">
        <v>1266</v>
      </c>
      <c r="CZ2" s="27" t="s">
        <v>5151</v>
      </c>
    </row>
    <row r="3" spans="2:104" ht="15" customHeight="1" x14ac:dyDescent="0.15">
      <c r="V3" s="77" t="s">
        <v>3015</v>
      </c>
      <c r="CX3" t="s">
        <v>150</v>
      </c>
      <c r="CZ3" s="27" t="s">
        <v>5152</v>
      </c>
    </row>
    <row r="4" spans="2:104" ht="15" customHeight="1" x14ac:dyDescent="0.15">
      <c r="B4" s="16" t="e">
        <f>AM7</f>
        <v>#N/A</v>
      </c>
      <c r="C4" s="36" t="e">
        <f>BH7</f>
        <v>#N/A</v>
      </c>
      <c r="D4" s="44"/>
      <c r="E4" s="44" t="e">
        <f>BL7</f>
        <v>#N/A</v>
      </c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2937</v>
      </c>
      <c r="V4" s="59" t="s">
        <v>2948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2921</v>
      </c>
      <c r="AL4" s="28" t="s">
        <v>2918</v>
      </c>
      <c r="AM4" s="20" t="s">
        <v>2917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  <c r="CX4" t="s">
        <v>94</v>
      </c>
      <c r="CY4" s="27" t="s">
        <v>5153</v>
      </c>
      <c r="CZ4" s="27" t="s">
        <v>2936</v>
      </c>
    </row>
    <row r="5" spans="2:104" ht="15" customHeight="1" x14ac:dyDescent="0.15">
      <c r="B5" s="29" t="e">
        <f>BG7</f>
        <v>#N/A</v>
      </c>
      <c r="C5" s="36" t="e">
        <f>AL7</f>
        <v>#N/A</v>
      </c>
      <c r="D5" s="44"/>
      <c r="E5" s="44" t="e">
        <f>AY7</f>
        <v>#N/A</v>
      </c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3019</v>
      </c>
      <c r="O5" s="63" t="s">
        <v>3020</v>
      </c>
      <c r="P5" s="62" t="s">
        <v>3021</v>
      </c>
      <c r="Q5" s="63"/>
      <c r="U5" s="73">
        <f>系統表!AK2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2955</v>
      </c>
      <c r="AA5" s="46" t="str">
        <f>N11</f>
        <v>×</v>
      </c>
      <c r="AB5" s="66" t="s">
        <v>2929</v>
      </c>
      <c r="AC5" s="46" t="str">
        <f>O11</f>
        <v>×</v>
      </c>
      <c r="AD5" s="66" t="s">
        <v>2930</v>
      </c>
      <c r="AE5" s="46" t="str">
        <f>P11</f>
        <v>○</v>
      </c>
      <c r="AF5" s="65" t="s">
        <v>2956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  <c r="CX5" t="s">
        <v>1557</v>
      </c>
      <c r="CZ5" s="27" t="s">
        <v>5152</v>
      </c>
    </row>
    <row r="6" spans="2:104" ht="15" customHeight="1" x14ac:dyDescent="0.15">
      <c r="B6" s="1" t="s">
        <v>2919</v>
      </c>
      <c r="C6" s="32" t="e">
        <f>AZ7</f>
        <v>#N/A</v>
      </c>
      <c r="D6" s="27" t="e">
        <f t="shared" ref="D6:D20" si="1">VLOOKUP(C6,$CX$1:$CZ$2000,2,0)</f>
        <v>#N/A</v>
      </c>
      <c r="E6" s="27" t="e">
        <f t="shared" ref="E6:E20" si="2">VLOOKUP(C6,$CX$1:$CZ$2000,3,0)</f>
        <v>#N/A</v>
      </c>
      <c r="F6" s="34" t="e">
        <f>AQ7</f>
        <v>#N/A</v>
      </c>
      <c r="G6" s="17"/>
      <c r="H6" s="1" t="s">
        <v>2919</v>
      </c>
      <c r="I6" s="32" t="e">
        <f>AZ5</f>
        <v>#N/A</v>
      </c>
      <c r="J6" s="27" t="e">
        <f t="shared" ref="J6:J20" si="3">VLOOKUP(I6,$CX$1:$CZ$2000,2,0)</f>
        <v>#N/A</v>
      </c>
      <c r="K6" s="27" t="e">
        <f t="shared" ref="K6:K20" si="4">VLOOKUP(I6,$CX$1:$CZ$2000,3,0)</f>
        <v>#N/A</v>
      </c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2938</v>
      </c>
      <c r="V6" s="55" t="s">
        <v>2948</v>
      </c>
      <c r="W6" s="53" t="s">
        <v>2917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2921</v>
      </c>
      <c r="AL6" s="23" t="s">
        <v>2918</v>
      </c>
      <c r="AM6" s="24" t="s">
        <v>2917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  <c r="CX6" t="s">
        <v>669</v>
      </c>
      <c r="CZ6" s="27" t="s">
        <v>5154</v>
      </c>
    </row>
    <row r="7" spans="2:104" ht="15" customHeight="1" x14ac:dyDescent="0.15">
      <c r="B7" s="1" t="s">
        <v>2919</v>
      </c>
      <c r="C7" s="15" t="e">
        <f>BA7</f>
        <v>#N/A</v>
      </c>
      <c r="D7" s="30" t="e">
        <f t="shared" si="1"/>
        <v>#N/A</v>
      </c>
      <c r="E7" s="30" t="e">
        <f t="shared" si="2"/>
        <v>#N/A</v>
      </c>
      <c r="F7" s="31"/>
      <c r="G7" s="17"/>
      <c r="H7" s="1" t="s">
        <v>2919</v>
      </c>
      <c r="I7" s="15" t="e">
        <f>BA5</f>
        <v>#N/A</v>
      </c>
      <c r="J7" s="30" t="e">
        <f t="shared" si="3"/>
        <v>#N/A</v>
      </c>
      <c r="K7" s="30" t="e">
        <f t="shared" si="4"/>
        <v>#N/A</v>
      </c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系統表!AK3</f>
        <v>0</v>
      </c>
      <c r="V7" s="48" t="e">
        <f>AL7</f>
        <v>#N/A</v>
      </c>
      <c r="W7" s="46" t="e">
        <f t="shared" ref="W7" si="5">AM7</f>
        <v>#N/A</v>
      </c>
      <c r="X7" s="46" t="e">
        <f t="shared" ref="X7:Y7" si="6">BH7</f>
        <v>#N/A</v>
      </c>
      <c r="Y7" s="46" t="e">
        <f t="shared" si="6"/>
        <v>#N/A</v>
      </c>
      <c r="Z7" s="46" t="e">
        <f t="shared" ref="Z7:AD7" si="7">AW7</f>
        <v>#N/A</v>
      </c>
      <c r="AA7" s="46" t="e">
        <f t="shared" si="7"/>
        <v>#N/A</v>
      </c>
      <c r="AB7" s="46" t="e">
        <f t="shared" si="7"/>
        <v>#N/A</v>
      </c>
      <c r="AC7" s="46" t="e">
        <f t="shared" si="7"/>
        <v>#N/A</v>
      </c>
      <c r="AD7" s="46" t="e">
        <f t="shared" si="7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  <c r="CX7" t="s">
        <v>712</v>
      </c>
      <c r="CZ7" s="27" t="s">
        <v>5152</v>
      </c>
    </row>
    <row r="8" spans="2:104" ht="15" customHeight="1" x14ac:dyDescent="0.15">
      <c r="B8" s="1" t="s">
        <v>2919</v>
      </c>
      <c r="C8" s="15" t="e">
        <f>BC7</f>
        <v>#N/A</v>
      </c>
      <c r="D8" s="30" t="e">
        <f t="shared" si="1"/>
        <v>#N/A</v>
      </c>
      <c r="E8" s="30" t="e">
        <f t="shared" si="2"/>
        <v>#N/A</v>
      </c>
      <c r="F8" s="31"/>
      <c r="G8" s="17"/>
      <c r="H8" s="1" t="s">
        <v>2919</v>
      </c>
      <c r="I8" s="15" t="e">
        <f>BC5</f>
        <v>#N/A</v>
      </c>
      <c r="J8" s="30" t="e">
        <f t="shared" si="3"/>
        <v>#N/A</v>
      </c>
      <c r="K8" s="30" t="e">
        <f t="shared" si="4"/>
        <v>#N/A</v>
      </c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2939</v>
      </c>
      <c r="V8" s="55" t="s">
        <v>2948</v>
      </c>
      <c r="W8" s="53" t="s">
        <v>2917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  <c r="CX8" t="s">
        <v>633</v>
      </c>
      <c r="CZ8" s="27" t="s">
        <v>5154</v>
      </c>
    </row>
    <row r="9" spans="2:104" ht="15" customHeight="1" x14ac:dyDescent="0.15">
      <c r="B9" s="1" t="s">
        <v>2919</v>
      </c>
      <c r="C9" s="15" t="e">
        <f>BQ7</f>
        <v>#N/A</v>
      </c>
      <c r="D9" s="30" t="e">
        <f t="shared" si="1"/>
        <v>#N/A</v>
      </c>
      <c r="E9" s="30" t="e">
        <f t="shared" si="2"/>
        <v>#N/A</v>
      </c>
      <c r="F9" s="31"/>
      <c r="G9" s="17"/>
      <c r="H9" s="1" t="s">
        <v>2919</v>
      </c>
      <c r="I9" s="15" t="e">
        <f>BQ5</f>
        <v>#N/A</v>
      </c>
      <c r="J9" s="30" t="e">
        <f t="shared" si="3"/>
        <v>#N/A</v>
      </c>
      <c r="K9" s="30" t="e">
        <f t="shared" si="4"/>
        <v>#N/A</v>
      </c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系統表!AK4</f>
        <v>0</v>
      </c>
      <c r="V9" s="48" t="e">
        <f>AL23</f>
        <v>#N/A</v>
      </c>
      <c r="W9" s="46" t="e">
        <f t="shared" ref="W9" si="8">AM23</f>
        <v>#N/A</v>
      </c>
      <c r="X9" s="46" t="e">
        <f t="shared" ref="X9:Y9" si="9">BH23</f>
        <v>#N/A</v>
      </c>
      <c r="Y9" s="46" t="e">
        <f t="shared" si="9"/>
        <v>#N/A</v>
      </c>
      <c r="Z9" s="46" t="e">
        <f t="shared" ref="Z9:AD9" si="10">AW23</f>
        <v>#N/A</v>
      </c>
      <c r="AA9" s="46" t="e">
        <f t="shared" si="10"/>
        <v>#N/A</v>
      </c>
      <c r="AB9" s="46" t="e">
        <f t="shared" si="10"/>
        <v>#N/A</v>
      </c>
      <c r="AC9" s="46" t="e">
        <f t="shared" si="10"/>
        <v>#N/A</v>
      </c>
      <c r="AD9" s="46" t="e">
        <f t="shared" si="10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  <c r="CX9" t="s">
        <v>358</v>
      </c>
      <c r="CY9" s="27" t="s">
        <v>5154</v>
      </c>
      <c r="CZ9" s="27" t="s">
        <v>5155</v>
      </c>
    </row>
    <row r="10" spans="2:104" ht="15" customHeight="1" x14ac:dyDescent="0.15">
      <c r="B10" s="2" t="s">
        <v>2920</v>
      </c>
      <c r="C10" s="15" t="e">
        <f>BR7</f>
        <v>#N/A</v>
      </c>
      <c r="D10" s="30" t="e">
        <f t="shared" si="1"/>
        <v>#N/A</v>
      </c>
      <c r="E10" s="30" t="e">
        <f t="shared" si="2"/>
        <v>#N/A</v>
      </c>
      <c r="F10" s="35" t="e">
        <f>AU7</f>
        <v>#N/A</v>
      </c>
      <c r="G10" s="17"/>
      <c r="H10" s="2" t="s">
        <v>2920</v>
      </c>
      <c r="I10" s="15" t="e">
        <f>BR5</f>
        <v>#N/A</v>
      </c>
      <c r="J10" s="30" t="e">
        <f t="shared" si="3"/>
        <v>#N/A</v>
      </c>
      <c r="K10" s="30" t="e">
        <f t="shared" si="4"/>
        <v>#N/A</v>
      </c>
      <c r="L10" s="34"/>
      <c r="N10" s="65" t="s">
        <v>2955</v>
      </c>
      <c r="O10" s="66" t="s">
        <v>2929</v>
      </c>
      <c r="P10" s="66" t="s">
        <v>2930</v>
      </c>
      <c r="Q10" s="65" t="s">
        <v>2956</v>
      </c>
      <c r="U10" s="57">
        <f>AK25</f>
        <v>81</v>
      </c>
      <c r="V10" s="48" t="e">
        <f>AL25</f>
        <v>#N/A</v>
      </c>
      <c r="Z10" s="65" t="s">
        <v>2955</v>
      </c>
      <c r="AA10" s="46" t="str">
        <f>N29</f>
        <v>×</v>
      </c>
      <c r="AB10" s="66" t="s">
        <v>2929</v>
      </c>
      <c r="AC10" s="46" t="str">
        <f>O29</f>
        <v>×</v>
      </c>
      <c r="AD10" s="66" t="s">
        <v>2930</v>
      </c>
      <c r="AE10" s="46" t="str">
        <f>P29</f>
        <v>○</v>
      </c>
      <c r="AF10" s="65" t="s">
        <v>2956</v>
      </c>
      <c r="AG10" s="46">
        <f>Q29</f>
        <v>0</v>
      </c>
      <c r="AH10" s="13"/>
      <c r="AI10" s="13"/>
      <c r="CX10" t="s">
        <v>582</v>
      </c>
      <c r="CZ10" s="27" t="s">
        <v>5154</v>
      </c>
    </row>
    <row r="11" spans="2:104" ht="15" customHeight="1" x14ac:dyDescent="0.15">
      <c r="B11" s="1" t="s">
        <v>2919</v>
      </c>
      <c r="C11" s="15" t="e">
        <f>BD7</f>
        <v>#N/A</v>
      </c>
      <c r="D11" s="30" t="e">
        <f t="shared" si="1"/>
        <v>#N/A</v>
      </c>
      <c r="E11" s="30" t="e">
        <f t="shared" si="2"/>
        <v>#N/A</v>
      </c>
      <c r="F11" s="34" t="e">
        <f>AR7</f>
        <v>#N/A</v>
      </c>
      <c r="G11" s="17"/>
      <c r="H11" s="1" t="s">
        <v>2919</v>
      </c>
      <c r="I11" s="15" t="e">
        <f>BD5</f>
        <v>#N/A</v>
      </c>
      <c r="J11" s="30" t="e">
        <f t="shared" si="3"/>
        <v>#N/A</v>
      </c>
      <c r="K11" s="30" t="e">
        <f t="shared" si="4"/>
        <v>#N/A</v>
      </c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2940</v>
      </c>
      <c r="V11" s="55" t="s">
        <v>2948</v>
      </c>
      <c r="W11" s="53" t="s">
        <v>2917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  <c r="CX11" t="s">
        <v>1656</v>
      </c>
      <c r="CZ11" s="27" t="s">
        <v>5152</v>
      </c>
    </row>
    <row r="12" spans="2:104" ht="15" customHeight="1" x14ac:dyDescent="0.15">
      <c r="B12" s="1" t="s">
        <v>2919</v>
      </c>
      <c r="C12" s="15" t="e">
        <f>BS7</f>
        <v>#N/A</v>
      </c>
      <c r="D12" s="30" t="e">
        <f t="shared" si="1"/>
        <v>#N/A</v>
      </c>
      <c r="E12" s="30" t="e">
        <f t="shared" si="2"/>
        <v>#N/A</v>
      </c>
      <c r="F12" s="31"/>
      <c r="G12" s="17"/>
      <c r="H12" s="1" t="s">
        <v>2919</v>
      </c>
      <c r="I12" s="15" t="e">
        <f>BS5</f>
        <v>#N/A</v>
      </c>
      <c r="J12" s="30" t="e">
        <f t="shared" si="3"/>
        <v>#N/A</v>
      </c>
      <c r="K12" s="30" t="e">
        <f t="shared" si="4"/>
        <v>#N/A</v>
      </c>
      <c r="L12" s="31"/>
      <c r="U12" s="73">
        <f>系統表!AK5</f>
        <v>0</v>
      </c>
      <c r="V12" s="48" t="e">
        <f>AL41</f>
        <v>#N/A</v>
      </c>
      <c r="W12" s="46" t="e">
        <f t="shared" ref="W12" si="11">AM41</f>
        <v>#N/A</v>
      </c>
      <c r="X12" s="46" t="e">
        <f t="shared" ref="X12:Y12" si="12">BH41</f>
        <v>#N/A</v>
      </c>
      <c r="Y12" s="46" t="e">
        <f t="shared" si="12"/>
        <v>#N/A</v>
      </c>
      <c r="Z12" s="46" t="e">
        <f t="shared" ref="Z12:AD12" si="13">AW41</f>
        <v>#N/A</v>
      </c>
      <c r="AA12" s="46" t="e">
        <f t="shared" si="13"/>
        <v>#N/A</v>
      </c>
      <c r="AB12" s="46" t="e">
        <f t="shared" si="13"/>
        <v>#N/A</v>
      </c>
      <c r="AC12" s="46" t="e">
        <f t="shared" si="13"/>
        <v>#N/A</v>
      </c>
      <c r="AD12" s="46" t="e">
        <f t="shared" si="13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  <c r="CX12" t="s">
        <v>130</v>
      </c>
      <c r="CZ12" s="27" t="s">
        <v>5153</v>
      </c>
    </row>
    <row r="13" spans="2:104" ht="15" customHeight="1" x14ac:dyDescent="0.15">
      <c r="B13" s="2" t="s">
        <v>2920</v>
      </c>
      <c r="C13" s="15" t="e">
        <f>BT7</f>
        <v>#N/A</v>
      </c>
      <c r="D13" s="30" t="e">
        <f t="shared" si="1"/>
        <v>#N/A</v>
      </c>
      <c r="E13" s="30" t="e">
        <f t="shared" si="2"/>
        <v>#N/A</v>
      </c>
      <c r="F13" s="35" t="e">
        <f>AV7</f>
        <v>#N/A</v>
      </c>
      <c r="G13" s="17"/>
      <c r="H13" s="2" t="s">
        <v>2920</v>
      </c>
      <c r="I13" s="15" t="e">
        <f>BT5</f>
        <v>#N/A</v>
      </c>
      <c r="J13" s="30" t="e">
        <f t="shared" si="3"/>
        <v>#N/A</v>
      </c>
      <c r="K13" s="30" t="e">
        <f t="shared" si="4"/>
        <v>#N/A</v>
      </c>
      <c r="L13" s="34"/>
      <c r="O13" s="80" t="s">
        <v>2919</v>
      </c>
      <c r="R13" s="86" t="s">
        <v>3054</v>
      </c>
      <c r="U13" s="57">
        <f>AK43</f>
        <v>82</v>
      </c>
      <c r="V13" s="48" t="e">
        <f>AL43</f>
        <v>#N/A</v>
      </c>
      <c r="Z13" s="65" t="s">
        <v>2955</v>
      </c>
      <c r="AA13" s="46" t="str">
        <f>N47</f>
        <v>×</v>
      </c>
      <c r="AB13" s="66" t="s">
        <v>2929</v>
      </c>
      <c r="AC13" s="46" t="str">
        <f>O47</f>
        <v>×</v>
      </c>
      <c r="AD13" s="66" t="s">
        <v>2930</v>
      </c>
      <c r="AE13" s="46" t="str">
        <f>P47</f>
        <v>○</v>
      </c>
      <c r="AF13" s="65" t="s">
        <v>2956</v>
      </c>
      <c r="AG13" s="46">
        <f>Q47</f>
        <v>0</v>
      </c>
      <c r="AH13" s="13"/>
      <c r="AI13" s="13"/>
      <c r="CX13" t="s">
        <v>364</v>
      </c>
      <c r="CZ13" s="27" t="s">
        <v>5154</v>
      </c>
    </row>
    <row r="14" spans="2:104" ht="15" customHeight="1" x14ac:dyDescent="0.15">
      <c r="B14" s="1" t="s">
        <v>2919</v>
      </c>
      <c r="C14" s="15" t="e">
        <f>BB7</f>
        <v>#N/A</v>
      </c>
      <c r="D14" s="30" t="e">
        <f t="shared" si="1"/>
        <v>#N/A</v>
      </c>
      <c r="E14" s="30" t="e">
        <f t="shared" si="2"/>
        <v>#N/A</v>
      </c>
      <c r="F14" s="34" t="e">
        <f>AS7</f>
        <v>#N/A</v>
      </c>
      <c r="G14" s="17"/>
      <c r="H14" s="1" t="s">
        <v>2919</v>
      </c>
      <c r="I14" s="15" t="e">
        <f>BB5</f>
        <v>#N/A</v>
      </c>
      <c r="J14" s="30" t="e">
        <f t="shared" si="3"/>
        <v>#N/A</v>
      </c>
      <c r="K14" s="30" t="e">
        <f t="shared" si="4"/>
        <v>#N/A</v>
      </c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2941</v>
      </c>
      <c r="V14" s="55" t="s">
        <v>2948</v>
      </c>
      <c r="W14" s="53" t="s">
        <v>2917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  <c r="CX14" t="s">
        <v>832</v>
      </c>
      <c r="CZ14" s="27" t="s">
        <v>5152</v>
      </c>
    </row>
    <row r="15" spans="2:104" ht="15" customHeight="1" x14ac:dyDescent="0.15">
      <c r="B15" s="1" t="s">
        <v>2919</v>
      </c>
      <c r="C15" s="15" t="e">
        <f>BE7</f>
        <v>#N/A</v>
      </c>
      <c r="D15" s="30" t="e">
        <f t="shared" si="1"/>
        <v>#N/A</v>
      </c>
      <c r="E15" s="30" t="e">
        <f t="shared" si="2"/>
        <v>#N/A</v>
      </c>
      <c r="F15" s="31"/>
      <c r="G15" s="17"/>
      <c r="H15" s="1" t="s">
        <v>2919</v>
      </c>
      <c r="I15" s="15" t="e">
        <f>BE5</f>
        <v>#N/A</v>
      </c>
      <c r="J15" s="30" t="e">
        <f t="shared" si="3"/>
        <v>#N/A</v>
      </c>
      <c r="K15" s="30" t="e">
        <f t="shared" si="4"/>
        <v>#N/A</v>
      </c>
      <c r="L15" s="31"/>
      <c r="N15" s="8"/>
      <c r="O15" s="83" t="s">
        <v>3067</v>
      </c>
      <c r="U15" s="73">
        <f>系統表!AK6</f>
        <v>0</v>
      </c>
      <c r="V15" s="48" t="e">
        <f>AL59</f>
        <v>#N/A</v>
      </c>
      <c r="W15" s="46" t="e">
        <f t="shared" ref="W15" si="14">AM59</f>
        <v>#N/A</v>
      </c>
      <c r="X15" s="46" t="e">
        <f t="shared" ref="X15:Y15" si="15">BH59</f>
        <v>#N/A</v>
      </c>
      <c r="Y15" s="46" t="e">
        <f t="shared" si="15"/>
        <v>#N/A</v>
      </c>
      <c r="Z15" s="46" t="e">
        <f t="shared" ref="Z15:AD15" si="16">AW59</f>
        <v>#N/A</v>
      </c>
      <c r="AA15" s="46" t="e">
        <f t="shared" si="16"/>
        <v>#N/A</v>
      </c>
      <c r="AB15" s="46" t="e">
        <f t="shared" si="16"/>
        <v>#N/A</v>
      </c>
      <c r="AC15" s="46" t="e">
        <f t="shared" si="16"/>
        <v>#N/A</v>
      </c>
      <c r="AD15" s="46" t="e">
        <f t="shared" si="16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  <c r="CX15" t="s">
        <v>949</v>
      </c>
      <c r="CZ15" s="27" t="s">
        <v>5154</v>
      </c>
    </row>
    <row r="16" spans="2:104" ht="15" customHeight="1" x14ac:dyDescent="0.15">
      <c r="B16" s="1" t="s">
        <v>2919</v>
      </c>
      <c r="C16" s="15" t="e">
        <f>BU7</f>
        <v>#N/A</v>
      </c>
      <c r="D16" s="30" t="e">
        <f t="shared" si="1"/>
        <v>#N/A</v>
      </c>
      <c r="E16" s="30" t="e">
        <f t="shared" si="2"/>
        <v>#N/A</v>
      </c>
      <c r="F16" s="31"/>
      <c r="G16" s="17"/>
      <c r="H16" s="1" t="s">
        <v>2919</v>
      </c>
      <c r="I16" s="15" t="e">
        <f>BU5</f>
        <v>#N/A</v>
      </c>
      <c r="J16" s="30" t="e">
        <f t="shared" si="3"/>
        <v>#N/A</v>
      </c>
      <c r="K16" s="30" t="e">
        <f t="shared" si="4"/>
        <v>#N/A</v>
      </c>
      <c r="L16" s="31"/>
      <c r="N16" s="8"/>
      <c r="O16" s="78" t="s">
        <v>2920</v>
      </c>
      <c r="U16" s="57">
        <f>AK61</f>
        <v>83</v>
      </c>
      <c r="V16" s="48" t="e">
        <f>AL61</f>
        <v>#N/A</v>
      </c>
      <c r="Z16" s="65" t="s">
        <v>2955</v>
      </c>
      <c r="AA16" s="46" t="str">
        <f>N65</f>
        <v>×</v>
      </c>
      <c r="AB16" s="66" t="s">
        <v>2929</v>
      </c>
      <c r="AC16" s="46" t="str">
        <f>O65</f>
        <v>×</v>
      </c>
      <c r="AD16" s="66" t="s">
        <v>2930</v>
      </c>
      <c r="AE16" s="46" t="str">
        <f>P65</f>
        <v>○</v>
      </c>
      <c r="AF16" s="65" t="s">
        <v>2956</v>
      </c>
      <c r="AG16" s="46">
        <f>Q65</f>
        <v>0</v>
      </c>
      <c r="AH16" s="13"/>
      <c r="AI16" s="13"/>
      <c r="CX16" t="s">
        <v>1150</v>
      </c>
      <c r="CY16" s="27" t="s">
        <v>5152</v>
      </c>
      <c r="CZ16" s="27" t="s">
        <v>5156</v>
      </c>
    </row>
    <row r="17" spans="2:104" ht="15" customHeight="1" x14ac:dyDescent="0.15">
      <c r="B17" s="2" t="s">
        <v>2920</v>
      </c>
      <c r="C17" s="15" t="e">
        <f>BV7</f>
        <v>#N/A</v>
      </c>
      <c r="D17" s="30" t="e">
        <f t="shared" si="1"/>
        <v>#N/A</v>
      </c>
      <c r="E17" s="30" t="e">
        <f t="shared" si="2"/>
        <v>#N/A</v>
      </c>
      <c r="F17" s="35" t="e">
        <f>AW7</f>
        <v>#N/A</v>
      </c>
      <c r="G17" s="17"/>
      <c r="H17" s="2" t="s">
        <v>2920</v>
      </c>
      <c r="I17" s="15" t="e">
        <f>BV5</f>
        <v>#N/A</v>
      </c>
      <c r="J17" s="30" t="e">
        <f t="shared" si="3"/>
        <v>#N/A</v>
      </c>
      <c r="K17" s="30" t="e">
        <f t="shared" si="4"/>
        <v>#N/A</v>
      </c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2942</v>
      </c>
      <c r="V17" s="55" t="s">
        <v>2948</v>
      </c>
      <c r="W17" s="53" t="s">
        <v>2917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  <c r="CX17" t="s">
        <v>148</v>
      </c>
      <c r="CY17" s="27" t="s">
        <v>5153</v>
      </c>
      <c r="CZ17" s="27" t="s">
        <v>2936</v>
      </c>
    </row>
    <row r="18" spans="2:104" ht="15" customHeight="1" x14ac:dyDescent="0.15">
      <c r="B18" s="1" t="s">
        <v>2919</v>
      </c>
      <c r="C18" s="15" t="e">
        <f>BF7</f>
        <v>#N/A</v>
      </c>
      <c r="D18" s="30" t="e">
        <f t="shared" si="1"/>
        <v>#N/A</v>
      </c>
      <c r="E18" s="30" t="e">
        <f t="shared" si="2"/>
        <v>#N/A</v>
      </c>
      <c r="F18" s="34" t="e">
        <f>AT7</f>
        <v>#N/A</v>
      </c>
      <c r="G18" s="17"/>
      <c r="H18" s="1" t="s">
        <v>2919</v>
      </c>
      <c r="I18" s="15" t="e">
        <f>BF5</f>
        <v>#N/A</v>
      </c>
      <c r="J18" s="30" t="e">
        <f t="shared" si="3"/>
        <v>#N/A</v>
      </c>
      <c r="K18" s="30" t="e">
        <f t="shared" si="4"/>
        <v>#N/A</v>
      </c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系統表!AK7</f>
        <v>0</v>
      </c>
      <c r="V18" s="48" t="e">
        <f>AL77</f>
        <v>#N/A</v>
      </c>
      <c r="W18" s="46" t="e">
        <f t="shared" ref="W18" si="17">AM77</f>
        <v>#N/A</v>
      </c>
      <c r="X18" s="46" t="e">
        <f t="shared" ref="X18:Y18" si="18">BH77</f>
        <v>#N/A</v>
      </c>
      <c r="Y18" s="46" t="e">
        <f t="shared" si="18"/>
        <v>#N/A</v>
      </c>
      <c r="Z18" s="46" t="e">
        <f t="shared" ref="Z18:AD18" si="19">AW77</f>
        <v>#N/A</v>
      </c>
      <c r="AA18" s="46" t="e">
        <f t="shared" si="19"/>
        <v>#N/A</v>
      </c>
      <c r="AB18" s="46" t="e">
        <f t="shared" si="19"/>
        <v>#N/A</v>
      </c>
      <c r="AC18" s="46" t="e">
        <f t="shared" si="19"/>
        <v>#N/A</v>
      </c>
      <c r="AD18" s="46" t="e">
        <f t="shared" si="19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  <c r="CX18" t="s">
        <v>2150</v>
      </c>
      <c r="CZ18" s="27" t="s">
        <v>5154</v>
      </c>
    </row>
    <row r="19" spans="2:104" ht="15" customHeight="1" x14ac:dyDescent="0.15">
      <c r="B19" s="1" t="s">
        <v>2919</v>
      </c>
      <c r="C19" s="15" t="e">
        <f>BW7</f>
        <v>#N/A</v>
      </c>
      <c r="D19" s="30" t="e">
        <f t="shared" si="1"/>
        <v>#N/A</v>
      </c>
      <c r="E19" s="30" t="e">
        <f t="shared" si="2"/>
        <v>#N/A</v>
      </c>
      <c r="F19" s="31"/>
      <c r="G19" s="17"/>
      <c r="H19" s="1" t="s">
        <v>2919</v>
      </c>
      <c r="I19" s="15" t="e">
        <f>BW5</f>
        <v>#N/A</v>
      </c>
      <c r="J19" s="30" t="e">
        <f t="shared" si="3"/>
        <v>#N/A</v>
      </c>
      <c r="K19" s="30" t="e">
        <f t="shared" si="4"/>
        <v>#N/A</v>
      </c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20">N19*Q19</f>
        <v>#N/A</v>
      </c>
      <c r="S19" s="14"/>
      <c r="T19" s="14"/>
      <c r="U19" s="57">
        <f>AK79</f>
        <v>84</v>
      </c>
      <c r="V19" s="48" t="e">
        <f>AL79</f>
        <v>#N/A</v>
      </c>
      <c r="Z19" s="65" t="s">
        <v>2955</v>
      </c>
      <c r="AA19" s="46" t="str">
        <f>N83</f>
        <v>×</v>
      </c>
      <c r="AB19" s="66" t="s">
        <v>2929</v>
      </c>
      <c r="AC19" s="46" t="str">
        <f>O83</f>
        <v>×</v>
      </c>
      <c r="AD19" s="66" t="s">
        <v>2930</v>
      </c>
      <c r="AE19" s="46" t="str">
        <f>P83</f>
        <v>○</v>
      </c>
      <c r="AF19" s="65" t="s">
        <v>2956</v>
      </c>
      <c r="AG19" s="46">
        <f>Q83</f>
        <v>0</v>
      </c>
      <c r="AH19" s="13"/>
      <c r="CX19" t="s">
        <v>80</v>
      </c>
      <c r="CY19" s="27" t="s">
        <v>5153</v>
      </c>
      <c r="CZ19" s="27" t="s">
        <v>2936</v>
      </c>
    </row>
    <row r="20" spans="2:104" ht="15" customHeight="1" x14ac:dyDescent="0.15">
      <c r="B20" s="2" t="s">
        <v>2920</v>
      </c>
      <c r="C20" s="15" t="e">
        <f>BX7</f>
        <v>#N/A</v>
      </c>
      <c r="D20" s="30" t="e">
        <f t="shared" si="1"/>
        <v>#N/A</v>
      </c>
      <c r="E20" s="30" t="e">
        <f t="shared" si="2"/>
        <v>#N/A</v>
      </c>
      <c r="F20" s="35" t="e">
        <f>AX7</f>
        <v>#N/A</v>
      </c>
      <c r="G20" s="17"/>
      <c r="H20" s="2" t="s">
        <v>2920</v>
      </c>
      <c r="I20" s="15" t="e">
        <f>BX5</f>
        <v>#N/A</v>
      </c>
      <c r="J20" s="30" t="e">
        <f t="shared" si="3"/>
        <v>#N/A</v>
      </c>
      <c r="K20" s="30" t="e">
        <f t="shared" si="4"/>
        <v>#N/A</v>
      </c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20"/>
        <v>#N/A</v>
      </c>
      <c r="S20" s="14"/>
      <c r="T20" s="14"/>
      <c r="U20" s="56" t="s">
        <v>2943</v>
      </c>
      <c r="V20" s="55" t="s">
        <v>2948</v>
      </c>
      <c r="W20" s="53" t="s">
        <v>2917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  <c r="CX20" t="s">
        <v>591</v>
      </c>
      <c r="CZ20" s="27" t="s">
        <v>5151</v>
      </c>
    </row>
    <row r="21" spans="2:104" ht="15" customHeight="1" x14ac:dyDescent="0.15">
      <c r="U21" s="73"/>
      <c r="V21" s="48" t="e">
        <f>AL95</f>
        <v>#N/A</v>
      </c>
      <c r="W21" s="46" t="e">
        <f t="shared" ref="W21" si="21">AM95</f>
        <v>#N/A</v>
      </c>
      <c r="X21" s="46" t="e">
        <f t="shared" ref="X21:Y21" si="22">BH95</f>
        <v>#N/A</v>
      </c>
      <c r="Y21" s="46" t="e">
        <f t="shared" si="22"/>
        <v>#N/A</v>
      </c>
      <c r="Z21" s="46" t="e">
        <f t="shared" ref="Z21:AD21" si="23">AW95</f>
        <v>#N/A</v>
      </c>
      <c r="AA21" s="46" t="e">
        <f t="shared" si="23"/>
        <v>#N/A</v>
      </c>
      <c r="AB21" s="46" t="e">
        <f t="shared" si="23"/>
        <v>#N/A</v>
      </c>
      <c r="AC21" s="46" t="e">
        <f t="shared" si="23"/>
        <v>#N/A</v>
      </c>
      <c r="AD21" s="46" t="e">
        <f t="shared" si="23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  <c r="CX21" t="s">
        <v>261</v>
      </c>
      <c r="CY21" s="27" t="s">
        <v>5152</v>
      </c>
      <c r="CZ21" s="27" t="s">
        <v>5156</v>
      </c>
    </row>
    <row r="22" spans="2:104" ht="15" customHeight="1" x14ac:dyDescent="0.15">
      <c r="B22" s="16" t="e">
        <f>AM23</f>
        <v>#N/A</v>
      </c>
      <c r="C22" s="36" t="e">
        <f>BH23</f>
        <v>#N/A</v>
      </c>
      <c r="D22" s="44"/>
      <c r="E22" s="44" t="e">
        <f>BL23</f>
        <v>#N/A</v>
      </c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85</v>
      </c>
      <c r="V22" s="48" t="e">
        <f>AL97</f>
        <v>#N/A</v>
      </c>
      <c r="Z22" s="65" t="s">
        <v>2955</v>
      </c>
      <c r="AA22" s="46" t="str">
        <f>N101</f>
        <v>×</v>
      </c>
      <c r="AB22" s="66" t="s">
        <v>2929</v>
      </c>
      <c r="AC22" s="46" t="str">
        <f>O101</f>
        <v>×</v>
      </c>
      <c r="AD22" s="66" t="s">
        <v>2930</v>
      </c>
      <c r="AE22" s="46" t="str">
        <f>P101</f>
        <v>○</v>
      </c>
      <c r="AF22" s="65" t="s">
        <v>2956</v>
      </c>
      <c r="AG22" s="46">
        <f>Q101</f>
        <v>0</v>
      </c>
      <c r="AH22" s="13"/>
      <c r="AI22" s="9"/>
      <c r="AJ22" s="10"/>
      <c r="AK22" s="22" t="s">
        <v>2921</v>
      </c>
      <c r="AL22" s="23" t="s">
        <v>2918</v>
      </c>
      <c r="AM22" s="24" t="s">
        <v>2917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  <c r="CX22" t="s">
        <v>231</v>
      </c>
      <c r="CY22" s="27" t="s">
        <v>5152</v>
      </c>
      <c r="CZ22" s="27" t="s">
        <v>5157</v>
      </c>
    </row>
    <row r="23" spans="2:104" ht="15" customHeight="1" x14ac:dyDescent="0.15">
      <c r="B23" s="29" t="e">
        <f>BG23</f>
        <v>#N/A</v>
      </c>
      <c r="C23" s="36" t="e">
        <f>AL23</f>
        <v>#N/A</v>
      </c>
      <c r="D23" s="44"/>
      <c r="E23" s="44" t="e">
        <f>AY23</f>
        <v>#N/A</v>
      </c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3019</v>
      </c>
      <c r="O23" s="63" t="s">
        <v>3020</v>
      </c>
      <c r="P23" s="62" t="s">
        <v>3021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  <c r="CX23" t="s">
        <v>246</v>
      </c>
      <c r="CY23" s="27" t="s">
        <v>5154</v>
      </c>
      <c r="CZ23" s="27" t="s">
        <v>5158</v>
      </c>
    </row>
    <row r="24" spans="2:104" ht="15" customHeight="1" x14ac:dyDescent="0.15">
      <c r="B24" s="1" t="s">
        <v>2919</v>
      </c>
      <c r="C24" s="32" t="e">
        <f>AZ23</f>
        <v>#N/A</v>
      </c>
      <c r="D24" s="27" t="e">
        <f t="shared" ref="D24:D38" si="24">VLOOKUP(C24,$CX$1:$CZ$2000,2,0)</f>
        <v>#N/A</v>
      </c>
      <c r="E24" s="27" t="e">
        <f t="shared" ref="E24:E38" si="25">VLOOKUP(C24,$CX$1:$CZ$2000,3,0)</f>
        <v>#N/A</v>
      </c>
      <c r="F24" s="34" t="e">
        <f>AQ23</f>
        <v>#N/A</v>
      </c>
      <c r="G24" s="17"/>
      <c r="H24" s="1" t="s">
        <v>2919</v>
      </c>
      <c r="I24" s="32" t="e">
        <f>C5</f>
        <v>#N/A</v>
      </c>
      <c r="J24" s="27" t="e">
        <f t="shared" ref="J24:J38" si="26">VLOOKUP(I24,$CX$1:$CZ$2000,2,0)</f>
        <v>#N/A</v>
      </c>
      <c r="K24" s="27" t="e">
        <f t="shared" ref="K24:K38" si="27">VLOOKUP(I24,$CX$1:$CZ$2000,3,0)</f>
        <v>#N/A</v>
      </c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2921</v>
      </c>
      <c r="AL24" s="40" t="s">
        <v>2918</v>
      </c>
      <c r="AM24" s="41" t="s">
        <v>2917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  <c r="CX24" t="s">
        <v>460</v>
      </c>
      <c r="CZ24" s="27" t="s">
        <v>5152</v>
      </c>
    </row>
    <row r="25" spans="2:104" ht="15" customHeight="1" x14ac:dyDescent="0.15">
      <c r="B25" s="1" t="s">
        <v>2919</v>
      </c>
      <c r="C25" s="15" t="e">
        <f>BA23</f>
        <v>#N/A</v>
      </c>
      <c r="D25" s="30" t="e">
        <f t="shared" si="24"/>
        <v>#N/A</v>
      </c>
      <c r="E25" s="30" t="e">
        <f t="shared" si="25"/>
        <v>#N/A</v>
      </c>
      <c r="F25" s="31"/>
      <c r="G25" s="17"/>
      <c r="H25" s="1" t="s">
        <v>2919</v>
      </c>
      <c r="I25" s="32" t="e">
        <f t="shared" ref="I25:I27" si="28">C6</f>
        <v>#N/A</v>
      </c>
      <c r="J25" s="30" t="e">
        <f t="shared" si="26"/>
        <v>#N/A</v>
      </c>
      <c r="K25" s="30" t="e">
        <f t="shared" si="27"/>
        <v>#N/A</v>
      </c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81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  <c r="CX25" t="s">
        <v>194</v>
      </c>
      <c r="CZ25" s="27" t="s">
        <v>5154</v>
      </c>
    </row>
    <row r="26" spans="2:104" ht="15" customHeight="1" x14ac:dyDescent="0.15">
      <c r="B26" s="1" t="s">
        <v>2919</v>
      </c>
      <c r="C26" s="15" t="e">
        <f>BC23</f>
        <v>#N/A</v>
      </c>
      <c r="D26" s="30" t="e">
        <f t="shared" si="24"/>
        <v>#N/A</v>
      </c>
      <c r="E26" s="30" t="e">
        <f t="shared" si="25"/>
        <v>#N/A</v>
      </c>
      <c r="F26" s="31"/>
      <c r="G26" s="17"/>
      <c r="H26" s="1" t="s">
        <v>2919</v>
      </c>
      <c r="I26" s="32" t="e">
        <f t="shared" si="28"/>
        <v>#N/A</v>
      </c>
      <c r="J26" s="30" t="e">
        <f t="shared" si="26"/>
        <v>#N/A</v>
      </c>
      <c r="K26" s="30" t="e">
        <f t="shared" si="27"/>
        <v>#N/A</v>
      </c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  <c r="CX26" t="s">
        <v>557</v>
      </c>
      <c r="CZ26" s="27" t="s">
        <v>5151</v>
      </c>
    </row>
    <row r="27" spans="2:104" ht="15" customHeight="1" x14ac:dyDescent="0.15">
      <c r="B27" s="1" t="s">
        <v>2919</v>
      </c>
      <c r="C27" s="15" t="e">
        <f>BQ23</f>
        <v>#N/A</v>
      </c>
      <c r="D27" s="30" t="e">
        <f t="shared" si="24"/>
        <v>#N/A</v>
      </c>
      <c r="E27" s="30" t="e">
        <f t="shared" si="25"/>
        <v>#N/A</v>
      </c>
      <c r="F27" s="31"/>
      <c r="G27" s="17"/>
      <c r="H27" s="1" t="s">
        <v>2919</v>
      </c>
      <c r="I27" s="32" t="e">
        <f t="shared" si="28"/>
        <v>#N/A</v>
      </c>
      <c r="J27" s="30" t="e">
        <f t="shared" si="26"/>
        <v>#N/A</v>
      </c>
      <c r="K27" s="30" t="e">
        <f t="shared" si="27"/>
        <v>#N/A</v>
      </c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  <c r="CX27" t="s">
        <v>156</v>
      </c>
      <c r="CZ27" s="27" t="s">
        <v>5153</v>
      </c>
    </row>
    <row r="28" spans="2:104" ht="15" customHeight="1" x14ac:dyDescent="0.15">
      <c r="B28" s="2" t="s">
        <v>2920</v>
      </c>
      <c r="C28" s="15" t="e">
        <f>BR23</f>
        <v>#N/A</v>
      </c>
      <c r="D28" s="30" t="e">
        <f t="shared" si="24"/>
        <v>#N/A</v>
      </c>
      <c r="E28" s="30" t="e">
        <f t="shared" si="25"/>
        <v>#N/A</v>
      </c>
      <c r="F28" s="35" t="e">
        <f>AU23</f>
        <v>#N/A</v>
      </c>
      <c r="G28" s="17"/>
      <c r="H28" s="2" t="s">
        <v>2920</v>
      </c>
      <c r="I28" s="15" t="e">
        <f>C11</f>
        <v>#N/A</v>
      </c>
      <c r="J28" s="30" t="e">
        <f t="shared" si="26"/>
        <v>#N/A</v>
      </c>
      <c r="K28" s="30" t="e">
        <f t="shared" si="27"/>
        <v>#N/A</v>
      </c>
      <c r="L28" s="38" t="e">
        <f>F11</f>
        <v>#N/A</v>
      </c>
      <c r="N28" s="65" t="s">
        <v>2955</v>
      </c>
      <c r="O28" s="66" t="s">
        <v>2929</v>
      </c>
      <c r="P28" s="66" t="s">
        <v>2930</v>
      </c>
      <c r="Q28" s="65" t="s">
        <v>2956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  <c r="CX28" t="s">
        <v>321</v>
      </c>
      <c r="CZ28" s="27" t="s">
        <v>5152</v>
      </c>
    </row>
    <row r="29" spans="2:104" ht="15" customHeight="1" x14ac:dyDescent="0.15">
      <c r="B29" s="1" t="s">
        <v>2919</v>
      </c>
      <c r="C29" s="15" t="e">
        <f>BD23</f>
        <v>#N/A</v>
      </c>
      <c r="D29" s="30" t="e">
        <f t="shared" si="24"/>
        <v>#N/A</v>
      </c>
      <c r="E29" s="30" t="e">
        <f t="shared" si="25"/>
        <v>#N/A</v>
      </c>
      <c r="F29" s="34" t="e">
        <f>AR23</f>
        <v>#N/A</v>
      </c>
      <c r="G29" s="17"/>
      <c r="H29" s="1" t="s">
        <v>2919</v>
      </c>
      <c r="I29" s="15" t="e">
        <f>C14</f>
        <v>#N/A</v>
      </c>
      <c r="J29" s="30" t="e">
        <f t="shared" si="26"/>
        <v>#N/A</v>
      </c>
      <c r="K29" s="30" t="e">
        <f t="shared" si="27"/>
        <v>#N/A</v>
      </c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9">U12</f>
        <v>0</v>
      </c>
      <c r="V29" s="47" t="e">
        <f t="shared" si="29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  <c r="CX29" t="s">
        <v>900</v>
      </c>
      <c r="CZ29" s="27" t="s">
        <v>5152</v>
      </c>
    </row>
    <row r="30" spans="2:104" ht="15" customHeight="1" x14ac:dyDescent="0.15">
      <c r="B30" s="1" t="s">
        <v>2919</v>
      </c>
      <c r="C30" s="15" t="e">
        <f>BS23</f>
        <v>#N/A</v>
      </c>
      <c r="D30" s="30" t="e">
        <f t="shared" si="24"/>
        <v>#N/A</v>
      </c>
      <c r="E30" s="30" t="e">
        <f t="shared" si="25"/>
        <v>#N/A</v>
      </c>
      <c r="F30" s="31"/>
      <c r="G30" s="17"/>
      <c r="H30" s="1" t="s">
        <v>2919</v>
      </c>
      <c r="I30" s="15" t="e">
        <f>C15</f>
        <v>#N/A</v>
      </c>
      <c r="J30" s="30" t="e">
        <f t="shared" si="26"/>
        <v>#N/A</v>
      </c>
      <c r="K30" s="30" t="e">
        <f t="shared" si="27"/>
        <v>#N/A</v>
      </c>
      <c r="L30" s="31"/>
      <c r="U30" s="45">
        <f t="shared" ref="U30:V30" si="30">U15</f>
        <v>0</v>
      </c>
      <c r="V30" s="47" t="e">
        <f t="shared" si="30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  <c r="CX30" t="s">
        <v>266</v>
      </c>
      <c r="CY30" s="27" t="s">
        <v>5159</v>
      </c>
      <c r="CZ30" s="27" t="s">
        <v>2936</v>
      </c>
    </row>
    <row r="31" spans="2:104" ht="15" customHeight="1" x14ac:dyDescent="0.15">
      <c r="B31" s="2" t="s">
        <v>2920</v>
      </c>
      <c r="C31" s="15" t="e">
        <f>BT23</f>
        <v>#N/A</v>
      </c>
      <c r="D31" s="30" t="e">
        <f t="shared" si="24"/>
        <v>#N/A</v>
      </c>
      <c r="E31" s="30" t="e">
        <f t="shared" si="25"/>
        <v>#N/A</v>
      </c>
      <c r="F31" s="35" t="e">
        <f>AV23</f>
        <v>#N/A</v>
      </c>
      <c r="G31" s="17"/>
      <c r="H31" s="2" t="s">
        <v>2920</v>
      </c>
      <c r="I31" s="15" t="e">
        <f>C18</f>
        <v>#N/A</v>
      </c>
      <c r="J31" s="30" t="e">
        <f t="shared" si="26"/>
        <v>#N/A</v>
      </c>
      <c r="K31" s="30" t="e">
        <f t="shared" si="27"/>
        <v>#N/A</v>
      </c>
      <c r="L31" s="38" t="e">
        <f>F18</f>
        <v>#N/A</v>
      </c>
      <c r="O31" s="80" t="s">
        <v>2919</v>
      </c>
      <c r="R31" s="86" t="s">
        <v>3054</v>
      </c>
      <c r="U31" s="45">
        <f t="shared" ref="U31:V31" si="31">U18</f>
        <v>0</v>
      </c>
      <c r="V31" s="47" t="e">
        <f t="shared" si="31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  <c r="CX31" t="s">
        <v>394</v>
      </c>
      <c r="CZ31" s="27" t="s">
        <v>5152</v>
      </c>
    </row>
    <row r="32" spans="2:104" ht="15" customHeight="1" x14ac:dyDescent="0.15">
      <c r="B32" s="1" t="s">
        <v>2919</v>
      </c>
      <c r="C32" s="15" t="e">
        <f>BB23</f>
        <v>#N/A</v>
      </c>
      <c r="D32" s="30" t="e">
        <f t="shared" si="24"/>
        <v>#N/A</v>
      </c>
      <c r="E32" s="30" t="e">
        <f t="shared" si="25"/>
        <v>#N/A</v>
      </c>
      <c r="F32" s="34" t="e">
        <f>AS23</f>
        <v>#N/A</v>
      </c>
      <c r="G32" s="17"/>
      <c r="H32" s="1" t="s">
        <v>2919</v>
      </c>
      <c r="I32" s="15" t="e">
        <f>I6</f>
        <v>#N/A</v>
      </c>
      <c r="J32" s="30" t="e">
        <f t="shared" si="26"/>
        <v>#N/A</v>
      </c>
      <c r="K32" s="30" t="e">
        <f t="shared" si="27"/>
        <v>#N/A</v>
      </c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  <c r="CX32" t="s">
        <v>415</v>
      </c>
      <c r="CZ32" s="27" t="s">
        <v>5153</v>
      </c>
    </row>
    <row r="33" spans="2:104" ht="15" customHeight="1" x14ac:dyDescent="0.15">
      <c r="B33" s="1" t="s">
        <v>2919</v>
      </c>
      <c r="C33" s="15" t="e">
        <f>BE23</f>
        <v>#N/A</v>
      </c>
      <c r="D33" s="30" t="e">
        <f t="shared" si="24"/>
        <v>#N/A</v>
      </c>
      <c r="E33" s="30" t="e">
        <f t="shared" si="25"/>
        <v>#N/A</v>
      </c>
      <c r="F33" s="31"/>
      <c r="G33" s="17"/>
      <c r="H33" s="1" t="s">
        <v>2919</v>
      </c>
      <c r="I33" s="15" t="e">
        <f t="shared" ref="I33:I34" si="32">I7</f>
        <v>#N/A</v>
      </c>
      <c r="J33" s="30" t="e">
        <f t="shared" si="26"/>
        <v>#N/A</v>
      </c>
      <c r="K33" s="30" t="e">
        <f t="shared" si="27"/>
        <v>#N/A</v>
      </c>
      <c r="L33" s="31"/>
      <c r="N33" s="8"/>
      <c r="O33" s="83" t="s">
        <v>3067</v>
      </c>
      <c r="AH33" s="13"/>
      <c r="AI33" s="13"/>
      <c r="CX33" t="s">
        <v>362</v>
      </c>
      <c r="CZ33" s="27" t="s">
        <v>5152</v>
      </c>
    </row>
    <row r="34" spans="2:104" ht="15" customHeight="1" x14ac:dyDescent="0.15">
      <c r="B34" s="1" t="s">
        <v>2919</v>
      </c>
      <c r="C34" s="15" t="e">
        <f>BU23</f>
        <v>#N/A</v>
      </c>
      <c r="D34" s="30" t="e">
        <f t="shared" si="24"/>
        <v>#N/A</v>
      </c>
      <c r="E34" s="30" t="e">
        <f t="shared" si="25"/>
        <v>#N/A</v>
      </c>
      <c r="F34" s="31"/>
      <c r="G34" s="17"/>
      <c r="H34" s="1" t="s">
        <v>2919</v>
      </c>
      <c r="I34" s="15" t="e">
        <f t="shared" si="32"/>
        <v>#N/A</v>
      </c>
      <c r="J34" s="30" t="e">
        <f t="shared" si="26"/>
        <v>#N/A</v>
      </c>
      <c r="K34" s="30" t="e">
        <f t="shared" si="27"/>
        <v>#N/A</v>
      </c>
      <c r="L34" s="31"/>
      <c r="N34" s="8"/>
      <c r="O34" s="78" t="s">
        <v>2920</v>
      </c>
      <c r="AH34" s="13"/>
      <c r="AI34" s="13"/>
      <c r="CX34" t="s">
        <v>206</v>
      </c>
      <c r="CZ34" s="27" t="s">
        <v>5151</v>
      </c>
    </row>
    <row r="35" spans="2:104" ht="15" customHeight="1" x14ac:dyDescent="0.15">
      <c r="B35" s="2" t="s">
        <v>2920</v>
      </c>
      <c r="C35" s="15" t="e">
        <f>BV23</f>
        <v>#N/A</v>
      </c>
      <c r="D35" s="30" t="e">
        <f t="shared" si="24"/>
        <v>#N/A</v>
      </c>
      <c r="E35" s="30" t="e">
        <f t="shared" si="25"/>
        <v>#N/A</v>
      </c>
      <c r="F35" s="35" t="e">
        <f>AW23</f>
        <v>#N/A</v>
      </c>
      <c r="G35" s="17"/>
      <c r="H35" s="2" t="s">
        <v>2920</v>
      </c>
      <c r="I35" s="15" t="e">
        <f>I11</f>
        <v>#N/A</v>
      </c>
      <c r="J35" s="30" t="e">
        <f t="shared" si="26"/>
        <v>#N/A</v>
      </c>
      <c r="K35" s="30" t="e">
        <f t="shared" si="27"/>
        <v>#N/A</v>
      </c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  <c r="CX35" t="s">
        <v>1087</v>
      </c>
      <c r="CZ35" s="27" t="s">
        <v>5153</v>
      </c>
    </row>
    <row r="36" spans="2:104" ht="15" customHeight="1" x14ac:dyDescent="0.15">
      <c r="B36" s="1" t="s">
        <v>2919</v>
      </c>
      <c r="C36" s="15" t="e">
        <f>BF23</f>
        <v>#N/A</v>
      </c>
      <c r="D36" s="30" t="e">
        <f t="shared" si="24"/>
        <v>#N/A</v>
      </c>
      <c r="E36" s="30" t="e">
        <f t="shared" si="25"/>
        <v>#N/A</v>
      </c>
      <c r="F36" s="34" t="e">
        <f>AT23</f>
        <v>#N/A</v>
      </c>
      <c r="G36" s="17"/>
      <c r="H36" s="1" t="s">
        <v>2919</v>
      </c>
      <c r="I36" s="15" t="e">
        <f>I14</f>
        <v>#N/A</v>
      </c>
      <c r="J36" s="30" t="e">
        <f t="shared" si="26"/>
        <v>#N/A</v>
      </c>
      <c r="K36" s="30" t="e">
        <f t="shared" si="27"/>
        <v>#N/A</v>
      </c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  <c r="CX36" t="s">
        <v>496</v>
      </c>
      <c r="CZ36" s="27" t="s">
        <v>5154</v>
      </c>
    </row>
    <row r="37" spans="2:104" ht="15" customHeight="1" x14ac:dyDescent="0.15">
      <c r="B37" s="1" t="s">
        <v>2919</v>
      </c>
      <c r="C37" s="15" t="e">
        <f>BW23</f>
        <v>#N/A</v>
      </c>
      <c r="D37" s="30" t="e">
        <f t="shared" si="24"/>
        <v>#N/A</v>
      </c>
      <c r="E37" s="30" t="e">
        <f t="shared" si="25"/>
        <v>#N/A</v>
      </c>
      <c r="F37" s="31"/>
      <c r="G37" s="17"/>
      <c r="H37" s="1" t="s">
        <v>2919</v>
      </c>
      <c r="I37" s="15" t="e">
        <f>I15</f>
        <v>#N/A</v>
      </c>
      <c r="J37" s="30" t="e">
        <f t="shared" si="26"/>
        <v>#N/A</v>
      </c>
      <c r="K37" s="30" t="e">
        <f t="shared" si="27"/>
        <v>#N/A</v>
      </c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33">N37*Q37</f>
        <v>#N/A</v>
      </c>
      <c r="S37" s="14"/>
      <c r="T37" s="14"/>
      <c r="AH37" s="13"/>
      <c r="CX37" t="s">
        <v>112</v>
      </c>
      <c r="CZ37" s="27" t="s">
        <v>5151</v>
      </c>
    </row>
    <row r="38" spans="2:104" ht="15" customHeight="1" x14ac:dyDescent="0.15">
      <c r="B38" s="2" t="s">
        <v>2920</v>
      </c>
      <c r="C38" s="15" t="e">
        <f>BX23</f>
        <v>#N/A</v>
      </c>
      <c r="D38" s="30" t="e">
        <f t="shared" si="24"/>
        <v>#N/A</v>
      </c>
      <c r="E38" s="30" t="e">
        <f t="shared" si="25"/>
        <v>#N/A</v>
      </c>
      <c r="F38" s="35" t="e">
        <f>AX23</f>
        <v>#N/A</v>
      </c>
      <c r="G38" s="17"/>
      <c r="H38" s="2" t="s">
        <v>2920</v>
      </c>
      <c r="I38" s="15" t="e">
        <f>I18</f>
        <v>#N/A</v>
      </c>
      <c r="J38" s="30" t="e">
        <f t="shared" si="26"/>
        <v>#N/A</v>
      </c>
      <c r="K38" s="30" t="e">
        <f t="shared" si="27"/>
        <v>#N/A</v>
      </c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33"/>
        <v>#N/A</v>
      </c>
      <c r="S38" s="14"/>
      <c r="T38" s="14"/>
      <c r="AH38" s="13"/>
      <c r="CX38" t="s">
        <v>590</v>
      </c>
      <c r="CZ38" s="27" t="s">
        <v>5156</v>
      </c>
    </row>
    <row r="39" spans="2:104" ht="15" customHeight="1" x14ac:dyDescent="0.15">
      <c r="AH39" s="13"/>
      <c r="CX39" t="s">
        <v>269</v>
      </c>
      <c r="CY39" s="27" t="s">
        <v>5160</v>
      </c>
      <c r="CZ39" s="27" t="s">
        <v>5161</v>
      </c>
    </row>
    <row r="40" spans="2:104" ht="15" customHeight="1" x14ac:dyDescent="0.15">
      <c r="B40" s="16" t="e">
        <f>AM41</f>
        <v>#N/A</v>
      </c>
      <c r="C40" s="36" t="e">
        <f>BH41</f>
        <v>#N/A</v>
      </c>
      <c r="D40" s="44"/>
      <c r="E40" s="44" t="e">
        <f>BL41</f>
        <v>#N/A</v>
      </c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2921</v>
      </c>
      <c r="AL40" s="23" t="s">
        <v>2918</v>
      </c>
      <c r="AM40" s="24" t="s">
        <v>2917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  <c r="CX40" t="s">
        <v>361</v>
      </c>
      <c r="CZ40" s="27" t="s">
        <v>5154</v>
      </c>
    </row>
    <row r="41" spans="2:104" ht="15" customHeight="1" x14ac:dyDescent="0.15">
      <c r="B41" s="29" t="e">
        <f>BG41</f>
        <v>#N/A</v>
      </c>
      <c r="C41" s="36" t="e">
        <f>AL41</f>
        <v>#N/A</v>
      </c>
      <c r="D41" s="44"/>
      <c r="E41" s="44" t="e">
        <f>AY41</f>
        <v>#N/A</v>
      </c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3019</v>
      </c>
      <c r="O41" s="63" t="s">
        <v>3020</v>
      </c>
      <c r="P41" s="62" t="s">
        <v>3021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  <c r="CX41" t="s">
        <v>258</v>
      </c>
      <c r="CY41" s="27" t="s">
        <v>5152</v>
      </c>
      <c r="CZ41" s="27" t="s">
        <v>5162</v>
      </c>
    </row>
    <row r="42" spans="2:104" ht="15" customHeight="1" x14ac:dyDescent="0.15">
      <c r="B42" s="1" t="s">
        <v>2919</v>
      </c>
      <c r="C42" s="32" t="e">
        <f>AZ41</f>
        <v>#N/A</v>
      </c>
      <c r="D42" s="27" t="e">
        <f t="shared" ref="D42:D56" si="34">VLOOKUP(C42,$CX$1:$CZ$2000,2,0)</f>
        <v>#N/A</v>
      </c>
      <c r="E42" s="27" t="e">
        <f t="shared" ref="E42:E56" si="35">VLOOKUP(C42,$CX$1:$CZ$2000,3,0)</f>
        <v>#N/A</v>
      </c>
      <c r="F42" s="34" t="e">
        <f>AQ41</f>
        <v>#N/A</v>
      </c>
      <c r="G42" s="17"/>
      <c r="H42" s="1" t="s">
        <v>2919</v>
      </c>
      <c r="I42" s="32" t="e">
        <f>C23</f>
        <v>#N/A</v>
      </c>
      <c r="J42" s="27" t="e">
        <f t="shared" ref="J42:J56" si="36">VLOOKUP(I42,$CX$1:$CZ$2000,2,0)</f>
        <v>#N/A</v>
      </c>
      <c r="K42" s="27" t="e">
        <f t="shared" ref="K42:K56" si="37">VLOOKUP(I42,$CX$1:$CZ$2000,3,0)</f>
        <v>#N/A</v>
      </c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2921</v>
      </c>
      <c r="AL42" s="40" t="s">
        <v>2918</v>
      </c>
      <c r="AM42" s="41" t="s">
        <v>2917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  <c r="CX42" t="s">
        <v>58</v>
      </c>
      <c r="CZ42" s="27" t="s">
        <v>5160</v>
      </c>
    </row>
    <row r="43" spans="2:104" ht="15" customHeight="1" x14ac:dyDescent="0.15">
      <c r="B43" s="1" t="s">
        <v>2919</v>
      </c>
      <c r="C43" s="15" t="e">
        <f>BA41</f>
        <v>#N/A</v>
      </c>
      <c r="D43" s="30" t="e">
        <f t="shared" si="34"/>
        <v>#N/A</v>
      </c>
      <c r="E43" s="30" t="e">
        <f t="shared" si="35"/>
        <v>#N/A</v>
      </c>
      <c r="F43" s="31"/>
      <c r="G43" s="17"/>
      <c r="H43" s="1" t="s">
        <v>2919</v>
      </c>
      <c r="I43" s="32" t="e">
        <f t="shared" ref="I43:I45" si="38">C24</f>
        <v>#N/A</v>
      </c>
      <c r="J43" s="30" t="e">
        <f t="shared" si="36"/>
        <v>#N/A</v>
      </c>
      <c r="K43" s="30" t="e">
        <f t="shared" si="37"/>
        <v>#N/A</v>
      </c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82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  <c r="CX43" t="s">
        <v>1044</v>
      </c>
      <c r="CZ43" s="27" t="s">
        <v>5156</v>
      </c>
    </row>
    <row r="44" spans="2:104" ht="15" customHeight="1" x14ac:dyDescent="0.15">
      <c r="B44" s="1" t="s">
        <v>2919</v>
      </c>
      <c r="C44" s="15" t="e">
        <f>BC41</f>
        <v>#N/A</v>
      </c>
      <c r="D44" s="30" t="e">
        <f t="shared" si="34"/>
        <v>#N/A</v>
      </c>
      <c r="E44" s="30" t="e">
        <f t="shared" si="35"/>
        <v>#N/A</v>
      </c>
      <c r="F44" s="31"/>
      <c r="G44" s="17"/>
      <c r="H44" s="1" t="s">
        <v>2919</v>
      </c>
      <c r="I44" s="32" t="e">
        <f t="shared" si="38"/>
        <v>#N/A</v>
      </c>
      <c r="J44" s="30" t="e">
        <f t="shared" si="36"/>
        <v>#N/A</v>
      </c>
      <c r="K44" s="30" t="e">
        <f t="shared" si="37"/>
        <v>#N/A</v>
      </c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  <c r="CX44" t="s">
        <v>291</v>
      </c>
      <c r="CY44" s="27" t="s">
        <v>5151</v>
      </c>
      <c r="CZ44" s="27" t="s">
        <v>5154</v>
      </c>
    </row>
    <row r="45" spans="2:104" ht="15" customHeight="1" x14ac:dyDescent="0.15">
      <c r="B45" s="1" t="s">
        <v>2919</v>
      </c>
      <c r="C45" s="15" t="e">
        <f>BQ41</f>
        <v>#N/A</v>
      </c>
      <c r="D45" s="30" t="e">
        <f t="shared" si="34"/>
        <v>#N/A</v>
      </c>
      <c r="E45" s="30" t="e">
        <f t="shared" si="35"/>
        <v>#N/A</v>
      </c>
      <c r="F45" s="31"/>
      <c r="G45" s="17"/>
      <c r="H45" s="1" t="s">
        <v>2919</v>
      </c>
      <c r="I45" s="32" t="e">
        <f t="shared" si="38"/>
        <v>#N/A</v>
      </c>
      <c r="J45" s="30" t="e">
        <f t="shared" si="36"/>
        <v>#N/A</v>
      </c>
      <c r="K45" s="30" t="e">
        <f t="shared" si="37"/>
        <v>#N/A</v>
      </c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  <c r="CX45" t="s">
        <v>995</v>
      </c>
      <c r="CY45" s="27" t="s">
        <v>5163</v>
      </c>
      <c r="CZ45" s="27" t="s">
        <v>5164</v>
      </c>
    </row>
    <row r="46" spans="2:104" ht="15" customHeight="1" x14ac:dyDescent="0.15">
      <c r="B46" s="2" t="s">
        <v>2920</v>
      </c>
      <c r="C46" s="15" t="e">
        <f>BR41</f>
        <v>#N/A</v>
      </c>
      <c r="D46" s="30" t="e">
        <f t="shared" si="34"/>
        <v>#N/A</v>
      </c>
      <c r="E46" s="30" t="e">
        <f t="shared" si="35"/>
        <v>#N/A</v>
      </c>
      <c r="F46" s="35" t="e">
        <f>AU41</f>
        <v>#N/A</v>
      </c>
      <c r="G46" s="17"/>
      <c r="H46" s="2" t="s">
        <v>2920</v>
      </c>
      <c r="I46" s="15" t="e">
        <f>C29</f>
        <v>#N/A</v>
      </c>
      <c r="J46" s="30" t="e">
        <f t="shared" si="36"/>
        <v>#N/A</v>
      </c>
      <c r="K46" s="30" t="e">
        <f t="shared" si="37"/>
        <v>#N/A</v>
      </c>
      <c r="L46" s="38" t="e">
        <f>F29</f>
        <v>#N/A</v>
      </c>
      <c r="N46" s="65" t="s">
        <v>2955</v>
      </c>
      <c r="O46" s="66" t="s">
        <v>2929</v>
      </c>
      <c r="P46" s="66" t="s">
        <v>2930</v>
      </c>
      <c r="Q46" s="65" t="s">
        <v>2956</v>
      </c>
      <c r="AH46" s="13"/>
      <c r="AI46" s="13"/>
      <c r="CX46" t="s">
        <v>57</v>
      </c>
      <c r="CZ46" s="27" t="s">
        <v>5154</v>
      </c>
    </row>
    <row r="47" spans="2:104" ht="15" customHeight="1" x14ac:dyDescent="0.15">
      <c r="B47" s="1" t="s">
        <v>2919</v>
      </c>
      <c r="C47" s="15" t="e">
        <f>BD41</f>
        <v>#N/A</v>
      </c>
      <c r="D47" s="30" t="e">
        <f t="shared" si="34"/>
        <v>#N/A</v>
      </c>
      <c r="E47" s="30" t="e">
        <f t="shared" si="35"/>
        <v>#N/A</v>
      </c>
      <c r="F47" s="34" t="e">
        <f>AR41</f>
        <v>#N/A</v>
      </c>
      <c r="G47" s="17"/>
      <c r="H47" s="1" t="s">
        <v>2919</v>
      </c>
      <c r="I47" s="15" t="e">
        <f>C32</f>
        <v>#N/A</v>
      </c>
      <c r="J47" s="30" t="e">
        <f t="shared" si="36"/>
        <v>#N/A</v>
      </c>
      <c r="K47" s="30" t="e">
        <f t="shared" si="37"/>
        <v>#N/A</v>
      </c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  <c r="CX47" t="s">
        <v>138</v>
      </c>
      <c r="CY47" s="27" t="s">
        <v>5163</v>
      </c>
      <c r="CZ47" s="27" t="s">
        <v>5165</v>
      </c>
    </row>
    <row r="48" spans="2:104" ht="15" customHeight="1" x14ac:dyDescent="0.15">
      <c r="B48" s="1" t="s">
        <v>2919</v>
      </c>
      <c r="C48" s="15" t="e">
        <f>BS41</f>
        <v>#N/A</v>
      </c>
      <c r="D48" s="30" t="e">
        <f t="shared" si="34"/>
        <v>#N/A</v>
      </c>
      <c r="E48" s="30" t="e">
        <f t="shared" si="35"/>
        <v>#N/A</v>
      </c>
      <c r="F48" s="31"/>
      <c r="G48" s="17"/>
      <c r="H48" s="1" t="s">
        <v>2919</v>
      </c>
      <c r="I48" s="15" t="e">
        <f>C33</f>
        <v>#N/A</v>
      </c>
      <c r="J48" s="30" t="e">
        <f t="shared" si="36"/>
        <v>#N/A</v>
      </c>
      <c r="K48" s="30" t="e">
        <f t="shared" si="37"/>
        <v>#N/A</v>
      </c>
      <c r="L48" s="31"/>
      <c r="AH48" s="13"/>
      <c r="AI48" s="13"/>
      <c r="CX48" t="s">
        <v>536</v>
      </c>
      <c r="CZ48" s="27" t="s">
        <v>5160</v>
      </c>
    </row>
    <row r="49" spans="2:104" ht="15" customHeight="1" x14ac:dyDescent="0.15">
      <c r="B49" s="2" t="s">
        <v>2920</v>
      </c>
      <c r="C49" s="15" t="e">
        <f>BT41</f>
        <v>#N/A</v>
      </c>
      <c r="D49" s="30" t="e">
        <f t="shared" si="34"/>
        <v>#N/A</v>
      </c>
      <c r="E49" s="30" t="e">
        <f t="shared" si="35"/>
        <v>#N/A</v>
      </c>
      <c r="F49" s="35" t="e">
        <f>AV41</f>
        <v>#N/A</v>
      </c>
      <c r="G49" s="17"/>
      <c r="H49" s="2" t="s">
        <v>2920</v>
      </c>
      <c r="I49" s="15" t="e">
        <f>C36</f>
        <v>#N/A</v>
      </c>
      <c r="J49" s="30" t="e">
        <f t="shared" si="36"/>
        <v>#N/A</v>
      </c>
      <c r="K49" s="30" t="e">
        <f t="shared" si="37"/>
        <v>#N/A</v>
      </c>
      <c r="L49" s="38" t="e">
        <f>F36</f>
        <v>#N/A</v>
      </c>
      <c r="O49" s="80" t="s">
        <v>2919</v>
      </c>
      <c r="R49" s="86" t="s">
        <v>3054</v>
      </c>
      <c r="AH49" s="13"/>
      <c r="AI49" s="13"/>
      <c r="CX49" t="s">
        <v>523</v>
      </c>
      <c r="CZ49" s="27" t="s">
        <v>5165</v>
      </c>
    </row>
    <row r="50" spans="2:104" ht="15" customHeight="1" x14ac:dyDescent="0.15">
      <c r="B50" s="1" t="s">
        <v>2919</v>
      </c>
      <c r="C50" s="15" t="e">
        <f>BB41</f>
        <v>#N/A</v>
      </c>
      <c r="D50" s="30" t="e">
        <f t="shared" si="34"/>
        <v>#N/A</v>
      </c>
      <c r="E50" s="30" t="e">
        <f t="shared" si="35"/>
        <v>#N/A</v>
      </c>
      <c r="F50" s="34" t="e">
        <f>AS41</f>
        <v>#N/A</v>
      </c>
      <c r="G50" s="17"/>
      <c r="H50" s="1" t="s">
        <v>2919</v>
      </c>
      <c r="I50" s="15" t="e">
        <f>I24</f>
        <v>#N/A</v>
      </c>
      <c r="J50" s="30" t="e">
        <f t="shared" si="36"/>
        <v>#N/A</v>
      </c>
      <c r="K50" s="30" t="e">
        <f t="shared" si="37"/>
        <v>#N/A</v>
      </c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  <c r="CX50" t="s">
        <v>562</v>
      </c>
      <c r="CZ50" s="27" t="s">
        <v>5153</v>
      </c>
    </row>
    <row r="51" spans="2:104" ht="15" customHeight="1" x14ac:dyDescent="0.15">
      <c r="B51" s="1" t="s">
        <v>2919</v>
      </c>
      <c r="C51" s="15" t="e">
        <f>BE41</f>
        <v>#N/A</v>
      </c>
      <c r="D51" s="30" t="e">
        <f t="shared" si="34"/>
        <v>#N/A</v>
      </c>
      <c r="E51" s="30" t="e">
        <f t="shared" si="35"/>
        <v>#N/A</v>
      </c>
      <c r="F51" s="31"/>
      <c r="G51" s="17"/>
      <c r="H51" s="1" t="s">
        <v>2919</v>
      </c>
      <c r="I51" s="15" t="e">
        <f t="shared" ref="I51:I52" si="39">I25</f>
        <v>#N/A</v>
      </c>
      <c r="J51" s="30" t="e">
        <f t="shared" si="36"/>
        <v>#N/A</v>
      </c>
      <c r="K51" s="30" t="e">
        <f t="shared" si="37"/>
        <v>#N/A</v>
      </c>
      <c r="L51" s="31"/>
      <c r="N51" s="8"/>
      <c r="O51" s="83" t="s">
        <v>3067</v>
      </c>
      <c r="AH51" s="13"/>
      <c r="AI51" s="13"/>
      <c r="CX51" t="s">
        <v>176</v>
      </c>
      <c r="CZ51" s="27" t="s">
        <v>5152</v>
      </c>
    </row>
    <row r="52" spans="2:104" ht="15" customHeight="1" x14ac:dyDescent="0.15">
      <c r="B52" s="1" t="s">
        <v>2919</v>
      </c>
      <c r="C52" s="15" t="e">
        <f>BU41</f>
        <v>#N/A</v>
      </c>
      <c r="D52" s="30" t="e">
        <f t="shared" si="34"/>
        <v>#N/A</v>
      </c>
      <c r="E52" s="30" t="e">
        <f t="shared" si="35"/>
        <v>#N/A</v>
      </c>
      <c r="F52" s="31"/>
      <c r="G52" s="17"/>
      <c r="H52" s="1" t="s">
        <v>2919</v>
      </c>
      <c r="I52" s="15" t="e">
        <f t="shared" si="39"/>
        <v>#N/A</v>
      </c>
      <c r="J52" s="30" t="e">
        <f t="shared" si="36"/>
        <v>#N/A</v>
      </c>
      <c r="K52" s="30" t="e">
        <f t="shared" si="37"/>
        <v>#N/A</v>
      </c>
      <c r="L52" s="31"/>
      <c r="N52" s="8"/>
      <c r="O52" s="78" t="s">
        <v>2920</v>
      </c>
      <c r="AH52" s="13"/>
      <c r="AI52" s="13"/>
      <c r="CX52" t="s">
        <v>101</v>
      </c>
      <c r="CY52" s="27" t="s">
        <v>5153</v>
      </c>
      <c r="CZ52" s="27" t="s">
        <v>5154</v>
      </c>
    </row>
    <row r="53" spans="2:104" ht="15" customHeight="1" x14ac:dyDescent="0.15">
      <c r="B53" s="2" t="s">
        <v>2920</v>
      </c>
      <c r="C53" s="15" t="e">
        <f>BV41</f>
        <v>#N/A</v>
      </c>
      <c r="D53" s="30" t="e">
        <f t="shared" si="34"/>
        <v>#N/A</v>
      </c>
      <c r="E53" s="30" t="e">
        <f t="shared" si="35"/>
        <v>#N/A</v>
      </c>
      <c r="F53" s="35" t="e">
        <f>AW41</f>
        <v>#N/A</v>
      </c>
      <c r="G53" s="17"/>
      <c r="H53" s="2" t="s">
        <v>2920</v>
      </c>
      <c r="I53" s="15" t="e">
        <f>I29</f>
        <v>#N/A</v>
      </c>
      <c r="J53" s="30" t="e">
        <f t="shared" si="36"/>
        <v>#N/A</v>
      </c>
      <c r="K53" s="30" t="e">
        <f t="shared" si="37"/>
        <v>#N/A</v>
      </c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  <c r="CX53" t="s">
        <v>597</v>
      </c>
      <c r="CZ53" s="27" t="s">
        <v>5163</v>
      </c>
    </row>
    <row r="54" spans="2:104" ht="15" customHeight="1" x14ac:dyDescent="0.15">
      <c r="B54" s="1" t="s">
        <v>2919</v>
      </c>
      <c r="C54" s="15" t="e">
        <f>BF41</f>
        <v>#N/A</v>
      </c>
      <c r="D54" s="30" t="e">
        <f t="shared" si="34"/>
        <v>#N/A</v>
      </c>
      <c r="E54" s="30" t="e">
        <f t="shared" si="35"/>
        <v>#N/A</v>
      </c>
      <c r="F54" s="34" t="e">
        <f>AT41</f>
        <v>#N/A</v>
      </c>
      <c r="G54" s="17"/>
      <c r="H54" s="1" t="s">
        <v>2919</v>
      </c>
      <c r="I54" s="15" t="e">
        <f>I32</f>
        <v>#N/A</v>
      </c>
      <c r="J54" s="30" t="e">
        <f t="shared" si="36"/>
        <v>#N/A</v>
      </c>
      <c r="K54" s="30" t="e">
        <f t="shared" si="37"/>
        <v>#N/A</v>
      </c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  <c r="CX54" t="s">
        <v>329</v>
      </c>
      <c r="CY54" s="27" t="s">
        <v>5166</v>
      </c>
      <c r="CZ54" s="27" t="s">
        <v>5165</v>
      </c>
    </row>
    <row r="55" spans="2:104" ht="15" customHeight="1" x14ac:dyDescent="0.15">
      <c r="B55" s="1" t="s">
        <v>2919</v>
      </c>
      <c r="C55" s="15" t="e">
        <f>BW41</f>
        <v>#N/A</v>
      </c>
      <c r="D55" s="30" t="e">
        <f t="shared" si="34"/>
        <v>#N/A</v>
      </c>
      <c r="E55" s="30" t="e">
        <f t="shared" si="35"/>
        <v>#N/A</v>
      </c>
      <c r="F55" s="31"/>
      <c r="G55" s="17"/>
      <c r="H55" s="1" t="s">
        <v>2919</v>
      </c>
      <c r="I55" s="15" t="e">
        <f>I33</f>
        <v>#N/A</v>
      </c>
      <c r="J55" s="30" t="e">
        <f t="shared" si="36"/>
        <v>#N/A</v>
      </c>
      <c r="K55" s="30" t="e">
        <f t="shared" si="37"/>
        <v>#N/A</v>
      </c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40">N55*Q55</f>
        <v>#N/A</v>
      </c>
      <c r="S55" s="14"/>
      <c r="T55" s="14"/>
      <c r="AH55" s="13"/>
      <c r="CX55" t="s">
        <v>339</v>
      </c>
      <c r="CY55" s="27" t="s">
        <v>2936</v>
      </c>
      <c r="CZ55" s="27" t="s">
        <v>5167</v>
      </c>
    </row>
    <row r="56" spans="2:104" ht="15" customHeight="1" x14ac:dyDescent="0.15">
      <c r="B56" s="2" t="s">
        <v>2920</v>
      </c>
      <c r="C56" s="15" t="e">
        <f>BX41</f>
        <v>#N/A</v>
      </c>
      <c r="D56" s="30" t="e">
        <f t="shared" si="34"/>
        <v>#N/A</v>
      </c>
      <c r="E56" s="30" t="e">
        <f t="shared" si="35"/>
        <v>#N/A</v>
      </c>
      <c r="F56" s="35" t="e">
        <f>AX41</f>
        <v>#N/A</v>
      </c>
      <c r="G56" s="17"/>
      <c r="H56" s="2" t="s">
        <v>2920</v>
      </c>
      <c r="I56" s="15" t="e">
        <f>I36</f>
        <v>#N/A</v>
      </c>
      <c r="J56" s="30" t="e">
        <f t="shared" si="36"/>
        <v>#N/A</v>
      </c>
      <c r="K56" s="30" t="e">
        <f t="shared" si="37"/>
        <v>#N/A</v>
      </c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40"/>
        <v>#N/A</v>
      </c>
      <c r="S56" s="14"/>
      <c r="T56" s="14"/>
      <c r="AH56" s="13"/>
      <c r="CX56" t="s">
        <v>600</v>
      </c>
      <c r="CZ56" s="27" t="s">
        <v>5166</v>
      </c>
    </row>
    <row r="57" spans="2:104" ht="15" customHeight="1" x14ac:dyDescent="0.15">
      <c r="AH57" s="13"/>
      <c r="CX57" t="s">
        <v>51</v>
      </c>
      <c r="CZ57" s="27" t="s">
        <v>5154</v>
      </c>
    </row>
    <row r="58" spans="2:104" ht="15" customHeight="1" x14ac:dyDescent="0.15">
      <c r="B58" s="16" t="e">
        <f>AM59</f>
        <v>#N/A</v>
      </c>
      <c r="C58" s="36" t="e">
        <f>BH59</f>
        <v>#N/A</v>
      </c>
      <c r="D58" s="44"/>
      <c r="E58" s="44" t="e">
        <f>BL59</f>
        <v>#N/A</v>
      </c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2921</v>
      </c>
      <c r="AL58" s="23" t="s">
        <v>2918</v>
      </c>
      <c r="AM58" s="24" t="s">
        <v>2917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  <c r="CX58" t="s">
        <v>1574</v>
      </c>
      <c r="CZ58" s="27" t="s">
        <v>5152</v>
      </c>
    </row>
    <row r="59" spans="2:104" ht="15" customHeight="1" x14ac:dyDescent="0.15">
      <c r="B59" s="29" t="e">
        <f>BG59</f>
        <v>#N/A</v>
      </c>
      <c r="C59" s="36" t="e">
        <f>AL59</f>
        <v>#N/A</v>
      </c>
      <c r="D59" s="44"/>
      <c r="E59" s="44" t="e">
        <f>AY59</f>
        <v>#N/A</v>
      </c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3019</v>
      </c>
      <c r="O59" s="63" t="s">
        <v>3020</v>
      </c>
      <c r="P59" s="62" t="s">
        <v>3021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  <c r="CX59" t="s">
        <v>250</v>
      </c>
      <c r="CZ59" s="27" t="s">
        <v>5152</v>
      </c>
    </row>
    <row r="60" spans="2:104" ht="15" customHeight="1" x14ac:dyDescent="0.15">
      <c r="B60" s="1" t="s">
        <v>2919</v>
      </c>
      <c r="C60" s="32" t="e">
        <f>AZ59</f>
        <v>#N/A</v>
      </c>
      <c r="D60" s="27" t="e">
        <f t="shared" ref="D60:D74" si="41">VLOOKUP(C60,$CX$1:$CZ$2000,2,0)</f>
        <v>#N/A</v>
      </c>
      <c r="E60" s="27" t="e">
        <f t="shared" ref="E60:E74" si="42">VLOOKUP(C60,$CX$1:$CZ$2000,3,0)</f>
        <v>#N/A</v>
      </c>
      <c r="F60" s="34" t="e">
        <f>AQ59</f>
        <v>#N/A</v>
      </c>
      <c r="G60" s="17"/>
      <c r="H60" s="1" t="s">
        <v>2919</v>
      </c>
      <c r="I60" s="32" t="e">
        <f>C41</f>
        <v>#N/A</v>
      </c>
      <c r="J60" s="27" t="e">
        <f t="shared" ref="J60:J74" si="43">VLOOKUP(I60,$CX$1:$CZ$2000,2,0)</f>
        <v>#N/A</v>
      </c>
      <c r="K60" s="27" t="e">
        <f t="shared" ref="K60:K74" si="44">VLOOKUP(I60,$CX$1:$CZ$2000,3,0)</f>
        <v>#N/A</v>
      </c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2921</v>
      </c>
      <c r="AL60" s="40" t="s">
        <v>2918</v>
      </c>
      <c r="AM60" s="41" t="s">
        <v>2917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  <c r="CX60" t="s">
        <v>59</v>
      </c>
      <c r="CY60" s="27" t="s">
        <v>5163</v>
      </c>
      <c r="CZ60" s="27" t="s">
        <v>5164</v>
      </c>
    </row>
    <row r="61" spans="2:104" ht="15" customHeight="1" x14ac:dyDescent="0.15">
      <c r="B61" s="1" t="s">
        <v>2919</v>
      </c>
      <c r="C61" s="15" t="e">
        <f>BA59</f>
        <v>#N/A</v>
      </c>
      <c r="D61" s="30" t="e">
        <f t="shared" si="41"/>
        <v>#N/A</v>
      </c>
      <c r="E61" s="30" t="e">
        <f t="shared" si="42"/>
        <v>#N/A</v>
      </c>
      <c r="F61" s="31"/>
      <c r="G61" s="17"/>
      <c r="H61" s="1" t="s">
        <v>2919</v>
      </c>
      <c r="I61" s="32" t="e">
        <f t="shared" ref="I61:I63" si="45">C42</f>
        <v>#N/A</v>
      </c>
      <c r="J61" s="30" t="e">
        <f t="shared" si="43"/>
        <v>#N/A</v>
      </c>
      <c r="K61" s="30" t="e">
        <f t="shared" si="44"/>
        <v>#N/A</v>
      </c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83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  <c r="CX61" t="s">
        <v>155</v>
      </c>
      <c r="CZ61" s="27" t="s">
        <v>5166</v>
      </c>
    </row>
    <row r="62" spans="2:104" ht="15" customHeight="1" x14ac:dyDescent="0.15">
      <c r="B62" s="1" t="s">
        <v>2919</v>
      </c>
      <c r="C62" s="15" t="e">
        <f>BC59</f>
        <v>#N/A</v>
      </c>
      <c r="D62" s="30" t="e">
        <f t="shared" si="41"/>
        <v>#N/A</v>
      </c>
      <c r="E62" s="30" t="e">
        <f t="shared" si="42"/>
        <v>#N/A</v>
      </c>
      <c r="F62" s="31"/>
      <c r="G62" s="17"/>
      <c r="H62" s="1" t="s">
        <v>2919</v>
      </c>
      <c r="I62" s="32" t="e">
        <f t="shared" si="45"/>
        <v>#N/A</v>
      </c>
      <c r="J62" s="30" t="e">
        <f t="shared" si="43"/>
        <v>#N/A</v>
      </c>
      <c r="K62" s="30" t="e">
        <f t="shared" si="44"/>
        <v>#N/A</v>
      </c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  <c r="CX62" t="s">
        <v>376</v>
      </c>
      <c r="CZ62" s="27" t="s">
        <v>5154</v>
      </c>
    </row>
    <row r="63" spans="2:104" ht="15" customHeight="1" x14ac:dyDescent="0.15">
      <c r="B63" s="1" t="s">
        <v>2919</v>
      </c>
      <c r="C63" s="15" t="e">
        <f>BQ59</f>
        <v>#N/A</v>
      </c>
      <c r="D63" s="30" t="e">
        <f t="shared" si="41"/>
        <v>#N/A</v>
      </c>
      <c r="E63" s="30" t="e">
        <f t="shared" si="42"/>
        <v>#N/A</v>
      </c>
      <c r="F63" s="31"/>
      <c r="G63" s="17"/>
      <c r="H63" s="1" t="s">
        <v>2919</v>
      </c>
      <c r="I63" s="32" t="e">
        <f t="shared" si="45"/>
        <v>#N/A</v>
      </c>
      <c r="J63" s="30" t="e">
        <f t="shared" si="43"/>
        <v>#N/A</v>
      </c>
      <c r="K63" s="30" t="e">
        <f t="shared" si="44"/>
        <v>#N/A</v>
      </c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  <c r="CX63" t="s">
        <v>1053</v>
      </c>
      <c r="CZ63" s="27" t="s">
        <v>5152</v>
      </c>
    </row>
    <row r="64" spans="2:104" ht="15" customHeight="1" x14ac:dyDescent="0.15">
      <c r="B64" s="2" t="s">
        <v>2920</v>
      </c>
      <c r="C64" s="15" t="e">
        <f>BR59</f>
        <v>#N/A</v>
      </c>
      <c r="D64" s="30" t="e">
        <f t="shared" si="41"/>
        <v>#N/A</v>
      </c>
      <c r="E64" s="30" t="e">
        <f t="shared" si="42"/>
        <v>#N/A</v>
      </c>
      <c r="F64" s="35" t="e">
        <f>AU59</f>
        <v>#N/A</v>
      </c>
      <c r="G64" s="17"/>
      <c r="H64" s="2" t="s">
        <v>2920</v>
      </c>
      <c r="I64" s="15" t="e">
        <f>C47</f>
        <v>#N/A</v>
      </c>
      <c r="J64" s="30" t="e">
        <f t="shared" si="43"/>
        <v>#N/A</v>
      </c>
      <c r="K64" s="30" t="e">
        <f t="shared" si="44"/>
        <v>#N/A</v>
      </c>
      <c r="L64" s="38" t="e">
        <f>F47</f>
        <v>#N/A</v>
      </c>
      <c r="N64" s="65" t="s">
        <v>2955</v>
      </c>
      <c r="O64" s="66" t="s">
        <v>2929</v>
      </c>
      <c r="P64" s="66" t="s">
        <v>2930</v>
      </c>
      <c r="Q64" s="65" t="s">
        <v>2956</v>
      </c>
      <c r="AH64" s="13"/>
      <c r="AI64" s="13"/>
      <c r="CX64" t="s">
        <v>484</v>
      </c>
      <c r="CZ64" s="27" t="s">
        <v>5152</v>
      </c>
    </row>
    <row r="65" spans="2:104" ht="15" customHeight="1" x14ac:dyDescent="0.15">
      <c r="B65" s="1" t="s">
        <v>2919</v>
      </c>
      <c r="C65" s="15" t="e">
        <f>BD59</f>
        <v>#N/A</v>
      </c>
      <c r="D65" s="30" t="e">
        <f t="shared" si="41"/>
        <v>#N/A</v>
      </c>
      <c r="E65" s="30" t="e">
        <f t="shared" si="42"/>
        <v>#N/A</v>
      </c>
      <c r="F65" s="34" t="e">
        <f>AR59</f>
        <v>#N/A</v>
      </c>
      <c r="G65" s="17"/>
      <c r="H65" s="1" t="s">
        <v>2919</v>
      </c>
      <c r="I65" s="15" t="e">
        <f>C50</f>
        <v>#N/A</v>
      </c>
      <c r="J65" s="30" t="e">
        <f t="shared" si="43"/>
        <v>#N/A</v>
      </c>
      <c r="K65" s="30" t="e">
        <f t="shared" si="44"/>
        <v>#N/A</v>
      </c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  <c r="CX65" t="s">
        <v>615</v>
      </c>
      <c r="CY65" s="27" t="s">
        <v>5153</v>
      </c>
      <c r="CZ65" s="27" t="s">
        <v>5162</v>
      </c>
    </row>
    <row r="66" spans="2:104" ht="15" customHeight="1" x14ac:dyDescent="0.15">
      <c r="B66" s="1" t="s">
        <v>2919</v>
      </c>
      <c r="C66" s="15" t="e">
        <f>BS59</f>
        <v>#N/A</v>
      </c>
      <c r="D66" s="30" t="e">
        <f t="shared" si="41"/>
        <v>#N/A</v>
      </c>
      <c r="E66" s="30" t="e">
        <f t="shared" si="42"/>
        <v>#N/A</v>
      </c>
      <c r="F66" s="31"/>
      <c r="G66" s="17"/>
      <c r="H66" s="1" t="s">
        <v>2919</v>
      </c>
      <c r="I66" s="15" t="e">
        <f>C51</f>
        <v>#N/A</v>
      </c>
      <c r="J66" s="30" t="e">
        <f t="shared" si="43"/>
        <v>#N/A</v>
      </c>
      <c r="K66" s="30" t="e">
        <f t="shared" si="44"/>
        <v>#N/A</v>
      </c>
      <c r="L66" s="31"/>
      <c r="AH66" s="13"/>
      <c r="AI66" s="13"/>
      <c r="CX66" t="s">
        <v>285</v>
      </c>
      <c r="CY66" s="27" t="s">
        <v>5165</v>
      </c>
      <c r="CZ66" s="27" t="s">
        <v>5160</v>
      </c>
    </row>
    <row r="67" spans="2:104" ht="15" customHeight="1" x14ac:dyDescent="0.15">
      <c r="B67" s="2" t="s">
        <v>2920</v>
      </c>
      <c r="C67" s="15" t="e">
        <f>BT59</f>
        <v>#N/A</v>
      </c>
      <c r="D67" s="30" t="e">
        <f t="shared" si="41"/>
        <v>#N/A</v>
      </c>
      <c r="E67" s="30" t="e">
        <f t="shared" si="42"/>
        <v>#N/A</v>
      </c>
      <c r="F67" s="35" t="e">
        <f>AV59</f>
        <v>#N/A</v>
      </c>
      <c r="G67" s="17"/>
      <c r="H67" s="2" t="s">
        <v>2920</v>
      </c>
      <c r="I67" s="15" t="e">
        <f>C54</f>
        <v>#N/A</v>
      </c>
      <c r="J67" s="30" t="e">
        <f t="shared" si="43"/>
        <v>#N/A</v>
      </c>
      <c r="K67" s="30" t="e">
        <f t="shared" si="44"/>
        <v>#N/A</v>
      </c>
      <c r="L67" s="38" t="e">
        <f>F54</f>
        <v>#N/A</v>
      </c>
      <c r="O67" s="80" t="s">
        <v>2919</v>
      </c>
      <c r="R67" s="86" t="s">
        <v>3054</v>
      </c>
      <c r="AH67" s="13"/>
      <c r="AI67" s="13"/>
      <c r="CX67" t="s">
        <v>48</v>
      </c>
      <c r="CZ67" s="27" t="s">
        <v>5165</v>
      </c>
    </row>
    <row r="68" spans="2:104" ht="15" customHeight="1" x14ac:dyDescent="0.15">
      <c r="B68" s="1" t="s">
        <v>2919</v>
      </c>
      <c r="C68" s="15" t="e">
        <f>BB59</f>
        <v>#N/A</v>
      </c>
      <c r="D68" s="30" t="e">
        <f t="shared" si="41"/>
        <v>#N/A</v>
      </c>
      <c r="E68" s="30" t="e">
        <f t="shared" si="42"/>
        <v>#N/A</v>
      </c>
      <c r="F68" s="34" t="e">
        <f>AS59</f>
        <v>#N/A</v>
      </c>
      <c r="G68" s="17"/>
      <c r="H68" s="1" t="s">
        <v>2919</v>
      </c>
      <c r="I68" s="15" t="e">
        <f>I42</f>
        <v>#N/A</v>
      </c>
      <c r="J68" s="30" t="e">
        <f t="shared" si="43"/>
        <v>#N/A</v>
      </c>
      <c r="K68" s="30" t="e">
        <f t="shared" si="44"/>
        <v>#N/A</v>
      </c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  <c r="CX68" t="s">
        <v>335</v>
      </c>
      <c r="CZ68" s="27" t="s">
        <v>5154</v>
      </c>
    </row>
    <row r="69" spans="2:104" ht="15" customHeight="1" x14ac:dyDescent="0.15">
      <c r="B69" s="1" t="s">
        <v>2919</v>
      </c>
      <c r="C69" s="15" t="e">
        <f>BE59</f>
        <v>#N/A</v>
      </c>
      <c r="D69" s="30" t="e">
        <f t="shared" si="41"/>
        <v>#N/A</v>
      </c>
      <c r="E69" s="30" t="e">
        <f t="shared" si="42"/>
        <v>#N/A</v>
      </c>
      <c r="F69" s="31"/>
      <c r="G69" s="17"/>
      <c r="H69" s="1" t="s">
        <v>2919</v>
      </c>
      <c r="I69" s="15" t="e">
        <f t="shared" ref="I69:I70" si="46">I43</f>
        <v>#N/A</v>
      </c>
      <c r="J69" s="30" t="e">
        <f t="shared" si="43"/>
        <v>#N/A</v>
      </c>
      <c r="K69" s="30" t="e">
        <f t="shared" si="44"/>
        <v>#N/A</v>
      </c>
      <c r="L69" s="31"/>
      <c r="N69" s="8"/>
      <c r="O69" s="83" t="s">
        <v>3067</v>
      </c>
      <c r="AH69" s="13"/>
      <c r="AI69" s="13"/>
      <c r="CX69" t="s">
        <v>410</v>
      </c>
      <c r="CZ69" s="27" t="s">
        <v>5153</v>
      </c>
    </row>
    <row r="70" spans="2:104" ht="15" customHeight="1" x14ac:dyDescent="0.15">
      <c r="B70" s="1" t="s">
        <v>2919</v>
      </c>
      <c r="C70" s="15" t="e">
        <f>BU59</f>
        <v>#N/A</v>
      </c>
      <c r="D70" s="30" t="e">
        <f t="shared" si="41"/>
        <v>#N/A</v>
      </c>
      <c r="E70" s="30" t="e">
        <f t="shared" si="42"/>
        <v>#N/A</v>
      </c>
      <c r="F70" s="31"/>
      <c r="G70" s="17"/>
      <c r="H70" s="1" t="s">
        <v>2919</v>
      </c>
      <c r="I70" s="15" t="e">
        <f t="shared" si="46"/>
        <v>#N/A</v>
      </c>
      <c r="J70" s="30" t="e">
        <f t="shared" si="43"/>
        <v>#N/A</v>
      </c>
      <c r="K70" s="30" t="e">
        <f t="shared" si="44"/>
        <v>#N/A</v>
      </c>
      <c r="L70" s="31"/>
      <c r="N70" s="8"/>
      <c r="O70" s="78" t="s">
        <v>2920</v>
      </c>
      <c r="AH70" s="13"/>
      <c r="AI70" s="13"/>
      <c r="CX70" t="s">
        <v>189</v>
      </c>
      <c r="CZ70" s="27" t="s">
        <v>5166</v>
      </c>
    </row>
    <row r="71" spans="2:104" ht="15" customHeight="1" x14ac:dyDescent="0.15">
      <c r="B71" s="2" t="s">
        <v>2920</v>
      </c>
      <c r="C71" s="15" t="e">
        <f>BV59</f>
        <v>#N/A</v>
      </c>
      <c r="D71" s="30" t="e">
        <f t="shared" si="41"/>
        <v>#N/A</v>
      </c>
      <c r="E71" s="30" t="e">
        <f t="shared" si="42"/>
        <v>#N/A</v>
      </c>
      <c r="F71" s="35" t="e">
        <f>AW59</f>
        <v>#N/A</v>
      </c>
      <c r="G71" s="17"/>
      <c r="H71" s="2" t="s">
        <v>2920</v>
      </c>
      <c r="I71" s="15" t="e">
        <f>I47</f>
        <v>#N/A</v>
      </c>
      <c r="J71" s="30" t="e">
        <f t="shared" si="43"/>
        <v>#N/A</v>
      </c>
      <c r="K71" s="30" t="e">
        <f t="shared" si="44"/>
        <v>#N/A</v>
      </c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  <c r="CX71" t="s">
        <v>193</v>
      </c>
      <c r="CY71" s="27" t="s">
        <v>5151</v>
      </c>
      <c r="CZ71" s="27" t="s">
        <v>5155</v>
      </c>
    </row>
    <row r="72" spans="2:104" ht="15" customHeight="1" x14ac:dyDescent="0.15">
      <c r="B72" s="1" t="s">
        <v>2919</v>
      </c>
      <c r="C72" s="15" t="e">
        <f>BF59</f>
        <v>#N/A</v>
      </c>
      <c r="D72" s="30" t="e">
        <f t="shared" si="41"/>
        <v>#N/A</v>
      </c>
      <c r="E72" s="30" t="e">
        <f t="shared" si="42"/>
        <v>#N/A</v>
      </c>
      <c r="F72" s="34" t="e">
        <f>AT59</f>
        <v>#N/A</v>
      </c>
      <c r="G72" s="17"/>
      <c r="H72" s="1" t="s">
        <v>2919</v>
      </c>
      <c r="I72" s="15" t="e">
        <f>I50</f>
        <v>#N/A</v>
      </c>
      <c r="J72" s="30" t="e">
        <f t="shared" si="43"/>
        <v>#N/A</v>
      </c>
      <c r="K72" s="30" t="e">
        <f t="shared" si="44"/>
        <v>#N/A</v>
      </c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  <c r="CX72" t="s">
        <v>95</v>
      </c>
      <c r="CY72" s="27" t="s">
        <v>5153</v>
      </c>
      <c r="CZ72" s="27" t="s">
        <v>5154</v>
      </c>
    </row>
    <row r="73" spans="2:104" ht="15" customHeight="1" x14ac:dyDescent="0.15">
      <c r="B73" s="1" t="s">
        <v>2919</v>
      </c>
      <c r="C73" s="15" t="e">
        <f>BW59</f>
        <v>#N/A</v>
      </c>
      <c r="D73" s="30" t="e">
        <f t="shared" si="41"/>
        <v>#N/A</v>
      </c>
      <c r="E73" s="30" t="e">
        <f t="shared" si="42"/>
        <v>#N/A</v>
      </c>
      <c r="F73" s="31"/>
      <c r="G73" s="17"/>
      <c r="H73" s="1" t="s">
        <v>2919</v>
      </c>
      <c r="I73" s="15" t="e">
        <f>I51</f>
        <v>#N/A</v>
      </c>
      <c r="J73" s="30" t="e">
        <f t="shared" si="43"/>
        <v>#N/A</v>
      </c>
      <c r="K73" s="30" t="e">
        <f t="shared" si="44"/>
        <v>#N/A</v>
      </c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47">N73*Q73</f>
        <v>#N/A</v>
      </c>
      <c r="S73" s="14"/>
      <c r="T73" s="14"/>
      <c r="AH73" s="13"/>
      <c r="CX73" t="s">
        <v>131</v>
      </c>
      <c r="CY73" s="27" t="s">
        <v>5166</v>
      </c>
      <c r="CZ73" s="27" t="s">
        <v>5165</v>
      </c>
    </row>
    <row r="74" spans="2:104" ht="15" customHeight="1" x14ac:dyDescent="0.15">
      <c r="B74" s="2" t="s">
        <v>2920</v>
      </c>
      <c r="C74" s="15" t="e">
        <f>BX59</f>
        <v>#N/A</v>
      </c>
      <c r="D74" s="30" t="e">
        <f t="shared" si="41"/>
        <v>#N/A</v>
      </c>
      <c r="E74" s="30" t="e">
        <f t="shared" si="42"/>
        <v>#N/A</v>
      </c>
      <c r="F74" s="35" t="e">
        <f>AX59</f>
        <v>#N/A</v>
      </c>
      <c r="G74" s="17"/>
      <c r="H74" s="2" t="s">
        <v>2920</v>
      </c>
      <c r="I74" s="15" t="e">
        <f>I54</f>
        <v>#N/A</v>
      </c>
      <c r="J74" s="30" t="e">
        <f t="shared" si="43"/>
        <v>#N/A</v>
      </c>
      <c r="K74" s="30" t="e">
        <f t="shared" si="44"/>
        <v>#N/A</v>
      </c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47"/>
        <v>#N/A</v>
      </c>
      <c r="S74" s="14"/>
      <c r="T74" s="14"/>
      <c r="AH74" s="13"/>
      <c r="CX74" t="s">
        <v>115</v>
      </c>
      <c r="CZ74" s="27" t="s">
        <v>5153</v>
      </c>
    </row>
    <row r="75" spans="2:104" ht="15" customHeight="1" x14ac:dyDescent="0.15">
      <c r="AH75" s="13"/>
      <c r="CX75" t="s">
        <v>287</v>
      </c>
      <c r="CY75" s="27" t="s">
        <v>5153</v>
      </c>
      <c r="CZ75" s="27" t="s">
        <v>2936</v>
      </c>
    </row>
    <row r="76" spans="2:104" ht="15" customHeight="1" x14ac:dyDescent="0.15">
      <c r="B76" s="16" t="e">
        <f>AM77</f>
        <v>#N/A</v>
      </c>
      <c r="C76" s="36" t="e">
        <f>BH77</f>
        <v>#N/A</v>
      </c>
      <c r="D76" s="44"/>
      <c r="E76" s="44" t="e">
        <f>BL77</f>
        <v>#N/A</v>
      </c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2921</v>
      </c>
      <c r="AL76" s="23" t="s">
        <v>2918</v>
      </c>
      <c r="AM76" s="24" t="s">
        <v>2917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  <c r="CX76" t="s">
        <v>289</v>
      </c>
      <c r="CY76" s="27" t="s">
        <v>5153</v>
      </c>
      <c r="CZ76" s="27" t="s">
        <v>5155</v>
      </c>
    </row>
    <row r="77" spans="2:104" ht="15" customHeight="1" x14ac:dyDescent="0.15">
      <c r="B77" s="29" t="e">
        <f>BG77</f>
        <v>#N/A</v>
      </c>
      <c r="C77" s="36" t="e">
        <f>AL77</f>
        <v>#N/A</v>
      </c>
      <c r="D77" s="44"/>
      <c r="E77" s="44" t="e">
        <f>AY77</f>
        <v>#N/A</v>
      </c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3019</v>
      </c>
      <c r="O77" s="63" t="s">
        <v>3020</v>
      </c>
      <c r="P77" s="62" t="s">
        <v>3021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  <c r="CX77" t="s">
        <v>79</v>
      </c>
      <c r="CZ77" s="27" t="s">
        <v>5154</v>
      </c>
    </row>
    <row r="78" spans="2:104" ht="15" customHeight="1" x14ac:dyDescent="0.15">
      <c r="B78" s="1" t="s">
        <v>2919</v>
      </c>
      <c r="C78" s="32" t="e">
        <f>AZ77</f>
        <v>#N/A</v>
      </c>
      <c r="D78" s="27" t="e">
        <f t="shared" ref="D78:D92" si="48">VLOOKUP(C78,$CX$1:$CZ$2000,2,0)</f>
        <v>#N/A</v>
      </c>
      <c r="E78" s="27" t="e">
        <f t="shared" ref="E78:E92" si="49">VLOOKUP(C78,$CX$1:$CZ$2000,3,0)</f>
        <v>#N/A</v>
      </c>
      <c r="F78" s="34" t="e">
        <f>AQ77</f>
        <v>#N/A</v>
      </c>
      <c r="G78" s="17"/>
      <c r="H78" s="1" t="s">
        <v>2919</v>
      </c>
      <c r="I78" s="32" t="e">
        <f>C59</f>
        <v>#N/A</v>
      </c>
      <c r="J78" s="27" t="e">
        <f t="shared" ref="J78:J92" si="50">VLOOKUP(I78,$CX$1:$CZ$2000,2,0)</f>
        <v>#N/A</v>
      </c>
      <c r="K78" s="27" t="e">
        <f t="shared" ref="K78:K92" si="51">VLOOKUP(I78,$CX$1:$CZ$2000,3,0)</f>
        <v>#N/A</v>
      </c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2921</v>
      </c>
      <c r="AL78" s="40" t="s">
        <v>2918</v>
      </c>
      <c r="AM78" s="41" t="s">
        <v>2917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  <c r="CX78" t="s">
        <v>910</v>
      </c>
      <c r="CZ78" s="27" t="s">
        <v>5151</v>
      </c>
    </row>
    <row r="79" spans="2:104" ht="15" customHeight="1" x14ac:dyDescent="0.15">
      <c r="B79" s="1" t="s">
        <v>2919</v>
      </c>
      <c r="C79" s="15" t="e">
        <f>BA77</f>
        <v>#N/A</v>
      </c>
      <c r="D79" s="30" t="e">
        <f t="shared" si="48"/>
        <v>#N/A</v>
      </c>
      <c r="E79" s="30" t="e">
        <f t="shared" si="49"/>
        <v>#N/A</v>
      </c>
      <c r="F79" s="31"/>
      <c r="G79" s="17"/>
      <c r="H79" s="1" t="s">
        <v>2919</v>
      </c>
      <c r="I79" s="32" t="e">
        <f t="shared" ref="I79:I81" si="52">C60</f>
        <v>#N/A</v>
      </c>
      <c r="J79" s="30" t="e">
        <f t="shared" si="50"/>
        <v>#N/A</v>
      </c>
      <c r="K79" s="30" t="e">
        <f t="shared" si="51"/>
        <v>#N/A</v>
      </c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84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  <c r="CX79" t="s">
        <v>527</v>
      </c>
      <c r="CZ79" s="27" t="s">
        <v>5154</v>
      </c>
    </row>
    <row r="80" spans="2:104" ht="15" customHeight="1" x14ac:dyDescent="0.15">
      <c r="B80" s="1" t="s">
        <v>2919</v>
      </c>
      <c r="C80" s="15" t="e">
        <f>BC77</f>
        <v>#N/A</v>
      </c>
      <c r="D80" s="30" t="e">
        <f t="shared" si="48"/>
        <v>#N/A</v>
      </c>
      <c r="E80" s="30" t="e">
        <f t="shared" si="49"/>
        <v>#N/A</v>
      </c>
      <c r="F80" s="31"/>
      <c r="G80" s="17"/>
      <c r="H80" s="1" t="s">
        <v>2919</v>
      </c>
      <c r="I80" s="32" t="e">
        <f t="shared" si="52"/>
        <v>#N/A</v>
      </c>
      <c r="J80" s="30" t="e">
        <f t="shared" si="50"/>
        <v>#N/A</v>
      </c>
      <c r="K80" s="30" t="e">
        <f t="shared" si="51"/>
        <v>#N/A</v>
      </c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  <c r="CX80" t="s">
        <v>397</v>
      </c>
      <c r="CZ80" s="27" t="s">
        <v>5153</v>
      </c>
    </row>
    <row r="81" spans="2:104" ht="15" customHeight="1" x14ac:dyDescent="0.15">
      <c r="B81" s="1" t="s">
        <v>2919</v>
      </c>
      <c r="C81" s="15" t="e">
        <f>BQ77</f>
        <v>#N/A</v>
      </c>
      <c r="D81" s="30" t="e">
        <f t="shared" si="48"/>
        <v>#N/A</v>
      </c>
      <c r="E81" s="30" t="e">
        <f t="shared" si="49"/>
        <v>#N/A</v>
      </c>
      <c r="F81" s="31"/>
      <c r="G81" s="17"/>
      <c r="H81" s="1" t="s">
        <v>2919</v>
      </c>
      <c r="I81" s="32" t="e">
        <f t="shared" si="52"/>
        <v>#N/A</v>
      </c>
      <c r="J81" s="30" t="e">
        <f t="shared" si="50"/>
        <v>#N/A</v>
      </c>
      <c r="K81" s="30" t="e">
        <f t="shared" si="51"/>
        <v>#N/A</v>
      </c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  <c r="CX81" t="s">
        <v>3099</v>
      </c>
      <c r="CZ81" s="27" t="s">
        <v>5151</v>
      </c>
    </row>
    <row r="82" spans="2:104" ht="15" customHeight="1" x14ac:dyDescent="0.15">
      <c r="B82" s="2" t="s">
        <v>2920</v>
      </c>
      <c r="C82" s="15" t="e">
        <f>BR77</f>
        <v>#N/A</v>
      </c>
      <c r="D82" s="30" t="e">
        <f t="shared" si="48"/>
        <v>#N/A</v>
      </c>
      <c r="E82" s="30" t="e">
        <f t="shared" si="49"/>
        <v>#N/A</v>
      </c>
      <c r="F82" s="35" t="e">
        <f>AU77</f>
        <v>#N/A</v>
      </c>
      <c r="G82" s="17"/>
      <c r="H82" s="2" t="s">
        <v>2920</v>
      </c>
      <c r="I82" s="15" t="e">
        <f>C65</f>
        <v>#N/A</v>
      </c>
      <c r="J82" s="30" t="e">
        <f t="shared" si="50"/>
        <v>#N/A</v>
      </c>
      <c r="K82" s="30" t="e">
        <f t="shared" si="51"/>
        <v>#N/A</v>
      </c>
      <c r="L82" s="38" t="e">
        <f>F65</f>
        <v>#N/A</v>
      </c>
      <c r="N82" s="65" t="s">
        <v>2955</v>
      </c>
      <c r="O82" s="66" t="s">
        <v>2929</v>
      </c>
      <c r="P82" s="66" t="s">
        <v>2930</v>
      </c>
      <c r="Q82" s="65" t="s">
        <v>2956</v>
      </c>
      <c r="AH82" s="13"/>
      <c r="AI82" s="13"/>
      <c r="CX82" t="s">
        <v>580</v>
      </c>
      <c r="CZ82" s="27" t="s">
        <v>2936</v>
      </c>
    </row>
    <row r="83" spans="2:104" ht="15" customHeight="1" x14ac:dyDescent="0.15">
      <c r="B83" s="1" t="s">
        <v>2919</v>
      </c>
      <c r="C83" s="15" t="e">
        <f>BD77</f>
        <v>#N/A</v>
      </c>
      <c r="D83" s="30" t="e">
        <f t="shared" si="48"/>
        <v>#N/A</v>
      </c>
      <c r="E83" s="30" t="e">
        <f t="shared" si="49"/>
        <v>#N/A</v>
      </c>
      <c r="F83" s="34" t="e">
        <f>AR77</f>
        <v>#N/A</v>
      </c>
      <c r="G83" s="17"/>
      <c r="H83" s="1" t="s">
        <v>2919</v>
      </c>
      <c r="I83" s="15" t="e">
        <f>C68</f>
        <v>#N/A</v>
      </c>
      <c r="J83" s="30" t="e">
        <f t="shared" si="50"/>
        <v>#N/A</v>
      </c>
      <c r="K83" s="30" t="e">
        <f t="shared" si="51"/>
        <v>#N/A</v>
      </c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  <c r="CX83" t="s">
        <v>157</v>
      </c>
      <c r="CZ83" s="27" t="s">
        <v>5154</v>
      </c>
    </row>
    <row r="84" spans="2:104" ht="15" customHeight="1" x14ac:dyDescent="0.15">
      <c r="B84" s="1" t="s">
        <v>2919</v>
      </c>
      <c r="C84" s="15" t="e">
        <f>BS77</f>
        <v>#N/A</v>
      </c>
      <c r="D84" s="30" t="e">
        <f t="shared" si="48"/>
        <v>#N/A</v>
      </c>
      <c r="E84" s="30" t="e">
        <f t="shared" si="49"/>
        <v>#N/A</v>
      </c>
      <c r="F84" s="31"/>
      <c r="G84" s="17"/>
      <c r="H84" s="1" t="s">
        <v>2919</v>
      </c>
      <c r="I84" s="15" t="e">
        <f>C69</f>
        <v>#N/A</v>
      </c>
      <c r="J84" s="30" t="e">
        <f t="shared" si="50"/>
        <v>#N/A</v>
      </c>
      <c r="K84" s="30" t="e">
        <f t="shared" si="51"/>
        <v>#N/A</v>
      </c>
      <c r="L84" s="31"/>
      <c r="AH84" s="13"/>
      <c r="AI84" s="13"/>
      <c r="CX84" t="s">
        <v>617</v>
      </c>
      <c r="CZ84" s="27" t="s">
        <v>5151</v>
      </c>
    </row>
    <row r="85" spans="2:104" ht="15" customHeight="1" x14ac:dyDescent="0.15">
      <c r="B85" s="2" t="s">
        <v>2920</v>
      </c>
      <c r="C85" s="15" t="e">
        <f>BT77</f>
        <v>#N/A</v>
      </c>
      <c r="D85" s="30" t="e">
        <f t="shared" si="48"/>
        <v>#N/A</v>
      </c>
      <c r="E85" s="30" t="e">
        <f t="shared" si="49"/>
        <v>#N/A</v>
      </c>
      <c r="F85" s="35" t="e">
        <f>AV77</f>
        <v>#N/A</v>
      </c>
      <c r="G85" s="17"/>
      <c r="H85" s="2" t="s">
        <v>2920</v>
      </c>
      <c r="I85" s="15" t="e">
        <f>C72</f>
        <v>#N/A</v>
      </c>
      <c r="J85" s="30" t="e">
        <f t="shared" si="50"/>
        <v>#N/A</v>
      </c>
      <c r="K85" s="30" t="e">
        <f t="shared" si="51"/>
        <v>#N/A</v>
      </c>
      <c r="L85" s="38" t="e">
        <f>F72</f>
        <v>#N/A</v>
      </c>
      <c r="O85" s="80" t="s">
        <v>2919</v>
      </c>
      <c r="R85" s="86" t="s">
        <v>3054</v>
      </c>
      <c r="AH85" s="13"/>
      <c r="AI85" s="13"/>
      <c r="CX85" t="s">
        <v>842</v>
      </c>
      <c r="CZ85" s="27" t="s">
        <v>5152</v>
      </c>
    </row>
    <row r="86" spans="2:104" ht="15" customHeight="1" x14ac:dyDescent="0.15">
      <c r="B86" s="1" t="s">
        <v>2919</v>
      </c>
      <c r="C86" s="15" t="e">
        <f>BB77</f>
        <v>#N/A</v>
      </c>
      <c r="D86" s="30" t="e">
        <f t="shared" si="48"/>
        <v>#N/A</v>
      </c>
      <c r="E86" s="30" t="e">
        <f t="shared" si="49"/>
        <v>#N/A</v>
      </c>
      <c r="F86" s="34" t="e">
        <f>AS77</f>
        <v>#N/A</v>
      </c>
      <c r="G86" s="17"/>
      <c r="H86" s="1" t="s">
        <v>2919</v>
      </c>
      <c r="I86" s="15" t="e">
        <f>I60</f>
        <v>#N/A</v>
      </c>
      <c r="J86" s="30" t="e">
        <f t="shared" si="50"/>
        <v>#N/A</v>
      </c>
      <c r="K86" s="30" t="e">
        <f t="shared" si="51"/>
        <v>#N/A</v>
      </c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  <c r="CX86" t="s">
        <v>292</v>
      </c>
      <c r="CZ86" s="27" t="s">
        <v>5152</v>
      </c>
    </row>
    <row r="87" spans="2:104" ht="15" customHeight="1" x14ac:dyDescent="0.15">
      <c r="B87" s="1" t="s">
        <v>2919</v>
      </c>
      <c r="C87" s="15" t="e">
        <f>BE77</f>
        <v>#N/A</v>
      </c>
      <c r="D87" s="30" t="e">
        <f t="shared" si="48"/>
        <v>#N/A</v>
      </c>
      <c r="E87" s="30" t="e">
        <f t="shared" si="49"/>
        <v>#N/A</v>
      </c>
      <c r="F87" s="31"/>
      <c r="G87" s="17"/>
      <c r="H87" s="1" t="s">
        <v>2919</v>
      </c>
      <c r="I87" s="15" t="e">
        <f t="shared" ref="I87:I88" si="53">I61</f>
        <v>#N/A</v>
      </c>
      <c r="J87" s="30" t="e">
        <f t="shared" si="50"/>
        <v>#N/A</v>
      </c>
      <c r="K87" s="30" t="e">
        <f t="shared" si="51"/>
        <v>#N/A</v>
      </c>
      <c r="L87" s="31"/>
      <c r="N87" s="8"/>
      <c r="O87" s="83" t="s">
        <v>3067</v>
      </c>
      <c r="AH87" s="13"/>
      <c r="AI87" s="13"/>
      <c r="CX87" t="s">
        <v>495</v>
      </c>
      <c r="CY87" s="27" t="s">
        <v>5152</v>
      </c>
      <c r="CZ87" s="27" t="s">
        <v>5156</v>
      </c>
    </row>
    <row r="88" spans="2:104" ht="15" customHeight="1" x14ac:dyDescent="0.15">
      <c r="B88" s="1" t="s">
        <v>2919</v>
      </c>
      <c r="C88" s="15" t="e">
        <f>BU77</f>
        <v>#N/A</v>
      </c>
      <c r="D88" s="30" t="e">
        <f t="shared" si="48"/>
        <v>#N/A</v>
      </c>
      <c r="E88" s="30" t="e">
        <f t="shared" si="49"/>
        <v>#N/A</v>
      </c>
      <c r="F88" s="31"/>
      <c r="G88" s="17"/>
      <c r="H88" s="1" t="s">
        <v>2919</v>
      </c>
      <c r="I88" s="15" t="e">
        <f t="shared" si="53"/>
        <v>#N/A</v>
      </c>
      <c r="J88" s="30" t="e">
        <f t="shared" si="50"/>
        <v>#N/A</v>
      </c>
      <c r="K88" s="30" t="e">
        <f t="shared" si="51"/>
        <v>#N/A</v>
      </c>
      <c r="L88" s="31"/>
      <c r="N88" s="8"/>
      <c r="O88" s="78" t="s">
        <v>2920</v>
      </c>
      <c r="AH88" s="13"/>
      <c r="AI88" s="13"/>
      <c r="CX88" t="s">
        <v>117</v>
      </c>
      <c r="CZ88" s="27" t="s">
        <v>5152</v>
      </c>
    </row>
    <row r="89" spans="2:104" ht="15" customHeight="1" x14ac:dyDescent="0.15">
      <c r="B89" s="2" t="s">
        <v>2920</v>
      </c>
      <c r="C89" s="15" t="e">
        <f>BV77</f>
        <v>#N/A</v>
      </c>
      <c r="D89" s="30" t="e">
        <f t="shared" si="48"/>
        <v>#N/A</v>
      </c>
      <c r="E89" s="30" t="e">
        <f t="shared" si="49"/>
        <v>#N/A</v>
      </c>
      <c r="F89" s="35" t="e">
        <f>AW77</f>
        <v>#N/A</v>
      </c>
      <c r="G89" s="17"/>
      <c r="H89" s="2" t="s">
        <v>2920</v>
      </c>
      <c r="I89" s="15" t="e">
        <f>I65</f>
        <v>#N/A</v>
      </c>
      <c r="J89" s="30" t="e">
        <f t="shared" si="50"/>
        <v>#N/A</v>
      </c>
      <c r="K89" s="30" t="e">
        <f t="shared" si="51"/>
        <v>#N/A</v>
      </c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  <c r="CX89" t="s">
        <v>644</v>
      </c>
      <c r="CZ89" s="27" t="s">
        <v>5154</v>
      </c>
    </row>
    <row r="90" spans="2:104" ht="15" customHeight="1" x14ac:dyDescent="0.15">
      <c r="B90" s="1" t="s">
        <v>2919</v>
      </c>
      <c r="C90" s="15" t="e">
        <f>BF77</f>
        <v>#N/A</v>
      </c>
      <c r="D90" s="30" t="e">
        <f t="shared" si="48"/>
        <v>#N/A</v>
      </c>
      <c r="E90" s="30" t="e">
        <f t="shared" si="49"/>
        <v>#N/A</v>
      </c>
      <c r="F90" s="34" t="e">
        <f>AT77</f>
        <v>#N/A</v>
      </c>
      <c r="G90" s="17"/>
      <c r="H90" s="1" t="s">
        <v>2919</v>
      </c>
      <c r="I90" s="15" t="e">
        <f>I68</f>
        <v>#N/A</v>
      </c>
      <c r="J90" s="30" t="e">
        <f t="shared" si="50"/>
        <v>#N/A</v>
      </c>
      <c r="K90" s="30" t="e">
        <f t="shared" si="51"/>
        <v>#N/A</v>
      </c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  <c r="CX90" t="s">
        <v>429</v>
      </c>
      <c r="CZ90" s="27" t="s">
        <v>5154</v>
      </c>
    </row>
    <row r="91" spans="2:104" ht="15" customHeight="1" x14ac:dyDescent="0.15">
      <c r="B91" s="1" t="s">
        <v>2919</v>
      </c>
      <c r="C91" s="15" t="e">
        <f>BW77</f>
        <v>#N/A</v>
      </c>
      <c r="D91" s="30" t="e">
        <f t="shared" si="48"/>
        <v>#N/A</v>
      </c>
      <c r="E91" s="30" t="e">
        <f t="shared" si="49"/>
        <v>#N/A</v>
      </c>
      <c r="F91" s="31"/>
      <c r="G91" s="17"/>
      <c r="H91" s="1" t="s">
        <v>2919</v>
      </c>
      <c r="I91" s="15" t="e">
        <f>I69</f>
        <v>#N/A</v>
      </c>
      <c r="J91" s="30" t="e">
        <f t="shared" si="50"/>
        <v>#N/A</v>
      </c>
      <c r="K91" s="30" t="e">
        <f t="shared" si="51"/>
        <v>#N/A</v>
      </c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54">N91*Q91</f>
        <v>#N/A</v>
      </c>
      <c r="S91" s="14"/>
      <c r="T91" s="14"/>
      <c r="AH91" s="13"/>
      <c r="CX91" t="s">
        <v>402</v>
      </c>
      <c r="CY91" s="27" t="s">
        <v>5151</v>
      </c>
      <c r="CZ91" s="27" t="s">
        <v>5158</v>
      </c>
    </row>
    <row r="92" spans="2:104" ht="15" customHeight="1" x14ac:dyDescent="0.15">
      <c r="B92" s="2" t="s">
        <v>2920</v>
      </c>
      <c r="C92" s="15" t="e">
        <f>BX77</f>
        <v>#N/A</v>
      </c>
      <c r="D92" s="30" t="e">
        <f t="shared" si="48"/>
        <v>#N/A</v>
      </c>
      <c r="E92" s="30" t="e">
        <f t="shared" si="49"/>
        <v>#N/A</v>
      </c>
      <c r="F92" s="35" t="e">
        <f>AX77</f>
        <v>#N/A</v>
      </c>
      <c r="G92" s="17"/>
      <c r="H92" s="2" t="s">
        <v>2920</v>
      </c>
      <c r="I92" s="15" t="e">
        <f>I72</f>
        <v>#N/A</v>
      </c>
      <c r="J92" s="30" t="e">
        <f t="shared" si="50"/>
        <v>#N/A</v>
      </c>
      <c r="K92" s="30" t="e">
        <f t="shared" si="51"/>
        <v>#N/A</v>
      </c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54"/>
        <v>#N/A</v>
      </c>
      <c r="S92" s="14"/>
      <c r="T92" s="14"/>
      <c r="AH92" s="13"/>
      <c r="CX92" t="s">
        <v>196</v>
      </c>
      <c r="CY92" s="27" t="s">
        <v>5152</v>
      </c>
      <c r="CZ92" s="27" t="s">
        <v>2936</v>
      </c>
    </row>
    <row r="93" spans="2:104" ht="15" customHeight="1" x14ac:dyDescent="0.15">
      <c r="AH93" s="13"/>
      <c r="CX93" t="s">
        <v>229</v>
      </c>
      <c r="CZ93" s="27" t="s">
        <v>5154</v>
      </c>
    </row>
    <row r="94" spans="2:104" ht="15" customHeight="1" x14ac:dyDescent="0.15">
      <c r="B94" s="16" t="e">
        <f>AM95</f>
        <v>#N/A</v>
      </c>
      <c r="C94" s="36" t="e">
        <f>BH95</f>
        <v>#N/A</v>
      </c>
      <c r="D94" s="44"/>
      <c r="E94" s="44" t="e">
        <f>BL95</f>
        <v>#N/A</v>
      </c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2921</v>
      </c>
      <c r="AL94" s="23" t="s">
        <v>2918</v>
      </c>
      <c r="AM94" s="24" t="s">
        <v>2917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  <c r="CX94" t="s">
        <v>77</v>
      </c>
      <c r="CZ94" s="27" t="s">
        <v>5153</v>
      </c>
    </row>
    <row r="95" spans="2:104" ht="15" customHeight="1" x14ac:dyDescent="0.15">
      <c r="B95" s="29" t="e">
        <f>BG95</f>
        <v>#N/A</v>
      </c>
      <c r="C95" s="36" t="e">
        <f>AL95</f>
        <v>#N/A</v>
      </c>
      <c r="D95" s="44"/>
      <c r="E95" s="44" t="e">
        <f>AY95</f>
        <v>#N/A</v>
      </c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3019</v>
      </c>
      <c r="O95" s="63" t="s">
        <v>3020</v>
      </c>
      <c r="P95" s="62" t="s">
        <v>3021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  <c r="CX95" t="s">
        <v>140</v>
      </c>
      <c r="CY95" s="27" t="s">
        <v>5153</v>
      </c>
      <c r="CZ95" s="27" t="s">
        <v>2936</v>
      </c>
    </row>
    <row r="96" spans="2:104" ht="15" customHeight="1" x14ac:dyDescent="0.15">
      <c r="B96" s="1" t="s">
        <v>2919</v>
      </c>
      <c r="C96" s="32" t="e">
        <f>AZ95</f>
        <v>#N/A</v>
      </c>
      <c r="D96" s="27" t="e">
        <f t="shared" ref="D96:D110" si="55">VLOOKUP(C96,$CX$1:$CZ$2000,2,0)</f>
        <v>#N/A</v>
      </c>
      <c r="E96" s="27" t="e">
        <f t="shared" ref="E96:E110" si="56">VLOOKUP(C96,$CX$1:$CZ$2000,3,0)</f>
        <v>#N/A</v>
      </c>
      <c r="F96" s="34" t="e">
        <f>AQ95</f>
        <v>#N/A</v>
      </c>
      <c r="G96" s="17"/>
      <c r="H96" s="1" t="s">
        <v>2919</v>
      </c>
      <c r="I96" s="32" t="e">
        <f>C77</f>
        <v>#N/A</v>
      </c>
      <c r="J96" s="27" t="e">
        <f t="shared" ref="J96:J110" si="57">VLOOKUP(I96,$CX$1:$CZ$2000,2,0)</f>
        <v>#N/A</v>
      </c>
      <c r="K96" s="27" t="e">
        <f t="shared" ref="K96:K110" si="58">VLOOKUP(I96,$CX$1:$CZ$2000,3,0)</f>
        <v>#N/A</v>
      </c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2921</v>
      </c>
      <c r="AL96" s="40" t="s">
        <v>2918</v>
      </c>
      <c r="AM96" s="41" t="s">
        <v>2917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  <c r="CX96" t="s">
        <v>183</v>
      </c>
      <c r="CY96" s="27" t="s">
        <v>5151</v>
      </c>
      <c r="CZ96" s="27" t="s">
        <v>5167</v>
      </c>
    </row>
    <row r="97" spans="2:104" ht="15" customHeight="1" x14ac:dyDescent="0.15">
      <c r="B97" s="1" t="s">
        <v>2919</v>
      </c>
      <c r="C97" s="15" t="e">
        <f>BA95</f>
        <v>#N/A</v>
      </c>
      <c r="D97" s="30" t="e">
        <f t="shared" si="55"/>
        <v>#N/A</v>
      </c>
      <c r="E97" s="30" t="e">
        <f t="shared" si="56"/>
        <v>#N/A</v>
      </c>
      <c r="F97" s="31"/>
      <c r="G97" s="17"/>
      <c r="H97" s="1" t="s">
        <v>2919</v>
      </c>
      <c r="I97" s="32" t="e">
        <f t="shared" ref="I97:I99" si="59">C78</f>
        <v>#N/A</v>
      </c>
      <c r="J97" s="30" t="e">
        <f t="shared" si="57"/>
        <v>#N/A</v>
      </c>
      <c r="K97" s="30" t="e">
        <f t="shared" si="58"/>
        <v>#N/A</v>
      </c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85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  <c r="CX97" t="s">
        <v>396</v>
      </c>
      <c r="CZ97" s="27" t="s">
        <v>5152</v>
      </c>
    </row>
    <row r="98" spans="2:104" ht="15" customHeight="1" x14ac:dyDescent="0.15">
      <c r="B98" s="1" t="s">
        <v>2919</v>
      </c>
      <c r="C98" s="15" t="e">
        <f>BC95</f>
        <v>#N/A</v>
      </c>
      <c r="D98" s="30" t="e">
        <f t="shared" si="55"/>
        <v>#N/A</v>
      </c>
      <c r="E98" s="30" t="e">
        <f t="shared" si="56"/>
        <v>#N/A</v>
      </c>
      <c r="F98" s="31"/>
      <c r="G98" s="17"/>
      <c r="H98" s="1" t="s">
        <v>2919</v>
      </c>
      <c r="I98" s="32" t="e">
        <f t="shared" si="59"/>
        <v>#N/A</v>
      </c>
      <c r="J98" s="30" t="e">
        <f t="shared" si="57"/>
        <v>#N/A</v>
      </c>
      <c r="K98" s="30" t="e">
        <f t="shared" si="58"/>
        <v>#N/A</v>
      </c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  <c r="CX98" t="s">
        <v>2319</v>
      </c>
      <c r="CZ98" s="27" t="s">
        <v>5152</v>
      </c>
    </row>
    <row r="99" spans="2:104" ht="15" customHeight="1" x14ac:dyDescent="0.15">
      <c r="B99" s="1" t="s">
        <v>2919</v>
      </c>
      <c r="C99" s="15" t="e">
        <f>BQ95</f>
        <v>#N/A</v>
      </c>
      <c r="D99" s="30" t="e">
        <f t="shared" si="55"/>
        <v>#N/A</v>
      </c>
      <c r="E99" s="30" t="e">
        <f t="shared" si="56"/>
        <v>#N/A</v>
      </c>
      <c r="F99" s="31"/>
      <c r="G99" s="17"/>
      <c r="H99" s="1" t="s">
        <v>2919</v>
      </c>
      <c r="I99" s="32" t="e">
        <f t="shared" si="59"/>
        <v>#N/A</v>
      </c>
      <c r="J99" s="30" t="e">
        <f t="shared" si="57"/>
        <v>#N/A</v>
      </c>
      <c r="K99" s="30" t="e">
        <f t="shared" si="58"/>
        <v>#N/A</v>
      </c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  <c r="CX99" t="s">
        <v>202</v>
      </c>
      <c r="CY99" s="27" t="s">
        <v>5154</v>
      </c>
      <c r="CZ99" s="27" t="s">
        <v>5155</v>
      </c>
    </row>
    <row r="100" spans="2:104" ht="15" customHeight="1" x14ac:dyDescent="0.15">
      <c r="B100" s="2" t="s">
        <v>2920</v>
      </c>
      <c r="C100" s="15" t="e">
        <f>BR95</f>
        <v>#N/A</v>
      </c>
      <c r="D100" s="30" t="e">
        <f t="shared" si="55"/>
        <v>#N/A</v>
      </c>
      <c r="E100" s="30" t="e">
        <f t="shared" si="56"/>
        <v>#N/A</v>
      </c>
      <c r="F100" s="35" t="e">
        <f>AU95</f>
        <v>#N/A</v>
      </c>
      <c r="G100" s="17"/>
      <c r="H100" s="2" t="s">
        <v>2920</v>
      </c>
      <c r="I100" s="15" t="e">
        <f>C83</f>
        <v>#N/A</v>
      </c>
      <c r="J100" s="30" t="e">
        <f t="shared" si="57"/>
        <v>#N/A</v>
      </c>
      <c r="K100" s="30" t="e">
        <f t="shared" si="58"/>
        <v>#N/A</v>
      </c>
      <c r="L100" s="38" t="e">
        <f>F83</f>
        <v>#N/A</v>
      </c>
      <c r="N100" s="65" t="s">
        <v>2955</v>
      </c>
      <c r="O100" s="66" t="s">
        <v>2929</v>
      </c>
      <c r="P100" s="66" t="s">
        <v>2930</v>
      </c>
      <c r="Q100" s="65" t="s">
        <v>2956</v>
      </c>
      <c r="AH100" s="13"/>
      <c r="AI100" s="13"/>
      <c r="CX100" t="s">
        <v>828</v>
      </c>
      <c r="CZ100" s="27" t="s">
        <v>5152</v>
      </c>
    </row>
    <row r="101" spans="2:104" ht="15" customHeight="1" x14ac:dyDescent="0.15">
      <c r="B101" s="1" t="s">
        <v>2919</v>
      </c>
      <c r="C101" s="15" t="e">
        <f>BD95</f>
        <v>#N/A</v>
      </c>
      <c r="D101" s="30" t="e">
        <f t="shared" si="55"/>
        <v>#N/A</v>
      </c>
      <c r="E101" s="30" t="e">
        <f t="shared" si="56"/>
        <v>#N/A</v>
      </c>
      <c r="F101" s="34" t="e">
        <f>AR95</f>
        <v>#N/A</v>
      </c>
      <c r="G101" s="17"/>
      <c r="H101" s="1" t="s">
        <v>2919</v>
      </c>
      <c r="I101" s="15" t="e">
        <f>C86</f>
        <v>#N/A</v>
      </c>
      <c r="J101" s="30" t="e">
        <f t="shared" si="57"/>
        <v>#N/A</v>
      </c>
      <c r="K101" s="30" t="e">
        <f t="shared" si="58"/>
        <v>#N/A</v>
      </c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  <c r="CX101" t="s">
        <v>84</v>
      </c>
      <c r="CZ101" s="27" t="s">
        <v>5165</v>
      </c>
    </row>
    <row r="102" spans="2:104" ht="15" customHeight="1" x14ac:dyDescent="0.15">
      <c r="B102" s="1" t="s">
        <v>2919</v>
      </c>
      <c r="C102" s="15" t="e">
        <f>BS95</f>
        <v>#N/A</v>
      </c>
      <c r="D102" s="30" t="e">
        <f t="shared" si="55"/>
        <v>#N/A</v>
      </c>
      <c r="E102" s="30" t="e">
        <f t="shared" si="56"/>
        <v>#N/A</v>
      </c>
      <c r="F102" s="31"/>
      <c r="G102" s="17"/>
      <c r="H102" s="1" t="s">
        <v>2919</v>
      </c>
      <c r="I102" s="15" t="e">
        <f>C87</f>
        <v>#N/A</v>
      </c>
      <c r="J102" s="30" t="e">
        <f t="shared" si="57"/>
        <v>#N/A</v>
      </c>
      <c r="K102" s="30" t="e">
        <f t="shared" si="58"/>
        <v>#N/A</v>
      </c>
      <c r="L102" s="31"/>
      <c r="AH102" s="13"/>
      <c r="AI102" s="13"/>
      <c r="CX102" t="s">
        <v>49</v>
      </c>
      <c r="CY102" s="27" t="s">
        <v>5160</v>
      </c>
      <c r="CZ102" s="27" t="s">
        <v>5164</v>
      </c>
    </row>
    <row r="103" spans="2:104" ht="15" customHeight="1" x14ac:dyDescent="0.15">
      <c r="B103" s="2" t="s">
        <v>2920</v>
      </c>
      <c r="C103" s="15" t="e">
        <f>BT95</f>
        <v>#N/A</v>
      </c>
      <c r="D103" s="30" t="e">
        <f t="shared" si="55"/>
        <v>#N/A</v>
      </c>
      <c r="E103" s="30" t="e">
        <f t="shared" si="56"/>
        <v>#N/A</v>
      </c>
      <c r="F103" s="35" t="e">
        <f>AV95</f>
        <v>#N/A</v>
      </c>
      <c r="G103" s="17"/>
      <c r="H103" s="2" t="s">
        <v>2920</v>
      </c>
      <c r="I103" s="15" t="e">
        <f>C90</f>
        <v>#N/A</v>
      </c>
      <c r="J103" s="30" t="e">
        <f t="shared" si="57"/>
        <v>#N/A</v>
      </c>
      <c r="K103" s="30" t="e">
        <f t="shared" si="58"/>
        <v>#N/A</v>
      </c>
      <c r="L103" s="38" t="e">
        <f>F90</f>
        <v>#N/A</v>
      </c>
      <c r="O103" s="80" t="s">
        <v>2919</v>
      </c>
      <c r="R103" s="86" t="s">
        <v>3054</v>
      </c>
      <c r="AH103" s="13"/>
      <c r="AI103" s="13"/>
      <c r="CX103" t="s">
        <v>405</v>
      </c>
      <c r="CZ103" s="27" t="s">
        <v>5154</v>
      </c>
    </row>
    <row r="104" spans="2:104" ht="15" customHeight="1" x14ac:dyDescent="0.15">
      <c r="B104" s="1" t="s">
        <v>2919</v>
      </c>
      <c r="C104" s="15" t="e">
        <f>BB95</f>
        <v>#N/A</v>
      </c>
      <c r="D104" s="30" t="e">
        <f t="shared" si="55"/>
        <v>#N/A</v>
      </c>
      <c r="E104" s="30" t="e">
        <f t="shared" si="56"/>
        <v>#N/A</v>
      </c>
      <c r="F104" s="34" t="e">
        <f>AS95</f>
        <v>#N/A</v>
      </c>
      <c r="G104" s="17"/>
      <c r="H104" s="1" t="s">
        <v>2919</v>
      </c>
      <c r="I104" s="15" t="e">
        <f>I78</f>
        <v>#N/A</v>
      </c>
      <c r="J104" s="30" t="e">
        <f t="shared" si="57"/>
        <v>#N/A</v>
      </c>
      <c r="K104" s="30" t="e">
        <f t="shared" si="58"/>
        <v>#N/A</v>
      </c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  <c r="CX104" t="s">
        <v>236</v>
      </c>
      <c r="CZ104" s="27" t="s">
        <v>5154</v>
      </c>
    </row>
    <row r="105" spans="2:104" ht="15" customHeight="1" x14ac:dyDescent="0.15">
      <c r="B105" s="1" t="s">
        <v>2919</v>
      </c>
      <c r="C105" s="15" t="e">
        <f>BE95</f>
        <v>#N/A</v>
      </c>
      <c r="D105" s="30" t="e">
        <f t="shared" si="55"/>
        <v>#N/A</v>
      </c>
      <c r="E105" s="30" t="e">
        <f t="shared" si="56"/>
        <v>#N/A</v>
      </c>
      <c r="F105" s="31"/>
      <c r="G105" s="17"/>
      <c r="H105" s="1" t="s">
        <v>2919</v>
      </c>
      <c r="I105" s="15" t="e">
        <f t="shared" ref="I105:I106" si="60">I79</f>
        <v>#N/A</v>
      </c>
      <c r="J105" s="30" t="e">
        <f t="shared" si="57"/>
        <v>#N/A</v>
      </c>
      <c r="K105" s="30" t="e">
        <f t="shared" si="58"/>
        <v>#N/A</v>
      </c>
      <c r="L105" s="31"/>
      <c r="N105" s="8"/>
      <c r="O105" s="83" t="s">
        <v>3067</v>
      </c>
      <c r="AH105" s="13"/>
      <c r="AI105" s="13"/>
      <c r="CX105" t="s">
        <v>333</v>
      </c>
      <c r="CZ105" s="27" t="s">
        <v>5154</v>
      </c>
    </row>
    <row r="106" spans="2:104" ht="15" customHeight="1" x14ac:dyDescent="0.15">
      <c r="B106" s="1" t="s">
        <v>2919</v>
      </c>
      <c r="C106" s="15" t="e">
        <f>BU95</f>
        <v>#N/A</v>
      </c>
      <c r="D106" s="30" t="e">
        <f t="shared" si="55"/>
        <v>#N/A</v>
      </c>
      <c r="E106" s="30" t="e">
        <f t="shared" si="56"/>
        <v>#N/A</v>
      </c>
      <c r="F106" s="31"/>
      <c r="G106" s="17"/>
      <c r="H106" s="1" t="s">
        <v>2919</v>
      </c>
      <c r="I106" s="15" t="e">
        <f t="shared" si="60"/>
        <v>#N/A</v>
      </c>
      <c r="J106" s="30" t="e">
        <f t="shared" si="57"/>
        <v>#N/A</v>
      </c>
      <c r="K106" s="30" t="e">
        <f t="shared" si="58"/>
        <v>#N/A</v>
      </c>
      <c r="L106" s="31"/>
      <c r="N106" s="8"/>
      <c r="O106" s="78" t="s">
        <v>2920</v>
      </c>
      <c r="AH106" s="13"/>
      <c r="AI106" s="13"/>
      <c r="CX106" t="s">
        <v>309</v>
      </c>
      <c r="CY106" s="27" t="s">
        <v>5160</v>
      </c>
      <c r="CZ106" s="27" t="s">
        <v>5161</v>
      </c>
    </row>
    <row r="107" spans="2:104" ht="15" customHeight="1" x14ac:dyDescent="0.15">
      <c r="B107" s="2" t="s">
        <v>2920</v>
      </c>
      <c r="C107" s="15" t="e">
        <f>BV95</f>
        <v>#N/A</v>
      </c>
      <c r="D107" s="30" t="e">
        <f t="shared" si="55"/>
        <v>#N/A</v>
      </c>
      <c r="E107" s="30" t="e">
        <f t="shared" si="56"/>
        <v>#N/A</v>
      </c>
      <c r="F107" s="35" t="e">
        <f>AW95</f>
        <v>#N/A</v>
      </c>
      <c r="G107" s="17"/>
      <c r="H107" s="2" t="s">
        <v>2920</v>
      </c>
      <c r="I107" s="15" t="e">
        <f>I83</f>
        <v>#N/A</v>
      </c>
      <c r="J107" s="30" t="e">
        <f t="shared" si="57"/>
        <v>#N/A</v>
      </c>
      <c r="K107" s="30" t="e">
        <f t="shared" si="58"/>
        <v>#N/A</v>
      </c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  <c r="CX107" t="s">
        <v>411</v>
      </c>
      <c r="CZ107" s="27" t="s">
        <v>5153</v>
      </c>
    </row>
    <row r="108" spans="2:104" ht="15" customHeight="1" x14ac:dyDescent="0.15">
      <c r="B108" s="1" t="s">
        <v>2919</v>
      </c>
      <c r="C108" s="15" t="e">
        <f>BF95</f>
        <v>#N/A</v>
      </c>
      <c r="D108" s="30" t="e">
        <f t="shared" si="55"/>
        <v>#N/A</v>
      </c>
      <c r="E108" s="30" t="e">
        <f t="shared" si="56"/>
        <v>#N/A</v>
      </c>
      <c r="F108" s="34" t="e">
        <f>AT95</f>
        <v>#N/A</v>
      </c>
      <c r="G108" s="17"/>
      <c r="H108" s="1" t="s">
        <v>2919</v>
      </c>
      <c r="I108" s="15" t="e">
        <f>I86</f>
        <v>#N/A</v>
      </c>
      <c r="J108" s="30" t="e">
        <f t="shared" si="57"/>
        <v>#N/A</v>
      </c>
      <c r="K108" s="30" t="e">
        <f t="shared" si="58"/>
        <v>#N/A</v>
      </c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  <c r="CX108" t="s">
        <v>424</v>
      </c>
      <c r="CY108" s="27" t="s">
        <v>5153</v>
      </c>
      <c r="CZ108" s="27" t="s">
        <v>5155</v>
      </c>
    </row>
    <row r="109" spans="2:104" ht="15" customHeight="1" x14ac:dyDescent="0.15">
      <c r="B109" s="1" t="s">
        <v>2919</v>
      </c>
      <c r="C109" s="15" t="e">
        <f>BW95</f>
        <v>#N/A</v>
      </c>
      <c r="D109" s="30" t="e">
        <f t="shared" si="55"/>
        <v>#N/A</v>
      </c>
      <c r="E109" s="30" t="e">
        <f t="shared" si="56"/>
        <v>#N/A</v>
      </c>
      <c r="F109" s="31"/>
      <c r="G109" s="17"/>
      <c r="H109" s="1" t="s">
        <v>2919</v>
      </c>
      <c r="I109" s="15" t="e">
        <f>I87</f>
        <v>#N/A</v>
      </c>
      <c r="J109" s="30" t="e">
        <f t="shared" si="57"/>
        <v>#N/A</v>
      </c>
      <c r="K109" s="30" t="e">
        <f t="shared" si="58"/>
        <v>#N/A</v>
      </c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61">N109*Q109</f>
        <v>#N/A</v>
      </c>
      <c r="S109" s="14"/>
      <c r="T109" s="14"/>
      <c r="AH109" s="13"/>
      <c r="CX109" t="s">
        <v>688</v>
      </c>
      <c r="CZ109" s="27" t="s">
        <v>5152</v>
      </c>
    </row>
    <row r="110" spans="2:104" ht="15" customHeight="1" x14ac:dyDescent="0.15">
      <c r="B110" s="2" t="s">
        <v>2920</v>
      </c>
      <c r="C110" s="15" t="e">
        <f>BX95</f>
        <v>#N/A</v>
      </c>
      <c r="D110" s="30" t="e">
        <f t="shared" si="55"/>
        <v>#N/A</v>
      </c>
      <c r="E110" s="30" t="e">
        <f t="shared" si="56"/>
        <v>#N/A</v>
      </c>
      <c r="F110" s="35" t="e">
        <f>AX95</f>
        <v>#N/A</v>
      </c>
      <c r="G110" s="17"/>
      <c r="H110" s="2" t="s">
        <v>2920</v>
      </c>
      <c r="I110" s="15" t="e">
        <f>I90</f>
        <v>#N/A</v>
      </c>
      <c r="J110" s="30" t="e">
        <f t="shared" si="57"/>
        <v>#N/A</v>
      </c>
      <c r="K110" s="30" t="e">
        <f t="shared" si="58"/>
        <v>#N/A</v>
      </c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61"/>
        <v>#N/A</v>
      </c>
      <c r="S110" s="14"/>
      <c r="T110" s="14"/>
      <c r="AH110" s="13"/>
      <c r="CX110" t="s">
        <v>73</v>
      </c>
      <c r="CY110" s="27" t="s">
        <v>5165</v>
      </c>
      <c r="CZ110" s="27" t="s">
        <v>5164</v>
      </c>
    </row>
    <row r="111" spans="2:104" ht="15" customHeight="1" x14ac:dyDescent="0.15">
      <c r="AH111" s="13"/>
      <c r="CX111" t="s">
        <v>305</v>
      </c>
      <c r="CZ111" s="27" t="s">
        <v>5166</v>
      </c>
    </row>
    <row r="112" spans="2:104" ht="15" customHeight="1" x14ac:dyDescent="0.15">
      <c r="AH112" s="13"/>
      <c r="CX112" t="s">
        <v>493</v>
      </c>
      <c r="CY112" s="27" t="s">
        <v>5154</v>
      </c>
      <c r="CZ112" s="27" t="s">
        <v>5155</v>
      </c>
    </row>
    <row r="113" spans="16:104" ht="15" customHeight="1" x14ac:dyDescent="0.15">
      <c r="Q113" s="13" t="s">
        <v>2951</v>
      </c>
      <c r="AH113" s="13"/>
      <c r="CX113" t="s">
        <v>319</v>
      </c>
      <c r="CY113" s="27" t="s">
        <v>5151</v>
      </c>
      <c r="CZ113" s="27" t="s">
        <v>5162</v>
      </c>
    </row>
    <row r="114" spans="16:104" ht="15" customHeight="1" x14ac:dyDescent="0.15">
      <c r="Q114" s="13" t="s">
        <v>2952</v>
      </c>
      <c r="AH114" s="13"/>
      <c r="CX114" t="s">
        <v>430</v>
      </c>
      <c r="CZ114" s="27" t="s">
        <v>5151</v>
      </c>
    </row>
    <row r="115" spans="16:104" ht="15" customHeight="1" x14ac:dyDescent="0.15">
      <c r="Q115" s="13" t="s">
        <v>2953</v>
      </c>
      <c r="AH115" s="13"/>
      <c r="CX115" t="s">
        <v>240</v>
      </c>
      <c r="CZ115" s="27" t="s">
        <v>5154</v>
      </c>
    </row>
    <row r="116" spans="16:104" ht="15" customHeight="1" x14ac:dyDescent="0.15">
      <c r="Q116" s="13" t="s">
        <v>2954</v>
      </c>
      <c r="AH116" s="13"/>
      <c r="CX116" t="s">
        <v>307</v>
      </c>
      <c r="CY116" s="27" t="s">
        <v>5153</v>
      </c>
      <c r="CZ116" s="27" t="s">
        <v>5154</v>
      </c>
    </row>
    <row r="117" spans="16:104" ht="15" customHeight="1" x14ac:dyDescent="0.15">
      <c r="AH117" s="13"/>
      <c r="CX117" t="s">
        <v>646</v>
      </c>
      <c r="CZ117" s="27" t="s">
        <v>5152</v>
      </c>
    </row>
    <row r="118" spans="16:104" ht="15" customHeight="1" x14ac:dyDescent="0.15">
      <c r="P118" s="21"/>
      <c r="Q118" s="5" t="s">
        <v>2919</v>
      </c>
      <c r="AH118" s="13"/>
      <c r="CX118" t="s">
        <v>736</v>
      </c>
      <c r="CZ118" s="27" t="s">
        <v>5152</v>
      </c>
    </row>
    <row r="119" spans="16:104" ht="15" customHeight="1" x14ac:dyDescent="0.15">
      <c r="P119" s="5" t="s">
        <v>3045</v>
      </c>
      <c r="Q119" s="5">
        <v>3</v>
      </c>
      <c r="AH119" s="13"/>
      <c r="CX119" t="s">
        <v>780</v>
      </c>
      <c r="CY119" s="27" t="s">
        <v>5153</v>
      </c>
      <c r="CZ119" s="27" t="s">
        <v>5158</v>
      </c>
    </row>
    <row r="120" spans="16:104" ht="15" customHeight="1" x14ac:dyDescent="0.15">
      <c r="P120" s="5" t="s">
        <v>3046</v>
      </c>
      <c r="Q120" s="5">
        <v>2.5</v>
      </c>
      <c r="AH120" s="13"/>
      <c r="CX120" t="s">
        <v>344</v>
      </c>
      <c r="CZ120" s="27" t="s">
        <v>5151</v>
      </c>
    </row>
    <row r="121" spans="16:104" ht="15" customHeight="1" x14ac:dyDescent="0.15">
      <c r="P121" s="5" t="s">
        <v>3047</v>
      </c>
      <c r="Q121" s="5">
        <v>2</v>
      </c>
      <c r="AH121" s="13"/>
      <c r="CX121" t="s">
        <v>450</v>
      </c>
      <c r="CZ121" s="27" t="s">
        <v>5152</v>
      </c>
    </row>
    <row r="122" spans="16:104" ht="15" customHeight="1" x14ac:dyDescent="0.15">
      <c r="P122" s="5" t="s">
        <v>3048</v>
      </c>
      <c r="Q122" s="5">
        <v>1.5</v>
      </c>
      <c r="AH122" s="13"/>
      <c r="CX122" t="s">
        <v>222</v>
      </c>
      <c r="CY122" s="27" t="s">
        <v>5154</v>
      </c>
      <c r="CZ122" s="27" t="s">
        <v>5157</v>
      </c>
    </row>
    <row r="123" spans="16:104" ht="15" customHeight="1" x14ac:dyDescent="0.15">
      <c r="P123" s="5" t="s">
        <v>3049</v>
      </c>
      <c r="Q123" s="5">
        <v>1</v>
      </c>
      <c r="AH123" s="13"/>
      <c r="CX123" t="s">
        <v>497</v>
      </c>
      <c r="CZ123" s="27" t="s">
        <v>5152</v>
      </c>
    </row>
    <row r="124" spans="16:104" ht="15" customHeight="1" x14ac:dyDescent="0.15">
      <c r="AH124" s="13"/>
      <c r="CX124" t="s">
        <v>168</v>
      </c>
      <c r="CY124" s="27" t="s">
        <v>5154</v>
      </c>
      <c r="CZ124" s="27" t="s">
        <v>2936</v>
      </c>
    </row>
    <row r="125" spans="16:104" ht="15" customHeight="1" x14ac:dyDescent="0.15">
      <c r="P125" s="21"/>
      <c r="Q125" s="5" t="s">
        <v>3051</v>
      </c>
      <c r="R125" s="14"/>
      <c r="S125" s="14"/>
      <c r="T125" s="14"/>
      <c r="AH125" s="13"/>
      <c r="CX125" t="s">
        <v>129</v>
      </c>
      <c r="CZ125" s="27" t="s">
        <v>5152</v>
      </c>
    </row>
    <row r="126" spans="16:104" ht="15" customHeight="1" x14ac:dyDescent="0.15">
      <c r="P126" s="5" t="s">
        <v>3045</v>
      </c>
      <c r="Q126" s="5">
        <v>2.5</v>
      </c>
      <c r="R126" s="14"/>
      <c r="S126" s="14"/>
      <c r="T126" s="14"/>
      <c r="AH126" s="13"/>
      <c r="CX126" t="s">
        <v>299</v>
      </c>
      <c r="CY126" s="27" t="s">
        <v>5166</v>
      </c>
      <c r="CZ126" s="27" t="s">
        <v>5168</v>
      </c>
    </row>
    <row r="127" spans="16:104" ht="15" customHeight="1" x14ac:dyDescent="0.15">
      <c r="P127" s="5" t="s">
        <v>3046</v>
      </c>
      <c r="Q127" s="5">
        <v>2</v>
      </c>
      <c r="R127" s="14"/>
      <c r="S127" s="14"/>
      <c r="T127" s="14"/>
      <c r="AH127" s="13"/>
      <c r="CX127" t="s">
        <v>1003</v>
      </c>
      <c r="CZ127" s="27" t="s">
        <v>5152</v>
      </c>
    </row>
    <row r="128" spans="16:104" ht="15" customHeight="1" x14ac:dyDescent="0.15">
      <c r="P128" s="5" t="s">
        <v>3047</v>
      </c>
      <c r="Q128" s="5">
        <v>1.5</v>
      </c>
      <c r="R128" s="14"/>
      <c r="S128" s="14"/>
      <c r="T128" s="14"/>
      <c r="AH128" s="13"/>
      <c r="CX128" t="s">
        <v>171</v>
      </c>
      <c r="CZ128" s="27" t="s">
        <v>5153</v>
      </c>
    </row>
    <row r="129" spans="16:105" ht="15" customHeight="1" x14ac:dyDescent="0.15">
      <c r="P129" s="5" t="s">
        <v>3048</v>
      </c>
      <c r="Q129" s="5">
        <v>1.5</v>
      </c>
      <c r="AH129" s="13"/>
      <c r="CX129" t="s">
        <v>235</v>
      </c>
      <c r="CY129" s="27" t="s">
        <v>5165</v>
      </c>
      <c r="CZ129" s="27" t="s">
        <v>5169</v>
      </c>
    </row>
    <row r="130" spans="16:105" ht="15" customHeight="1" x14ac:dyDescent="0.15">
      <c r="P130" s="5" t="s">
        <v>3049</v>
      </c>
      <c r="Q130" s="5">
        <v>1</v>
      </c>
      <c r="AH130" s="13"/>
      <c r="CX130" t="s">
        <v>260</v>
      </c>
      <c r="CZ130" s="27" t="s">
        <v>5152</v>
      </c>
    </row>
    <row r="131" spans="16:105" ht="15" customHeight="1" x14ac:dyDescent="0.15">
      <c r="AH131" s="13"/>
      <c r="CX131" t="s">
        <v>438</v>
      </c>
      <c r="CY131" s="27" t="s">
        <v>5153</v>
      </c>
      <c r="CZ131" s="27" t="s">
        <v>5155</v>
      </c>
    </row>
    <row r="132" spans="16:105" ht="15" customHeight="1" x14ac:dyDescent="0.15">
      <c r="P132" s="21"/>
      <c r="Q132" s="5" t="s">
        <v>3052</v>
      </c>
      <c r="AH132" s="13"/>
      <c r="CX132" t="s">
        <v>334</v>
      </c>
      <c r="CY132" s="27" t="s">
        <v>5153</v>
      </c>
      <c r="CZ132" s="27" t="s">
        <v>5162</v>
      </c>
    </row>
    <row r="133" spans="16:105" ht="15" customHeight="1" x14ac:dyDescent="0.15">
      <c r="P133" s="5" t="s">
        <v>3045</v>
      </c>
      <c r="Q133" s="5">
        <v>2</v>
      </c>
      <c r="AH133" s="13"/>
      <c r="CX133" t="s">
        <v>144</v>
      </c>
      <c r="CY133" s="27" t="s">
        <v>5153</v>
      </c>
      <c r="CZ133" s="27" t="s">
        <v>5156</v>
      </c>
    </row>
    <row r="134" spans="16:105" ht="15" customHeight="1" x14ac:dyDescent="0.15">
      <c r="P134" s="5" t="s">
        <v>3046</v>
      </c>
      <c r="Q134" s="5">
        <v>1.5</v>
      </c>
      <c r="AH134" s="13"/>
      <c r="CX134" t="s">
        <v>638</v>
      </c>
      <c r="CZ134" s="27" t="s">
        <v>5160</v>
      </c>
    </row>
    <row r="135" spans="16:105" ht="15" customHeight="1" x14ac:dyDescent="0.15">
      <c r="P135" s="5" t="s">
        <v>3047</v>
      </c>
      <c r="Q135" s="5">
        <v>1.5</v>
      </c>
      <c r="AH135" s="13"/>
      <c r="CX135" t="s">
        <v>110</v>
      </c>
      <c r="CZ135" s="27" t="s">
        <v>5152</v>
      </c>
    </row>
    <row r="136" spans="16:105" ht="15" customHeight="1" x14ac:dyDescent="0.15">
      <c r="P136" s="5" t="s">
        <v>3048</v>
      </c>
      <c r="Q136" s="5">
        <v>1.2</v>
      </c>
      <c r="AH136" s="13"/>
      <c r="CX136" t="s">
        <v>563</v>
      </c>
      <c r="CZ136" s="27" t="s">
        <v>5152</v>
      </c>
    </row>
    <row r="137" spans="16:105" ht="15" customHeight="1" x14ac:dyDescent="0.15">
      <c r="P137" s="5" t="s">
        <v>3049</v>
      </c>
      <c r="Q137" s="5">
        <v>1</v>
      </c>
      <c r="AH137" s="13"/>
      <c r="CX137" t="s">
        <v>253</v>
      </c>
      <c r="CY137" s="27" t="s">
        <v>5166</v>
      </c>
      <c r="CZ137" s="27" t="s">
        <v>5165</v>
      </c>
    </row>
    <row r="138" spans="16:105" ht="15" customHeight="1" x14ac:dyDescent="0.15">
      <c r="AH138" s="13"/>
      <c r="CX138" t="s">
        <v>114</v>
      </c>
      <c r="CY138" s="27" t="s">
        <v>5152</v>
      </c>
      <c r="CZ138" s="27" t="s">
        <v>5157</v>
      </c>
    </row>
    <row r="139" spans="16:105" ht="15" customHeight="1" x14ac:dyDescent="0.15">
      <c r="P139" s="21"/>
      <c r="Q139" s="5" t="s">
        <v>3053</v>
      </c>
      <c r="AH139" s="13"/>
      <c r="CX139" t="s">
        <v>338</v>
      </c>
      <c r="CZ139" s="27" t="s">
        <v>5154</v>
      </c>
    </row>
    <row r="140" spans="16:105" ht="15" customHeight="1" x14ac:dyDescent="0.15">
      <c r="P140" s="5" t="s">
        <v>3045</v>
      </c>
      <c r="Q140" s="5">
        <v>2</v>
      </c>
      <c r="AH140" s="13"/>
      <c r="CX140" t="s">
        <v>461</v>
      </c>
      <c r="CZ140" s="27" t="s">
        <v>5154</v>
      </c>
    </row>
    <row r="141" spans="16:105" ht="15" customHeight="1" x14ac:dyDescent="0.15">
      <c r="P141" s="5" t="s">
        <v>3046</v>
      </c>
      <c r="Q141" s="5">
        <v>1.2</v>
      </c>
      <c r="AH141" s="13"/>
      <c r="CX141" t="s">
        <v>169</v>
      </c>
      <c r="CZ141" s="27" t="s">
        <v>5151</v>
      </c>
    </row>
    <row r="142" spans="16:105" ht="15" customHeight="1" x14ac:dyDescent="0.15">
      <c r="P142" s="5" t="s">
        <v>3047</v>
      </c>
      <c r="Q142" s="5">
        <v>1.2</v>
      </c>
      <c r="AH142" s="13"/>
      <c r="CX142" t="s">
        <v>478</v>
      </c>
      <c r="CZ142" s="27" t="s">
        <v>5152</v>
      </c>
    </row>
    <row r="143" spans="16:105" ht="15" customHeight="1" x14ac:dyDescent="0.15">
      <c r="P143" s="5" t="s">
        <v>3048</v>
      </c>
      <c r="Q143" s="5">
        <v>1</v>
      </c>
      <c r="R143" s="14"/>
      <c r="S143" s="14"/>
      <c r="T143" s="14"/>
      <c r="AH143" s="13"/>
      <c r="CX143" t="s">
        <v>694</v>
      </c>
      <c r="CY143" s="27" t="s">
        <v>5152</v>
      </c>
      <c r="CZ143" s="27" t="s">
        <v>5157</v>
      </c>
    </row>
    <row r="144" spans="16:105" ht="15" customHeight="1" x14ac:dyDescent="0.15">
      <c r="P144" s="5" t="s">
        <v>3049</v>
      </c>
      <c r="Q144" s="5">
        <v>1</v>
      </c>
      <c r="R144" s="14"/>
      <c r="S144" s="14"/>
      <c r="T144" s="14"/>
      <c r="AH144" s="13"/>
      <c r="CX144" t="s">
        <v>5089</v>
      </c>
      <c r="CY144" s="27" t="s">
        <v>5153</v>
      </c>
      <c r="CZ144" s="27" t="s">
        <v>5152</v>
      </c>
      <c r="DA144" s="27" t="s">
        <v>5152</v>
      </c>
    </row>
    <row r="145" spans="18:105" ht="15" customHeight="1" x14ac:dyDescent="0.15">
      <c r="R145" s="14"/>
      <c r="S145" s="14"/>
      <c r="T145" s="14"/>
      <c r="AH145" s="13"/>
      <c r="CX145" t="s">
        <v>4758</v>
      </c>
      <c r="CZ145" s="27" t="s">
        <v>5151</v>
      </c>
    </row>
    <row r="146" spans="18:105" ht="15" customHeight="1" x14ac:dyDescent="0.15">
      <c r="R146" s="14"/>
      <c r="S146" s="14"/>
      <c r="T146" s="14"/>
      <c r="AH146" s="13"/>
      <c r="CX146" t="s">
        <v>4743</v>
      </c>
      <c r="CZ146" s="27" t="s">
        <v>5151</v>
      </c>
    </row>
    <row r="147" spans="18:105" ht="15" customHeight="1" x14ac:dyDescent="0.15">
      <c r="AH147" s="13"/>
      <c r="CX147" t="s">
        <v>3813</v>
      </c>
      <c r="CZ147" s="27" t="s">
        <v>5151</v>
      </c>
    </row>
    <row r="148" spans="18:105" ht="15" customHeight="1" x14ac:dyDescent="0.15">
      <c r="AH148" s="13"/>
      <c r="CX148" t="s">
        <v>4006</v>
      </c>
      <c r="CZ148" s="27" t="s">
        <v>5153</v>
      </c>
    </row>
    <row r="149" spans="18:105" ht="15" customHeight="1" x14ac:dyDescent="0.15">
      <c r="AH149" s="13"/>
      <c r="CX149" t="s">
        <v>5066</v>
      </c>
      <c r="CY149" s="27" t="s">
        <v>5152</v>
      </c>
      <c r="CZ149" s="27" t="s">
        <v>5153</v>
      </c>
    </row>
    <row r="150" spans="18:105" ht="15" customHeight="1" x14ac:dyDescent="0.15">
      <c r="AH150" s="13"/>
      <c r="CX150" t="s">
        <v>4747</v>
      </c>
      <c r="CZ150" s="27" t="s">
        <v>5151</v>
      </c>
    </row>
    <row r="151" spans="18:105" ht="15" customHeight="1" x14ac:dyDescent="0.15">
      <c r="AH151" s="13"/>
      <c r="CX151" t="s">
        <v>4906</v>
      </c>
      <c r="CY151" s="27" t="s">
        <v>5153</v>
      </c>
      <c r="CZ151" s="27" t="s">
        <v>5151</v>
      </c>
    </row>
    <row r="152" spans="18:105" ht="15" customHeight="1" x14ac:dyDescent="0.15">
      <c r="AH152" s="13"/>
      <c r="CX152" t="s">
        <v>5080</v>
      </c>
      <c r="CY152" s="27" t="s">
        <v>5153</v>
      </c>
    </row>
    <row r="153" spans="18:105" ht="15" customHeight="1" x14ac:dyDescent="0.15">
      <c r="AH153" s="13"/>
      <c r="CX153" t="s">
        <v>4982</v>
      </c>
      <c r="CY153" s="27" t="s">
        <v>5153</v>
      </c>
      <c r="CZ153" s="27" t="s">
        <v>5154</v>
      </c>
      <c r="DA153" s="27" t="s">
        <v>5154</v>
      </c>
    </row>
    <row r="154" spans="18:105" ht="15" customHeight="1" x14ac:dyDescent="0.15">
      <c r="AH154" s="13"/>
      <c r="CX154" t="s">
        <v>4981</v>
      </c>
      <c r="CY154" s="27" t="s">
        <v>5153</v>
      </c>
      <c r="CZ154" s="27" t="s">
        <v>5151</v>
      </c>
    </row>
    <row r="155" spans="18:105" ht="15" customHeight="1" x14ac:dyDescent="0.15">
      <c r="AH155" s="13"/>
      <c r="CX155" t="s">
        <v>3348</v>
      </c>
      <c r="CZ155" s="27" t="s">
        <v>5153</v>
      </c>
    </row>
    <row r="156" spans="18:105" ht="15" customHeight="1" x14ac:dyDescent="0.15">
      <c r="AH156" s="13"/>
      <c r="CX156" t="s">
        <v>4643</v>
      </c>
      <c r="CZ156" s="27" t="s">
        <v>5153</v>
      </c>
    </row>
    <row r="157" spans="18:105" ht="15" customHeight="1" x14ac:dyDescent="0.15">
      <c r="AH157" s="13"/>
      <c r="CX157" t="s">
        <v>3343</v>
      </c>
      <c r="CZ157" s="27" t="s">
        <v>5154</v>
      </c>
    </row>
    <row r="158" spans="18:105" ht="15" customHeight="1" x14ac:dyDescent="0.15">
      <c r="AH158" s="13"/>
      <c r="CX158" t="s">
        <v>3270</v>
      </c>
      <c r="CZ158" s="27" t="s">
        <v>5154</v>
      </c>
    </row>
    <row r="159" spans="18:105" ht="15" customHeight="1" x14ac:dyDescent="0.15">
      <c r="AH159" s="13"/>
      <c r="CX159" t="s">
        <v>5014</v>
      </c>
      <c r="CY159" s="27" t="s">
        <v>5153</v>
      </c>
      <c r="CZ159" s="27" t="s">
        <v>2936</v>
      </c>
    </row>
    <row r="160" spans="18:105" ht="15" customHeight="1" x14ac:dyDescent="0.15">
      <c r="AH160" s="13"/>
      <c r="CX160" t="s">
        <v>4944</v>
      </c>
      <c r="CY160" s="27" t="s">
        <v>5154</v>
      </c>
      <c r="CZ160" s="27" t="s">
        <v>5153</v>
      </c>
    </row>
    <row r="161" spans="18:105" ht="15" customHeight="1" x14ac:dyDescent="0.15">
      <c r="R161" s="14"/>
      <c r="S161" s="14"/>
      <c r="T161" s="14"/>
      <c r="AH161" s="13"/>
      <c r="CX161" t="s">
        <v>3316</v>
      </c>
      <c r="CZ161" s="27" t="s">
        <v>5152</v>
      </c>
    </row>
    <row r="162" spans="18:105" ht="15" customHeight="1" x14ac:dyDescent="0.15">
      <c r="R162" s="14"/>
      <c r="S162" s="14"/>
      <c r="T162" s="14"/>
      <c r="AH162" s="13"/>
      <c r="CX162" t="s">
        <v>3236</v>
      </c>
      <c r="CZ162" s="27" t="s">
        <v>5152</v>
      </c>
    </row>
    <row r="163" spans="18:105" ht="15" customHeight="1" x14ac:dyDescent="0.15">
      <c r="R163" s="14"/>
      <c r="S163" s="14"/>
      <c r="T163" s="14"/>
      <c r="AH163" s="13"/>
      <c r="CX163" t="s">
        <v>4490</v>
      </c>
      <c r="CZ163" s="27" t="s">
        <v>5152</v>
      </c>
    </row>
    <row r="164" spans="18:105" ht="15" customHeight="1" x14ac:dyDescent="0.15">
      <c r="R164" s="14"/>
      <c r="S164" s="14"/>
      <c r="T164" s="14"/>
      <c r="AH164" s="13"/>
      <c r="CX164" t="s">
        <v>4648</v>
      </c>
      <c r="CZ164" s="27" t="s">
        <v>5153</v>
      </c>
    </row>
    <row r="165" spans="18:105" ht="15" customHeight="1" x14ac:dyDescent="0.15">
      <c r="AH165" s="13"/>
      <c r="CX165" t="s">
        <v>4888</v>
      </c>
      <c r="CZ165" s="27" t="s">
        <v>5154</v>
      </c>
    </row>
    <row r="166" spans="18:105" ht="15" customHeight="1" x14ac:dyDescent="0.15">
      <c r="AH166" s="13"/>
      <c r="CX166" t="s">
        <v>4522</v>
      </c>
      <c r="CZ166" s="27" t="s">
        <v>5154</v>
      </c>
    </row>
    <row r="167" spans="18:105" ht="15" customHeight="1" x14ac:dyDescent="0.15">
      <c r="AH167" s="13"/>
      <c r="CX167" t="s">
        <v>4971</v>
      </c>
      <c r="CY167" s="27" t="s">
        <v>5153</v>
      </c>
      <c r="CZ167" s="27" t="s">
        <v>5154</v>
      </c>
      <c r="DA167" s="27" t="s">
        <v>5154</v>
      </c>
    </row>
    <row r="168" spans="18:105" ht="15" customHeight="1" x14ac:dyDescent="0.15">
      <c r="AH168" s="13"/>
      <c r="CX168" t="s">
        <v>1523</v>
      </c>
      <c r="CZ168" s="27" t="s">
        <v>5153</v>
      </c>
    </row>
    <row r="169" spans="18:105" ht="15" customHeight="1" x14ac:dyDescent="0.15">
      <c r="AH169" s="13"/>
      <c r="CX169" t="s">
        <v>4492</v>
      </c>
      <c r="CZ169" s="27" t="s">
        <v>5153</v>
      </c>
    </row>
    <row r="170" spans="18:105" ht="15" customHeight="1" x14ac:dyDescent="0.15">
      <c r="AH170" s="13"/>
      <c r="CX170" t="s">
        <v>4889</v>
      </c>
      <c r="CY170" s="27" t="s">
        <v>5153</v>
      </c>
      <c r="CZ170" s="27" t="s">
        <v>5156</v>
      </c>
    </row>
    <row r="171" spans="18:105" ht="15" customHeight="1" x14ac:dyDescent="0.15">
      <c r="AH171" s="13"/>
      <c r="CX171" t="s">
        <v>4931</v>
      </c>
      <c r="CY171" s="27" t="s">
        <v>5154</v>
      </c>
      <c r="CZ171" s="27" t="s">
        <v>5153</v>
      </c>
    </row>
    <row r="172" spans="18:105" ht="15" customHeight="1" x14ac:dyDescent="0.15">
      <c r="AH172" s="13"/>
      <c r="CX172" t="s">
        <v>4651</v>
      </c>
      <c r="CZ172" s="27" t="s">
        <v>5153</v>
      </c>
    </row>
    <row r="173" spans="18:105" ht="15" customHeight="1" x14ac:dyDescent="0.15">
      <c r="AH173" s="13"/>
      <c r="CX173" t="s">
        <v>1575</v>
      </c>
      <c r="CY173" s="27" t="s">
        <v>5152</v>
      </c>
      <c r="CZ173" s="27" t="s">
        <v>5154</v>
      </c>
    </row>
    <row r="174" spans="18:105" ht="15" customHeight="1" x14ac:dyDescent="0.15">
      <c r="AH174" s="13"/>
      <c r="CX174" t="s">
        <v>4750</v>
      </c>
      <c r="CY174" s="27" t="s">
        <v>5153</v>
      </c>
      <c r="CZ174" s="27" t="s">
        <v>5154</v>
      </c>
    </row>
    <row r="175" spans="18:105" ht="15" customHeight="1" x14ac:dyDescent="0.15">
      <c r="AH175" s="13"/>
      <c r="CX175" t="s">
        <v>4751</v>
      </c>
      <c r="CY175" s="27" t="s">
        <v>5153</v>
      </c>
      <c r="CZ175" s="27" t="s">
        <v>5154</v>
      </c>
    </row>
    <row r="176" spans="18:105" ht="15" customHeight="1" x14ac:dyDescent="0.15">
      <c r="AH176" s="13"/>
      <c r="CX176" t="s">
        <v>5049</v>
      </c>
      <c r="CY176" s="27" t="s">
        <v>5152</v>
      </c>
      <c r="CZ176" s="27" t="s">
        <v>5153</v>
      </c>
    </row>
    <row r="177" spans="18:105" ht="15" customHeight="1" x14ac:dyDescent="0.15">
      <c r="AH177" s="13"/>
      <c r="CX177" t="s">
        <v>5179</v>
      </c>
      <c r="CY177" s="27" t="s">
        <v>5166</v>
      </c>
      <c r="CZ177" s="27" t="s">
        <v>5165</v>
      </c>
    </row>
    <row r="178" spans="18:105" ht="15" customHeight="1" x14ac:dyDescent="0.15">
      <c r="AH178" s="13"/>
      <c r="CX178" t="s">
        <v>4932</v>
      </c>
      <c r="CY178" s="27" t="s">
        <v>5153</v>
      </c>
      <c r="CZ178" s="27" t="s">
        <v>5151</v>
      </c>
      <c r="DA178" s="27" t="s">
        <v>5151</v>
      </c>
    </row>
    <row r="179" spans="18:105" ht="15" customHeight="1" x14ac:dyDescent="0.15">
      <c r="R179" s="14"/>
      <c r="S179" s="14"/>
      <c r="T179" s="14"/>
      <c r="AH179" s="13"/>
      <c r="CX179" t="s">
        <v>820</v>
      </c>
      <c r="CY179" s="27" t="s">
        <v>5157</v>
      </c>
      <c r="CZ179" s="27" t="s">
        <v>5152</v>
      </c>
    </row>
    <row r="180" spans="18:105" ht="15" customHeight="1" x14ac:dyDescent="0.15">
      <c r="R180" s="14"/>
      <c r="S180" s="14"/>
      <c r="T180" s="14"/>
      <c r="AH180" s="13"/>
      <c r="CX180" t="s">
        <v>4939</v>
      </c>
      <c r="CY180" s="27" t="s">
        <v>5153</v>
      </c>
      <c r="CZ180" s="27" t="s">
        <v>5154</v>
      </c>
      <c r="DA180" s="27" t="s">
        <v>5152</v>
      </c>
    </row>
    <row r="181" spans="18:105" ht="15" customHeight="1" x14ac:dyDescent="0.15">
      <c r="R181" s="14"/>
      <c r="S181" s="14"/>
      <c r="T181" s="14"/>
      <c r="AH181" s="13"/>
      <c r="CX181" t="s">
        <v>3819</v>
      </c>
      <c r="CZ181" s="27" t="s">
        <v>5154</v>
      </c>
    </row>
    <row r="182" spans="18:105" ht="15" customHeight="1" x14ac:dyDescent="0.15">
      <c r="R182" s="14"/>
      <c r="S182" s="14"/>
      <c r="T182" s="14"/>
      <c r="AH182" s="13"/>
      <c r="CX182" t="s">
        <v>558</v>
      </c>
      <c r="CY182" s="27" t="s">
        <v>5157</v>
      </c>
      <c r="CZ182" s="27" t="s">
        <v>5152</v>
      </c>
    </row>
    <row r="183" spans="18:105" ht="15" customHeight="1" x14ac:dyDescent="0.15">
      <c r="AH183" s="13"/>
      <c r="CX183" t="s">
        <v>3892</v>
      </c>
      <c r="CZ183" s="27" t="s">
        <v>5152</v>
      </c>
    </row>
    <row r="184" spans="18:105" ht="15" customHeight="1" x14ac:dyDescent="0.15">
      <c r="AH184" s="13"/>
      <c r="CX184" t="s">
        <v>3883</v>
      </c>
      <c r="CZ184" s="27" t="s">
        <v>5152</v>
      </c>
    </row>
    <row r="185" spans="18:105" ht="15" customHeight="1" x14ac:dyDescent="0.15">
      <c r="AH185" s="13"/>
      <c r="CX185" t="s">
        <v>456</v>
      </c>
      <c r="CY185" s="27" t="s">
        <v>5157</v>
      </c>
      <c r="CZ185" s="27" t="s">
        <v>5154</v>
      </c>
    </row>
    <row r="186" spans="18:105" ht="15" customHeight="1" x14ac:dyDescent="0.15">
      <c r="AH186" s="13"/>
      <c r="CX186" t="s">
        <v>5136</v>
      </c>
      <c r="CY186" s="27" t="s">
        <v>5151</v>
      </c>
      <c r="CZ186" s="27" t="s">
        <v>5154</v>
      </c>
    </row>
    <row r="187" spans="18:105" ht="15" customHeight="1" x14ac:dyDescent="0.15">
      <c r="AH187" s="13"/>
      <c r="CX187" t="s">
        <v>3352</v>
      </c>
      <c r="CZ187" s="27" t="s">
        <v>5151</v>
      </c>
    </row>
    <row r="188" spans="18:105" ht="15" customHeight="1" x14ac:dyDescent="0.15">
      <c r="AH188" s="13"/>
      <c r="CX188" t="s">
        <v>4500</v>
      </c>
      <c r="CZ188" s="27" t="s">
        <v>5153</v>
      </c>
    </row>
    <row r="189" spans="18:105" ht="15" customHeight="1" x14ac:dyDescent="0.15">
      <c r="AH189" s="13"/>
      <c r="CX189" t="s">
        <v>4979</v>
      </c>
      <c r="CY189" s="27" t="s">
        <v>5154</v>
      </c>
      <c r="CZ189" s="27" t="s">
        <v>5153</v>
      </c>
    </row>
    <row r="190" spans="18:105" ht="15" customHeight="1" x14ac:dyDescent="0.15">
      <c r="AH190" s="13"/>
      <c r="CX190" t="s">
        <v>4978</v>
      </c>
      <c r="CY190" s="27" t="s">
        <v>5168</v>
      </c>
      <c r="CZ190" s="27" t="s">
        <v>5153</v>
      </c>
    </row>
    <row r="191" spans="18:105" ht="15" customHeight="1" x14ac:dyDescent="0.15">
      <c r="AH191" s="13"/>
      <c r="CX191" t="s">
        <v>4940</v>
      </c>
      <c r="CY191" s="27" t="s">
        <v>5153</v>
      </c>
      <c r="CZ191" s="27" t="s">
        <v>5153</v>
      </c>
      <c r="DA191" s="27" t="s">
        <v>5152</v>
      </c>
    </row>
    <row r="192" spans="18:105" ht="15" customHeight="1" x14ac:dyDescent="0.15">
      <c r="AH192" s="13"/>
      <c r="CX192" t="s">
        <v>4501</v>
      </c>
      <c r="CZ192" s="27" t="s">
        <v>5153</v>
      </c>
    </row>
    <row r="193" spans="18:105" ht="15" customHeight="1" x14ac:dyDescent="0.15">
      <c r="AH193" s="13"/>
      <c r="CX193" t="s">
        <v>4826</v>
      </c>
      <c r="CY193" s="27" t="s">
        <v>5153</v>
      </c>
      <c r="CZ193" s="27" t="s">
        <v>5154</v>
      </c>
    </row>
    <row r="194" spans="18:105" ht="15" customHeight="1" x14ac:dyDescent="0.15">
      <c r="AH194" s="13"/>
      <c r="CX194" t="s">
        <v>4951</v>
      </c>
      <c r="CY194" s="27" t="s">
        <v>5153</v>
      </c>
      <c r="CZ194" s="27" t="s">
        <v>5153</v>
      </c>
      <c r="DA194" s="27" t="s">
        <v>5159</v>
      </c>
    </row>
    <row r="195" spans="18:105" ht="15" customHeight="1" x14ac:dyDescent="0.15">
      <c r="AH195" s="13"/>
      <c r="CX195" t="s">
        <v>3985</v>
      </c>
      <c r="CZ195" s="27" t="s">
        <v>5153</v>
      </c>
    </row>
    <row r="196" spans="18:105" ht="15" customHeight="1" x14ac:dyDescent="0.15">
      <c r="AH196" s="13"/>
      <c r="CX196" t="s">
        <v>4353</v>
      </c>
      <c r="CZ196" s="27" t="s">
        <v>5152</v>
      </c>
    </row>
    <row r="197" spans="18:105" ht="15" customHeight="1" x14ac:dyDescent="0.15">
      <c r="R197" s="14"/>
      <c r="S197" s="14"/>
      <c r="T197" s="14"/>
      <c r="AH197" s="13"/>
      <c r="CX197" t="s">
        <v>4503</v>
      </c>
      <c r="CZ197" s="27" t="s">
        <v>5152</v>
      </c>
    </row>
    <row r="198" spans="18:105" ht="15" customHeight="1" x14ac:dyDescent="0.15">
      <c r="R198" s="14"/>
      <c r="S198" s="14"/>
      <c r="T198" s="14"/>
      <c r="AH198" s="13"/>
      <c r="CX198" t="s">
        <v>5092</v>
      </c>
      <c r="CY198" s="27" t="s">
        <v>5152</v>
      </c>
      <c r="CZ198" s="27" t="s">
        <v>5153</v>
      </c>
    </row>
    <row r="199" spans="18:105" ht="15" customHeight="1" x14ac:dyDescent="0.15">
      <c r="R199" s="14"/>
      <c r="S199" s="14"/>
      <c r="T199" s="14"/>
      <c r="AH199" s="13"/>
      <c r="CX199" t="s">
        <v>4905</v>
      </c>
      <c r="CY199" s="27" t="s">
        <v>5153</v>
      </c>
      <c r="CZ199" s="27" t="s">
        <v>5153</v>
      </c>
      <c r="DA199" s="27" t="s">
        <v>5152</v>
      </c>
    </row>
    <row r="200" spans="18:105" ht="15" customHeight="1" x14ac:dyDescent="0.15">
      <c r="R200" s="14"/>
      <c r="S200" s="14"/>
      <c r="T200" s="14"/>
      <c r="AH200" s="13"/>
      <c r="CX200" t="s">
        <v>3886</v>
      </c>
      <c r="CY200" s="27" t="s">
        <v>5153</v>
      </c>
      <c r="CZ200" s="27" t="s">
        <v>5152</v>
      </c>
    </row>
    <row r="201" spans="18:105" ht="15" customHeight="1" x14ac:dyDescent="0.15">
      <c r="AH201" s="13"/>
      <c r="CX201" t="s">
        <v>5050</v>
      </c>
      <c r="CY201" s="27" t="s">
        <v>5153</v>
      </c>
      <c r="CZ201" s="27" t="s">
        <v>5154</v>
      </c>
      <c r="DA201" s="27" t="s">
        <v>5152</v>
      </c>
    </row>
    <row r="202" spans="18:105" ht="15" customHeight="1" x14ac:dyDescent="0.15">
      <c r="CX202" t="s">
        <v>3821</v>
      </c>
      <c r="CZ202" s="27" t="s">
        <v>5152</v>
      </c>
    </row>
    <row r="203" spans="18:105" ht="15" customHeight="1" x14ac:dyDescent="0.15">
      <c r="CX203" t="s">
        <v>4904</v>
      </c>
      <c r="CY203" s="27" t="s">
        <v>5153</v>
      </c>
      <c r="CZ203" s="27" t="s">
        <v>5153</v>
      </c>
      <c r="DA203" s="27" t="s">
        <v>5161</v>
      </c>
    </row>
    <row r="204" spans="18:105" ht="15" customHeight="1" x14ac:dyDescent="0.15">
      <c r="CX204" t="s">
        <v>3353</v>
      </c>
      <c r="CZ204" s="27" t="s">
        <v>5153</v>
      </c>
    </row>
    <row r="205" spans="18:105" ht="15" customHeight="1" x14ac:dyDescent="0.15">
      <c r="CX205" t="s">
        <v>4173</v>
      </c>
      <c r="CY205" s="27" t="s">
        <v>5153</v>
      </c>
      <c r="CZ205" s="27" t="s">
        <v>5156</v>
      </c>
    </row>
    <row r="206" spans="18:105" ht="15" customHeight="1" x14ac:dyDescent="0.15">
      <c r="CX206" t="s">
        <v>956</v>
      </c>
      <c r="CZ206" s="27" t="s">
        <v>5157</v>
      </c>
    </row>
    <row r="207" spans="18:105" ht="15" customHeight="1" x14ac:dyDescent="0.15">
      <c r="CX207" t="s">
        <v>398</v>
      </c>
      <c r="CY207" s="27" t="s">
        <v>5153</v>
      </c>
      <c r="CZ207" s="27" t="s">
        <v>5155</v>
      </c>
    </row>
    <row r="208" spans="18:105" ht="15" customHeight="1" x14ac:dyDescent="0.15">
      <c r="CX208" t="s">
        <v>3762</v>
      </c>
      <c r="CY208" s="27" t="s">
        <v>5153</v>
      </c>
      <c r="CZ208" s="27" t="s">
        <v>5155</v>
      </c>
    </row>
    <row r="209" spans="102:105" ht="15" customHeight="1" x14ac:dyDescent="0.15">
      <c r="CX209" t="s">
        <v>3900</v>
      </c>
      <c r="CZ209" s="27" t="s">
        <v>5151</v>
      </c>
    </row>
    <row r="210" spans="102:105" ht="15" customHeight="1" x14ac:dyDescent="0.15">
      <c r="CX210" t="s">
        <v>4533</v>
      </c>
      <c r="CZ210" s="27" t="s">
        <v>5153</v>
      </c>
    </row>
    <row r="211" spans="102:105" ht="15" customHeight="1" x14ac:dyDescent="0.15">
      <c r="CX211" t="s">
        <v>4537</v>
      </c>
      <c r="CY211" s="27" t="s">
        <v>5153</v>
      </c>
      <c r="CZ211" s="27" t="s">
        <v>5156</v>
      </c>
    </row>
    <row r="212" spans="102:105" ht="15" customHeight="1" x14ac:dyDescent="0.15">
      <c r="CX212" t="s">
        <v>3119</v>
      </c>
      <c r="CY212" s="27" t="s">
        <v>5152</v>
      </c>
      <c r="CZ212" s="27" t="s">
        <v>5155</v>
      </c>
    </row>
    <row r="213" spans="102:105" ht="15" customHeight="1" x14ac:dyDescent="0.15">
      <c r="CX213" t="s">
        <v>3091</v>
      </c>
      <c r="CY213" s="27" t="s">
        <v>5152</v>
      </c>
      <c r="CZ213" s="27" t="s">
        <v>5155</v>
      </c>
    </row>
    <row r="214" spans="102:105" ht="15" customHeight="1" x14ac:dyDescent="0.15">
      <c r="CX214" t="s">
        <v>4952</v>
      </c>
      <c r="CY214" s="27" t="s">
        <v>5153</v>
      </c>
      <c r="CZ214" s="27" t="s">
        <v>5153</v>
      </c>
      <c r="DA214" s="27" t="s">
        <v>5159</v>
      </c>
    </row>
    <row r="215" spans="102:105" ht="15" customHeight="1" x14ac:dyDescent="0.15">
      <c r="CX215" t="s">
        <v>3888</v>
      </c>
      <c r="CY215" s="27" t="s">
        <v>5153</v>
      </c>
      <c r="CZ215" s="27" t="s">
        <v>5154</v>
      </c>
    </row>
    <row r="216" spans="102:105" ht="15" customHeight="1" x14ac:dyDescent="0.15">
      <c r="CX216" t="s">
        <v>3823</v>
      </c>
      <c r="CZ216" s="27" t="s">
        <v>5151</v>
      </c>
    </row>
    <row r="217" spans="102:105" ht="15" customHeight="1" x14ac:dyDescent="0.15">
      <c r="CX217" t="s">
        <v>4954</v>
      </c>
      <c r="CY217" s="27" t="s">
        <v>5153</v>
      </c>
      <c r="CZ217" s="27" t="s">
        <v>5153</v>
      </c>
      <c r="DA217" s="27" t="s">
        <v>5168</v>
      </c>
    </row>
    <row r="218" spans="102:105" ht="15" customHeight="1" x14ac:dyDescent="0.15">
      <c r="CX218" t="s">
        <v>4251</v>
      </c>
      <c r="CY218" s="27" t="s">
        <v>5154</v>
      </c>
      <c r="CZ218" s="27" t="s">
        <v>5158</v>
      </c>
    </row>
    <row r="219" spans="102:105" ht="15" customHeight="1" x14ac:dyDescent="0.15">
      <c r="CX219" t="s">
        <v>4278</v>
      </c>
      <c r="CY219" s="27" t="s">
        <v>5154</v>
      </c>
      <c r="CZ219" s="27" t="s">
        <v>5158</v>
      </c>
    </row>
    <row r="220" spans="102:105" ht="15" customHeight="1" x14ac:dyDescent="0.15">
      <c r="CX220" t="s">
        <v>3412</v>
      </c>
      <c r="CY220" s="27" t="s">
        <v>5153</v>
      </c>
      <c r="CZ220" s="27" t="s">
        <v>5154</v>
      </c>
    </row>
    <row r="221" spans="102:105" ht="15" customHeight="1" x14ac:dyDescent="0.15">
      <c r="CX221" t="s">
        <v>3026</v>
      </c>
      <c r="CY221" s="27" t="s">
        <v>5153</v>
      </c>
      <c r="CZ221" s="27" t="s">
        <v>5154</v>
      </c>
    </row>
    <row r="222" spans="102:105" ht="15" customHeight="1" x14ac:dyDescent="0.15">
      <c r="CX222" t="s">
        <v>3148</v>
      </c>
      <c r="CY222" s="27" t="s">
        <v>5153</v>
      </c>
      <c r="CZ222" s="27" t="s">
        <v>5154</v>
      </c>
    </row>
    <row r="223" spans="102:105" ht="15" customHeight="1" x14ac:dyDescent="0.15">
      <c r="CX223" t="s">
        <v>5042</v>
      </c>
      <c r="CY223" s="27" t="s">
        <v>5153</v>
      </c>
      <c r="CZ223" s="27" t="s">
        <v>5151</v>
      </c>
    </row>
    <row r="224" spans="102:105" ht="15" customHeight="1" x14ac:dyDescent="0.15">
      <c r="CX224" t="s">
        <v>4832</v>
      </c>
      <c r="CY224" s="27" t="s">
        <v>5153</v>
      </c>
      <c r="CZ224" s="27" t="s">
        <v>5152</v>
      </c>
    </row>
    <row r="225" spans="102:105" ht="15" customHeight="1" x14ac:dyDescent="0.15">
      <c r="CX225" t="s">
        <v>4540</v>
      </c>
      <c r="CY225" s="27" t="s">
        <v>5154</v>
      </c>
      <c r="CZ225" s="27" t="s">
        <v>5152</v>
      </c>
    </row>
    <row r="226" spans="102:105" ht="15" customHeight="1" x14ac:dyDescent="0.15">
      <c r="CX226" t="s">
        <v>4980</v>
      </c>
      <c r="CY226" s="27" t="s">
        <v>5152</v>
      </c>
      <c r="CZ226" s="27" t="s">
        <v>5153</v>
      </c>
    </row>
    <row r="227" spans="102:105" ht="15" customHeight="1" x14ac:dyDescent="0.15">
      <c r="CX227" t="s">
        <v>5027</v>
      </c>
      <c r="CY227" s="27" t="s">
        <v>5151</v>
      </c>
      <c r="CZ227" s="27" t="s">
        <v>5153</v>
      </c>
      <c r="DA227" s="27" t="s">
        <v>5153</v>
      </c>
    </row>
    <row r="228" spans="102:105" ht="15" customHeight="1" x14ac:dyDescent="0.15">
      <c r="CX228" t="s">
        <v>3824</v>
      </c>
      <c r="CZ228" s="27" t="s">
        <v>5153</v>
      </c>
    </row>
    <row r="229" spans="102:105" ht="15" customHeight="1" x14ac:dyDescent="0.15">
      <c r="CX229" t="s">
        <v>5083</v>
      </c>
      <c r="CY229" s="27" t="s">
        <v>5151</v>
      </c>
      <c r="CZ229" s="27" t="s">
        <v>5153</v>
      </c>
      <c r="DA229" s="27" t="s">
        <v>5154</v>
      </c>
    </row>
    <row r="230" spans="102:105" ht="15" customHeight="1" x14ac:dyDescent="0.15">
      <c r="CX230" t="s">
        <v>4549</v>
      </c>
      <c r="CY230" s="27" t="s">
        <v>5153</v>
      </c>
      <c r="CZ230" s="27" t="s">
        <v>5167</v>
      </c>
    </row>
    <row r="231" spans="102:105" ht="15" customHeight="1" x14ac:dyDescent="0.15">
      <c r="CX231" t="s">
        <v>4552</v>
      </c>
      <c r="CY231" s="27" t="s">
        <v>5153</v>
      </c>
      <c r="CZ231" s="27" t="s">
        <v>5167</v>
      </c>
    </row>
    <row r="232" spans="102:105" ht="15" customHeight="1" x14ac:dyDescent="0.15">
      <c r="CX232" t="s">
        <v>379</v>
      </c>
      <c r="CZ232" s="27" t="s">
        <v>5152</v>
      </c>
    </row>
    <row r="233" spans="102:105" ht="15" customHeight="1" x14ac:dyDescent="0.15">
      <c r="CX233" t="s">
        <v>573</v>
      </c>
      <c r="CZ233" s="27" t="s">
        <v>5152</v>
      </c>
    </row>
    <row r="234" spans="102:105" ht="15" customHeight="1" x14ac:dyDescent="0.15">
      <c r="CX234" t="s">
        <v>3309</v>
      </c>
      <c r="CZ234" s="27" t="s">
        <v>5152</v>
      </c>
    </row>
    <row r="235" spans="102:105" ht="15" customHeight="1" x14ac:dyDescent="0.15">
      <c r="CX235" t="s">
        <v>4825</v>
      </c>
      <c r="CY235" s="27" t="s">
        <v>5153</v>
      </c>
      <c r="CZ235" s="27" t="s">
        <v>5152</v>
      </c>
    </row>
    <row r="236" spans="102:105" ht="15" customHeight="1" x14ac:dyDescent="0.15">
      <c r="CX236" t="s">
        <v>5071</v>
      </c>
      <c r="CY236" s="27" t="s">
        <v>5153</v>
      </c>
      <c r="CZ236" s="27" t="s">
        <v>5152</v>
      </c>
      <c r="DA236" s="27" t="s">
        <v>5152</v>
      </c>
    </row>
    <row r="237" spans="102:105" ht="15" customHeight="1" x14ac:dyDescent="0.15">
      <c r="CX237" t="s">
        <v>4898</v>
      </c>
      <c r="CY237" s="27" t="s">
        <v>5153</v>
      </c>
      <c r="CZ237" s="27" t="s">
        <v>5154</v>
      </c>
    </row>
    <row r="238" spans="102:105" ht="15" customHeight="1" x14ac:dyDescent="0.15">
      <c r="CX238" t="s">
        <v>4897</v>
      </c>
      <c r="CY238" s="27" t="s">
        <v>5153</v>
      </c>
      <c r="CZ238" s="27" t="s">
        <v>5153</v>
      </c>
      <c r="DA238" s="27" t="s">
        <v>5159</v>
      </c>
    </row>
    <row r="239" spans="102:105" ht="15" customHeight="1" x14ac:dyDescent="0.15">
      <c r="CX239" t="s">
        <v>3890</v>
      </c>
      <c r="CZ239" s="27" t="s">
        <v>5153</v>
      </c>
    </row>
    <row r="240" spans="102:105" ht="15" customHeight="1" x14ac:dyDescent="0.15">
      <c r="CX240" t="s">
        <v>4177</v>
      </c>
      <c r="CY240" s="27" t="s">
        <v>5154</v>
      </c>
      <c r="CZ240" s="27" t="s">
        <v>5152</v>
      </c>
    </row>
    <row r="241" spans="102:105" ht="15" customHeight="1" x14ac:dyDescent="0.15">
      <c r="CX241" t="s">
        <v>4901</v>
      </c>
      <c r="CY241" s="27" t="s">
        <v>5154</v>
      </c>
      <c r="CZ241" s="27" t="s">
        <v>5153</v>
      </c>
      <c r="DA241" s="27" t="s">
        <v>5153</v>
      </c>
    </row>
    <row r="242" spans="102:105" ht="15" customHeight="1" x14ac:dyDescent="0.15">
      <c r="CX242" t="s">
        <v>3904</v>
      </c>
      <c r="CZ242" s="27" t="s">
        <v>5154</v>
      </c>
    </row>
    <row r="243" spans="102:105" ht="15" customHeight="1" x14ac:dyDescent="0.15">
      <c r="CX243" t="s">
        <v>4756</v>
      </c>
      <c r="CY243" s="27" t="s">
        <v>5152</v>
      </c>
      <c r="CZ243" s="27" t="s">
        <v>2936</v>
      </c>
    </row>
    <row r="244" spans="102:105" ht="15" customHeight="1" x14ac:dyDescent="0.15">
      <c r="CX244" t="s">
        <v>5093</v>
      </c>
      <c r="CY244" s="27" t="s">
        <v>5154</v>
      </c>
      <c r="CZ244" s="27" t="s">
        <v>5153</v>
      </c>
    </row>
    <row r="245" spans="102:105" ht="15" customHeight="1" x14ac:dyDescent="0.15">
      <c r="CX245" t="s">
        <v>5175</v>
      </c>
      <c r="CZ245" s="27" t="s">
        <v>5152</v>
      </c>
    </row>
    <row r="246" spans="102:105" ht="15" customHeight="1" x14ac:dyDescent="0.15">
      <c r="CX246" t="s">
        <v>4716</v>
      </c>
      <c r="CZ246" s="27" t="s">
        <v>5152</v>
      </c>
    </row>
    <row r="247" spans="102:105" ht="15" customHeight="1" x14ac:dyDescent="0.15">
      <c r="CX247" t="s">
        <v>4639</v>
      </c>
      <c r="CZ247" s="27" t="s">
        <v>5152</v>
      </c>
    </row>
    <row r="248" spans="102:105" ht="15" customHeight="1" x14ac:dyDescent="0.15">
      <c r="CX248" t="s">
        <v>4782</v>
      </c>
      <c r="CY248" s="27" t="s">
        <v>5151</v>
      </c>
      <c r="CZ248" s="27" t="s">
        <v>5153</v>
      </c>
    </row>
    <row r="249" spans="102:105" ht="15" customHeight="1" x14ac:dyDescent="0.15">
      <c r="CX249" t="s">
        <v>581</v>
      </c>
      <c r="CZ249" s="27" t="s">
        <v>5157</v>
      </c>
    </row>
    <row r="250" spans="102:105" ht="15" customHeight="1" x14ac:dyDescent="0.15">
      <c r="CX250" t="s">
        <v>4556</v>
      </c>
      <c r="CZ250" s="27" t="s">
        <v>5153</v>
      </c>
    </row>
    <row r="251" spans="102:105" ht="15" customHeight="1" x14ac:dyDescent="0.15">
      <c r="CX251" t="s">
        <v>4991</v>
      </c>
      <c r="CZ251" s="27" t="s">
        <v>5151</v>
      </c>
    </row>
    <row r="252" spans="102:105" ht="15" customHeight="1" x14ac:dyDescent="0.15">
      <c r="CX252" t="s">
        <v>4956</v>
      </c>
      <c r="CY252" s="27" t="s">
        <v>5153</v>
      </c>
      <c r="CZ252" s="27" t="s">
        <v>5151</v>
      </c>
    </row>
    <row r="253" spans="102:105" ht="15" customHeight="1" x14ac:dyDescent="0.15">
      <c r="CX253" t="s">
        <v>4759</v>
      </c>
      <c r="CZ253" s="27" t="s">
        <v>5152</v>
      </c>
    </row>
    <row r="254" spans="102:105" ht="15" customHeight="1" x14ac:dyDescent="0.15">
      <c r="CX254" t="s">
        <v>3522</v>
      </c>
      <c r="CZ254" s="27" t="s">
        <v>5152</v>
      </c>
    </row>
    <row r="255" spans="102:105" ht="15" customHeight="1" x14ac:dyDescent="0.15">
      <c r="CX255" t="s">
        <v>4047</v>
      </c>
      <c r="CZ255" s="27" t="s">
        <v>5153</v>
      </c>
    </row>
    <row r="256" spans="102:105" ht="15" customHeight="1" x14ac:dyDescent="0.15">
      <c r="CX256" t="s">
        <v>4957</v>
      </c>
      <c r="CY256" s="27" t="s">
        <v>5153</v>
      </c>
      <c r="CZ256" s="27" t="s">
        <v>5152</v>
      </c>
      <c r="DA256" s="27" t="s">
        <v>5152</v>
      </c>
    </row>
    <row r="257" spans="102:105" ht="15" customHeight="1" x14ac:dyDescent="0.15">
      <c r="CX257" t="s">
        <v>5121</v>
      </c>
      <c r="CY257" s="27" t="s">
        <v>5153</v>
      </c>
      <c r="CZ257" s="27" t="s">
        <v>5153</v>
      </c>
      <c r="DA257" s="27" t="s">
        <v>5159</v>
      </c>
    </row>
    <row r="258" spans="102:105" ht="15" customHeight="1" x14ac:dyDescent="0.15">
      <c r="CX258" t="s">
        <v>4902</v>
      </c>
      <c r="CY258" s="27" t="s">
        <v>5153</v>
      </c>
      <c r="CZ258" s="27" t="s">
        <v>5153</v>
      </c>
      <c r="DA258" s="27" t="s">
        <v>5152</v>
      </c>
    </row>
    <row r="259" spans="102:105" ht="15" customHeight="1" x14ac:dyDescent="0.15">
      <c r="CX259" t="s">
        <v>4181</v>
      </c>
      <c r="CZ259" s="27" t="s">
        <v>5153</v>
      </c>
    </row>
    <row r="260" spans="102:105" ht="15" customHeight="1" x14ac:dyDescent="0.15">
      <c r="CX260" t="s">
        <v>3831</v>
      </c>
      <c r="CZ260" s="27" t="s">
        <v>5153</v>
      </c>
    </row>
    <row r="261" spans="102:105" ht="15" customHeight="1" x14ac:dyDescent="0.15">
      <c r="CX261" t="s">
        <v>5025</v>
      </c>
      <c r="CY261" s="27" t="s">
        <v>5152</v>
      </c>
      <c r="CZ261" s="27" t="s">
        <v>5153</v>
      </c>
    </row>
    <row r="262" spans="102:105" ht="15" customHeight="1" x14ac:dyDescent="0.15">
      <c r="CX262" t="s">
        <v>5001</v>
      </c>
      <c r="CY262" s="27" t="s">
        <v>5153</v>
      </c>
      <c r="CZ262" s="27" t="s">
        <v>5153</v>
      </c>
      <c r="DA262" s="27" t="s">
        <v>5151</v>
      </c>
    </row>
    <row r="263" spans="102:105" ht="15" customHeight="1" x14ac:dyDescent="0.15">
      <c r="CX263" t="s">
        <v>3832</v>
      </c>
      <c r="CZ263" s="27" t="s">
        <v>5153</v>
      </c>
    </row>
    <row r="264" spans="102:105" ht="15" customHeight="1" x14ac:dyDescent="0.15">
      <c r="CX264" t="s">
        <v>4504</v>
      </c>
      <c r="CY264" s="27" t="s">
        <v>5153</v>
      </c>
      <c r="CZ264" s="27" t="s">
        <v>5151</v>
      </c>
    </row>
    <row r="265" spans="102:105" ht="15" customHeight="1" x14ac:dyDescent="0.15">
      <c r="CX265" t="s">
        <v>4558</v>
      </c>
      <c r="CZ265" s="27" t="s">
        <v>5151</v>
      </c>
    </row>
    <row r="266" spans="102:105" ht="15" customHeight="1" x14ac:dyDescent="0.15">
      <c r="CX266" t="s">
        <v>3910</v>
      </c>
      <c r="CZ266" s="27" t="s">
        <v>5154</v>
      </c>
    </row>
    <row r="267" spans="102:105" ht="15" customHeight="1" x14ac:dyDescent="0.15">
      <c r="CX267" t="s">
        <v>5028</v>
      </c>
      <c r="CY267" s="27" t="s">
        <v>5153</v>
      </c>
      <c r="CZ267" s="27" t="s">
        <v>5153</v>
      </c>
      <c r="DA267" s="27" t="s">
        <v>5152</v>
      </c>
    </row>
    <row r="268" spans="102:105" ht="15" customHeight="1" x14ac:dyDescent="0.15">
      <c r="CX268" t="s">
        <v>4187</v>
      </c>
      <c r="CZ268" s="27" t="s">
        <v>5153</v>
      </c>
    </row>
    <row r="269" spans="102:105" ht="15" customHeight="1" x14ac:dyDescent="0.15">
      <c r="CX269" t="s">
        <v>5098</v>
      </c>
      <c r="CY269" s="27" t="s">
        <v>5152</v>
      </c>
      <c r="CZ269" s="27" t="s">
        <v>5153</v>
      </c>
    </row>
    <row r="270" spans="102:105" ht="15" customHeight="1" x14ac:dyDescent="0.15">
      <c r="CX270" t="s">
        <v>2916</v>
      </c>
      <c r="CZ270" s="27" t="s">
        <v>5152</v>
      </c>
    </row>
    <row r="271" spans="102:105" ht="15" customHeight="1" x14ac:dyDescent="0.15">
      <c r="CX271" t="s">
        <v>705</v>
      </c>
      <c r="CZ271" s="27" t="s">
        <v>5152</v>
      </c>
    </row>
    <row r="272" spans="102:105" ht="15" customHeight="1" x14ac:dyDescent="0.15">
      <c r="CX272" t="s">
        <v>5087</v>
      </c>
      <c r="CY272" s="27" t="s">
        <v>5153</v>
      </c>
      <c r="CZ272" s="27" t="s">
        <v>5154</v>
      </c>
      <c r="DA272" s="27" t="s">
        <v>5152</v>
      </c>
    </row>
    <row r="273" spans="102:105" ht="15" customHeight="1" x14ac:dyDescent="0.15">
      <c r="CX273" t="s">
        <v>4297</v>
      </c>
      <c r="CY273" s="27" t="s">
        <v>5153</v>
      </c>
      <c r="CZ273" s="27" t="s">
        <v>5152</v>
      </c>
    </row>
    <row r="274" spans="102:105" ht="15" customHeight="1" x14ac:dyDescent="0.15">
      <c r="CX274" t="s">
        <v>4918</v>
      </c>
      <c r="CY274" s="27" t="s">
        <v>5166</v>
      </c>
      <c r="CZ274" s="27" t="s">
        <v>5168</v>
      </c>
    </row>
    <row r="275" spans="102:105" ht="15" customHeight="1" x14ac:dyDescent="0.15">
      <c r="CX275" t="s">
        <v>4908</v>
      </c>
      <c r="CY275" s="27" t="s">
        <v>5153</v>
      </c>
      <c r="CZ275" s="27" t="s">
        <v>5153</v>
      </c>
      <c r="DA275" s="27" t="s">
        <v>5168</v>
      </c>
    </row>
    <row r="276" spans="102:105" ht="15" customHeight="1" x14ac:dyDescent="0.15">
      <c r="CX276" t="s">
        <v>137</v>
      </c>
      <c r="CY276" s="27" t="s">
        <v>5153</v>
      </c>
      <c r="CZ276" s="27" t="s">
        <v>5154</v>
      </c>
    </row>
    <row r="277" spans="102:105" ht="15" customHeight="1" x14ac:dyDescent="0.15">
      <c r="CX277" t="s">
        <v>716</v>
      </c>
      <c r="CY277" s="27" t="s">
        <v>5153</v>
      </c>
      <c r="CZ277" s="27" t="s">
        <v>5154</v>
      </c>
    </row>
    <row r="278" spans="102:105" ht="15" customHeight="1" x14ac:dyDescent="0.15">
      <c r="CX278" t="s">
        <v>720</v>
      </c>
      <c r="CY278" s="27" t="s">
        <v>5153</v>
      </c>
      <c r="CZ278" s="27" t="s">
        <v>5154</v>
      </c>
    </row>
    <row r="279" spans="102:105" ht="15" customHeight="1" x14ac:dyDescent="0.15">
      <c r="CX279" t="s">
        <v>3545</v>
      </c>
      <c r="CY279" s="27" t="s">
        <v>5153</v>
      </c>
      <c r="CZ279" s="27" t="s">
        <v>5153</v>
      </c>
    </row>
    <row r="280" spans="102:105" ht="15" customHeight="1" x14ac:dyDescent="0.15">
      <c r="CX280" t="s">
        <v>4864</v>
      </c>
      <c r="CY280" s="27" t="s">
        <v>5153</v>
      </c>
      <c r="CZ280" s="27" t="s">
        <v>5153</v>
      </c>
      <c r="DA280" s="27" t="s">
        <v>5166</v>
      </c>
    </row>
    <row r="281" spans="102:105" ht="15" customHeight="1" x14ac:dyDescent="0.15">
      <c r="CX281" t="s">
        <v>4506</v>
      </c>
      <c r="CY281" s="27" t="s">
        <v>5153</v>
      </c>
      <c r="CZ281" s="27" t="s">
        <v>5152</v>
      </c>
    </row>
    <row r="282" spans="102:105" ht="15" customHeight="1" x14ac:dyDescent="0.15">
      <c r="CX282" t="s">
        <v>4734</v>
      </c>
      <c r="CZ282" s="27" t="s">
        <v>5153</v>
      </c>
    </row>
    <row r="283" spans="102:105" ht="15" customHeight="1" x14ac:dyDescent="0.15">
      <c r="CX283" t="s">
        <v>3345</v>
      </c>
      <c r="CY283" s="27" t="s">
        <v>5154</v>
      </c>
      <c r="CZ283" s="27" t="s">
        <v>5158</v>
      </c>
    </row>
    <row r="284" spans="102:105" ht="15" customHeight="1" x14ac:dyDescent="0.15">
      <c r="CX284" t="s">
        <v>3366</v>
      </c>
      <c r="CY284" s="27" t="s">
        <v>5154</v>
      </c>
      <c r="CZ284" s="27" t="s">
        <v>5158</v>
      </c>
    </row>
    <row r="285" spans="102:105" ht="15" customHeight="1" x14ac:dyDescent="0.15">
      <c r="CX285" t="s">
        <v>5099</v>
      </c>
      <c r="CY285" s="27" t="s">
        <v>5153</v>
      </c>
      <c r="CZ285" s="27" t="s">
        <v>5153</v>
      </c>
      <c r="DA285" s="27" t="s">
        <v>5159</v>
      </c>
    </row>
    <row r="286" spans="102:105" ht="15" customHeight="1" x14ac:dyDescent="0.15">
      <c r="CX286" t="s">
        <v>603</v>
      </c>
      <c r="CY286" s="27" t="s">
        <v>5157</v>
      </c>
      <c r="CZ286" s="27" t="s">
        <v>5152</v>
      </c>
    </row>
    <row r="287" spans="102:105" ht="15" customHeight="1" x14ac:dyDescent="0.15">
      <c r="CX287" t="s">
        <v>5065</v>
      </c>
      <c r="CY287" s="27" t="s">
        <v>5153</v>
      </c>
      <c r="CZ287" s="27" t="s">
        <v>5153</v>
      </c>
    </row>
    <row r="288" spans="102:105" ht="15" customHeight="1" x14ac:dyDescent="0.15">
      <c r="CX288" t="s">
        <v>3814</v>
      </c>
      <c r="CZ288" s="27" t="s">
        <v>5153</v>
      </c>
    </row>
    <row r="289" spans="102:105" ht="15" customHeight="1" x14ac:dyDescent="0.15">
      <c r="CX289" t="s">
        <v>3771</v>
      </c>
      <c r="CZ289" s="27" t="s">
        <v>5153</v>
      </c>
    </row>
    <row r="290" spans="102:105" ht="15" customHeight="1" x14ac:dyDescent="0.15">
      <c r="CX290" t="s">
        <v>5003</v>
      </c>
      <c r="CY290" s="27" t="s">
        <v>5153</v>
      </c>
      <c r="CZ290" s="27" t="s">
        <v>5151</v>
      </c>
      <c r="DA290" s="27" t="s">
        <v>5151</v>
      </c>
    </row>
    <row r="291" spans="102:105" ht="15" customHeight="1" x14ac:dyDescent="0.15">
      <c r="CX291" t="s">
        <v>4561</v>
      </c>
      <c r="CZ291" s="27" t="s">
        <v>5152</v>
      </c>
    </row>
    <row r="292" spans="102:105" ht="15" customHeight="1" x14ac:dyDescent="0.15">
      <c r="CX292" t="s">
        <v>4304</v>
      </c>
      <c r="CZ292" s="27" t="s">
        <v>5153</v>
      </c>
    </row>
    <row r="293" spans="102:105" ht="15" customHeight="1" x14ac:dyDescent="0.15">
      <c r="CX293" t="s">
        <v>3369</v>
      </c>
      <c r="CZ293" s="27" t="s">
        <v>5153</v>
      </c>
    </row>
    <row r="294" spans="102:105" ht="15" customHeight="1" x14ac:dyDescent="0.15">
      <c r="CX294" t="s">
        <v>890</v>
      </c>
      <c r="CY294" s="27" t="s">
        <v>2936</v>
      </c>
      <c r="CZ294" s="27" t="s">
        <v>5153</v>
      </c>
    </row>
    <row r="295" spans="102:105" ht="15" customHeight="1" x14ac:dyDescent="0.15">
      <c r="CX295" t="s">
        <v>3370</v>
      </c>
      <c r="CZ295" s="27" t="s">
        <v>5154</v>
      </c>
    </row>
    <row r="296" spans="102:105" ht="15" customHeight="1" x14ac:dyDescent="0.15">
      <c r="CX296" t="s">
        <v>4833</v>
      </c>
      <c r="CY296" s="27" t="s">
        <v>5154</v>
      </c>
      <c r="CZ296" s="27" t="s">
        <v>5152</v>
      </c>
    </row>
    <row r="297" spans="102:105" ht="15" customHeight="1" x14ac:dyDescent="0.15">
      <c r="CX297" t="s">
        <v>4914</v>
      </c>
      <c r="CY297" s="27" t="s">
        <v>5153</v>
      </c>
      <c r="CZ297" s="27" t="s">
        <v>5154</v>
      </c>
    </row>
    <row r="298" spans="102:105" ht="15" customHeight="1" x14ac:dyDescent="0.15">
      <c r="CX298" t="s">
        <v>4850</v>
      </c>
      <c r="CY298" s="27" t="s">
        <v>5153</v>
      </c>
      <c r="CZ298" s="27" t="s">
        <v>5152</v>
      </c>
    </row>
    <row r="299" spans="102:105" ht="15" customHeight="1" x14ac:dyDescent="0.15">
      <c r="CX299" t="s">
        <v>4563</v>
      </c>
      <c r="CZ299" s="27" t="s">
        <v>5153</v>
      </c>
    </row>
    <row r="300" spans="102:105" ht="15" customHeight="1" x14ac:dyDescent="0.15">
      <c r="CX300" t="s">
        <v>3835</v>
      </c>
      <c r="CZ300" s="27" t="s">
        <v>5153</v>
      </c>
    </row>
    <row r="301" spans="102:105" ht="15" customHeight="1" x14ac:dyDescent="0.15">
      <c r="CX301" t="s">
        <v>3973</v>
      </c>
      <c r="CZ301" s="27" t="s">
        <v>5153</v>
      </c>
    </row>
    <row r="302" spans="102:105" ht="15" customHeight="1" x14ac:dyDescent="0.15">
      <c r="CX302" t="s">
        <v>5051</v>
      </c>
      <c r="CY302" s="27" t="s">
        <v>5153</v>
      </c>
      <c r="CZ302" s="27" t="s">
        <v>5153</v>
      </c>
      <c r="DA302" s="27" t="s">
        <v>5152</v>
      </c>
    </row>
    <row r="303" spans="102:105" ht="15" customHeight="1" x14ac:dyDescent="0.15">
      <c r="CX303" t="s">
        <v>4787</v>
      </c>
      <c r="CY303" s="27" t="s">
        <v>5153</v>
      </c>
      <c r="CZ303" s="27" t="s">
        <v>5152</v>
      </c>
    </row>
    <row r="304" spans="102:105" ht="15" customHeight="1" x14ac:dyDescent="0.15">
      <c r="CX304" t="s">
        <v>3837</v>
      </c>
      <c r="CZ304" s="27" t="s">
        <v>5152</v>
      </c>
    </row>
    <row r="305" spans="102:105" ht="15" customHeight="1" x14ac:dyDescent="0.15">
      <c r="CX305" t="s">
        <v>4983</v>
      </c>
      <c r="CY305" s="27" t="s">
        <v>5151</v>
      </c>
      <c r="CZ305" s="27" t="s">
        <v>5151</v>
      </c>
    </row>
    <row r="306" spans="102:105" ht="15" customHeight="1" x14ac:dyDescent="0.15">
      <c r="CX306" t="s">
        <v>4399</v>
      </c>
      <c r="CZ306" s="27" t="s">
        <v>5153</v>
      </c>
    </row>
    <row r="307" spans="102:105" ht="15" customHeight="1" x14ac:dyDescent="0.15">
      <c r="CX307" t="s">
        <v>4508</v>
      </c>
      <c r="CY307" s="27" t="s">
        <v>5153</v>
      </c>
      <c r="CZ307" s="27" t="s">
        <v>5153</v>
      </c>
    </row>
    <row r="308" spans="102:105" ht="15" customHeight="1" x14ac:dyDescent="0.15">
      <c r="CX308" t="s">
        <v>3371</v>
      </c>
      <c r="CZ308" s="27" t="s">
        <v>5152</v>
      </c>
    </row>
    <row r="309" spans="102:105" ht="15" customHeight="1" x14ac:dyDescent="0.15">
      <c r="CX309" t="s">
        <v>5022</v>
      </c>
      <c r="CY309" s="27" t="s">
        <v>5153</v>
      </c>
      <c r="CZ309" s="27" t="s">
        <v>5153</v>
      </c>
      <c r="DA309" s="27" t="s">
        <v>5153</v>
      </c>
    </row>
    <row r="310" spans="102:105" ht="15" customHeight="1" x14ac:dyDescent="0.15">
      <c r="CX310" t="s">
        <v>4569</v>
      </c>
      <c r="CZ310" s="27" t="s">
        <v>5152</v>
      </c>
    </row>
    <row r="311" spans="102:105" ht="15" customHeight="1" x14ac:dyDescent="0.15">
      <c r="CX311" t="s">
        <v>4571</v>
      </c>
      <c r="CZ311" s="27" t="s">
        <v>5151</v>
      </c>
    </row>
    <row r="312" spans="102:105" ht="15" customHeight="1" x14ac:dyDescent="0.15">
      <c r="CX312" t="s">
        <v>994</v>
      </c>
      <c r="CZ312" s="27" t="s">
        <v>5151</v>
      </c>
    </row>
    <row r="313" spans="102:105" ht="15" customHeight="1" x14ac:dyDescent="0.15">
      <c r="CX313" t="s">
        <v>3974</v>
      </c>
      <c r="CZ313" s="27" t="s">
        <v>5151</v>
      </c>
    </row>
    <row r="314" spans="102:105" ht="15" customHeight="1" x14ac:dyDescent="0.15">
      <c r="CX314" t="s">
        <v>3245</v>
      </c>
      <c r="CZ314" s="27" t="s">
        <v>5151</v>
      </c>
    </row>
    <row r="315" spans="102:105" ht="15" customHeight="1" x14ac:dyDescent="0.15">
      <c r="CX315" t="s">
        <v>4789</v>
      </c>
      <c r="CY315" s="27" t="s">
        <v>5153</v>
      </c>
      <c r="CZ315" s="27" t="s">
        <v>5153</v>
      </c>
    </row>
    <row r="316" spans="102:105" ht="15" customHeight="1" x14ac:dyDescent="0.15">
      <c r="CX316" t="s">
        <v>3574</v>
      </c>
      <c r="CZ316" s="27" t="s">
        <v>5152</v>
      </c>
    </row>
    <row r="317" spans="102:105" ht="15" customHeight="1" x14ac:dyDescent="0.15">
      <c r="CX317" t="s">
        <v>5070</v>
      </c>
      <c r="CY317" s="27" t="s">
        <v>5153</v>
      </c>
      <c r="CZ317" s="27" t="s">
        <v>5153</v>
      </c>
      <c r="DA317" s="27" t="s">
        <v>5152</v>
      </c>
    </row>
    <row r="318" spans="102:105" ht="15" customHeight="1" x14ac:dyDescent="0.15">
      <c r="CX318" t="s">
        <v>4401</v>
      </c>
      <c r="CZ318" s="27" t="s">
        <v>5153</v>
      </c>
    </row>
    <row r="319" spans="102:105" ht="15" customHeight="1" x14ac:dyDescent="0.15">
      <c r="CX319" t="s">
        <v>4862</v>
      </c>
      <c r="CY319" s="27" t="s">
        <v>5151</v>
      </c>
      <c r="CZ319" s="27" t="s">
        <v>5153</v>
      </c>
    </row>
    <row r="320" spans="102:105" ht="15" customHeight="1" x14ac:dyDescent="0.15">
      <c r="CX320" t="s">
        <v>4313</v>
      </c>
      <c r="CY320" s="27" t="s">
        <v>5153</v>
      </c>
      <c r="CZ320" s="27" t="s">
        <v>2936</v>
      </c>
    </row>
    <row r="321" spans="102:105" ht="15" customHeight="1" x14ac:dyDescent="0.15">
      <c r="CX321" t="s">
        <v>4402</v>
      </c>
      <c r="CZ321" s="27" t="s">
        <v>5153</v>
      </c>
    </row>
    <row r="322" spans="102:105" ht="15" customHeight="1" x14ac:dyDescent="0.15">
      <c r="CX322" t="s">
        <v>5111</v>
      </c>
      <c r="CY322" s="27" t="s">
        <v>5152</v>
      </c>
      <c r="CZ322" s="27" t="s">
        <v>5153</v>
      </c>
    </row>
    <row r="323" spans="102:105" ht="15" customHeight="1" x14ac:dyDescent="0.15">
      <c r="CX323" t="s">
        <v>1172</v>
      </c>
      <c r="CY323" s="27" t="s">
        <v>5167</v>
      </c>
      <c r="CZ323" s="27" t="s">
        <v>5153</v>
      </c>
    </row>
    <row r="324" spans="102:105" ht="15" customHeight="1" x14ac:dyDescent="0.15">
      <c r="CX324" t="s">
        <v>3294</v>
      </c>
      <c r="CZ324" s="27" t="s">
        <v>5153</v>
      </c>
    </row>
    <row r="325" spans="102:105" ht="15" customHeight="1" x14ac:dyDescent="0.15">
      <c r="CX325" t="s">
        <v>4315</v>
      </c>
      <c r="CY325" s="27" t="s">
        <v>5153</v>
      </c>
      <c r="CZ325" s="27" t="s">
        <v>5152</v>
      </c>
    </row>
    <row r="326" spans="102:105" ht="15" customHeight="1" x14ac:dyDescent="0.15">
      <c r="CX326" t="s">
        <v>4894</v>
      </c>
      <c r="CY326" s="27" t="s">
        <v>5153</v>
      </c>
      <c r="CZ326" s="27" t="s">
        <v>5152</v>
      </c>
      <c r="DA326" s="27" t="s">
        <v>5152</v>
      </c>
    </row>
    <row r="327" spans="102:105" ht="15" customHeight="1" x14ac:dyDescent="0.15">
      <c r="CX327" t="s">
        <v>4762</v>
      </c>
      <c r="CY327" s="27" t="s">
        <v>5153</v>
      </c>
      <c r="CZ327" s="27" t="s">
        <v>2936</v>
      </c>
    </row>
    <row r="328" spans="102:105" ht="15" customHeight="1" x14ac:dyDescent="0.15">
      <c r="CX328" t="s">
        <v>5123</v>
      </c>
      <c r="CY328" s="27" t="s">
        <v>5153</v>
      </c>
      <c r="CZ328" s="27" t="s">
        <v>5153</v>
      </c>
      <c r="DA328" s="27" t="s">
        <v>5152</v>
      </c>
    </row>
    <row r="329" spans="102:105" ht="15" customHeight="1" x14ac:dyDescent="0.15">
      <c r="CX329" t="s">
        <v>4834</v>
      </c>
      <c r="CY329" s="27" t="s">
        <v>5153</v>
      </c>
      <c r="CZ329" s="27" t="s">
        <v>5152</v>
      </c>
    </row>
    <row r="330" spans="102:105" ht="15" customHeight="1" x14ac:dyDescent="0.15">
      <c r="CX330" t="s">
        <v>82</v>
      </c>
      <c r="CY330" s="27" t="s">
        <v>5167</v>
      </c>
      <c r="CZ330" s="27" t="s">
        <v>5153</v>
      </c>
    </row>
    <row r="331" spans="102:105" ht="15" customHeight="1" x14ac:dyDescent="0.15">
      <c r="CX331" t="s">
        <v>830</v>
      </c>
      <c r="CY331" s="27" t="s">
        <v>5153</v>
      </c>
      <c r="CZ331" s="27" t="s">
        <v>5155</v>
      </c>
    </row>
    <row r="332" spans="102:105" ht="15" customHeight="1" x14ac:dyDescent="0.15">
      <c r="CX332" t="s">
        <v>3376</v>
      </c>
      <c r="CY332" s="27" t="s">
        <v>5153</v>
      </c>
      <c r="CZ332" s="27" t="s">
        <v>5155</v>
      </c>
    </row>
    <row r="333" spans="102:105" ht="15" customHeight="1" x14ac:dyDescent="0.15">
      <c r="CX333" t="s">
        <v>827</v>
      </c>
      <c r="CZ333" s="27" t="s">
        <v>5153</v>
      </c>
    </row>
    <row r="334" spans="102:105" ht="15" customHeight="1" x14ac:dyDescent="0.15">
      <c r="CX334" t="s">
        <v>3589</v>
      </c>
      <c r="CZ334" s="27" t="s">
        <v>5153</v>
      </c>
    </row>
    <row r="335" spans="102:105" ht="15" customHeight="1" x14ac:dyDescent="0.15">
      <c r="CX335" t="s">
        <v>3914</v>
      </c>
      <c r="CZ335" s="27" t="s">
        <v>5156</v>
      </c>
    </row>
    <row r="336" spans="102:105" ht="15" customHeight="1" x14ac:dyDescent="0.15">
      <c r="CX336" t="s">
        <v>635</v>
      </c>
      <c r="CZ336" s="27" t="s">
        <v>5156</v>
      </c>
    </row>
    <row r="337" spans="102:104" ht="15" customHeight="1" x14ac:dyDescent="0.15">
      <c r="CX337" t="s">
        <v>5139</v>
      </c>
      <c r="CY337" s="27" t="s">
        <v>5152</v>
      </c>
    </row>
    <row r="338" spans="102:104" ht="15" customHeight="1" x14ac:dyDescent="0.15">
      <c r="CX338" t="s">
        <v>357</v>
      </c>
      <c r="CY338" s="27" t="s">
        <v>5152</v>
      </c>
      <c r="CZ338" s="27" t="s">
        <v>5154</v>
      </c>
    </row>
    <row r="339" spans="102:104" ht="15" customHeight="1" x14ac:dyDescent="0.15">
      <c r="CX339" t="s">
        <v>4574</v>
      </c>
      <c r="CY339" s="27" t="s">
        <v>5153</v>
      </c>
      <c r="CZ339" s="27" t="s">
        <v>5154</v>
      </c>
    </row>
    <row r="340" spans="102:104" ht="15" customHeight="1" x14ac:dyDescent="0.15">
      <c r="CX340" t="s">
        <v>4890</v>
      </c>
      <c r="CY340" s="27" t="s">
        <v>5151</v>
      </c>
      <c r="CZ340" s="27" t="s">
        <v>5153</v>
      </c>
    </row>
    <row r="341" spans="102:104" ht="15" customHeight="1" x14ac:dyDescent="0.15">
      <c r="CX341" t="s">
        <v>4935</v>
      </c>
      <c r="CY341" s="27" t="s">
        <v>2936</v>
      </c>
      <c r="CZ341" s="27" t="s">
        <v>5153</v>
      </c>
    </row>
    <row r="342" spans="102:104" ht="15" customHeight="1" x14ac:dyDescent="0.15">
      <c r="CX342" t="s">
        <v>4190</v>
      </c>
      <c r="CZ342" s="27" t="s">
        <v>5152</v>
      </c>
    </row>
    <row r="343" spans="102:104" ht="15" customHeight="1" x14ac:dyDescent="0.15">
      <c r="CX343" t="s">
        <v>997</v>
      </c>
      <c r="CZ343" s="27" t="s">
        <v>5152</v>
      </c>
    </row>
    <row r="344" spans="102:104" ht="15" customHeight="1" x14ac:dyDescent="0.15">
      <c r="CX344" t="s">
        <v>3976</v>
      </c>
      <c r="CZ344" s="27" t="s">
        <v>5151</v>
      </c>
    </row>
    <row r="345" spans="102:104" ht="15" customHeight="1" x14ac:dyDescent="0.15">
      <c r="CX345" t="s">
        <v>5052</v>
      </c>
      <c r="CY345" s="27" t="s">
        <v>5153</v>
      </c>
    </row>
    <row r="346" spans="102:104" ht="15" customHeight="1" x14ac:dyDescent="0.15">
      <c r="CX346" t="s">
        <v>5005</v>
      </c>
      <c r="CY346" s="27" t="s">
        <v>5151</v>
      </c>
      <c r="CZ346" s="27" t="s">
        <v>5151</v>
      </c>
    </row>
    <row r="347" spans="102:104" ht="15" customHeight="1" x14ac:dyDescent="0.15">
      <c r="CX347" t="s">
        <v>3982</v>
      </c>
      <c r="CY347" s="27" t="s">
        <v>5153</v>
      </c>
      <c r="CZ347" s="27" t="s">
        <v>5154</v>
      </c>
    </row>
    <row r="348" spans="102:104" ht="15" customHeight="1" x14ac:dyDescent="0.15">
      <c r="CX348" t="s">
        <v>3922</v>
      </c>
      <c r="CZ348" s="27" t="s">
        <v>5152</v>
      </c>
    </row>
    <row r="349" spans="102:104" ht="15" customHeight="1" x14ac:dyDescent="0.15">
      <c r="CX349" t="s">
        <v>5124</v>
      </c>
      <c r="CY349" s="27" t="s">
        <v>5152</v>
      </c>
    </row>
    <row r="350" spans="102:104" ht="15" customHeight="1" x14ac:dyDescent="0.15">
      <c r="CX350" t="s">
        <v>3839</v>
      </c>
      <c r="CZ350" s="27" t="s">
        <v>5153</v>
      </c>
    </row>
    <row r="351" spans="102:104" ht="15" customHeight="1" x14ac:dyDescent="0.15">
      <c r="CX351" t="s">
        <v>4320</v>
      </c>
      <c r="CY351" s="27" t="s">
        <v>5153</v>
      </c>
      <c r="CZ351" s="27" t="s">
        <v>2936</v>
      </c>
    </row>
    <row r="352" spans="102:104" ht="15" customHeight="1" x14ac:dyDescent="0.15">
      <c r="CX352" t="s">
        <v>5180</v>
      </c>
      <c r="CY352" s="27" t="s">
        <v>5159</v>
      </c>
      <c r="CZ352" s="27" t="s">
        <v>2936</v>
      </c>
    </row>
    <row r="353" spans="102:105" ht="15" customHeight="1" x14ac:dyDescent="0.15">
      <c r="CX353" t="s">
        <v>5053</v>
      </c>
      <c r="CY353" s="27" t="s">
        <v>5153</v>
      </c>
      <c r="CZ353" s="27" t="s">
        <v>5153</v>
      </c>
      <c r="DA353" s="27" t="s">
        <v>5159</v>
      </c>
    </row>
    <row r="354" spans="102:105" ht="15" customHeight="1" x14ac:dyDescent="0.15">
      <c r="CX354" t="s">
        <v>3895</v>
      </c>
      <c r="CZ354" s="27" t="s">
        <v>5152</v>
      </c>
    </row>
    <row r="355" spans="102:105" ht="15" customHeight="1" x14ac:dyDescent="0.15">
      <c r="CX355" t="s">
        <v>4928</v>
      </c>
      <c r="CY355" s="27" t="s">
        <v>5152</v>
      </c>
      <c r="CZ355" s="27" t="s">
        <v>5152</v>
      </c>
      <c r="DA355" s="27" t="s">
        <v>5152</v>
      </c>
    </row>
    <row r="356" spans="102:105" ht="15" customHeight="1" x14ac:dyDescent="0.15">
      <c r="CX356" t="s">
        <v>3927</v>
      </c>
      <c r="CZ356" s="27" t="s">
        <v>5153</v>
      </c>
    </row>
    <row r="357" spans="102:105" ht="15" customHeight="1" x14ac:dyDescent="0.15">
      <c r="CX357" t="s">
        <v>4851</v>
      </c>
      <c r="CY357" s="27" t="s">
        <v>5153</v>
      </c>
      <c r="CZ357" s="27" t="s">
        <v>5154</v>
      </c>
    </row>
    <row r="358" spans="102:105" ht="15" customHeight="1" x14ac:dyDescent="0.15">
      <c r="CX358" t="s">
        <v>4852</v>
      </c>
      <c r="CY358" s="27" t="s">
        <v>5151</v>
      </c>
      <c r="CZ358" s="27" t="s">
        <v>5153</v>
      </c>
    </row>
    <row r="359" spans="102:105" ht="15" customHeight="1" x14ac:dyDescent="0.15">
      <c r="CX359" t="s">
        <v>5125</v>
      </c>
      <c r="CY359" s="27" t="s">
        <v>5151</v>
      </c>
      <c r="CZ359" s="27" t="s">
        <v>5153</v>
      </c>
      <c r="DA359" s="27" t="s">
        <v>5153</v>
      </c>
    </row>
    <row r="360" spans="102:105" ht="15" customHeight="1" x14ac:dyDescent="0.15">
      <c r="CX360" t="s">
        <v>5069</v>
      </c>
      <c r="CY360" s="27" t="s">
        <v>5153</v>
      </c>
      <c r="CZ360" s="27" t="s">
        <v>5152</v>
      </c>
      <c r="DA360" s="27" t="s">
        <v>5152</v>
      </c>
    </row>
    <row r="361" spans="102:105" ht="15" customHeight="1" x14ac:dyDescent="0.15">
      <c r="CX361" t="s">
        <v>5067</v>
      </c>
      <c r="CY361" s="27" t="s">
        <v>5152</v>
      </c>
      <c r="CZ361" s="27" t="s">
        <v>5153</v>
      </c>
    </row>
    <row r="362" spans="102:105" ht="15" customHeight="1" x14ac:dyDescent="0.15">
      <c r="CX362" t="s">
        <v>72</v>
      </c>
      <c r="CY362" s="27" t="s">
        <v>5158</v>
      </c>
      <c r="CZ362" s="27" t="s">
        <v>5151</v>
      </c>
    </row>
    <row r="363" spans="102:105" ht="15" customHeight="1" x14ac:dyDescent="0.15">
      <c r="CX363" t="s">
        <v>908</v>
      </c>
      <c r="CY363" s="27" t="s">
        <v>5151</v>
      </c>
      <c r="CZ363" s="27" t="s">
        <v>5158</v>
      </c>
    </row>
    <row r="364" spans="102:105" ht="15" customHeight="1" x14ac:dyDescent="0.15">
      <c r="CX364" t="s">
        <v>4510</v>
      </c>
      <c r="CY364" s="27" t="s">
        <v>5151</v>
      </c>
      <c r="CZ364" s="27" t="s">
        <v>5153</v>
      </c>
    </row>
    <row r="365" spans="102:105" ht="15" customHeight="1" x14ac:dyDescent="0.15">
      <c r="CX365" t="s">
        <v>5024</v>
      </c>
      <c r="CY365" s="27" t="s">
        <v>5153</v>
      </c>
      <c r="CZ365" s="27" t="s">
        <v>5151</v>
      </c>
      <c r="DA365" s="27" t="s">
        <v>5151</v>
      </c>
    </row>
    <row r="366" spans="102:105" ht="15" customHeight="1" x14ac:dyDescent="0.15">
      <c r="CX366" t="s">
        <v>4667</v>
      </c>
      <c r="CY366" s="27" t="s">
        <v>5153</v>
      </c>
      <c r="CZ366" s="27" t="s">
        <v>2936</v>
      </c>
    </row>
    <row r="367" spans="102:105" ht="15" customHeight="1" x14ac:dyDescent="0.15">
      <c r="CX367" t="s">
        <v>403</v>
      </c>
      <c r="CY367" s="27" t="s">
        <v>5156</v>
      </c>
      <c r="CZ367" s="27" t="s">
        <v>2936</v>
      </c>
    </row>
    <row r="368" spans="102:105" ht="15" customHeight="1" x14ac:dyDescent="0.15">
      <c r="CX368" t="s">
        <v>4859</v>
      </c>
      <c r="CY368" s="27" t="s">
        <v>5153</v>
      </c>
      <c r="CZ368" s="27" t="s">
        <v>5153</v>
      </c>
      <c r="DA368" s="27" t="s">
        <v>5152</v>
      </c>
    </row>
    <row r="369" spans="102:105" ht="15" customHeight="1" x14ac:dyDescent="0.15">
      <c r="CX369" t="s">
        <v>3387</v>
      </c>
      <c r="CZ369" s="27" t="s">
        <v>5153</v>
      </c>
    </row>
    <row r="370" spans="102:105" ht="15" customHeight="1" x14ac:dyDescent="0.15">
      <c r="CX370" t="s">
        <v>4194</v>
      </c>
      <c r="CY370" s="27" t="s">
        <v>5153</v>
      </c>
      <c r="CZ370" s="27" t="s">
        <v>5152</v>
      </c>
    </row>
    <row r="371" spans="102:105" ht="15" customHeight="1" x14ac:dyDescent="0.15">
      <c r="CX371" t="s">
        <v>4580</v>
      </c>
      <c r="CZ371" s="27" t="s">
        <v>5153</v>
      </c>
    </row>
    <row r="372" spans="102:105" ht="15" customHeight="1" x14ac:dyDescent="0.15">
      <c r="CX372" t="s">
        <v>3783</v>
      </c>
      <c r="CZ372" s="27" t="s">
        <v>5152</v>
      </c>
    </row>
    <row r="373" spans="102:105" ht="15" customHeight="1" x14ac:dyDescent="0.15">
      <c r="CX373" t="s">
        <v>3929</v>
      </c>
      <c r="CZ373" s="27" t="s">
        <v>5154</v>
      </c>
    </row>
    <row r="374" spans="102:105" ht="15" customHeight="1" x14ac:dyDescent="0.15">
      <c r="CX374" t="s">
        <v>4325</v>
      </c>
      <c r="CY374" s="27" t="s">
        <v>5153</v>
      </c>
      <c r="CZ374" s="27" t="s">
        <v>5154</v>
      </c>
    </row>
    <row r="375" spans="102:105" ht="15" customHeight="1" x14ac:dyDescent="0.15">
      <c r="CX375" t="s">
        <v>4794</v>
      </c>
      <c r="CY375" s="27" t="s">
        <v>5151</v>
      </c>
      <c r="CZ375" s="27" t="s">
        <v>5153</v>
      </c>
    </row>
    <row r="376" spans="102:105" ht="15" customHeight="1" x14ac:dyDescent="0.15">
      <c r="CX376" t="s">
        <v>5078</v>
      </c>
      <c r="CY376" s="27" t="s">
        <v>5151</v>
      </c>
      <c r="CZ376" s="27" t="s">
        <v>5153</v>
      </c>
      <c r="DA376" s="27" t="s">
        <v>5153</v>
      </c>
    </row>
    <row r="377" spans="102:105" ht="15" customHeight="1" x14ac:dyDescent="0.15">
      <c r="CX377" t="s">
        <v>3842</v>
      </c>
      <c r="CZ377" s="27" t="s">
        <v>5153</v>
      </c>
    </row>
    <row r="378" spans="102:105" ht="15" customHeight="1" x14ac:dyDescent="0.15">
      <c r="CX378" t="s">
        <v>446</v>
      </c>
      <c r="CY378" s="27" t="s">
        <v>5167</v>
      </c>
      <c r="CZ378" s="27" t="s">
        <v>5154</v>
      </c>
    </row>
    <row r="379" spans="102:105" ht="15" customHeight="1" x14ac:dyDescent="0.15">
      <c r="CX379" t="s">
        <v>920</v>
      </c>
      <c r="CY379" s="27" t="s">
        <v>5154</v>
      </c>
      <c r="CZ379" s="27" t="s">
        <v>5155</v>
      </c>
    </row>
    <row r="380" spans="102:105" ht="15" customHeight="1" x14ac:dyDescent="0.15">
      <c r="CX380" t="s">
        <v>4736</v>
      </c>
      <c r="CY380" s="27" t="s">
        <v>5151</v>
      </c>
      <c r="CZ380" s="27" t="s">
        <v>5153</v>
      </c>
    </row>
    <row r="381" spans="102:105" ht="15" customHeight="1" x14ac:dyDescent="0.15">
      <c r="CX381" t="s">
        <v>5072</v>
      </c>
      <c r="CY381" s="27" t="s">
        <v>5153</v>
      </c>
      <c r="CZ381" s="27" t="s">
        <v>5151</v>
      </c>
      <c r="DA381" s="27" t="s">
        <v>5151</v>
      </c>
    </row>
    <row r="382" spans="102:105" ht="15" customHeight="1" x14ac:dyDescent="0.15">
      <c r="CX382" t="s">
        <v>3390</v>
      </c>
      <c r="CZ382" s="27" t="s">
        <v>5151</v>
      </c>
    </row>
    <row r="383" spans="102:105" ht="15" customHeight="1" x14ac:dyDescent="0.15">
      <c r="CX383" t="s">
        <v>5056</v>
      </c>
      <c r="CY383" s="27" t="s">
        <v>5153</v>
      </c>
      <c r="CZ383" s="27" t="s">
        <v>5151</v>
      </c>
    </row>
    <row r="384" spans="102:105" ht="15" customHeight="1" x14ac:dyDescent="0.15">
      <c r="CX384" t="s">
        <v>4196</v>
      </c>
      <c r="CY384" s="27" t="s">
        <v>5153</v>
      </c>
      <c r="CZ384" s="27" t="s">
        <v>5154</v>
      </c>
    </row>
    <row r="385" spans="102:105" ht="15" customHeight="1" x14ac:dyDescent="0.15">
      <c r="CX385" t="s">
        <v>4900</v>
      </c>
      <c r="CY385" s="27" t="s">
        <v>5153</v>
      </c>
      <c r="CZ385" s="27" t="s">
        <v>5154</v>
      </c>
      <c r="DA385" s="27" t="s">
        <v>5154</v>
      </c>
    </row>
    <row r="386" spans="102:105" ht="15" customHeight="1" x14ac:dyDescent="0.15">
      <c r="CX386" t="s">
        <v>3310</v>
      </c>
      <c r="CZ386" s="27" t="s">
        <v>5154</v>
      </c>
    </row>
    <row r="387" spans="102:105" ht="15" customHeight="1" x14ac:dyDescent="0.15">
      <c r="CX387" t="s">
        <v>3931</v>
      </c>
      <c r="CY387" s="27" t="s">
        <v>5153</v>
      </c>
      <c r="CZ387" s="27" t="s">
        <v>5154</v>
      </c>
    </row>
    <row r="388" spans="102:105" ht="15" customHeight="1" x14ac:dyDescent="0.15">
      <c r="CX388" t="s">
        <v>5127</v>
      </c>
      <c r="CY388" s="27" t="s">
        <v>5153</v>
      </c>
      <c r="CZ388" s="27" t="s">
        <v>5154</v>
      </c>
      <c r="DA388" s="27" t="s">
        <v>5154</v>
      </c>
    </row>
    <row r="389" spans="102:105" ht="15" customHeight="1" x14ac:dyDescent="0.15">
      <c r="CX389" t="s">
        <v>1139</v>
      </c>
      <c r="CZ389" s="27" t="s">
        <v>5153</v>
      </c>
    </row>
    <row r="390" spans="102:105" ht="15" customHeight="1" x14ac:dyDescent="0.15">
      <c r="CX390" t="s">
        <v>3332</v>
      </c>
      <c r="CZ390" s="27" t="s">
        <v>5153</v>
      </c>
    </row>
    <row r="391" spans="102:105" ht="15" customHeight="1" x14ac:dyDescent="0.15">
      <c r="CX391" t="s">
        <v>946</v>
      </c>
      <c r="CZ391" s="27" t="s">
        <v>5153</v>
      </c>
    </row>
    <row r="392" spans="102:105" ht="15" customHeight="1" x14ac:dyDescent="0.15">
      <c r="CX392" t="s">
        <v>4899</v>
      </c>
      <c r="CY392" s="27" t="s">
        <v>5153</v>
      </c>
      <c r="CZ392" s="27" t="s">
        <v>5153</v>
      </c>
      <c r="DA392" s="27" t="s">
        <v>5168</v>
      </c>
    </row>
    <row r="393" spans="102:105" ht="15" customHeight="1" x14ac:dyDescent="0.15">
      <c r="CX393" t="s">
        <v>4198</v>
      </c>
      <c r="CY393" s="27" t="s">
        <v>5153</v>
      </c>
      <c r="CZ393" s="27" t="s">
        <v>5162</v>
      </c>
    </row>
    <row r="394" spans="102:105" ht="15" customHeight="1" x14ac:dyDescent="0.15">
      <c r="CX394" t="s">
        <v>4835</v>
      </c>
      <c r="CY394" s="27" t="s">
        <v>5153</v>
      </c>
      <c r="CZ394" s="27" t="s">
        <v>5154</v>
      </c>
    </row>
    <row r="395" spans="102:105" ht="15" customHeight="1" x14ac:dyDescent="0.15">
      <c r="CX395" t="s">
        <v>5057</v>
      </c>
      <c r="CY395" s="27" t="s">
        <v>5151</v>
      </c>
      <c r="CZ395" s="27" t="s">
        <v>5151</v>
      </c>
      <c r="DA395" s="27" t="s">
        <v>5153</v>
      </c>
    </row>
    <row r="396" spans="102:105" ht="15" customHeight="1" x14ac:dyDescent="0.15">
      <c r="CX396" t="s">
        <v>5140</v>
      </c>
      <c r="CY396" s="27" t="s">
        <v>5153</v>
      </c>
    </row>
    <row r="397" spans="102:105" ht="15" customHeight="1" x14ac:dyDescent="0.15">
      <c r="CX397" t="s">
        <v>5059</v>
      </c>
      <c r="CY397" s="27" t="s">
        <v>5153</v>
      </c>
      <c r="CZ397" s="27" t="s">
        <v>5153</v>
      </c>
      <c r="DA397" s="27" t="s">
        <v>5152</v>
      </c>
    </row>
    <row r="398" spans="102:105" ht="15" customHeight="1" x14ac:dyDescent="0.15">
      <c r="CX398" t="s">
        <v>4585</v>
      </c>
      <c r="CY398" s="27" t="s">
        <v>5153</v>
      </c>
      <c r="CZ398" s="27" t="s">
        <v>5152</v>
      </c>
    </row>
    <row r="399" spans="102:105" ht="15" customHeight="1" x14ac:dyDescent="0.15">
      <c r="CX399" t="s">
        <v>4200</v>
      </c>
      <c r="CZ399" s="27" t="s">
        <v>5153</v>
      </c>
    </row>
    <row r="400" spans="102:105" ht="15" customHeight="1" x14ac:dyDescent="0.15">
      <c r="CX400" t="s">
        <v>4588</v>
      </c>
      <c r="CZ400" s="27" t="s">
        <v>5152</v>
      </c>
    </row>
    <row r="401" spans="102:105" ht="15" customHeight="1" x14ac:dyDescent="0.15">
      <c r="CX401" t="s">
        <v>3392</v>
      </c>
      <c r="CY401" s="27" t="s">
        <v>5154</v>
      </c>
      <c r="CZ401" s="27" t="s">
        <v>5157</v>
      </c>
    </row>
    <row r="402" spans="102:105" ht="15" customHeight="1" x14ac:dyDescent="0.15">
      <c r="CX402" t="s">
        <v>3346</v>
      </c>
      <c r="CY402" s="27" t="s">
        <v>5154</v>
      </c>
      <c r="CZ402" s="27" t="s">
        <v>5157</v>
      </c>
    </row>
    <row r="403" spans="102:105" ht="15" customHeight="1" x14ac:dyDescent="0.15">
      <c r="CX403" t="s">
        <v>5085</v>
      </c>
      <c r="CY403" s="27" t="s">
        <v>5151</v>
      </c>
      <c r="CZ403" s="27" t="s">
        <v>5153</v>
      </c>
      <c r="DA403" s="27" t="s">
        <v>5153</v>
      </c>
    </row>
    <row r="404" spans="102:105" ht="15" customHeight="1" x14ac:dyDescent="0.15">
      <c r="CX404" t="s">
        <v>4797</v>
      </c>
      <c r="CY404" s="27" t="s">
        <v>5153</v>
      </c>
      <c r="CZ404" s="27" t="s">
        <v>5154</v>
      </c>
    </row>
    <row r="405" spans="102:105" ht="15" customHeight="1" x14ac:dyDescent="0.15">
      <c r="CX405" t="s">
        <v>3933</v>
      </c>
      <c r="CZ405" s="27" t="s">
        <v>5153</v>
      </c>
    </row>
    <row r="406" spans="102:105" ht="15" customHeight="1" x14ac:dyDescent="0.15">
      <c r="CX406" t="s">
        <v>4403</v>
      </c>
      <c r="CY406" s="27" t="s">
        <v>5153</v>
      </c>
      <c r="CZ406" s="27" t="s">
        <v>5152</v>
      </c>
    </row>
    <row r="407" spans="102:105" ht="15" customHeight="1" x14ac:dyDescent="0.15">
      <c r="CX407" t="s">
        <v>4903</v>
      </c>
      <c r="CY407" s="27" t="s">
        <v>5153</v>
      </c>
      <c r="CZ407" s="27" t="s">
        <v>5154</v>
      </c>
      <c r="DA407" s="27" t="s">
        <v>5152</v>
      </c>
    </row>
    <row r="408" spans="102:105" ht="15" customHeight="1" x14ac:dyDescent="0.15">
      <c r="CX408" t="s">
        <v>4205</v>
      </c>
      <c r="CZ408" s="27" t="s">
        <v>5152</v>
      </c>
    </row>
    <row r="409" spans="102:105" ht="15" customHeight="1" x14ac:dyDescent="0.15">
      <c r="CX409" t="s">
        <v>4972</v>
      </c>
      <c r="CY409" s="27" t="s">
        <v>5154</v>
      </c>
      <c r="CZ409" s="27" t="s">
        <v>5153</v>
      </c>
    </row>
    <row r="410" spans="102:105" ht="15" customHeight="1" x14ac:dyDescent="0.15">
      <c r="CX410" t="s">
        <v>3792</v>
      </c>
      <c r="CZ410" s="27" t="s">
        <v>5153</v>
      </c>
    </row>
    <row r="411" spans="102:105" ht="15" customHeight="1" x14ac:dyDescent="0.15">
      <c r="CX411" t="s">
        <v>5081</v>
      </c>
      <c r="CZ411" s="27" t="s">
        <v>5166</v>
      </c>
    </row>
    <row r="412" spans="102:105" ht="15" customHeight="1" x14ac:dyDescent="0.15">
      <c r="CX412" t="s">
        <v>5016</v>
      </c>
      <c r="CY412" s="27" t="s">
        <v>5151</v>
      </c>
      <c r="CZ412" s="27" t="s">
        <v>5153</v>
      </c>
      <c r="DA412" s="27" t="s">
        <v>5154</v>
      </c>
    </row>
    <row r="413" spans="102:105" ht="15" customHeight="1" x14ac:dyDescent="0.15">
      <c r="CX413" t="s">
        <v>4895</v>
      </c>
      <c r="CY413" s="27" t="s">
        <v>5153</v>
      </c>
      <c r="CZ413" s="27" t="s">
        <v>5154</v>
      </c>
      <c r="DA413" s="27" t="s">
        <v>5152</v>
      </c>
    </row>
    <row r="414" spans="102:105" ht="15" customHeight="1" x14ac:dyDescent="0.15">
      <c r="CX414" t="s">
        <v>3296</v>
      </c>
      <c r="CZ414" s="27" t="s">
        <v>5152</v>
      </c>
    </row>
    <row r="415" spans="102:105" ht="15" customHeight="1" x14ac:dyDescent="0.15">
      <c r="CX415" t="s">
        <v>3394</v>
      </c>
      <c r="CZ415" s="27" t="s">
        <v>5153</v>
      </c>
    </row>
    <row r="416" spans="102:105" ht="15" customHeight="1" x14ac:dyDescent="0.15">
      <c r="CX416" t="s">
        <v>3269</v>
      </c>
      <c r="CY416" s="27" t="s">
        <v>5152</v>
      </c>
      <c r="CZ416" s="27" t="s">
        <v>5154</v>
      </c>
    </row>
    <row r="417" spans="102:105" ht="15" customHeight="1" x14ac:dyDescent="0.15">
      <c r="CX417" t="s">
        <v>3395</v>
      </c>
      <c r="CY417" s="27" t="s">
        <v>5152</v>
      </c>
      <c r="CZ417" s="27" t="s">
        <v>5154</v>
      </c>
    </row>
    <row r="418" spans="102:105" ht="15" customHeight="1" x14ac:dyDescent="0.15">
      <c r="CX418" t="s">
        <v>5142</v>
      </c>
      <c r="CY418" s="27" t="s">
        <v>5153</v>
      </c>
      <c r="CZ418" s="27" t="s">
        <v>5154</v>
      </c>
      <c r="DA418" s="27" t="s">
        <v>5152</v>
      </c>
    </row>
    <row r="419" spans="102:105" ht="15" customHeight="1" x14ac:dyDescent="0.15">
      <c r="CX419" t="s">
        <v>4867</v>
      </c>
      <c r="CY419" s="27" t="s">
        <v>5153</v>
      </c>
      <c r="CZ419" s="27" t="s">
        <v>5152</v>
      </c>
    </row>
    <row r="420" spans="102:105" ht="15" customHeight="1" x14ac:dyDescent="0.15">
      <c r="CX420" t="s">
        <v>3313</v>
      </c>
      <c r="CZ420" s="27" t="s">
        <v>5153</v>
      </c>
    </row>
    <row r="421" spans="102:105" ht="15" customHeight="1" x14ac:dyDescent="0.15">
      <c r="CX421" t="s">
        <v>264</v>
      </c>
      <c r="CZ421" s="27" t="s">
        <v>5153</v>
      </c>
    </row>
    <row r="422" spans="102:105" ht="15" customHeight="1" x14ac:dyDescent="0.15">
      <c r="CX422" t="s">
        <v>999</v>
      </c>
      <c r="CZ422" s="27" t="s">
        <v>5153</v>
      </c>
    </row>
    <row r="423" spans="102:105" ht="15" customHeight="1" x14ac:dyDescent="0.15">
      <c r="CX423" t="s">
        <v>3935</v>
      </c>
      <c r="CY423" s="27" t="s">
        <v>5151</v>
      </c>
      <c r="CZ423" s="27" t="s">
        <v>5153</v>
      </c>
    </row>
    <row r="424" spans="102:105" ht="15" customHeight="1" x14ac:dyDescent="0.15">
      <c r="CX424" t="s">
        <v>4872</v>
      </c>
      <c r="CY424" s="27" t="s">
        <v>5153</v>
      </c>
      <c r="CZ424" s="27" t="s">
        <v>5154</v>
      </c>
    </row>
    <row r="425" spans="102:105" ht="15" customHeight="1" x14ac:dyDescent="0.15">
      <c r="CX425" t="s">
        <v>4866</v>
      </c>
      <c r="CY425" s="27" t="s">
        <v>5153</v>
      </c>
      <c r="CZ425" s="27" t="s">
        <v>5154</v>
      </c>
      <c r="DA425" s="27" t="s">
        <v>5152</v>
      </c>
    </row>
    <row r="426" spans="102:105" ht="15" customHeight="1" x14ac:dyDescent="0.15">
      <c r="CX426" t="s">
        <v>3844</v>
      </c>
      <c r="CZ426" s="27" t="s">
        <v>5153</v>
      </c>
    </row>
    <row r="427" spans="102:105" ht="15" customHeight="1" x14ac:dyDescent="0.15">
      <c r="CX427" t="s">
        <v>4924</v>
      </c>
      <c r="CY427" s="27" t="s">
        <v>5168</v>
      </c>
      <c r="CZ427" s="27" t="s">
        <v>5152</v>
      </c>
    </row>
    <row r="428" spans="102:105" ht="15" customHeight="1" x14ac:dyDescent="0.15">
      <c r="CX428" t="s">
        <v>172</v>
      </c>
      <c r="CY428" s="27" t="s">
        <v>5162</v>
      </c>
      <c r="CZ428" s="27" t="s">
        <v>5152</v>
      </c>
    </row>
    <row r="429" spans="102:105" ht="15" customHeight="1" x14ac:dyDescent="0.15">
      <c r="CX429" t="s">
        <v>4589</v>
      </c>
      <c r="CY429" s="27" t="s">
        <v>5152</v>
      </c>
      <c r="CZ429" s="27" t="s">
        <v>5162</v>
      </c>
    </row>
    <row r="430" spans="102:105" ht="15" customHeight="1" x14ac:dyDescent="0.15">
      <c r="CX430" t="s">
        <v>5007</v>
      </c>
      <c r="CY430" s="27" t="s">
        <v>5153</v>
      </c>
      <c r="CZ430" s="27" t="s">
        <v>5153</v>
      </c>
      <c r="DA430" s="27" t="s">
        <v>5152</v>
      </c>
    </row>
    <row r="431" spans="102:105" ht="15" customHeight="1" x14ac:dyDescent="0.15">
      <c r="CX431" t="s">
        <v>4081</v>
      </c>
      <c r="CZ431" s="27" t="s">
        <v>5153</v>
      </c>
    </row>
    <row r="432" spans="102:105" ht="15" customHeight="1" x14ac:dyDescent="0.15">
      <c r="CX432" t="s">
        <v>4082</v>
      </c>
      <c r="CZ432" s="27" t="s">
        <v>5151</v>
      </c>
    </row>
    <row r="433" spans="102:104" ht="15" customHeight="1" x14ac:dyDescent="0.15">
      <c r="CX433" t="s">
        <v>3396</v>
      </c>
      <c r="CZ433" s="27" t="s">
        <v>5156</v>
      </c>
    </row>
    <row r="434" spans="102:104" ht="15" customHeight="1" x14ac:dyDescent="0.15">
      <c r="CX434" t="s">
        <v>256</v>
      </c>
      <c r="CY434" s="27" t="s">
        <v>5153</v>
      </c>
      <c r="CZ434" s="27" t="s">
        <v>5162</v>
      </c>
    </row>
    <row r="435" spans="102:104" ht="15" customHeight="1" x14ac:dyDescent="0.15">
      <c r="CX435" t="s">
        <v>3253</v>
      </c>
      <c r="CY435" s="27" t="s">
        <v>5153</v>
      </c>
      <c r="CZ435" s="27" t="s">
        <v>5162</v>
      </c>
    </row>
    <row r="436" spans="102:104" ht="15" customHeight="1" x14ac:dyDescent="0.15">
      <c r="CX436" t="s">
        <v>1005</v>
      </c>
      <c r="CY436" s="27" t="s">
        <v>5153</v>
      </c>
      <c r="CZ436" s="27" t="s">
        <v>5162</v>
      </c>
    </row>
    <row r="437" spans="102:104" ht="15" customHeight="1" x14ac:dyDescent="0.15">
      <c r="CX437" t="s">
        <v>4836</v>
      </c>
      <c r="CY437" s="27" t="s">
        <v>5153</v>
      </c>
      <c r="CZ437" s="27" t="s">
        <v>5153</v>
      </c>
    </row>
    <row r="438" spans="102:104" ht="15" customHeight="1" x14ac:dyDescent="0.15">
      <c r="CX438" t="s">
        <v>5023</v>
      </c>
      <c r="CY438" s="27" t="s">
        <v>5154</v>
      </c>
      <c r="CZ438" s="27" t="s">
        <v>5152</v>
      </c>
    </row>
    <row r="439" spans="102:104" ht="15" customHeight="1" x14ac:dyDescent="0.15">
      <c r="CX439" t="s">
        <v>4863</v>
      </c>
      <c r="CY439" s="27" t="s">
        <v>5153</v>
      </c>
      <c r="CZ439" s="27" t="s">
        <v>5154</v>
      </c>
    </row>
    <row r="440" spans="102:104" ht="15" customHeight="1" x14ac:dyDescent="0.15">
      <c r="CX440" t="s">
        <v>613</v>
      </c>
      <c r="CY440" s="27" t="s">
        <v>5153</v>
      </c>
      <c r="CZ440" s="27" t="s">
        <v>5154</v>
      </c>
    </row>
    <row r="441" spans="102:104" ht="15" customHeight="1" x14ac:dyDescent="0.15">
      <c r="CX441" t="s">
        <v>3662</v>
      </c>
      <c r="CY441" s="27" t="s">
        <v>5153</v>
      </c>
      <c r="CZ441" s="27" t="s">
        <v>5154</v>
      </c>
    </row>
    <row r="442" spans="102:104" ht="15" customHeight="1" x14ac:dyDescent="0.15">
      <c r="CX442" t="s">
        <v>4865</v>
      </c>
      <c r="CY442" s="27" t="s">
        <v>5153</v>
      </c>
      <c r="CZ442" s="27" t="s">
        <v>5152</v>
      </c>
    </row>
    <row r="443" spans="102:104" ht="15" customHeight="1" x14ac:dyDescent="0.15">
      <c r="CX443" t="s">
        <v>4837</v>
      </c>
      <c r="CY443" s="27" t="s">
        <v>5153</v>
      </c>
      <c r="CZ443" s="27" t="s">
        <v>5154</v>
      </c>
    </row>
    <row r="444" spans="102:104" ht="15" customHeight="1" x14ac:dyDescent="0.15">
      <c r="CX444" t="s">
        <v>3846</v>
      </c>
      <c r="CZ444" s="27" t="s">
        <v>5153</v>
      </c>
    </row>
    <row r="445" spans="102:104" ht="15" customHeight="1" x14ac:dyDescent="0.15">
      <c r="CX445" t="s">
        <v>4678</v>
      </c>
      <c r="CY445" s="27" t="s">
        <v>5153</v>
      </c>
      <c r="CZ445" s="27" t="s">
        <v>5154</v>
      </c>
    </row>
    <row r="446" spans="102:104" ht="15" customHeight="1" x14ac:dyDescent="0.15">
      <c r="CX446" t="s">
        <v>4799</v>
      </c>
      <c r="CY446" s="27" t="s">
        <v>5153</v>
      </c>
      <c r="CZ446" s="27" t="s">
        <v>5156</v>
      </c>
    </row>
    <row r="447" spans="102:104" ht="15" customHeight="1" x14ac:dyDescent="0.15">
      <c r="CX447" t="s">
        <v>3761</v>
      </c>
      <c r="CZ447" s="27" t="s">
        <v>5154</v>
      </c>
    </row>
    <row r="448" spans="102:104" ht="15" customHeight="1" x14ac:dyDescent="0.15">
      <c r="CX448" t="s">
        <v>3793</v>
      </c>
      <c r="CZ448" s="27" t="s">
        <v>5154</v>
      </c>
    </row>
    <row r="449" spans="102:105" ht="15" customHeight="1" x14ac:dyDescent="0.15">
      <c r="CX449" t="s">
        <v>4593</v>
      </c>
      <c r="CY449" s="27" t="s">
        <v>5153</v>
      </c>
      <c r="CZ449" s="27" t="s">
        <v>5152</v>
      </c>
    </row>
    <row r="450" spans="102:105" ht="15" customHeight="1" x14ac:dyDescent="0.15">
      <c r="CX450" t="s">
        <v>4838</v>
      </c>
      <c r="CY450" s="27" t="s">
        <v>5153</v>
      </c>
      <c r="CZ450" s="27" t="s">
        <v>5152</v>
      </c>
    </row>
    <row r="451" spans="102:105" ht="15" customHeight="1" x14ac:dyDescent="0.15">
      <c r="CX451" t="s">
        <v>3760</v>
      </c>
      <c r="CY451" s="27" t="s">
        <v>5152</v>
      </c>
      <c r="CZ451" s="27" t="s">
        <v>5157</v>
      </c>
    </row>
    <row r="452" spans="102:105" ht="15" customHeight="1" x14ac:dyDescent="0.15">
      <c r="CX452" t="s">
        <v>3796</v>
      </c>
      <c r="CY452" s="27" t="s">
        <v>5152</v>
      </c>
      <c r="CZ452" s="27" t="s">
        <v>5157</v>
      </c>
    </row>
    <row r="453" spans="102:105" ht="15" customHeight="1" x14ac:dyDescent="0.15">
      <c r="CX453" t="s">
        <v>4333</v>
      </c>
      <c r="CY453" s="27" t="s">
        <v>5153</v>
      </c>
      <c r="CZ453" s="27" t="s">
        <v>5152</v>
      </c>
    </row>
    <row r="454" spans="102:105" ht="15" customHeight="1" x14ac:dyDescent="0.15">
      <c r="CX454" t="s">
        <v>5181</v>
      </c>
      <c r="CY454" s="27" t="s">
        <v>5153</v>
      </c>
      <c r="CZ454" s="27" t="s">
        <v>2936</v>
      </c>
    </row>
    <row r="455" spans="102:105" ht="15" customHeight="1" x14ac:dyDescent="0.15">
      <c r="CX455" t="s">
        <v>5060</v>
      </c>
      <c r="CY455" s="27" t="s">
        <v>5151</v>
      </c>
      <c r="CZ455" s="27" t="s">
        <v>5153</v>
      </c>
      <c r="DA455" s="27" t="s">
        <v>5153</v>
      </c>
    </row>
    <row r="456" spans="102:105" ht="15" customHeight="1" x14ac:dyDescent="0.15">
      <c r="CX456" t="s">
        <v>4765</v>
      </c>
      <c r="CY456" s="27" t="s">
        <v>5152</v>
      </c>
      <c r="CZ456" s="27" t="s">
        <v>2936</v>
      </c>
    </row>
    <row r="457" spans="102:105" ht="15" customHeight="1" x14ac:dyDescent="0.15">
      <c r="CX457" t="s">
        <v>4719</v>
      </c>
      <c r="CY457" s="27" t="s">
        <v>5151</v>
      </c>
      <c r="CZ457" s="27" t="s">
        <v>5158</v>
      </c>
    </row>
    <row r="458" spans="102:105" ht="15" customHeight="1" x14ac:dyDescent="0.15">
      <c r="CX458" t="s">
        <v>4642</v>
      </c>
      <c r="CY458" s="27" t="s">
        <v>5163</v>
      </c>
      <c r="CZ458" s="27" t="s">
        <v>5164</v>
      </c>
    </row>
    <row r="459" spans="102:105" ht="15" customHeight="1" x14ac:dyDescent="0.15">
      <c r="CX459" s="69" t="s">
        <v>274</v>
      </c>
      <c r="CY459" s="27" t="s">
        <v>2936</v>
      </c>
      <c r="CZ459" s="27" t="s">
        <v>5154</v>
      </c>
    </row>
    <row r="460" spans="102:105" ht="15" customHeight="1" x14ac:dyDescent="0.15">
      <c r="CX460" s="69" t="s">
        <v>3200</v>
      </c>
      <c r="CZ460" s="27" t="s">
        <v>5154</v>
      </c>
    </row>
    <row r="461" spans="102:105" ht="15" customHeight="1" x14ac:dyDescent="0.15">
      <c r="CX461" t="s">
        <v>3200</v>
      </c>
      <c r="CZ461" s="27" t="s">
        <v>5154</v>
      </c>
    </row>
    <row r="462" spans="102:105" ht="15" customHeight="1" x14ac:dyDescent="0.15">
      <c r="CX462" t="s">
        <v>3212</v>
      </c>
      <c r="CZ462" s="27" t="s">
        <v>5154</v>
      </c>
    </row>
    <row r="463" spans="102:105" ht="15" customHeight="1" x14ac:dyDescent="0.15">
      <c r="CX463" t="s">
        <v>4681</v>
      </c>
      <c r="CY463" s="27" t="s">
        <v>5153</v>
      </c>
      <c r="CZ463" s="27" t="s">
        <v>5152</v>
      </c>
    </row>
    <row r="464" spans="102:105" ht="15" customHeight="1" x14ac:dyDescent="0.15">
      <c r="CX464" t="s">
        <v>3991</v>
      </c>
      <c r="CZ464" s="27" t="s">
        <v>5153</v>
      </c>
    </row>
    <row r="465" spans="102:104" ht="15" customHeight="1" x14ac:dyDescent="0.15">
      <c r="CX465" s="69" t="s">
        <v>4801</v>
      </c>
      <c r="CY465" s="27" t="s">
        <v>5154</v>
      </c>
      <c r="CZ465" s="27" t="s">
        <v>5152</v>
      </c>
    </row>
    <row r="466" spans="102:104" ht="15" customHeight="1" x14ac:dyDescent="0.15">
      <c r="CX466" s="69" t="s">
        <v>406</v>
      </c>
      <c r="CY466" s="27" t="s">
        <v>5152</v>
      </c>
      <c r="CZ466" s="27" t="s">
        <v>5157</v>
      </c>
    </row>
    <row r="467" spans="102:104" ht="15" customHeight="1" x14ac:dyDescent="0.15">
      <c r="CX467" t="s">
        <v>4803</v>
      </c>
      <c r="CY467" s="27" t="s">
        <v>5154</v>
      </c>
      <c r="CZ467" s="27" t="s">
        <v>5152</v>
      </c>
    </row>
    <row r="468" spans="102:104" ht="15" customHeight="1" x14ac:dyDescent="0.15">
      <c r="CX468" t="s">
        <v>3940</v>
      </c>
      <c r="CZ468" s="27" t="s">
        <v>5151</v>
      </c>
    </row>
    <row r="469" spans="102:104" ht="15" customHeight="1" x14ac:dyDescent="0.15">
      <c r="CX469" t="s">
        <v>5144</v>
      </c>
      <c r="CY469" s="27" t="s">
        <v>5151</v>
      </c>
    </row>
    <row r="470" spans="102:104" ht="15" customHeight="1" x14ac:dyDescent="0.15">
      <c r="CX470" t="s">
        <v>251</v>
      </c>
      <c r="CZ470" s="27" t="s">
        <v>5152</v>
      </c>
    </row>
    <row r="471" spans="102:104" ht="15" customHeight="1" x14ac:dyDescent="0.15">
      <c r="CX471" t="s">
        <v>4772</v>
      </c>
      <c r="CZ471" s="27" t="s">
        <v>5152</v>
      </c>
    </row>
    <row r="472" spans="102:104" ht="15" customHeight="1" x14ac:dyDescent="0.15">
      <c r="CX472" t="s">
        <v>4390</v>
      </c>
      <c r="CY472" s="27" t="s">
        <v>5152</v>
      </c>
      <c r="CZ472" s="27" t="s">
        <v>5156</v>
      </c>
    </row>
    <row r="473" spans="102:104" ht="15" customHeight="1" x14ac:dyDescent="0.15">
      <c r="CX473" t="s">
        <v>4405</v>
      </c>
      <c r="CY473" s="27" t="s">
        <v>5152</v>
      </c>
      <c r="CZ473" s="27" t="s">
        <v>5156</v>
      </c>
    </row>
    <row r="474" spans="102:104" ht="15" customHeight="1" x14ac:dyDescent="0.15">
      <c r="CX474" t="s">
        <v>4685</v>
      </c>
      <c r="CY474" s="27" t="s">
        <v>5153</v>
      </c>
      <c r="CZ474" s="27" t="s">
        <v>5152</v>
      </c>
    </row>
    <row r="475" spans="102:104" ht="15" customHeight="1" x14ac:dyDescent="0.15">
      <c r="CX475" t="s">
        <v>3897</v>
      </c>
      <c r="CZ475" s="27" t="s">
        <v>5154</v>
      </c>
    </row>
    <row r="476" spans="102:104" ht="15" customHeight="1" x14ac:dyDescent="0.15">
      <c r="CX476" t="s">
        <v>4810</v>
      </c>
      <c r="CZ476" s="27" t="s">
        <v>5151</v>
      </c>
    </row>
    <row r="477" spans="102:104" ht="15" customHeight="1" x14ac:dyDescent="0.15">
      <c r="CX477" t="s">
        <v>4602</v>
      </c>
      <c r="CZ477" s="27" t="s">
        <v>5153</v>
      </c>
    </row>
    <row r="478" spans="102:104" ht="15" customHeight="1" x14ac:dyDescent="0.15">
      <c r="CX478" t="s">
        <v>3172</v>
      </c>
      <c r="CY478" s="27" t="s">
        <v>5154</v>
      </c>
      <c r="CZ478" s="27" t="s">
        <v>5155</v>
      </c>
    </row>
    <row r="479" spans="102:104" ht="15" customHeight="1" x14ac:dyDescent="0.15">
      <c r="CX479" t="s">
        <v>3088</v>
      </c>
      <c r="CY479" s="27" t="s">
        <v>5154</v>
      </c>
      <c r="CZ479" s="27" t="s">
        <v>5155</v>
      </c>
    </row>
    <row r="480" spans="102:104" ht="15" customHeight="1" x14ac:dyDescent="0.15">
      <c r="CX480" t="s">
        <v>3949</v>
      </c>
      <c r="CZ480" s="27" t="s">
        <v>5153</v>
      </c>
    </row>
    <row r="481" spans="102:105" ht="15" customHeight="1" x14ac:dyDescent="0.15">
      <c r="CX481" t="s">
        <v>3799</v>
      </c>
      <c r="CY481" s="27" t="s">
        <v>5152</v>
      </c>
      <c r="CZ481" s="27" t="s">
        <v>2936</v>
      </c>
    </row>
    <row r="482" spans="102:105" ht="15" customHeight="1" x14ac:dyDescent="0.15">
      <c r="CX482" t="s">
        <v>4855</v>
      </c>
      <c r="CY482" s="27" t="s">
        <v>5151</v>
      </c>
      <c r="CZ482" s="27" t="s">
        <v>5153</v>
      </c>
    </row>
    <row r="483" spans="102:105" ht="15" customHeight="1" x14ac:dyDescent="0.15">
      <c r="CX483" t="s">
        <v>5128</v>
      </c>
      <c r="CY483" s="27" t="s">
        <v>5151</v>
      </c>
      <c r="CZ483" s="27" t="s">
        <v>5153</v>
      </c>
      <c r="DA483" s="27" t="s">
        <v>5153</v>
      </c>
    </row>
    <row r="484" spans="102:105" ht="15" customHeight="1" x14ac:dyDescent="0.15">
      <c r="CX484" t="s">
        <v>282</v>
      </c>
      <c r="CZ484" s="27" t="s">
        <v>5152</v>
      </c>
    </row>
    <row r="485" spans="102:105" ht="15" customHeight="1" x14ac:dyDescent="0.15">
      <c r="CX485" s="69" t="s">
        <v>3993</v>
      </c>
      <c r="CZ485" s="27" t="s">
        <v>5154</v>
      </c>
    </row>
    <row r="486" spans="102:105" ht="15" customHeight="1" x14ac:dyDescent="0.15">
      <c r="CX486" s="69" t="s">
        <v>3984</v>
      </c>
      <c r="CZ486" s="27" t="s">
        <v>5154</v>
      </c>
    </row>
    <row r="487" spans="102:105" ht="15" customHeight="1" x14ac:dyDescent="0.15">
      <c r="CX487" t="s">
        <v>3438</v>
      </c>
      <c r="CY487" s="27" t="s">
        <v>5151</v>
      </c>
      <c r="CZ487" s="27" t="s">
        <v>5154</v>
      </c>
    </row>
    <row r="488" spans="102:105" ht="15" customHeight="1" x14ac:dyDescent="0.15">
      <c r="CX488" t="s">
        <v>3687</v>
      </c>
      <c r="CY488" s="27" t="s">
        <v>5151</v>
      </c>
      <c r="CZ488" s="27" t="s">
        <v>5154</v>
      </c>
    </row>
    <row r="489" spans="102:105" ht="15" customHeight="1" x14ac:dyDescent="0.15">
      <c r="CX489" t="s">
        <v>5068</v>
      </c>
      <c r="CY489" s="27" t="s">
        <v>5153</v>
      </c>
      <c r="CZ489" s="27" t="s">
        <v>5151</v>
      </c>
    </row>
    <row r="490" spans="102:105" ht="15" customHeight="1" x14ac:dyDescent="0.15">
      <c r="CX490" t="s">
        <v>3854</v>
      </c>
      <c r="CZ490" s="27" t="s">
        <v>5152</v>
      </c>
    </row>
    <row r="491" spans="102:105" ht="15" customHeight="1" x14ac:dyDescent="0.15">
      <c r="CX491" t="s">
        <v>685</v>
      </c>
      <c r="CY491" s="27" t="s">
        <v>2936</v>
      </c>
      <c r="CZ491" s="27" t="s">
        <v>5154</v>
      </c>
    </row>
    <row r="492" spans="102:105" ht="15" customHeight="1" x14ac:dyDescent="0.15">
      <c r="CX492" t="s">
        <v>4775</v>
      </c>
      <c r="CY492" s="27" t="s">
        <v>5151</v>
      </c>
      <c r="CZ492" s="27" t="s">
        <v>2936</v>
      </c>
    </row>
    <row r="493" spans="102:105" ht="15" customHeight="1" x14ac:dyDescent="0.15">
      <c r="CX493" t="s">
        <v>5145</v>
      </c>
      <c r="CY493" s="27" t="s">
        <v>5168</v>
      </c>
    </row>
    <row r="494" spans="102:105" ht="15" customHeight="1" x14ac:dyDescent="0.15">
      <c r="CX494" t="s">
        <v>4811</v>
      </c>
      <c r="CY494" s="27" t="s">
        <v>5151</v>
      </c>
      <c r="CZ494" s="27" t="s">
        <v>5154</v>
      </c>
    </row>
    <row r="495" spans="102:105" ht="15" customHeight="1" x14ac:dyDescent="0.15">
      <c r="CX495" t="s">
        <v>5146</v>
      </c>
      <c r="CY495" s="27" t="s">
        <v>5153</v>
      </c>
      <c r="CZ495" s="27" t="s">
        <v>5152</v>
      </c>
    </row>
    <row r="496" spans="102:105" ht="15" customHeight="1" x14ac:dyDescent="0.15">
      <c r="CX496" t="s">
        <v>4209</v>
      </c>
      <c r="CZ496" s="27" t="s">
        <v>5153</v>
      </c>
    </row>
    <row r="497" spans="102:105" ht="15" customHeight="1" x14ac:dyDescent="0.15">
      <c r="CX497" t="s">
        <v>810</v>
      </c>
      <c r="CZ497" s="27" t="s">
        <v>5154</v>
      </c>
    </row>
    <row r="498" spans="102:105" ht="15" customHeight="1" x14ac:dyDescent="0.15">
      <c r="CX498" t="s">
        <v>1129</v>
      </c>
      <c r="CZ498" s="27" t="s">
        <v>5154</v>
      </c>
    </row>
    <row r="499" spans="102:105" ht="15" customHeight="1" x14ac:dyDescent="0.15">
      <c r="CX499" t="s">
        <v>4868</v>
      </c>
      <c r="CY499" s="27" t="s">
        <v>5153</v>
      </c>
      <c r="CZ499" s="27" t="s">
        <v>5154</v>
      </c>
    </row>
    <row r="500" spans="102:105" ht="15" customHeight="1" x14ac:dyDescent="0.15">
      <c r="CX500" t="s">
        <v>3342</v>
      </c>
      <c r="CZ500" s="27" t="s">
        <v>5152</v>
      </c>
    </row>
    <row r="501" spans="102:105" ht="15" customHeight="1" x14ac:dyDescent="0.15">
      <c r="CX501" t="s">
        <v>3405</v>
      </c>
      <c r="CZ501" s="27" t="s">
        <v>5151</v>
      </c>
    </row>
    <row r="502" spans="102:105" ht="15" customHeight="1" x14ac:dyDescent="0.15">
      <c r="CX502" t="s">
        <v>3022</v>
      </c>
      <c r="CY502" s="27" t="s">
        <v>5153</v>
      </c>
      <c r="CZ502" s="27" t="s">
        <v>5154</v>
      </c>
    </row>
    <row r="503" spans="102:105" ht="15" customHeight="1" x14ac:dyDescent="0.15">
      <c r="CX503" t="s">
        <v>3314</v>
      </c>
      <c r="CY503" s="27" t="s">
        <v>5153</v>
      </c>
      <c r="CZ503" s="27" t="s">
        <v>5154</v>
      </c>
    </row>
    <row r="504" spans="102:105" ht="15" customHeight="1" x14ac:dyDescent="0.15">
      <c r="CX504" t="s">
        <v>3163</v>
      </c>
      <c r="CY504" s="27" t="s">
        <v>5153</v>
      </c>
      <c r="CZ504" s="27" t="s">
        <v>5154</v>
      </c>
    </row>
    <row r="505" spans="102:105" ht="15" customHeight="1" x14ac:dyDescent="0.15">
      <c r="CX505" t="s">
        <v>4514</v>
      </c>
      <c r="CY505" s="27" t="s">
        <v>5153</v>
      </c>
      <c r="CZ505" s="27" t="s">
        <v>5153</v>
      </c>
    </row>
    <row r="506" spans="102:105" ht="15" customHeight="1" x14ac:dyDescent="0.15">
      <c r="CX506" t="s">
        <v>4907</v>
      </c>
      <c r="CY506" s="27" t="s">
        <v>5153</v>
      </c>
      <c r="CZ506" s="27" t="s">
        <v>5153</v>
      </c>
      <c r="DA506" s="27" t="s">
        <v>5153</v>
      </c>
    </row>
    <row r="507" spans="102:105" ht="15" customHeight="1" x14ac:dyDescent="0.15">
      <c r="CX507" t="s">
        <v>5130</v>
      </c>
      <c r="CY507" s="27" t="s">
        <v>5151</v>
      </c>
      <c r="CZ507" s="27" t="s">
        <v>5151</v>
      </c>
    </row>
    <row r="508" spans="102:105" ht="15" customHeight="1" x14ac:dyDescent="0.15">
      <c r="CX508" t="s">
        <v>3951</v>
      </c>
      <c r="CZ508" s="27" t="s">
        <v>5153</v>
      </c>
    </row>
    <row r="509" spans="102:105" ht="15" customHeight="1" x14ac:dyDescent="0.15">
      <c r="CX509" t="s">
        <v>5148</v>
      </c>
      <c r="CY509" s="27" t="s">
        <v>5153</v>
      </c>
      <c r="CZ509" s="27" t="s">
        <v>5154</v>
      </c>
      <c r="DA509" s="27" t="s">
        <v>5152</v>
      </c>
    </row>
    <row r="510" spans="102:105" ht="15" customHeight="1" x14ac:dyDescent="0.15">
      <c r="CX510" t="s">
        <v>4687</v>
      </c>
      <c r="CY510" s="27" t="s">
        <v>5153</v>
      </c>
      <c r="CZ510" s="27" t="s">
        <v>5154</v>
      </c>
    </row>
    <row r="511" spans="102:105" ht="15" customHeight="1" x14ac:dyDescent="0.15">
      <c r="CX511" t="s">
        <v>4641</v>
      </c>
      <c r="CY511" s="27" t="s">
        <v>5152</v>
      </c>
      <c r="CZ511" s="27" t="s">
        <v>5154</v>
      </c>
    </row>
    <row r="512" spans="102:105" ht="15" customHeight="1" x14ac:dyDescent="0.15">
      <c r="CX512" t="s">
        <v>4689</v>
      </c>
      <c r="CY512" s="27" t="s">
        <v>5152</v>
      </c>
      <c r="CZ512" s="27" t="s">
        <v>5154</v>
      </c>
    </row>
    <row r="513" spans="102:105" ht="15" customHeight="1" x14ac:dyDescent="0.15">
      <c r="CX513" t="s">
        <v>4738</v>
      </c>
      <c r="CY513" s="27" t="s">
        <v>5153</v>
      </c>
      <c r="CZ513" s="27" t="s">
        <v>5154</v>
      </c>
    </row>
    <row r="514" spans="102:105" ht="15" customHeight="1" x14ac:dyDescent="0.15">
      <c r="CX514" t="s">
        <v>3953</v>
      </c>
      <c r="CZ514" s="27" t="s">
        <v>5153</v>
      </c>
    </row>
    <row r="515" spans="102:105" ht="15" customHeight="1" x14ac:dyDescent="0.15">
      <c r="CX515" t="s">
        <v>4691</v>
      </c>
      <c r="CZ515" s="27" t="s">
        <v>5152</v>
      </c>
    </row>
    <row r="516" spans="102:105" ht="15" customHeight="1" x14ac:dyDescent="0.15">
      <c r="CX516" t="s">
        <v>4516</v>
      </c>
      <c r="CZ516" s="27" t="s">
        <v>5152</v>
      </c>
    </row>
    <row r="517" spans="102:105" ht="15" customHeight="1" x14ac:dyDescent="0.15">
      <c r="CX517" t="s">
        <v>3315</v>
      </c>
      <c r="CZ517" s="27" t="s">
        <v>5152</v>
      </c>
    </row>
    <row r="518" spans="102:105" ht="15" customHeight="1" x14ac:dyDescent="0.15">
      <c r="CX518" t="s">
        <v>4346</v>
      </c>
      <c r="CY518" s="27" t="s">
        <v>5154</v>
      </c>
      <c r="CZ518" s="27" t="s">
        <v>5152</v>
      </c>
    </row>
    <row r="519" spans="102:105" ht="15" customHeight="1" x14ac:dyDescent="0.15">
      <c r="CX519" t="s">
        <v>5064</v>
      </c>
      <c r="CY519" s="27" t="s">
        <v>5153</v>
      </c>
      <c r="CZ519" s="27" t="s">
        <v>5162</v>
      </c>
      <c r="DA519" s="27" t="s">
        <v>5152</v>
      </c>
    </row>
    <row r="520" spans="102:105" ht="15" customHeight="1" x14ac:dyDescent="0.15">
      <c r="CX520" t="s">
        <v>4693</v>
      </c>
      <c r="CY520" s="27" t="s">
        <v>5152</v>
      </c>
      <c r="CZ520" s="27" t="s">
        <v>5162</v>
      </c>
    </row>
    <row r="521" spans="102:105" ht="15" customHeight="1" x14ac:dyDescent="0.15">
      <c r="CX521" t="s">
        <v>3803</v>
      </c>
      <c r="CZ521" s="27" t="s">
        <v>5153</v>
      </c>
    </row>
    <row r="522" spans="102:105" ht="15" customHeight="1" x14ac:dyDescent="0.15">
      <c r="CX522" t="s">
        <v>4844</v>
      </c>
      <c r="CY522" s="27" t="s">
        <v>5154</v>
      </c>
      <c r="CZ522" s="27" t="s">
        <v>5152</v>
      </c>
    </row>
    <row r="523" spans="102:105" ht="15" customHeight="1" x14ac:dyDescent="0.15">
      <c r="CX523" t="s">
        <v>3344</v>
      </c>
      <c r="CZ523" s="27" t="s">
        <v>5154</v>
      </c>
    </row>
    <row r="524" spans="102:105" ht="15" customHeight="1" x14ac:dyDescent="0.15">
      <c r="CX524" t="s">
        <v>3406</v>
      </c>
      <c r="CZ524" s="27" t="s">
        <v>5154</v>
      </c>
    </row>
    <row r="525" spans="102:105" ht="15" customHeight="1" x14ac:dyDescent="0.15">
      <c r="CX525" t="s">
        <v>3898</v>
      </c>
      <c r="CZ525" s="27" t="s">
        <v>5153</v>
      </c>
    </row>
    <row r="526" spans="102:105" ht="15" customHeight="1" x14ac:dyDescent="0.15">
      <c r="CX526" t="s">
        <v>870</v>
      </c>
      <c r="CY526" s="27" t="s">
        <v>5153</v>
      </c>
      <c r="CZ526" s="27" t="s">
        <v>5162</v>
      </c>
    </row>
    <row r="527" spans="102:105" ht="15" customHeight="1" x14ac:dyDescent="0.15">
      <c r="CX527" t="s">
        <v>4845</v>
      </c>
      <c r="CY527" s="27" t="s">
        <v>5153</v>
      </c>
      <c r="CZ527" s="27" t="s">
        <v>5162</v>
      </c>
    </row>
    <row r="528" spans="102:105" ht="15" customHeight="1" x14ac:dyDescent="0.15">
      <c r="CX528" t="s">
        <v>4695</v>
      </c>
      <c r="CZ528" s="27" t="s">
        <v>5152</v>
      </c>
    </row>
    <row r="529" spans="102:105" ht="15" customHeight="1" x14ac:dyDescent="0.15">
      <c r="CX529" t="s">
        <v>5046</v>
      </c>
      <c r="CY529" s="27" t="s">
        <v>5160</v>
      </c>
      <c r="CZ529" s="27" t="s">
        <v>5161</v>
      </c>
    </row>
    <row r="530" spans="102:105" ht="15" customHeight="1" x14ac:dyDescent="0.15">
      <c r="CX530" t="s">
        <v>5020</v>
      </c>
      <c r="CY530" s="27" t="s">
        <v>5153</v>
      </c>
      <c r="CZ530" s="27" t="s">
        <v>5154</v>
      </c>
      <c r="DA530" s="27" t="s">
        <v>5152</v>
      </c>
    </row>
    <row r="531" spans="102:105" ht="15" customHeight="1" x14ac:dyDescent="0.15">
      <c r="CX531" t="s">
        <v>4109</v>
      </c>
      <c r="CZ531" s="27" t="s">
        <v>5152</v>
      </c>
    </row>
    <row r="532" spans="102:105" ht="15" customHeight="1" x14ac:dyDescent="0.15">
      <c r="CX532" t="s">
        <v>5132</v>
      </c>
      <c r="CY532" s="27" t="s">
        <v>5153</v>
      </c>
      <c r="CZ532" s="27" t="s">
        <v>5152</v>
      </c>
      <c r="DA532" s="27" t="s">
        <v>5152</v>
      </c>
    </row>
    <row r="533" spans="102:105" ht="15" customHeight="1" x14ac:dyDescent="0.15">
      <c r="CX533" t="s">
        <v>2965</v>
      </c>
      <c r="CZ533" s="27" t="s">
        <v>5152</v>
      </c>
    </row>
    <row r="534" spans="102:105" ht="15" customHeight="1" x14ac:dyDescent="0.15">
      <c r="CX534" t="s">
        <v>2991</v>
      </c>
      <c r="CZ534" s="27" t="s">
        <v>5152</v>
      </c>
    </row>
    <row r="535" spans="102:105" ht="15" customHeight="1" x14ac:dyDescent="0.15">
      <c r="CX535" t="s">
        <v>5044</v>
      </c>
      <c r="CY535" s="27" t="s">
        <v>5152</v>
      </c>
      <c r="CZ535" s="27" t="s">
        <v>5153</v>
      </c>
    </row>
    <row r="536" spans="102:105" ht="15" customHeight="1" x14ac:dyDescent="0.15">
      <c r="CX536" t="s">
        <v>4387</v>
      </c>
      <c r="CZ536" s="27" t="s">
        <v>5154</v>
      </c>
    </row>
    <row r="537" spans="102:105" ht="15" customHeight="1" x14ac:dyDescent="0.15">
      <c r="CX537" t="s">
        <v>4409</v>
      </c>
      <c r="CZ537" s="27" t="s">
        <v>5154</v>
      </c>
    </row>
    <row r="538" spans="102:105" ht="15" customHeight="1" x14ac:dyDescent="0.15">
      <c r="CX538" t="s">
        <v>4161</v>
      </c>
      <c r="CZ538" s="27" t="s">
        <v>5153</v>
      </c>
    </row>
    <row r="539" spans="102:105" ht="15" customHeight="1" x14ac:dyDescent="0.15">
      <c r="CX539" t="s">
        <v>4212</v>
      </c>
      <c r="CZ539" s="27" t="s">
        <v>5153</v>
      </c>
    </row>
    <row r="540" spans="102:105" ht="15" customHeight="1" x14ac:dyDescent="0.15">
      <c r="CX540" t="s">
        <v>4860</v>
      </c>
      <c r="CY540" s="27" t="s">
        <v>5151</v>
      </c>
      <c r="CZ540" s="27" t="s">
        <v>5151</v>
      </c>
      <c r="DA540" s="27" t="s">
        <v>5153</v>
      </c>
    </row>
    <row r="541" spans="102:105" ht="15" customHeight="1" x14ac:dyDescent="0.15">
      <c r="CX541" t="s">
        <v>4698</v>
      </c>
      <c r="CZ541" s="27" t="s">
        <v>5154</v>
      </c>
    </row>
    <row r="542" spans="102:105" ht="15" customHeight="1" x14ac:dyDescent="0.15">
      <c r="CX542" t="s">
        <v>4519</v>
      </c>
      <c r="CY542" s="27" t="s">
        <v>5151</v>
      </c>
      <c r="CZ542" s="27" t="s">
        <v>5158</v>
      </c>
    </row>
    <row r="543" spans="102:105" ht="15" customHeight="1" x14ac:dyDescent="0.15">
      <c r="CX543" t="s">
        <v>4610</v>
      </c>
      <c r="CY543" s="27" t="s">
        <v>5151</v>
      </c>
      <c r="CZ543" s="27" t="s">
        <v>5158</v>
      </c>
    </row>
    <row r="544" spans="102:105" ht="15" customHeight="1" x14ac:dyDescent="0.15">
      <c r="CX544" t="s">
        <v>4701</v>
      </c>
      <c r="CY544" s="27" t="s">
        <v>5154</v>
      </c>
      <c r="CZ544" s="27" t="s">
        <v>5152</v>
      </c>
    </row>
    <row r="545" spans="102:105" ht="15" customHeight="1" x14ac:dyDescent="0.15">
      <c r="CX545" t="s">
        <v>4853</v>
      </c>
      <c r="CY545" s="27" t="s">
        <v>5153</v>
      </c>
      <c r="CZ545" s="27" t="s">
        <v>5154</v>
      </c>
    </row>
    <row r="546" spans="102:105" ht="15" customHeight="1" x14ac:dyDescent="0.15">
      <c r="CX546" t="s">
        <v>3261</v>
      </c>
      <c r="CZ546" s="27" t="s">
        <v>5152</v>
      </c>
    </row>
    <row r="547" spans="102:105" ht="15" customHeight="1" x14ac:dyDescent="0.15">
      <c r="CX547" t="s">
        <v>683</v>
      </c>
      <c r="CZ547" s="27" t="s">
        <v>5152</v>
      </c>
    </row>
    <row r="548" spans="102:105" ht="15" customHeight="1" x14ac:dyDescent="0.15">
      <c r="CX548" t="s">
        <v>1251</v>
      </c>
      <c r="CZ548" s="27" t="s">
        <v>5152</v>
      </c>
    </row>
    <row r="549" spans="102:105" ht="15" customHeight="1" x14ac:dyDescent="0.15">
      <c r="CX549" t="s">
        <v>3806</v>
      </c>
      <c r="CZ549" s="27" t="s">
        <v>5152</v>
      </c>
    </row>
    <row r="550" spans="102:105" ht="15" customHeight="1" x14ac:dyDescent="0.15">
      <c r="CX550" t="s">
        <v>4959</v>
      </c>
      <c r="CY550" s="27" t="s">
        <v>5153</v>
      </c>
      <c r="CZ550" s="27" t="s">
        <v>5153</v>
      </c>
      <c r="DA550" s="27" t="s">
        <v>5152</v>
      </c>
    </row>
    <row r="551" spans="102:105" ht="15" customHeight="1" x14ac:dyDescent="0.15">
      <c r="CX551" t="s">
        <v>4814</v>
      </c>
      <c r="CZ551" s="27" t="s">
        <v>5153</v>
      </c>
    </row>
    <row r="552" spans="102:105" ht="15" customHeight="1" x14ac:dyDescent="0.15">
      <c r="CX552" t="s">
        <v>3748</v>
      </c>
      <c r="CZ552" s="27" t="s">
        <v>5153</v>
      </c>
    </row>
    <row r="553" spans="102:105" ht="15" customHeight="1" x14ac:dyDescent="0.15">
      <c r="CX553" t="s">
        <v>4612</v>
      </c>
      <c r="CY553" s="27" t="s">
        <v>5151</v>
      </c>
      <c r="CZ553" s="27" t="s">
        <v>5153</v>
      </c>
    </row>
    <row r="554" spans="102:105" ht="15" customHeight="1" x14ac:dyDescent="0.15">
      <c r="CX554" t="s">
        <v>3318</v>
      </c>
      <c r="CZ554" s="27" t="s">
        <v>5151</v>
      </c>
    </row>
    <row r="555" spans="102:105" ht="15" customHeight="1" x14ac:dyDescent="0.15">
      <c r="CX555" t="s">
        <v>5086</v>
      </c>
      <c r="CY555" s="27" t="s">
        <v>5153</v>
      </c>
      <c r="CZ555" s="27" t="s">
        <v>5151</v>
      </c>
      <c r="DA555" s="27" t="s">
        <v>5151</v>
      </c>
    </row>
    <row r="556" spans="102:105" ht="15" customHeight="1" x14ac:dyDescent="0.15">
      <c r="CX556" t="s">
        <v>4923</v>
      </c>
      <c r="CY556" s="27" t="s">
        <v>5160</v>
      </c>
      <c r="CZ556" s="27" t="s">
        <v>5164</v>
      </c>
    </row>
    <row r="557" spans="102:105" ht="15" customHeight="1" x14ac:dyDescent="0.15">
      <c r="CX557" t="s">
        <v>4896</v>
      </c>
      <c r="CY557" s="27" t="s">
        <v>5153</v>
      </c>
      <c r="CZ557" s="27" t="s">
        <v>5152</v>
      </c>
      <c r="DA557" s="27" t="s">
        <v>5152</v>
      </c>
    </row>
    <row r="558" spans="102:105" ht="15" customHeight="1" x14ac:dyDescent="0.15">
      <c r="CX558" t="s">
        <v>4740</v>
      </c>
      <c r="CZ558" s="27" t="s">
        <v>5154</v>
      </c>
    </row>
    <row r="559" spans="102:105" ht="15" customHeight="1" x14ac:dyDescent="0.15">
      <c r="CX559" t="s">
        <v>5026</v>
      </c>
      <c r="CY559" s="27" t="s">
        <v>5153</v>
      </c>
      <c r="CZ559" s="27" t="s">
        <v>5154</v>
      </c>
    </row>
    <row r="560" spans="102:105" ht="15" customHeight="1" x14ac:dyDescent="0.15">
      <c r="CX560" t="s">
        <v>5170</v>
      </c>
      <c r="CY560" s="27" t="s">
        <v>5154</v>
      </c>
    </row>
    <row r="561" spans="102:104" ht="15" customHeight="1" x14ac:dyDescent="0.15">
      <c r="CX561" t="s">
        <v>244</v>
      </c>
      <c r="CY561" s="27" t="s">
        <v>5154</v>
      </c>
    </row>
    <row r="562" spans="102:104" ht="15" customHeight="1" x14ac:dyDescent="0.15">
      <c r="CX562" t="s">
        <v>5171</v>
      </c>
      <c r="CY562" s="27" t="s">
        <v>5154</v>
      </c>
    </row>
    <row r="563" spans="102:104" ht="15" customHeight="1" x14ac:dyDescent="0.15">
      <c r="CX563" t="s">
        <v>5172</v>
      </c>
      <c r="CY563" s="27" t="s">
        <v>5152</v>
      </c>
    </row>
    <row r="564" spans="102:104" ht="15" customHeight="1" x14ac:dyDescent="0.15">
      <c r="CX564" t="s">
        <v>1189</v>
      </c>
      <c r="CY564" s="27" t="s">
        <v>5152</v>
      </c>
    </row>
    <row r="565" spans="102:104" ht="15" customHeight="1" x14ac:dyDescent="0.15">
      <c r="CX565" t="s">
        <v>1190</v>
      </c>
      <c r="CY565" s="27" t="s">
        <v>5152</v>
      </c>
    </row>
    <row r="566" spans="102:104" ht="15" customHeight="1" x14ac:dyDescent="0.15">
      <c r="CX566" t="s">
        <v>421</v>
      </c>
      <c r="CY566" s="27" t="s">
        <v>5152</v>
      </c>
    </row>
    <row r="567" spans="102:104" ht="15" customHeight="1" x14ac:dyDescent="0.15">
      <c r="CX567" t="s">
        <v>214</v>
      </c>
      <c r="CY567" s="27" t="s">
        <v>5153</v>
      </c>
      <c r="CZ567" s="27" t="s">
        <v>5178</v>
      </c>
    </row>
    <row r="568" spans="102:104" ht="15" customHeight="1" x14ac:dyDescent="0.15">
      <c r="CX568" t="s">
        <v>214</v>
      </c>
      <c r="CY568" s="27" t="s">
        <v>5153</v>
      </c>
      <c r="CZ568" s="27" t="s">
        <v>5178</v>
      </c>
    </row>
    <row r="569" spans="102:104" ht="15" customHeight="1" x14ac:dyDescent="0.15">
      <c r="CX569" t="s">
        <v>546</v>
      </c>
      <c r="CY569" s="27" t="s">
        <v>5153</v>
      </c>
    </row>
    <row r="570" spans="102:104" ht="15" customHeight="1" x14ac:dyDescent="0.15">
      <c r="CX570" t="s">
        <v>1211</v>
      </c>
      <c r="CY570" s="27" t="s">
        <v>5153</v>
      </c>
    </row>
    <row r="571" spans="102:104" ht="15" customHeight="1" x14ac:dyDescent="0.15">
      <c r="CX571" t="s">
        <v>1212</v>
      </c>
      <c r="CY571" s="27" t="s">
        <v>5153</v>
      </c>
    </row>
    <row r="572" spans="102:104" ht="15" customHeight="1" x14ac:dyDescent="0.15">
      <c r="CX572" t="s">
        <v>500</v>
      </c>
      <c r="CY572" s="27" t="s">
        <v>5153</v>
      </c>
    </row>
    <row r="573" spans="102:104" ht="15" customHeight="1" x14ac:dyDescent="0.15">
      <c r="CX573" t="s">
        <v>1586</v>
      </c>
      <c r="CY573" s="27" t="s">
        <v>5154</v>
      </c>
    </row>
    <row r="574" spans="102:104" ht="15" customHeight="1" x14ac:dyDescent="0.15">
      <c r="CX574" t="s">
        <v>4206</v>
      </c>
      <c r="CY574" s="27" t="s">
        <v>5154</v>
      </c>
    </row>
    <row r="575" spans="102:104" ht="15" customHeight="1" x14ac:dyDescent="0.15">
      <c r="CX575" t="s">
        <v>5173</v>
      </c>
      <c r="CY575" s="27" t="s">
        <v>5154</v>
      </c>
    </row>
    <row r="576" spans="102:104" ht="15" customHeight="1" x14ac:dyDescent="0.15">
      <c r="CX576" t="s">
        <v>5174</v>
      </c>
      <c r="CY576" s="27" t="s">
        <v>5153</v>
      </c>
      <c r="CZ576" s="27" t="s">
        <v>5152</v>
      </c>
    </row>
    <row r="577" spans="102:104" ht="15" customHeight="1" x14ac:dyDescent="0.15">
      <c r="CX577" t="s">
        <v>5175</v>
      </c>
      <c r="CY577" s="27" t="s">
        <v>5152</v>
      </c>
    </row>
    <row r="578" spans="102:104" ht="15" customHeight="1" x14ac:dyDescent="0.15">
      <c r="CX578" t="s">
        <v>5176</v>
      </c>
      <c r="CY578" s="27" t="s">
        <v>5154</v>
      </c>
      <c r="CZ578" s="27" t="s">
        <v>5152</v>
      </c>
    </row>
    <row r="579" spans="102:104" ht="15" customHeight="1" x14ac:dyDescent="0.15">
      <c r="CX579" t="s">
        <v>5177</v>
      </c>
      <c r="CY579" s="27" t="s">
        <v>5151</v>
      </c>
      <c r="CZ579" s="27" t="s">
        <v>5178</v>
      </c>
    </row>
    <row r="580" spans="102:104" ht="15" customHeight="1" x14ac:dyDescent="0.15">
      <c r="CX580" t="s">
        <v>513</v>
      </c>
      <c r="CY580" s="27" t="s">
        <v>5154</v>
      </c>
      <c r="CZ580" s="27" t="s">
        <v>5152</v>
      </c>
    </row>
    <row r="581" spans="102:104" ht="15" customHeight="1" x14ac:dyDescent="0.15">
      <c r="CX581" t="s">
        <v>517</v>
      </c>
      <c r="CY581" s="27" t="s">
        <v>5154</v>
      </c>
      <c r="CZ581" s="27" t="s">
        <v>5152</v>
      </c>
    </row>
    <row r="582" spans="102:104" ht="15" customHeight="1" x14ac:dyDescent="0.15">
      <c r="CX582" t="s">
        <v>521</v>
      </c>
      <c r="CY582" s="27" t="s">
        <v>5154</v>
      </c>
      <c r="CZ582" s="27" t="s">
        <v>5152</v>
      </c>
    </row>
    <row r="583" spans="102:104" ht="15" customHeight="1" x14ac:dyDescent="0.15">
      <c r="CX583" t="s">
        <v>1018</v>
      </c>
      <c r="CY583" s="27" t="s">
        <v>5154</v>
      </c>
    </row>
    <row r="584" spans="102:104" ht="15" customHeight="1" x14ac:dyDescent="0.15">
      <c r="CX584" t="s">
        <v>1020</v>
      </c>
      <c r="CY584" s="27" t="s">
        <v>5154</v>
      </c>
    </row>
    <row r="585" spans="102:104" ht="15" customHeight="1" x14ac:dyDescent="0.15">
      <c r="CX585" t="s">
        <v>744</v>
      </c>
      <c r="CY585" s="27" t="s">
        <v>5154</v>
      </c>
    </row>
    <row r="586" spans="102:104" ht="15" customHeight="1" x14ac:dyDescent="0.15">
      <c r="CX586" t="s">
        <v>3249</v>
      </c>
      <c r="CY586" s="27" t="s">
        <v>5152</v>
      </c>
    </row>
    <row r="587" spans="102:104" ht="15" customHeight="1" x14ac:dyDescent="0.15">
      <c r="CX587" t="s">
        <v>955</v>
      </c>
      <c r="CY587" s="27" t="s">
        <v>5152</v>
      </c>
    </row>
    <row r="588" spans="102:104" ht="15" customHeight="1" x14ac:dyDescent="0.15">
      <c r="CX588" t="s">
        <v>174</v>
      </c>
      <c r="CY588" s="27" t="s">
        <v>5152</v>
      </c>
    </row>
    <row r="589" spans="102:104" ht="15" customHeight="1" x14ac:dyDescent="0.15">
      <c r="CX589" t="s">
        <v>916</v>
      </c>
      <c r="CY589" s="27" t="s">
        <v>5153</v>
      </c>
    </row>
    <row r="590" spans="102:104" ht="15" customHeight="1" x14ac:dyDescent="0.15">
      <c r="CX590" t="s">
        <v>911</v>
      </c>
      <c r="CY590" s="27" t="s">
        <v>5152</v>
      </c>
    </row>
    <row r="591" spans="102:104" ht="15" customHeight="1" x14ac:dyDescent="0.15">
      <c r="CX591" t="s">
        <v>913</v>
      </c>
      <c r="CY591" s="27" t="s">
        <v>5152</v>
      </c>
    </row>
    <row r="592" spans="102:104" ht="15" customHeight="1" x14ac:dyDescent="0.15">
      <c r="CX592" t="s">
        <v>3106</v>
      </c>
      <c r="CY592" s="27" t="s">
        <v>5152</v>
      </c>
    </row>
    <row r="593" spans="102:105" ht="15" customHeight="1" x14ac:dyDescent="0.15">
      <c r="CX593" t="s">
        <v>3210</v>
      </c>
      <c r="CY593" s="27" t="s">
        <v>5152</v>
      </c>
    </row>
    <row r="594" spans="102:105" ht="15" customHeight="1" x14ac:dyDescent="0.15">
      <c r="CX594" t="s">
        <v>227</v>
      </c>
      <c r="CY594" s="27" t="s">
        <v>5152</v>
      </c>
    </row>
    <row r="595" spans="102:105" ht="15" customHeight="1" x14ac:dyDescent="0.15">
      <c r="CX595" t="s">
        <v>568</v>
      </c>
      <c r="CY595" s="27" t="s">
        <v>5154</v>
      </c>
    </row>
    <row r="596" spans="102:105" ht="15" customHeight="1" x14ac:dyDescent="0.15">
      <c r="CX596" t="s">
        <v>3357</v>
      </c>
      <c r="CY596" s="27" t="s">
        <v>5154</v>
      </c>
    </row>
    <row r="597" spans="102:105" ht="15" customHeight="1" x14ac:dyDescent="0.15">
      <c r="CX597" t="s">
        <v>951</v>
      </c>
      <c r="CY597" s="27" t="s">
        <v>5154</v>
      </c>
    </row>
    <row r="598" spans="102:105" ht="15" customHeight="1" x14ac:dyDescent="0.15">
      <c r="CX598" t="s">
        <v>5197</v>
      </c>
      <c r="CY598" s="27" t="s">
        <v>5152</v>
      </c>
      <c r="CZ598" s="27" t="s">
        <v>5154</v>
      </c>
      <c r="DA598" s="27" t="s">
        <v>5154</v>
      </c>
    </row>
    <row r="599" spans="102:105" ht="15" customHeight="1" x14ac:dyDescent="0.15">
      <c r="CX599" t="s">
        <v>5191</v>
      </c>
      <c r="CY599" s="27" t="s">
        <v>5153</v>
      </c>
      <c r="CZ599" s="27" t="s">
        <v>5152</v>
      </c>
      <c r="DA599" s="27" t="s">
        <v>5162</v>
      </c>
    </row>
    <row r="600" spans="102:105" ht="15" customHeight="1" x14ac:dyDescent="0.15">
      <c r="CX600" t="s">
        <v>5190</v>
      </c>
      <c r="CY600" s="27" t="s">
        <v>5151</v>
      </c>
      <c r="CZ600" s="27" t="s">
        <v>5178</v>
      </c>
    </row>
    <row r="601" spans="102:105" ht="15" customHeight="1" x14ac:dyDescent="0.15">
      <c r="CX601" t="s">
        <v>5198</v>
      </c>
      <c r="CY601" s="27" t="s">
        <v>5153</v>
      </c>
      <c r="CZ601" s="27" t="s">
        <v>5151</v>
      </c>
      <c r="DA601" s="27" t="s">
        <v>5178</v>
      </c>
    </row>
    <row r="602" spans="102:105" ht="15" customHeight="1" x14ac:dyDescent="0.15">
      <c r="CX602" t="s">
        <v>5202</v>
      </c>
      <c r="CY602" s="27" t="s">
        <v>5153</v>
      </c>
      <c r="CZ602" s="27" t="s">
        <v>5151</v>
      </c>
    </row>
    <row r="603" spans="102:105" ht="15" customHeight="1" x14ac:dyDescent="0.15">
      <c r="CX603" t="s">
        <v>5206</v>
      </c>
      <c r="CY603" s="27" t="s">
        <v>5153</v>
      </c>
      <c r="CZ603" s="27" t="s">
        <v>5151</v>
      </c>
    </row>
    <row r="604" spans="102:105" ht="15" customHeight="1" x14ac:dyDescent="0.15">
      <c r="CX604" t="s">
        <v>5195</v>
      </c>
      <c r="CY604" s="27" t="s">
        <v>5178</v>
      </c>
    </row>
    <row r="605" spans="102:105" ht="15" customHeight="1" x14ac:dyDescent="0.15">
      <c r="CX605" t="s">
        <v>5194</v>
      </c>
      <c r="CY605" s="27" t="s">
        <v>5153</v>
      </c>
    </row>
    <row r="606" spans="102:105" ht="15" customHeight="1" x14ac:dyDescent="0.15">
      <c r="CX606" t="s">
        <v>5204</v>
      </c>
      <c r="CY606" s="27" t="s">
        <v>5151</v>
      </c>
    </row>
    <row r="607" spans="102:105" ht="15" customHeight="1" x14ac:dyDescent="0.15">
      <c r="CX607" t="s">
        <v>5205</v>
      </c>
      <c r="CY607" s="27" t="s">
        <v>5178</v>
      </c>
    </row>
    <row r="608" spans="102:105" ht="15" customHeight="1" x14ac:dyDescent="0.15">
      <c r="CX608" t="s">
        <v>5193</v>
      </c>
      <c r="CY608" s="27" t="s">
        <v>5162</v>
      </c>
    </row>
    <row r="609" spans="102:105" ht="15" customHeight="1" x14ac:dyDescent="0.15">
      <c r="CX609" t="s">
        <v>5196</v>
      </c>
      <c r="CY609" s="27" t="s">
        <v>5153</v>
      </c>
    </row>
    <row r="610" spans="102:105" ht="15" customHeight="1" x14ac:dyDescent="0.15">
      <c r="CX610" t="s">
        <v>5203</v>
      </c>
      <c r="CY610" s="27" t="s">
        <v>5151</v>
      </c>
    </row>
    <row r="611" spans="102:105" ht="15" customHeight="1" x14ac:dyDescent="0.15">
      <c r="CX611" t="s">
        <v>5192</v>
      </c>
      <c r="CY611" s="27" t="s">
        <v>5153</v>
      </c>
      <c r="CZ611" s="27" t="s">
        <v>5178</v>
      </c>
    </row>
    <row r="612" spans="102:105" ht="15" customHeight="1" x14ac:dyDescent="0.15">
      <c r="CX612" t="s">
        <v>5189</v>
      </c>
      <c r="CY612" s="27" t="s">
        <v>5153</v>
      </c>
      <c r="CZ612" s="27" t="s">
        <v>5178</v>
      </c>
    </row>
    <row r="613" spans="102:105" ht="15" customHeight="1" x14ac:dyDescent="0.15">
      <c r="CX613" t="s">
        <v>5208</v>
      </c>
      <c r="CY613" s="27" t="s">
        <v>5153</v>
      </c>
      <c r="CZ613" s="27" t="s">
        <v>5153</v>
      </c>
      <c r="DA613" s="27" t="s">
        <v>5152</v>
      </c>
    </row>
    <row r="614" spans="102:105" ht="15" customHeight="1" x14ac:dyDescent="0.15">
      <c r="CX614" t="s">
        <v>5213</v>
      </c>
      <c r="CY614" s="27" t="s">
        <v>5153</v>
      </c>
      <c r="CZ614" s="27" t="s">
        <v>5153</v>
      </c>
      <c r="DA614" s="27" t="s">
        <v>5178</v>
      </c>
    </row>
    <row r="615" spans="102:105" ht="15" customHeight="1" x14ac:dyDescent="0.15">
      <c r="CX615" t="s">
        <v>5211</v>
      </c>
      <c r="CY615" s="27" t="s">
        <v>5152</v>
      </c>
      <c r="CZ615" s="27" t="s">
        <v>5154</v>
      </c>
    </row>
    <row r="616" spans="102:105" ht="15" customHeight="1" x14ac:dyDescent="0.15">
      <c r="CX616" t="s">
        <v>5215</v>
      </c>
      <c r="CY616" s="27" t="s">
        <v>5153</v>
      </c>
      <c r="CZ616" s="27" t="s">
        <v>5153</v>
      </c>
      <c r="DA616" s="27" t="s">
        <v>5153</v>
      </c>
    </row>
    <row r="617" spans="102:105" ht="15" customHeight="1" x14ac:dyDescent="0.15">
      <c r="CX617" t="s">
        <v>5212</v>
      </c>
      <c r="CY617" s="27" t="s">
        <v>5153</v>
      </c>
      <c r="CZ617" s="27" t="s">
        <v>5153</v>
      </c>
      <c r="DA617" s="27" t="s">
        <v>5152</v>
      </c>
    </row>
    <row r="618" spans="102:105" ht="15" customHeight="1" x14ac:dyDescent="0.15">
      <c r="CX618" t="s">
        <v>5210</v>
      </c>
      <c r="CY618" s="27" t="s">
        <v>5151</v>
      </c>
    </row>
    <row r="619" spans="102:105" ht="15" customHeight="1" x14ac:dyDescent="0.15">
      <c r="CX619" t="s">
        <v>5216</v>
      </c>
      <c r="CY619" s="27" t="s">
        <v>5154</v>
      </c>
      <c r="CZ619" s="27" t="s">
        <v>5154</v>
      </c>
      <c r="DA619" s="27" t="s">
        <v>5154</v>
      </c>
    </row>
    <row r="620" spans="102:105" ht="15" customHeight="1" x14ac:dyDescent="0.15">
      <c r="CX620" t="s">
        <v>5217</v>
      </c>
      <c r="CY620" s="27" t="s">
        <v>5153</v>
      </c>
      <c r="CZ620" s="27" t="s">
        <v>5151</v>
      </c>
      <c r="DA620" s="27" t="s">
        <v>5151</v>
      </c>
    </row>
    <row r="621" spans="102:105" ht="15" customHeight="1" x14ac:dyDescent="0.15">
      <c r="CX621" t="s">
        <v>5218</v>
      </c>
      <c r="CY621" s="27" t="s">
        <v>5153</v>
      </c>
      <c r="CZ621" s="27" t="s">
        <v>5152</v>
      </c>
    </row>
    <row r="622" spans="102:105" ht="15" customHeight="1" x14ac:dyDescent="0.15">
      <c r="CX622" t="s">
        <v>5219</v>
      </c>
      <c r="CY622" s="27" t="s">
        <v>5153</v>
      </c>
      <c r="CZ622" s="27" t="s">
        <v>5153</v>
      </c>
      <c r="DA622" s="27" t="s">
        <v>5152</v>
      </c>
    </row>
    <row r="623" spans="102:105" ht="15" customHeight="1" x14ac:dyDescent="0.15">
      <c r="CX623" t="s">
        <v>5220</v>
      </c>
      <c r="CY623" s="27" t="s">
        <v>5153</v>
      </c>
      <c r="CZ623" s="27" t="s">
        <v>5151</v>
      </c>
    </row>
    <row r="624" spans="102:105" ht="15" customHeight="1" x14ac:dyDescent="0.15">
      <c r="CX624" t="s">
        <v>5221</v>
      </c>
      <c r="CY624" s="27" t="s">
        <v>5153</v>
      </c>
      <c r="CZ624" s="27" t="s">
        <v>5151</v>
      </c>
    </row>
    <row r="625" spans="102:105" ht="15" customHeight="1" x14ac:dyDescent="0.15">
      <c r="CX625" t="s">
        <v>5222</v>
      </c>
      <c r="CY625" s="27" t="s">
        <v>5153</v>
      </c>
      <c r="CZ625" s="27" t="s">
        <v>5178</v>
      </c>
    </row>
    <row r="626" spans="102:105" ht="15" customHeight="1" x14ac:dyDescent="0.15">
      <c r="CX626" t="s">
        <v>5223</v>
      </c>
      <c r="CY626" s="27" t="s">
        <v>5153</v>
      </c>
      <c r="CZ626" s="27" t="s">
        <v>5153</v>
      </c>
      <c r="DA626" s="27" t="s">
        <v>5152</v>
      </c>
    </row>
    <row r="627" spans="102:105" ht="15" customHeight="1" x14ac:dyDescent="0.15">
      <c r="CX627" t="s">
        <v>5224</v>
      </c>
      <c r="CY627" s="27" t="s">
        <v>5151</v>
      </c>
      <c r="CZ627" s="27" t="s">
        <v>5153</v>
      </c>
      <c r="DA627" s="27" t="s">
        <v>5153</v>
      </c>
    </row>
    <row r="628" spans="102:105" ht="15" customHeight="1" x14ac:dyDescent="0.15">
      <c r="CX628" t="s">
        <v>5225</v>
      </c>
      <c r="CY628" s="27" t="s">
        <v>5178</v>
      </c>
    </row>
    <row r="629" spans="102:105" ht="15" customHeight="1" x14ac:dyDescent="0.15">
      <c r="CX629" t="s">
        <v>5226</v>
      </c>
      <c r="CY629" s="27" t="s">
        <v>5153</v>
      </c>
    </row>
    <row r="630" spans="102:105" ht="15" customHeight="1" x14ac:dyDescent="0.15">
      <c r="CX630" t="s">
        <v>5227</v>
      </c>
      <c r="CY630" s="27" t="s">
        <v>5153</v>
      </c>
      <c r="CZ630" s="27" t="s">
        <v>5151</v>
      </c>
    </row>
    <row r="631" spans="102:105" ht="15" customHeight="1" x14ac:dyDescent="0.15">
      <c r="CX631" t="s">
        <v>5228</v>
      </c>
      <c r="CY631" s="27" t="s">
        <v>5152</v>
      </c>
    </row>
    <row r="632" spans="102:105" ht="15" customHeight="1" x14ac:dyDescent="0.15">
      <c r="CX632" t="s">
        <v>5229</v>
      </c>
      <c r="CY632" s="27" t="s">
        <v>5152</v>
      </c>
      <c r="CZ632" s="27" t="s">
        <v>5154</v>
      </c>
    </row>
    <row r="633" spans="102:105" ht="15" customHeight="1" x14ac:dyDescent="0.15">
      <c r="CX633" t="s">
        <v>5230</v>
      </c>
      <c r="CY633" s="27" t="s">
        <v>5155</v>
      </c>
      <c r="CZ633" s="27" t="s">
        <v>5151</v>
      </c>
    </row>
    <row r="634" spans="102:105" ht="15" customHeight="1" x14ac:dyDescent="0.15">
      <c r="CX634" t="s">
        <v>5250</v>
      </c>
      <c r="CY634" s="27" t="s">
        <v>5153</v>
      </c>
      <c r="CZ634" s="27" t="s">
        <v>5154</v>
      </c>
      <c r="DA634" s="27" t="s">
        <v>5154</v>
      </c>
    </row>
    <row r="635" spans="102:105" ht="15" customHeight="1" x14ac:dyDescent="0.15">
      <c r="CX635" t="s">
        <v>5257</v>
      </c>
      <c r="CY635" s="27" t="s">
        <v>5154</v>
      </c>
      <c r="CZ635" s="27" t="s">
        <v>5152</v>
      </c>
      <c r="DA635" s="27" t="s">
        <v>5152</v>
      </c>
    </row>
    <row r="636" spans="102:105" ht="15" customHeight="1" x14ac:dyDescent="0.15">
      <c r="CX636" t="s">
        <v>5259</v>
      </c>
      <c r="CY636" s="27" t="s">
        <v>5151</v>
      </c>
    </row>
    <row r="637" spans="102:105" ht="15" customHeight="1" x14ac:dyDescent="0.15">
      <c r="CX637" t="s">
        <v>5248</v>
      </c>
      <c r="CY637" s="27" t="s">
        <v>5154</v>
      </c>
    </row>
    <row r="638" spans="102:105" ht="15" customHeight="1" x14ac:dyDescent="0.15">
      <c r="CX638" t="s">
        <v>5249</v>
      </c>
      <c r="CY638" s="27" t="s">
        <v>5153</v>
      </c>
    </row>
    <row r="639" spans="102:105" ht="15" customHeight="1" x14ac:dyDescent="0.15">
      <c r="CX639" t="s">
        <v>5246</v>
      </c>
      <c r="CY639" s="27" t="s">
        <v>5153</v>
      </c>
      <c r="CZ639" s="27" t="s">
        <v>5154</v>
      </c>
      <c r="DA639" s="27" t="s">
        <v>5152</v>
      </c>
    </row>
    <row r="640" spans="102:105" ht="15" customHeight="1" x14ac:dyDescent="0.15">
      <c r="CX640" t="s">
        <v>5242</v>
      </c>
      <c r="CY640" s="27" t="s">
        <v>5153</v>
      </c>
      <c r="CZ640" s="27" t="s">
        <v>5152</v>
      </c>
    </row>
    <row r="641" spans="102:105" ht="15" customHeight="1" x14ac:dyDescent="0.15">
      <c r="CX641" t="s">
        <v>5244</v>
      </c>
      <c r="CY641" s="27" t="s">
        <v>5153</v>
      </c>
      <c r="CZ641" s="27" t="s">
        <v>5153</v>
      </c>
    </row>
    <row r="642" spans="102:105" ht="15" customHeight="1" x14ac:dyDescent="0.15">
      <c r="CX642" t="s">
        <v>5252</v>
      </c>
      <c r="CY642" s="27" t="s">
        <v>5153</v>
      </c>
      <c r="CZ642" s="27" t="s">
        <v>5152</v>
      </c>
    </row>
    <row r="643" spans="102:105" ht="15" customHeight="1" x14ac:dyDescent="0.15">
      <c r="CX643" t="s">
        <v>5255</v>
      </c>
      <c r="CY643" s="27" t="s">
        <v>5153</v>
      </c>
      <c r="CZ643" s="27" t="s">
        <v>5153</v>
      </c>
      <c r="DA643" s="27" t="s">
        <v>5162</v>
      </c>
    </row>
    <row r="644" spans="102:105" ht="15" customHeight="1" x14ac:dyDescent="0.15">
      <c r="CX644" t="s">
        <v>5254</v>
      </c>
      <c r="CY644" s="27" t="s">
        <v>5151</v>
      </c>
      <c r="CZ644" s="27" t="s">
        <v>5151</v>
      </c>
    </row>
    <row r="645" spans="102:105" ht="15" customHeight="1" x14ac:dyDescent="0.15">
      <c r="CX645" t="s">
        <v>5260</v>
      </c>
      <c r="CY645" s="27" t="s">
        <v>5152</v>
      </c>
    </row>
    <row r="646" spans="102:105" ht="15" customHeight="1" x14ac:dyDescent="0.15">
      <c r="CX646" t="s">
        <v>5261</v>
      </c>
      <c r="CY646" s="27" t="s">
        <v>5152</v>
      </c>
      <c r="CZ646" s="27" t="s">
        <v>5152</v>
      </c>
      <c r="DA646" s="27" t="s">
        <v>5152</v>
      </c>
    </row>
    <row r="647" spans="102:105" ht="15" customHeight="1" x14ac:dyDescent="0.15">
      <c r="CX647" t="s">
        <v>5263</v>
      </c>
      <c r="CY647" s="27" t="s">
        <v>5153</v>
      </c>
      <c r="CZ647" s="27" t="s">
        <v>5151</v>
      </c>
      <c r="DA647" s="27" t="s">
        <v>5151</v>
      </c>
    </row>
    <row r="648" spans="102:105" ht="15" customHeight="1" x14ac:dyDescent="0.15">
      <c r="CX648" t="s">
        <v>5265</v>
      </c>
      <c r="CY648" s="27" t="s">
        <v>5153</v>
      </c>
      <c r="CZ648" s="27" t="s">
        <v>5178</v>
      </c>
    </row>
    <row r="649" spans="102:105" ht="15" customHeight="1" x14ac:dyDescent="0.15">
      <c r="CX649" t="s">
        <v>5287</v>
      </c>
      <c r="CY649" s="27" t="s">
        <v>5153</v>
      </c>
      <c r="CZ649" s="27" t="s">
        <v>5151</v>
      </c>
      <c r="DA649" s="27" t="s">
        <v>5178</v>
      </c>
    </row>
    <row r="650" spans="102:105" ht="15" customHeight="1" x14ac:dyDescent="0.15">
      <c r="CX650" t="s">
        <v>5298</v>
      </c>
      <c r="CY650" s="27" t="s">
        <v>5151</v>
      </c>
      <c r="CZ650" s="27" t="s">
        <v>5153</v>
      </c>
      <c r="DA650" s="27" t="s">
        <v>5153</v>
      </c>
    </row>
    <row r="651" spans="102:105" ht="15" customHeight="1" x14ac:dyDescent="0.15">
      <c r="CX651" t="s">
        <v>5301</v>
      </c>
      <c r="CY651" s="27" t="s">
        <v>5153</v>
      </c>
      <c r="CZ651" s="27" t="s">
        <v>5153</v>
      </c>
      <c r="DA651" s="27" t="s">
        <v>5178</v>
      </c>
    </row>
    <row r="652" spans="102:105" ht="15" customHeight="1" x14ac:dyDescent="0.15">
      <c r="CX652" t="s">
        <v>5271</v>
      </c>
      <c r="CY652" s="27" t="s">
        <v>5152</v>
      </c>
      <c r="CZ652" s="27" t="s">
        <v>5152</v>
      </c>
    </row>
    <row r="653" spans="102:105" ht="15" customHeight="1" x14ac:dyDescent="0.15">
      <c r="CX653" t="s">
        <v>5306</v>
      </c>
      <c r="CY653" s="27" t="s">
        <v>5178</v>
      </c>
    </row>
    <row r="654" spans="102:105" ht="15" customHeight="1" x14ac:dyDescent="0.15">
      <c r="CX654" t="s">
        <v>5285</v>
      </c>
      <c r="CY654" s="27" t="s">
        <v>5153</v>
      </c>
      <c r="CZ654" s="27" t="s">
        <v>5151</v>
      </c>
      <c r="DA654" s="27" t="s">
        <v>5151</v>
      </c>
    </row>
    <row r="655" spans="102:105" ht="15" customHeight="1" x14ac:dyDescent="0.15">
      <c r="CX655" t="s">
        <v>5288</v>
      </c>
      <c r="CY655" s="27" t="s">
        <v>5153</v>
      </c>
      <c r="CZ655" s="27" t="s">
        <v>5153</v>
      </c>
      <c r="DA655" s="27" t="s">
        <v>5153</v>
      </c>
    </row>
    <row r="656" spans="102:105" ht="15" customHeight="1" x14ac:dyDescent="0.15">
      <c r="CX656" t="s">
        <v>5304</v>
      </c>
      <c r="CY656" s="27" t="s">
        <v>5151</v>
      </c>
      <c r="CZ656" s="27" t="s">
        <v>5153</v>
      </c>
      <c r="DA656" s="27" t="s">
        <v>5162</v>
      </c>
    </row>
    <row r="657" spans="102:105" ht="15" customHeight="1" x14ac:dyDescent="0.15">
      <c r="CX657" t="s">
        <v>5273</v>
      </c>
      <c r="CY657" s="27" t="s">
        <v>5153</v>
      </c>
      <c r="CZ657" s="27" t="s">
        <v>5154</v>
      </c>
      <c r="DA657" s="27" t="s">
        <v>5154</v>
      </c>
    </row>
    <row r="658" spans="102:105" ht="15" customHeight="1" x14ac:dyDescent="0.15">
      <c r="CX658" t="s">
        <v>5294</v>
      </c>
      <c r="CY658" s="27" t="s">
        <v>5151</v>
      </c>
      <c r="CZ658" s="27" t="s">
        <v>5153</v>
      </c>
    </row>
    <row r="659" spans="102:105" ht="15" customHeight="1" x14ac:dyDescent="0.15">
      <c r="CX659" t="s">
        <v>5293</v>
      </c>
      <c r="CY659" s="27" t="s">
        <v>5178</v>
      </c>
    </row>
    <row r="660" spans="102:105" ht="15" customHeight="1" x14ac:dyDescent="0.15">
      <c r="CX660" t="s">
        <v>5276</v>
      </c>
      <c r="CY660" s="27" t="s">
        <v>5152</v>
      </c>
    </row>
    <row r="661" spans="102:105" ht="15" customHeight="1" x14ac:dyDescent="0.15">
      <c r="CX661" t="s">
        <v>5275</v>
      </c>
      <c r="CY661" s="27" t="s">
        <v>5153</v>
      </c>
    </row>
    <row r="662" spans="102:105" ht="15" customHeight="1" x14ac:dyDescent="0.15">
      <c r="CX662" t="s">
        <v>5296</v>
      </c>
      <c r="CY662" s="27" t="s">
        <v>5151</v>
      </c>
    </row>
    <row r="663" spans="102:105" ht="15" customHeight="1" x14ac:dyDescent="0.15">
      <c r="CX663" t="s">
        <v>5297</v>
      </c>
      <c r="CY663" s="27" t="s">
        <v>5151</v>
      </c>
      <c r="CZ663" s="27" t="s">
        <v>5153</v>
      </c>
    </row>
    <row r="664" spans="102:105" ht="15" customHeight="1" x14ac:dyDescent="0.15">
      <c r="CX664" t="s">
        <v>5283</v>
      </c>
      <c r="CY664" s="27" t="s">
        <v>5151</v>
      </c>
      <c r="CZ664" s="27" t="s">
        <v>5151</v>
      </c>
      <c r="DA664" s="27" t="s">
        <v>5178</v>
      </c>
    </row>
    <row r="665" spans="102:105" ht="15" customHeight="1" x14ac:dyDescent="0.15">
      <c r="CX665" t="s">
        <v>5291</v>
      </c>
      <c r="CY665" s="27" t="s">
        <v>5153</v>
      </c>
      <c r="CZ665" s="27" t="s">
        <v>5154</v>
      </c>
      <c r="DA665" s="27" t="s">
        <v>5152</v>
      </c>
    </row>
    <row r="666" spans="102:105" ht="15" customHeight="1" x14ac:dyDescent="0.15">
      <c r="CX666" t="s">
        <v>5282</v>
      </c>
      <c r="CY666" s="27" t="s">
        <v>5153</v>
      </c>
    </row>
    <row r="667" spans="102:105" ht="15" customHeight="1" x14ac:dyDescent="0.15">
      <c r="CX667" t="s">
        <v>5279</v>
      </c>
      <c r="CY667" s="27" t="s">
        <v>5178</v>
      </c>
    </row>
    <row r="668" spans="102:105" ht="15" customHeight="1" x14ac:dyDescent="0.15">
      <c r="CX668" t="s">
        <v>5280</v>
      </c>
      <c r="CY668" s="27" t="s">
        <v>5151</v>
      </c>
      <c r="CZ668" s="27" t="s">
        <v>5153</v>
      </c>
      <c r="DA668" s="27" t="s">
        <v>5153</v>
      </c>
    </row>
    <row r="669" spans="102:105" ht="15" customHeight="1" x14ac:dyDescent="0.15">
      <c r="CX669" t="s">
        <v>5390</v>
      </c>
      <c r="CY669" s="27" t="s">
        <v>5153</v>
      </c>
      <c r="CZ669" s="27" t="s">
        <v>5151</v>
      </c>
      <c r="DA669" s="27" t="s">
        <v>5178</v>
      </c>
    </row>
    <row r="670" spans="102:105" ht="15" customHeight="1" x14ac:dyDescent="0.15">
      <c r="CX670" t="s">
        <v>5389</v>
      </c>
      <c r="CY670" s="27" t="s">
        <v>5153</v>
      </c>
      <c r="CZ670" s="27" t="s">
        <v>5152</v>
      </c>
      <c r="DA670" s="27" t="s">
        <v>5152</v>
      </c>
    </row>
    <row r="671" spans="102:105" ht="15" customHeight="1" x14ac:dyDescent="0.15">
      <c r="CX671" t="s">
        <v>5388</v>
      </c>
      <c r="CY671" s="27" t="s">
        <v>5153</v>
      </c>
      <c r="CZ671" s="27" t="s">
        <v>5154</v>
      </c>
      <c r="DA671" s="27" t="s">
        <v>5154</v>
      </c>
    </row>
    <row r="672" spans="102:105" ht="15" customHeight="1" x14ac:dyDescent="0.15">
      <c r="CX672" t="s">
        <v>5387</v>
      </c>
      <c r="CY672" s="27" t="s">
        <v>5153</v>
      </c>
      <c r="CZ672" s="27" t="s">
        <v>5152</v>
      </c>
    </row>
    <row r="673" spans="102:104" ht="15" customHeight="1" x14ac:dyDescent="0.15">
      <c r="CX673" t="s">
        <v>5313</v>
      </c>
      <c r="CY673" s="27" t="s">
        <v>5153</v>
      </c>
      <c r="CZ673" s="27" t="s">
        <v>5178</v>
      </c>
    </row>
  </sheetData>
  <phoneticPr fontId="1"/>
  <conditionalFormatting sqref="J95:K95 B5:E5 B23:E23 B41:E41 B59:E59 B77:E77 B95:E95 J5:K5 J23:K23 J41:K41 J59:K59 J77:K77">
    <cfRule type="cellIs" dxfId="4956" priority="1721" operator="equal">
      <formula>"C"</formula>
    </cfRule>
    <cfRule type="cellIs" dxfId="4955" priority="1722" operator="equal">
      <formula>"B"</formula>
    </cfRule>
    <cfRule type="cellIs" dxfId="4954" priority="1723" operator="equal">
      <formula>"A"</formula>
    </cfRule>
  </conditionalFormatting>
  <conditionalFormatting sqref="V1:AG1 V4:AG1048576 W2:AG3 B1:M1048576">
    <cfRule type="containsErrors" dxfId="4953" priority="1720">
      <formula>ISERROR(B1)</formula>
    </cfRule>
  </conditionalFormatting>
  <conditionalFormatting sqref="D1:E1048576 J1:K1048576">
    <cfRule type="cellIs" dxfId="4952" priority="1707" operator="equal">
      <formula>"◎"</formula>
    </cfRule>
    <cfRule type="cellIs" dxfId="4951" priority="1708" operator="equal">
      <formula>"△"</formula>
    </cfRule>
    <cfRule type="cellIs" dxfId="4950" priority="1709" operator="equal">
      <formula>"〇"</formula>
    </cfRule>
    <cfRule type="cellIs" dxfId="4949" priority="1710" operator="equal">
      <formula>"晩"</formula>
    </cfRule>
    <cfRule type="cellIs" dxfId="4948" priority="1711" operator="equal">
      <formula>"堅"</formula>
    </cfRule>
    <cfRule type="cellIs" dxfId="4947" priority="1712" operator="equal">
      <formula>"丈"</formula>
    </cfRule>
    <cfRule type="cellIs" dxfId="4946" priority="1713" operator="equal">
      <formula>"早"</formula>
    </cfRule>
    <cfRule type="cellIs" dxfId="4945" priority="1714" operator="equal">
      <formula>"気"</formula>
    </cfRule>
    <cfRule type="cellIs" dxfId="4944" priority="1715" operator="equal">
      <formula>"ダ"</formula>
    </cfRule>
    <cfRule type="cellIs" dxfId="4943" priority="1716" operator="equal">
      <formula>"長"</formula>
    </cfRule>
    <cfRule type="cellIs" dxfId="4942" priority="1717" operator="equal">
      <formula>"底"</formula>
    </cfRule>
    <cfRule type="cellIs" dxfId="4941" priority="1718" operator="equal">
      <formula>"短"</formula>
    </cfRule>
    <cfRule type="cellIs" dxfId="4940" priority="1719" operator="equal">
      <formula>0</formula>
    </cfRule>
  </conditionalFormatting>
  <conditionalFormatting sqref="J1:K1048576">
    <cfRule type="cellIs" dxfId="4939" priority="1705" operator="equal">
      <formula>"短"</formula>
    </cfRule>
    <cfRule type="cellIs" dxfId="4938" priority="1706" operator="equal">
      <formula>0</formula>
    </cfRule>
  </conditionalFormatting>
  <conditionalFormatting sqref="E1:E1048576 J1:K1048576">
    <cfRule type="cellIs" dxfId="4937" priority="1704" operator="equal">
      <formula>"速"</formula>
    </cfRule>
  </conditionalFormatting>
  <conditionalFormatting sqref="AC1:AG1048576">
    <cfRule type="cellIs" dxfId="4936" priority="1701" operator="equal">
      <formula>"C"</formula>
    </cfRule>
    <cfRule type="cellIs" dxfId="4935" priority="1702" operator="equal">
      <formula>"B"</formula>
    </cfRule>
    <cfRule type="cellIs" dxfId="4934" priority="1703" operator="equal">
      <formula>"A"</formula>
    </cfRule>
  </conditionalFormatting>
  <conditionalFormatting sqref="AB1:AB1048576 AD10 AD13 AD16 AD19 AD22 AD5">
    <cfRule type="cellIs" dxfId="4933" priority="1698" operator="equal">
      <formula>"△"</formula>
    </cfRule>
    <cfRule type="cellIs" dxfId="4932" priority="1699" operator="equal">
      <formula>"◎"</formula>
    </cfRule>
    <cfRule type="cellIs" dxfId="4931" priority="1700" operator="equal">
      <formula>"〇"</formula>
    </cfRule>
  </conditionalFormatting>
  <conditionalFormatting sqref="X1:X1048576">
    <cfRule type="cellIs" dxfId="4930" priority="1696" operator="equal">
      <formula>0</formula>
    </cfRule>
  </conditionalFormatting>
  <conditionalFormatting sqref="V2:V3">
    <cfRule type="containsErrors" dxfId="4929" priority="1617">
      <formula>ISERROR(V2)</formula>
    </cfRule>
  </conditionalFormatting>
  <conditionalFormatting sqref="N111:Q1048576">
    <cfRule type="containsErrors" dxfId="4928" priority="1610">
      <formula>ISERROR(N111)</formula>
    </cfRule>
  </conditionalFormatting>
  <conditionalFormatting sqref="P119:Q1048576 P111:Q117 N111:O1048576">
    <cfRule type="containsErrors" dxfId="4927" priority="1482">
      <formula>ISERROR(N111)</formula>
    </cfRule>
  </conditionalFormatting>
  <conditionalFormatting sqref="N111:Q1048576">
    <cfRule type="containsErrors" dxfId="4926" priority="1475">
      <formula>ISERROR(N111)</formula>
    </cfRule>
  </conditionalFormatting>
  <conditionalFormatting sqref="P119:Q1048576 P111:Q117 N111:O1048576">
    <cfRule type="containsErrors" dxfId="4925" priority="1474">
      <formula>ISERROR(N111)</formula>
    </cfRule>
  </conditionalFormatting>
  <conditionalFormatting sqref="N111:N1048576">
    <cfRule type="containsErrors" dxfId="4924" priority="1467">
      <formula>ISERROR(N111)</formula>
    </cfRule>
  </conditionalFormatting>
  <conditionalFormatting sqref="N111:N1048576">
    <cfRule type="containsErrors" dxfId="4923" priority="1465">
      <formula>ISERROR(N111)</formula>
    </cfRule>
  </conditionalFormatting>
  <conditionalFormatting sqref="N111:N1048576">
    <cfRule type="containsErrors" dxfId="4922" priority="1458">
      <formula>ISERROR(N111)</formula>
    </cfRule>
  </conditionalFormatting>
  <conditionalFormatting sqref="N111:N1048576">
    <cfRule type="containsErrors" dxfId="4921" priority="1457">
      <formula>ISERROR(N111)</formula>
    </cfRule>
  </conditionalFormatting>
  <conditionalFormatting sqref="N111:N1048576">
    <cfRule type="containsErrors" dxfId="4920" priority="1450">
      <formula>ISERROR(N111)</formula>
    </cfRule>
  </conditionalFormatting>
  <conditionalFormatting sqref="N111:N1048576">
    <cfRule type="containsErrors" dxfId="4919" priority="1448">
      <formula>ISERROR(N111)</formula>
    </cfRule>
  </conditionalFormatting>
  <conditionalFormatting sqref="N111:N1048576">
    <cfRule type="containsErrors" dxfId="4918" priority="1441">
      <formula>ISERROR(N111)</formula>
    </cfRule>
  </conditionalFormatting>
  <conditionalFormatting sqref="N111:N1048576">
    <cfRule type="containsErrors" dxfId="4917" priority="1440">
      <formula>ISERROR(N111)</formula>
    </cfRule>
  </conditionalFormatting>
  <conditionalFormatting sqref="W26">
    <cfRule type="containsErrors" dxfId="4916" priority="1425">
      <formula>ISERROR(W26)</formula>
    </cfRule>
  </conditionalFormatting>
  <conditionalFormatting sqref="X5">
    <cfRule type="containsErrors" dxfId="4915" priority="1424">
      <formula>ISERROR(X5)</formula>
    </cfRule>
  </conditionalFormatting>
  <conditionalFormatting sqref="X5">
    <cfRule type="cellIs" dxfId="4914" priority="1423" operator="equal">
      <formula>0</formula>
    </cfRule>
  </conditionalFormatting>
  <conditionalFormatting sqref="X5">
    <cfRule type="containsErrors" dxfId="4913" priority="1422">
      <formula>ISERROR(X5)</formula>
    </cfRule>
  </conditionalFormatting>
  <conditionalFormatting sqref="X5">
    <cfRule type="cellIs" dxfId="4912" priority="1421" operator="equal">
      <formula>0</formula>
    </cfRule>
  </conditionalFormatting>
  <conditionalFormatting sqref="X26">
    <cfRule type="containsErrors" dxfId="4911" priority="1420">
      <formula>ISERROR(X26)</formula>
    </cfRule>
  </conditionalFormatting>
  <conditionalFormatting sqref="X26">
    <cfRule type="cellIs" dxfId="4910" priority="1419" operator="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4909" priority="1418">
      <formula>ISERROR(N1)</formula>
    </cfRule>
  </conditionalFormatting>
  <conditionalFormatting sqref="O13">
    <cfRule type="containsErrors" dxfId="4908" priority="1417">
      <formula>ISERROR(O13)</formula>
    </cfRule>
  </conditionalFormatting>
  <conditionalFormatting sqref="O16">
    <cfRule type="containsErrors" dxfId="4907" priority="1416">
      <formula>ISERROR(O16)</formula>
    </cfRule>
  </conditionalFormatting>
  <conditionalFormatting sqref="O103">
    <cfRule type="containsErrors" dxfId="4906" priority="1415">
      <formula>ISERROR(O103)</formula>
    </cfRule>
  </conditionalFormatting>
  <conditionalFormatting sqref="O106">
    <cfRule type="containsErrors" dxfId="4905" priority="1414">
      <formula>ISERROR(O106)</formula>
    </cfRule>
  </conditionalFormatting>
  <conditionalFormatting sqref="O85">
    <cfRule type="containsErrors" dxfId="4904" priority="1413">
      <formula>ISERROR(O85)</formula>
    </cfRule>
  </conditionalFormatting>
  <conditionalFormatting sqref="O88">
    <cfRule type="containsErrors" dxfId="4903" priority="1412">
      <formula>ISERROR(O88)</formula>
    </cfRule>
  </conditionalFormatting>
  <conditionalFormatting sqref="O67">
    <cfRule type="containsErrors" dxfId="4902" priority="1411">
      <formula>ISERROR(O67)</formula>
    </cfRule>
  </conditionalFormatting>
  <conditionalFormatting sqref="O70">
    <cfRule type="containsErrors" dxfId="4901" priority="1410">
      <formula>ISERROR(O70)</formula>
    </cfRule>
  </conditionalFormatting>
  <conditionalFormatting sqref="O49">
    <cfRule type="containsErrors" dxfId="4900" priority="1409">
      <formula>ISERROR(O49)</formula>
    </cfRule>
  </conditionalFormatting>
  <conditionalFormatting sqref="O52">
    <cfRule type="containsErrors" dxfId="4899" priority="1408">
      <formula>ISERROR(O52)</formula>
    </cfRule>
  </conditionalFormatting>
  <conditionalFormatting sqref="O31">
    <cfRule type="containsErrors" dxfId="4898" priority="1407">
      <formula>ISERROR(O31)</formula>
    </cfRule>
  </conditionalFormatting>
  <conditionalFormatting sqref="O34">
    <cfRule type="containsErrors" dxfId="4897" priority="1406">
      <formula>ISERROR(O34)</formula>
    </cfRule>
  </conditionalFormatting>
  <conditionalFormatting sqref="O13">
    <cfRule type="containsErrors" dxfId="4896" priority="1405">
      <formula>ISERROR(O13)</formula>
    </cfRule>
  </conditionalFormatting>
  <conditionalFormatting sqref="O16">
    <cfRule type="containsErrors" dxfId="4895" priority="1404">
      <formula>ISERROR(O16)</formula>
    </cfRule>
  </conditionalFormatting>
  <conditionalFormatting sqref="O49">
    <cfRule type="containsErrors" dxfId="4894" priority="1403">
      <formula>ISERROR(O49)</formula>
    </cfRule>
  </conditionalFormatting>
  <conditionalFormatting sqref="O52">
    <cfRule type="containsErrors" dxfId="4893" priority="1402">
      <formula>ISERROR(O52)</formula>
    </cfRule>
  </conditionalFormatting>
  <conditionalFormatting sqref="O67">
    <cfRule type="containsErrors" dxfId="4892" priority="1401">
      <formula>ISERROR(O67)</formula>
    </cfRule>
  </conditionalFormatting>
  <conditionalFormatting sqref="O70">
    <cfRule type="containsErrors" dxfId="4891" priority="1400">
      <formula>ISERROR(O70)</formula>
    </cfRule>
  </conditionalFormatting>
  <conditionalFormatting sqref="O67">
    <cfRule type="containsErrors" dxfId="4890" priority="1399">
      <formula>ISERROR(O67)</formula>
    </cfRule>
  </conditionalFormatting>
  <conditionalFormatting sqref="O70">
    <cfRule type="containsErrors" dxfId="4889" priority="1398">
      <formula>ISERROR(O70)</formula>
    </cfRule>
  </conditionalFormatting>
  <conditionalFormatting sqref="O31">
    <cfRule type="containsErrors" dxfId="4888" priority="1397">
      <formula>ISERROR(O31)</formula>
    </cfRule>
  </conditionalFormatting>
  <conditionalFormatting sqref="O34">
    <cfRule type="containsErrors" dxfId="4887" priority="1396">
      <formula>ISERROR(O34)</formula>
    </cfRule>
  </conditionalFormatting>
  <conditionalFormatting sqref="O31">
    <cfRule type="containsErrors" dxfId="4886" priority="1395">
      <formula>ISERROR(O31)</formula>
    </cfRule>
  </conditionalFormatting>
  <conditionalFormatting sqref="O34">
    <cfRule type="containsErrors" dxfId="4885" priority="1394">
      <formula>ISERROR(O34)</formula>
    </cfRule>
  </conditionalFormatting>
  <conditionalFormatting sqref="O49">
    <cfRule type="containsErrors" dxfId="4884" priority="1393">
      <formula>ISERROR(O49)</formula>
    </cfRule>
  </conditionalFormatting>
  <conditionalFormatting sqref="O52">
    <cfRule type="containsErrors" dxfId="4883" priority="1392">
      <formula>ISERROR(O52)</formula>
    </cfRule>
  </conditionalFormatting>
  <conditionalFormatting sqref="O49">
    <cfRule type="containsErrors" dxfId="4882" priority="1391">
      <formula>ISERROR(O49)</formula>
    </cfRule>
  </conditionalFormatting>
  <conditionalFormatting sqref="O52">
    <cfRule type="containsErrors" dxfId="4881" priority="1390">
      <formula>ISERROR(O52)</formula>
    </cfRule>
  </conditionalFormatting>
  <conditionalFormatting sqref="O49">
    <cfRule type="containsErrors" dxfId="4880" priority="1389">
      <formula>ISERROR(O49)</formula>
    </cfRule>
  </conditionalFormatting>
  <conditionalFormatting sqref="O52">
    <cfRule type="containsErrors" dxfId="4879" priority="1388">
      <formula>ISERROR(O52)</formula>
    </cfRule>
  </conditionalFormatting>
  <conditionalFormatting sqref="O49">
    <cfRule type="containsErrors" dxfId="4878" priority="1387">
      <formula>ISERROR(O49)</formula>
    </cfRule>
  </conditionalFormatting>
  <conditionalFormatting sqref="O52">
    <cfRule type="containsErrors" dxfId="4877" priority="1386">
      <formula>ISERROR(O52)</formula>
    </cfRule>
  </conditionalFormatting>
  <conditionalFormatting sqref="O49">
    <cfRule type="containsErrors" dxfId="4876" priority="1385">
      <formula>ISERROR(O49)</formula>
    </cfRule>
  </conditionalFormatting>
  <conditionalFormatting sqref="O52">
    <cfRule type="containsErrors" dxfId="4875" priority="1384">
      <formula>ISERROR(O52)</formula>
    </cfRule>
  </conditionalFormatting>
  <conditionalFormatting sqref="O49">
    <cfRule type="containsErrors" dxfId="4874" priority="1383">
      <formula>ISERROR(O49)</formula>
    </cfRule>
  </conditionalFormatting>
  <conditionalFormatting sqref="O52">
    <cfRule type="containsErrors" dxfId="4873" priority="1382">
      <formula>ISERROR(O52)</formula>
    </cfRule>
  </conditionalFormatting>
  <conditionalFormatting sqref="O67">
    <cfRule type="containsErrors" dxfId="4872" priority="1381">
      <formula>ISERROR(O67)</formula>
    </cfRule>
  </conditionalFormatting>
  <conditionalFormatting sqref="O70">
    <cfRule type="containsErrors" dxfId="4871" priority="1380">
      <formula>ISERROR(O70)</formula>
    </cfRule>
  </conditionalFormatting>
  <conditionalFormatting sqref="O67">
    <cfRule type="containsErrors" dxfId="4870" priority="1379">
      <formula>ISERROR(O67)</formula>
    </cfRule>
  </conditionalFormatting>
  <conditionalFormatting sqref="O70">
    <cfRule type="containsErrors" dxfId="4869" priority="1378">
      <formula>ISERROR(O70)</formula>
    </cfRule>
  </conditionalFormatting>
  <conditionalFormatting sqref="O67">
    <cfRule type="containsErrors" dxfId="4868" priority="1377">
      <formula>ISERROR(O67)</formula>
    </cfRule>
  </conditionalFormatting>
  <conditionalFormatting sqref="O70">
    <cfRule type="containsErrors" dxfId="4867" priority="1376">
      <formula>ISERROR(O70)</formula>
    </cfRule>
  </conditionalFormatting>
  <conditionalFormatting sqref="O85">
    <cfRule type="containsErrors" dxfId="4866" priority="1375">
      <formula>ISERROR(O85)</formula>
    </cfRule>
  </conditionalFormatting>
  <conditionalFormatting sqref="O88">
    <cfRule type="containsErrors" dxfId="4865" priority="1374">
      <formula>ISERROR(O88)</formula>
    </cfRule>
  </conditionalFormatting>
  <conditionalFormatting sqref="O85">
    <cfRule type="containsErrors" dxfId="4864" priority="1373">
      <formula>ISERROR(O85)</formula>
    </cfRule>
  </conditionalFormatting>
  <conditionalFormatting sqref="O88">
    <cfRule type="containsErrors" dxfId="4863" priority="1372">
      <formula>ISERROR(O88)</formula>
    </cfRule>
  </conditionalFormatting>
  <conditionalFormatting sqref="O85">
    <cfRule type="containsErrors" dxfId="4862" priority="1371">
      <formula>ISERROR(O85)</formula>
    </cfRule>
  </conditionalFormatting>
  <conditionalFormatting sqref="O88">
    <cfRule type="containsErrors" dxfId="4861" priority="1370">
      <formula>ISERROR(O88)</formula>
    </cfRule>
  </conditionalFormatting>
  <conditionalFormatting sqref="O103">
    <cfRule type="containsErrors" dxfId="4860" priority="1369">
      <formula>ISERROR(O103)</formula>
    </cfRule>
  </conditionalFormatting>
  <conditionalFormatting sqref="O106">
    <cfRule type="containsErrors" dxfId="4859" priority="1368">
      <formula>ISERROR(O106)</formula>
    </cfRule>
  </conditionalFormatting>
  <conditionalFormatting sqref="O103">
    <cfRule type="containsErrors" dxfId="4858" priority="1367">
      <formula>ISERROR(O103)</formula>
    </cfRule>
  </conditionalFormatting>
  <conditionalFormatting sqref="O106">
    <cfRule type="containsErrors" dxfId="4857" priority="1366">
      <formula>ISERROR(O106)</formula>
    </cfRule>
  </conditionalFormatting>
  <conditionalFormatting sqref="O103">
    <cfRule type="containsErrors" dxfId="4856" priority="1365">
      <formula>ISERROR(O103)</formula>
    </cfRule>
  </conditionalFormatting>
  <conditionalFormatting sqref="O106">
    <cfRule type="containsErrors" dxfId="4855" priority="1364">
      <formula>ISERROR(O106)</formula>
    </cfRule>
  </conditionalFormatting>
  <conditionalFormatting sqref="O49">
    <cfRule type="containsErrors" dxfId="4854" priority="1363">
      <formula>ISERROR(O49)</formula>
    </cfRule>
  </conditionalFormatting>
  <conditionalFormatting sqref="O52">
    <cfRule type="containsErrors" dxfId="4853" priority="1362">
      <formula>ISERROR(O52)</formula>
    </cfRule>
  </conditionalFormatting>
  <conditionalFormatting sqref="O49">
    <cfRule type="containsErrors" dxfId="4852" priority="1361">
      <formula>ISERROR(O49)</formula>
    </cfRule>
  </conditionalFormatting>
  <conditionalFormatting sqref="O52">
    <cfRule type="containsErrors" dxfId="4851" priority="1360">
      <formula>ISERROR(O52)</formula>
    </cfRule>
  </conditionalFormatting>
  <conditionalFormatting sqref="O49">
    <cfRule type="containsErrors" dxfId="4850" priority="1359">
      <formula>ISERROR(O49)</formula>
    </cfRule>
  </conditionalFormatting>
  <conditionalFormatting sqref="O52">
    <cfRule type="containsErrors" dxfId="4849" priority="1358">
      <formula>ISERROR(O52)</formula>
    </cfRule>
  </conditionalFormatting>
  <conditionalFormatting sqref="O67">
    <cfRule type="containsErrors" dxfId="4848" priority="1357">
      <formula>ISERROR(O67)</formula>
    </cfRule>
  </conditionalFormatting>
  <conditionalFormatting sqref="O70">
    <cfRule type="containsErrors" dxfId="4847" priority="1356">
      <formula>ISERROR(O70)</formula>
    </cfRule>
  </conditionalFormatting>
  <conditionalFormatting sqref="O67">
    <cfRule type="containsErrors" dxfId="4846" priority="1355">
      <formula>ISERROR(O67)</formula>
    </cfRule>
  </conditionalFormatting>
  <conditionalFormatting sqref="O70">
    <cfRule type="containsErrors" dxfId="4845" priority="1354">
      <formula>ISERROR(O70)</formula>
    </cfRule>
  </conditionalFormatting>
  <conditionalFormatting sqref="O67">
    <cfRule type="containsErrors" dxfId="4844" priority="1353">
      <formula>ISERROR(O67)</formula>
    </cfRule>
  </conditionalFormatting>
  <conditionalFormatting sqref="O70">
    <cfRule type="containsErrors" dxfId="4843" priority="1352">
      <formula>ISERROR(O70)</formula>
    </cfRule>
  </conditionalFormatting>
  <conditionalFormatting sqref="O67">
    <cfRule type="containsErrors" dxfId="4842" priority="1351">
      <formula>ISERROR(O67)</formula>
    </cfRule>
  </conditionalFormatting>
  <conditionalFormatting sqref="O70">
    <cfRule type="containsErrors" dxfId="4841" priority="1350">
      <formula>ISERROR(O70)</formula>
    </cfRule>
  </conditionalFormatting>
  <conditionalFormatting sqref="O67">
    <cfRule type="containsErrors" dxfId="4840" priority="1349">
      <formula>ISERROR(O67)</formula>
    </cfRule>
  </conditionalFormatting>
  <conditionalFormatting sqref="O70">
    <cfRule type="containsErrors" dxfId="4839" priority="1348">
      <formula>ISERROR(O70)</formula>
    </cfRule>
  </conditionalFormatting>
  <conditionalFormatting sqref="O67">
    <cfRule type="containsErrors" dxfId="4838" priority="1347">
      <formula>ISERROR(O67)</formula>
    </cfRule>
  </conditionalFormatting>
  <conditionalFormatting sqref="O70">
    <cfRule type="containsErrors" dxfId="4837" priority="1346">
      <formula>ISERROR(O70)</formula>
    </cfRule>
  </conditionalFormatting>
  <conditionalFormatting sqref="O67">
    <cfRule type="containsErrors" dxfId="4836" priority="1345">
      <formula>ISERROR(O67)</formula>
    </cfRule>
  </conditionalFormatting>
  <conditionalFormatting sqref="O70">
    <cfRule type="containsErrors" dxfId="4835" priority="1344">
      <formula>ISERROR(O70)</formula>
    </cfRule>
  </conditionalFormatting>
  <conditionalFormatting sqref="O67">
    <cfRule type="containsErrors" dxfId="4834" priority="1343">
      <formula>ISERROR(O67)</formula>
    </cfRule>
  </conditionalFormatting>
  <conditionalFormatting sqref="O70">
    <cfRule type="containsErrors" dxfId="4833" priority="1342">
      <formula>ISERROR(O70)</formula>
    </cfRule>
  </conditionalFormatting>
  <conditionalFormatting sqref="O67">
    <cfRule type="containsErrors" dxfId="4832" priority="1341">
      <formula>ISERROR(O67)</formula>
    </cfRule>
  </conditionalFormatting>
  <conditionalFormatting sqref="O70">
    <cfRule type="containsErrors" dxfId="4831" priority="1340">
      <formula>ISERROR(O70)</formula>
    </cfRule>
  </conditionalFormatting>
  <conditionalFormatting sqref="O67">
    <cfRule type="containsErrors" dxfId="4830" priority="1339">
      <formula>ISERROR(O67)</formula>
    </cfRule>
  </conditionalFormatting>
  <conditionalFormatting sqref="O70">
    <cfRule type="containsErrors" dxfId="4829" priority="1338">
      <formula>ISERROR(O70)</formula>
    </cfRule>
  </conditionalFormatting>
  <conditionalFormatting sqref="O67">
    <cfRule type="containsErrors" dxfId="4828" priority="1337">
      <formula>ISERROR(O67)</formula>
    </cfRule>
  </conditionalFormatting>
  <conditionalFormatting sqref="O70">
    <cfRule type="containsErrors" dxfId="4827" priority="1336">
      <formula>ISERROR(O70)</formula>
    </cfRule>
  </conditionalFormatting>
  <conditionalFormatting sqref="O85">
    <cfRule type="containsErrors" dxfId="4826" priority="1335">
      <formula>ISERROR(O85)</formula>
    </cfRule>
  </conditionalFormatting>
  <conditionalFormatting sqref="O88">
    <cfRule type="containsErrors" dxfId="4825" priority="1334">
      <formula>ISERROR(O88)</formula>
    </cfRule>
  </conditionalFormatting>
  <conditionalFormatting sqref="O85">
    <cfRule type="containsErrors" dxfId="4824" priority="1333">
      <formula>ISERROR(O85)</formula>
    </cfRule>
  </conditionalFormatting>
  <conditionalFormatting sqref="O88">
    <cfRule type="containsErrors" dxfId="4823" priority="1332">
      <formula>ISERROR(O88)</formula>
    </cfRule>
  </conditionalFormatting>
  <conditionalFormatting sqref="O85">
    <cfRule type="containsErrors" dxfId="4822" priority="1331">
      <formula>ISERROR(O85)</formula>
    </cfRule>
  </conditionalFormatting>
  <conditionalFormatting sqref="O88">
    <cfRule type="containsErrors" dxfId="4821" priority="1330">
      <formula>ISERROR(O88)</formula>
    </cfRule>
  </conditionalFormatting>
  <conditionalFormatting sqref="O85">
    <cfRule type="containsErrors" dxfId="4820" priority="1329">
      <formula>ISERROR(O85)</formula>
    </cfRule>
  </conditionalFormatting>
  <conditionalFormatting sqref="O88">
    <cfRule type="containsErrors" dxfId="4819" priority="1328">
      <formula>ISERROR(O88)</formula>
    </cfRule>
  </conditionalFormatting>
  <conditionalFormatting sqref="O85">
    <cfRule type="containsErrors" dxfId="4818" priority="1327">
      <formula>ISERROR(O85)</formula>
    </cfRule>
  </conditionalFormatting>
  <conditionalFormatting sqref="O88">
    <cfRule type="containsErrors" dxfId="4817" priority="1326">
      <formula>ISERROR(O88)</formula>
    </cfRule>
  </conditionalFormatting>
  <conditionalFormatting sqref="O85">
    <cfRule type="containsErrors" dxfId="4816" priority="1325">
      <formula>ISERROR(O85)</formula>
    </cfRule>
  </conditionalFormatting>
  <conditionalFormatting sqref="O88">
    <cfRule type="containsErrors" dxfId="4815" priority="1324">
      <formula>ISERROR(O88)</formula>
    </cfRule>
  </conditionalFormatting>
  <conditionalFormatting sqref="O85">
    <cfRule type="containsErrors" dxfId="4814" priority="1323">
      <formula>ISERROR(O85)</formula>
    </cfRule>
  </conditionalFormatting>
  <conditionalFormatting sqref="O88">
    <cfRule type="containsErrors" dxfId="4813" priority="1322">
      <formula>ISERROR(O88)</formula>
    </cfRule>
  </conditionalFormatting>
  <conditionalFormatting sqref="O85">
    <cfRule type="containsErrors" dxfId="4812" priority="1321">
      <formula>ISERROR(O85)</formula>
    </cfRule>
  </conditionalFormatting>
  <conditionalFormatting sqref="O88">
    <cfRule type="containsErrors" dxfId="4811" priority="1320">
      <formula>ISERROR(O88)</formula>
    </cfRule>
  </conditionalFormatting>
  <conditionalFormatting sqref="O85">
    <cfRule type="containsErrors" dxfId="4810" priority="1319">
      <formula>ISERROR(O85)</formula>
    </cfRule>
  </conditionalFormatting>
  <conditionalFormatting sqref="O88">
    <cfRule type="containsErrors" dxfId="4809" priority="1318">
      <formula>ISERROR(O88)</formula>
    </cfRule>
  </conditionalFormatting>
  <conditionalFormatting sqref="O85">
    <cfRule type="containsErrors" dxfId="4808" priority="1317">
      <formula>ISERROR(O85)</formula>
    </cfRule>
  </conditionalFormatting>
  <conditionalFormatting sqref="O88">
    <cfRule type="containsErrors" dxfId="4807" priority="1316">
      <formula>ISERROR(O88)</formula>
    </cfRule>
  </conditionalFormatting>
  <conditionalFormatting sqref="O85">
    <cfRule type="containsErrors" dxfId="4806" priority="1315">
      <formula>ISERROR(O85)</formula>
    </cfRule>
  </conditionalFormatting>
  <conditionalFormatting sqref="O88">
    <cfRule type="containsErrors" dxfId="4805" priority="1314">
      <formula>ISERROR(O88)</formula>
    </cfRule>
  </conditionalFormatting>
  <conditionalFormatting sqref="O103">
    <cfRule type="containsErrors" dxfId="4804" priority="1313">
      <formula>ISERROR(O103)</formula>
    </cfRule>
  </conditionalFormatting>
  <conditionalFormatting sqref="O106">
    <cfRule type="containsErrors" dxfId="4803" priority="1312">
      <formula>ISERROR(O106)</formula>
    </cfRule>
  </conditionalFormatting>
  <conditionalFormatting sqref="O103">
    <cfRule type="containsErrors" dxfId="4802" priority="1311">
      <formula>ISERROR(O103)</formula>
    </cfRule>
  </conditionalFormatting>
  <conditionalFormatting sqref="O106">
    <cfRule type="containsErrors" dxfId="4801" priority="1310">
      <formula>ISERROR(O106)</formula>
    </cfRule>
  </conditionalFormatting>
  <conditionalFormatting sqref="O103">
    <cfRule type="containsErrors" dxfId="4800" priority="1309">
      <formula>ISERROR(O103)</formula>
    </cfRule>
  </conditionalFormatting>
  <conditionalFormatting sqref="O106">
    <cfRule type="containsErrors" dxfId="4799" priority="1308">
      <formula>ISERROR(O106)</formula>
    </cfRule>
  </conditionalFormatting>
  <conditionalFormatting sqref="O103">
    <cfRule type="containsErrors" dxfId="4798" priority="1307">
      <formula>ISERROR(O103)</formula>
    </cfRule>
  </conditionalFormatting>
  <conditionalFormatting sqref="O106">
    <cfRule type="containsErrors" dxfId="4797" priority="1306">
      <formula>ISERROR(O106)</formula>
    </cfRule>
  </conditionalFormatting>
  <conditionalFormatting sqref="O103">
    <cfRule type="containsErrors" dxfId="4796" priority="1305">
      <formula>ISERROR(O103)</formula>
    </cfRule>
  </conditionalFormatting>
  <conditionalFormatting sqref="O106">
    <cfRule type="containsErrors" dxfId="4795" priority="1304">
      <formula>ISERROR(O106)</formula>
    </cfRule>
  </conditionalFormatting>
  <conditionalFormatting sqref="O103">
    <cfRule type="containsErrors" dxfId="4794" priority="1303">
      <formula>ISERROR(O103)</formula>
    </cfRule>
  </conditionalFormatting>
  <conditionalFormatting sqref="O106">
    <cfRule type="containsErrors" dxfId="4793" priority="1302">
      <formula>ISERROR(O106)</formula>
    </cfRule>
  </conditionalFormatting>
  <conditionalFormatting sqref="O103">
    <cfRule type="containsErrors" dxfId="4792" priority="1301">
      <formula>ISERROR(O103)</formula>
    </cfRule>
  </conditionalFormatting>
  <conditionalFormatting sqref="O106">
    <cfRule type="containsErrors" dxfId="4791" priority="1300">
      <formula>ISERROR(O106)</formula>
    </cfRule>
  </conditionalFormatting>
  <conditionalFormatting sqref="O103">
    <cfRule type="containsErrors" dxfId="4790" priority="1299">
      <formula>ISERROR(O103)</formula>
    </cfRule>
  </conditionalFormatting>
  <conditionalFormatting sqref="O106">
    <cfRule type="containsErrors" dxfId="4789" priority="1298">
      <formula>ISERROR(O106)</formula>
    </cfRule>
  </conditionalFormatting>
  <conditionalFormatting sqref="O103">
    <cfRule type="containsErrors" dxfId="4788" priority="1297">
      <formula>ISERROR(O103)</formula>
    </cfRule>
  </conditionalFormatting>
  <conditionalFormatting sqref="O106">
    <cfRule type="containsErrors" dxfId="4787" priority="1296">
      <formula>ISERROR(O106)</formula>
    </cfRule>
  </conditionalFormatting>
  <conditionalFormatting sqref="O103">
    <cfRule type="containsErrors" dxfId="4786" priority="1295">
      <formula>ISERROR(O103)</formula>
    </cfRule>
  </conditionalFormatting>
  <conditionalFormatting sqref="O106">
    <cfRule type="containsErrors" dxfId="4785" priority="1294">
      <formula>ISERROR(O106)</formula>
    </cfRule>
  </conditionalFormatting>
  <conditionalFormatting sqref="O103">
    <cfRule type="containsErrors" dxfId="4784" priority="1293">
      <formula>ISERROR(O103)</formula>
    </cfRule>
  </conditionalFormatting>
  <conditionalFormatting sqref="O106">
    <cfRule type="containsErrors" dxfId="4783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4782" priority="1291">
      <formula>ISERROR(N1)</formula>
    </cfRule>
  </conditionalFormatting>
  <conditionalFormatting sqref="O13">
    <cfRule type="containsErrors" dxfId="4781" priority="1290">
      <formula>ISERROR(O13)</formula>
    </cfRule>
  </conditionalFormatting>
  <conditionalFormatting sqref="O16">
    <cfRule type="containsErrors" dxfId="4780" priority="1289">
      <formula>ISERROR(O16)</formula>
    </cfRule>
  </conditionalFormatting>
  <conditionalFormatting sqref="O103">
    <cfRule type="containsErrors" dxfId="4779" priority="1288">
      <formula>ISERROR(O103)</formula>
    </cfRule>
  </conditionalFormatting>
  <conditionalFormatting sqref="O106">
    <cfRule type="containsErrors" dxfId="4778" priority="1287">
      <formula>ISERROR(O106)</formula>
    </cfRule>
  </conditionalFormatting>
  <conditionalFormatting sqref="O85">
    <cfRule type="containsErrors" dxfId="4777" priority="1286">
      <formula>ISERROR(O85)</formula>
    </cfRule>
  </conditionalFormatting>
  <conditionalFormatting sqref="O88">
    <cfRule type="containsErrors" dxfId="4776" priority="1285">
      <formula>ISERROR(O88)</formula>
    </cfRule>
  </conditionalFormatting>
  <conditionalFormatting sqref="O67">
    <cfRule type="containsErrors" dxfId="4775" priority="1284">
      <formula>ISERROR(O67)</formula>
    </cfRule>
  </conditionalFormatting>
  <conditionalFormatting sqref="O70">
    <cfRule type="containsErrors" dxfId="4774" priority="1283">
      <formula>ISERROR(O70)</formula>
    </cfRule>
  </conditionalFormatting>
  <conditionalFormatting sqref="O49">
    <cfRule type="containsErrors" dxfId="4773" priority="1282">
      <formula>ISERROR(O49)</formula>
    </cfRule>
  </conditionalFormatting>
  <conditionalFormatting sqref="O52">
    <cfRule type="containsErrors" dxfId="4772" priority="1281">
      <formula>ISERROR(O52)</formula>
    </cfRule>
  </conditionalFormatting>
  <conditionalFormatting sqref="O31">
    <cfRule type="containsErrors" dxfId="4771" priority="1280">
      <formula>ISERROR(O31)</formula>
    </cfRule>
  </conditionalFormatting>
  <conditionalFormatting sqref="O34">
    <cfRule type="containsErrors" dxfId="4770" priority="1279">
      <formula>ISERROR(O34)</formula>
    </cfRule>
  </conditionalFormatting>
  <conditionalFormatting sqref="O13">
    <cfRule type="containsErrors" dxfId="4769" priority="1278">
      <formula>ISERROR(O13)</formula>
    </cfRule>
  </conditionalFormatting>
  <conditionalFormatting sqref="O16">
    <cfRule type="containsErrors" dxfId="4768" priority="1277">
      <formula>ISERROR(O16)</formula>
    </cfRule>
  </conditionalFormatting>
  <conditionalFormatting sqref="O49">
    <cfRule type="containsErrors" dxfId="4767" priority="1276">
      <formula>ISERROR(O49)</formula>
    </cfRule>
  </conditionalFormatting>
  <conditionalFormatting sqref="O52">
    <cfRule type="containsErrors" dxfId="4766" priority="1275">
      <formula>ISERROR(O52)</formula>
    </cfRule>
  </conditionalFormatting>
  <conditionalFormatting sqref="O67">
    <cfRule type="containsErrors" dxfId="4765" priority="1274">
      <formula>ISERROR(O67)</formula>
    </cfRule>
  </conditionalFormatting>
  <conditionalFormatting sqref="O70">
    <cfRule type="containsErrors" dxfId="4764" priority="1273">
      <formula>ISERROR(O70)</formula>
    </cfRule>
  </conditionalFormatting>
  <conditionalFormatting sqref="O67">
    <cfRule type="containsErrors" dxfId="4763" priority="1272">
      <formula>ISERROR(O67)</formula>
    </cfRule>
  </conditionalFormatting>
  <conditionalFormatting sqref="O70">
    <cfRule type="containsErrors" dxfId="4762" priority="1271">
      <formula>ISERROR(O70)</formula>
    </cfRule>
  </conditionalFormatting>
  <conditionalFormatting sqref="O31">
    <cfRule type="containsErrors" dxfId="4761" priority="1270">
      <formula>ISERROR(O31)</formula>
    </cfRule>
  </conditionalFormatting>
  <conditionalFormatting sqref="O34">
    <cfRule type="containsErrors" dxfId="4760" priority="1269">
      <formula>ISERROR(O34)</formula>
    </cfRule>
  </conditionalFormatting>
  <conditionalFormatting sqref="O31">
    <cfRule type="containsErrors" dxfId="4759" priority="1268">
      <formula>ISERROR(O31)</formula>
    </cfRule>
  </conditionalFormatting>
  <conditionalFormatting sqref="O34">
    <cfRule type="containsErrors" dxfId="4758" priority="1267">
      <formula>ISERROR(O34)</formula>
    </cfRule>
  </conditionalFormatting>
  <conditionalFormatting sqref="O49">
    <cfRule type="containsErrors" dxfId="4757" priority="1266">
      <formula>ISERROR(O49)</formula>
    </cfRule>
  </conditionalFormatting>
  <conditionalFormatting sqref="O52">
    <cfRule type="containsErrors" dxfId="4756" priority="1265">
      <formula>ISERROR(O52)</formula>
    </cfRule>
  </conditionalFormatting>
  <conditionalFormatting sqref="O49">
    <cfRule type="containsErrors" dxfId="4755" priority="1264">
      <formula>ISERROR(O49)</formula>
    </cfRule>
  </conditionalFormatting>
  <conditionalFormatting sqref="O52">
    <cfRule type="containsErrors" dxfId="4754" priority="1263">
      <formula>ISERROR(O52)</formula>
    </cfRule>
  </conditionalFormatting>
  <conditionalFormatting sqref="O49">
    <cfRule type="containsErrors" dxfId="4753" priority="1262">
      <formula>ISERROR(O49)</formula>
    </cfRule>
  </conditionalFormatting>
  <conditionalFormatting sqref="O52">
    <cfRule type="containsErrors" dxfId="4752" priority="1261">
      <formula>ISERROR(O52)</formula>
    </cfRule>
  </conditionalFormatting>
  <conditionalFormatting sqref="O49">
    <cfRule type="containsErrors" dxfId="4751" priority="1260">
      <formula>ISERROR(O49)</formula>
    </cfRule>
  </conditionalFormatting>
  <conditionalFormatting sqref="O52">
    <cfRule type="containsErrors" dxfId="4750" priority="1259">
      <formula>ISERROR(O52)</formula>
    </cfRule>
  </conditionalFormatting>
  <conditionalFormatting sqref="O49">
    <cfRule type="containsErrors" dxfId="4749" priority="1258">
      <formula>ISERROR(O49)</formula>
    </cfRule>
  </conditionalFormatting>
  <conditionalFormatting sqref="O52">
    <cfRule type="containsErrors" dxfId="4748" priority="1257">
      <formula>ISERROR(O52)</formula>
    </cfRule>
  </conditionalFormatting>
  <conditionalFormatting sqref="O49">
    <cfRule type="containsErrors" dxfId="4747" priority="1256">
      <formula>ISERROR(O49)</formula>
    </cfRule>
  </conditionalFormatting>
  <conditionalFormatting sqref="O52">
    <cfRule type="containsErrors" dxfId="4746" priority="1255">
      <formula>ISERROR(O52)</formula>
    </cfRule>
  </conditionalFormatting>
  <conditionalFormatting sqref="O67">
    <cfRule type="containsErrors" dxfId="4745" priority="1254">
      <formula>ISERROR(O67)</formula>
    </cfRule>
  </conditionalFormatting>
  <conditionalFormatting sqref="O70">
    <cfRule type="containsErrors" dxfId="4744" priority="1253">
      <formula>ISERROR(O70)</formula>
    </cfRule>
  </conditionalFormatting>
  <conditionalFormatting sqref="O67">
    <cfRule type="containsErrors" dxfId="4743" priority="1252">
      <formula>ISERROR(O67)</formula>
    </cfRule>
  </conditionalFormatting>
  <conditionalFormatting sqref="O70">
    <cfRule type="containsErrors" dxfId="4742" priority="1251">
      <formula>ISERROR(O70)</formula>
    </cfRule>
  </conditionalFormatting>
  <conditionalFormatting sqref="O67">
    <cfRule type="containsErrors" dxfId="4741" priority="1250">
      <formula>ISERROR(O67)</formula>
    </cfRule>
  </conditionalFormatting>
  <conditionalFormatting sqref="O70">
    <cfRule type="containsErrors" dxfId="4740" priority="1249">
      <formula>ISERROR(O70)</formula>
    </cfRule>
  </conditionalFormatting>
  <conditionalFormatting sqref="O85">
    <cfRule type="containsErrors" dxfId="4739" priority="1248">
      <formula>ISERROR(O85)</formula>
    </cfRule>
  </conditionalFormatting>
  <conditionalFormatting sqref="O88">
    <cfRule type="containsErrors" dxfId="4738" priority="1247">
      <formula>ISERROR(O88)</formula>
    </cfRule>
  </conditionalFormatting>
  <conditionalFormatting sqref="O85">
    <cfRule type="containsErrors" dxfId="4737" priority="1246">
      <formula>ISERROR(O85)</formula>
    </cfRule>
  </conditionalFormatting>
  <conditionalFormatting sqref="O88">
    <cfRule type="containsErrors" dxfId="4736" priority="1245">
      <formula>ISERROR(O88)</formula>
    </cfRule>
  </conditionalFormatting>
  <conditionalFormatting sqref="O85">
    <cfRule type="containsErrors" dxfId="4735" priority="1244">
      <formula>ISERROR(O85)</formula>
    </cfRule>
  </conditionalFormatting>
  <conditionalFormatting sqref="O88">
    <cfRule type="containsErrors" dxfId="4734" priority="1243">
      <formula>ISERROR(O88)</formula>
    </cfRule>
  </conditionalFormatting>
  <conditionalFormatting sqref="O103">
    <cfRule type="containsErrors" dxfId="4733" priority="1242">
      <formula>ISERROR(O103)</formula>
    </cfRule>
  </conditionalFormatting>
  <conditionalFormatting sqref="O106">
    <cfRule type="containsErrors" dxfId="4732" priority="1241">
      <formula>ISERROR(O106)</formula>
    </cfRule>
  </conditionalFormatting>
  <conditionalFormatting sqref="O103">
    <cfRule type="containsErrors" dxfId="4731" priority="1240">
      <formula>ISERROR(O103)</formula>
    </cfRule>
  </conditionalFormatting>
  <conditionalFormatting sqref="O106">
    <cfRule type="containsErrors" dxfId="4730" priority="1239">
      <formula>ISERROR(O106)</formula>
    </cfRule>
  </conditionalFormatting>
  <conditionalFormatting sqref="O103">
    <cfRule type="containsErrors" dxfId="4729" priority="1238">
      <formula>ISERROR(O103)</formula>
    </cfRule>
  </conditionalFormatting>
  <conditionalFormatting sqref="O106">
    <cfRule type="containsErrors" dxfId="4728" priority="1237">
      <formula>ISERROR(O106)</formula>
    </cfRule>
  </conditionalFormatting>
  <conditionalFormatting sqref="O49">
    <cfRule type="containsErrors" dxfId="4727" priority="1236">
      <formula>ISERROR(O49)</formula>
    </cfRule>
  </conditionalFormatting>
  <conditionalFormatting sqref="O52">
    <cfRule type="containsErrors" dxfId="4726" priority="1235">
      <formula>ISERROR(O52)</formula>
    </cfRule>
  </conditionalFormatting>
  <conditionalFormatting sqref="O49">
    <cfRule type="containsErrors" dxfId="4725" priority="1234">
      <formula>ISERROR(O49)</formula>
    </cfRule>
  </conditionalFormatting>
  <conditionalFormatting sqref="O52">
    <cfRule type="containsErrors" dxfId="4724" priority="1233">
      <formula>ISERROR(O52)</formula>
    </cfRule>
  </conditionalFormatting>
  <conditionalFormatting sqref="O49">
    <cfRule type="containsErrors" dxfId="4723" priority="1232">
      <formula>ISERROR(O49)</formula>
    </cfRule>
  </conditionalFormatting>
  <conditionalFormatting sqref="O52">
    <cfRule type="containsErrors" dxfId="4722" priority="1231">
      <formula>ISERROR(O52)</formula>
    </cfRule>
  </conditionalFormatting>
  <conditionalFormatting sqref="O67">
    <cfRule type="containsErrors" dxfId="4721" priority="1230">
      <formula>ISERROR(O67)</formula>
    </cfRule>
  </conditionalFormatting>
  <conditionalFormatting sqref="O70">
    <cfRule type="containsErrors" dxfId="4720" priority="1229">
      <formula>ISERROR(O70)</formula>
    </cfRule>
  </conditionalFormatting>
  <conditionalFormatting sqref="O67">
    <cfRule type="containsErrors" dxfId="4719" priority="1228">
      <formula>ISERROR(O67)</formula>
    </cfRule>
  </conditionalFormatting>
  <conditionalFormatting sqref="O70">
    <cfRule type="containsErrors" dxfId="4718" priority="1227">
      <formula>ISERROR(O70)</formula>
    </cfRule>
  </conditionalFormatting>
  <conditionalFormatting sqref="O67">
    <cfRule type="containsErrors" dxfId="4717" priority="1226">
      <formula>ISERROR(O67)</formula>
    </cfRule>
  </conditionalFormatting>
  <conditionalFormatting sqref="O70">
    <cfRule type="containsErrors" dxfId="4716" priority="1225">
      <formula>ISERROR(O70)</formula>
    </cfRule>
  </conditionalFormatting>
  <conditionalFormatting sqref="O67">
    <cfRule type="containsErrors" dxfId="4715" priority="1224">
      <formula>ISERROR(O67)</formula>
    </cfRule>
  </conditionalFormatting>
  <conditionalFormatting sqref="O70">
    <cfRule type="containsErrors" dxfId="4714" priority="1223">
      <formula>ISERROR(O70)</formula>
    </cfRule>
  </conditionalFormatting>
  <conditionalFormatting sqref="O67">
    <cfRule type="containsErrors" dxfId="4713" priority="1222">
      <formula>ISERROR(O67)</formula>
    </cfRule>
  </conditionalFormatting>
  <conditionalFormatting sqref="O70">
    <cfRule type="containsErrors" dxfId="4712" priority="1221">
      <formula>ISERROR(O70)</formula>
    </cfRule>
  </conditionalFormatting>
  <conditionalFormatting sqref="O67">
    <cfRule type="containsErrors" dxfId="4711" priority="1220">
      <formula>ISERROR(O67)</formula>
    </cfRule>
  </conditionalFormatting>
  <conditionalFormatting sqref="O70">
    <cfRule type="containsErrors" dxfId="4710" priority="1219">
      <formula>ISERROR(O70)</formula>
    </cfRule>
  </conditionalFormatting>
  <conditionalFormatting sqref="O67">
    <cfRule type="containsErrors" dxfId="4709" priority="1218">
      <formula>ISERROR(O67)</formula>
    </cfRule>
  </conditionalFormatting>
  <conditionalFormatting sqref="O70">
    <cfRule type="containsErrors" dxfId="4708" priority="1217">
      <formula>ISERROR(O70)</formula>
    </cfRule>
  </conditionalFormatting>
  <conditionalFormatting sqref="O67">
    <cfRule type="containsErrors" dxfId="4707" priority="1216">
      <formula>ISERROR(O67)</formula>
    </cfRule>
  </conditionalFormatting>
  <conditionalFormatting sqref="O70">
    <cfRule type="containsErrors" dxfId="4706" priority="1215">
      <formula>ISERROR(O70)</formula>
    </cfRule>
  </conditionalFormatting>
  <conditionalFormatting sqref="O67">
    <cfRule type="containsErrors" dxfId="4705" priority="1214">
      <formula>ISERROR(O67)</formula>
    </cfRule>
  </conditionalFormatting>
  <conditionalFormatting sqref="O70">
    <cfRule type="containsErrors" dxfId="4704" priority="1213">
      <formula>ISERROR(O70)</formula>
    </cfRule>
  </conditionalFormatting>
  <conditionalFormatting sqref="O67">
    <cfRule type="containsErrors" dxfId="4703" priority="1212">
      <formula>ISERROR(O67)</formula>
    </cfRule>
  </conditionalFormatting>
  <conditionalFormatting sqref="O70">
    <cfRule type="containsErrors" dxfId="4702" priority="1211">
      <formula>ISERROR(O70)</formula>
    </cfRule>
  </conditionalFormatting>
  <conditionalFormatting sqref="O67">
    <cfRule type="containsErrors" dxfId="4701" priority="1210">
      <formula>ISERROR(O67)</formula>
    </cfRule>
  </conditionalFormatting>
  <conditionalFormatting sqref="O70">
    <cfRule type="containsErrors" dxfId="4700" priority="1209">
      <formula>ISERROR(O70)</formula>
    </cfRule>
  </conditionalFormatting>
  <conditionalFormatting sqref="O85">
    <cfRule type="containsErrors" dxfId="4699" priority="1208">
      <formula>ISERROR(O85)</formula>
    </cfRule>
  </conditionalFormatting>
  <conditionalFormatting sqref="O88">
    <cfRule type="containsErrors" dxfId="4698" priority="1207">
      <formula>ISERROR(O88)</formula>
    </cfRule>
  </conditionalFormatting>
  <conditionalFormatting sqref="O85">
    <cfRule type="containsErrors" dxfId="4697" priority="1206">
      <formula>ISERROR(O85)</formula>
    </cfRule>
  </conditionalFormatting>
  <conditionalFormatting sqref="O88">
    <cfRule type="containsErrors" dxfId="4696" priority="1205">
      <formula>ISERROR(O88)</formula>
    </cfRule>
  </conditionalFormatting>
  <conditionalFormatting sqref="O85">
    <cfRule type="containsErrors" dxfId="4695" priority="1204">
      <formula>ISERROR(O85)</formula>
    </cfRule>
  </conditionalFormatting>
  <conditionalFormatting sqref="O88">
    <cfRule type="containsErrors" dxfId="4694" priority="1203">
      <formula>ISERROR(O88)</formula>
    </cfRule>
  </conditionalFormatting>
  <conditionalFormatting sqref="O85">
    <cfRule type="containsErrors" dxfId="4693" priority="1202">
      <formula>ISERROR(O85)</formula>
    </cfRule>
  </conditionalFormatting>
  <conditionalFormatting sqref="O88">
    <cfRule type="containsErrors" dxfId="4692" priority="1201">
      <formula>ISERROR(O88)</formula>
    </cfRule>
  </conditionalFormatting>
  <conditionalFormatting sqref="O85">
    <cfRule type="containsErrors" dxfId="4691" priority="1200">
      <formula>ISERROR(O85)</formula>
    </cfRule>
  </conditionalFormatting>
  <conditionalFormatting sqref="O88">
    <cfRule type="containsErrors" dxfId="4690" priority="1199">
      <formula>ISERROR(O88)</formula>
    </cfRule>
  </conditionalFormatting>
  <conditionalFormatting sqref="O85">
    <cfRule type="containsErrors" dxfId="4689" priority="1198">
      <formula>ISERROR(O85)</formula>
    </cfRule>
  </conditionalFormatting>
  <conditionalFormatting sqref="O88">
    <cfRule type="containsErrors" dxfId="4688" priority="1197">
      <formula>ISERROR(O88)</formula>
    </cfRule>
  </conditionalFormatting>
  <conditionalFormatting sqref="O85">
    <cfRule type="containsErrors" dxfId="4687" priority="1196">
      <formula>ISERROR(O85)</formula>
    </cfRule>
  </conditionalFormatting>
  <conditionalFormatting sqref="O88">
    <cfRule type="containsErrors" dxfId="4686" priority="1195">
      <formula>ISERROR(O88)</formula>
    </cfRule>
  </conditionalFormatting>
  <conditionalFormatting sqref="O85">
    <cfRule type="containsErrors" dxfId="4685" priority="1194">
      <formula>ISERROR(O85)</formula>
    </cfRule>
  </conditionalFormatting>
  <conditionalFormatting sqref="O88">
    <cfRule type="containsErrors" dxfId="4684" priority="1193">
      <formula>ISERROR(O88)</formula>
    </cfRule>
  </conditionalFormatting>
  <conditionalFormatting sqref="O85">
    <cfRule type="containsErrors" dxfId="4683" priority="1192">
      <formula>ISERROR(O85)</formula>
    </cfRule>
  </conditionalFormatting>
  <conditionalFormatting sqref="O88">
    <cfRule type="containsErrors" dxfId="4682" priority="1191">
      <formula>ISERROR(O88)</formula>
    </cfRule>
  </conditionalFormatting>
  <conditionalFormatting sqref="O85">
    <cfRule type="containsErrors" dxfId="4681" priority="1190">
      <formula>ISERROR(O85)</formula>
    </cfRule>
  </conditionalFormatting>
  <conditionalFormatting sqref="O88">
    <cfRule type="containsErrors" dxfId="4680" priority="1189">
      <formula>ISERROR(O88)</formula>
    </cfRule>
  </conditionalFormatting>
  <conditionalFormatting sqref="O85">
    <cfRule type="containsErrors" dxfId="4679" priority="1188">
      <formula>ISERROR(O85)</formula>
    </cfRule>
  </conditionalFormatting>
  <conditionalFormatting sqref="O88">
    <cfRule type="containsErrors" dxfId="4678" priority="1187">
      <formula>ISERROR(O88)</formula>
    </cfRule>
  </conditionalFormatting>
  <conditionalFormatting sqref="O103">
    <cfRule type="containsErrors" dxfId="4677" priority="1186">
      <formula>ISERROR(O103)</formula>
    </cfRule>
  </conditionalFormatting>
  <conditionalFormatting sqref="O106">
    <cfRule type="containsErrors" dxfId="4676" priority="1185">
      <formula>ISERROR(O106)</formula>
    </cfRule>
  </conditionalFormatting>
  <conditionalFormatting sqref="O103">
    <cfRule type="containsErrors" dxfId="4675" priority="1184">
      <formula>ISERROR(O103)</formula>
    </cfRule>
  </conditionalFormatting>
  <conditionalFormatting sqref="O106">
    <cfRule type="containsErrors" dxfId="4674" priority="1183">
      <formula>ISERROR(O106)</formula>
    </cfRule>
  </conditionalFormatting>
  <conditionalFormatting sqref="O103">
    <cfRule type="containsErrors" dxfId="4673" priority="1182">
      <formula>ISERROR(O103)</formula>
    </cfRule>
  </conditionalFormatting>
  <conditionalFormatting sqref="O106">
    <cfRule type="containsErrors" dxfId="4672" priority="1181">
      <formula>ISERROR(O106)</formula>
    </cfRule>
  </conditionalFormatting>
  <conditionalFormatting sqref="O103">
    <cfRule type="containsErrors" dxfId="4671" priority="1180">
      <formula>ISERROR(O103)</formula>
    </cfRule>
  </conditionalFormatting>
  <conditionalFormatting sqref="O106">
    <cfRule type="containsErrors" dxfId="4670" priority="1179">
      <formula>ISERROR(O106)</formula>
    </cfRule>
  </conditionalFormatting>
  <conditionalFormatting sqref="O103">
    <cfRule type="containsErrors" dxfId="4669" priority="1178">
      <formula>ISERROR(O103)</formula>
    </cfRule>
  </conditionalFormatting>
  <conditionalFormatting sqref="O106">
    <cfRule type="containsErrors" dxfId="4668" priority="1177">
      <formula>ISERROR(O106)</formula>
    </cfRule>
  </conditionalFormatting>
  <conditionalFormatting sqref="O103">
    <cfRule type="containsErrors" dxfId="4667" priority="1176">
      <formula>ISERROR(O103)</formula>
    </cfRule>
  </conditionalFormatting>
  <conditionalFormatting sqref="O106">
    <cfRule type="containsErrors" dxfId="4666" priority="1175">
      <formula>ISERROR(O106)</formula>
    </cfRule>
  </conditionalFormatting>
  <conditionalFormatting sqref="O103">
    <cfRule type="containsErrors" dxfId="4665" priority="1174">
      <formula>ISERROR(O103)</formula>
    </cfRule>
  </conditionalFormatting>
  <conditionalFormatting sqref="O106">
    <cfRule type="containsErrors" dxfId="4664" priority="1173">
      <formula>ISERROR(O106)</formula>
    </cfRule>
  </conditionalFormatting>
  <conditionalFormatting sqref="O103">
    <cfRule type="containsErrors" dxfId="4663" priority="1172">
      <formula>ISERROR(O103)</formula>
    </cfRule>
  </conditionalFormatting>
  <conditionalFormatting sqref="O106">
    <cfRule type="containsErrors" dxfId="4662" priority="1171">
      <formula>ISERROR(O106)</formula>
    </cfRule>
  </conditionalFormatting>
  <conditionalFormatting sqref="O103">
    <cfRule type="containsErrors" dxfId="4661" priority="1170">
      <formula>ISERROR(O103)</formula>
    </cfRule>
  </conditionalFormatting>
  <conditionalFormatting sqref="O106">
    <cfRule type="containsErrors" dxfId="4660" priority="1169">
      <formula>ISERROR(O106)</formula>
    </cfRule>
  </conditionalFormatting>
  <conditionalFormatting sqref="O103">
    <cfRule type="containsErrors" dxfId="4659" priority="1168">
      <formula>ISERROR(O103)</formula>
    </cfRule>
  </conditionalFormatting>
  <conditionalFormatting sqref="O106">
    <cfRule type="containsErrors" dxfId="4658" priority="1167">
      <formula>ISERROR(O106)</formula>
    </cfRule>
  </conditionalFormatting>
  <conditionalFormatting sqref="O103">
    <cfRule type="containsErrors" dxfId="4657" priority="1166">
      <formula>ISERROR(O103)</formula>
    </cfRule>
  </conditionalFormatting>
  <conditionalFormatting sqref="O106">
    <cfRule type="containsErrors" dxfId="4656" priority="1165">
      <formula>ISERROR(O106)</formula>
    </cfRule>
  </conditionalFormatting>
  <conditionalFormatting sqref="O49">
    <cfRule type="containsErrors" dxfId="4655" priority="1164">
      <formula>ISERROR(O49)</formula>
    </cfRule>
  </conditionalFormatting>
  <conditionalFormatting sqref="O52">
    <cfRule type="containsErrors" dxfId="4654" priority="1163">
      <formula>ISERROR(O52)</formula>
    </cfRule>
  </conditionalFormatting>
  <conditionalFormatting sqref="O49">
    <cfRule type="containsErrors" dxfId="4653" priority="1162">
      <formula>ISERROR(O49)</formula>
    </cfRule>
  </conditionalFormatting>
  <conditionalFormatting sqref="O52">
    <cfRule type="containsErrors" dxfId="4652" priority="1161">
      <formula>ISERROR(O52)</formula>
    </cfRule>
  </conditionalFormatting>
  <conditionalFormatting sqref="O49">
    <cfRule type="containsErrors" dxfId="4651" priority="1160">
      <formula>ISERROR(O49)</formula>
    </cfRule>
  </conditionalFormatting>
  <conditionalFormatting sqref="O52">
    <cfRule type="containsErrors" dxfId="4650" priority="1159">
      <formula>ISERROR(O52)</formula>
    </cfRule>
  </conditionalFormatting>
  <conditionalFormatting sqref="O67">
    <cfRule type="containsErrors" dxfId="4649" priority="1158">
      <formula>ISERROR(O67)</formula>
    </cfRule>
  </conditionalFormatting>
  <conditionalFormatting sqref="O70">
    <cfRule type="containsErrors" dxfId="4648" priority="1157">
      <formula>ISERROR(O70)</formula>
    </cfRule>
  </conditionalFormatting>
  <conditionalFormatting sqref="O67">
    <cfRule type="containsErrors" dxfId="4647" priority="1156">
      <formula>ISERROR(O67)</formula>
    </cfRule>
  </conditionalFormatting>
  <conditionalFormatting sqref="O70">
    <cfRule type="containsErrors" dxfId="4646" priority="1155">
      <formula>ISERROR(O70)</formula>
    </cfRule>
  </conditionalFormatting>
  <conditionalFormatting sqref="O67">
    <cfRule type="containsErrors" dxfId="4645" priority="1154">
      <formula>ISERROR(O67)</formula>
    </cfRule>
  </conditionalFormatting>
  <conditionalFormatting sqref="O70">
    <cfRule type="containsErrors" dxfId="4644" priority="1153">
      <formula>ISERROR(O70)</formula>
    </cfRule>
  </conditionalFormatting>
  <conditionalFormatting sqref="O85">
    <cfRule type="containsErrors" dxfId="4643" priority="1152">
      <formula>ISERROR(O85)</formula>
    </cfRule>
  </conditionalFormatting>
  <conditionalFormatting sqref="O88">
    <cfRule type="containsErrors" dxfId="4642" priority="1151">
      <formula>ISERROR(O88)</formula>
    </cfRule>
  </conditionalFormatting>
  <conditionalFormatting sqref="O85">
    <cfRule type="containsErrors" dxfId="4641" priority="1150">
      <formula>ISERROR(O85)</formula>
    </cfRule>
  </conditionalFormatting>
  <conditionalFormatting sqref="O88">
    <cfRule type="containsErrors" dxfId="4640" priority="1149">
      <formula>ISERROR(O88)</formula>
    </cfRule>
  </conditionalFormatting>
  <conditionalFormatting sqref="O85">
    <cfRule type="containsErrors" dxfId="4639" priority="1148">
      <formula>ISERROR(O85)</formula>
    </cfRule>
  </conditionalFormatting>
  <conditionalFormatting sqref="O88">
    <cfRule type="containsErrors" dxfId="4638" priority="1147">
      <formula>ISERROR(O88)</formula>
    </cfRule>
  </conditionalFormatting>
  <conditionalFormatting sqref="O103">
    <cfRule type="containsErrors" dxfId="4637" priority="1146">
      <formula>ISERROR(O103)</formula>
    </cfRule>
  </conditionalFormatting>
  <conditionalFormatting sqref="O106">
    <cfRule type="containsErrors" dxfId="4636" priority="1145">
      <formula>ISERROR(O106)</formula>
    </cfRule>
  </conditionalFormatting>
  <conditionalFormatting sqref="O103">
    <cfRule type="containsErrors" dxfId="4635" priority="1144">
      <formula>ISERROR(O103)</formula>
    </cfRule>
  </conditionalFormatting>
  <conditionalFormatting sqref="O106">
    <cfRule type="containsErrors" dxfId="4634" priority="1143">
      <formula>ISERROR(O106)</formula>
    </cfRule>
  </conditionalFormatting>
  <conditionalFormatting sqref="O103">
    <cfRule type="containsErrors" dxfId="4633" priority="1142">
      <formula>ISERROR(O103)</formula>
    </cfRule>
  </conditionalFormatting>
  <conditionalFormatting sqref="O106">
    <cfRule type="containsErrors" dxfId="4632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4631" priority="1140">
      <formula>ISERROR(N1)</formula>
    </cfRule>
  </conditionalFormatting>
  <conditionalFormatting sqref="O13">
    <cfRule type="containsErrors" dxfId="4630" priority="1139">
      <formula>ISERROR(O13)</formula>
    </cfRule>
  </conditionalFormatting>
  <conditionalFormatting sqref="O16">
    <cfRule type="containsErrors" dxfId="4629" priority="1138">
      <formula>ISERROR(O16)</formula>
    </cfRule>
  </conditionalFormatting>
  <conditionalFormatting sqref="O103">
    <cfRule type="containsErrors" dxfId="4628" priority="1137">
      <formula>ISERROR(O103)</formula>
    </cfRule>
  </conditionalFormatting>
  <conditionalFormatting sqref="O106">
    <cfRule type="containsErrors" dxfId="4627" priority="1136">
      <formula>ISERROR(O106)</formula>
    </cfRule>
  </conditionalFormatting>
  <conditionalFormatting sqref="O85">
    <cfRule type="containsErrors" dxfId="4626" priority="1135">
      <formula>ISERROR(O85)</formula>
    </cfRule>
  </conditionalFormatting>
  <conditionalFormatting sqref="O88">
    <cfRule type="containsErrors" dxfId="4625" priority="1134">
      <formula>ISERROR(O88)</formula>
    </cfRule>
  </conditionalFormatting>
  <conditionalFormatting sqref="O67">
    <cfRule type="containsErrors" dxfId="4624" priority="1133">
      <formula>ISERROR(O67)</formula>
    </cfRule>
  </conditionalFormatting>
  <conditionalFormatting sqref="O70">
    <cfRule type="containsErrors" dxfId="4623" priority="1132">
      <formula>ISERROR(O70)</formula>
    </cfRule>
  </conditionalFormatting>
  <conditionalFormatting sqref="O49">
    <cfRule type="containsErrors" dxfId="4622" priority="1131">
      <formula>ISERROR(O49)</formula>
    </cfRule>
  </conditionalFormatting>
  <conditionalFormatting sqref="O52">
    <cfRule type="containsErrors" dxfId="4621" priority="1130">
      <formula>ISERROR(O52)</formula>
    </cfRule>
  </conditionalFormatting>
  <conditionalFormatting sqref="O31">
    <cfRule type="containsErrors" dxfId="4620" priority="1129">
      <formula>ISERROR(O31)</formula>
    </cfRule>
  </conditionalFormatting>
  <conditionalFormatting sqref="O34">
    <cfRule type="containsErrors" dxfId="4619" priority="1128">
      <formula>ISERROR(O34)</formula>
    </cfRule>
  </conditionalFormatting>
  <conditionalFormatting sqref="O13">
    <cfRule type="containsErrors" dxfId="4618" priority="1127">
      <formula>ISERROR(O13)</formula>
    </cfRule>
  </conditionalFormatting>
  <conditionalFormatting sqref="O16">
    <cfRule type="containsErrors" dxfId="4617" priority="1126">
      <formula>ISERROR(O16)</formula>
    </cfRule>
  </conditionalFormatting>
  <conditionalFormatting sqref="O49">
    <cfRule type="containsErrors" dxfId="4616" priority="1125">
      <formula>ISERROR(O49)</formula>
    </cfRule>
  </conditionalFormatting>
  <conditionalFormatting sqref="O52">
    <cfRule type="containsErrors" dxfId="4615" priority="1124">
      <formula>ISERROR(O52)</formula>
    </cfRule>
  </conditionalFormatting>
  <conditionalFormatting sqref="O67">
    <cfRule type="containsErrors" dxfId="4614" priority="1123">
      <formula>ISERROR(O67)</formula>
    </cfRule>
  </conditionalFormatting>
  <conditionalFormatting sqref="O70">
    <cfRule type="containsErrors" dxfId="4613" priority="1122">
      <formula>ISERROR(O70)</formula>
    </cfRule>
  </conditionalFormatting>
  <conditionalFormatting sqref="O67">
    <cfRule type="containsErrors" dxfId="4612" priority="1121">
      <formula>ISERROR(O67)</formula>
    </cfRule>
  </conditionalFormatting>
  <conditionalFormatting sqref="O70">
    <cfRule type="containsErrors" dxfId="4611" priority="1120">
      <formula>ISERROR(O70)</formula>
    </cfRule>
  </conditionalFormatting>
  <conditionalFormatting sqref="O31">
    <cfRule type="containsErrors" dxfId="4610" priority="1119">
      <formula>ISERROR(O31)</formula>
    </cfRule>
  </conditionalFormatting>
  <conditionalFormatting sqref="O34">
    <cfRule type="containsErrors" dxfId="4609" priority="1118">
      <formula>ISERROR(O34)</formula>
    </cfRule>
  </conditionalFormatting>
  <conditionalFormatting sqref="O31">
    <cfRule type="containsErrors" dxfId="4608" priority="1117">
      <formula>ISERROR(O31)</formula>
    </cfRule>
  </conditionalFormatting>
  <conditionalFormatting sqref="O34">
    <cfRule type="containsErrors" dxfId="4607" priority="1116">
      <formula>ISERROR(O34)</formula>
    </cfRule>
  </conditionalFormatting>
  <conditionalFormatting sqref="O49">
    <cfRule type="containsErrors" dxfId="4606" priority="1115">
      <formula>ISERROR(O49)</formula>
    </cfRule>
  </conditionalFormatting>
  <conditionalFormatting sqref="O52">
    <cfRule type="containsErrors" dxfId="4605" priority="1114">
      <formula>ISERROR(O52)</formula>
    </cfRule>
  </conditionalFormatting>
  <conditionalFormatting sqref="O49">
    <cfRule type="containsErrors" dxfId="4604" priority="1113">
      <formula>ISERROR(O49)</formula>
    </cfRule>
  </conditionalFormatting>
  <conditionalFormatting sqref="O52">
    <cfRule type="containsErrors" dxfId="4603" priority="1112">
      <formula>ISERROR(O52)</formula>
    </cfRule>
  </conditionalFormatting>
  <conditionalFormatting sqref="O49">
    <cfRule type="containsErrors" dxfId="4602" priority="1111">
      <formula>ISERROR(O49)</formula>
    </cfRule>
  </conditionalFormatting>
  <conditionalFormatting sqref="O52">
    <cfRule type="containsErrors" dxfId="4601" priority="1110">
      <formula>ISERROR(O52)</formula>
    </cfRule>
  </conditionalFormatting>
  <conditionalFormatting sqref="O49">
    <cfRule type="containsErrors" dxfId="4600" priority="1109">
      <formula>ISERROR(O49)</formula>
    </cfRule>
  </conditionalFormatting>
  <conditionalFormatting sqref="O52">
    <cfRule type="containsErrors" dxfId="4599" priority="1108">
      <formula>ISERROR(O52)</formula>
    </cfRule>
  </conditionalFormatting>
  <conditionalFormatting sqref="O49">
    <cfRule type="containsErrors" dxfId="4598" priority="1107">
      <formula>ISERROR(O49)</formula>
    </cfRule>
  </conditionalFormatting>
  <conditionalFormatting sqref="O52">
    <cfRule type="containsErrors" dxfId="4597" priority="1106">
      <formula>ISERROR(O52)</formula>
    </cfRule>
  </conditionalFormatting>
  <conditionalFormatting sqref="O49">
    <cfRule type="containsErrors" dxfId="4596" priority="1105">
      <formula>ISERROR(O49)</formula>
    </cfRule>
  </conditionalFormatting>
  <conditionalFormatting sqref="O52">
    <cfRule type="containsErrors" dxfId="4595" priority="1104">
      <formula>ISERROR(O52)</formula>
    </cfRule>
  </conditionalFormatting>
  <conditionalFormatting sqref="O67">
    <cfRule type="containsErrors" dxfId="4594" priority="1103">
      <formula>ISERROR(O67)</formula>
    </cfRule>
  </conditionalFormatting>
  <conditionalFormatting sqref="O70">
    <cfRule type="containsErrors" dxfId="4593" priority="1102">
      <formula>ISERROR(O70)</formula>
    </cfRule>
  </conditionalFormatting>
  <conditionalFormatting sqref="O67">
    <cfRule type="containsErrors" dxfId="4592" priority="1101">
      <formula>ISERROR(O67)</formula>
    </cfRule>
  </conditionalFormatting>
  <conditionalFormatting sqref="O70">
    <cfRule type="containsErrors" dxfId="4591" priority="1100">
      <formula>ISERROR(O70)</formula>
    </cfRule>
  </conditionalFormatting>
  <conditionalFormatting sqref="O67">
    <cfRule type="containsErrors" dxfId="4590" priority="1099">
      <formula>ISERROR(O67)</formula>
    </cfRule>
  </conditionalFormatting>
  <conditionalFormatting sqref="O70">
    <cfRule type="containsErrors" dxfId="4589" priority="1098">
      <formula>ISERROR(O70)</formula>
    </cfRule>
  </conditionalFormatting>
  <conditionalFormatting sqref="O85">
    <cfRule type="containsErrors" dxfId="4588" priority="1097">
      <formula>ISERROR(O85)</formula>
    </cfRule>
  </conditionalFormatting>
  <conditionalFormatting sqref="O88">
    <cfRule type="containsErrors" dxfId="4587" priority="1096">
      <formula>ISERROR(O88)</formula>
    </cfRule>
  </conditionalFormatting>
  <conditionalFormatting sqref="O85">
    <cfRule type="containsErrors" dxfId="4586" priority="1095">
      <formula>ISERROR(O85)</formula>
    </cfRule>
  </conditionalFormatting>
  <conditionalFormatting sqref="O88">
    <cfRule type="containsErrors" dxfId="4585" priority="1094">
      <formula>ISERROR(O88)</formula>
    </cfRule>
  </conditionalFormatting>
  <conditionalFormatting sqref="O85">
    <cfRule type="containsErrors" dxfId="4584" priority="1093">
      <formula>ISERROR(O85)</formula>
    </cfRule>
  </conditionalFormatting>
  <conditionalFormatting sqref="O88">
    <cfRule type="containsErrors" dxfId="4583" priority="1092">
      <formula>ISERROR(O88)</formula>
    </cfRule>
  </conditionalFormatting>
  <conditionalFormatting sqref="O103">
    <cfRule type="containsErrors" dxfId="4582" priority="1091">
      <formula>ISERROR(O103)</formula>
    </cfRule>
  </conditionalFormatting>
  <conditionalFormatting sqref="O106">
    <cfRule type="containsErrors" dxfId="4581" priority="1090">
      <formula>ISERROR(O106)</formula>
    </cfRule>
  </conditionalFormatting>
  <conditionalFormatting sqref="O103">
    <cfRule type="containsErrors" dxfId="4580" priority="1089">
      <formula>ISERROR(O103)</formula>
    </cfRule>
  </conditionalFormatting>
  <conditionalFormatting sqref="O106">
    <cfRule type="containsErrors" dxfId="4579" priority="1088">
      <formula>ISERROR(O106)</formula>
    </cfRule>
  </conditionalFormatting>
  <conditionalFormatting sqref="O103">
    <cfRule type="containsErrors" dxfId="4578" priority="1087">
      <formula>ISERROR(O103)</formula>
    </cfRule>
  </conditionalFormatting>
  <conditionalFormatting sqref="O106">
    <cfRule type="containsErrors" dxfId="4577" priority="1086">
      <formula>ISERROR(O106)</formula>
    </cfRule>
  </conditionalFormatting>
  <conditionalFormatting sqref="O49">
    <cfRule type="containsErrors" dxfId="4576" priority="1085">
      <formula>ISERROR(O49)</formula>
    </cfRule>
  </conditionalFormatting>
  <conditionalFormatting sqref="O52">
    <cfRule type="containsErrors" dxfId="4575" priority="1084">
      <formula>ISERROR(O52)</formula>
    </cfRule>
  </conditionalFormatting>
  <conditionalFormatting sqref="O49">
    <cfRule type="containsErrors" dxfId="4574" priority="1083">
      <formula>ISERROR(O49)</formula>
    </cfRule>
  </conditionalFormatting>
  <conditionalFormatting sqref="O52">
    <cfRule type="containsErrors" dxfId="4573" priority="1082">
      <formula>ISERROR(O52)</formula>
    </cfRule>
  </conditionalFormatting>
  <conditionalFormatting sqref="O49">
    <cfRule type="containsErrors" dxfId="4572" priority="1081">
      <formula>ISERROR(O49)</formula>
    </cfRule>
  </conditionalFormatting>
  <conditionalFormatting sqref="O52">
    <cfRule type="containsErrors" dxfId="4571" priority="1080">
      <formula>ISERROR(O52)</formula>
    </cfRule>
  </conditionalFormatting>
  <conditionalFormatting sqref="O67">
    <cfRule type="containsErrors" dxfId="4570" priority="1079">
      <formula>ISERROR(O67)</formula>
    </cfRule>
  </conditionalFormatting>
  <conditionalFormatting sqref="O70">
    <cfRule type="containsErrors" dxfId="4569" priority="1078">
      <formula>ISERROR(O70)</formula>
    </cfRule>
  </conditionalFormatting>
  <conditionalFormatting sqref="O67">
    <cfRule type="containsErrors" dxfId="4568" priority="1077">
      <formula>ISERROR(O67)</formula>
    </cfRule>
  </conditionalFormatting>
  <conditionalFormatting sqref="O70">
    <cfRule type="containsErrors" dxfId="4567" priority="1076">
      <formula>ISERROR(O70)</formula>
    </cfRule>
  </conditionalFormatting>
  <conditionalFormatting sqref="O67">
    <cfRule type="containsErrors" dxfId="4566" priority="1075">
      <formula>ISERROR(O67)</formula>
    </cfRule>
  </conditionalFormatting>
  <conditionalFormatting sqref="O70">
    <cfRule type="containsErrors" dxfId="4565" priority="1074">
      <formula>ISERROR(O70)</formula>
    </cfRule>
  </conditionalFormatting>
  <conditionalFormatting sqref="O67">
    <cfRule type="containsErrors" dxfId="4564" priority="1073">
      <formula>ISERROR(O67)</formula>
    </cfRule>
  </conditionalFormatting>
  <conditionalFormatting sqref="O70">
    <cfRule type="containsErrors" dxfId="4563" priority="1072">
      <formula>ISERROR(O70)</formula>
    </cfRule>
  </conditionalFormatting>
  <conditionalFormatting sqref="O67">
    <cfRule type="containsErrors" dxfId="4562" priority="1071">
      <formula>ISERROR(O67)</formula>
    </cfRule>
  </conditionalFormatting>
  <conditionalFormatting sqref="O70">
    <cfRule type="containsErrors" dxfId="4561" priority="1070">
      <formula>ISERROR(O70)</formula>
    </cfRule>
  </conditionalFormatting>
  <conditionalFormatting sqref="O67">
    <cfRule type="containsErrors" dxfId="4560" priority="1069">
      <formula>ISERROR(O67)</formula>
    </cfRule>
  </conditionalFormatting>
  <conditionalFormatting sqref="O70">
    <cfRule type="containsErrors" dxfId="4559" priority="1068">
      <formula>ISERROR(O70)</formula>
    </cfRule>
  </conditionalFormatting>
  <conditionalFormatting sqref="O67">
    <cfRule type="containsErrors" dxfId="4558" priority="1067">
      <formula>ISERROR(O67)</formula>
    </cfRule>
  </conditionalFormatting>
  <conditionalFormatting sqref="O70">
    <cfRule type="containsErrors" dxfId="4557" priority="1066">
      <formula>ISERROR(O70)</formula>
    </cfRule>
  </conditionalFormatting>
  <conditionalFormatting sqref="O67">
    <cfRule type="containsErrors" dxfId="4556" priority="1065">
      <formula>ISERROR(O67)</formula>
    </cfRule>
  </conditionalFormatting>
  <conditionalFormatting sqref="O70">
    <cfRule type="containsErrors" dxfId="4555" priority="1064">
      <formula>ISERROR(O70)</formula>
    </cfRule>
  </conditionalFormatting>
  <conditionalFormatting sqref="O67">
    <cfRule type="containsErrors" dxfId="4554" priority="1063">
      <formula>ISERROR(O67)</formula>
    </cfRule>
  </conditionalFormatting>
  <conditionalFormatting sqref="O70">
    <cfRule type="containsErrors" dxfId="4553" priority="1062">
      <formula>ISERROR(O70)</formula>
    </cfRule>
  </conditionalFormatting>
  <conditionalFormatting sqref="O67">
    <cfRule type="containsErrors" dxfId="4552" priority="1061">
      <formula>ISERROR(O67)</formula>
    </cfRule>
  </conditionalFormatting>
  <conditionalFormatting sqref="O70">
    <cfRule type="containsErrors" dxfId="4551" priority="1060">
      <formula>ISERROR(O70)</formula>
    </cfRule>
  </conditionalFormatting>
  <conditionalFormatting sqref="O67">
    <cfRule type="containsErrors" dxfId="4550" priority="1059">
      <formula>ISERROR(O67)</formula>
    </cfRule>
  </conditionalFormatting>
  <conditionalFormatting sqref="O70">
    <cfRule type="containsErrors" dxfId="4549" priority="1058">
      <formula>ISERROR(O70)</formula>
    </cfRule>
  </conditionalFormatting>
  <conditionalFormatting sqref="O85">
    <cfRule type="containsErrors" dxfId="4548" priority="1057">
      <formula>ISERROR(O85)</formula>
    </cfRule>
  </conditionalFormatting>
  <conditionalFormatting sqref="O88">
    <cfRule type="containsErrors" dxfId="4547" priority="1056">
      <formula>ISERROR(O88)</formula>
    </cfRule>
  </conditionalFormatting>
  <conditionalFormatting sqref="O85">
    <cfRule type="containsErrors" dxfId="4546" priority="1055">
      <formula>ISERROR(O85)</formula>
    </cfRule>
  </conditionalFormatting>
  <conditionalFormatting sqref="O88">
    <cfRule type="containsErrors" dxfId="4545" priority="1054">
      <formula>ISERROR(O88)</formula>
    </cfRule>
  </conditionalFormatting>
  <conditionalFormatting sqref="O85">
    <cfRule type="containsErrors" dxfId="4544" priority="1053">
      <formula>ISERROR(O85)</formula>
    </cfRule>
  </conditionalFormatting>
  <conditionalFormatting sqref="O88">
    <cfRule type="containsErrors" dxfId="4543" priority="1052">
      <formula>ISERROR(O88)</formula>
    </cfRule>
  </conditionalFormatting>
  <conditionalFormatting sqref="O85">
    <cfRule type="containsErrors" dxfId="4542" priority="1051">
      <formula>ISERROR(O85)</formula>
    </cfRule>
  </conditionalFormatting>
  <conditionalFormatting sqref="O88">
    <cfRule type="containsErrors" dxfId="4541" priority="1050">
      <formula>ISERROR(O88)</formula>
    </cfRule>
  </conditionalFormatting>
  <conditionalFormatting sqref="O85">
    <cfRule type="containsErrors" dxfId="4540" priority="1049">
      <formula>ISERROR(O85)</formula>
    </cfRule>
  </conditionalFormatting>
  <conditionalFormatting sqref="O88">
    <cfRule type="containsErrors" dxfId="4539" priority="1048">
      <formula>ISERROR(O88)</formula>
    </cfRule>
  </conditionalFormatting>
  <conditionalFormatting sqref="O85">
    <cfRule type="containsErrors" dxfId="4538" priority="1047">
      <formula>ISERROR(O85)</formula>
    </cfRule>
  </conditionalFormatting>
  <conditionalFormatting sqref="O88">
    <cfRule type="containsErrors" dxfId="4537" priority="1046">
      <formula>ISERROR(O88)</formula>
    </cfRule>
  </conditionalFormatting>
  <conditionalFormatting sqref="O85">
    <cfRule type="containsErrors" dxfId="4536" priority="1045">
      <formula>ISERROR(O85)</formula>
    </cfRule>
  </conditionalFormatting>
  <conditionalFormatting sqref="O88">
    <cfRule type="containsErrors" dxfId="4535" priority="1044">
      <formula>ISERROR(O88)</formula>
    </cfRule>
  </conditionalFormatting>
  <conditionalFormatting sqref="O85">
    <cfRule type="containsErrors" dxfId="4534" priority="1043">
      <formula>ISERROR(O85)</formula>
    </cfRule>
  </conditionalFormatting>
  <conditionalFormatting sqref="O88">
    <cfRule type="containsErrors" dxfId="4533" priority="1042">
      <formula>ISERROR(O88)</formula>
    </cfRule>
  </conditionalFormatting>
  <conditionalFormatting sqref="O85">
    <cfRule type="containsErrors" dxfId="4532" priority="1041">
      <formula>ISERROR(O85)</formula>
    </cfRule>
  </conditionalFormatting>
  <conditionalFormatting sqref="O88">
    <cfRule type="containsErrors" dxfId="4531" priority="1040">
      <formula>ISERROR(O88)</formula>
    </cfRule>
  </conditionalFormatting>
  <conditionalFormatting sqref="O85">
    <cfRule type="containsErrors" dxfId="4530" priority="1039">
      <formula>ISERROR(O85)</formula>
    </cfRule>
  </conditionalFormatting>
  <conditionalFormatting sqref="O88">
    <cfRule type="containsErrors" dxfId="4529" priority="1038">
      <formula>ISERROR(O88)</formula>
    </cfRule>
  </conditionalFormatting>
  <conditionalFormatting sqref="O85">
    <cfRule type="containsErrors" dxfId="4528" priority="1037">
      <formula>ISERROR(O85)</formula>
    </cfRule>
  </conditionalFormatting>
  <conditionalFormatting sqref="O88">
    <cfRule type="containsErrors" dxfId="4527" priority="1036">
      <formula>ISERROR(O88)</formula>
    </cfRule>
  </conditionalFormatting>
  <conditionalFormatting sqref="O103">
    <cfRule type="containsErrors" dxfId="4526" priority="1035">
      <formula>ISERROR(O103)</formula>
    </cfRule>
  </conditionalFormatting>
  <conditionalFormatting sqref="O106">
    <cfRule type="containsErrors" dxfId="4525" priority="1034">
      <formula>ISERROR(O106)</formula>
    </cfRule>
  </conditionalFormatting>
  <conditionalFormatting sqref="O103">
    <cfRule type="containsErrors" dxfId="4524" priority="1033">
      <formula>ISERROR(O103)</formula>
    </cfRule>
  </conditionalFormatting>
  <conditionalFormatting sqref="O106">
    <cfRule type="containsErrors" dxfId="4523" priority="1032">
      <formula>ISERROR(O106)</formula>
    </cfRule>
  </conditionalFormatting>
  <conditionalFormatting sqref="O103">
    <cfRule type="containsErrors" dxfId="4522" priority="1031">
      <formula>ISERROR(O103)</formula>
    </cfRule>
  </conditionalFormatting>
  <conditionalFormatting sqref="O106">
    <cfRule type="containsErrors" dxfId="4521" priority="1030">
      <formula>ISERROR(O106)</formula>
    </cfRule>
  </conditionalFormatting>
  <conditionalFormatting sqref="O103">
    <cfRule type="containsErrors" dxfId="4520" priority="1029">
      <formula>ISERROR(O103)</formula>
    </cfRule>
  </conditionalFormatting>
  <conditionalFormatting sqref="O106">
    <cfRule type="containsErrors" dxfId="4519" priority="1028">
      <formula>ISERROR(O106)</formula>
    </cfRule>
  </conditionalFormatting>
  <conditionalFormatting sqref="O103">
    <cfRule type="containsErrors" dxfId="4518" priority="1027">
      <formula>ISERROR(O103)</formula>
    </cfRule>
  </conditionalFormatting>
  <conditionalFormatting sqref="O106">
    <cfRule type="containsErrors" dxfId="4517" priority="1026">
      <formula>ISERROR(O106)</formula>
    </cfRule>
  </conditionalFormatting>
  <conditionalFormatting sqref="O103">
    <cfRule type="containsErrors" dxfId="4516" priority="1025">
      <formula>ISERROR(O103)</formula>
    </cfRule>
  </conditionalFormatting>
  <conditionalFormatting sqref="O106">
    <cfRule type="containsErrors" dxfId="4515" priority="1024">
      <formula>ISERROR(O106)</formula>
    </cfRule>
  </conditionalFormatting>
  <conditionalFormatting sqref="O103">
    <cfRule type="containsErrors" dxfId="4514" priority="1023">
      <formula>ISERROR(O103)</formula>
    </cfRule>
  </conditionalFormatting>
  <conditionalFormatting sqref="O106">
    <cfRule type="containsErrors" dxfId="4513" priority="1022">
      <formula>ISERROR(O106)</formula>
    </cfRule>
  </conditionalFormatting>
  <conditionalFormatting sqref="O103">
    <cfRule type="containsErrors" dxfId="4512" priority="1021">
      <formula>ISERROR(O103)</formula>
    </cfRule>
  </conditionalFormatting>
  <conditionalFormatting sqref="O106">
    <cfRule type="containsErrors" dxfId="4511" priority="1020">
      <formula>ISERROR(O106)</formula>
    </cfRule>
  </conditionalFormatting>
  <conditionalFormatting sqref="O103">
    <cfRule type="containsErrors" dxfId="4510" priority="1019">
      <formula>ISERROR(O103)</formula>
    </cfRule>
  </conditionalFormatting>
  <conditionalFormatting sqref="O106">
    <cfRule type="containsErrors" dxfId="4509" priority="1018">
      <formula>ISERROR(O106)</formula>
    </cfRule>
  </conditionalFormatting>
  <conditionalFormatting sqref="O103">
    <cfRule type="containsErrors" dxfId="4508" priority="1017">
      <formula>ISERROR(O103)</formula>
    </cfRule>
  </conditionalFormatting>
  <conditionalFormatting sqref="O106">
    <cfRule type="containsErrors" dxfId="4507" priority="1016">
      <formula>ISERROR(O106)</formula>
    </cfRule>
  </conditionalFormatting>
  <conditionalFormatting sqref="O103">
    <cfRule type="containsErrors" dxfId="4506" priority="1015">
      <formula>ISERROR(O103)</formula>
    </cfRule>
  </conditionalFormatting>
  <conditionalFormatting sqref="O106">
    <cfRule type="containsErrors" dxfId="4505" priority="1014">
      <formula>ISERROR(O106)</formula>
    </cfRule>
  </conditionalFormatting>
  <conditionalFormatting sqref="O49">
    <cfRule type="containsErrors" dxfId="4504" priority="1013">
      <formula>ISERROR(O49)</formula>
    </cfRule>
  </conditionalFormatting>
  <conditionalFormatting sqref="O52">
    <cfRule type="containsErrors" dxfId="4503" priority="1012">
      <formula>ISERROR(O52)</formula>
    </cfRule>
  </conditionalFormatting>
  <conditionalFormatting sqref="O49">
    <cfRule type="containsErrors" dxfId="4502" priority="1011">
      <formula>ISERROR(O49)</formula>
    </cfRule>
  </conditionalFormatting>
  <conditionalFormatting sqref="O52">
    <cfRule type="containsErrors" dxfId="4501" priority="1010">
      <formula>ISERROR(O52)</formula>
    </cfRule>
  </conditionalFormatting>
  <conditionalFormatting sqref="O49">
    <cfRule type="containsErrors" dxfId="4500" priority="1009">
      <formula>ISERROR(O49)</formula>
    </cfRule>
  </conditionalFormatting>
  <conditionalFormatting sqref="O52">
    <cfRule type="containsErrors" dxfId="4499" priority="1008">
      <formula>ISERROR(O52)</formula>
    </cfRule>
  </conditionalFormatting>
  <conditionalFormatting sqref="O67">
    <cfRule type="containsErrors" dxfId="4498" priority="1007">
      <formula>ISERROR(O67)</formula>
    </cfRule>
  </conditionalFormatting>
  <conditionalFormatting sqref="O70">
    <cfRule type="containsErrors" dxfId="4497" priority="1006">
      <formula>ISERROR(O70)</formula>
    </cfRule>
  </conditionalFormatting>
  <conditionalFormatting sqref="O67">
    <cfRule type="containsErrors" dxfId="4496" priority="1005">
      <formula>ISERROR(O67)</formula>
    </cfRule>
  </conditionalFormatting>
  <conditionalFormatting sqref="O70">
    <cfRule type="containsErrors" dxfId="4495" priority="1004">
      <formula>ISERROR(O70)</formula>
    </cfRule>
  </conditionalFormatting>
  <conditionalFormatting sqref="O67">
    <cfRule type="containsErrors" dxfId="4494" priority="1003">
      <formula>ISERROR(O67)</formula>
    </cfRule>
  </conditionalFormatting>
  <conditionalFormatting sqref="O70">
    <cfRule type="containsErrors" dxfId="4493" priority="1002">
      <formula>ISERROR(O70)</formula>
    </cfRule>
  </conditionalFormatting>
  <conditionalFormatting sqref="O85">
    <cfRule type="containsErrors" dxfId="4492" priority="1001">
      <formula>ISERROR(O85)</formula>
    </cfRule>
  </conditionalFormatting>
  <conditionalFormatting sqref="O88">
    <cfRule type="containsErrors" dxfId="4491" priority="1000">
      <formula>ISERROR(O88)</formula>
    </cfRule>
  </conditionalFormatting>
  <conditionalFormatting sqref="O85">
    <cfRule type="containsErrors" dxfId="4490" priority="999">
      <formula>ISERROR(O85)</formula>
    </cfRule>
  </conditionalFormatting>
  <conditionalFormatting sqref="O88">
    <cfRule type="containsErrors" dxfId="4489" priority="998">
      <formula>ISERROR(O88)</formula>
    </cfRule>
  </conditionalFormatting>
  <conditionalFormatting sqref="O85">
    <cfRule type="containsErrors" dxfId="4488" priority="997">
      <formula>ISERROR(O85)</formula>
    </cfRule>
  </conditionalFormatting>
  <conditionalFormatting sqref="O88">
    <cfRule type="containsErrors" dxfId="4487" priority="996">
      <formula>ISERROR(O88)</formula>
    </cfRule>
  </conditionalFormatting>
  <conditionalFormatting sqref="O103">
    <cfRule type="containsErrors" dxfId="4486" priority="995">
      <formula>ISERROR(O103)</formula>
    </cfRule>
  </conditionalFormatting>
  <conditionalFormatting sqref="O106">
    <cfRule type="containsErrors" dxfId="4485" priority="994">
      <formula>ISERROR(O106)</formula>
    </cfRule>
  </conditionalFormatting>
  <conditionalFormatting sqref="O103">
    <cfRule type="containsErrors" dxfId="4484" priority="993">
      <formula>ISERROR(O103)</formula>
    </cfRule>
  </conditionalFormatting>
  <conditionalFormatting sqref="O106">
    <cfRule type="containsErrors" dxfId="4483" priority="992">
      <formula>ISERROR(O106)</formula>
    </cfRule>
  </conditionalFormatting>
  <conditionalFormatting sqref="O103">
    <cfRule type="containsErrors" dxfId="4482" priority="991">
      <formula>ISERROR(O103)</formula>
    </cfRule>
  </conditionalFormatting>
  <conditionalFormatting sqref="O106">
    <cfRule type="containsErrors" dxfId="4481" priority="990">
      <formula>ISERROR(O106)</formula>
    </cfRule>
  </conditionalFormatting>
  <conditionalFormatting sqref="O103">
    <cfRule type="containsErrors" dxfId="4480" priority="989">
      <formula>ISERROR(O103)</formula>
    </cfRule>
  </conditionalFormatting>
  <conditionalFormatting sqref="O106">
    <cfRule type="containsErrors" dxfId="4479" priority="988">
      <formula>ISERROR(O106)</formula>
    </cfRule>
  </conditionalFormatting>
  <conditionalFormatting sqref="O103">
    <cfRule type="containsErrors" dxfId="4478" priority="987">
      <formula>ISERROR(O103)</formula>
    </cfRule>
  </conditionalFormatting>
  <conditionalFormatting sqref="O106">
    <cfRule type="containsErrors" dxfId="4477" priority="986">
      <formula>ISERROR(O106)</formula>
    </cfRule>
  </conditionalFormatting>
  <conditionalFormatting sqref="O103">
    <cfRule type="containsErrors" dxfId="4476" priority="985">
      <formula>ISERROR(O103)</formula>
    </cfRule>
  </conditionalFormatting>
  <conditionalFormatting sqref="O106">
    <cfRule type="containsErrors" dxfId="4475" priority="984">
      <formula>ISERROR(O106)</formula>
    </cfRule>
  </conditionalFormatting>
  <conditionalFormatting sqref="O103">
    <cfRule type="containsErrors" dxfId="4474" priority="983">
      <formula>ISERROR(O103)</formula>
    </cfRule>
  </conditionalFormatting>
  <conditionalFormatting sqref="O106">
    <cfRule type="containsErrors" dxfId="4473" priority="982">
      <formula>ISERROR(O106)</formula>
    </cfRule>
  </conditionalFormatting>
  <conditionalFormatting sqref="O103">
    <cfRule type="containsErrors" dxfId="4472" priority="981">
      <formula>ISERROR(O103)</formula>
    </cfRule>
  </conditionalFormatting>
  <conditionalFormatting sqref="O106">
    <cfRule type="containsErrors" dxfId="4471" priority="980">
      <formula>ISERROR(O106)</formula>
    </cfRule>
  </conditionalFormatting>
  <conditionalFormatting sqref="O103">
    <cfRule type="containsErrors" dxfId="4470" priority="979">
      <formula>ISERROR(O103)</formula>
    </cfRule>
  </conditionalFormatting>
  <conditionalFormatting sqref="O106">
    <cfRule type="containsErrors" dxfId="4469" priority="978">
      <formula>ISERROR(O106)</formula>
    </cfRule>
  </conditionalFormatting>
  <conditionalFormatting sqref="O103">
    <cfRule type="containsErrors" dxfId="4468" priority="977">
      <formula>ISERROR(O103)</formula>
    </cfRule>
  </conditionalFormatting>
  <conditionalFormatting sqref="O106">
    <cfRule type="containsErrors" dxfId="4467" priority="976">
      <formula>ISERROR(O106)</formula>
    </cfRule>
  </conditionalFormatting>
  <conditionalFormatting sqref="O103">
    <cfRule type="containsErrors" dxfId="4466" priority="975">
      <formula>ISERROR(O103)</formula>
    </cfRule>
  </conditionalFormatting>
  <conditionalFormatting sqref="O106">
    <cfRule type="containsErrors" dxfId="4465" priority="974">
      <formula>ISERROR(O106)</formula>
    </cfRule>
  </conditionalFormatting>
  <conditionalFormatting sqref="O103">
    <cfRule type="containsErrors" dxfId="4464" priority="973">
      <formula>ISERROR(O103)</formula>
    </cfRule>
  </conditionalFormatting>
  <conditionalFormatting sqref="O106">
    <cfRule type="containsErrors" dxfId="4463" priority="972">
      <formula>ISERROR(O106)</formula>
    </cfRule>
  </conditionalFormatting>
  <conditionalFormatting sqref="O103">
    <cfRule type="containsErrors" dxfId="4462" priority="971">
      <formula>ISERROR(O103)</formula>
    </cfRule>
  </conditionalFormatting>
  <conditionalFormatting sqref="O106">
    <cfRule type="containsErrors" dxfId="4461" priority="970">
      <formula>ISERROR(O106)</formula>
    </cfRule>
  </conditionalFormatting>
  <conditionalFormatting sqref="O103">
    <cfRule type="containsErrors" dxfId="4460" priority="969">
      <formula>ISERROR(O103)</formula>
    </cfRule>
  </conditionalFormatting>
  <conditionalFormatting sqref="O106">
    <cfRule type="containsErrors" dxfId="4459" priority="968">
      <formula>ISERROR(O106)</formula>
    </cfRule>
  </conditionalFormatting>
  <conditionalFormatting sqref="O103">
    <cfRule type="containsErrors" dxfId="4458" priority="967">
      <formula>ISERROR(O103)</formula>
    </cfRule>
  </conditionalFormatting>
  <conditionalFormatting sqref="O106">
    <cfRule type="containsErrors" dxfId="4457" priority="966">
      <formula>ISERROR(O106)</formula>
    </cfRule>
  </conditionalFormatting>
  <conditionalFormatting sqref="O103">
    <cfRule type="containsErrors" dxfId="4456" priority="965">
      <formula>ISERROR(O103)</formula>
    </cfRule>
  </conditionalFormatting>
  <conditionalFormatting sqref="O106">
    <cfRule type="containsErrors" dxfId="4455" priority="964">
      <formula>ISERROR(O106)</formula>
    </cfRule>
  </conditionalFormatting>
  <conditionalFormatting sqref="O103">
    <cfRule type="containsErrors" dxfId="4454" priority="963">
      <formula>ISERROR(O103)</formula>
    </cfRule>
  </conditionalFormatting>
  <conditionalFormatting sqref="O106">
    <cfRule type="containsErrors" dxfId="4453" priority="962">
      <formula>ISERROR(O106)</formula>
    </cfRule>
  </conditionalFormatting>
  <conditionalFormatting sqref="O103">
    <cfRule type="containsErrors" dxfId="4452" priority="961">
      <formula>ISERROR(O103)</formula>
    </cfRule>
  </conditionalFormatting>
  <conditionalFormatting sqref="O106">
    <cfRule type="containsErrors" dxfId="4451" priority="960">
      <formula>ISERROR(O106)</formula>
    </cfRule>
  </conditionalFormatting>
  <conditionalFormatting sqref="O103">
    <cfRule type="containsErrors" dxfId="4450" priority="959">
      <formula>ISERROR(O103)</formula>
    </cfRule>
  </conditionalFormatting>
  <conditionalFormatting sqref="O106">
    <cfRule type="containsErrors" dxfId="4449" priority="958">
      <formula>ISERROR(O106)</formula>
    </cfRule>
  </conditionalFormatting>
  <conditionalFormatting sqref="O103">
    <cfRule type="containsErrors" dxfId="4448" priority="957">
      <formula>ISERROR(O103)</formula>
    </cfRule>
  </conditionalFormatting>
  <conditionalFormatting sqref="O106">
    <cfRule type="containsErrors" dxfId="4447" priority="956">
      <formula>ISERROR(O106)</formula>
    </cfRule>
  </conditionalFormatting>
  <conditionalFormatting sqref="O103">
    <cfRule type="containsErrors" dxfId="4446" priority="955">
      <formula>ISERROR(O103)</formula>
    </cfRule>
  </conditionalFormatting>
  <conditionalFormatting sqref="O106">
    <cfRule type="containsErrors" dxfId="4445" priority="954">
      <formula>ISERROR(O106)</formula>
    </cfRule>
  </conditionalFormatting>
  <conditionalFormatting sqref="O103">
    <cfRule type="containsErrors" dxfId="4444" priority="953">
      <formula>ISERROR(O103)</formula>
    </cfRule>
  </conditionalFormatting>
  <conditionalFormatting sqref="O106">
    <cfRule type="containsErrors" dxfId="4443" priority="952">
      <formula>ISERROR(O106)</formula>
    </cfRule>
  </conditionalFormatting>
  <conditionalFormatting sqref="O103">
    <cfRule type="containsErrors" dxfId="4442" priority="951">
      <formula>ISERROR(O103)</formula>
    </cfRule>
  </conditionalFormatting>
  <conditionalFormatting sqref="O106">
    <cfRule type="containsErrors" dxfId="4441" priority="950">
      <formula>ISERROR(O106)</formula>
    </cfRule>
  </conditionalFormatting>
  <conditionalFormatting sqref="O103">
    <cfRule type="containsErrors" dxfId="4440" priority="949">
      <formula>ISERROR(O103)</formula>
    </cfRule>
  </conditionalFormatting>
  <conditionalFormatting sqref="O106">
    <cfRule type="containsErrors" dxfId="4439" priority="948">
      <formula>ISERROR(O106)</formula>
    </cfRule>
  </conditionalFormatting>
  <conditionalFormatting sqref="O103">
    <cfRule type="containsErrors" dxfId="4438" priority="947">
      <formula>ISERROR(O103)</formula>
    </cfRule>
  </conditionalFormatting>
  <conditionalFormatting sqref="O106">
    <cfRule type="containsErrors" dxfId="4437" priority="946">
      <formula>ISERROR(O106)</formula>
    </cfRule>
  </conditionalFormatting>
  <conditionalFormatting sqref="O103">
    <cfRule type="containsErrors" dxfId="4436" priority="945">
      <formula>ISERROR(O103)</formula>
    </cfRule>
  </conditionalFormatting>
  <conditionalFormatting sqref="O106">
    <cfRule type="containsErrors" dxfId="4435" priority="944">
      <formula>ISERROR(O106)</formula>
    </cfRule>
  </conditionalFormatting>
  <conditionalFormatting sqref="O103">
    <cfRule type="containsErrors" dxfId="4434" priority="943">
      <formula>ISERROR(O103)</formula>
    </cfRule>
  </conditionalFormatting>
  <conditionalFormatting sqref="O106">
    <cfRule type="containsErrors" dxfId="4433" priority="942">
      <formula>ISERROR(O106)</formula>
    </cfRule>
  </conditionalFormatting>
  <conditionalFormatting sqref="O103">
    <cfRule type="containsErrors" dxfId="4432" priority="941">
      <formula>ISERROR(O103)</formula>
    </cfRule>
  </conditionalFormatting>
  <conditionalFormatting sqref="O106">
    <cfRule type="containsErrors" dxfId="4431" priority="940">
      <formula>ISERROR(O106)</formula>
    </cfRule>
  </conditionalFormatting>
  <conditionalFormatting sqref="O103">
    <cfRule type="containsErrors" dxfId="4430" priority="939">
      <formula>ISERROR(O103)</formula>
    </cfRule>
  </conditionalFormatting>
  <conditionalFormatting sqref="O106">
    <cfRule type="containsErrors" dxfId="4429" priority="938">
      <formula>ISERROR(O106)</formula>
    </cfRule>
  </conditionalFormatting>
  <conditionalFormatting sqref="O103">
    <cfRule type="containsErrors" dxfId="4428" priority="937">
      <formula>ISERROR(O103)</formula>
    </cfRule>
  </conditionalFormatting>
  <conditionalFormatting sqref="O106">
    <cfRule type="containsErrors" dxfId="4427" priority="936">
      <formula>ISERROR(O106)</formula>
    </cfRule>
  </conditionalFormatting>
  <conditionalFormatting sqref="O103">
    <cfRule type="containsErrors" dxfId="4426" priority="935">
      <formula>ISERROR(O103)</formula>
    </cfRule>
  </conditionalFormatting>
  <conditionalFormatting sqref="O106">
    <cfRule type="containsErrors" dxfId="4425" priority="934">
      <formula>ISERROR(O106)</formula>
    </cfRule>
  </conditionalFormatting>
  <conditionalFormatting sqref="O103">
    <cfRule type="containsErrors" dxfId="4424" priority="933">
      <formula>ISERROR(O103)</formula>
    </cfRule>
  </conditionalFormatting>
  <conditionalFormatting sqref="O106">
    <cfRule type="containsErrors" dxfId="4423" priority="932">
      <formula>ISERROR(O106)</formula>
    </cfRule>
  </conditionalFormatting>
  <conditionalFormatting sqref="O103">
    <cfRule type="containsErrors" dxfId="4422" priority="931">
      <formula>ISERROR(O103)</formula>
    </cfRule>
  </conditionalFormatting>
  <conditionalFormatting sqref="O106">
    <cfRule type="containsErrors" dxfId="4421" priority="930">
      <formula>ISERROR(O106)</formula>
    </cfRule>
  </conditionalFormatting>
  <conditionalFormatting sqref="O103">
    <cfRule type="containsErrors" dxfId="4420" priority="929">
      <formula>ISERROR(O103)</formula>
    </cfRule>
  </conditionalFormatting>
  <conditionalFormatting sqref="O106">
    <cfRule type="containsErrors" dxfId="4419" priority="928">
      <formula>ISERROR(O106)</formula>
    </cfRule>
  </conditionalFormatting>
  <conditionalFormatting sqref="O103">
    <cfRule type="containsErrors" dxfId="4418" priority="927">
      <formula>ISERROR(O103)</formula>
    </cfRule>
  </conditionalFormatting>
  <conditionalFormatting sqref="O106">
    <cfRule type="containsErrors" dxfId="4417" priority="926">
      <formula>ISERROR(O106)</formula>
    </cfRule>
  </conditionalFormatting>
  <conditionalFormatting sqref="O103">
    <cfRule type="containsErrors" dxfId="4416" priority="925">
      <formula>ISERROR(O103)</formula>
    </cfRule>
  </conditionalFormatting>
  <conditionalFormatting sqref="O106">
    <cfRule type="containsErrors" dxfId="4415" priority="924">
      <formula>ISERROR(O106)</formula>
    </cfRule>
  </conditionalFormatting>
  <conditionalFormatting sqref="O106">
    <cfRule type="containsErrors" dxfId="4414" priority="923">
      <formula>ISERROR(O106)</formula>
    </cfRule>
  </conditionalFormatting>
  <conditionalFormatting sqref="O103">
    <cfRule type="containsErrors" dxfId="4413" priority="922">
      <formula>ISERROR(O103)</formula>
    </cfRule>
  </conditionalFormatting>
  <conditionalFormatting sqref="O106">
    <cfRule type="containsErrors" dxfId="4412" priority="921">
      <formula>ISERROR(O106)</formula>
    </cfRule>
  </conditionalFormatting>
  <conditionalFormatting sqref="O103">
    <cfRule type="containsErrors" dxfId="4411" priority="920">
      <formula>ISERROR(O103)</formula>
    </cfRule>
  </conditionalFormatting>
  <conditionalFormatting sqref="O106">
    <cfRule type="containsErrors" dxfId="4410" priority="919">
      <formula>ISERROR(O106)</formula>
    </cfRule>
  </conditionalFormatting>
  <conditionalFormatting sqref="O103">
    <cfRule type="containsErrors" dxfId="4409" priority="918">
      <formula>ISERROR(O103)</formula>
    </cfRule>
  </conditionalFormatting>
  <conditionalFormatting sqref="N101:Q101 N100:P100 N94:Q99 N102:O110">
    <cfRule type="containsErrors" dxfId="4408" priority="917">
      <formula>ISERROR(N94)</formula>
    </cfRule>
  </conditionalFormatting>
  <conditionalFormatting sqref="N101:Q101 N100:P100 N94:Q99 N102:O110">
    <cfRule type="containsErrors" dxfId="4407" priority="916">
      <formula>ISERROR(N94)</formula>
    </cfRule>
  </conditionalFormatting>
  <conditionalFormatting sqref="N107:N110">
    <cfRule type="cellIs" dxfId="4406" priority="915" operator="notEqual">
      <formula>0</formula>
    </cfRule>
  </conditionalFormatting>
  <conditionalFormatting sqref="O85">
    <cfRule type="containsErrors" dxfId="4405" priority="914">
      <formula>ISERROR(O85)</formula>
    </cfRule>
  </conditionalFormatting>
  <conditionalFormatting sqref="O88">
    <cfRule type="containsErrors" dxfId="4404" priority="913">
      <formula>ISERROR(O88)</formula>
    </cfRule>
  </conditionalFormatting>
  <conditionalFormatting sqref="O85">
    <cfRule type="containsErrors" dxfId="4403" priority="912">
      <formula>ISERROR(O85)</formula>
    </cfRule>
  </conditionalFormatting>
  <conditionalFormatting sqref="O88">
    <cfRule type="containsErrors" dxfId="4402" priority="911">
      <formula>ISERROR(O88)</formula>
    </cfRule>
  </conditionalFormatting>
  <conditionalFormatting sqref="O85">
    <cfRule type="containsErrors" dxfId="4401" priority="910">
      <formula>ISERROR(O85)</formula>
    </cfRule>
  </conditionalFormatting>
  <conditionalFormatting sqref="O88">
    <cfRule type="containsErrors" dxfId="4400" priority="909">
      <formula>ISERROR(O88)</formula>
    </cfRule>
  </conditionalFormatting>
  <conditionalFormatting sqref="O85">
    <cfRule type="containsErrors" dxfId="4399" priority="908">
      <formula>ISERROR(O85)</formula>
    </cfRule>
  </conditionalFormatting>
  <conditionalFormatting sqref="O88">
    <cfRule type="containsErrors" dxfId="4398" priority="907">
      <formula>ISERROR(O88)</formula>
    </cfRule>
  </conditionalFormatting>
  <conditionalFormatting sqref="O85">
    <cfRule type="containsErrors" dxfId="4397" priority="906">
      <formula>ISERROR(O85)</formula>
    </cfRule>
  </conditionalFormatting>
  <conditionalFormatting sqref="O88">
    <cfRule type="containsErrors" dxfId="4396" priority="905">
      <formula>ISERROR(O88)</formula>
    </cfRule>
  </conditionalFormatting>
  <conditionalFormatting sqref="O85">
    <cfRule type="containsErrors" dxfId="4395" priority="904">
      <formula>ISERROR(O85)</formula>
    </cfRule>
  </conditionalFormatting>
  <conditionalFormatting sqref="O88">
    <cfRule type="containsErrors" dxfId="4394" priority="903">
      <formula>ISERROR(O88)</formula>
    </cfRule>
  </conditionalFormatting>
  <conditionalFormatting sqref="O85">
    <cfRule type="containsErrors" dxfId="4393" priority="902">
      <formula>ISERROR(O85)</formula>
    </cfRule>
  </conditionalFormatting>
  <conditionalFormatting sqref="O88">
    <cfRule type="containsErrors" dxfId="4392" priority="901">
      <formula>ISERROR(O88)</formula>
    </cfRule>
  </conditionalFormatting>
  <conditionalFormatting sqref="O85">
    <cfRule type="containsErrors" dxfId="4391" priority="900">
      <formula>ISERROR(O85)</formula>
    </cfRule>
  </conditionalFormatting>
  <conditionalFormatting sqref="O88">
    <cfRule type="containsErrors" dxfId="4390" priority="899">
      <formula>ISERROR(O88)</formula>
    </cfRule>
  </conditionalFormatting>
  <conditionalFormatting sqref="O85">
    <cfRule type="containsErrors" dxfId="4389" priority="898">
      <formula>ISERROR(O85)</formula>
    </cfRule>
  </conditionalFormatting>
  <conditionalFormatting sqref="O88">
    <cfRule type="containsErrors" dxfId="4388" priority="897">
      <formula>ISERROR(O88)</formula>
    </cfRule>
  </conditionalFormatting>
  <conditionalFormatting sqref="O85">
    <cfRule type="containsErrors" dxfId="4387" priority="896">
      <formula>ISERROR(O85)</formula>
    </cfRule>
  </conditionalFormatting>
  <conditionalFormatting sqref="O88">
    <cfRule type="containsErrors" dxfId="4386" priority="895">
      <formula>ISERROR(O88)</formula>
    </cfRule>
  </conditionalFormatting>
  <conditionalFormatting sqref="O85">
    <cfRule type="containsErrors" dxfId="4385" priority="894">
      <formula>ISERROR(O85)</formula>
    </cfRule>
  </conditionalFormatting>
  <conditionalFormatting sqref="O88">
    <cfRule type="containsErrors" dxfId="4384" priority="893">
      <formula>ISERROR(O88)</formula>
    </cfRule>
  </conditionalFormatting>
  <conditionalFormatting sqref="O85">
    <cfRule type="containsErrors" dxfId="4383" priority="892">
      <formula>ISERROR(O85)</formula>
    </cfRule>
  </conditionalFormatting>
  <conditionalFormatting sqref="O88">
    <cfRule type="containsErrors" dxfId="4382" priority="891">
      <formula>ISERROR(O88)</formula>
    </cfRule>
  </conditionalFormatting>
  <conditionalFormatting sqref="O85">
    <cfRule type="containsErrors" dxfId="4381" priority="890">
      <formula>ISERROR(O85)</formula>
    </cfRule>
  </conditionalFormatting>
  <conditionalFormatting sqref="O88">
    <cfRule type="containsErrors" dxfId="4380" priority="889">
      <formula>ISERROR(O88)</formula>
    </cfRule>
  </conditionalFormatting>
  <conditionalFormatting sqref="O85">
    <cfRule type="containsErrors" dxfId="4379" priority="888">
      <formula>ISERROR(O85)</formula>
    </cfRule>
  </conditionalFormatting>
  <conditionalFormatting sqref="O88">
    <cfRule type="containsErrors" dxfId="4378" priority="887">
      <formula>ISERROR(O88)</formula>
    </cfRule>
  </conditionalFormatting>
  <conditionalFormatting sqref="O85">
    <cfRule type="containsErrors" dxfId="4377" priority="886">
      <formula>ISERROR(O85)</formula>
    </cfRule>
  </conditionalFormatting>
  <conditionalFormatting sqref="O88">
    <cfRule type="containsErrors" dxfId="4376" priority="885">
      <formula>ISERROR(O88)</formula>
    </cfRule>
  </conditionalFormatting>
  <conditionalFormatting sqref="O85">
    <cfRule type="containsErrors" dxfId="4375" priority="884">
      <formula>ISERROR(O85)</formula>
    </cfRule>
  </conditionalFormatting>
  <conditionalFormatting sqref="O88">
    <cfRule type="containsErrors" dxfId="4374" priority="883">
      <formula>ISERROR(O88)</formula>
    </cfRule>
  </conditionalFormatting>
  <conditionalFormatting sqref="O85">
    <cfRule type="containsErrors" dxfId="4373" priority="882">
      <formula>ISERROR(O85)</formula>
    </cfRule>
  </conditionalFormatting>
  <conditionalFormatting sqref="O88">
    <cfRule type="containsErrors" dxfId="4372" priority="881">
      <formula>ISERROR(O88)</formula>
    </cfRule>
  </conditionalFormatting>
  <conditionalFormatting sqref="O85">
    <cfRule type="containsErrors" dxfId="4371" priority="880">
      <formula>ISERROR(O85)</formula>
    </cfRule>
  </conditionalFormatting>
  <conditionalFormatting sqref="O88">
    <cfRule type="containsErrors" dxfId="4370" priority="879">
      <formula>ISERROR(O88)</formula>
    </cfRule>
  </conditionalFormatting>
  <conditionalFormatting sqref="O85">
    <cfRule type="containsErrors" dxfId="4369" priority="878">
      <formula>ISERROR(O85)</formula>
    </cfRule>
  </conditionalFormatting>
  <conditionalFormatting sqref="O88">
    <cfRule type="containsErrors" dxfId="4368" priority="877">
      <formula>ISERROR(O88)</formula>
    </cfRule>
  </conditionalFormatting>
  <conditionalFormatting sqref="O85">
    <cfRule type="containsErrors" dxfId="4367" priority="876">
      <formula>ISERROR(O85)</formula>
    </cfRule>
  </conditionalFormatting>
  <conditionalFormatting sqref="O88">
    <cfRule type="containsErrors" dxfId="4366" priority="875">
      <formula>ISERROR(O88)</formula>
    </cfRule>
  </conditionalFormatting>
  <conditionalFormatting sqref="O85">
    <cfRule type="containsErrors" dxfId="4365" priority="874">
      <formula>ISERROR(O85)</formula>
    </cfRule>
  </conditionalFormatting>
  <conditionalFormatting sqref="O88">
    <cfRule type="containsErrors" dxfId="4364" priority="873">
      <formula>ISERROR(O88)</formula>
    </cfRule>
  </conditionalFormatting>
  <conditionalFormatting sqref="O85">
    <cfRule type="containsErrors" dxfId="4363" priority="872">
      <formula>ISERROR(O85)</formula>
    </cfRule>
  </conditionalFormatting>
  <conditionalFormatting sqref="O88">
    <cfRule type="containsErrors" dxfId="4362" priority="871">
      <formula>ISERROR(O88)</formula>
    </cfRule>
  </conditionalFormatting>
  <conditionalFormatting sqref="O85">
    <cfRule type="containsErrors" dxfId="4361" priority="870">
      <formula>ISERROR(O85)</formula>
    </cfRule>
  </conditionalFormatting>
  <conditionalFormatting sqref="O88">
    <cfRule type="containsErrors" dxfId="4360" priority="869">
      <formula>ISERROR(O88)</formula>
    </cfRule>
  </conditionalFormatting>
  <conditionalFormatting sqref="O85">
    <cfRule type="containsErrors" dxfId="4359" priority="868">
      <formula>ISERROR(O85)</formula>
    </cfRule>
  </conditionalFormatting>
  <conditionalFormatting sqref="O88">
    <cfRule type="containsErrors" dxfId="4358" priority="867">
      <formula>ISERROR(O88)</formula>
    </cfRule>
  </conditionalFormatting>
  <conditionalFormatting sqref="O85">
    <cfRule type="containsErrors" dxfId="4357" priority="866">
      <formula>ISERROR(O85)</formula>
    </cfRule>
  </conditionalFormatting>
  <conditionalFormatting sqref="O88">
    <cfRule type="containsErrors" dxfId="4356" priority="865">
      <formula>ISERROR(O88)</formula>
    </cfRule>
  </conditionalFormatting>
  <conditionalFormatting sqref="O85">
    <cfRule type="containsErrors" dxfId="4355" priority="864">
      <formula>ISERROR(O85)</formula>
    </cfRule>
  </conditionalFormatting>
  <conditionalFormatting sqref="O88">
    <cfRule type="containsErrors" dxfId="4354" priority="863">
      <formula>ISERROR(O88)</formula>
    </cfRule>
  </conditionalFormatting>
  <conditionalFormatting sqref="O85">
    <cfRule type="containsErrors" dxfId="4353" priority="862">
      <formula>ISERROR(O85)</formula>
    </cfRule>
  </conditionalFormatting>
  <conditionalFormatting sqref="O88">
    <cfRule type="containsErrors" dxfId="4352" priority="861">
      <formula>ISERROR(O88)</formula>
    </cfRule>
  </conditionalFormatting>
  <conditionalFormatting sqref="O85">
    <cfRule type="containsErrors" dxfId="4351" priority="860">
      <formula>ISERROR(O85)</formula>
    </cfRule>
  </conditionalFormatting>
  <conditionalFormatting sqref="O88">
    <cfRule type="containsErrors" dxfId="4350" priority="859">
      <formula>ISERROR(O88)</formula>
    </cfRule>
  </conditionalFormatting>
  <conditionalFormatting sqref="O85">
    <cfRule type="containsErrors" dxfId="4349" priority="858">
      <formula>ISERROR(O85)</formula>
    </cfRule>
  </conditionalFormatting>
  <conditionalFormatting sqref="O88">
    <cfRule type="containsErrors" dxfId="4348" priority="857">
      <formula>ISERROR(O88)</formula>
    </cfRule>
  </conditionalFormatting>
  <conditionalFormatting sqref="O85">
    <cfRule type="containsErrors" dxfId="4347" priority="856">
      <formula>ISERROR(O85)</formula>
    </cfRule>
  </conditionalFormatting>
  <conditionalFormatting sqref="O88">
    <cfRule type="containsErrors" dxfId="4346" priority="855">
      <formula>ISERROR(O88)</formula>
    </cfRule>
  </conditionalFormatting>
  <conditionalFormatting sqref="O85">
    <cfRule type="containsErrors" dxfId="4345" priority="854">
      <formula>ISERROR(O85)</formula>
    </cfRule>
  </conditionalFormatting>
  <conditionalFormatting sqref="O88">
    <cfRule type="containsErrors" dxfId="4344" priority="853">
      <formula>ISERROR(O88)</formula>
    </cfRule>
  </conditionalFormatting>
  <conditionalFormatting sqref="O85">
    <cfRule type="containsErrors" dxfId="4343" priority="852">
      <formula>ISERROR(O85)</formula>
    </cfRule>
  </conditionalFormatting>
  <conditionalFormatting sqref="O88">
    <cfRule type="containsErrors" dxfId="4342" priority="851">
      <formula>ISERROR(O88)</formula>
    </cfRule>
  </conditionalFormatting>
  <conditionalFormatting sqref="O85">
    <cfRule type="containsErrors" dxfId="4341" priority="850">
      <formula>ISERROR(O85)</formula>
    </cfRule>
  </conditionalFormatting>
  <conditionalFormatting sqref="O88">
    <cfRule type="containsErrors" dxfId="4340" priority="849">
      <formula>ISERROR(O88)</formula>
    </cfRule>
  </conditionalFormatting>
  <conditionalFormatting sqref="O88">
    <cfRule type="containsErrors" dxfId="4339" priority="848">
      <formula>ISERROR(O88)</formula>
    </cfRule>
  </conditionalFormatting>
  <conditionalFormatting sqref="O85">
    <cfRule type="containsErrors" dxfId="4338" priority="847">
      <formula>ISERROR(O85)</formula>
    </cfRule>
  </conditionalFormatting>
  <conditionalFormatting sqref="O88">
    <cfRule type="containsErrors" dxfId="4337" priority="846">
      <formula>ISERROR(O88)</formula>
    </cfRule>
  </conditionalFormatting>
  <conditionalFormatting sqref="O85">
    <cfRule type="containsErrors" dxfId="4336" priority="845">
      <formula>ISERROR(O85)</formula>
    </cfRule>
  </conditionalFormatting>
  <conditionalFormatting sqref="O88">
    <cfRule type="containsErrors" dxfId="4335" priority="844">
      <formula>ISERROR(O88)</formula>
    </cfRule>
  </conditionalFormatting>
  <conditionalFormatting sqref="O85">
    <cfRule type="containsErrors" dxfId="4334" priority="843">
      <formula>ISERROR(O85)</formula>
    </cfRule>
  </conditionalFormatting>
  <conditionalFormatting sqref="N83:Q83 N82:P82 N76:Q81 N84:O92">
    <cfRule type="containsErrors" dxfId="4333" priority="842">
      <formula>ISERROR(N76)</formula>
    </cfRule>
  </conditionalFormatting>
  <conditionalFormatting sqref="N83:Q83 N82:P82 N76:Q81 N84:O92">
    <cfRule type="containsErrors" dxfId="4332" priority="841">
      <formula>ISERROR(N76)</formula>
    </cfRule>
  </conditionalFormatting>
  <conditionalFormatting sqref="N89:N92">
    <cfRule type="cellIs" dxfId="4331" priority="840" operator="notEqual">
      <formula>0</formula>
    </cfRule>
  </conditionalFormatting>
  <conditionalFormatting sqref="O67">
    <cfRule type="containsErrors" dxfId="4330" priority="839">
      <formula>ISERROR(O67)</formula>
    </cfRule>
  </conditionalFormatting>
  <conditionalFormatting sqref="O70">
    <cfRule type="containsErrors" dxfId="4329" priority="838">
      <formula>ISERROR(O70)</formula>
    </cfRule>
  </conditionalFormatting>
  <conditionalFormatting sqref="O67">
    <cfRule type="containsErrors" dxfId="4328" priority="837">
      <formula>ISERROR(O67)</formula>
    </cfRule>
  </conditionalFormatting>
  <conditionalFormatting sqref="O70">
    <cfRule type="containsErrors" dxfId="4327" priority="836">
      <formula>ISERROR(O70)</formula>
    </cfRule>
  </conditionalFormatting>
  <conditionalFormatting sqref="O67">
    <cfRule type="containsErrors" dxfId="4326" priority="835">
      <formula>ISERROR(O67)</formula>
    </cfRule>
  </conditionalFormatting>
  <conditionalFormatting sqref="O70">
    <cfRule type="containsErrors" dxfId="4325" priority="834">
      <formula>ISERROR(O70)</formula>
    </cfRule>
  </conditionalFormatting>
  <conditionalFormatting sqref="O67">
    <cfRule type="containsErrors" dxfId="4324" priority="833">
      <formula>ISERROR(O67)</formula>
    </cfRule>
  </conditionalFormatting>
  <conditionalFormatting sqref="O70">
    <cfRule type="containsErrors" dxfId="4323" priority="832">
      <formula>ISERROR(O70)</formula>
    </cfRule>
  </conditionalFormatting>
  <conditionalFormatting sqref="O67">
    <cfRule type="containsErrors" dxfId="4322" priority="831">
      <formula>ISERROR(O67)</formula>
    </cfRule>
  </conditionalFormatting>
  <conditionalFormatting sqref="O70">
    <cfRule type="containsErrors" dxfId="4321" priority="830">
      <formula>ISERROR(O70)</formula>
    </cfRule>
  </conditionalFormatting>
  <conditionalFormatting sqref="O67">
    <cfRule type="containsErrors" dxfId="4320" priority="829">
      <formula>ISERROR(O67)</formula>
    </cfRule>
  </conditionalFormatting>
  <conditionalFormatting sqref="O70">
    <cfRule type="containsErrors" dxfId="4319" priority="828">
      <formula>ISERROR(O70)</formula>
    </cfRule>
  </conditionalFormatting>
  <conditionalFormatting sqref="O67">
    <cfRule type="containsErrors" dxfId="4318" priority="827">
      <formula>ISERROR(O67)</formula>
    </cfRule>
  </conditionalFormatting>
  <conditionalFormatting sqref="O70">
    <cfRule type="containsErrors" dxfId="4317" priority="826">
      <formula>ISERROR(O70)</formula>
    </cfRule>
  </conditionalFormatting>
  <conditionalFormatting sqref="O67">
    <cfRule type="containsErrors" dxfId="4316" priority="825">
      <formula>ISERROR(O67)</formula>
    </cfRule>
  </conditionalFormatting>
  <conditionalFormatting sqref="O70">
    <cfRule type="containsErrors" dxfId="4315" priority="824">
      <formula>ISERROR(O70)</formula>
    </cfRule>
  </conditionalFormatting>
  <conditionalFormatting sqref="O67">
    <cfRule type="containsErrors" dxfId="4314" priority="823">
      <formula>ISERROR(O67)</formula>
    </cfRule>
  </conditionalFormatting>
  <conditionalFormatting sqref="O70">
    <cfRule type="containsErrors" dxfId="4313" priority="822">
      <formula>ISERROR(O70)</formula>
    </cfRule>
  </conditionalFormatting>
  <conditionalFormatting sqref="O67">
    <cfRule type="containsErrors" dxfId="4312" priority="821">
      <formula>ISERROR(O67)</formula>
    </cfRule>
  </conditionalFormatting>
  <conditionalFormatting sqref="O70">
    <cfRule type="containsErrors" dxfId="4311" priority="820">
      <formula>ISERROR(O70)</formula>
    </cfRule>
  </conditionalFormatting>
  <conditionalFormatting sqref="O67">
    <cfRule type="containsErrors" dxfId="4310" priority="819">
      <formula>ISERROR(O67)</formula>
    </cfRule>
  </conditionalFormatting>
  <conditionalFormatting sqref="O70">
    <cfRule type="containsErrors" dxfId="4309" priority="818">
      <formula>ISERROR(O70)</formula>
    </cfRule>
  </conditionalFormatting>
  <conditionalFormatting sqref="O67">
    <cfRule type="containsErrors" dxfId="4308" priority="817">
      <formula>ISERROR(O67)</formula>
    </cfRule>
  </conditionalFormatting>
  <conditionalFormatting sqref="O70">
    <cfRule type="containsErrors" dxfId="4307" priority="816">
      <formula>ISERROR(O70)</formula>
    </cfRule>
  </conditionalFormatting>
  <conditionalFormatting sqref="O67">
    <cfRule type="containsErrors" dxfId="4306" priority="815">
      <formula>ISERROR(O67)</formula>
    </cfRule>
  </conditionalFormatting>
  <conditionalFormatting sqref="O70">
    <cfRule type="containsErrors" dxfId="4305" priority="814">
      <formula>ISERROR(O70)</formula>
    </cfRule>
  </conditionalFormatting>
  <conditionalFormatting sqref="O67">
    <cfRule type="containsErrors" dxfId="4304" priority="813">
      <formula>ISERROR(O67)</formula>
    </cfRule>
  </conditionalFormatting>
  <conditionalFormatting sqref="O70">
    <cfRule type="containsErrors" dxfId="4303" priority="812">
      <formula>ISERROR(O70)</formula>
    </cfRule>
  </conditionalFormatting>
  <conditionalFormatting sqref="O67">
    <cfRule type="containsErrors" dxfId="4302" priority="811">
      <formula>ISERROR(O67)</formula>
    </cfRule>
  </conditionalFormatting>
  <conditionalFormatting sqref="O70">
    <cfRule type="containsErrors" dxfId="4301" priority="810">
      <formula>ISERROR(O70)</formula>
    </cfRule>
  </conditionalFormatting>
  <conditionalFormatting sqref="O67">
    <cfRule type="containsErrors" dxfId="4300" priority="809">
      <formula>ISERROR(O67)</formula>
    </cfRule>
  </conditionalFormatting>
  <conditionalFormatting sqref="O70">
    <cfRule type="containsErrors" dxfId="4299" priority="808">
      <formula>ISERROR(O70)</formula>
    </cfRule>
  </conditionalFormatting>
  <conditionalFormatting sqref="O67">
    <cfRule type="containsErrors" dxfId="4298" priority="807">
      <formula>ISERROR(O67)</formula>
    </cfRule>
  </conditionalFormatting>
  <conditionalFormatting sqref="O70">
    <cfRule type="containsErrors" dxfId="4297" priority="806">
      <formula>ISERROR(O70)</formula>
    </cfRule>
  </conditionalFormatting>
  <conditionalFormatting sqref="O67">
    <cfRule type="containsErrors" dxfId="4296" priority="805">
      <formula>ISERROR(O67)</formula>
    </cfRule>
  </conditionalFormatting>
  <conditionalFormatting sqref="O70">
    <cfRule type="containsErrors" dxfId="4295" priority="804">
      <formula>ISERROR(O70)</formula>
    </cfRule>
  </conditionalFormatting>
  <conditionalFormatting sqref="O67">
    <cfRule type="containsErrors" dxfId="4294" priority="803">
      <formula>ISERROR(O67)</formula>
    </cfRule>
  </conditionalFormatting>
  <conditionalFormatting sqref="O70">
    <cfRule type="containsErrors" dxfId="4293" priority="802">
      <formula>ISERROR(O70)</formula>
    </cfRule>
  </conditionalFormatting>
  <conditionalFormatting sqref="O67">
    <cfRule type="containsErrors" dxfId="4292" priority="801">
      <formula>ISERROR(O67)</formula>
    </cfRule>
  </conditionalFormatting>
  <conditionalFormatting sqref="O70">
    <cfRule type="containsErrors" dxfId="4291" priority="800">
      <formula>ISERROR(O70)</formula>
    </cfRule>
  </conditionalFormatting>
  <conditionalFormatting sqref="O67">
    <cfRule type="containsErrors" dxfId="4290" priority="799">
      <formula>ISERROR(O67)</formula>
    </cfRule>
  </conditionalFormatting>
  <conditionalFormatting sqref="O70">
    <cfRule type="containsErrors" dxfId="4289" priority="798">
      <formula>ISERROR(O70)</formula>
    </cfRule>
  </conditionalFormatting>
  <conditionalFormatting sqref="O67">
    <cfRule type="containsErrors" dxfId="4288" priority="797">
      <formula>ISERROR(O67)</formula>
    </cfRule>
  </conditionalFormatting>
  <conditionalFormatting sqref="O70">
    <cfRule type="containsErrors" dxfId="4287" priority="796">
      <formula>ISERROR(O70)</formula>
    </cfRule>
  </conditionalFormatting>
  <conditionalFormatting sqref="O67">
    <cfRule type="containsErrors" dxfId="4286" priority="795">
      <formula>ISERROR(O67)</formula>
    </cfRule>
  </conditionalFormatting>
  <conditionalFormatting sqref="O70">
    <cfRule type="containsErrors" dxfId="4285" priority="794">
      <formula>ISERROR(O70)</formula>
    </cfRule>
  </conditionalFormatting>
  <conditionalFormatting sqref="O67">
    <cfRule type="containsErrors" dxfId="4284" priority="793">
      <formula>ISERROR(O67)</formula>
    </cfRule>
  </conditionalFormatting>
  <conditionalFormatting sqref="O70">
    <cfRule type="containsErrors" dxfId="4283" priority="792">
      <formula>ISERROR(O70)</formula>
    </cfRule>
  </conditionalFormatting>
  <conditionalFormatting sqref="O67">
    <cfRule type="containsErrors" dxfId="4282" priority="791">
      <formula>ISERROR(O67)</formula>
    </cfRule>
  </conditionalFormatting>
  <conditionalFormatting sqref="O70">
    <cfRule type="containsErrors" dxfId="4281" priority="790">
      <formula>ISERROR(O70)</formula>
    </cfRule>
  </conditionalFormatting>
  <conditionalFormatting sqref="O67">
    <cfRule type="containsErrors" dxfId="4280" priority="789">
      <formula>ISERROR(O67)</formula>
    </cfRule>
  </conditionalFormatting>
  <conditionalFormatting sqref="O70">
    <cfRule type="containsErrors" dxfId="4279" priority="788">
      <formula>ISERROR(O70)</formula>
    </cfRule>
  </conditionalFormatting>
  <conditionalFormatting sqref="O67">
    <cfRule type="containsErrors" dxfId="4278" priority="787">
      <formula>ISERROR(O67)</formula>
    </cfRule>
  </conditionalFormatting>
  <conditionalFormatting sqref="O70">
    <cfRule type="containsErrors" dxfId="4277" priority="786">
      <formula>ISERROR(O70)</formula>
    </cfRule>
  </conditionalFormatting>
  <conditionalFormatting sqref="O67">
    <cfRule type="containsErrors" dxfId="4276" priority="785">
      <formula>ISERROR(O67)</formula>
    </cfRule>
  </conditionalFormatting>
  <conditionalFormatting sqref="O70">
    <cfRule type="containsErrors" dxfId="4275" priority="784">
      <formula>ISERROR(O70)</formula>
    </cfRule>
  </conditionalFormatting>
  <conditionalFormatting sqref="O67">
    <cfRule type="containsErrors" dxfId="4274" priority="783">
      <formula>ISERROR(O67)</formula>
    </cfRule>
  </conditionalFormatting>
  <conditionalFormatting sqref="O70">
    <cfRule type="containsErrors" dxfId="4273" priority="782">
      <formula>ISERROR(O70)</formula>
    </cfRule>
  </conditionalFormatting>
  <conditionalFormatting sqref="O67">
    <cfRule type="containsErrors" dxfId="4272" priority="781">
      <formula>ISERROR(O67)</formula>
    </cfRule>
  </conditionalFormatting>
  <conditionalFormatting sqref="O70">
    <cfRule type="containsErrors" dxfId="4271" priority="780">
      <formula>ISERROR(O70)</formula>
    </cfRule>
  </conditionalFormatting>
  <conditionalFormatting sqref="O67">
    <cfRule type="containsErrors" dxfId="4270" priority="779">
      <formula>ISERROR(O67)</formula>
    </cfRule>
  </conditionalFormatting>
  <conditionalFormatting sqref="O70">
    <cfRule type="containsErrors" dxfId="4269" priority="778">
      <formula>ISERROR(O70)</formula>
    </cfRule>
  </conditionalFormatting>
  <conditionalFormatting sqref="O67">
    <cfRule type="containsErrors" dxfId="4268" priority="777">
      <formula>ISERROR(O67)</formula>
    </cfRule>
  </conditionalFormatting>
  <conditionalFormatting sqref="O70">
    <cfRule type="containsErrors" dxfId="4267" priority="776">
      <formula>ISERROR(O70)</formula>
    </cfRule>
  </conditionalFormatting>
  <conditionalFormatting sqref="O67">
    <cfRule type="containsErrors" dxfId="4266" priority="775">
      <formula>ISERROR(O67)</formula>
    </cfRule>
  </conditionalFormatting>
  <conditionalFormatting sqref="O70">
    <cfRule type="containsErrors" dxfId="4265" priority="774">
      <formula>ISERROR(O70)</formula>
    </cfRule>
  </conditionalFormatting>
  <conditionalFormatting sqref="O70">
    <cfRule type="containsErrors" dxfId="4264" priority="773">
      <formula>ISERROR(O70)</formula>
    </cfRule>
  </conditionalFormatting>
  <conditionalFormatting sqref="O67">
    <cfRule type="containsErrors" dxfId="4263" priority="772">
      <formula>ISERROR(O67)</formula>
    </cfRule>
  </conditionalFormatting>
  <conditionalFormatting sqref="O70">
    <cfRule type="containsErrors" dxfId="4262" priority="771">
      <formula>ISERROR(O70)</formula>
    </cfRule>
  </conditionalFormatting>
  <conditionalFormatting sqref="O67">
    <cfRule type="containsErrors" dxfId="4261" priority="770">
      <formula>ISERROR(O67)</formula>
    </cfRule>
  </conditionalFormatting>
  <conditionalFormatting sqref="O70">
    <cfRule type="containsErrors" dxfId="4260" priority="769">
      <formula>ISERROR(O70)</formula>
    </cfRule>
  </conditionalFormatting>
  <conditionalFormatting sqref="O67">
    <cfRule type="containsErrors" dxfId="4259" priority="768">
      <formula>ISERROR(O67)</formula>
    </cfRule>
  </conditionalFormatting>
  <conditionalFormatting sqref="N65:Q65 N64:P64 N58:Q63 N66:O74">
    <cfRule type="containsErrors" dxfId="4258" priority="767">
      <formula>ISERROR(N58)</formula>
    </cfRule>
  </conditionalFormatting>
  <conditionalFormatting sqref="N65:Q65 N64:P64 N58:Q63 N66:O74">
    <cfRule type="containsErrors" dxfId="4257" priority="766">
      <formula>ISERROR(N58)</formula>
    </cfRule>
  </conditionalFormatting>
  <conditionalFormatting sqref="N71:N74">
    <cfRule type="cellIs" dxfId="4256" priority="765" operator="notEqual">
      <formula>0</formula>
    </cfRule>
  </conditionalFormatting>
  <conditionalFormatting sqref="O49">
    <cfRule type="containsErrors" dxfId="4255" priority="764">
      <formula>ISERROR(O49)</formula>
    </cfRule>
  </conditionalFormatting>
  <conditionalFormatting sqref="O52">
    <cfRule type="containsErrors" dxfId="4254" priority="763">
      <formula>ISERROR(O52)</formula>
    </cfRule>
  </conditionalFormatting>
  <conditionalFormatting sqref="O49">
    <cfRule type="containsErrors" dxfId="4253" priority="762">
      <formula>ISERROR(O49)</formula>
    </cfRule>
  </conditionalFormatting>
  <conditionalFormatting sqref="O52">
    <cfRule type="containsErrors" dxfId="4252" priority="761">
      <formula>ISERROR(O52)</formula>
    </cfRule>
  </conditionalFormatting>
  <conditionalFormatting sqref="O49">
    <cfRule type="containsErrors" dxfId="4251" priority="760">
      <formula>ISERROR(O49)</formula>
    </cfRule>
  </conditionalFormatting>
  <conditionalFormatting sqref="O52">
    <cfRule type="containsErrors" dxfId="4250" priority="759">
      <formula>ISERROR(O52)</formula>
    </cfRule>
  </conditionalFormatting>
  <conditionalFormatting sqref="O49">
    <cfRule type="containsErrors" dxfId="4249" priority="758">
      <formula>ISERROR(O49)</formula>
    </cfRule>
  </conditionalFormatting>
  <conditionalFormatting sqref="O52">
    <cfRule type="containsErrors" dxfId="4248" priority="757">
      <formula>ISERROR(O52)</formula>
    </cfRule>
  </conditionalFormatting>
  <conditionalFormatting sqref="O49">
    <cfRule type="containsErrors" dxfId="4247" priority="756">
      <formula>ISERROR(O49)</formula>
    </cfRule>
  </conditionalFormatting>
  <conditionalFormatting sqref="O52">
    <cfRule type="containsErrors" dxfId="4246" priority="755">
      <formula>ISERROR(O52)</formula>
    </cfRule>
  </conditionalFormatting>
  <conditionalFormatting sqref="O49">
    <cfRule type="containsErrors" dxfId="4245" priority="754">
      <formula>ISERROR(O49)</formula>
    </cfRule>
  </conditionalFormatting>
  <conditionalFormatting sqref="O52">
    <cfRule type="containsErrors" dxfId="4244" priority="753">
      <formula>ISERROR(O52)</formula>
    </cfRule>
  </conditionalFormatting>
  <conditionalFormatting sqref="O49">
    <cfRule type="containsErrors" dxfId="4243" priority="752">
      <formula>ISERROR(O49)</formula>
    </cfRule>
  </conditionalFormatting>
  <conditionalFormatting sqref="O52">
    <cfRule type="containsErrors" dxfId="4242" priority="751">
      <formula>ISERROR(O52)</formula>
    </cfRule>
  </conditionalFormatting>
  <conditionalFormatting sqref="O49">
    <cfRule type="containsErrors" dxfId="4241" priority="750">
      <formula>ISERROR(O49)</formula>
    </cfRule>
  </conditionalFormatting>
  <conditionalFormatting sqref="O52">
    <cfRule type="containsErrors" dxfId="4240" priority="749">
      <formula>ISERROR(O52)</formula>
    </cfRule>
  </conditionalFormatting>
  <conditionalFormatting sqref="O49">
    <cfRule type="containsErrors" dxfId="4239" priority="748">
      <formula>ISERROR(O49)</formula>
    </cfRule>
  </conditionalFormatting>
  <conditionalFormatting sqref="O52">
    <cfRule type="containsErrors" dxfId="4238" priority="747">
      <formula>ISERROR(O52)</formula>
    </cfRule>
  </conditionalFormatting>
  <conditionalFormatting sqref="O49">
    <cfRule type="containsErrors" dxfId="4237" priority="746">
      <formula>ISERROR(O49)</formula>
    </cfRule>
  </conditionalFormatting>
  <conditionalFormatting sqref="O52">
    <cfRule type="containsErrors" dxfId="4236" priority="745">
      <formula>ISERROR(O52)</formula>
    </cfRule>
  </conditionalFormatting>
  <conditionalFormatting sqref="O49">
    <cfRule type="containsErrors" dxfId="4235" priority="744">
      <formula>ISERROR(O49)</formula>
    </cfRule>
  </conditionalFormatting>
  <conditionalFormatting sqref="O52">
    <cfRule type="containsErrors" dxfId="4234" priority="743">
      <formula>ISERROR(O52)</formula>
    </cfRule>
  </conditionalFormatting>
  <conditionalFormatting sqref="O49">
    <cfRule type="containsErrors" dxfId="4233" priority="742">
      <formula>ISERROR(O49)</formula>
    </cfRule>
  </conditionalFormatting>
  <conditionalFormatting sqref="O52">
    <cfRule type="containsErrors" dxfId="4232" priority="741">
      <formula>ISERROR(O52)</formula>
    </cfRule>
  </conditionalFormatting>
  <conditionalFormatting sqref="O49">
    <cfRule type="containsErrors" dxfId="4231" priority="740">
      <formula>ISERROR(O49)</formula>
    </cfRule>
  </conditionalFormatting>
  <conditionalFormatting sqref="O52">
    <cfRule type="containsErrors" dxfId="4230" priority="739">
      <formula>ISERROR(O52)</formula>
    </cfRule>
  </conditionalFormatting>
  <conditionalFormatting sqref="O49">
    <cfRule type="containsErrors" dxfId="4229" priority="738">
      <formula>ISERROR(O49)</formula>
    </cfRule>
  </conditionalFormatting>
  <conditionalFormatting sqref="O52">
    <cfRule type="containsErrors" dxfId="4228" priority="737">
      <formula>ISERROR(O52)</formula>
    </cfRule>
  </conditionalFormatting>
  <conditionalFormatting sqref="O49">
    <cfRule type="containsErrors" dxfId="4227" priority="736">
      <formula>ISERROR(O49)</formula>
    </cfRule>
  </conditionalFormatting>
  <conditionalFormatting sqref="O52">
    <cfRule type="containsErrors" dxfId="4226" priority="735">
      <formula>ISERROR(O52)</formula>
    </cfRule>
  </conditionalFormatting>
  <conditionalFormatting sqref="O49">
    <cfRule type="containsErrors" dxfId="4225" priority="734">
      <formula>ISERROR(O49)</formula>
    </cfRule>
  </conditionalFormatting>
  <conditionalFormatting sqref="O52">
    <cfRule type="containsErrors" dxfId="4224" priority="733">
      <formula>ISERROR(O52)</formula>
    </cfRule>
  </conditionalFormatting>
  <conditionalFormatting sqref="O49">
    <cfRule type="containsErrors" dxfId="4223" priority="732">
      <formula>ISERROR(O49)</formula>
    </cfRule>
  </conditionalFormatting>
  <conditionalFormatting sqref="O52">
    <cfRule type="containsErrors" dxfId="4222" priority="731">
      <formula>ISERROR(O52)</formula>
    </cfRule>
  </conditionalFormatting>
  <conditionalFormatting sqref="O49">
    <cfRule type="containsErrors" dxfId="4221" priority="730">
      <formula>ISERROR(O49)</formula>
    </cfRule>
  </conditionalFormatting>
  <conditionalFormatting sqref="O52">
    <cfRule type="containsErrors" dxfId="4220" priority="729">
      <formula>ISERROR(O52)</formula>
    </cfRule>
  </conditionalFormatting>
  <conditionalFormatting sqref="O49">
    <cfRule type="containsErrors" dxfId="4219" priority="728">
      <formula>ISERROR(O49)</formula>
    </cfRule>
  </conditionalFormatting>
  <conditionalFormatting sqref="O52">
    <cfRule type="containsErrors" dxfId="4218" priority="727">
      <formula>ISERROR(O52)</formula>
    </cfRule>
  </conditionalFormatting>
  <conditionalFormatting sqref="O49">
    <cfRule type="containsErrors" dxfId="4217" priority="726">
      <formula>ISERROR(O49)</formula>
    </cfRule>
  </conditionalFormatting>
  <conditionalFormatting sqref="O52">
    <cfRule type="containsErrors" dxfId="4216" priority="725">
      <formula>ISERROR(O52)</formula>
    </cfRule>
  </conditionalFormatting>
  <conditionalFormatting sqref="O49">
    <cfRule type="containsErrors" dxfId="4215" priority="724">
      <formula>ISERROR(O49)</formula>
    </cfRule>
  </conditionalFormatting>
  <conditionalFormatting sqref="O52">
    <cfRule type="containsErrors" dxfId="4214" priority="723">
      <formula>ISERROR(O52)</formula>
    </cfRule>
  </conditionalFormatting>
  <conditionalFormatting sqref="O49">
    <cfRule type="containsErrors" dxfId="4213" priority="722">
      <formula>ISERROR(O49)</formula>
    </cfRule>
  </conditionalFormatting>
  <conditionalFormatting sqref="O52">
    <cfRule type="containsErrors" dxfId="4212" priority="721">
      <formula>ISERROR(O52)</formula>
    </cfRule>
  </conditionalFormatting>
  <conditionalFormatting sqref="O49">
    <cfRule type="containsErrors" dxfId="4211" priority="720">
      <formula>ISERROR(O49)</formula>
    </cfRule>
  </conditionalFormatting>
  <conditionalFormatting sqref="O52">
    <cfRule type="containsErrors" dxfId="4210" priority="719">
      <formula>ISERROR(O52)</formula>
    </cfRule>
  </conditionalFormatting>
  <conditionalFormatting sqref="O49">
    <cfRule type="containsErrors" dxfId="4209" priority="718">
      <formula>ISERROR(O49)</formula>
    </cfRule>
  </conditionalFormatting>
  <conditionalFormatting sqref="O52">
    <cfRule type="containsErrors" dxfId="4208" priority="717">
      <formula>ISERROR(O52)</formula>
    </cfRule>
  </conditionalFormatting>
  <conditionalFormatting sqref="O49">
    <cfRule type="containsErrors" dxfId="4207" priority="716">
      <formula>ISERROR(O49)</formula>
    </cfRule>
  </conditionalFormatting>
  <conditionalFormatting sqref="O52">
    <cfRule type="containsErrors" dxfId="4206" priority="715">
      <formula>ISERROR(O52)</formula>
    </cfRule>
  </conditionalFormatting>
  <conditionalFormatting sqref="O49">
    <cfRule type="containsErrors" dxfId="4205" priority="714">
      <formula>ISERROR(O49)</formula>
    </cfRule>
  </conditionalFormatting>
  <conditionalFormatting sqref="O52">
    <cfRule type="containsErrors" dxfId="4204" priority="713">
      <formula>ISERROR(O52)</formula>
    </cfRule>
  </conditionalFormatting>
  <conditionalFormatting sqref="O49">
    <cfRule type="containsErrors" dxfId="4203" priority="712">
      <formula>ISERROR(O49)</formula>
    </cfRule>
  </conditionalFormatting>
  <conditionalFormatting sqref="O52">
    <cfRule type="containsErrors" dxfId="4202" priority="711">
      <formula>ISERROR(O52)</formula>
    </cfRule>
  </conditionalFormatting>
  <conditionalFormatting sqref="O49">
    <cfRule type="containsErrors" dxfId="4201" priority="710">
      <formula>ISERROR(O49)</formula>
    </cfRule>
  </conditionalFormatting>
  <conditionalFormatting sqref="O52">
    <cfRule type="containsErrors" dxfId="4200" priority="709">
      <formula>ISERROR(O52)</formula>
    </cfRule>
  </conditionalFormatting>
  <conditionalFormatting sqref="O49">
    <cfRule type="containsErrors" dxfId="4199" priority="708">
      <formula>ISERROR(O49)</formula>
    </cfRule>
  </conditionalFormatting>
  <conditionalFormatting sqref="O52">
    <cfRule type="containsErrors" dxfId="4198" priority="707">
      <formula>ISERROR(O52)</formula>
    </cfRule>
  </conditionalFormatting>
  <conditionalFormatting sqref="O49">
    <cfRule type="containsErrors" dxfId="4197" priority="706">
      <formula>ISERROR(O49)</formula>
    </cfRule>
  </conditionalFormatting>
  <conditionalFormatting sqref="O52">
    <cfRule type="containsErrors" dxfId="4196" priority="705">
      <formula>ISERROR(O52)</formula>
    </cfRule>
  </conditionalFormatting>
  <conditionalFormatting sqref="O49">
    <cfRule type="containsErrors" dxfId="4195" priority="704">
      <formula>ISERROR(O49)</formula>
    </cfRule>
  </conditionalFormatting>
  <conditionalFormatting sqref="O52">
    <cfRule type="containsErrors" dxfId="4194" priority="703">
      <formula>ISERROR(O52)</formula>
    </cfRule>
  </conditionalFormatting>
  <conditionalFormatting sqref="O49">
    <cfRule type="containsErrors" dxfId="4193" priority="702">
      <formula>ISERROR(O49)</formula>
    </cfRule>
  </conditionalFormatting>
  <conditionalFormatting sqref="O52">
    <cfRule type="containsErrors" dxfId="4192" priority="701">
      <formula>ISERROR(O52)</formula>
    </cfRule>
  </conditionalFormatting>
  <conditionalFormatting sqref="O49">
    <cfRule type="containsErrors" dxfId="4191" priority="700">
      <formula>ISERROR(O49)</formula>
    </cfRule>
  </conditionalFormatting>
  <conditionalFormatting sqref="O52">
    <cfRule type="containsErrors" dxfId="4190" priority="699">
      <formula>ISERROR(O52)</formula>
    </cfRule>
  </conditionalFormatting>
  <conditionalFormatting sqref="O52">
    <cfRule type="containsErrors" dxfId="4189" priority="698">
      <formula>ISERROR(O52)</formula>
    </cfRule>
  </conditionalFormatting>
  <conditionalFormatting sqref="O49">
    <cfRule type="containsErrors" dxfId="4188" priority="697">
      <formula>ISERROR(O49)</formula>
    </cfRule>
  </conditionalFormatting>
  <conditionalFormatting sqref="O52">
    <cfRule type="containsErrors" dxfId="4187" priority="696">
      <formula>ISERROR(O52)</formula>
    </cfRule>
  </conditionalFormatting>
  <conditionalFormatting sqref="O49">
    <cfRule type="containsErrors" dxfId="4186" priority="695">
      <formula>ISERROR(O49)</formula>
    </cfRule>
  </conditionalFormatting>
  <conditionalFormatting sqref="O52">
    <cfRule type="containsErrors" dxfId="4185" priority="694">
      <formula>ISERROR(O52)</formula>
    </cfRule>
  </conditionalFormatting>
  <conditionalFormatting sqref="O49">
    <cfRule type="containsErrors" dxfId="4184" priority="693">
      <formula>ISERROR(O49)</formula>
    </cfRule>
  </conditionalFormatting>
  <conditionalFormatting sqref="N47:Q47 N46:P46 N40:Q45 N48:O56">
    <cfRule type="containsErrors" dxfId="4183" priority="692">
      <formula>ISERROR(N40)</formula>
    </cfRule>
  </conditionalFormatting>
  <conditionalFormatting sqref="N47:Q47 N46:P46 N40:Q45 N48:O56">
    <cfRule type="containsErrors" dxfId="4182" priority="691">
      <formula>ISERROR(N40)</formula>
    </cfRule>
  </conditionalFormatting>
  <conditionalFormatting sqref="N53:N56">
    <cfRule type="cellIs" dxfId="4181" priority="690" operator="notEqual">
      <formula>0</formula>
    </cfRule>
  </conditionalFormatting>
  <conditionalFormatting sqref="O10:P10 N4:Q9 N11:Q11 N19:O20 O13:O18">
    <cfRule type="containsErrors" dxfId="4180" priority="689">
      <formula>ISERROR(N4)</formula>
    </cfRule>
  </conditionalFormatting>
  <conditionalFormatting sqref="O10:P10 N4:Q9 N11:Q11 O13:O20">
    <cfRule type="containsErrors" dxfId="4179" priority="688">
      <formula>ISERROR(N4)</formula>
    </cfRule>
  </conditionalFormatting>
  <conditionalFormatting sqref="N17:N20">
    <cfRule type="cellIs" dxfId="4178" priority="687" operator="notEqual">
      <formula>0</formula>
    </cfRule>
  </conditionalFormatting>
  <conditionalFormatting sqref="O31">
    <cfRule type="containsErrors" dxfId="4177" priority="686">
      <formula>ISERROR(O31)</formula>
    </cfRule>
  </conditionalFormatting>
  <conditionalFormatting sqref="O34">
    <cfRule type="containsErrors" dxfId="4176" priority="685">
      <formula>ISERROR(O34)</formula>
    </cfRule>
  </conditionalFormatting>
  <conditionalFormatting sqref="O31">
    <cfRule type="containsErrors" dxfId="4175" priority="684">
      <formula>ISERROR(O31)</formula>
    </cfRule>
  </conditionalFormatting>
  <conditionalFormatting sqref="O34">
    <cfRule type="containsErrors" dxfId="4174" priority="683">
      <formula>ISERROR(O34)</formula>
    </cfRule>
  </conditionalFormatting>
  <conditionalFormatting sqref="O31">
    <cfRule type="containsErrors" dxfId="4173" priority="682">
      <formula>ISERROR(O31)</formula>
    </cfRule>
  </conditionalFormatting>
  <conditionalFormatting sqref="O34">
    <cfRule type="containsErrors" dxfId="4172" priority="681">
      <formula>ISERROR(O34)</formula>
    </cfRule>
  </conditionalFormatting>
  <conditionalFormatting sqref="O31">
    <cfRule type="containsErrors" dxfId="4171" priority="680">
      <formula>ISERROR(O31)</formula>
    </cfRule>
  </conditionalFormatting>
  <conditionalFormatting sqref="O34">
    <cfRule type="containsErrors" dxfId="4170" priority="679">
      <formula>ISERROR(O34)</formula>
    </cfRule>
  </conditionalFormatting>
  <conditionalFormatting sqref="O31">
    <cfRule type="containsErrors" dxfId="4169" priority="678">
      <formula>ISERROR(O31)</formula>
    </cfRule>
  </conditionalFormatting>
  <conditionalFormatting sqref="O34">
    <cfRule type="containsErrors" dxfId="4168" priority="677">
      <formula>ISERROR(O34)</formula>
    </cfRule>
  </conditionalFormatting>
  <conditionalFormatting sqref="O31">
    <cfRule type="containsErrors" dxfId="4167" priority="676">
      <formula>ISERROR(O31)</formula>
    </cfRule>
  </conditionalFormatting>
  <conditionalFormatting sqref="O34">
    <cfRule type="containsErrors" dxfId="4166" priority="675">
      <formula>ISERROR(O34)</formula>
    </cfRule>
  </conditionalFormatting>
  <conditionalFormatting sqref="O31">
    <cfRule type="containsErrors" dxfId="4165" priority="674">
      <formula>ISERROR(O31)</formula>
    </cfRule>
  </conditionalFormatting>
  <conditionalFormatting sqref="O34">
    <cfRule type="containsErrors" dxfId="4164" priority="673">
      <formula>ISERROR(O34)</formula>
    </cfRule>
  </conditionalFormatting>
  <conditionalFormatting sqref="O31">
    <cfRule type="containsErrors" dxfId="4163" priority="672">
      <formula>ISERROR(O31)</formula>
    </cfRule>
  </conditionalFormatting>
  <conditionalFormatting sqref="O34">
    <cfRule type="containsErrors" dxfId="4162" priority="671">
      <formula>ISERROR(O34)</formula>
    </cfRule>
  </conditionalFormatting>
  <conditionalFormatting sqref="O31">
    <cfRule type="containsErrors" dxfId="4161" priority="670">
      <formula>ISERROR(O31)</formula>
    </cfRule>
  </conditionalFormatting>
  <conditionalFormatting sqref="O34">
    <cfRule type="containsErrors" dxfId="4160" priority="669">
      <formula>ISERROR(O34)</formula>
    </cfRule>
  </conditionalFormatting>
  <conditionalFormatting sqref="O31">
    <cfRule type="containsErrors" dxfId="4159" priority="668">
      <formula>ISERROR(O31)</formula>
    </cfRule>
  </conditionalFormatting>
  <conditionalFormatting sqref="O34">
    <cfRule type="containsErrors" dxfId="4158" priority="667">
      <formula>ISERROR(O34)</formula>
    </cfRule>
  </conditionalFormatting>
  <conditionalFormatting sqref="O31">
    <cfRule type="containsErrors" dxfId="4157" priority="666">
      <formula>ISERROR(O31)</formula>
    </cfRule>
  </conditionalFormatting>
  <conditionalFormatting sqref="O34">
    <cfRule type="containsErrors" dxfId="4156" priority="665">
      <formula>ISERROR(O34)</formula>
    </cfRule>
  </conditionalFormatting>
  <conditionalFormatting sqref="O31">
    <cfRule type="containsErrors" dxfId="4155" priority="664">
      <formula>ISERROR(O31)</formula>
    </cfRule>
  </conditionalFormatting>
  <conditionalFormatting sqref="O34">
    <cfRule type="containsErrors" dxfId="4154" priority="663">
      <formula>ISERROR(O34)</formula>
    </cfRule>
  </conditionalFormatting>
  <conditionalFormatting sqref="O31">
    <cfRule type="containsErrors" dxfId="4153" priority="662">
      <formula>ISERROR(O31)</formula>
    </cfRule>
  </conditionalFormatting>
  <conditionalFormatting sqref="O34">
    <cfRule type="containsErrors" dxfId="4152" priority="661">
      <formula>ISERROR(O34)</formula>
    </cfRule>
  </conditionalFormatting>
  <conditionalFormatting sqref="O31">
    <cfRule type="containsErrors" dxfId="4151" priority="660">
      <formula>ISERROR(O31)</formula>
    </cfRule>
  </conditionalFormatting>
  <conditionalFormatting sqref="O34">
    <cfRule type="containsErrors" dxfId="4150" priority="659">
      <formula>ISERROR(O34)</formula>
    </cfRule>
  </conditionalFormatting>
  <conditionalFormatting sqref="O31">
    <cfRule type="containsErrors" dxfId="4149" priority="658">
      <formula>ISERROR(O31)</formula>
    </cfRule>
  </conditionalFormatting>
  <conditionalFormatting sqref="O34">
    <cfRule type="containsErrors" dxfId="4148" priority="657">
      <formula>ISERROR(O34)</formula>
    </cfRule>
  </conditionalFormatting>
  <conditionalFormatting sqref="O31">
    <cfRule type="containsErrors" dxfId="4147" priority="656">
      <formula>ISERROR(O31)</formula>
    </cfRule>
  </conditionalFormatting>
  <conditionalFormatting sqref="O34">
    <cfRule type="containsErrors" dxfId="4146" priority="655">
      <formula>ISERROR(O34)</formula>
    </cfRule>
  </conditionalFormatting>
  <conditionalFormatting sqref="O31">
    <cfRule type="containsErrors" dxfId="4145" priority="654">
      <formula>ISERROR(O31)</formula>
    </cfRule>
  </conditionalFormatting>
  <conditionalFormatting sqref="O34">
    <cfRule type="containsErrors" dxfId="4144" priority="653">
      <formula>ISERROR(O34)</formula>
    </cfRule>
  </conditionalFormatting>
  <conditionalFormatting sqref="O31">
    <cfRule type="containsErrors" dxfId="4143" priority="652">
      <formula>ISERROR(O31)</formula>
    </cfRule>
  </conditionalFormatting>
  <conditionalFormatting sqref="O34">
    <cfRule type="containsErrors" dxfId="4142" priority="651">
      <formula>ISERROR(O34)</formula>
    </cfRule>
  </conditionalFormatting>
  <conditionalFormatting sqref="O31">
    <cfRule type="containsErrors" dxfId="4141" priority="650">
      <formula>ISERROR(O31)</formula>
    </cfRule>
  </conditionalFormatting>
  <conditionalFormatting sqref="O34">
    <cfRule type="containsErrors" dxfId="4140" priority="649">
      <formula>ISERROR(O34)</formula>
    </cfRule>
  </conditionalFormatting>
  <conditionalFormatting sqref="O31">
    <cfRule type="containsErrors" dxfId="4139" priority="648">
      <formula>ISERROR(O31)</formula>
    </cfRule>
  </conditionalFormatting>
  <conditionalFormatting sqref="O34">
    <cfRule type="containsErrors" dxfId="4138" priority="647">
      <formula>ISERROR(O34)</formula>
    </cfRule>
  </conditionalFormatting>
  <conditionalFormatting sqref="O31">
    <cfRule type="containsErrors" dxfId="4137" priority="646">
      <formula>ISERROR(O31)</formula>
    </cfRule>
  </conditionalFormatting>
  <conditionalFormatting sqref="O34">
    <cfRule type="containsErrors" dxfId="4136" priority="645">
      <formula>ISERROR(O34)</formula>
    </cfRule>
  </conditionalFormatting>
  <conditionalFormatting sqref="O31">
    <cfRule type="containsErrors" dxfId="4135" priority="644">
      <formula>ISERROR(O31)</formula>
    </cfRule>
  </conditionalFormatting>
  <conditionalFormatting sqref="O34">
    <cfRule type="containsErrors" dxfId="4134" priority="643">
      <formula>ISERROR(O34)</formula>
    </cfRule>
  </conditionalFormatting>
  <conditionalFormatting sqref="O31">
    <cfRule type="containsErrors" dxfId="4133" priority="642">
      <formula>ISERROR(O31)</formula>
    </cfRule>
  </conditionalFormatting>
  <conditionalFormatting sqref="O34">
    <cfRule type="containsErrors" dxfId="4132" priority="641">
      <formula>ISERROR(O34)</formula>
    </cfRule>
  </conditionalFormatting>
  <conditionalFormatting sqref="O31">
    <cfRule type="containsErrors" dxfId="4131" priority="640">
      <formula>ISERROR(O31)</formula>
    </cfRule>
  </conditionalFormatting>
  <conditionalFormatting sqref="O34">
    <cfRule type="containsErrors" dxfId="4130" priority="639">
      <formula>ISERROR(O34)</formula>
    </cfRule>
  </conditionalFormatting>
  <conditionalFormatting sqref="O31">
    <cfRule type="containsErrors" dxfId="4129" priority="638">
      <formula>ISERROR(O31)</formula>
    </cfRule>
  </conditionalFormatting>
  <conditionalFormatting sqref="O34">
    <cfRule type="containsErrors" dxfId="4128" priority="637">
      <formula>ISERROR(O34)</formula>
    </cfRule>
  </conditionalFormatting>
  <conditionalFormatting sqref="O31">
    <cfRule type="containsErrors" dxfId="4127" priority="636">
      <formula>ISERROR(O31)</formula>
    </cfRule>
  </conditionalFormatting>
  <conditionalFormatting sqref="O34">
    <cfRule type="containsErrors" dxfId="4126" priority="635">
      <formula>ISERROR(O34)</formula>
    </cfRule>
  </conditionalFormatting>
  <conditionalFormatting sqref="O31">
    <cfRule type="containsErrors" dxfId="4125" priority="634">
      <formula>ISERROR(O31)</formula>
    </cfRule>
  </conditionalFormatting>
  <conditionalFormatting sqref="O34">
    <cfRule type="containsErrors" dxfId="4124" priority="633">
      <formula>ISERROR(O34)</formula>
    </cfRule>
  </conditionalFormatting>
  <conditionalFormatting sqref="O31">
    <cfRule type="containsErrors" dxfId="4123" priority="632">
      <formula>ISERROR(O31)</formula>
    </cfRule>
  </conditionalFormatting>
  <conditionalFormatting sqref="O34">
    <cfRule type="containsErrors" dxfId="4122" priority="631">
      <formula>ISERROR(O34)</formula>
    </cfRule>
  </conditionalFormatting>
  <conditionalFormatting sqref="O31">
    <cfRule type="containsErrors" dxfId="4121" priority="630">
      <formula>ISERROR(O31)</formula>
    </cfRule>
  </conditionalFormatting>
  <conditionalFormatting sqref="O34">
    <cfRule type="containsErrors" dxfId="4120" priority="629">
      <formula>ISERROR(O34)</formula>
    </cfRule>
  </conditionalFormatting>
  <conditionalFormatting sqref="O31">
    <cfRule type="containsErrors" dxfId="4119" priority="628">
      <formula>ISERROR(O31)</formula>
    </cfRule>
  </conditionalFormatting>
  <conditionalFormatting sqref="O34">
    <cfRule type="containsErrors" dxfId="4118" priority="627">
      <formula>ISERROR(O34)</formula>
    </cfRule>
  </conditionalFormatting>
  <conditionalFormatting sqref="O31">
    <cfRule type="containsErrors" dxfId="4117" priority="626">
      <formula>ISERROR(O31)</formula>
    </cfRule>
  </conditionalFormatting>
  <conditionalFormatting sqref="O34">
    <cfRule type="containsErrors" dxfId="4116" priority="625">
      <formula>ISERROR(O34)</formula>
    </cfRule>
  </conditionalFormatting>
  <conditionalFormatting sqref="O31">
    <cfRule type="containsErrors" dxfId="4115" priority="624">
      <formula>ISERROR(O31)</formula>
    </cfRule>
  </conditionalFormatting>
  <conditionalFormatting sqref="O34">
    <cfRule type="containsErrors" dxfId="4114" priority="623">
      <formula>ISERROR(O34)</formula>
    </cfRule>
  </conditionalFormatting>
  <conditionalFormatting sqref="O31">
    <cfRule type="containsErrors" dxfId="4113" priority="622">
      <formula>ISERROR(O31)</formula>
    </cfRule>
  </conditionalFormatting>
  <conditionalFormatting sqref="O34">
    <cfRule type="containsErrors" dxfId="4112" priority="621">
      <formula>ISERROR(O34)</formula>
    </cfRule>
  </conditionalFormatting>
  <conditionalFormatting sqref="O31">
    <cfRule type="containsErrors" dxfId="4111" priority="620">
      <formula>ISERROR(O31)</formula>
    </cfRule>
  </conditionalFormatting>
  <conditionalFormatting sqref="O34">
    <cfRule type="containsErrors" dxfId="4110" priority="619">
      <formula>ISERROR(O34)</formula>
    </cfRule>
  </conditionalFormatting>
  <conditionalFormatting sqref="O31">
    <cfRule type="containsErrors" dxfId="4109" priority="618">
      <formula>ISERROR(O31)</formula>
    </cfRule>
  </conditionalFormatting>
  <conditionalFormatting sqref="O34">
    <cfRule type="containsErrors" dxfId="4108" priority="617">
      <formula>ISERROR(O34)</formula>
    </cfRule>
  </conditionalFormatting>
  <conditionalFormatting sqref="O31">
    <cfRule type="containsErrors" dxfId="4107" priority="616">
      <formula>ISERROR(O31)</formula>
    </cfRule>
  </conditionalFormatting>
  <conditionalFormatting sqref="O34">
    <cfRule type="containsErrors" dxfId="4106" priority="615">
      <formula>ISERROR(O34)</formula>
    </cfRule>
  </conditionalFormatting>
  <conditionalFormatting sqref="O31">
    <cfRule type="containsErrors" dxfId="4105" priority="614">
      <formula>ISERROR(O31)</formula>
    </cfRule>
  </conditionalFormatting>
  <conditionalFormatting sqref="O34">
    <cfRule type="containsErrors" dxfId="4104" priority="613">
      <formula>ISERROR(O34)</formula>
    </cfRule>
  </conditionalFormatting>
  <conditionalFormatting sqref="O31">
    <cfRule type="containsErrors" dxfId="4103" priority="612">
      <formula>ISERROR(O31)</formula>
    </cfRule>
  </conditionalFormatting>
  <conditionalFormatting sqref="O34">
    <cfRule type="containsErrors" dxfId="4102" priority="611">
      <formula>ISERROR(O34)</formula>
    </cfRule>
  </conditionalFormatting>
  <conditionalFormatting sqref="O31">
    <cfRule type="containsErrors" dxfId="4101" priority="610">
      <formula>ISERROR(O31)</formula>
    </cfRule>
  </conditionalFormatting>
  <conditionalFormatting sqref="O34">
    <cfRule type="containsErrors" dxfId="4100" priority="609">
      <formula>ISERROR(O34)</formula>
    </cfRule>
  </conditionalFormatting>
  <conditionalFormatting sqref="O31">
    <cfRule type="containsErrors" dxfId="4099" priority="608">
      <formula>ISERROR(O31)</formula>
    </cfRule>
  </conditionalFormatting>
  <conditionalFormatting sqref="O34">
    <cfRule type="containsErrors" dxfId="4098" priority="607">
      <formula>ISERROR(O34)</formula>
    </cfRule>
  </conditionalFormatting>
  <conditionalFormatting sqref="O31">
    <cfRule type="containsErrors" dxfId="4097" priority="606">
      <formula>ISERROR(O31)</formula>
    </cfRule>
  </conditionalFormatting>
  <conditionalFormatting sqref="O34">
    <cfRule type="containsErrors" dxfId="4096" priority="605">
      <formula>ISERROR(O34)</formula>
    </cfRule>
  </conditionalFormatting>
  <conditionalFormatting sqref="O31">
    <cfRule type="containsErrors" dxfId="4095" priority="604">
      <formula>ISERROR(O31)</formula>
    </cfRule>
  </conditionalFormatting>
  <conditionalFormatting sqref="O34">
    <cfRule type="containsErrors" dxfId="4094" priority="603">
      <formula>ISERROR(O34)</formula>
    </cfRule>
  </conditionalFormatting>
  <conditionalFormatting sqref="O31">
    <cfRule type="containsErrors" dxfId="4093" priority="602">
      <formula>ISERROR(O31)</formula>
    </cfRule>
  </conditionalFormatting>
  <conditionalFormatting sqref="O34">
    <cfRule type="containsErrors" dxfId="4092" priority="601">
      <formula>ISERROR(O34)</formula>
    </cfRule>
  </conditionalFormatting>
  <conditionalFormatting sqref="O31">
    <cfRule type="containsErrors" dxfId="4091" priority="600">
      <formula>ISERROR(O31)</formula>
    </cfRule>
  </conditionalFormatting>
  <conditionalFormatting sqref="O34">
    <cfRule type="containsErrors" dxfId="4090" priority="599">
      <formula>ISERROR(O34)</formula>
    </cfRule>
  </conditionalFormatting>
  <conditionalFormatting sqref="O31">
    <cfRule type="containsErrors" dxfId="4089" priority="598">
      <formula>ISERROR(O31)</formula>
    </cfRule>
  </conditionalFormatting>
  <conditionalFormatting sqref="O34">
    <cfRule type="containsErrors" dxfId="4088" priority="597">
      <formula>ISERROR(O34)</formula>
    </cfRule>
  </conditionalFormatting>
  <conditionalFormatting sqref="O31">
    <cfRule type="containsErrors" dxfId="4087" priority="596">
      <formula>ISERROR(O31)</formula>
    </cfRule>
  </conditionalFormatting>
  <conditionalFormatting sqref="O34">
    <cfRule type="containsErrors" dxfId="4086" priority="595">
      <formula>ISERROR(O34)</formula>
    </cfRule>
  </conditionalFormatting>
  <conditionalFormatting sqref="O31">
    <cfRule type="containsErrors" dxfId="4085" priority="594">
      <formula>ISERROR(O31)</formula>
    </cfRule>
  </conditionalFormatting>
  <conditionalFormatting sqref="O34">
    <cfRule type="containsErrors" dxfId="4084" priority="593">
      <formula>ISERROR(O34)</formula>
    </cfRule>
  </conditionalFormatting>
  <conditionalFormatting sqref="O34">
    <cfRule type="containsErrors" dxfId="4083" priority="592">
      <formula>ISERROR(O34)</formula>
    </cfRule>
  </conditionalFormatting>
  <conditionalFormatting sqref="O31">
    <cfRule type="containsErrors" dxfId="4082" priority="591">
      <formula>ISERROR(O31)</formula>
    </cfRule>
  </conditionalFormatting>
  <conditionalFormatting sqref="O34">
    <cfRule type="containsErrors" dxfId="4081" priority="590">
      <formula>ISERROR(O34)</formula>
    </cfRule>
  </conditionalFormatting>
  <conditionalFormatting sqref="O31">
    <cfRule type="containsErrors" dxfId="4080" priority="589">
      <formula>ISERROR(O31)</formula>
    </cfRule>
  </conditionalFormatting>
  <conditionalFormatting sqref="O34">
    <cfRule type="containsErrors" dxfId="4079" priority="588">
      <formula>ISERROR(O34)</formula>
    </cfRule>
  </conditionalFormatting>
  <conditionalFormatting sqref="O31">
    <cfRule type="containsErrors" dxfId="4078" priority="587">
      <formula>ISERROR(O31)</formula>
    </cfRule>
  </conditionalFormatting>
  <conditionalFormatting sqref="N29:Q29 N28:P28 N22:Q27 N30:O38">
    <cfRule type="containsErrors" dxfId="4077" priority="586">
      <formula>ISERROR(N22)</formula>
    </cfRule>
  </conditionalFormatting>
  <conditionalFormatting sqref="N29:Q29 N28:P28 N22:Q27 N30:O38">
    <cfRule type="containsErrors" dxfId="4076" priority="585">
      <formula>ISERROR(N22)</formula>
    </cfRule>
  </conditionalFormatting>
  <conditionalFormatting sqref="N35:N38">
    <cfRule type="cellIs" dxfId="4075" priority="584" operator="notEqual">
      <formula>0</formula>
    </cfRule>
  </conditionalFormatting>
  <conditionalFormatting sqref="N50">
    <cfRule type="containsErrors" dxfId="4074" priority="583">
      <formula>ISERROR(N50)</formula>
    </cfRule>
  </conditionalFormatting>
  <conditionalFormatting sqref="N50">
    <cfRule type="containsErrors" dxfId="4073" priority="582">
      <formula>ISERROR(N50)</formula>
    </cfRule>
  </conditionalFormatting>
  <conditionalFormatting sqref="N68">
    <cfRule type="containsErrors" dxfId="4072" priority="581">
      <formula>ISERROR(N68)</formula>
    </cfRule>
  </conditionalFormatting>
  <conditionalFormatting sqref="N68">
    <cfRule type="containsErrors" dxfId="4071" priority="580">
      <formula>ISERROR(N68)</formula>
    </cfRule>
  </conditionalFormatting>
  <conditionalFormatting sqref="N86">
    <cfRule type="containsErrors" dxfId="4070" priority="579">
      <formula>ISERROR(N86)</formula>
    </cfRule>
  </conditionalFormatting>
  <conditionalFormatting sqref="N86">
    <cfRule type="containsErrors" dxfId="4069" priority="578">
      <formula>ISERROR(N86)</formula>
    </cfRule>
  </conditionalFormatting>
  <conditionalFormatting sqref="N104">
    <cfRule type="containsErrors" dxfId="4068" priority="577">
      <formula>ISERROR(N104)</formula>
    </cfRule>
  </conditionalFormatting>
  <conditionalFormatting sqref="N104">
    <cfRule type="containsErrors" dxfId="4067" priority="576">
      <formula>ISERROR(N104)</formula>
    </cfRule>
  </conditionalFormatting>
  <conditionalFormatting sqref="N31:O38">
    <cfRule type="containsErrors" dxfId="4066" priority="575">
      <formula>ISERROR(N31)</formula>
    </cfRule>
  </conditionalFormatting>
  <conditionalFormatting sqref="N31:O38">
    <cfRule type="containsErrors" dxfId="4065" priority="574">
      <formula>ISERROR(N31)</formula>
    </cfRule>
  </conditionalFormatting>
  <conditionalFormatting sqref="N35:N38">
    <cfRule type="cellIs" dxfId="4064" priority="573" operator="notEqual">
      <formula>0</formula>
    </cfRule>
  </conditionalFormatting>
  <conditionalFormatting sqref="O49">
    <cfRule type="containsErrors" dxfId="4063" priority="572">
      <formula>ISERROR(O49)</formula>
    </cfRule>
  </conditionalFormatting>
  <conditionalFormatting sqref="O52">
    <cfRule type="containsErrors" dxfId="4062" priority="571">
      <formula>ISERROR(O52)</formula>
    </cfRule>
  </conditionalFormatting>
  <conditionalFormatting sqref="O49">
    <cfRule type="containsErrors" dxfId="4061" priority="570">
      <formula>ISERROR(O49)</formula>
    </cfRule>
  </conditionalFormatting>
  <conditionalFormatting sqref="O52">
    <cfRule type="containsErrors" dxfId="4060" priority="569">
      <formula>ISERROR(O52)</formula>
    </cfRule>
  </conditionalFormatting>
  <conditionalFormatting sqref="O49">
    <cfRule type="containsErrors" dxfId="4059" priority="568">
      <formula>ISERROR(O49)</formula>
    </cfRule>
  </conditionalFormatting>
  <conditionalFormatting sqref="O52">
    <cfRule type="containsErrors" dxfId="4058" priority="567">
      <formula>ISERROR(O52)</formula>
    </cfRule>
  </conditionalFormatting>
  <conditionalFormatting sqref="O49">
    <cfRule type="containsErrors" dxfId="4057" priority="566">
      <formula>ISERROR(O49)</formula>
    </cfRule>
  </conditionalFormatting>
  <conditionalFormatting sqref="O52">
    <cfRule type="containsErrors" dxfId="4056" priority="565">
      <formula>ISERROR(O52)</formula>
    </cfRule>
  </conditionalFormatting>
  <conditionalFormatting sqref="O49">
    <cfRule type="containsErrors" dxfId="4055" priority="564">
      <formula>ISERROR(O49)</formula>
    </cfRule>
  </conditionalFormatting>
  <conditionalFormatting sqref="O52">
    <cfRule type="containsErrors" dxfId="4054" priority="563">
      <formula>ISERROR(O52)</formula>
    </cfRule>
  </conditionalFormatting>
  <conditionalFormatting sqref="O49">
    <cfRule type="containsErrors" dxfId="4053" priority="562">
      <formula>ISERROR(O49)</formula>
    </cfRule>
  </conditionalFormatting>
  <conditionalFormatting sqref="O52">
    <cfRule type="containsErrors" dxfId="4052" priority="561">
      <formula>ISERROR(O52)</formula>
    </cfRule>
  </conditionalFormatting>
  <conditionalFormatting sqref="O49">
    <cfRule type="containsErrors" dxfId="4051" priority="560">
      <formula>ISERROR(O49)</formula>
    </cfRule>
  </conditionalFormatting>
  <conditionalFormatting sqref="O52">
    <cfRule type="containsErrors" dxfId="4050" priority="559">
      <formula>ISERROR(O52)</formula>
    </cfRule>
  </conditionalFormatting>
  <conditionalFormatting sqref="O49">
    <cfRule type="containsErrors" dxfId="4049" priority="558">
      <formula>ISERROR(O49)</formula>
    </cfRule>
  </conditionalFormatting>
  <conditionalFormatting sqref="O52">
    <cfRule type="containsErrors" dxfId="4048" priority="557">
      <formula>ISERROR(O52)</formula>
    </cfRule>
  </conditionalFormatting>
  <conditionalFormatting sqref="O49">
    <cfRule type="containsErrors" dxfId="4047" priority="556">
      <formula>ISERROR(O49)</formula>
    </cfRule>
  </conditionalFormatting>
  <conditionalFormatting sqref="O52">
    <cfRule type="containsErrors" dxfId="4046" priority="555">
      <formula>ISERROR(O52)</formula>
    </cfRule>
  </conditionalFormatting>
  <conditionalFormatting sqref="O49">
    <cfRule type="containsErrors" dxfId="4045" priority="554">
      <formula>ISERROR(O49)</formula>
    </cfRule>
  </conditionalFormatting>
  <conditionalFormatting sqref="O52">
    <cfRule type="containsErrors" dxfId="4044" priority="553">
      <formula>ISERROR(O52)</formula>
    </cfRule>
  </conditionalFormatting>
  <conditionalFormatting sqref="O49">
    <cfRule type="containsErrors" dxfId="4043" priority="552">
      <formula>ISERROR(O49)</formula>
    </cfRule>
  </conditionalFormatting>
  <conditionalFormatting sqref="O52">
    <cfRule type="containsErrors" dxfId="4042" priority="551">
      <formula>ISERROR(O52)</formula>
    </cfRule>
  </conditionalFormatting>
  <conditionalFormatting sqref="O49">
    <cfRule type="containsErrors" dxfId="4041" priority="550">
      <formula>ISERROR(O49)</formula>
    </cfRule>
  </conditionalFormatting>
  <conditionalFormatting sqref="O52">
    <cfRule type="containsErrors" dxfId="4040" priority="549">
      <formula>ISERROR(O52)</formula>
    </cfRule>
  </conditionalFormatting>
  <conditionalFormatting sqref="O49">
    <cfRule type="containsErrors" dxfId="4039" priority="548">
      <formula>ISERROR(O49)</formula>
    </cfRule>
  </conditionalFormatting>
  <conditionalFormatting sqref="O52">
    <cfRule type="containsErrors" dxfId="4038" priority="547">
      <formula>ISERROR(O52)</formula>
    </cfRule>
  </conditionalFormatting>
  <conditionalFormatting sqref="O49">
    <cfRule type="containsErrors" dxfId="4037" priority="546">
      <formula>ISERROR(O49)</formula>
    </cfRule>
  </conditionalFormatting>
  <conditionalFormatting sqref="O52">
    <cfRule type="containsErrors" dxfId="4036" priority="545">
      <formula>ISERROR(O52)</formula>
    </cfRule>
  </conditionalFormatting>
  <conditionalFormatting sqref="O49">
    <cfRule type="containsErrors" dxfId="4035" priority="544">
      <formula>ISERROR(O49)</formula>
    </cfRule>
  </conditionalFormatting>
  <conditionalFormatting sqref="O52">
    <cfRule type="containsErrors" dxfId="4034" priority="543">
      <formula>ISERROR(O52)</formula>
    </cfRule>
  </conditionalFormatting>
  <conditionalFormatting sqref="O49">
    <cfRule type="containsErrors" dxfId="4033" priority="542">
      <formula>ISERROR(O49)</formula>
    </cfRule>
  </conditionalFormatting>
  <conditionalFormatting sqref="O52">
    <cfRule type="containsErrors" dxfId="4032" priority="541">
      <formula>ISERROR(O52)</formula>
    </cfRule>
  </conditionalFormatting>
  <conditionalFormatting sqref="O49">
    <cfRule type="containsErrors" dxfId="4031" priority="540">
      <formula>ISERROR(O49)</formula>
    </cfRule>
  </conditionalFormatting>
  <conditionalFormatting sqref="O52">
    <cfRule type="containsErrors" dxfId="4030" priority="539">
      <formula>ISERROR(O52)</formula>
    </cfRule>
  </conditionalFormatting>
  <conditionalFormatting sqref="O49">
    <cfRule type="containsErrors" dxfId="4029" priority="538">
      <formula>ISERROR(O49)</formula>
    </cfRule>
  </conditionalFormatting>
  <conditionalFormatting sqref="O52">
    <cfRule type="containsErrors" dxfId="4028" priority="537">
      <formula>ISERROR(O52)</formula>
    </cfRule>
  </conditionalFormatting>
  <conditionalFormatting sqref="O49">
    <cfRule type="containsErrors" dxfId="4027" priority="536">
      <formula>ISERROR(O49)</formula>
    </cfRule>
  </conditionalFormatting>
  <conditionalFormatting sqref="O52">
    <cfRule type="containsErrors" dxfId="4026" priority="535">
      <formula>ISERROR(O52)</formula>
    </cfRule>
  </conditionalFormatting>
  <conditionalFormatting sqref="O49">
    <cfRule type="containsErrors" dxfId="4025" priority="534">
      <formula>ISERROR(O49)</formula>
    </cfRule>
  </conditionalFormatting>
  <conditionalFormatting sqref="O52">
    <cfRule type="containsErrors" dxfId="4024" priority="533">
      <formula>ISERROR(O52)</formula>
    </cfRule>
  </conditionalFormatting>
  <conditionalFormatting sqref="O49">
    <cfRule type="containsErrors" dxfId="4023" priority="532">
      <formula>ISERROR(O49)</formula>
    </cfRule>
  </conditionalFormatting>
  <conditionalFormatting sqref="O52">
    <cfRule type="containsErrors" dxfId="4022" priority="531">
      <formula>ISERROR(O52)</formula>
    </cfRule>
  </conditionalFormatting>
  <conditionalFormatting sqref="O49">
    <cfRule type="containsErrors" dxfId="4021" priority="530">
      <formula>ISERROR(O49)</formula>
    </cfRule>
  </conditionalFormatting>
  <conditionalFormatting sqref="O52">
    <cfRule type="containsErrors" dxfId="4020" priority="529">
      <formula>ISERROR(O52)</formula>
    </cfRule>
  </conditionalFormatting>
  <conditionalFormatting sqref="O49">
    <cfRule type="containsErrors" dxfId="4019" priority="528">
      <formula>ISERROR(O49)</formula>
    </cfRule>
  </conditionalFormatting>
  <conditionalFormatting sqref="O52">
    <cfRule type="containsErrors" dxfId="4018" priority="527">
      <formula>ISERROR(O52)</formula>
    </cfRule>
  </conditionalFormatting>
  <conditionalFormatting sqref="O49">
    <cfRule type="containsErrors" dxfId="4017" priority="526">
      <formula>ISERROR(O49)</formula>
    </cfRule>
  </conditionalFormatting>
  <conditionalFormatting sqref="O52">
    <cfRule type="containsErrors" dxfId="4016" priority="525">
      <formula>ISERROR(O52)</formula>
    </cfRule>
  </conditionalFormatting>
  <conditionalFormatting sqref="O49">
    <cfRule type="containsErrors" dxfId="4015" priority="524">
      <formula>ISERROR(O49)</formula>
    </cfRule>
  </conditionalFormatting>
  <conditionalFormatting sqref="O52">
    <cfRule type="containsErrors" dxfId="4014" priority="523">
      <formula>ISERROR(O52)</formula>
    </cfRule>
  </conditionalFormatting>
  <conditionalFormatting sqref="O49">
    <cfRule type="containsErrors" dxfId="4013" priority="522">
      <formula>ISERROR(O49)</formula>
    </cfRule>
  </conditionalFormatting>
  <conditionalFormatting sqref="O52">
    <cfRule type="containsErrors" dxfId="4012" priority="521">
      <formula>ISERROR(O52)</formula>
    </cfRule>
  </conditionalFormatting>
  <conditionalFormatting sqref="O49">
    <cfRule type="containsErrors" dxfId="4011" priority="520">
      <formula>ISERROR(O49)</formula>
    </cfRule>
  </conditionalFormatting>
  <conditionalFormatting sqref="O52">
    <cfRule type="containsErrors" dxfId="4010" priority="519">
      <formula>ISERROR(O52)</formula>
    </cfRule>
  </conditionalFormatting>
  <conditionalFormatting sqref="O49">
    <cfRule type="containsErrors" dxfId="4009" priority="518">
      <formula>ISERROR(O49)</formula>
    </cfRule>
  </conditionalFormatting>
  <conditionalFormatting sqref="O52">
    <cfRule type="containsErrors" dxfId="4008" priority="517">
      <formula>ISERROR(O52)</formula>
    </cfRule>
  </conditionalFormatting>
  <conditionalFormatting sqref="O49">
    <cfRule type="containsErrors" dxfId="4007" priority="516">
      <formula>ISERROR(O49)</formula>
    </cfRule>
  </conditionalFormatting>
  <conditionalFormatting sqref="O52">
    <cfRule type="containsErrors" dxfId="4006" priority="515">
      <formula>ISERROR(O52)</formula>
    </cfRule>
  </conditionalFormatting>
  <conditionalFormatting sqref="O49">
    <cfRule type="containsErrors" dxfId="4005" priority="514">
      <formula>ISERROR(O49)</formula>
    </cfRule>
  </conditionalFormatting>
  <conditionalFormatting sqref="O52">
    <cfRule type="containsErrors" dxfId="4004" priority="513">
      <formula>ISERROR(O52)</formula>
    </cfRule>
  </conditionalFormatting>
  <conditionalFormatting sqref="O49">
    <cfRule type="containsErrors" dxfId="4003" priority="512">
      <formula>ISERROR(O49)</formula>
    </cfRule>
  </conditionalFormatting>
  <conditionalFormatting sqref="O52">
    <cfRule type="containsErrors" dxfId="4002" priority="511">
      <formula>ISERROR(O52)</formula>
    </cfRule>
  </conditionalFormatting>
  <conditionalFormatting sqref="O49">
    <cfRule type="containsErrors" dxfId="4001" priority="510">
      <formula>ISERROR(O49)</formula>
    </cfRule>
  </conditionalFormatting>
  <conditionalFormatting sqref="O52">
    <cfRule type="containsErrors" dxfId="4000" priority="509">
      <formula>ISERROR(O52)</formula>
    </cfRule>
  </conditionalFormatting>
  <conditionalFormatting sqref="O49">
    <cfRule type="containsErrors" dxfId="3999" priority="508">
      <formula>ISERROR(O49)</formula>
    </cfRule>
  </conditionalFormatting>
  <conditionalFormatting sqref="O52">
    <cfRule type="containsErrors" dxfId="3998" priority="507">
      <formula>ISERROR(O52)</formula>
    </cfRule>
  </conditionalFormatting>
  <conditionalFormatting sqref="O49">
    <cfRule type="containsErrors" dxfId="3997" priority="506">
      <formula>ISERROR(O49)</formula>
    </cfRule>
  </conditionalFormatting>
  <conditionalFormatting sqref="O52">
    <cfRule type="containsErrors" dxfId="3996" priority="505">
      <formula>ISERROR(O52)</formula>
    </cfRule>
  </conditionalFormatting>
  <conditionalFormatting sqref="O49">
    <cfRule type="containsErrors" dxfId="3995" priority="504">
      <formula>ISERROR(O49)</formula>
    </cfRule>
  </conditionalFormatting>
  <conditionalFormatting sqref="O52">
    <cfRule type="containsErrors" dxfId="3994" priority="503">
      <formula>ISERROR(O52)</formula>
    </cfRule>
  </conditionalFormatting>
  <conditionalFormatting sqref="O49">
    <cfRule type="containsErrors" dxfId="3993" priority="502">
      <formula>ISERROR(O49)</formula>
    </cfRule>
  </conditionalFormatting>
  <conditionalFormatting sqref="O52">
    <cfRule type="containsErrors" dxfId="3992" priority="501">
      <formula>ISERROR(O52)</formula>
    </cfRule>
  </conditionalFormatting>
  <conditionalFormatting sqref="O49">
    <cfRule type="containsErrors" dxfId="3991" priority="500">
      <formula>ISERROR(O49)</formula>
    </cfRule>
  </conditionalFormatting>
  <conditionalFormatting sqref="O52">
    <cfRule type="containsErrors" dxfId="3990" priority="499">
      <formula>ISERROR(O52)</formula>
    </cfRule>
  </conditionalFormatting>
  <conditionalFormatting sqref="O49">
    <cfRule type="containsErrors" dxfId="3989" priority="498">
      <formula>ISERROR(O49)</formula>
    </cfRule>
  </conditionalFormatting>
  <conditionalFormatting sqref="O52">
    <cfRule type="containsErrors" dxfId="3988" priority="497">
      <formula>ISERROR(O52)</formula>
    </cfRule>
  </conditionalFormatting>
  <conditionalFormatting sqref="O49">
    <cfRule type="containsErrors" dxfId="3987" priority="496">
      <formula>ISERROR(O49)</formula>
    </cfRule>
  </conditionalFormatting>
  <conditionalFormatting sqref="O52">
    <cfRule type="containsErrors" dxfId="3986" priority="495">
      <formula>ISERROR(O52)</formula>
    </cfRule>
  </conditionalFormatting>
  <conditionalFormatting sqref="O49">
    <cfRule type="containsErrors" dxfId="3985" priority="494">
      <formula>ISERROR(O49)</formula>
    </cfRule>
  </conditionalFormatting>
  <conditionalFormatting sqref="O52">
    <cfRule type="containsErrors" dxfId="3984" priority="493">
      <formula>ISERROR(O52)</formula>
    </cfRule>
  </conditionalFormatting>
  <conditionalFormatting sqref="O49">
    <cfRule type="containsErrors" dxfId="3983" priority="492">
      <formula>ISERROR(O49)</formula>
    </cfRule>
  </conditionalFormatting>
  <conditionalFormatting sqref="O52">
    <cfRule type="containsErrors" dxfId="3982" priority="491">
      <formula>ISERROR(O52)</formula>
    </cfRule>
  </conditionalFormatting>
  <conditionalFormatting sqref="O49">
    <cfRule type="containsErrors" dxfId="3981" priority="490">
      <formula>ISERROR(O49)</formula>
    </cfRule>
  </conditionalFormatting>
  <conditionalFormatting sqref="O52">
    <cfRule type="containsErrors" dxfId="3980" priority="489">
      <formula>ISERROR(O52)</formula>
    </cfRule>
  </conditionalFormatting>
  <conditionalFormatting sqref="O49">
    <cfRule type="containsErrors" dxfId="3979" priority="488">
      <formula>ISERROR(O49)</formula>
    </cfRule>
  </conditionalFormatting>
  <conditionalFormatting sqref="O52">
    <cfRule type="containsErrors" dxfId="3978" priority="487">
      <formula>ISERROR(O52)</formula>
    </cfRule>
  </conditionalFormatting>
  <conditionalFormatting sqref="O49">
    <cfRule type="containsErrors" dxfId="3977" priority="486">
      <formula>ISERROR(O49)</formula>
    </cfRule>
  </conditionalFormatting>
  <conditionalFormatting sqref="O52">
    <cfRule type="containsErrors" dxfId="3976" priority="485">
      <formula>ISERROR(O52)</formula>
    </cfRule>
  </conditionalFormatting>
  <conditionalFormatting sqref="O49">
    <cfRule type="containsErrors" dxfId="3975" priority="484">
      <formula>ISERROR(O49)</formula>
    </cfRule>
  </conditionalFormatting>
  <conditionalFormatting sqref="O52">
    <cfRule type="containsErrors" dxfId="3974" priority="483">
      <formula>ISERROR(O52)</formula>
    </cfRule>
  </conditionalFormatting>
  <conditionalFormatting sqref="O49">
    <cfRule type="containsErrors" dxfId="3973" priority="482">
      <formula>ISERROR(O49)</formula>
    </cfRule>
  </conditionalFormatting>
  <conditionalFormatting sqref="O52">
    <cfRule type="containsErrors" dxfId="3972" priority="481">
      <formula>ISERROR(O52)</formula>
    </cfRule>
  </conditionalFormatting>
  <conditionalFormatting sqref="O49">
    <cfRule type="containsErrors" dxfId="3971" priority="480">
      <formula>ISERROR(O49)</formula>
    </cfRule>
  </conditionalFormatting>
  <conditionalFormatting sqref="O52">
    <cfRule type="containsErrors" dxfId="3970" priority="479">
      <formula>ISERROR(O52)</formula>
    </cfRule>
  </conditionalFormatting>
  <conditionalFormatting sqref="O49">
    <cfRule type="containsErrors" dxfId="3969" priority="478">
      <formula>ISERROR(O49)</formula>
    </cfRule>
  </conditionalFormatting>
  <conditionalFormatting sqref="O52">
    <cfRule type="containsErrors" dxfId="3968" priority="477">
      <formula>ISERROR(O52)</formula>
    </cfRule>
  </conditionalFormatting>
  <conditionalFormatting sqref="O49">
    <cfRule type="containsErrors" dxfId="3967" priority="476">
      <formula>ISERROR(O49)</formula>
    </cfRule>
  </conditionalFormatting>
  <conditionalFormatting sqref="O52">
    <cfRule type="containsErrors" dxfId="3966" priority="475">
      <formula>ISERROR(O52)</formula>
    </cfRule>
  </conditionalFormatting>
  <conditionalFormatting sqref="O49">
    <cfRule type="containsErrors" dxfId="3965" priority="474">
      <formula>ISERROR(O49)</formula>
    </cfRule>
  </conditionalFormatting>
  <conditionalFormatting sqref="O52">
    <cfRule type="containsErrors" dxfId="3964" priority="473">
      <formula>ISERROR(O52)</formula>
    </cfRule>
  </conditionalFormatting>
  <conditionalFormatting sqref="O52">
    <cfRule type="containsErrors" dxfId="3963" priority="472">
      <formula>ISERROR(O52)</formula>
    </cfRule>
  </conditionalFormatting>
  <conditionalFormatting sqref="O49">
    <cfRule type="containsErrors" dxfId="3962" priority="471">
      <formula>ISERROR(O49)</formula>
    </cfRule>
  </conditionalFormatting>
  <conditionalFormatting sqref="O52">
    <cfRule type="containsErrors" dxfId="3961" priority="470">
      <formula>ISERROR(O52)</formula>
    </cfRule>
  </conditionalFormatting>
  <conditionalFormatting sqref="O49">
    <cfRule type="containsErrors" dxfId="3960" priority="469">
      <formula>ISERROR(O49)</formula>
    </cfRule>
  </conditionalFormatting>
  <conditionalFormatting sqref="O52">
    <cfRule type="containsErrors" dxfId="3959" priority="468">
      <formula>ISERROR(O52)</formula>
    </cfRule>
  </conditionalFormatting>
  <conditionalFormatting sqref="O49">
    <cfRule type="containsErrors" dxfId="3958" priority="467">
      <formula>ISERROR(O49)</formula>
    </cfRule>
  </conditionalFormatting>
  <conditionalFormatting sqref="N49:O56">
    <cfRule type="containsErrors" dxfId="3957" priority="466">
      <formula>ISERROR(N49)</formula>
    </cfRule>
  </conditionalFormatting>
  <conditionalFormatting sqref="N49:O56">
    <cfRule type="containsErrors" dxfId="3956" priority="465">
      <formula>ISERROR(N49)</formula>
    </cfRule>
  </conditionalFormatting>
  <conditionalFormatting sqref="N53:N56">
    <cfRule type="cellIs" dxfId="3955" priority="464" operator="notEqual">
      <formula>0</formula>
    </cfRule>
  </conditionalFormatting>
  <conditionalFormatting sqref="N49:O56">
    <cfRule type="containsErrors" dxfId="3954" priority="463">
      <formula>ISERROR(N49)</formula>
    </cfRule>
  </conditionalFormatting>
  <conditionalFormatting sqref="N49:O56">
    <cfRule type="containsErrors" dxfId="3953" priority="462">
      <formula>ISERROR(N49)</formula>
    </cfRule>
  </conditionalFormatting>
  <conditionalFormatting sqref="N53:N56">
    <cfRule type="cellIs" dxfId="3952" priority="461" operator="notEqual">
      <formula>0</formula>
    </cfRule>
  </conditionalFormatting>
  <conditionalFormatting sqref="N31:O38">
    <cfRule type="containsErrors" dxfId="3951" priority="460">
      <formula>ISERROR(N31)</formula>
    </cfRule>
  </conditionalFormatting>
  <conditionalFormatting sqref="N31:O38">
    <cfRule type="containsErrors" dxfId="3950" priority="459">
      <formula>ISERROR(N31)</formula>
    </cfRule>
  </conditionalFormatting>
  <conditionalFormatting sqref="N35:N38">
    <cfRule type="cellIs" dxfId="3949" priority="458" operator="notEqual">
      <formula>0</formula>
    </cfRule>
  </conditionalFormatting>
  <conditionalFormatting sqref="N49:O56">
    <cfRule type="containsErrors" dxfId="3948" priority="457">
      <formula>ISERROR(N49)</formula>
    </cfRule>
  </conditionalFormatting>
  <conditionalFormatting sqref="N49:O56">
    <cfRule type="containsErrors" dxfId="3947" priority="456">
      <formula>ISERROR(N49)</formula>
    </cfRule>
  </conditionalFormatting>
  <conditionalFormatting sqref="N53:N56">
    <cfRule type="cellIs" dxfId="3946" priority="455" operator="notEqual">
      <formula>0</formula>
    </cfRule>
  </conditionalFormatting>
  <conditionalFormatting sqref="N1:N9 N11 N19:N110">
    <cfRule type="containsErrors" dxfId="3945" priority="454">
      <formula>ISERROR(N1)</formula>
    </cfRule>
  </conditionalFormatting>
  <conditionalFormatting sqref="N1:N9 N11 N19:N110">
    <cfRule type="containsErrors" dxfId="3944" priority="453">
      <formula>ISERROR(N1)</formula>
    </cfRule>
  </conditionalFormatting>
  <conditionalFormatting sqref="N1:N9 N11 N19:N110">
    <cfRule type="containsErrors" dxfId="3943" priority="452">
      <formula>ISERROR(N1)</formula>
    </cfRule>
  </conditionalFormatting>
  <conditionalFormatting sqref="N94:N110">
    <cfRule type="containsErrors" dxfId="3942" priority="451">
      <formula>ISERROR(N94)</formula>
    </cfRule>
  </conditionalFormatting>
  <conditionalFormatting sqref="N94:N110">
    <cfRule type="containsErrors" dxfId="3941" priority="450">
      <formula>ISERROR(N94)</formula>
    </cfRule>
  </conditionalFormatting>
  <conditionalFormatting sqref="N107:N110">
    <cfRule type="cellIs" dxfId="3940" priority="449" operator="notEqual">
      <formula>0</formula>
    </cfRule>
  </conditionalFormatting>
  <conditionalFormatting sqref="N76:N92">
    <cfRule type="containsErrors" dxfId="3939" priority="448">
      <formula>ISERROR(N76)</formula>
    </cfRule>
  </conditionalFormatting>
  <conditionalFormatting sqref="N76:N92">
    <cfRule type="containsErrors" dxfId="3938" priority="447">
      <formula>ISERROR(N76)</formula>
    </cfRule>
  </conditionalFormatting>
  <conditionalFormatting sqref="N89:N92">
    <cfRule type="cellIs" dxfId="3937" priority="446" operator="notEqual">
      <formula>0</formula>
    </cfRule>
  </conditionalFormatting>
  <conditionalFormatting sqref="N58:N74">
    <cfRule type="containsErrors" dxfId="3936" priority="445">
      <formula>ISERROR(N58)</formula>
    </cfRule>
  </conditionalFormatting>
  <conditionalFormatting sqref="N58:N74">
    <cfRule type="containsErrors" dxfId="3935" priority="444">
      <formula>ISERROR(N58)</formula>
    </cfRule>
  </conditionalFormatting>
  <conditionalFormatting sqref="N71:N74">
    <cfRule type="cellIs" dxfId="3934" priority="443" operator="notEqual">
      <formula>0</formula>
    </cfRule>
  </conditionalFormatting>
  <conditionalFormatting sqref="N40:N56">
    <cfRule type="containsErrors" dxfId="3933" priority="442">
      <formula>ISERROR(N40)</formula>
    </cfRule>
  </conditionalFormatting>
  <conditionalFormatting sqref="N40:N56">
    <cfRule type="containsErrors" dxfId="3932" priority="441">
      <formula>ISERROR(N40)</formula>
    </cfRule>
  </conditionalFormatting>
  <conditionalFormatting sqref="N53:N56">
    <cfRule type="cellIs" dxfId="3931" priority="440" operator="notEqual">
      <formula>0</formula>
    </cfRule>
  </conditionalFormatting>
  <conditionalFormatting sqref="N4:N9 N11 N19:N20">
    <cfRule type="containsErrors" dxfId="3930" priority="439">
      <formula>ISERROR(N4)</formula>
    </cfRule>
  </conditionalFormatting>
  <conditionalFormatting sqref="N4:N9 N11">
    <cfRule type="containsErrors" dxfId="3929" priority="438">
      <formula>ISERROR(N4)</formula>
    </cfRule>
  </conditionalFormatting>
  <conditionalFormatting sqref="N17:N20">
    <cfRule type="cellIs" dxfId="3928" priority="437" operator="notEqual">
      <formula>0</formula>
    </cfRule>
  </conditionalFormatting>
  <conditionalFormatting sqref="N22:N38">
    <cfRule type="containsErrors" dxfId="3927" priority="436">
      <formula>ISERROR(N22)</formula>
    </cfRule>
  </conditionalFormatting>
  <conditionalFormatting sqref="N22:N38">
    <cfRule type="containsErrors" dxfId="3926" priority="435">
      <formula>ISERROR(N22)</formula>
    </cfRule>
  </conditionalFormatting>
  <conditionalFormatting sqref="N35:N38">
    <cfRule type="cellIs" dxfId="3925" priority="434" operator="notEqual">
      <formula>0</formula>
    </cfRule>
  </conditionalFormatting>
  <conditionalFormatting sqref="N50">
    <cfRule type="containsErrors" dxfId="3924" priority="433">
      <formula>ISERROR(N50)</formula>
    </cfRule>
  </conditionalFormatting>
  <conditionalFormatting sqref="N50">
    <cfRule type="containsErrors" dxfId="3923" priority="432">
      <formula>ISERROR(N50)</formula>
    </cfRule>
  </conditionalFormatting>
  <conditionalFormatting sqref="N68">
    <cfRule type="containsErrors" dxfId="3922" priority="431">
      <formula>ISERROR(N68)</formula>
    </cfRule>
  </conditionalFormatting>
  <conditionalFormatting sqref="N68">
    <cfRule type="containsErrors" dxfId="3921" priority="430">
      <formula>ISERROR(N68)</formula>
    </cfRule>
  </conditionalFormatting>
  <conditionalFormatting sqref="N86">
    <cfRule type="containsErrors" dxfId="3920" priority="429">
      <formula>ISERROR(N86)</formula>
    </cfRule>
  </conditionalFormatting>
  <conditionalFormatting sqref="N86">
    <cfRule type="containsErrors" dxfId="3919" priority="428">
      <formula>ISERROR(N86)</formula>
    </cfRule>
  </conditionalFormatting>
  <conditionalFormatting sqref="N104">
    <cfRule type="containsErrors" dxfId="3918" priority="427">
      <formula>ISERROR(N104)</formula>
    </cfRule>
  </conditionalFormatting>
  <conditionalFormatting sqref="N104">
    <cfRule type="containsErrors" dxfId="3917" priority="426">
      <formula>ISERROR(N104)</formula>
    </cfRule>
  </conditionalFormatting>
  <conditionalFormatting sqref="N31:N38">
    <cfRule type="containsErrors" dxfId="3916" priority="425">
      <formula>ISERROR(N31)</formula>
    </cfRule>
  </conditionalFormatting>
  <conditionalFormatting sqref="N31:N38">
    <cfRule type="containsErrors" dxfId="3915" priority="424">
      <formula>ISERROR(N31)</formula>
    </cfRule>
  </conditionalFormatting>
  <conditionalFormatting sqref="N35:N38">
    <cfRule type="cellIs" dxfId="3914" priority="423" operator="notEqual">
      <formula>0</formula>
    </cfRule>
  </conditionalFormatting>
  <conditionalFormatting sqref="N49:N56">
    <cfRule type="containsErrors" dxfId="3913" priority="422">
      <formula>ISERROR(N49)</formula>
    </cfRule>
  </conditionalFormatting>
  <conditionalFormatting sqref="N49:N56">
    <cfRule type="containsErrors" dxfId="3912" priority="421">
      <formula>ISERROR(N49)</formula>
    </cfRule>
  </conditionalFormatting>
  <conditionalFormatting sqref="N53:N56">
    <cfRule type="cellIs" dxfId="3911" priority="420" operator="notEqual">
      <formula>0</formula>
    </cfRule>
  </conditionalFormatting>
  <conditionalFormatting sqref="N49:N56">
    <cfRule type="containsErrors" dxfId="3910" priority="419">
      <formula>ISERROR(N49)</formula>
    </cfRule>
  </conditionalFormatting>
  <conditionalFormatting sqref="N49:N56">
    <cfRule type="containsErrors" dxfId="3909" priority="418">
      <formula>ISERROR(N49)</formula>
    </cfRule>
  </conditionalFormatting>
  <conditionalFormatting sqref="N53:N56">
    <cfRule type="cellIs" dxfId="3908" priority="417" operator="notEqual">
      <formula>0</formula>
    </cfRule>
  </conditionalFormatting>
  <conditionalFormatting sqref="N31:N38">
    <cfRule type="containsErrors" dxfId="3907" priority="416">
      <formula>ISERROR(N31)</formula>
    </cfRule>
  </conditionalFormatting>
  <conditionalFormatting sqref="N31:N38">
    <cfRule type="containsErrors" dxfId="3906" priority="415">
      <formula>ISERROR(N31)</formula>
    </cfRule>
  </conditionalFormatting>
  <conditionalFormatting sqref="N35:N38">
    <cfRule type="cellIs" dxfId="3905" priority="414" operator="notEqual">
      <formula>0</formula>
    </cfRule>
  </conditionalFormatting>
  <conditionalFormatting sqref="N49:N56">
    <cfRule type="containsErrors" dxfId="3904" priority="413">
      <formula>ISERROR(N49)</formula>
    </cfRule>
  </conditionalFormatting>
  <conditionalFormatting sqref="N49:N56">
    <cfRule type="containsErrors" dxfId="3903" priority="412">
      <formula>ISERROR(N49)</formula>
    </cfRule>
  </conditionalFormatting>
  <conditionalFormatting sqref="N53:N56">
    <cfRule type="cellIs" dxfId="3902" priority="411" operator="notEqual">
      <formula>0</formula>
    </cfRule>
  </conditionalFormatting>
  <conditionalFormatting sqref="N1:N9 N11 N19:N110">
    <cfRule type="containsErrors" dxfId="3901" priority="410">
      <formula>ISERROR(N1)</formula>
    </cfRule>
  </conditionalFormatting>
  <conditionalFormatting sqref="N1:N9 N11 N19:N110">
    <cfRule type="containsErrors" dxfId="3900" priority="409">
      <formula>ISERROR(N1)</formula>
    </cfRule>
  </conditionalFormatting>
  <conditionalFormatting sqref="N1:N9 N11 N19:N110">
    <cfRule type="containsErrors" dxfId="3899" priority="408">
      <formula>ISERROR(N1)</formula>
    </cfRule>
  </conditionalFormatting>
  <conditionalFormatting sqref="N94:N110">
    <cfRule type="containsErrors" dxfId="3898" priority="407">
      <formula>ISERROR(N94)</formula>
    </cfRule>
  </conditionalFormatting>
  <conditionalFormatting sqref="N94:N110">
    <cfRule type="containsErrors" dxfId="3897" priority="406">
      <formula>ISERROR(N94)</formula>
    </cfRule>
  </conditionalFormatting>
  <conditionalFormatting sqref="N107:N110">
    <cfRule type="cellIs" dxfId="3896" priority="405" operator="notEqual">
      <formula>0</formula>
    </cfRule>
  </conditionalFormatting>
  <conditionalFormatting sqref="N76:N92">
    <cfRule type="containsErrors" dxfId="3895" priority="404">
      <formula>ISERROR(N76)</formula>
    </cfRule>
  </conditionalFormatting>
  <conditionalFormatting sqref="N76:N92">
    <cfRule type="containsErrors" dxfId="3894" priority="403">
      <formula>ISERROR(N76)</formula>
    </cfRule>
  </conditionalFormatting>
  <conditionalFormatting sqref="N89:N92">
    <cfRule type="cellIs" dxfId="3893" priority="402" operator="notEqual">
      <formula>0</formula>
    </cfRule>
  </conditionalFormatting>
  <conditionalFormatting sqref="N58:N74">
    <cfRule type="containsErrors" dxfId="3892" priority="401">
      <formula>ISERROR(N58)</formula>
    </cfRule>
  </conditionalFormatting>
  <conditionalFormatting sqref="N58:N74">
    <cfRule type="containsErrors" dxfId="3891" priority="400">
      <formula>ISERROR(N58)</formula>
    </cfRule>
  </conditionalFormatting>
  <conditionalFormatting sqref="N71:N74">
    <cfRule type="cellIs" dxfId="3890" priority="399" operator="notEqual">
      <formula>0</formula>
    </cfRule>
  </conditionalFormatting>
  <conditionalFormatting sqref="N40:N56">
    <cfRule type="containsErrors" dxfId="3889" priority="398">
      <formula>ISERROR(N40)</formula>
    </cfRule>
  </conditionalFormatting>
  <conditionalFormatting sqref="N40:N56">
    <cfRule type="containsErrors" dxfId="3888" priority="397">
      <formula>ISERROR(N40)</formula>
    </cfRule>
  </conditionalFormatting>
  <conditionalFormatting sqref="N53:N56">
    <cfRule type="cellIs" dxfId="3887" priority="396" operator="notEqual">
      <formula>0</formula>
    </cfRule>
  </conditionalFormatting>
  <conditionalFormatting sqref="N4:N9 N11 N19:N20">
    <cfRule type="containsErrors" dxfId="3886" priority="395">
      <formula>ISERROR(N4)</formula>
    </cfRule>
  </conditionalFormatting>
  <conditionalFormatting sqref="N4:N9 N11">
    <cfRule type="containsErrors" dxfId="3885" priority="394">
      <formula>ISERROR(N4)</formula>
    </cfRule>
  </conditionalFormatting>
  <conditionalFormatting sqref="N17:N20">
    <cfRule type="cellIs" dxfId="3884" priority="393" operator="notEqual">
      <formula>0</formula>
    </cfRule>
  </conditionalFormatting>
  <conditionalFormatting sqref="N22:N38">
    <cfRule type="containsErrors" dxfId="3883" priority="392">
      <formula>ISERROR(N22)</formula>
    </cfRule>
  </conditionalFormatting>
  <conditionalFormatting sqref="N22:N38">
    <cfRule type="containsErrors" dxfId="3882" priority="391">
      <formula>ISERROR(N22)</formula>
    </cfRule>
  </conditionalFormatting>
  <conditionalFormatting sqref="N35:N38">
    <cfRule type="cellIs" dxfId="3881" priority="390" operator="notEqual">
      <formula>0</formula>
    </cfRule>
  </conditionalFormatting>
  <conditionalFormatting sqref="N50">
    <cfRule type="containsErrors" dxfId="3880" priority="389">
      <formula>ISERROR(N50)</formula>
    </cfRule>
  </conditionalFormatting>
  <conditionalFormatting sqref="N50">
    <cfRule type="containsErrors" dxfId="3879" priority="388">
      <formula>ISERROR(N50)</formula>
    </cfRule>
  </conditionalFormatting>
  <conditionalFormatting sqref="N68">
    <cfRule type="containsErrors" dxfId="3878" priority="387">
      <formula>ISERROR(N68)</formula>
    </cfRule>
  </conditionalFormatting>
  <conditionalFormatting sqref="N68">
    <cfRule type="containsErrors" dxfId="3877" priority="386">
      <formula>ISERROR(N68)</formula>
    </cfRule>
  </conditionalFormatting>
  <conditionalFormatting sqref="N86">
    <cfRule type="containsErrors" dxfId="3876" priority="385">
      <formula>ISERROR(N86)</formula>
    </cfRule>
  </conditionalFormatting>
  <conditionalFormatting sqref="N86">
    <cfRule type="containsErrors" dxfId="3875" priority="384">
      <formula>ISERROR(N86)</formula>
    </cfRule>
  </conditionalFormatting>
  <conditionalFormatting sqref="N104">
    <cfRule type="containsErrors" dxfId="3874" priority="383">
      <formula>ISERROR(N104)</formula>
    </cfRule>
  </conditionalFormatting>
  <conditionalFormatting sqref="N104">
    <cfRule type="containsErrors" dxfId="3873" priority="382">
      <formula>ISERROR(N104)</formula>
    </cfRule>
  </conditionalFormatting>
  <conditionalFormatting sqref="N31:N38">
    <cfRule type="containsErrors" dxfId="3872" priority="381">
      <formula>ISERROR(N31)</formula>
    </cfRule>
  </conditionalFormatting>
  <conditionalFormatting sqref="N31:N38">
    <cfRule type="containsErrors" dxfId="3871" priority="380">
      <formula>ISERROR(N31)</formula>
    </cfRule>
  </conditionalFormatting>
  <conditionalFormatting sqref="N35:N38">
    <cfRule type="cellIs" dxfId="3870" priority="379" operator="notEqual">
      <formula>0</formula>
    </cfRule>
  </conditionalFormatting>
  <conditionalFormatting sqref="N49:N56">
    <cfRule type="containsErrors" dxfId="3869" priority="378">
      <formula>ISERROR(N49)</formula>
    </cfRule>
  </conditionalFormatting>
  <conditionalFormatting sqref="N49:N56">
    <cfRule type="containsErrors" dxfId="3868" priority="377">
      <formula>ISERROR(N49)</formula>
    </cfRule>
  </conditionalFormatting>
  <conditionalFormatting sqref="N53:N56">
    <cfRule type="cellIs" dxfId="3867" priority="376" operator="notEqual">
      <formula>0</formula>
    </cfRule>
  </conditionalFormatting>
  <conditionalFormatting sqref="N49:N56">
    <cfRule type="containsErrors" dxfId="3866" priority="375">
      <formula>ISERROR(N49)</formula>
    </cfRule>
  </conditionalFormatting>
  <conditionalFormatting sqref="N49:N56">
    <cfRule type="containsErrors" dxfId="3865" priority="374">
      <formula>ISERROR(N49)</formula>
    </cfRule>
  </conditionalFormatting>
  <conditionalFormatting sqref="N53:N56">
    <cfRule type="cellIs" dxfId="3864" priority="373" operator="notEqual">
      <formula>0</formula>
    </cfRule>
  </conditionalFormatting>
  <conditionalFormatting sqref="N31:N38">
    <cfRule type="containsErrors" dxfId="3863" priority="372">
      <formula>ISERROR(N31)</formula>
    </cfRule>
  </conditionalFormatting>
  <conditionalFormatting sqref="N31:N38">
    <cfRule type="containsErrors" dxfId="3862" priority="371">
      <formula>ISERROR(N31)</formula>
    </cfRule>
  </conditionalFormatting>
  <conditionalFormatting sqref="N35:N38">
    <cfRule type="cellIs" dxfId="3861" priority="370" operator="notEqual">
      <formula>0</formula>
    </cfRule>
  </conditionalFormatting>
  <conditionalFormatting sqref="N49:N56">
    <cfRule type="containsErrors" dxfId="3860" priority="369">
      <formula>ISERROR(N49)</formula>
    </cfRule>
  </conditionalFormatting>
  <conditionalFormatting sqref="N49:N56">
    <cfRule type="containsErrors" dxfId="3859" priority="368">
      <formula>ISERROR(N49)</formula>
    </cfRule>
  </conditionalFormatting>
  <conditionalFormatting sqref="N53:N56">
    <cfRule type="cellIs" dxfId="3858" priority="367" operator="notEqual">
      <formula>0</formula>
    </cfRule>
  </conditionalFormatting>
  <conditionalFormatting sqref="N19:N20">
    <cfRule type="containsErrors" dxfId="3857" priority="366">
      <formula>ISERROR(N19)</formula>
    </cfRule>
  </conditionalFormatting>
  <conditionalFormatting sqref="N17:N20">
    <cfRule type="cellIs" dxfId="3856" priority="365" operator="notEqual">
      <formula>0</formula>
    </cfRule>
  </conditionalFormatting>
  <conditionalFormatting sqref="N19:N20">
    <cfRule type="containsErrors" dxfId="3855" priority="364">
      <formula>ISERROR(N19)</formula>
    </cfRule>
  </conditionalFormatting>
  <conditionalFormatting sqref="N17:N20">
    <cfRule type="cellIs" dxfId="3854" priority="363" operator="notEqual">
      <formula>0</formula>
    </cfRule>
  </conditionalFormatting>
  <conditionalFormatting sqref="N19:N20">
    <cfRule type="containsErrors" dxfId="3853" priority="362">
      <formula>ISERROR(N19)</formula>
    </cfRule>
  </conditionalFormatting>
  <conditionalFormatting sqref="N17:N20">
    <cfRule type="cellIs" dxfId="3852" priority="361" operator="notEqual">
      <formula>0</formula>
    </cfRule>
  </conditionalFormatting>
  <conditionalFormatting sqref="N19:N20">
    <cfRule type="containsErrors" dxfId="3851" priority="360">
      <formula>ISERROR(N19)</formula>
    </cfRule>
  </conditionalFormatting>
  <conditionalFormatting sqref="N17:N20">
    <cfRule type="cellIs" dxfId="3850" priority="359" operator="notEqual">
      <formula>0</formula>
    </cfRule>
  </conditionalFormatting>
  <conditionalFormatting sqref="N19:N20">
    <cfRule type="containsErrors" dxfId="3849" priority="358">
      <formula>ISERROR(N19)</formula>
    </cfRule>
  </conditionalFormatting>
  <conditionalFormatting sqref="N17:N20">
    <cfRule type="cellIs" dxfId="3848" priority="357" operator="notEqual">
      <formula>0</formula>
    </cfRule>
  </conditionalFormatting>
  <conditionalFormatting sqref="N37:N38">
    <cfRule type="containsErrors" dxfId="3847" priority="356">
      <formula>ISERROR(N37)</formula>
    </cfRule>
  </conditionalFormatting>
  <conditionalFormatting sqref="N35:N38">
    <cfRule type="cellIs" dxfId="3846" priority="355" operator="notEqual">
      <formula>0</formula>
    </cfRule>
  </conditionalFormatting>
  <conditionalFormatting sqref="N37:N38">
    <cfRule type="containsErrors" dxfId="3845" priority="354">
      <formula>ISERROR(N37)</formula>
    </cfRule>
  </conditionalFormatting>
  <conditionalFormatting sqref="N35:N38">
    <cfRule type="cellIs" dxfId="3844" priority="353" operator="notEqual">
      <formula>0</formula>
    </cfRule>
  </conditionalFormatting>
  <conditionalFormatting sqref="N37:N38">
    <cfRule type="containsErrors" dxfId="3843" priority="352">
      <formula>ISERROR(N37)</formula>
    </cfRule>
  </conditionalFormatting>
  <conditionalFormatting sqref="N35:N38">
    <cfRule type="cellIs" dxfId="3842" priority="351" operator="notEqual">
      <formula>0</formula>
    </cfRule>
  </conditionalFormatting>
  <conditionalFormatting sqref="N37:N38">
    <cfRule type="containsErrors" dxfId="3841" priority="350">
      <formula>ISERROR(N37)</formula>
    </cfRule>
  </conditionalFormatting>
  <conditionalFormatting sqref="N35:N38">
    <cfRule type="cellIs" dxfId="3840" priority="349" operator="notEqual">
      <formula>0</formula>
    </cfRule>
  </conditionalFormatting>
  <conditionalFormatting sqref="N37:N38">
    <cfRule type="containsErrors" dxfId="3839" priority="348">
      <formula>ISERROR(N37)</formula>
    </cfRule>
  </conditionalFormatting>
  <conditionalFormatting sqref="N35:N38">
    <cfRule type="cellIs" dxfId="3838" priority="347" operator="notEqual">
      <formula>0</formula>
    </cfRule>
  </conditionalFormatting>
  <conditionalFormatting sqref="N55:N56">
    <cfRule type="containsErrors" dxfId="3837" priority="346">
      <formula>ISERROR(N55)</formula>
    </cfRule>
  </conditionalFormatting>
  <conditionalFormatting sqref="N53:N56">
    <cfRule type="cellIs" dxfId="3836" priority="345" operator="notEqual">
      <formula>0</formula>
    </cfRule>
  </conditionalFormatting>
  <conditionalFormatting sqref="N55:N56">
    <cfRule type="containsErrors" dxfId="3835" priority="344">
      <formula>ISERROR(N55)</formula>
    </cfRule>
  </conditionalFormatting>
  <conditionalFormatting sqref="N53:N56">
    <cfRule type="cellIs" dxfId="3834" priority="343" operator="notEqual">
      <formula>0</formula>
    </cfRule>
  </conditionalFormatting>
  <conditionalFormatting sqref="N55:N56">
    <cfRule type="containsErrors" dxfId="3833" priority="342">
      <formula>ISERROR(N55)</formula>
    </cfRule>
  </conditionalFormatting>
  <conditionalFormatting sqref="N53:N56">
    <cfRule type="cellIs" dxfId="3832" priority="341" operator="notEqual">
      <formula>0</formula>
    </cfRule>
  </conditionalFormatting>
  <conditionalFormatting sqref="N55:N56">
    <cfRule type="containsErrors" dxfId="3831" priority="340">
      <formula>ISERROR(N55)</formula>
    </cfRule>
  </conditionalFormatting>
  <conditionalFormatting sqref="N53:N56">
    <cfRule type="cellIs" dxfId="3830" priority="339" operator="notEqual">
      <formula>0</formula>
    </cfRule>
  </conditionalFormatting>
  <conditionalFormatting sqref="N55:N56">
    <cfRule type="containsErrors" dxfId="3829" priority="338">
      <formula>ISERROR(N55)</formula>
    </cfRule>
  </conditionalFormatting>
  <conditionalFormatting sqref="N53:N56">
    <cfRule type="cellIs" dxfId="3828" priority="337" operator="notEqual">
      <formula>0</formula>
    </cfRule>
  </conditionalFormatting>
  <conditionalFormatting sqref="N73:N74">
    <cfRule type="containsErrors" dxfId="3827" priority="336">
      <formula>ISERROR(N73)</formula>
    </cfRule>
  </conditionalFormatting>
  <conditionalFormatting sqref="N71:N74">
    <cfRule type="cellIs" dxfId="3826" priority="335" operator="notEqual">
      <formula>0</formula>
    </cfRule>
  </conditionalFormatting>
  <conditionalFormatting sqref="N73:N74">
    <cfRule type="containsErrors" dxfId="3825" priority="334">
      <formula>ISERROR(N73)</formula>
    </cfRule>
  </conditionalFormatting>
  <conditionalFormatting sqref="N71:N74">
    <cfRule type="cellIs" dxfId="3824" priority="333" operator="notEqual">
      <formula>0</formula>
    </cfRule>
  </conditionalFormatting>
  <conditionalFormatting sqref="N73:N74">
    <cfRule type="containsErrors" dxfId="3823" priority="332">
      <formula>ISERROR(N73)</formula>
    </cfRule>
  </conditionalFormatting>
  <conditionalFormatting sqref="N71:N74">
    <cfRule type="cellIs" dxfId="3822" priority="331" operator="notEqual">
      <formula>0</formula>
    </cfRule>
  </conditionalFormatting>
  <conditionalFormatting sqref="N73:N74">
    <cfRule type="containsErrors" dxfId="3821" priority="330">
      <formula>ISERROR(N73)</formula>
    </cfRule>
  </conditionalFormatting>
  <conditionalFormatting sqref="N71:N74">
    <cfRule type="cellIs" dxfId="3820" priority="329" operator="notEqual">
      <formula>0</formula>
    </cfRule>
  </conditionalFormatting>
  <conditionalFormatting sqref="N73:N74">
    <cfRule type="containsErrors" dxfId="3819" priority="328">
      <formula>ISERROR(N73)</formula>
    </cfRule>
  </conditionalFormatting>
  <conditionalFormatting sqref="N71:N74">
    <cfRule type="cellIs" dxfId="3818" priority="327" operator="notEqual">
      <formula>0</formula>
    </cfRule>
  </conditionalFormatting>
  <conditionalFormatting sqref="N91:N92">
    <cfRule type="containsErrors" dxfId="3817" priority="326">
      <formula>ISERROR(N91)</formula>
    </cfRule>
  </conditionalFormatting>
  <conditionalFormatting sqref="N89:N92">
    <cfRule type="cellIs" dxfId="3816" priority="325" operator="notEqual">
      <formula>0</formula>
    </cfRule>
  </conditionalFormatting>
  <conditionalFormatting sqref="N91:N92">
    <cfRule type="containsErrors" dxfId="3815" priority="324">
      <formula>ISERROR(N91)</formula>
    </cfRule>
  </conditionalFormatting>
  <conditionalFormatting sqref="N89:N92">
    <cfRule type="cellIs" dxfId="3814" priority="323" operator="notEqual">
      <formula>0</formula>
    </cfRule>
  </conditionalFormatting>
  <conditionalFormatting sqref="N91:N92">
    <cfRule type="containsErrors" dxfId="3813" priority="322">
      <formula>ISERROR(N91)</formula>
    </cfRule>
  </conditionalFormatting>
  <conditionalFormatting sqref="N89:N92">
    <cfRule type="cellIs" dxfId="3812" priority="321" operator="notEqual">
      <formula>0</formula>
    </cfRule>
  </conditionalFormatting>
  <conditionalFormatting sqref="N91:N92">
    <cfRule type="containsErrors" dxfId="3811" priority="320">
      <formula>ISERROR(N91)</formula>
    </cfRule>
  </conditionalFormatting>
  <conditionalFormatting sqref="N89:N92">
    <cfRule type="cellIs" dxfId="3810" priority="319" operator="notEqual">
      <formula>0</formula>
    </cfRule>
  </conditionalFormatting>
  <conditionalFormatting sqref="N91:N92">
    <cfRule type="containsErrors" dxfId="3809" priority="318">
      <formula>ISERROR(N91)</formula>
    </cfRule>
  </conditionalFormatting>
  <conditionalFormatting sqref="N89:N92">
    <cfRule type="cellIs" dxfId="3808" priority="317" operator="notEqual">
      <formula>0</formula>
    </cfRule>
  </conditionalFormatting>
  <conditionalFormatting sqref="N109:N110">
    <cfRule type="containsErrors" dxfId="3807" priority="316">
      <formula>ISERROR(N109)</formula>
    </cfRule>
  </conditionalFormatting>
  <conditionalFormatting sqref="N107:N110">
    <cfRule type="cellIs" dxfId="3806" priority="315" operator="notEqual">
      <formula>0</formula>
    </cfRule>
  </conditionalFormatting>
  <conditionalFormatting sqref="N109:N110">
    <cfRule type="containsErrors" dxfId="3805" priority="314">
      <formula>ISERROR(N109)</formula>
    </cfRule>
  </conditionalFormatting>
  <conditionalFormatting sqref="N107:N110">
    <cfRule type="cellIs" dxfId="3804" priority="313" operator="notEqual">
      <formula>0</formula>
    </cfRule>
  </conditionalFormatting>
  <conditionalFormatting sqref="N109:N110">
    <cfRule type="containsErrors" dxfId="3803" priority="312">
      <formula>ISERROR(N109)</formula>
    </cfRule>
  </conditionalFormatting>
  <conditionalFormatting sqref="N107:N110">
    <cfRule type="cellIs" dxfId="3802" priority="311" operator="notEqual">
      <formula>0</formula>
    </cfRule>
  </conditionalFormatting>
  <conditionalFormatting sqref="N109:N110">
    <cfRule type="containsErrors" dxfId="3801" priority="310">
      <formula>ISERROR(N109)</formula>
    </cfRule>
  </conditionalFormatting>
  <conditionalFormatting sqref="N107:N110">
    <cfRule type="cellIs" dxfId="3800" priority="309" operator="notEqual">
      <formula>0</formula>
    </cfRule>
  </conditionalFormatting>
  <conditionalFormatting sqref="N109:N110">
    <cfRule type="containsErrors" dxfId="3799" priority="308">
      <formula>ISERROR(N109)</formula>
    </cfRule>
  </conditionalFormatting>
  <conditionalFormatting sqref="N107:N110">
    <cfRule type="cellIs" dxfId="3798" priority="307" operator="notEqual">
      <formula>0</formula>
    </cfRule>
  </conditionalFormatting>
  <conditionalFormatting sqref="CY1:DA1048576">
    <cfRule type="containsErrors" dxfId="67" priority="17">
      <formula>ISERROR(CY1)</formula>
    </cfRule>
  </conditionalFormatting>
  <conditionalFormatting sqref="CY1:DA1048576">
    <cfRule type="cellIs" dxfId="66" priority="1" operator="equal">
      <formula>"◎"</formula>
    </cfRule>
    <cfRule type="cellIs" dxfId="65" priority="2" operator="equal">
      <formula>"△"</formula>
    </cfRule>
    <cfRule type="cellIs" dxfId="64" priority="3" operator="equal">
      <formula>"〇"</formula>
    </cfRule>
    <cfRule type="cellIs" dxfId="63" priority="4" operator="equal">
      <formula>"晩"</formula>
    </cfRule>
    <cfRule type="cellIs" dxfId="62" priority="5" operator="equal">
      <formula>"堅"</formula>
    </cfRule>
    <cfRule type="cellIs" dxfId="61" priority="6" operator="equal">
      <formula>"丈"</formula>
    </cfRule>
    <cfRule type="cellIs" dxfId="60" priority="7" operator="equal">
      <formula>"早"</formula>
    </cfRule>
    <cfRule type="cellIs" dxfId="59" priority="8" operator="equal">
      <formula>"難"</formula>
    </cfRule>
    <cfRule type="cellIs" dxfId="58" priority="9" operator="equal">
      <formula>"ダ"</formula>
    </cfRule>
    <cfRule type="cellIs" dxfId="57" priority="10" operator="equal">
      <formula>"長"</formula>
    </cfRule>
    <cfRule type="cellIs" dxfId="56" priority="11" operator="equal">
      <formula>"底"</formula>
    </cfRule>
    <cfRule type="cellIs" dxfId="55" priority="15" operator="equal">
      <formula>"短"</formula>
    </cfRule>
    <cfRule type="cellIs" dxfId="54" priority="16" operator="equal">
      <formula>0</formula>
    </cfRule>
  </conditionalFormatting>
  <conditionalFormatting sqref="CY1:DA1048576">
    <cfRule type="cellIs" dxfId="53" priority="13" operator="equal">
      <formula>"短"</formula>
    </cfRule>
    <cfRule type="cellIs" dxfId="52" priority="14" operator="equal">
      <formula>0</formula>
    </cfRule>
  </conditionalFormatting>
  <conditionalFormatting sqref="CY1:DA1048576">
    <cfRule type="cellIs" dxfId="51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E00-000000000000}">
      <formula1>$Q$140:$Q$144</formula1>
    </dataValidation>
    <dataValidation type="list" allowBlank="1" showInputMessage="1" showErrorMessage="1" sqref="Q19 Q37 Q55 Q73 Q91 Q109" xr:uid="{00000000-0002-0000-0E00-000001000000}">
      <formula1>$Q$133:$Q$137</formula1>
    </dataValidation>
    <dataValidation type="list" allowBlank="1" showInputMessage="1" showErrorMessage="1" sqref="Q18 Q36 Q54 Q72 Q90 Q108" xr:uid="{00000000-0002-0000-0E00-000002000000}">
      <formula1>$Q$126:$Q$130</formula1>
    </dataValidation>
    <dataValidation type="list" allowBlank="1" showInputMessage="1" showErrorMessage="1" sqref="Q17 Q35 Q53 Q71 Q89 Q107" xr:uid="{00000000-0002-0000-0E00-000003000000}">
      <formula1>$Q$119:$Q$123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DA673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1" spans="2:104" ht="15" customHeight="1" x14ac:dyDescent="0.15">
      <c r="CX1" t="s">
        <v>988</v>
      </c>
      <c r="CZ1" s="27" t="s">
        <v>5151</v>
      </c>
    </row>
    <row r="2" spans="2:104" ht="15" customHeight="1" x14ac:dyDescent="0.15">
      <c r="V2" s="47" t="s">
        <v>3001</v>
      </c>
      <c r="CX2" t="s">
        <v>1266</v>
      </c>
      <c r="CZ2" s="27" t="s">
        <v>5151</v>
      </c>
    </row>
    <row r="3" spans="2:104" ht="15" customHeight="1" x14ac:dyDescent="0.15">
      <c r="V3" s="77" t="s">
        <v>3016</v>
      </c>
      <c r="CX3" t="s">
        <v>150</v>
      </c>
      <c r="CZ3" s="27" t="s">
        <v>5152</v>
      </c>
    </row>
    <row r="4" spans="2:104" ht="15" customHeight="1" x14ac:dyDescent="0.15">
      <c r="B4" s="16" t="e">
        <f>AM7</f>
        <v>#N/A</v>
      </c>
      <c r="C4" s="36" t="e">
        <f>BH7</f>
        <v>#N/A</v>
      </c>
      <c r="D4" s="44"/>
      <c r="E4" s="44" t="e">
        <f>BL7</f>
        <v>#N/A</v>
      </c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2937</v>
      </c>
      <c r="V4" s="59" t="s">
        <v>2948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2921</v>
      </c>
      <c r="AL4" s="28" t="s">
        <v>2918</v>
      </c>
      <c r="AM4" s="20" t="s">
        <v>2917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  <c r="CX4" t="s">
        <v>94</v>
      </c>
      <c r="CY4" s="27" t="s">
        <v>5153</v>
      </c>
      <c r="CZ4" s="27" t="s">
        <v>2936</v>
      </c>
    </row>
    <row r="5" spans="2:104" ht="15" customHeight="1" x14ac:dyDescent="0.15">
      <c r="B5" s="29" t="e">
        <f>BG7</f>
        <v>#N/A</v>
      </c>
      <c r="C5" s="36" t="e">
        <f>AL7</f>
        <v>#N/A</v>
      </c>
      <c r="D5" s="44"/>
      <c r="E5" s="44" t="e">
        <f>AY7</f>
        <v>#N/A</v>
      </c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3019</v>
      </c>
      <c r="O5" s="63" t="s">
        <v>3020</v>
      </c>
      <c r="P5" s="62" t="s">
        <v>3021</v>
      </c>
      <c r="Q5" s="63"/>
      <c r="U5" s="73">
        <f>系統表!AK10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2955</v>
      </c>
      <c r="AA5" s="46" t="str">
        <f>N11</f>
        <v>×</v>
      </c>
      <c r="AB5" s="66" t="s">
        <v>2929</v>
      </c>
      <c r="AC5" s="46" t="str">
        <f>O11</f>
        <v>×</v>
      </c>
      <c r="AD5" s="66" t="s">
        <v>2930</v>
      </c>
      <c r="AE5" s="46" t="str">
        <f>P11</f>
        <v>○</v>
      </c>
      <c r="AF5" s="65" t="s">
        <v>2956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  <c r="CX5" t="s">
        <v>1557</v>
      </c>
      <c r="CZ5" s="27" t="s">
        <v>5152</v>
      </c>
    </row>
    <row r="6" spans="2:104" ht="15" customHeight="1" x14ac:dyDescent="0.15">
      <c r="B6" s="1" t="s">
        <v>2919</v>
      </c>
      <c r="C6" s="32" t="e">
        <f>AZ7</f>
        <v>#N/A</v>
      </c>
      <c r="D6" s="27" t="e">
        <f t="shared" ref="D6:D20" si="1">VLOOKUP(C6,$CX$1:$CZ$2000,2,0)</f>
        <v>#N/A</v>
      </c>
      <c r="E6" s="27" t="e">
        <f t="shared" ref="E6:E20" si="2">VLOOKUP(C6,$CX$1:$CZ$2000,3,0)</f>
        <v>#N/A</v>
      </c>
      <c r="F6" s="34" t="e">
        <f>AQ7</f>
        <v>#N/A</v>
      </c>
      <c r="G6" s="17"/>
      <c r="H6" s="1" t="s">
        <v>2919</v>
      </c>
      <c r="I6" s="32" t="e">
        <f>AZ5</f>
        <v>#N/A</v>
      </c>
      <c r="J6" s="27" t="e">
        <f t="shared" ref="J6:J20" si="3">VLOOKUP(I6,$CX$1:$CZ$2000,2,0)</f>
        <v>#N/A</v>
      </c>
      <c r="K6" s="27" t="e">
        <f t="shared" ref="K6:K20" si="4">VLOOKUP(I6,$CX$1:$CZ$2000,3,0)</f>
        <v>#N/A</v>
      </c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2938</v>
      </c>
      <c r="V6" s="55" t="s">
        <v>2948</v>
      </c>
      <c r="W6" s="53" t="s">
        <v>2917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2921</v>
      </c>
      <c r="AL6" s="23" t="s">
        <v>2918</v>
      </c>
      <c r="AM6" s="24" t="s">
        <v>2917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  <c r="CX6" t="s">
        <v>669</v>
      </c>
      <c r="CZ6" s="27" t="s">
        <v>5154</v>
      </c>
    </row>
    <row r="7" spans="2:104" ht="15" customHeight="1" x14ac:dyDescent="0.15">
      <c r="B7" s="1" t="s">
        <v>2919</v>
      </c>
      <c r="C7" s="15" t="e">
        <f>BA7</f>
        <v>#N/A</v>
      </c>
      <c r="D7" s="30" t="e">
        <f t="shared" si="1"/>
        <v>#N/A</v>
      </c>
      <c r="E7" s="30" t="e">
        <f t="shared" si="2"/>
        <v>#N/A</v>
      </c>
      <c r="F7" s="31"/>
      <c r="G7" s="17"/>
      <c r="H7" s="1" t="s">
        <v>2919</v>
      </c>
      <c r="I7" s="15" t="e">
        <f>BA5</f>
        <v>#N/A</v>
      </c>
      <c r="J7" s="30" t="e">
        <f t="shared" si="3"/>
        <v>#N/A</v>
      </c>
      <c r="K7" s="30" t="e">
        <f t="shared" si="4"/>
        <v>#N/A</v>
      </c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系統表!AK11</f>
        <v>0</v>
      </c>
      <c r="V7" s="48" t="e">
        <f>AL7</f>
        <v>#N/A</v>
      </c>
      <c r="W7" s="46" t="e">
        <f t="shared" ref="W7" si="5">AM7</f>
        <v>#N/A</v>
      </c>
      <c r="X7" s="46" t="e">
        <f t="shared" ref="X7:Y7" si="6">BH7</f>
        <v>#N/A</v>
      </c>
      <c r="Y7" s="46" t="e">
        <f t="shared" si="6"/>
        <v>#N/A</v>
      </c>
      <c r="Z7" s="46" t="e">
        <f t="shared" ref="Z7:AD7" si="7">AW7</f>
        <v>#N/A</v>
      </c>
      <c r="AA7" s="46" t="e">
        <f t="shared" si="7"/>
        <v>#N/A</v>
      </c>
      <c r="AB7" s="46" t="e">
        <f t="shared" si="7"/>
        <v>#N/A</v>
      </c>
      <c r="AC7" s="46" t="e">
        <f t="shared" si="7"/>
        <v>#N/A</v>
      </c>
      <c r="AD7" s="46" t="e">
        <f t="shared" si="7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  <c r="CX7" t="s">
        <v>712</v>
      </c>
      <c r="CZ7" s="27" t="s">
        <v>5152</v>
      </c>
    </row>
    <row r="8" spans="2:104" ht="15" customHeight="1" x14ac:dyDescent="0.15">
      <c r="B8" s="1" t="s">
        <v>2919</v>
      </c>
      <c r="C8" s="15" t="e">
        <f>BC7</f>
        <v>#N/A</v>
      </c>
      <c r="D8" s="30" t="e">
        <f t="shared" si="1"/>
        <v>#N/A</v>
      </c>
      <c r="E8" s="30" t="e">
        <f t="shared" si="2"/>
        <v>#N/A</v>
      </c>
      <c r="F8" s="31"/>
      <c r="G8" s="17"/>
      <c r="H8" s="1" t="s">
        <v>2919</v>
      </c>
      <c r="I8" s="15" t="e">
        <f>BC5</f>
        <v>#N/A</v>
      </c>
      <c r="J8" s="30" t="e">
        <f t="shared" si="3"/>
        <v>#N/A</v>
      </c>
      <c r="K8" s="30" t="e">
        <f t="shared" si="4"/>
        <v>#N/A</v>
      </c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2939</v>
      </c>
      <c r="V8" s="55" t="s">
        <v>2948</v>
      </c>
      <c r="W8" s="53" t="s">
        <v>2917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  <c r="CX8" t="s">
        <v>633</v>
      </c>
      <c r="CZ8" s="27" t="s">
        <v>5154</v>
      </c>
    </row>
    <row r="9" spans="2:104" ht="15" customHeight="1" x14ac:dyDescent="0.15">
      <c r="B9" s="1" t="s">
        <v>2919</v>
      </c>
      <c r="C9" s="15" t="e">
        <f>BQ7</f>
        <v>#N/A</v>
      </c>
      <c r="D9" s="30" t="e">
        <f t="shared" si="1"/>
        <v>#N/A</v>
      </c>
      <c r="E9" s="30" t="e">
        <f t="shared" si="2"/>
        <v>#N/A</v>
      </c>
      <c r="F9" s="31"/>
      <c r="G9" s="17"/>
      <c r="H9" s="1" t="s">
        <v>2919</v>
      </c>
      <c r="I9" s="15" t="e">
        <f>BQ5</f>
        <v>#N/A</v>
      </c>
      <c r="J9" s="30" t="e">
        <f t="shared" si="3"/>
        <v>#N/A</v>
      </c>
      <c r="K9" s="30" t="e">
        <f t="shared" si="4"/>
        <v>#N/A</v>
      </c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系統表!AK12</f>
        <v>0</v>
      </c>
      <c r="V9" s="48" t="e">
        <f>AL23</f>
        <v>#N/A</v>
      </c>
      <c r="W9" s="46" t="e">
        <f t="shared" ref="W9" si="8">AM23</f>
        <v>#N/A</v>
      </c>
      <c r="X9" s="46" t="e">
        <f t="shared" ref="X9:Y9" si="9">BH23</f>
        <v>#N/A</v>
      </c>
      <c r="Y9" s="46" t="e">
        <f t="shared" si="9"/>
        <v>#N/A</v>
      </c>
      <c r="Z9" s="46" t="e">
        <f t="shared" ref="Z9:AD9" si="10">AW23</f>
        <v>#N/A</v>
      </c>
      <c r="AA9" s="46" t="e">
        <f t="shared" si="10"/>
        <v>#N/A</v>
      </c>
      <c r="AB9" s="46" t="e">
        <f t="shared" si="10"/>
        <v>#N/A</v>
      </c>
      <c r="AC9" s="46" t="e">
        <f t="shared" si="10"/>
        <v>#N/A</v>
      </c>
      <c r="AD9" s="46" t="e">
        <f t="shared" si="10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  <c r="CX9" t="s">
        <v>358</v>
      </c>
      <c r="CY9" s="27" t="s">
        <v>5154</v>
      </c>
      <c r="CZ9" s="27" t="s">
        <v>5155</v>
      </c>
    </row>
    <row r="10" spans="2:104" ht="15" customHeight="1" x14ac:dyDescent="0.15">
      <c r="B10" s="2" t="s">
        <v>2920</v>
      </c>
      <c r="C10" s="15" t="e">
        <f>BR7</f>
        <v>#N/A</v>
      </c>
      <c r="D10" s="30" t="e">
        <f t="shared" si="1"/>
        <v>#N/A</v>
      </c>
      <c r="E10" s="30" t="e">
        <f t="shared" si="2"/>
        <v>#N/A</v>
      </c>
      <c r="F10" s="35" t="e">
        <f>AU7</f>
        <v>#N/A</v>
      </c>
      <c r="G10" s="17"/>
      <c r="H10" s="2" t="s">
        <v>2920</v>
      </c>
      <c r="I10" s="15" t="e">
        <f>BR5</f>
        <v>#N/A</v>
      </c>
      <c r="J10" s="30" t="e">
        <f t="shared" si="3"/>
        <v>#N/A</v>
      </c>
      <c r="K10" s="30" t="e">
        <f t="shared" si="4"/>
        <v>#N/A</v>
      </c>
      <c r="L10" s="34"/>
      <c r="N10" s="65" t="s">
        <v>2955</v>
      </c>
      <c r="O10" s="66" t="s">
        <v>2929</v>
      </c>
      <c r="P10" s="66" t="s">
        <v>2930</v>
      </c>
      <c r="Q10" s="65" t="s">
        <v>2956</v>
      </c>
      <c r="U10" s="57">
        <f>AK25</f>
        <v>86</v>
      </c>
      <c r="V10" s="48" t="e">
        <f>AL25</f>
        <v>#N/A</v>
      </c>
      <c r="Z10" s="65" t="s">
        <v>2955</v>
      </c>
      <c r="AA10" s="46" t="str">
        <f>N29</f>
        <v>×</v>
      </c>
      <c r="AB10" s="66" t="s">
        <v>2929</v>
      </c>
      <c r="AC10" s="46" t="str">
        <f>O29</f>
        <v>×</v>
      </c>
      <c r="AD10" s="66" t="s">
        <v>2930</v>
      </c>
      <c r="AE10" s="46" t="str">
        <f>P29</f>
        <v>○</v>
      </c>
      <c r="AF10" s="65" t="s">
        <v>2956</v>
      </c>
      <c r="AG10" s="46">
        <f>Q29</f>
        <v>0</v>
      </c>
      <c r="AH10" s="13"/>
      <c r="AI10" s="13"/>
      <c r="CX10" t="s">
        <v>582</v>
      </c>
      <c r="CZ10" s="27" t="s">
        <v>5154</v>
      </c>
    </row>
    <row r="11" spans="2:104" ht="15" customHeight="1" x14ac:dyDescent="0.15">
      <c r="B11" s="1" t="s">
        <v>2919</v>
      </c>
      <c r="C11" s="15" t="e">
        <f>BD7</f>
        <v>#N/A</v>
      </c>
      <c r="D11" s="30" t="e">
        <f t="shared" si="1"/>
        <v>#N/A</v>
      </c>
      <c r="E11" s="30" t="e">
        <f t="shared" si="2"/>
        <v>#N/A</v>
      </c>
      <c r="F11" s="34" t="e">
        <f>AR7</f>
        <v>#N/A</v>
      </c>
      <c r="G11" s="17"/>
      <c r="H11" s="1" t="s">
        <v>2919</v>
      </c>
      <c r="I11" s="15" t="e">
        <f>BD5</f>
        <v>#N/A</v>
      </c>
      <c r="J11" s="30" t="e">
        <f t="shared" si="3"/>
        <v>#N/A</v>
      </c>
      <c r="K11" s="30" t="e">
        <f t="shared" si="4"/>
        <v>#N/A</v>
      </c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2940</v>
      </c>
      <c r="V11" s="55" t="s">
        <v>2948</v>
      </c>
      <c r="W11" s="53" t="s">
        <v>2917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  <c r="CX11" t="s">
        <v>1656</v>
      </c>
      <c r="CZ11" s="27" t="s">
        <v>5152</v>
      </c>
    </row>
    <row r="12" spans="2:104" ht="15" customHeight="1" x14ac:dyDescent="0.15">
      <c r="B12" s="1" t="s">
        <v>2919</v>
      </c>
      <c r="C12" s="15" t="e">
        <f>BS7</f>
        <v>#N/A</v>
      </c>
      <c r="D12" s="30" t="e">
        <f t="shared" si="1"/>
        <v>#N/A</v>
      </c>
      <c r="E12" s="30" t="e">
        <f t="shared" si="2"/>
        <v>#N/A</v>
      </c>
      <c r="F12" s="31"/>
      <c r="G12" s="17"/>
      <c r="H12" s="1" t="s">
        <v>2919</v>
      </c>
      <c r="I12" s="15" t="e">
        <f>BS5</f>
        <v>#N/A</v>
      </c>
      <c r="J12" s="30" t="e">
        <f t="shared" si="3"/>
        <v>#N/A</v>
      </c>
      <c r="K12" s="30" t="e">
        <f t="shared" si="4"/>
        <v>#N/A</v>
      </c>
      <c r="L12" s="31"/>
      <c r="U12" s="73">
        <f>系統表!AK13</f>
        <v>0</v>
      </c>
      <c r="V12" s="48" t="e">
        <f>AL41</f>
        <v>#N/A</v>
      </c>
      <c r="W12" s="46" t="e">
        <f t="shared" ref="W12" si="11">AM41</f>
        <v>#N/A</v>
      </c>
      <c r="X12" s="46" t="e">
        <f t="shared" ref="X12:Y12" si="12">BH41</f>
        <v>#N/A</v>
      </c>
      <c r="Y12" s="46" t="e">
        <f t="shared" si="12"/>
        <v>#N/A</v>
      </c>
      <c r="Z12" s="46" t="e">
        <f t="shared" ref="Z12:AD12" si="13">AW41</f>
        <v>#N/A</v>
      </c>
      <c r="AA12" s="46" t="e">
        <f t="shared" si="13"/>
        <v>#N/A</v>
      </c>
      <c r="AB12" s="46" t="e">
        <f t="shared" si="13"/>
        <v>#N/A</v>
      </c>
      <c r="AC12" s="46" t="e">
        <f t="shared" si="13"/>
        <v>#N/A</v>
      </c>
      <c r="AD12" s="46" t="e">
        <f t="shared" si="13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  <c r="CX12" t="s">
        <v>130</v>
      </c>
      <c r="CZ12" s="27" t="s">
        <v>5153</v>
      </c>
    </row>
    <row r="13" spans="2:104" ht="15" customHeight="1" x14ac:dyDescent="0.15">
      <c r="B13" s="2" t="s">
        <v>2920</v>
      </c>
      <c r="C13" s="15" t="e">
        <f>BT7</f>
        <v>#N/A</v>
      </c>
      <c r="D13" s="30" t="e">
        <f t="shared" si="1"/>
        <v>#N/A</v>
      </c>
      <c r="E13" s="30" t="e">
        <f t="shared" si="2"/>
        <v>#N/A</v>
      </c>
      <c r="F13" s="35" t="e">
        <f>AV7</f>
        <v>#N/A</v>
      </c>
      <c r="G13" s="17"/>
      <c r="H13" s="2" t="s">
        <v>2920</v>
      </c>
      <c r="I13" s="15" t="e">
        <f>BT5</f>
        <v>#N/A</v>
      </c>
      <c r="J13" s="30" t="e">
        <f t="shared" si="3"/>
        <v>#N/A</v>
      </c>
      <c r="K13" s="30" t="e">
        <f t="shared" si="4"/>
        <v>#N/A</v>
      </c>
      <c r="L13" s="34"/>
      <c r="O13" s="80" t="s">
        <v>2919</v>
      </c>
      <c r="R13" s="86" t="s">
        <v>3054</v>
      </c>
      <c r="U13" s="57">
        <f>AK43</f>
        <v>87</v>
      </c>
      <c r="V13" s="48" t="e">
        <f>AL43</f>
        <v>#N/A</v>
      </c>
      <c r="Z13" s="65" t="s">
        <v>2955</v>
      </c>
      <c r="AA13" s="46" t="str">
        <f>N47</f>
        <v>×</v>
      </c>
      <c r="AB13" s="66" t="s">
        <v>2929</v>
      </c>
      <c r="AC13" s="46" t="str">
        <f>O47</f>
        <v>×</v>
      </c>
      <c r="AD13" s="66" t="s">
        <v>2930</v>
      </c>
      <c r="AE13" s="46" t="str">
        <f>P47</f>
        <v>○</v>
      </c>
      <c r="AF13" s="65" t="s">
        <v>2956</v>
      </c>
      <c r="AG13" s="46">
        <f>Q47</f>
        <v>0</v>
      </c>
      <c r="AH13" s="13"/>
      <c r="AI13" s="13"/>
      <c r="CX13" t="s">
        <v>364</v>
      </c>
      <c r="CZ13" s="27" t="s">
        <v>5154</v>
      </c>
    </row>
    <row r="14" spans="2:104" ht="15" customHeight="1" x14ac:dyDescent="0.15">
      <c r="B14" s="1" t="s">
        <v>2919</v>
      </c>
      <c r="C14" s="15" t="e">
        <f>BB7</f>
        <v>#N/A</v>
      </c>
      <c r="D14" s="30" t="e">
        <f t="shared" si="1"/>
        <v>#N/A</v>
      </c>
      <c r="E14" s="30" t="e">
        <f t="shared" si="2"/>
        <v>#N/A</v>
      </c>
      <c r="F14" s="34" t="e">
        <f>AS7</f>
        <v>#N/A</v>
      </c>
      <c r="G14" s="17"/>
      <c r="H14" s="1" t="s">
        <v>2919</v>
      </c>
      <c r="I14" s="15" t="e">
        <f>BB5</f>
        <v>#N/A</v>
      </c>
      <c r="J14" s="30" t="e">
        <f t="shared" si="3"/>
        <v>#N/A</v>
      </c>
      <c r="K14" s="30" t="e">
        <f t="shared" si="4"/>
        <v>#N/A</v>
      </c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2941</v>
      </c>
      <c r="V14" s="55" t="s">
        <v>2948</v>
      </c>
      <c r="W14" s="53" t="s">
        <v>2917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  <c r="CX14" t="s">
        <v>832</v>
      </c>
      <c r="CZ14" s="27" t="s">
        <v>5152</v>
      </c>
    </row>
    <row r="15" spans="2:104" ht="15" customHeight="1" x14ac:dyDescent="0.15">
      <c r="B15" s="1" t="s">
        <v>2919</v>
      </c>
      <c r="C15" s="15" t="e">
        <f>BE7</f>
        <v>#N/A</v>
      </c>
      <c r="D15" s="30" t="e">
        <f t="shared" si="1"/>
        <v>#N/A</v>
      </c>
      <c r="E15" s="30" t="e">
        <f t="shared" si="2"/>
        <v>#N/A</v>
      </c>
      <c r="F15" s="31"/>
      <c r="G15" s="17"/>
      <c r="H15" s="1" t="s">
        <v>2919</v>
      </c>
      <c r="I15" s="15" t="e">
        <f>BE5</f>
        <v>#N/A</v>
      </c>
      <c r="J15" s="30" t="e">
        <f t="shared" si="3"/>
        <v>#N/A</v>
      </c>
      <c r="K15" s="30" t="e">
        <f t="shared" si="4"/>
        <v>#N/A</v>
      </c>
      <c r="L15" s="31"/>
      <c r="N15" s="8"/>
      <c r="O15" s="83" t="s">
        <v>3067</v>
      </c>
      <c r="U15" s="73">
        <f>系統表!AK14</f>
        <v>0</v>
      </c>
      <c r="V15" s="48" t="e">
        <f>AL59</f>
        <v>#N/A</v>
      </c>
      <c r="W15" s="46" t="e">
        <f t="shared" ref="W15" si="14">AM59</f>
        <v>#N/A</v>
      </c>
      <c r="X15" s="46" t="e">
        <f t="shared" ref="X15:Y15" si="15">BH59</f>
        <v>#N/A</v>
      </c>
      <c r="Y15" s="46" t="e">
        <f t="shared" si="15"/>
        <v>#N/A</v>
      </c>
      <c r="Z15" s="46" t="e">
        <f t="shared" ref="Z15:AD15" si="16">AW59</f>
        <v>#N/A</v>
      </c>
      <c r="AA15" s="46" t="e">
        <f t="shared" si="16"/>
        <v>#N/A</v>
      </c>
      <c r="AB15" s="46" t="e">
        <f t="shared" si="16"/>
        <v>#N/A</v>
      </c>
      <c r="AC15" s="46" t="e">
        <f t="shared" si="16"/>
        <v>#N/A</v>
      </c>
      <c r="AD15" s="46" t="e">
        <f t="shared" si="16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  <c r="CX15" t="s">
        <v>949</v>
      </c>
      <c r="CZ15" s="27" t="s">
        <v>5154</v>
      </c>
    </row>
    <row r="16" spans="2:104" ht="15" customHeight="1" x14ac:dyDescent="0.15">
      <c r="B16" s="1" t="s">
        <v>2919</v>
      </c>
      <c r="C16" s="15" t="e">
        <f>BU7</f>
        <v>#N/A</v>
      </c>
      <c r="D16" s="30" t="e">
        <f t="shared" si="1"/>
        <v>#N/A</v>
      </c>
      <c r="E16" s="30" t="e">
        <f t="shared" si="2"/>
        <v>#N/A</v>
      </c>
      <c r="F16" s="31"/>
      <c r="G16" s="17"/>
      <c r="H16" s="1" t="s">
        <v>2919</v>
      </c>
      <c r="I16" s="15" t="e">
        <f>BU5</f>
        <v>#N/A</v>
      </c>
      <c r="J16" s="30" t="e">
        <f t="shared" si="3"/>
        <v>#N/A</v>
      </c>
      <c r="K16" s="30" t="e">
        <f t="shared" si="4"/>
        <v>#N/A</v>
      </c>
      <c r="L16" s="31"/>
      <c r="N16" s="8"/>
      <c r="O16" s="78" t="s">
        <v>2920</v>
      </c>
      <c r="U16" s="57">
        <f>AK61</f>
        <v>88</v>
      </c>
      <c r="V16" s="48" t="e">
        <f>AL61</f>
        <v>#N/A</v>
      </c>
      <c r="Z16" s="65" t="s">
        <v>2955</v>
      </c>
      <c r="AA16" s="46" t="str">
        <f>N65</f>
        <v>×</v>
      </c>
      <c r="AB16" s="66" t="s">
        <v>2929</v>
      </c>
      <c r="AC16" s="46" t="str">
        <f>O65</f>
        <v>×</v>
      </c>
      <c r="AD16" s="66" t="s">
        <v>2930</v>
      </c>
      <c r="AE16" s="46" t="str">
        <f>P65</f>
        <v>○</v>
      </c>
      <c r="AF16" s="65" t="s">
        <v>2956</v>
      </c>
      <c r="AG16" s="46">
        <f>Q65</f>
        <v>0</v>
      </c>
      <c r="AH16" s="13"/>
      <c r="AI16" s="13"/>
      <c r="CX16" t="s">
        <v>1150</v>
      </c>
      <c r="CY16" s="27" t="s">
        <v>5152</v>
      </c>
      <c r="CZ16" s="27" t="s">
        <v>5156</v>
      </c>
    </row>
    <row r="17" spans="2:104" ht="15" customHeight="1" x14ac:dyDescent="0.15">
      <c r="B17" s="2" t="s">
        <v>2920</v>
      </c>
      <c r="C17" s="15" t="e">
        <f>BV7</f>
        <v>#N/A</v>
      </c>
      <c r="D17" s="30" t="e">
        <f t="shared" si="1"/>
        <v>#N/A</v>
      </c>
      <c r="E17" s="30" t="e">
        <f t="shared" si="2"/>
        <v>#N/A</v>
      </c>
      <c r="F17" s="35" t="e">
        <f>AW7</f>
        <v>#N/A</v>
      </c>
      <c r="G17" s="17"/>
      <c r="H17" s="2" t="s">
        <v>2920</v>
      </c>
      <c r="I17" s="15" t="e">
        <f>BV5</f>
        <v>#N/A</v>
      </c>
      <c r="J17" s="30" t="e">
        <f t="shared" si="3"/>
        <v>#N/A</v>
      </c>
      <c r="K17" s="30" t="e">
        <f t="shared" si="4"/>
        <v>#N/A</v>
      </c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2942</v>
      </c>
      <c r="V17" s="55" t="s">
        <v>2948</v>
      </c>
      <c r="W17" s="53" t="s">
        <v>2917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  <c r="CX17" t="s">
        <v>148</v>
      </c>
      <c r="CY17" s="27" t="s">
        <v>5153</v>
      </c>
      <c r="CZ17" s="27" t="s">
        <v>2936</v>
      </c>
    </row>
    <row r="18" spans="2:104" ht="15" customHeight="1" x14ac:dyDescent="0.15">
      <c r="B18" s="1" t="s">
        <v>2919</v>
      </c>
      <c r="C18" s="15" t="e">
        <f>BF7</f>
        <v>#N/A</v>
      </c>
      <c r="D18" s="30" t="e">
        <f t="shared" si="1"/>
        <v>#N/A</v>
      </c>
      <c r="E18" s="30" t="e">
        <f t="shared" si="2"/>
        <v>#N/A</v>
      </c>
      <c r="F18" s="34" t="e">
        <f>AT7</f>
        <v>#N/A</v>
      </c>
      <c r="G18" s="17"/>
      <c r="H18" s="1" t="s">
        <v>2919</v>
      </c>
      <c r="I18" s="15" t="e">
        <f>BF5</f>
        <v>#N/A</v>
      </c>
      <c r="J18" s="30" t="e">
        <f t="shared" si="3"/>
        <v>#N/A</v>
      </c>
      <c r="K18" s="30" t="e">
        <f t="shared" si="4"/>
        <v>#N/A</v>
      </c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系統表!AK15</f>
        <v>0</v>
      </c>
      <c r="V18" s="48" t="e">
        <f>AL77</f>
        <v>#N/A</v>
      </c>
      <c r="W18" s="46" t="e">
        <f t="shared" ref="W18" si="17">AM77</f>
        <v>#N/A</v>
      </c>
      <c r="X18" s="46" t="e">
        <f t="shared" ref="X18:Y18" si="18">BH77</f>
        <v>#N/A</v>
      </c>
      <c r="Y18" s="46" t="e">
        <f t="shared" si="18"/>
        <v>#N/A</v>
      </c>
      <c r="Z18" s="46" t="e">
        <f t="shared" ref="Z18:AD18" si="19">AW77</f>
        <v>#N/A</v>
      </c>
      <c r="AA18" s="46" t="e">
        <f t="shared" si="19"/>
        <v>#N/A</v>
      </c>
      <c r="AB18" s="46" t="e">
        <f t="shared" si="19"/>
        <v>#N/A</v>
      </c>
      <c r="AC18" s="46" t="e">
        <f t="shared" si="19"/>
        <v>#N/A</v>
      </c>
      <c r="AD18" s="46" t="e">
        <f t="shared" si="19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  <c r="CX18" t="s">
        <v>2150</v>
      </c>
      <c r="CZ18" s="27" t="s">
        <v>5154</v>
      </c>
    </row>
    <row r="19" spans="2:104" ht="15" customHeight="1" x14ac:dyDescent="0.15">
      <c r="B19" s="1" t="s">
        <v>2919</v>
      </c>
      <c r="C19" s="15" t="e">
        <f>BW7</f>
        <v>#N/A</v>
      </c>
      <c r="D19" s="30" t="e">
        <f t="shared" si="1"/>
        <v>#N/A</v>
      </c>
      <c r="E19" s="30" t="e">
        <f t="shared" si="2"/>
        <v>#N/A</v>
      </c>
      <c r="F19" s="31"/>
      <c r="G19" s="17"/>
      <c r="H19" s="1" t="s">
        <v>2919</v>
      </c>
      <c r="I19" s="15" t="e">
        <f>BW5</f>
        <v>#N/A</v>
      </c>
      <c r="J19" s="30" t="e">
        <f t="shared" si="3"/>
        <v>#N/A</v>
      </c>
      <c r="K19" s="30" t="e">
        <f t="shared" si="4"/>
        <v>#N/A</v>
      </c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20">N19*Q19</f>
        <v>#N/A</v>
      </c>
      <c r="S19" s="14"/>
      <c r="T19" s="14"/>
      <c r="U19" s="57">
        <f>AK79</f>
        <v>89</v>
      </c>
      <c r="V19" s="48" t="e">
        <f>AL79</f>
        <v>#N/A</v>
      </c>
      <c r="Z19" s="65" t="s">
        <v>2955</v>
      </c>
      <c r="AA19" s="46" t="str">
        <f>N83</f>
        <v>×</v>
      </c>
      <c r="AB19" s="66" t="s">
        <v>2929</v>
      </c>
      <c r="AC19" s="46" t="str">
        <f>O83</f>
        <v>×</v>
      </c>
      <c r="AD19" s="66" t="s">
        <v>2930</v>
      </c>
      <c r="AE19" s="46" t="str">
        <f>P83</f>
        <v>○</v>
      </c>
      <c r="AF19" s="65" t="s">
        <v>2956</v>
      </c>
      <c r="AG19" s="46">
        <f>Q83</f>
        <v>0</v>
      </c>
      <c r="AH19" s="13"/>
      <c r="CX19" t="s">
        <v>80</v>
      </c>
      <c r="CY19" s="27" t="s">
        <v>5153</v>
      </c>
      <c r="CZ19" s="27" t="s">
        <v>2936</v>
      </c>
    </row>
    <row r="20" spans="2:104" ht="15" customHeight="1" x14ac:dyDescent="0.15">
      <c r="B20" s="2" t="s">
        <v>2920</v>
      </c>
      <c r="C20" s="15" t="e">
        <f>BX7</f>
        <v>#N/A</v>
      </c>
      <c r="D20" s="30" t="e">
        <f t="shared" si="1"/>
        <v>#N/A</v>
      </c>
      <c r="E20" s="30" t="e">
        <f t="shared" si="2"/>
        <v>#N/A</v>
      </c>
      <c r="F20" s="35" t="e">
        <f>AX7</f>
        <v>#N/A</v>
      </c>
      <c r="G20" s="17"/>
      <c r="H20" s="2" t="s">
        <v>2920</v>
      </c>
      <c r="I20" s="15" t="e">
        <f>BX5</f>
        <v>#N/A</v>
      </c>
      <c r="J20" s="30" t="e">
        <f t="shared" si="3"/>
        <v>#N/A</v>
      </c>
      <c r="K20" s="30" t="e">
        <f t="shared" si="4"/>
        <v>#N/A</v>
      </c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20"/>
        <v>#N/A</v>
      </c>
      <c r="S20" s="14"/>
      <c r="T20" s="14"/>
      <c r="U20" s="56" t="s">
        <v>2943</v>
      </c>
      <c r="V20" s="55" t="s">
        <v>2948</v>
      </c>
      <c r="W20" s="53" t="s">
        <v>2917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  <c r="CX20" t="s">
        <v>591</v>
      </c>
      <c r="CZ20" s="27" t="s">
        <v>5151</v>
      </c>
    </row>
    <row r="21" spans="2:104" ht="15" customHeight="1" x14ac:dyDescent="0.15">
      <c r="U21" s="73"/>
      <c r="V21" s="48" t="e">
        <f>AL95</f>
        <v>#N/A</v>
      </c>
      <c r="W21" s="46" t="e">
        <f t="shared" ref="W21" si="21">AM95</f>
        <v>#N/A</v>
      </c>
      <c r="X21" s="46" t="e">
        <f t="shared" ref="X21:Y21" si="22">BH95</f>
        <v>#N/A</v>
      </c>
      <c r="Y21" s="46" t="e">
        <f t="shared" si="22"/>
        <v>#N/A</v>
      </c>
      <c r="Z21" s="46" t="e">
        <f t="shared" ref="Z21:AD21" si="23">AW95</f>
        <v>#N/A</v>
      </c>
      <c r="AA21" s="46" t="e">
        <f t="shared" si="23"/>
        <v>#N/A</v>
      </c>
      <c r="AB21" s="46" t="e">
        <f t="shared" si="23"/>
        <v>#N/A</v>
      </c>
      <c r="AC21" s="46" t="e">
        <f t="shared" si="23"/>
        <v>#N/A</v>
      </c>
      <c r="AD21" s="46" t="e">
        <f t="shared" si="23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  <c r="CX21" t="s">
        <v>261</v>
      </c>
      <c r="CY21" s="27" t="s">
        <v>5152</v>
      </c>
      <c r="CZ21" s="27" t="s">
        <v>5156</v>
      </c>
    </row>
    <row r="22" spans="2:104" ht="15" customHeight="1" x14ac:dyDescent="0.15">
      <c r="B22" s="16" t="e">
        <f>AM23</f>
        <v>#N/A</v>
      </c>
      <c r="C22" s="36" t="e">
        <f>BH23</f>
        <v>#N/A</v>
      </c>
      <c r="D22" s="44"/>
      <c r="E22" s="44" t="e">
        <f>BL23</f>
        <v>#N/A</v>
      </c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90</v>
      </c>
      <c r="V22" s="48" t="e">
        <f>AL97</f>
        <v>#N/A</v>
      </c>
      <c r="Z22" s="65" t="s">
        <v>2955</v>
      </c>
      <c r="AA22" s="46" t="str">
        <f>N101</f>
        <v>×</v>
      </c>
      <c r="AB22" s="66" t="s">
        <v>2929</v>
      </c>
      <c r="AC22" s="46" t="str">
        <f>O101</f>
        <v>×</v>
      </c>
      <c r="AD22" s="66" t="s">
        <v>2930</v>
      </c>
      <c r="AE22" s="46" t="str">
        <f>P101</f>
        <v>○</v>
      </c>
      <c r="AF22" s="65" t="s">
        <v>2956</v>
      </c>
      <c r="AG22" s="46">
        <f>Q101</f>
        <v>0</v>
      </c>
      <c r="AH22" s="13"/>
      <c r="AI22" s="9"/>
      <c r="AJ22" s="10"/>
      <c r="AK22" s="22" t="s">
        <v>2921</v>
      </c>
      <c r="AL22" s="23" t="s">
        <v>2918</v>
      </c>
      <c r="AM22" s="24" t="s">
        <v>2917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  <c r="CX22" t="s">
        <v>231</v>
      </c>
      <c r="CY22" s="27" t="s">
        <v>5152</v>
      </c>
      <c r="CZ22" s="27" t="s">
        <v>5157</v>
      </c>
    </row>
    <row r="23" spans="2:104" ht="15" customHeight="1" x14ac:dyDescent="0.15">
      <c r="B23" s="29" t="e">
        <f>BG23</f>
        <v>#N/A</v>
      </c>
      <c r="C23" s="36" t="e">
        <f>AL23</f>
        <v>#N/A</v>
      </c>
      <c r="D23" s="44"/>
      <c r="E23" s="44" t="e">
        <f>AY23</f>
        <v>#N/A</v>
      </c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3019</v>
      </c>
      <c r="O23" s="63" t="s">
        <v>3020</v>
      </c>
      <c r="P23" s="62" t="s">
        <v>3021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  <c r="CX23" t="s">
        <v>246</v>
      </c>
      <c r="CY23" s="27" t="s">
        <v>5154</v>
      </c>
      <c r="CZ23" s="27" t="s">
        <v>5158</v>
      </c>
    </row>
    <row r="24" spans="2:104" ht="15" customHeight="1" x14ac:dyDescent="0.15">
      <c r="B24" s="1" t="s">
        <v>2919</v>
      </c>
      <c r="C24" s="32" t="e">
        <f>AZ23</f>
        <v>#N/A</v>
      </c>
      <c r="D24" s="27" t="e">
        <f t="shared" ref="D24:D38" si="24">VLOOKUP(C24,$CX$1:$CZ$2000,2,0)</f>
        <v>#N/A</v>
      </c>
      <c r="E24" s="27" t="e">
        <f t="shared" ref="E24:E38" si="25">VLOOKUP(C24,$CX$1:$CZ$2000,3,0)</f>
        <v>#N/A</v>
      </c>
      <c r="F24" s="34" t="e">
        <f>AQ23</f>
        <v>#N/A</v>
      </c>
      <c r="G24" s="17"/>
      <c r="H24" s="1" t="s">
        <v>2919</v>
      </c>
      <c r="I24" s="32" t="e">
        <f>C5</f>
        <v>#N/A</v>
      </c>
      <c r="J24" s="27" t="e">
        <f t="shared" ref="J24:J38" si="26">VLOOKUP(I24,$CX$1:$CZ$2000,2,0)</f>
        <v>#N/A</v>
      </c>
      <c r="K24" s="27" t="e">
        <f t="shared" ref="K24:K38" si="27">VLOOKUP(I24,$CX$1:$CZ$2000,3,0)</f>
        <v>#N/A</v>
      </c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2921</v>
      </c>
      <c r="AL24" s="40" t="s">
        <v>2918</v>
      </c>
      <c r="AM24" s="41" t="s">
        <v>2917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  <c r="CX24" t="s">
        <v>460</v>
      </c>
      <c r="CZ24" s="27" t="s">
        <v>5152</v>
      </c>
    </row>
    <row r="25" spans="2:104" ht="15" customHeight="1" x14ac:dyDescent="0.15">
      <c r="B25" s="1" t="s">
        <v>2919</v>
      </c>
      <c r="C25" s="15" t="e">
        <f>BA23</f>
        <v>#N/A</v>
      </c>
      <c r="D25" s="30" t="e">
        <f t="shared" si="24"/>
        <v>#N/A</v>
      </c>
      <c r="E25" s="30" t="e">
        <f t="shared" si="25"/>
        <v>#N/A</v>
      </c>
      <c r="F25" s="31"/>
      <c r="G25" s="17"/>
      <c r="H25" s="1" t="s">
        <v>2919</v>
      </c>
      <c r="I25" s="32" t="e">
        <f t="shared" ref="I25:I27" si="28">C6</f>
        <v>#N/A</v>
      </c>
      <c r="J25" s="30" t="e">
        <f t="shared" si="26"/>
        <v>#N/A</v>
      </c>
      <c r="K25" s="30" t="e">
        <f t="shared" si="27"/>
        <v>#N/A</v>
      </c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86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  <c r="CX25" t="s">
        <v>194</v>
      </c>
      <c r="CZ25" s="27" t="s">
        <v>5154</v>
      </c>
    </row>
    <row r="26" spans="2:104" ht="15" customHeight="1" x14ac:dyDescent="0.15">
      <c r="B26" s="1" t="s">
        <v>2919</v>
      </c>
      <c r="C26" s="15" t="e">
        <f>BC23</f>
        <v>#N/A</v>
      </c>
      <c r="D26" s="30" t="e">
        <f t="shared" si="24"/>
        <v>#N/A</v>
      </c>
      <c r="E26" s="30" t="e">
        <f t="shared" si="25"/>
        <v>#N/A</v>
      </c>
      <c r="F26" s="31"/>
      <c r="G26" s="17"/>
      <c r="H26" s="1" t="s">
        <v>2919</v>
      </c>
      <c r="I26" s="32" t="e">
        <f t="shared" si="28"/>
        <v>#N/A</v>
      </c>
      <c r="J26" s="30" t="e">
        <f t="shared" si="26"/>
        <v>#N/A</v>
      </c>
      <c r="K26" s="30" t="e">
        <f t="shared" si="27"/>
        <v>#N/A</v>
      </c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  <c r="CX26" t="s">
        <v>557</v>
      </c>
      <c r="CZ26" s="27" t="s">
        <v>5151</v>
      </c>
    </row>
    <row r="27" spans="2:104" ht="15" customHeight="1" x14ac:dyDescent="0.15">
      <c r="B27" s="1" t="s">
        <v>2919</v>
      </c>
      <c r="C27" s="15" t="e">
        <f>BQ23</f>
        <v>#N/A</v>
      </c>
      <c r="D27" s="30" t="e">
        <f t="shared" si="24"/>
        <v>#N/A</v>
      </c>
      <c r="E27" s="30" t="e">
        <f t="shared" si="25"/>
        <v>#N/A</v>
      </c>
      <c r="F27" s="31"/>
      <c r="G27" s="17"/>
      <c r="H27" s="1" t="s">
        <v>2919</v>
      </c>
      <c r="I27" s="32" t="e">
        <f t="shared" si="28"/>
        <v>#N/A</v>
      </c>
      <c r="J27" s="30" t="e">
        <f t="shared" si="26"/>
        <v>#N/A</v>
      </c>
      <c r="K27" s="30" t="e">
        <f t="shared" si="27"/>
        <v>#N/A</v>
      </c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  <c r="CX27" t="s">
        <v>156</v>
      </c>
      <c r="CZ27" s="27" t="s">
        <v>5153</v>
      </c>
    </row>
    <row r="28" spans="2:104" ht="15" customHeight="1" x14ac:dyDescent="0.15">
      <c r="B28" s="2" t="s">
        <v>2920</v>
      </c>
      <c r="C28" s="15" t="e">
        <f>BR23</f>
        <v>#N/A</v>
      </c>
      <c r="D28" s="30" t="e">
        <f t="shared" si="24"/>
        <v>#N/A</v>
      </c>
      <c r="E28" s="30" t="e">
        <f t="shared" si="25"/>
        <v>#N/A</v>
      </c>
      <c r="F28" s="35" t="e">
        <f>AU23</f>
        <v>#N/A</v>
      </c>
      <c r="G28" s="17"/>
      <c r="H28" s="2" t="s">
        <v>2920</v>
      </c>
      <c r="I28" s="15" t="e">
        <f>C11</f>
        <v>#N/A</v>
      </c>
      <c r="J28" s="30" t="e">
        <f t="shared" si="26"/>
        <v>#N/A</v>
      </c>
      <c r="K28" s="30" t="e">
        <f t="shared" si="27"/>
        <v>#N/A</v>
      </c>
      <c r="L28" s="38" t="e">
        <f>F11</f>
        <v>#N/A</v>
      </c>
      <c r="N28" s="65" t="s">
        <v>2955</v>
      </c>
      <c r="O28" s="66" t="s">
        <v>2929</v>
      </c>
      <c r="P28" s="66" t="s">
        <v>2930</v>
      </c>
      <c r="Q28" s="65" t="s">
        <v>2956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  <c r="CX28" t="s">
        <v>321</v>
      </c>
      <c r="CZ28" s="27" t="s">
        <v>5152</v>
      </c>
    </row>
    <row r="29" spans="2:104" ht="15" customHeight="1" x14ac:dyDescent="0.15">
      <c r="B29" s="1" t="s">
        <v>2919</v>
      </c>
      <c r="C29" s="15" t="e">
        <f>BD23</f>
        <v>#N/A</v>
      </c>
      <c r="D29" s="30" t="e">
        <f t="shared" si="24"/>
        <v>#N/A</v>
      </c>
      <c r="E29" s="30" t="e">
        <f t="shared" si="25"/>
        <v>#N/A</v>
      </c>
      <c r="F29" s="34" t="e">
        <f>AR23</f>
        <v>#N/A</v>
      </c>
      <c r="G29" s="17"/>
      <c r="H29" s="1" t="s">
        <v>2919</v>
      </c>
      <c r="I29" s="15" t="e">
        <f>C14</f>
        <v>#N/A</v>
      </c>
      <c r="J29" s="30" t="e">
        <f t="shared" si="26"/>
        <v>#N/A</v>
      </c>
      <c r="K29" s="30" t="e">
        <f t="shared" si="27"/>
        <v>#N/A</v>
      </c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9">U12</f>
        <v>0</v>
      </c>
      <c r="V29" s="47" t="e">
        <f t="shared" si="29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  <c r="CX29" t="s">
        <v>900</v>
      </c>
      <c r="CZ29" s="27" t="s">
        <v>5152</v>
      </c>
    </row>
    <row r="30" spans="2:104" ht="15" customHeight="1" x14ac:dyDescent="0.15">
      <c r="B30" s="1" t="s">
        <v>2919</v>
      </c>
      <c r="C30" s="15" t="e">
        <f>BS23</f>
        <v>#N/A</v>
      </c>
      <c r="D30" s="30" t="e">
        <f t="shared" si="24"/>
        <v>#N/A</v>
      </c>
      <c r="E30" s="30" t="e">
        <f t="shared" si="25"/>
        <v>#N/A</v>
      </c>
      <c r="F30" s="31"/>
      <c r="G30" s="17"/>
      <c r="H30" s="1" t="s">
        <v>2919</v>
      </c>
      <c r="I30" s="15" t="e">
        <f>C15</f>
        <v>#N/A</v>
      </c>
      <c r="J30" s="30" t="e">
        <f t="shared" si="26"/>
        <v>#N/A</v>
      </c>
      <c r="K30" s="30" t="e">
        <f t="shared" si="27"/>
        <v>#N/A</v>
      </c>
      <c r="L30" s="31"/>
      <c r="U30" s="45">
        <f t="shared" ref="U30:V30" si="30">U15</f>
        <v>0</v>
      </c>
      <c r="V30" s="47" t="e">
        <f t="shared" si="30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  <c r="CX30" t="s">
        <v>266</v>
      </c>
      <c r="CY30" s="27" t="s">
        <v>5159</v>
      </c>
      <c r="CZ30" s="27" t="s">
        <v>2936</v>
      </c>
    </row>
    <row r="31" spans="2:104" ht="15" customHeight="1" x14ac:dyDescent="0.15">
      <c r="B31" s="2" t="s">
        <v>2920</v>
      </c>
      <c r="C31" s="15" t="e">
        <f>BT23</f>
        <v>#N/A</v>
      </c>
      <c r="D31" s="30" t="e">
        <f t="shared" si="24"/>
        <v>#N/A</v>
      </c>
      <c r="E31" s="30" t="e">
        <f t="shared" si="25"/>
        <v>#N/A</v>
      </c>
      <c r="F31" s="35" t="e">
        <f>AV23</f>
        <v>#N/A</v>
      </c>
      <c r="G31" s="17"/>
      <c r="H31" s="2" t="s">
        <v>2920</v>
      </c>
      <c r="I31" s="15" t="e">
        <f>C18</f>
        <v>#N/A</v>
      </c>
      <c r="J31" s="30" t="e">
        <f t="shared" si="26"/>
        <v>#N/A</v>
      </c>
      <c r="K31" s="30" t="e">
        <f t="shared" si="27"/>
        <v>#N/A</v>
      </c>
      <c r="L31" s="38" t="e">
        <f>F18</f>
        <v>#N/A</v>
      </c>
      <c r="O31" s="80" t="s">
        <v>2919</v>
      </c>
      <c r="R31" s="86" t="s">
        <v>3054</v>
      </c>
      <c r="U31" s="45">
        <f t="shared" ref="U31:V31" si="31">U18</f>
        <v>0</v>
      </c>
      <c r="V31" s="47" t="e">
        <f t="shared" si="31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  <c r="CX31" t="s">
        <v>394</v>
      </c>
      <c r="CZ31" s="27" t="s">
        <v>5152</v>
      </c>
    </row>
    <row r="32" spans="2:104" ht="15" customHeight="1" x14ac:dyDescent="0.15">
      <c r="B32" s="1" t="s">
        <v>2919</v>
      </c>
      <c r="C32" s="15" t="e">
        <f>BB23</f>
        <v>#N/A</v>
      </c>
      <c r="D32" s="30" t="e">
        <f t="shared" si="24"/>
        <v>#N/A</v>
      </c>
      <c r="E32" s="30" t="e">
        <f t="shared" si="25"/>
        <v>#N/A</v>
      </c>
      <c r="F32" s="34" t="e">
        <f>AS23</f>
        <v>#N/A</v>
      </c>
      <c r="G32" s="17"/>
      <c r="H32" s="1" t="s">
        <v>2919</v>
      </c>
      <c r="I32" s="15" t="e">
        <f>I6</f>
        <v>#N/A</v>
      </c>
      <c r="J32" s="30" t="e">
        <f t="shared" si="26"/>
        <v>#N/A</v>
      </c>
      <c r="K32" s="30" t="e">
        <f t="shared" si="27"/>
        <v>#N/A</v>
      </c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  <c r="CX32" t="s">
        <v>415</v>
      </c>
      <c r="CZ32" s="27" t="s">
        <v>5153</v>
      </c>
    </row>
    <row r="33" spans="2:104" ht="15" customHeight="1" x14ac:dyDescent="0.15">
      <c r="B33" s="1" t="s">
        <v>2919</v>
      </c>
      <c r="C33" s="15" t="e">
        <f>BE23</f>
        <v>#N/A</v>
      </c>
      <c r="D33" s="30" t="e">
        <f t="shared" si="24"/>
        <v>#N/A</v>
      </c>
      <c r="E33" s="30" t="e">
        <f t="shared" si="25"/>
        <v>#N/A</v>
      </c>
      <c r="F33" s="31"/>
      <c r="G33" s="17"/>
      <c r="H33" s="1" t="s">
        <v>2919</v>
      </c>
      <c r="I33" s="15" t="e">
        <f t="shared" ref="I33:I34" si="32">I7</f>
        <v>#N/A</v>
      </c>
      <c r="J33" s="30" t="e">
        <f t="shared" si="26"/>
        <v>#N/A</v>
      </c>
      <c r="K33" s="30" t="e">
        <f t="shared" si="27"/>
        <v>#N/A</v>
      </c>
      <c r="L33" s="31"/>
      <c r="N33" s="8"/>
      <c r="O33" s="83" t="s">
        <v>3067</v>
      </c>
      <c r="AH33" s="13"/>
      <c r="AI33" s="13"/>
      <c r="CX33" t="s">
        <v>362</v>
      </c>
      <c r="CZ33" s="27" t="s">
        <v>5152</v>
      </c>
    </row>
    <row r="34" spans="2:104" ht="15" customHeight="1" x14ac:dyDescent="0.15">
      <c r="B34" s="1" t="s">
        <v>2919</v>
      </c>
      <c r="C34" s="15" t="e">
        <f>BU23</f>
        <v>#N/A</v>
      </c>
      <c r="D34" s="30" t="e">
        <f t="shared" si="24"/>
        <v>#N/A</v>
      </c>
      <c r="E34" s="30" t="e">
        <f t="shared" si="25"/>
        <v>#N/A</v>
      </c>
      <c r="F34" s="31"/>
      <c r="G34" s="17"/>
      <c r="H34" s="1" t="s">
        <v>2919</v>
      </c>
      <c r="I34" s="15" t="e">
        <f t="shared" si="32"/>
        <v>#N/A</v>
      </c>
      <c r="J34" s="30" t="e">
        <f t="shared" si="26"/>
        <v>#N/A</v>
      </c>
      <c r="K34" s="30" t="e">
        <f t="shared" si="27"/>
        <v>#N/A</v>
      </c>
      <c r="L34" s="31"/>
      <c r="N34" s="8"/>
      <c r="O34" s="78" t="s">
        <v>2920</v>
      </c>
      <c r="AH34" s="13"/>
      <c r="AI34" s="13"/>
      <c r="CX34" t="s">
        <v>206</v>
      </c>
      <c r="CZ34" s="27" t="s">
        <v>5151</v>
      </c>
    </row>
    <row r="35" spans="2:104" ht="15" customHeight="1" x14ac:dyDescent="0.15">
      <c r="B35" s="2" t="s">
        <v>2920</v>
      </c>
      <c r="C35" s="15" t="e">
        <f>BV23</f>
        <v>#N/A</v>
      </c>
      <c r="D35" s="30" t="e">
        <f t="shared" si="24"/>
        <v>#N/A</v>
      </c>
      <c r="E35" s="30" t="e">
        <f t="shared" si="25"/>
        <v>#N/A</v>
      </c>
      <c r="F35" s="35" t="e">
        <f>AW23</f>
        <v>#N/A</v>
      </c>
      <c r="G35" s="17"/>
      <c r="H35" s="2" t="s">
        <v>2920</v>
      </c>
      <c r="I35" s="15" t="e">
        <f>I11</f>
        <v>#N/A</v>
      </c>
      <c r="J35" s="30" t="e">
        <f t="shared" si="26"/>
        <v>#N/A</v>
      </c>
      <c r="K35" s="30" t="e">
        <f t="shared" si="27"/>
        <v>#N/A</v>
      </c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  <c r="CX35" t="s">
        <v>1087</v>
      </c>
      <c r="CZ35" s="27" t="s">
        <v>5153</v>
      </c>
    </row>
    <row r="36" spans="2:104" ht="15" customHeight="1" x14ac:dyDescent="0.15">
      <c r="B36" s="1" t="s">
        <v>2919</v>
      </c>
      <c r="C36" s="15" t="e">
        <f>BF23</f>
        <v>#N/A</v>
      </c>
      <c r="D36" s="30" t="e">
        <f t="shared" si="24"/>
        <v>#N/A</v>
      </c>
      <c r="E36" s="30" t="e">
        <f t="shared" si="25"/>
        <v>#N/A</v>
      </c>
      <c r="F36" s="34" t="e">
        <f>AT23</f>
        <v>#N/A</v>
      </c>
      <c r="G36" s="17"/>
      <c r="H36" s="1" t="s">
        <v>2919</v>
      </c>
      <c r="I36" s="15" t="e">
        <f>I14</f>
        <v>#N/A</v>
      </c>
      <c r="J36" s="30" t="e">
        <f t="shared" si="26"/>
        <v>#N/A</v>
      </c>
      <c r="K36" s="30" t="e">
        <f t="shared" si="27"/>
        <v>#N/A</v>
      </c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  <c r="CX36" t="s">
        <v>496</v>
      </c>
      <c r="CZ36" s="27" t="s">
        <v>5154</v>
      </c>
    </row>
    <row r="37" spans="2:104" ht="15" customHeight="1" x14ac:dyDescent="0.15">
      <c r="B37" s="1" t="s">
        <v>2919</v>
      </c>
      <c r="C37" s="15" t="e">
        <f>BW23</f>
        <v>#N/A</v>
      </c>
      <c r="D37" s="30" t="e">
        <f t="shared" si="24"/>
        <v>#N/A</v>
      </c>
      <c r="E37" s="30" t="e">
        <f t="shared" si="25"/>
        <v>#N/A</v>
      </c>
      <c r="F37" s="31"/>
      <c r="G37" s="17"/>
      <c r="H37" s="1" t="s">
        <v>2919</v>
      </c>
      <c r="I37" s="15" t="e">
        <f>I15</f>
        <v>#N/A</v>
      </c>
      <c r="J37" s="30" t="e">
        <f t="shared" si="26"/>
        <v>#N/A</v>
      </c>
      <c r="K37" s="30" t="e">
        <f t="shared" si="27"/>
        <v>#N/A</v>
      </c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33">N37*Q37</f>
        <v>#N/A</v>
      </c>
      <c r="S37" s="14"/>
      <c r="T37" s="14"/>
      <c r="AH37" s="13"/>
      <c r="CX37" t="s">
        <v>112</v>
      </c>
      <c r="CZ37" s="27" t="s">
        <v>5151</v>
      </c>
    </row>
    <row r="38" spans="2:104" ht="15" customHeight="1" x14ac:dyDescent="0.15">
      <c r="B38" s="2" t="s">
        <v>2920</v>
      </c>
      <c r="C38" s="15" t="e">
        <f>BX23</f>
        <v>#N/A</v>
      </c>
      <c r="D38" s="30" t="e">
        <f t="shared" si="24"/>
        <v>#N/A</v>
      </c>
      <c r="E38" s="30" t="e">
        <f t="shared" si="25"/>
        <v>#N/A</v>
      </c>
      <c r="F38" s="35" t="e">
        <f>AX23</f>
        <v>#N/A</v>
      </c>
      <c r="G38" s="17"/>
      <c r="H38" s="2" t="s">
        <v>2920</v>
      </c>
      <c r="I38" s="15" t="e">
        <f>I18</f>
        <v>#N/A</v>
      </c>
      <c r="J38" s="30" t="e">
        <f t="shared" si="26"/>
        <v>#N/A</v>
      </c>
      <c r="K38" s="30" t="e">
        <f t="shared" si="27"/>
        <v>#N/A</v>
      </c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33"/>
        <v>#N/A</v>
      </c>
      <c r="S38" s="14"/>
      <c r="T38" s="14"/>
      <c r="AH38" s="13"/>
      <c r="CX38" t="s">
        <v>590</v>
      </c>
      <c r="CZ38" s="27" t="s">
        <v>5156</v>
      </c>
    </row>
    <row r="39" spans="2:104" ht="15" customHeight="1" x14ac:dyDescent="0.15">
      <c r="AH39" s="13"/>
      <c r="CX39" t="s">
        <v>269</v>
      </c>
      <c r="CY39" s="27" t="s">
        <v>5160</v>
      </c>
      <c r="CZ39" s="27" t="s">
        <v>5161</v>
      </c>
    </row>
    <row r="40" spans="2:104" ht="15" customHeight="1" x14ac:dyDescent="0.15">
      <c r="B40" s="16" t="e">
        <f>AM41</f>
        <v>#N/A</v>
      </c>
      <c r="C40" s="36" t="e">
        <f>BH41</f>
        <v>#N/A</v>
      </c>
      <c r="D40" s="44"/>
      <c r="E40" s="44" t="e">
        <f>BL41</f>
        <v>#N/A</v>
      </c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2921</v>
      </c>
      <c r="AL40" s="23" t="s">
        <v>2918</v>
      </c>
      <c r="AM40" s="24" t="s">
        <v>2917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  <c r="CX40" t="s">
        <v>361</v>
      </c>
      <c r="CZ40" s="27" t="s">
        <v>5154</v>
      </c>
    </row>
    <row r="41" spans="2:104" ht="15" customHeight="1" x14ac:dyDescent="0.15">
      <c r="B41" s="29" t="e">
        <f>BG41</f>
        <v>#N/A</v>
      </c>
      <c r="C41" s="36" t="e">
        <f>AL41</f>
        <v>#N/A</v>
      </c>
      <c r="D41" s="44"/>
      <c r="E41" s="44" t="e">
        <f>AY41</f>
        <v>#N/A</v>
      </c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3019</v>
      </c>
      <c r="O41" s="63" t="s">
        <v>3020</v>
      </c>
      <c r="P41" s="62" t="s">
        <v>3021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  <c r="CX41" t="s">
        <v>258</v>
      </c>
      <c r="CY41" s="27" t="s">
        <v>5152</v>
      </c>
      <c r="CZ41" s="27" t="s">
        <v>5162</v>
      </c>
    </row>
    <row r="42" spans="2:104" ht="15" customHeight="1" x14ac:dyDescent="0.15">
      <c r="B42" s="1" t="s">
        <v>2919</v>
      </c>
      <c r="C42" s="32" t="e">
        <f>AZ41</f>
        <v>#N/A</v>
      </c>
      <c r="D42" s="27" t="e">
        <f t="shared" ref="D42:D56" si="34">VLOOKUP(C42,$CX$1:$CZ$2000,2,0)</f>
        <v>#N/A</v>
      </c>
      <c r="E42" s="27" t="e">
        <f t="shared" ref="E42:E56" si="35">VLOOKUP(C42,$CX$1:$CZ$2000,3,0)</f>
        <v>#N/A</v>
      </c>
      <c r="F42" s="34" t="e">
        <f>AQ41</f>
        <v>#N/A</v>
      </c>
      <c r="G42" s="17"/>
      <c r="H42" s="1" t="s">
        <v>2919</v>
      </c>
      <c r="I42" s="32" t="e">
        <f>C23</f>
        <v>#N/A</v>
      </c>
      <c r="J42" s="27" t="e">
        <f t="shared" ref="J42:J56" si="36">VLOOKUP(I42,$CX$1:$CZ$2000,2,0)</f>
        <v>#N/A</v>
      </c>
      <c r="K42" s="27" t="e">
        <f t="shared" ref="K42:K56" si="37">VLOOKUP(I42,$CX$1:$CZ$2000,3,0)</f>
        <v>#N/A</v>
      </c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2921</v>
      </c>
      <c r="AL42" s="40" t="s">
        <v>2918</v>
      </c>
      <c r="AM42" s="41" t="s">
        <v>2917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  <c r="CX42" t="s">
        <v>58</v>
      </c>
      <c r="CZ42" s="27" t="s">
        <v>5160</v>
      </c>
    </row>
    <row r="43" spans="2:104" ht="15" customHeight="1" x14ac:dyDescent="0.15">
      <c r="B43" s="1" t="s">
        <v>2919</v>
      </c>
      <c r="C43" s="15" t="e">
        <f>BA41</f>
        <v>#N/A</v>
      </c>
      <c r="D43" s="30" t="e">
        <f t="shared" si="34"/>
        <v>#N/A</v>
      </c>
      <c r="E43" s="30" t="e">
        <f t="shared" si="35"/>
        <v>#N/A</v>
      </c>
      <c r="F43" s="31"/>
      <c r="G43" s="17"/>
      <c r="H43" s="1" t="s">
        <v>2919</v>
      </c>
      <c r="I43" s="32" t="e">
        <f t="shared" ref="I43:I45" si="38">C24</f>
        <v>#N/A</v>
      </c>
      <c r="J43" s="30" t="e">
        <f t="shared" si="36"/>
        <v>#N/A</v>
      </c>
      <c r="K43" s="30" t="e">
        <f t="shared" si="37"/>
        <v>#N/A</v>
      </c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87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  <c r="CX43" t="s">
        <v>1044</v>
      </c>
      <c r="CZ43" s="27" t="s">
        <v>5156</v>
      </c>
    </row>
    <row r="44" spans="2:104" ht="15" customHeight="1" x14ac:dyDescent="0.15">
      <c r="B44" s="1" t="s">
        <v>2919</v>
      </c>
      <c r="C44" s="15" t="e">
        <f>BC41</f>
        <v>#N/A</v>
      </c>
      <c r="D44" s="30" t="e">
        <f t="shared" si="34"/>
        <v>#N/A</v>
      </c>
      <c r="E44" s="30" t="e">
        <f t="shared" si="35"/>
        <v>#N/A</v>
      </c>
      <c r="F44" s="31"/>
      <c r="G44" s="17"/>
      <c r="H44" s="1" t="s">
        <v>2919</v>
      </c>
      <c r="I44" s="32" t="e">
        <f t="shared" si="38"/>
        <v>#N/A</v>
      </c>
      <c r="J44" s="30" t="e">
        <f t="shared" si="36"/>
        <v>#N/A</v>
      </c>
      <c r="K44" s="30" t="e">
        <f t="shared" si="37"/>
        <v>#N/A</v>
      </c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  <c r="CX44" t="s">
        <v>291</v>
      </c>
      <c r="CY44" s="27" t="s">
        <v>5151</v>
      </c>
      <c r="CZ44" s="27" t="s">
        <v>5154</v>
      </c>
    </row>
    <row r="45" spans="2:104" ht="15" customHeight="1" x14ac:dyDescent="0.15">
      <c r="B45" s="1" t="s">
        <v>2919</v>
      </c>
      <c r="C45" s="15" t="e">
        <f>BQ41</f>
        <v>#N/A</v>
      </c>
      <c r="D45" s="30" t="e">
        <f t="shared" si="34"/>
        <v>#N/A</v>
      </c>
      <c r="E45" s="30" t="e">
        <f t="shared" si="35"/>
        <v>#N/A</v>
      </c>
      <c r="F45" s="31"/>
      <c r="G45" s="17"/>
      <c r="H45" s="1" t="s">
        <v>2919</v>
      </c>
      <c r="I45" s="32" t="e">
        <f t="shared" si="38"/>
        <v>#N/A</v>
      </c>
      <c r="J45" s="30" t="e">
        <f t="shared" si="36"/>
        <v>#N/A</v>
      </c>
      <c r="K45" s="30" t="e">
        <f t="shared" si="37"/>
        <v>#N/A</v>
      </c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  <c r="CX45" t="s">
        <v>995</v>
      </c>
      <c r="CY45" s="27" t="s">
        <v>5163</v>
      </c>
      <c r="CZ45" s="27" t="s">
        <v>5164</v>
      </c>
    </row>
    <row r="46" spans="2:104" ht="15" customHeight="1" x14ac:dyDescent="0.15">
      <c r="B46" s="2" t="s">
        <v>2920</v>
      </c>
      <c r="C46" s="15" t="e">
        <f>BR41</f>
        <v>#N/A</v>
      </c>
      <c r="D46" s="30" t="e">
        <f t="shared" si="34"/>
        <v>#N/A</v>
      </c>
      <c r="E46" s="30" t="e">
        <f t="shared" si="35"/>
        <v>#N/A</v>
      </c>
      <c r="F46" s="35" t="e">
        <f>AU41</f>
        <v>#N/A</v>
      </c>
      <c r="G46" s="17"/>
      <c r="H46" s="2" t="s">
        <v>2920</v>
      </c>
      <c r="I46" s="15" t="e">
        <f>C29</f>
        <v>#N/A</v>
      </c>
      <c r="J46" s="30" t="e">
        <f t="shared" si="36"/>
        <v>#N/A</v>
      </c>
      <c r="K46" s="30" t="e">
        <f t="shared" si="37"/>
        <v>#N/A</v>
      </c>
      <c r="L46" s="38" t="e">
        <f>F29</f>
        <v>#N/A</v>
      </c>
      <c r="N46" s="65" t="s">
        <v>2955</v>
      </c>
      <c r="O46" s="66" t="s">
        <v>2929</v>
      </c>
      <c r="P46" s="66" t="s">
        <v>2930</v>
      </c>
      <c r="Q46" s="65" t="s">
        <v>2956</v>
      </c>
      <c r="AH46" s="13"/>
      <c r="AI46" s="13"/>
      <c r="CX46" t="s">
        <v>57</v>
      </c>
      <c r="CZ46" s="27" t="s">
        <v>5154</v>
      </c>
    </row>
    <row r="47" spans="2:104" ht="15" customHeight="1" x14ac:dyDescent="0.15">
      <c r="B47" s="1" t="s">
        <v>2919</v>
      </c>
      <c r="C47" s="15" t="e">
        <f>BD41</f>
        <v>#N/A</v>
      </c>
      <c r="D47" s="30" t="e">
        <f t="shared" si="34"/>
        <v>#N/A</v>
      </c>
      <c r="E47" s="30" t="e">
        <f t="shared" si="35"/>
        <v>#N/A</v>
      </c>
      <c r="F47" s="34" t="e">
        <f>AR41</f>
        <v>#N/A</v>
      </c>
      <c r="G47" s="17"/>
      <c r="H47" s="1" t="s">
        <v>2919</v>
      </c>
      <c r="I47" s="15" t="e">
        <f>C32</f>
        <v>#N/A</v>
      </c>
      <c r="J47" s="30" t="e">
        <f t="shared" si="36"/>
        <v>#N/A</v>
      </c>
      <c r="K47" s="30" t="e">
        <f t="shared" si="37"/>
        <v>#N/A</v>
      </c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  <c r="CX47" t="s">
        <v>138</v>
      </c>
      <c r="CY47" s="27" t="s">
        <v>5163</v>
      </c>
      <c r="CZ47" s="27" t="s">
        <v>5165</v>
      </c>
    </row>
    <row r="48" spans="2:104" ht="15" customHeight="1" x14ac:dyDescent="0.15">
      <c r="B48" s="1" t="s">
        <v>2919</v>
      </c>
      <c r="C48" s="15" t="e">
        <f>BS41</f>
        <v>#N/A</v>
      </c>
      <c r="D48" s="30" t="e">
        <f t="shared" si="34"/>
        <v>#N/A</v>
      </c>
      <c r="E48" s="30" t="e">
        <f t="shared" si="35"/>
        <v>#N/A</v>
      </c>
      <c r="F48" s="31"/>
      <c r="G48" s="17"/>
      <c r="H48" s="1" t="s">
        <v>2919</v>
      </c>
      <c r="I48" s="15" t="e">
        <f>C33</f>
        <v>#N/A</v>
      </c>
      <c r="J48" s="30" t="e">
        <f t="shared" si="36"/>
        <v>#N/A</v>
      </c>
      <c r="K48" s="30" t="e">
        <f t="shared" si="37"/>
        <v>#N/A</v>
      </c>
      <c r="L48" s="31"/>
      <c r="AH48" s="13"/>
      <c r="AI48" s="13"/>
      <c r="CX48" t="s">
        <v>536</v>
      </c>
      <c r="CZ48" s="27" t="s">
        <v>5160</v>
      </c>
    </row>
    <row r="49" spans="2:104" ht="15" customHeight="1" x14ac:dyDescent="0.15">
      <c r="B49" s="2" t="s">
        <v>2920</v>
      </c>
      <c r="C49" s="15" t="e">
        <f>BT41</f>
        <v>#N/A</v>
      </c>
      <c r="D49" s="30" t="e">
        <f t="shared" si="34"/>
        <v>#N/A</v>
      </c>
      <c r="E49" s="30" t="e">
        <f t="shared" si="35"/>
        <v>#N/A</v>
      </c>
      <c r="F49" s="35" t="e">
        <f>AV41</f>
        <v>#N/A</v>
      </c>
      <c r="G49" s="17"/>
      <c r="H49" s="2" t="s">
        <v>2920</v>
      </c>
      <c r="I49" s="15" t="e">
        <f>C36</f>
        <v>#N/A</v>
      </c>
      <c r="J49" s="30" t="e">
        <f t="shared" si="36"/>
        <v>#N/A</v>
      </c>
      <c r="K49" s="30" t="e">
        <f t="shared" si="37"/>
        <v>#N/A</v>
      </c>
      <c r="L49" s="38" t="e">
        <f>F36</f>
        <v>#N/A</v>
      </c>
      <c r="O49" s="80" t="s">
        <v>2919</v>
      </c>
      <c r="R49" s="86" t="s">
        <v>3054</v>
      </c>
      <c r="AH49" s="13"/>
      <c r="AI49" s="13"/>
      <c r="CX49" t="s">
        <v>523</v>
      </c>
      <c r="CZ49" s="27" t="s">
        <v>5165</v>
      </c>
    </row>
    <row r="50" spans="2:104" ht="15" customHeight="1" x14ac:dyDescent="0.15">
      <c r="B50" s="1" t="s">
        <v>2919</v>
      </c>
      <c r="C50" s="15" t="e">
        <f>BB41</f>
        <v>#N/A</v>
      </c>
      <c r="D50" s="30" t="e">
        <f t="shared" si="34"/>
        <v>#N/A</v>
      </c>
      <c r="E50" s="30" t="e">
        <f t="shared" si="35"/>
        <v>#N/A</v>
      </c>
      <c r="F50" s="34" t="e">
        <f>AS41</f>
        <v>#N/A</v>
      </c>
      <c r="G50" s="17"/>
      <c r="H50" s="1" t="s">
        <v>2919</v>
      </c>
      <c r="I50" s="15" t="e">
        <f>I24</f>
        <v>#N/A</v>
      </c>
      <c r="J50" s="30" t="e">
        <f t="shared" si="36"/>
        <v>#N/A</v>
      </c>
      <c r="K50" s="30" t="e">
        <f t="shared" si="37"/>
        <v>#N/A</v>
      </c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  <c r="CX50" t="s">
        <v>562</v>
      </c>
      <c r="CZ50" s="27" t="s">
        <v>5153</v>
      </c>
    </row>
    <row r="51" spans="2:104" ht="15" customHeight="1" x14ac:dyDescent="0.15">
      <c r="B51" s="1" t="s">
        <v>2919</v>
      </c>
      <c r="C51" s="15" t="e">
        <f>BE41</f>
        <v>#N/A</v>
      </c>
      <c r="D51" s="30" t="e">
        <f t="shared" si="34"/>
        <v>#N/A</v>
      </c>
      <c r="E51" s="30" t="e">
        <f t="shared" si="35"/>
        <v>#N/A</v>
      </c>
      <c r="F51" s="31"/>
      <c r="G51" s="17"/>
      <c r="H51" s="1" t="s">
        <v>2919</v>
      </c>
      <c r="I51" s="15" t="e">
        <f t="shared" ref="I51:I52" si="39">I25</f>
        <v>#N/A</v>
      </c>
      <c r="J51" s="30" t="e">
        <f t="shared" si="36"/>
        <v>#N/A</v>
      </c>
      <c r="K51" s="30" t="e">
        <f t="shared" si="37"/>
        <v>#N/A</v>
      </c>
      <c r="L51" s="31"/>
      <c r="N51" s="8"/>
      <c r="O51" s="83" t="s">
        <v>3067</v>
      </c>
      <c r="AH51" s="13"/>
      <c r="AI51" s="13"/>
      <c r="CX51" t="s">
        <v>176</v>
      </c>
      <c r="CZ51" s="27" t="s">
        <v>5152</v>
      </c>
    </row>
    <row r="52" spans="2:104" ht="15" customHeight="1" x14ac:dyDescent="0.15">
      <c r="B52" s="1" t="s">
        <v>2919</v>
      </c>
      <c r="C52" s="15" t="e">
        <f>BU41</f>
        <v>#N/A</v>
      </c>
      <c r="D52" s="30" t="e">
        <f t="shared" si="34"/>
        <v>#N/A</v>
      </c>
      <c r="E52" s="30" t="e">
        <f t="shared" si="35"/>
        <v>#N/A</v>
      </c>
      <c r="F52" s="31"/>
      <c r="G52" s="17"/>
      <c r="H52" s="1" t="s">
        <v>2919</v>
      </c>
      <c r="I52" s="15" t="e">
        <f t="shared" si="39"/>
        <v>#N/A</v>
      </c>
      <c r="J52" s="30" t="e">
        <f t="shared" si="36"/>
        <v>#N/A</v>
      </c>
      <c r="K52" s="30" t="e">
        <f t="shared" si="37"/>
        <v>#N/A</v>
      </c>
      <c r="L52" s="31"/>
      <c r="N52" s="8"/>
      <c r="O52" s="78" t="s">
        <v>2920</v>
      </c>
      <c r="AH52" s="13"/>
      <c r="AI52" s="13"/>
      <c r="CX52" t="s">
        <v>101</v>
      </c>
      <c r="CY52" s="27" t="s">
        <v>5153</v>
      </c>
      <c r="CZ52" s="27" t="s">
        <v>5154</v>
      </c>
    </row>
    <row r="53" spans="2:104" ht="15" customHeight="1" x14ac:dyDescent="0.15">
      <c r="B53" s="2" t="s">
        <v>2920</v>
      </c>
      <c r="C53" s="15" t="e">
        <f>BV41</f>
        <v>#N/A</v>
      </c>
      <c r="D53" s="30" t="e">
        <f t="shared" si="34"/>
        <v>#N/A</v>
      </c>
      <c r="E53" s="30" t="e">
        <f t="shared" si="35"/>
        <v>#N/A</v>
      </c>
      <c r="F53" s="35" t="e">
        <f>AW41</f>
        <v>#N/A</v>
      </c>
      <c r="G53" s="17"/>
      <c r="H53" s="2" t="s">
        <v>2920</v>
      </c>
      <c r="I53" s="15" t="e">
        <f>I29</f>
        <v>#N/A</v>
      </c>
      <c r="J53" s="30" t="e">
        <f t="shared" si="36"/>
        <v>#N/A</v>
      </c>
      <c r="K53" s="30" t="e">
        <f t="shared" si="37"/>
        <v>#N/A</v>
      </c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  <c r="CX53" t="s">
        <v>597</v>
      </c>
      <c r="CZ53" s="27" t="s">
        <v>5163</v>
      </c>
    </row>
    <row r="54" spans="2:104" ht="15" customHeight="1" x14ac:dyDescent="0.15">
      <c r="B54" s="1" t="s">
        <v>2919</v>
      </c>
      <c r="C54" s="15" t="e">
        <f>BF41</f>
        <v>#N/A</v>
      </c>
      <c r="D54" s="30" t="e">
        <f t="shared" si="34"/>
        <v>#N/A</v>
      </c>
      <c r="E54" s="30" t="e">
        <f t="shared" si="35"/>
        <v>#N/A</v>
      </c>
      <c r="F54" s="34" t="e">
        <f>AT41</f>
        <v>#N/A</v>
      </c>
      <c r="G54" s="17"/>
      <c r="H54" s="1" t="s">
        <v>2919</v>
      </c>
      <c r="I54" s="15" t="e">
        <f>I32</f>
        <v>#N/A</v>
      </c>
      <c r="J54" s="30" t="e">
        <f t="shared" si="36"/>
        <v>#N/A</v>
      </c>
      <c r="K54" s="30" t="e">
        <f t="shared" si="37"/>
        <v>#N/A</v>
      </c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  <c r="CX54" t="s">
        <v>329</v>
      </c>
      <c r="CY54" s="27" t="s">
        <v>5166</v>
      </c>
      <c r="CZ54" s="27" t="s">
        <v>5165</v>
      </c>
    </row>
    <row r="55" spans="2:104" ht="15" customHeight="1" x14ac:dyDescent="0.15">
      <c r="B55" s="1" t="s">
        <v>2919</v>
      </c>
      <c r="C55" s="15" t="e">
        <f>BW41</f>
        <v>#N/A</v>
      </c>
      <c r="D55" s="30" t="e">
        <f t="shared" si="34"/>
        <v>#N/A</v>
      </c>
      <c r="E55" s="30" t="e">
        <f t="shared" si="35"/>
        <v>#N/A</v>
      </c>
      <c r="F55" s="31"/>
      <c r="G55" s="17"/>
      <c r="H55" s="1" t="s">
        <v>2919</v>
      </c>
      <c r="I55" s="15" t="e">
        <f>I33</f>
        <v>#N/A</v>
      </c>
      <c r="J55" s="30" t="e">
        <f t="shared" si="36"/>
        <v>#N/A</v>
      </c>
      <c r="K55" s="30" t="e">
        <f t="shared" si="37"/>
        <v>#N/A</v>
      </c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40">N55*Q55</f>
        <v>#N/A</v>
      </c>
      <c r="S55" s="14"/>
      <c r="T55" s="14"/>
      <c r="AH55" s="13"/>
      <c r="CX55" t="s">
        <v>339</v>
      </c>
      <c r="CY55" s="27" t="s">
        <v>2936</v>
      </c>
      <c r="CZ55" s="27" t="s">
        <v>5167</v>
      </c>
    </row>
    <row r="56" spans="2:104" ht="15" customHeight="1" x14ac:dyDescent="0.15">
      <c r="B56" s="2" t="s">
        <v>2920</v>
      </c>
      <c r="C56" s="15" t="e">
        <f>BX41</f>
        <v>#N/A</v>
      </c>
      <c r="D56" s="30" t="e">
        <f t="shared" si="34"/>
        <v>#N/A</v>
      </c>
      <c r="E56" s="30" t="e">
        <f t="shared" si="35"/>
        <v>#N/A</v>
      </c>
      <c r="F56" s="35" t="e">
        <f>AX41</f>
        <v>#N/A</v>
      </c>
      <c r="G56" s="17"/>
      <c r="H56" s="2" t="s">
        <v>2920</v>
      </c>
      <c r="I56" s="15" t="e">
        <f>I36</f>
        <v>#N/A</v>
      </c>
      <c r="J56" s="30" t="e">
        <f t="shared" si="36"/>
        <v>#N/A</v>
      </c>
      <c r="K56" s="30" t="e">
        <f t="shared" si="37"/>
        <v>#N/A</v>
      </c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40"/>
        <v>#N/A</v>
      </c>
      <c r="S56" s="14"/>
      <c r="T56" s="14"/>
      <c r="AH56" s="13"/>
      <c r="CX56" t="s">
        <v>600</v>
      </c>
      <c r="CZ56" s="27" t="s">
        <v>5166</v>
      </c>
    </row>
    <row r="57" spans="2:104" ht="15" customHeight="1" x14ac:dyDescent="0.15">
      <c r="AH57" s="13"/>
      <c r="CX57" t="s">
        <v>51</v>
      </c>
      <c r="CZ57" s="27" t="s">
        <v>5154</v>
      </c>
    </row>
    <row r="58" spans="2:104" ht="15" customHeight="1" x14ac:dyDescent="0.15">
      <c r="B58" s="16" t="e">
        <f>AM59</f>
        <v>#N/A</v>
      </c>
      <c r="C58" s="36" t="e">
        <f>BH59</f>
        <v>#N/A</v>
      </c>
      <c r="D58" s="44"/>
      <c r="E58" s="44" t="e">
        <f>BL59</f>
        <v>#N/A</v>
      </c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2921</v>
      </c>
      <c r="AL58" s="23" t="s">
        <v>2918</v>
      </c>
      <c r="AM58" s="24" t="s">
        <v>2917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  <c r="CX58" t="s">
        <v>1574</v>
      </c>
      <c r="CZ58" s="27" t="s">
        <v>5152</v>
      </c>
    </row>
    <row r="59" spans="2:104" ht="15" customHeight="1" x14ac:dyDescent="0.15">
      <c r="B59" s="29" t="e">
        <f>BG59</f>
        <v>#N/A</v>
      </c>
      <c r="C59" s="36" t="e">
        <f>AL59</f>
        <v>#N/A</v>
      </c>
      <c r="D59" s="44"/>
      <c r="E59" s="44" t="e">
        <f>AY59</f>
        <v>#N/A</v>
      </c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3019</v>
      </c>
      <c r="O59" s="63" t="s">
        <v>3020</v>
      </c>
      <c r="P59" s="62" t="s">
        <v>3021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  <c r="CX59" t="s">
        <v>250</v>
      </c>
      <c r="CZ59" s="27" t="s">
        <v>5152</v>
      </c>
    </row>
    <row r="60" spans="2:104" ht="15" customHeight="1" x14ac:dyDescent="0.15">
      <c r="B60" s="1" t="s">
        <v>2919</v>
      </c>
      <c r="C60" s="32" t="e">
        <f>AZ59</f>
        <v>#N/A</v>
      </c>
      <c r="D60" s="27" t="e">
        <f t="shared" ref="D60:D74" si="41">VLOOKUP(C60,$CX$1:$CZ$2000,2,0)</f>
        <v>#N/A</v>
      </c>
      <c r="E60" s="27" t="e">
        <f t="shared" ref="E60:E74" si="42">VLOOKUP(C60,$CX$1:$CZ$2000,3,0)</f>
        <v>#N/A</v>
      </c>
      <c r="F60" s="34" t="e">
        <f>AQ59</f>
        <v>#N/A</v>
      </c>
      <c r="G60" s="17"/>
      <c r="H60" s="1" t="s">
        <v>2919</v>
      </c>
      <c r="I60" s="32" t="e">
        <f>C41</f>
        <v>#N/A</v>
      </c>
      <c r="J60" s="27" t="e">
        <f t="shared" ref="J60:J74" si="43">VLOOKUP(I60,$CX$1:$CZ$2000,2,0)</f>
        <v>#N/A</v>
      </c>
      <c r="K60" s="27" t="e">
        <f t="shared" ref="K60:K74" si="44">VLOOKUP(I60,$CX$1:$CZ$2000,3,0)</f>
        <v>#N/A</v>
      </c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2921</v>
      </c>
      <c r="AL60" s="40" t="s">
        <v>2918</v>
      </c>
      <c r="AM60" s="41" t="s">
        <v>2917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  <c r="CX60" t="s">
        <v>59</v>
      </c>
      <c r="CY60" s="27" t="s">
        <v>5163</v>
      </c>
      <c r="CZ60" s="27" t="s">
        <v>5164</v>
      </c>
    </row>
    <row r="61" spans="2:104" ht="15" customHeight="1" x14ac:dyDescent="0.15">
      <c r="B61" s="1" t="s">
        <v>2919</v>
      </c>
      <c r="C61" s="15" t="e">
        <f>BA59</f>
        <v>#N/A</v>
      </c>
      <c r="D61" s="30" t="e">
        <f t="shared" si="41"/>
        <v>#N/A</v>
      </c>
      <c r="E61" s="30" t="e">
        <f t="shared" si="42"/>
        <v>#N/A</v>
      </c>
      <c r="F61" s="31"/>
      <c r="G61" s="17"/>
      <c r="H61" s="1" t="s">
        <v>2919</v>
      </c>
      <c r="I61" s="32" t="e">
        <f t="shared" ref="I61:I63" si="45">C42</f>
        <v>#N/A</v>
      </c>
      <c r="J61" s="30" t="e">
        <f t="shared" si="43"/>
        <v>#N/A</v>
      </c>
      <c r="K61" s="30" t="e">
        <f t="shared" si="44"/>
        <v>#N/A</v>
      </c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88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  <c r="CX61" t="s">
        <v>155</v>
      </c>
      <c r="CZ61" s="27" t="s">
        <v>5166</v>
      </c>
    </row>
    <row r="62" spans="2:104" ht="15" customHeight="1" x14ac:dyDescent="0.15">
      <c r="B62" s="1" t="s">
        <v>2919</v>
      </c>
      <c r="C62" s="15" t="e">
        <f>BC59</f>
        <v>#N/A</v>
      </c>
      <c r="D62" s="30" t="e">
        <f t="shared" si="41"/>
        <v>#N/A</v>
      </c>
      <c r="E62" s="30" t="e">
        <f t="shared" si="42"/>
        <v>#N/A</v>
      </c>
      <c r="F62" s="31"/>
      <c r="G62" s="17"/>
      <c r="H62" s="1" t="s">
        <v>2919</v>
      </c>
      <c r="I62" s="32" t="e">
        <f t="shared" si="45"/>
        <v>#N/A</v>
      </c>
      <c r="J62" s="30" t="e">
        <f t="shared" si="43"/>
        <v>#N/A</v>
      </c>
      <c r="K62" s="30" t="e">
        <f t="shared" si="44"/>
        <v>#N/A</v>
      </c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  <c r="CX62" t="s">
        <v>376</v>
      </c>
      <c r="CZ62" s="27" t="s">
        <v>5154</v>
      </c>
    </row>
    <row r="63" spans="2:104" ht="15" customHeight="1" x14ac:dyDescent="0.15">
      <c r="B63" s="1" t="s">
        <v>2919</v>
      </c>
      <c r="C63" s="15" t="e">
        <f>BQ59</f>
        <v>#N/A</v>
      </c>
      <c r="D63" s="30" t="e">
        <f t="shared" si="41"/>
        <v>#N/A</v>
      </c>
      <c r="E63" s="30" t="e">
        <f t="shared" si="42"/>
        <v>#N/A</v>
      </c>
      <c r="F63" s="31"/>
      <c r="G63" s="17"/>
      <c r="H63" s="1" t="s">
        <v>2919</v>
      </c>
      <c r="I63" s="32" t="e">
        <f t="shared" si="45"/>
        <v>#N/A</v>
      </c>
      <c r="J63" s="30" t="e">
        <f t="shared" si="43"/>
        <v>#N/A</v>
      </c>
      <c r="K63" s="30" t="e">
        <f t="shared" si="44"/>
        <v>#N/A</v>
      </c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  <c r="CX63" t="s">
        <v>1053</v>
      </c>
      <c r="CZ63" s="27" t="s">
        <v>5152</v>
      </c>
    </row>
    <row r="64" spans="2:104" ht="15" customHeight="1" x14ac:dyDescent="0.15">
      <c r="B64" s="2" t="s">
        <v>2920</v>
      </c>
      <c r="C64" s="15" t="e">
        <f>BR59</f>
        <v>#N/A</v>
      </c>
      <c r="D64" s="30" t="e">
        <f t="shared" si="41"/>
        <v>#N/A</v>
      </c>
      <c r="E64" s="30" t="e">
        <f t="shared" si="42"/>
        <v>#N/A</v>
      </c>
      <c r="F64" s="35" t="e">
        <f>AU59</f>
        <v>#N/A</v>
      </c>
      <c r="G64" s="17"/>
      <c r="H64" s="2" t="s">
        <v>2920</v>
      </c>
      <c r="I64" s="15" t="e">
        <f>C47</f>
        <v>#N/A</v>
      </c>
      <c r="J64" s="30" t="e">
        <f t="shared" si="43"/>
        <v>#N/A</v>
      </c>
      <c r="K64" s="30" t="e">
        <f t="shared" si="44"/>
        <v>#N/A</v>
      </c>
      <c r="L64" s="38" t="e">
        <f>F47</f>
        <v>#N/A</v>
      </c>
      <c r="N64" s="65" t="s">
        <v>2955</v>
      </c>
      <c r="O64" s="66" t="s">
        <v>2929</v>
      </c>
      <c r="P64" s="66" t="s">
        <v>2930</v>
      </c>
      <c r="Q64" s="65" t="s">
        <v>2956</v>
      </c>
      <c r="AH64" s="13"/>
      <c r="AI64" s="13"/>
      <c r="CX64" t="s">
        <v>484</v>
      </c>
      <c r="CZ64" s="27" t="s">
        <v>5152</v>
      </c>
    </row>
    <row r="65" spans="2:104" ht="15" customHeight="1" x14ac:dyDescent="0.15">
      <c r="B65" s="1" t="s">
        <v>2919</v>
      </c>
      <c r="C65" s="15" t="e">
        <f>BD59</f>
        <v>#N/A</v>
      </c>
      <c r="D65" s="30" t="e">
        <f t="shared" si="41"/>
        <v>#N/A</v>
      </c>
      <c r="E65" s="30" t="e">
        <f t="shared" si="42"/>
        <v>#N/A</v>
      </c>
      <c r="F65" s="34" t="e">
        <f>AR59</f>
        <v>#N/A</v>
      </c>
      <c r="G65" s="17"/>
      <c r="H65" s="1" t="s">
        <v>2919</v>
      </c>
      <c r="I65" s="15" t="e">
        <f>C50</f>
        <v>#N/A</v>
      </c>
      <c r="J65" s="30" t="e">
        <f t="shared" si="43"/>
        <v>#N/A</v>
      </c>
      <c r="K65" s="30" t="e">
        <f t="shared" si="44"/>
        <v>#N/A</v>
      </c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  <c r="CX65" t="s">
        <v>615</v>
      </c>
      <c r="CY65" s="27" t="s">
        <v>5153</v>
      </c>
      <c r="CZ65" s="27" t="s">
        <v>5162</v>
      </c>
    </row>
    <row r="66" spans="2:104" ht="15" customHeight="1" x14ac:dyDescent="0.15">
      <c r="B66" s="1" t="s">
        <v>2919</v>
      </c>
      <c r="C66" s="15" t="e">
        <f>BS59</f>
        <v>#N/A</v>
      </c>
      <c r="D66" s="30" t="e">
        <f t="shared" si="41"/>
        <v>#N/A</v>
      </c>
      <c r="E66" s="30" t="e">
        <f t="shared" si="42"/>
        <v>#N/A</v>
      </c>
      <c r="F66" s="31"/>
      <c r="G66" s="17"/>
      <c r="H66" s="1" t="s">
        <v>2919</v>
      </c>
      <c r="I66" s="15" t="e">
        <f>C51</f>
        <v>#N/A</v>
      </c>
      <c r="J66" s="30" t="e">
        <f t="shared" si="43"/>
        <v>#N/A</v>
      </c>
      <c r="K66" s="30" t="e">
        <f t="shared" si="44"/>
        <v>#N/A</v>
      </c>
      <c r="L66" s="31"/>
      <c r="AH66" s="13"/>
      <c r="AI66" s="13"/>
      <c r="CX66" t="s">
        <v>285</v>
      </c>
      <c r="CY66" s="27" t="s">
        <v>5165</v>
      </c>
      <c r="CZ66" s="27" t="s">
        <v>5160</v>
      </c>
    </row>
    <row r="67" spans="2:104" ht="15" customHeight="1" x14ac:dyDescent="0.15">
      <c r="B67" s="2" t="s">
        <v>2920</v>
      </c>
      <c r="C67" s="15" t="e">
        <f>BT59</f>
        <v>#N/A</v>
      </c>
      <c r="D67" s="30" t="e">
        <f t="shared" si="41"/>
        <v>#N/A</v>
      </c>
      <c r="E67" s="30" t="e">
        <f t="shared" si="42"/>
        <v>#N/A</v>
      </c>
      <c r="F67" s="35" t="e">
        <f>AV59</f>
        <v>#N/A</v>
      </c>
      <c r="G67" s="17"/>
      <c r="H67" s="2" t="s">
        <v>2920</v>
      </c>
      <c r="I67" s="15" t="e">
        <f>C54</f>
        <v>#N/A</v>
      </c>
      <c r="J67" s="30" t="e">
        <f t="shared" si="43"/>
        <v>#N/A</v>
      </c>
      <c r="K67" s="30" t="e">
        <f t="shared" si="44"/>
        <v>#N/A</v>
      </c>
      <c r="L67" s="38" t="e">
        <f>F54</f>
        <v>#N/A</v>
      </c>
      <c r="O67" s="80" t="s">
        <v>2919</v>
      </c>
      <c r="R67" s="86" t="s">
        <v>3054</v>
      </c>
      <c r="AH67" s="13"/>
      <c r="AI67" s="13"/>
      <c r="CX67" t="s">
        <v>48</v>
      </c>
      <c r="CZ67" s="27" t="s">
        <v>5165</v>
      </c>
    </row>
    <row r="68" spans="2:104" ht="15" customHeight="1" x14ac:dyDescent="0.15">
      <c r="B68" s="1" t="s">
        <v>2919</v>
      </c>
      <c r="C68" s="15" t="e">
        <f>BB59</f>
        <v>#N/A</v>
      </c>
      <c r="D68" s="30" t="e">
        <f t="shared" si="41"/>
        <v>#N/A</v>
      </c>
      <c r="E68" s="30" t="e">
        <f t="shared" si="42"/>
        <v>#N/A</v>
      </c>
      <c r="F68" s="34" t="e">
        <f>AS59</f>
        <v>#N/A</v>
      </c>
      <c r="G68" s="17"/>
      <c r="H68" s="1" t="s">
        <v>2919</v>
      </c>
      <c r="I68" s="15" t="e">
        <f>I42</f>
        <v>#N/A</v>
      </c>
      <c r="J68" s="30" t="e">
        <f t="shared" si="43"/>
        <v>#N/A</v>
      </c>
      <c r="K68" s="30" t="e">
        <f t="shared" si="44"/>
        <v>#N/A</v>
      </c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  <c r="CX68" t="s">
        <v>335</v>
      </c>
      <c r="CZ68" s="27" t="s">
        <v>5154</v>
      </c>
    </row>
    <row r="69" spans="2:104" ht="15" customHeight="1" x14ac:dyDescent="0.15">
      <c r="B69" s="1" t="s">
        <v>2919</v>
      </c>
      <c r="C69" s="15" t="e">
        <f>BE59</f>
        <v>#N/A</v>
      </c>
      <c r="D69" s="30" t="e">
        <f t="shared" si="41"/>
        <v>#N/A</v>
      </c>
      <c r="E69" s="30" t="e">
        <f t="shared" si="42"/>
        <v>#N/A</v>
      </c>
      <c r="F69" s="31"/>
      <c r="G69" s="17"/>
      <c r="H69" s="1" t="s">
        <v>2919</v>
      </c>
      <c r="I69" s="15" t="e">
        <f t="shared" ref="I69:I70" si="46">I43</f>
        <v>#N/A</v>
      </c>
      <c r="J69" s="30" t="e">
        <f t="shared" si="43"/>
        <v>#N/A</v>
      </c>
      <c r="K69" s="30" t="e">
        <f t="shared" si="44"/>
        <v>#N/A</v>
      </c>
      <c r="L69" s="31"/>
      <c r="N69" s="8"/>
      <c r="O69" s="83" t="s">
        <v>3067</v>
      </c>
      <c r="AH69" s="13"/>
      <c r="AI69" s="13"/>
      <c r="CX69" t="s">
        <v>410</v>
      </c>
      <c r="CZ69" s="27" t="s">
        <v>5153</v>
      </c>
    </row>
    <row r="70" spans="2:104" ht="15" customHeight="1" x14ac:dyDescent="0.15">
      <c r="B70" s="1" t="s">
        <v>2919</v>
      </c>
      <c r="C70" s="15" t="e">
        <f>BU59</f>
        <v>#N/A</v>
      </c>
      <c r="D70" s="30" t="e">
        <f t="shared" si="41"/>
        <v>#N/A</v>
      </c>
      <c r="E70" s="30" t="e">
        <f t="shared" si="42"/>
        <v>#N/A</v>
      </c>
      <c r="F70" s="31"/>
      <c r="G70" s="17"/>
      <c r="H70" s="1" t="s">
        <v>2919</v>
      </c>
      <c r="I70" s="15" t="e">
        <f t="shared" si="46"/>
        <v>#N/A</v>
      </c>
      <c r="J70" s="30" t="e">
        <f t="shared" si="43"/>
        <v>#N/A</v>
      </c>
      <c r="K70" s="30" t="e">
        <f t="shared" si="44"/>
        <v>#N/A</v>
      </c>
      <c r="L70" s="31"/>
      <c r="N70" s="8"/>
      <c r="O70" s="78" t="s">
        <v>2920</v>
      </c>
      <c r="AH70" s="13"/>
      <c r="AI70" s="13"/>
      <c r="CX70" t="s">
        <v>189</v>
      </c>
      <c r="CZ70" s="27" t="s">
        <v>5166</v>
      </c>
    </row>
    <row r="71" spans="2:104" ht="15" customHeight="1" x14ac:dyDescent="0.15">
      <c r="B71" s="2" t="s">
        <v>2920</v>
      </c>
      <c r="C71" s="15" t="e">
        <f>BV59</f>
        <v>#N/A</v>
      </c>
      <c r="D71" s="30" t="e">
        <f t="shared" si="41"/>
        <v>#N/A</v>
      </c>
      <c r="E71" s="30" t="e">
        <f t="shared" si="42"/>
        <v>#N/A</v>
      </c>
      <c r="F71" s="35" t="e">
        <f>AW59</f>
        <v>#N/A</v>
      </c>
      <c r="G71" s="17"/>
      <c r="H71" s="2" t="s">
        <v>2920</v>
      </c>
      <c r="I71" s="15" t="e">
        <f>I47</f>
        <v>#N/A</v>
      </c>
      <c r="J71" s="30" t="e">
        <f t="shared" si="43"/>
        <v>#N/A</v>
      </c>
      <c r="K71" s="30" t="e">
        <f t="shared" si="44"/>
        <v>#N/A</v>
      </c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  <c r="CX71" t="s">
        <v>193</v>
      </c>
      <c r="CY71" s="27" t="s">
        <v>5151</v>
      </c>
      <c r="CZ71" s="27" t="s">
        <v>5155</v>
      </c>
    </row>
    <row r="72" spans="2:104" ht="15" customHeight="1" x14ac:dyDescent="0.15">
      <c r="B72" s="1" t="s">
        <v>2919</v>
      </c>
      <c r="C72" s="15" t="e">
        <f>BF59</f>
        <v>#N/A</v>
      </c>
      <c r="D72" s="30" t="e">
        <f t="shared" si="41"/>
        <v>#N/A</v>
      </c>
      <c r="E72" s="30" t="e">
        <f t="shared" si="42"/>
        <v>#N/A</v>
      </c>
      <c r="F72" s="34" t="e">
        <f>AT59</f>
        <v>#N/A</v>
      </c>
      <c r="G72" s="17"/>
      <c r="H72" s="1" t="s">
        <v>2919</v>
      </c>
      <c r="I72" s="15" t="e">
        <f>I50</f>
        <v>#N/A</v>
      </c>
      <c r="J72" s="30" t="e">
        <f t="shared" si="43"/>
        <v>#N/A</v>
      </c>
      <c r="K72" s="30" t="e">
        <f t="shared" si="44"/>
        <v>#N/A</v>
      </c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  <c r="CX72" t="s">
        <v>95</v>
      </c>
      <c r="CY72" s="27" t="s">
        <v>5153</v>
      </c>
      <c r="CZ72" s="27" t="s">
        <v>5154</v>
      </c>
    </row>
    <row r="73" spans="2:104" ht="15" customHeight="1" x14ac:dyDescent="0.15">
      <c r="B73" s="1" t="s">
        <v>2919</v>
      </c>
      <c r="C73" s="15" t="e">
        <f>BW59</f>
        <v>#N/A</v>
      </c>
      <c r="D73" s="30" t="e">
        <f t="shared" si="41"/>
        <v>#N/A</v>
      </c>
      <c r="E73" s="30" t="e">
        <f t="shared" si="42"/>
        <v>#N/A</v>
      </c>
      <c r="F73" s="31"/>
      <c r="G73" s="17"/>
      <c r="H73" s="1" t="s">
        <v>2919</v>
      </c>
      <c r="I73" s="15" t="e">
        <f>I51</f>
        <v>#N/A</v>
      </c>
      <c r="J73" s="30" t="e">
        <f t="shared" si="43"/>
        <v>#N/A</v>
      </c>
      <c r="K73" s="30" t="e">
        <f t="shared" si="44"/>
        <v>#N/A</v>
      </c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47">N73*Q73</f>
        <v>#N/A</v>
      </c>
      <c r="S73" s="14"/>
      <c r="T73" s="14"/>
      <c r="AH73" s="13"/>
      <c r="CX73" t="s">
        <v>131</v>
      </c>
      <c r="CY73" s="27" t="s">
        <v>5166</v>
      </c>
      <c r="CZ73" s="27" t="s">
        <v>5165</v>
      </c>
    </row>
    <row r="74" spans="2:104" ht="15" customHeight="1" x14ac:dyDescent="0.15">
      <c r="B74" s="2" t="s">
        <v>2920</v>
      </c>
      <c r="C74" s="15" t="e">
        <f>BX59</f>
        <v>#N/A</v>
      </c>
      <c r="D74" s="30" t="e">
        <f t="shared" si="41"/>
        <v>#N/A</v>
      </c>
      <c r="E74" s="30" t="e">
        <f t="shared" si="42"/>
        <v>#N/A</v>
      </c>
      <c r="F74" s="35" t="e">
        <f>AX59</f>
        <v>#N/A</v>
      </c>
      <c r="G74" s="17"/>
      <c r="H74" s="2" t="s">
        <v>2920</v>
      </c>
      <c r="I74" s="15" t="e">
        <f>I54</f>
        <v>#N/A</v>
      </c>
      <c r="J74" s="30" t="e">
        <f t="shared" si="43"/>
        <v>#N/A</v>
      </c>
      <c r="K74" s="30" t="e">
        <f t="shared" si="44"/>
        <v>#N/A</v>
      </c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47"/>
        <v>#N/A</v>
      </c>
      <c r="S74" s="14"/>
      <c r="T74" s="14"/>
      <c r="AH74" s="13"/>
      <c r="CX74" t="s">
        <v>115</v>
      </c>
      <c r="CZ74" s="27" t="s">
        <v>5153</v>
      </c>
    </row>
    <row r="75" spans="2:104" ht="15" customHeight="1" x14ac:dyDescent="0.15">
      <c r="AH75" s="13"/>
      <c r="CX75" t="s">
        <v>287</v>
      </c>
      <c r="CY75" s="27" t="s">
        <v>5153</v>
      </c>
      <c r="CZ75" s="27" t="s">
        <v>2936</v>
      </c>
    </row>
    <row r="76" spans="2:104" ht="15" customHeight="1" x14ac:dyDescent="0.15">
      <c r="B76" s="16" t="e">
        <f>AM77</f>
        <v>#N/A</v>
      </c>
      <c r="C76" s="36" t="e">
        <f>BH77</f>
        <v>#N/A</v>
      </c>
      <c r="D76" s="44"/>
      <c r="E76" s="44" t="e">
        <f>BL77</f>
        <v>#N/A</v>
      </c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2921</v>
      </c>
      <c r="AL76" s="23" t="s">
        <v>2918</v>
      </c>
      <c r="AM76" s="24" t="s">
        <v>2917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  <c r="CX76" t="s">
        <v>289</v>
      </c>
      <c r="CY76" s="27" t="s">
        <v>5153</v>
      </c>
      <c r="CZ76" s="27" t="s">
        <v>5155</v>
      </c>
    </row>
    <row r="77" spans="2:104" ht="15" customHeight="1" x14ac:dyDescent="0.15">
      <c r="B77" s="29" t="e">
        <f>BG77</f>
        <v>#N/A</v>
      </c>
      <c r="C77" s="36" t="e">
        <f>AL77</f>
        <v>#N/A</v>
      </c>
      <c r="D77" s="44"/>
      <c r="E77" s="44" t="e">
        <f>AY77</f>
        <v>#N/A</v>
      </c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3019</v>
      </c>
      <c r="O77" s="63" t="s">
        <v>3020</v>
      </c>
      <c r="P77" s="62" t="s">
        <v>3021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  <c r="CX77" t="s">
        <v>79</v>
      </c>
      <c r="CZ77" s="27" t="s">
        <v>5154</v>
      </c>
    </row>
    <row r="78" spans="2:104" ht="15" customHeight="1" x14ac:dyDescent="0.15">
      <c r="B78" s="1" t="s">
        <v>2919</v>
      </c>
      <c r="C78" s="32" t="e">
        <f>AZ77</f>
        <v>#N/A</v>
      </c>
      <c r="D78" s="27" t="e">
        <f t="shared" ref="D78:D92" si="48">VLOOKUP(C78,$CX$1:$CZ$2000,2,0)</f>
        <v>#N/A</v>
      </c>
      <c r="E78" s="27" t="e">
        <f t="shared" ref="E78:E92" si="49">VLOOKUP(C78,$CX$1:$CZ$2000,3,0)</f>
        <v>#N/A</v>
      </c>
      <c r="F78" s="34" t="e">
        <f>AQ77</f>
        <v>#N/A</v>
      </c>
      <c r="G78" s="17"/>
      <c r="H78" s="1" t="s">
        <v>2919</v>
      </c>
      <c r="I78" s="32" t="e">
        <f>C59</f>
        <v>#N/A</v>
      </c>
      <c r="J78" s="27" t="e">
        <f t="shared" ref="J78:J92" si="50">VLOOKUP(I78,$CX$1:$CZ$2000,2,0)</f>
        <v>#N/A</v>
      </c>
      <c r="K78" s="27" t="e">
        <f t="shared" ref="K78:K92" si="51">VLOOKUP(I78,$CX$1:$CZ$2000,3,0)</f>
        <v>#N/A</v>
      </c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2921</v>
      </c>
      <c r="AL78" s="40" t="s">
        <v>2918</v>
      </c>
      <c r="AM78" s="41" t="s">
        <v>2917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  <c r="CX78" t="s">
        <v>910</v>
      </c>
      <c r="CZ78" s="27" t="s">
        <v>5151</v>
      </c>
    </row>
    <row r="79" spans="2:104" ht="15" customHeight="1" x14ac:dyDescent="0.15">
      <c r="B79" s="1" t="s">
        <v>2919</v>
      </c>
      <c r="C79" s="15" t="e">
        <f>BA77</f>
        <v>#N/A</v>
      </c>
      <c r="D79" s="30" t="e">
        <f t="shared" si="48"/>
        <v>#N/A</v>
      </c>
      <c r="E79" s="30" t="e">
        <f t="shared" si="49"/>
        <v>#N/A</v>
      </c>
      <c r="F79" s="31"/>
      <c r="G79" s="17"/>
      <c r="H79" s="1" t="s">
        <v>2919</v>
      </c>
      <c r="I79" s="32" t="e">
        <f t="shared" ref="I79:I81" si="52">C60</f>
        <v>#N/A</v>
      </c>
      <c r="J79" s="30" t="e">
        <f t="shared" si="50"/>
        <v>#N/A</v>
      </c>
      <c r="K79" s="30" t="e">
        <f t="shared" si="51"/>
        <v>#N/A</v>
      </c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89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  <c r="CX79" t="s">
        <v>527</v>
      </c>
      <c r="CZ79" s="27" t="s">
        <v>5154</v>
      </c>
    </row>
    <row r="80" spans="2:104" ht="15" customHeight="1" x14ac:dyDescent="0.15">
      <c r="B80" s="1" t="s">
        <v>2919</v>
      </c>
      <c r="C80" s="15" t="e">
        <f>BC77</f>
        <v>#N/A</v>
      </c>
      <c r="D80" s="30" t="e">
        <f t="shared" si="48"/>
        <v>#N/A</v>
      </c>
      <c r="E80" s="30" t="e">
        <f t="shared" si="49"/>
        <v>#N/A</v>
      </c>
      <c r="F80" s="31"/>
      <c r="G80" s="17"/>
      <c r="H80" s="1" t="s">
        <v>2919</v>
      </c>
      <c r="I80" s="32" t="e">
        <f t="shared" si="52"/>
        <v>#N/A</v>
      </c>
      <c r="J80" s="30" t="e">
        <f t="shared" si="50"/>
        <v>#N/A</v>
      </c>
      <c r="K80" s="30" t="e">
        <f t="shared" si="51"/>
        <v>#N/A</v>
      </c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  <c r="CX80" t="s">
        <v>397</v>
      </c>
      <c r="CZ80" s="27" t="s">
        <v>5153</v>
      </c>
    </row>
    <row r="81" spans="2:104" ht="15" customHeight="1" x14ac:dyDescent="0.15">
      <c r="B81" s="1" t="s">
        <v>2919</v>
      </c>
      <c r="C81" s="15" t="e">
        <f>BQ77</f>
        <v>#N/A</v>
      </c>
      <c r="D81" s="30" t="e">
        <f t="shared" si="48"/>
        <v>#N/A</v>
      </c>
      <c r="E81" s="30" t="e">
        <f t="shared" si="49"/>
        <v>#N/A</v>
      </c>
      <c r="F81" s="31"/>
      <c r="G81" s="17"/>
      <c r="H81" s="1" t="s">
        <v>2919</v>
      </c>
      <c r="I81" s="32" t="e">
        <f t="shared" si="52"/>
        <v>#N/A</v>
      </c>
      <c r="J81" s="30" t="e">
        <f t="shared" si="50"/>
        <v>#N/A</v>
      </c>
      <c r="K81" s="30" t="e">
        <f t="shared" si="51"/>
        <v>#N/A</v>
      </c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  <c r="CX81" t="s">
        <v>3099</v>
      </c>
      <c r="CZ81" s="27" t="s">
        <v>5151</v>
      </c>
    </row>
    <row r="82" spans="2:104" ht="15" customHeight="1" x14ac:dyDescent="0.15">
      <c r="B82" s="2" t="s">
        <v>2920</v>
      </c>
      <c r="C82" s="15" t="e">
        <f>BR77</f>
        <v>#N/A</v>
      </c>
      <c r="D82" s="30" t="e">
        <f t="shared" si="48"/>
        <v>#N/A</v>
      </c>
      <c r="E82" s="30" t="e">
        <f t="shared" si="49"/>
        <v>#N/A</v>
      </c>
      <c r="F82" s="35" t="e">
        <f>AU77</f>
        <v>#N/A</v>
      </c>
      <c r="G82" s="17"/>
      <c r="H82" s="2" t="s">
        <v>2920</v>
      </c>
      <c r="I82" s="15" t="e">
        <f>C65</f>
        <v>#N/A</v>
      </c>
      <c r="J82" s="30" t="e">
        <f t="shared" si="50"/>
        <v>#N/A</v>
      </c>
      <c r="K82" s="30" t="e">
        <f t="shared" si="51"/>
        <v>#N/A</v>
      </c>
      <c r="L82" s="38" t="e">
        <f>F65</f>
        <v>#N/A</v>
      </c>
      <c r="N82" s="65" t="s">
        <v>2955</v>
      </c>
      <c r="O82" s="66" t="s">
        <v>2929</v>
      </c>
      <c r="P82" s="66" t="s">
        <v>2930</v>
      </c>
      <c r="Q82" s="65" t="s">
        <v>2956</v>
      </c>
      <c r="AH82" s="13"/>
      <c r="AI82" s="13"/>
      <c r="CX82" t="s">
        <v>580</v>
      </c>
      <c r="CZ82" s="27" t="s">
        <v>2936</v>
      </c>
    </row>
    <row r="83" spans="2:104" ht="15" customHeight="1" x14ac:dyDescent="0.15">
      <c r="B83" s="1" t="s">
        <v>2919</v>
      </c>
      <c r="C83" s="15" t="e">
        <f>BD77</f>
        <v>#N/A</v>
      </c>
      <c r="D83" s="30" t="e">
        <f t="shared" si="48"/>
        <v>#N/A</v>
      </c>
      <c r="E83" s="30" t="e">
        <f t="shared" si="49"/>
        <v>#N/A</v>
      </c>
      <c r="F83" s="34" t="e">
        <f>AR77</f>
        <v>#N/A</v>
      </c>
      <c r="G83" s="17"/>
      <c r="H83" s="1" t="s">
        <v>2919</v>
      </c>
      <c r="I83" s="15" t="e">
        <f>C68</f>
        <v>#N/A</v>
      </c>
      <c r="J83" s="30" t="e">
        <f t="shared" si="50"/>
        <v>#N/A</v>
      </c>
      <c r="K83" s="30" t="e">
        <f t="shared" si="51"/>
        <v>#N/A</v>
      </c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  <c r="CX83" t="s">
        <v>157</v>
      </c>
      <c r="CZ83" s="27" t="s">
        <v>5154</v>
      </c>
    </row>
    <row r="84" spans="2:104" ht="15" customHeight="1" x14ac:dyDescent="0.15">
      <c r="B84" s="1" t="s">
        <v>2919</v>
      </c>
      <c r="C84" s="15" t="e">
        <f>BS77</f>
        <v>#N/A</v>
      </c>
      <c r="D84" s="30" t="e">
        <f t="shared" si="48"/>
        <v>#N/A</v>
      </c>
      <c r="E84" s="30" t="e">
        <f t="shared" si="49"/>
        <v>#N/A</v>
      </c>
      <c r="F84" s="31"/>
      <c r="G84" s="17"/>
      <c r="H84" s="1" t="s">
        <v>2919</v>
      </c>
      <c r="I84" s="15" t="e">
        <f>C69</f>
        <v>#N/A</v>
      </c>
      <c r="J84" s="30" t="e">
        <f t="shared" si="50"/>
        <v>#N/A</v>
      </c>
      <c r="K84" s="30" t="e">
        <f t="shared" si="51"/>
        <v>#N/A</v>
      </c>
      <c r="L84" s="31"/>
      <c r="AH84" s="13"/>
      <c r="AI84" s="13"/>
      <c r="CX84" t="s">
        <v>617</v>
      </c>
      <c r="CZ84" s="27" t="s">
        <v>5151</v>
      </c>
    </row>
    <row r="85" spans="2:104" ht="15" customHeight="1" x14ac:dyDescent="0.15">
      <c r="B85" s="2" t="s">
        <v>2920</v>
      </c>
      <c r="C85" s="15" t="e">
        <f>BT77</f>
        <v>#N/A</v>
      </c>
      <c r="D85" s="30" t="e">
        <f t="shared" si="48"/>
        <v>#N/A</v>
      </c>
      <c r="E85" s="30" t="e">
        <f t="shared" si="49"/>
        <v>#N/A</v>
      </c>
      <c r="F85" s="35" t="e">
        <f>AV77</f>
        <v>#N/A</v>
      </c>
      <c r="G85" s="17"/>
      <c r="H85" s="2" t="s">
        <v>2920</v>
      </c>
      <c r="I85" s="15" t="e">
        <f>C72</f>
        <v>#N/A</v>
      </c>
      <c r="J85" s="30" t="e">
        <f t="shared" si="50"/>
        <v>#N/A</v>
      </c>
      <c r="K85" s="30" t="e">
        <f t="shared" si="51"/>
        <v>#N/A</v>
      </c>
      <c r="L85" s="38" t="e">
        <f>F72</f>
        <v>#N/A</v>
      </c>
      <c r="O85" s="80" t="s">
        <v>2919</v>
      </c>
      <c r="R85" s="86" t="s">
        <v>3054</v>
      </c>
      <c r="AH85" s="13"/>
      <c r="AI85" s="13"/>
      <c r="CX85" t="s">
        <v>842</v>
      </c>
      <c r="CZ85" s="27" t="s">
        <v>5152</v>
      </c>
    </row>
    <row r="86" spans="2:104" ht="15" customHeight="1" x14ac:dyDescent="0.15">
      <c r="B86" s="1" t="s">
        <v>2919</v>
      </c>
      <c r="C86" s="15" t="e">
        <f>BB77</f>
        <v>#N/A</v>
      </c>
      <c r="D86" s="30" t="e">
        <f t="shared" si="48"/>
        <v>#N/A</v>
      </c>
      <c r="E86" s="30" t="e">
        <f t="shared" si="49"/>
        <v>#N/A</v>
      </c>
      <c r="F86" s="34" t="e">
        <f>AS77</f>
        <v>#N/A</v>
      </c>
      <c r="G86" s="17"/>
      <c r="H86" s="1" t="s">
        <v>2919</v>
      </c>
      <c r="I86" s="15" t="e">
        <f>I60</f>
        <v>#N/A</v>
      </c>
      <c r="J86" s="30" t="e">
        <f t="shared" si="50"/>
        <v>#N/A</v>
      </c>
      <c r="K86" s="30" t="e">
        <f t="shared" si="51"/>
        <v>#N/A</v>
      </c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  <c r="CX86" t="s">
        <v>292</v>
      </c>
      <c r="CZ86" s="27" t="s">
        <v>5152</v>
      </c>
    </row>
    <row r="87" spans="2:104" ht="15" customHeight="1" x14ac:dyDescent="0.15">
      <c r="B87" s="1" t="s">
        <v>2919</v>
      </c>
      <c r="C87" s="15" t="e">
        <f>BE77</f>
        <v>#N/A</v>
      </c>
      <c r="D87" s="30" t="e">
        <f t="shared" si="48"/>
        <v>#N/A</v>
      </c>
      <c r="E87" s="30" t="e">
        <f t="shared" si="49"/>
        <v>#N/A</v>
      </c>
      <c r="F87" s="31"/>
      <c r="G87" s="17"/>
      <c r="H87" s="1" t="s">
        <v>2919</v>
      </c>
      <c r="I87" s="15" t="e">
        <f t="shared" ref="I87:I88" si="53">I61</f>
        <v>#N/A</v>
      </c>
      <c r="J87" s="30" t="e">
        <f t="shared" si="50"/>
        <v>#N/A</v>
      </c>
      <c r="K87" s="30" t="e">
        <f t="shared" si="51"/>
        <v>#N/A</v>
      </c>
      <c r="L87" s="31"/>
      <c r="N87" s="8"/>
      <c r="O87" s="83" t="s">
        <v>3067</v>
      </c>
      <c r="AH87" s="13"/>
      <c r="AI87" s="13"/>
      <c r="CX87" t="s">
        <v>495</v>
      </c>
      <c r="CY87" s="27" t="s">
        <v>5152</v>
      </c>
      <c r="CZ87" s="27" t="s">
        <v>5156</v>
      </c>
    </row>
    <row r="88" spans="2:104" ht="15" customHeight="1" x14ac:dyDescent="0.15">
      <c r="B88" s="1" t="s">
        <v>2919</v>
      </c>
      <c r="C88" s="15" t="e">
        <f>BU77</f>
        <v>#N/A</v>
      </c>
      <c r="D88" s="30" t="e">
        <f t="shared" si="48"/>
        <v>#N/A</v>
      </c>
      <c r="E88" s="30" t="e">
        <f t="shared" si="49"/>
        <v>#N/A</v>
      </c>
      <c r="F88" s="31"/>
      <c r="G88" s="17"/>
      <c r="H88" s="1" t="s">
        <v>2919</v>
      </c>
      <c r="I88" s="15" t="e">
        <f t="shared" si="53"/>
        <v>#N/A</v>
      </c>
      <c r="J88" s="30" t="e">
        <f t="shared" si="50"/>
        <v>#N/A</v>
      </c>
      <c r="K88" s="30" t="e">
        <f t="shared" si="51"/>
        <v>#N/A</v>
      </c>
      <c r="L88" s="31"/>
      <c r="N88" s="8"/>
      <c r="O88" s="78" t="s">
        <v>2920</v>
      </c>
      <c r="AH88" s="13"/>
      <c r="AI88" s="13"/>
      <c r="CX88" t="s">
        <v>117</v>
      </c>
      <c r="CZ88" s="27" t="s">
        <v>5152</v>
      </c>
    </row>
    <row r="89" spans="2:104" ht="15" customHeight="1" x14ac:dyDescent="0.15">
      <c r="B89" s="2" t="s">
        <v>2920</v>
      </c>
      <c r="C89" s="15" t="e">
        <f>BV77</f>
        <v>#N/A</v>
      </c>
      <c r="D89" s="30" t="e">
        <f t="shared" si="48"/>
        <v>#N/A</v>
      </c>
      <c r="E89" s="30" t="e">
        <f t="shared" si="49"/>
        <v>#N/A</v>
      </c>
      <c r="F89" s="35" t="e">
        <f>AW77</f>
        <v>#N/A</v>
      </c>
      <c r="G89" s="17"/>
      <c r="H89" s="2" t="s">
        <v>2920</v>
      </c>
      <c r="I89" s="15" t="e">
        <f>I65</f>
        <v>#N/A</v>
      </c>
      <c r="J89" s="30" t="e">
        <f t="shared" si="50"/>
        <v>#N/A</v>
      </c>
      <c r="K89" s="30" t="e">
        <f t="shared" si="51"/>
        <v>#N/A</v>
      </c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  <c r="CX89" t="s">
        <v>644</v>
      </c>
      <c r="CZ89" s="27" t="s">
        <v>5154</v>
      </c>
    </row>
    <row r="90" spans="2:104" ht="15" customHeight="1" x14ac:dyDescent="0.15">
      <c r="B90" s="1" t="s">
        <v>2919</v>
      </c>
      <c r="C90" s="15" t="e">
        <f>BF77</f>
        <v>#N/A</v>
      </c>
      <c r="D90" s="30" t="e">
        <f t="shared" si="48"/>
        <v>#N/A</v>
      </c>
      <c r="E90" s="30" t="e">
        <f t="shared" si="49"/>
        <v>#N/A</v>
      </c>
      <c r="F90" s="34" t="e">
        <f>AT77</f>
        <v>#N/A</v>
      </c>
      <c r="G90" s="17"/>
      <c r="H90" s="1" t="s">
        <v>2919</v>
      </c>
      <c r="I90" s="15" t="e">
        <f>I68</f>
        <v>#N/A</v>
      </c>
      <c r="J90" s="30" t="e">
        <f t="shared" si="50"/>
        <v>#N/A</v>
      </c>
      <c r="K90" s="30" t="e">
        <f t="shared" si="51"/>
        <v>#N/A</v>
      </c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  <c r="CX90" t="s">
        <v>429</v>
      </c>
      <c r="CZ90" s="27" t="s">
        <v>5154</v>
      </c>
    </row>
    <row r="91" spans="2:104" ht="15" customHeight="1" x14ac:dyDescent="0.15">
      <c r="B91" s="1" t="s">
        <v>2919</v>
      </c>
      <c r="C91" s="15" t="e">
        <f>BW77</f>
        <v>#N/A</v>
      </c>
      <c r="D91" s="30" t="e">
        <f t="shared" si="48"/>
        <v>#N/A</v>
      </c>
      <c r="E91" s="30" t="e">
        <f t="shared" si="49"/>
        <v>#N/A</v>
      </c>
      <c r="F91" s="31"/>
      <c r="G91" s="17"/>
      <c r="H91" s="1" t="s">
        <v>2919</v>
      </c>
      <c r="I91" s="15" t="e">
        <f>I69</f>
        <v>#N/A</v>
      </c>
      <c r="J91" s="30" t="e">
        <f t="shared" si="50"/>
        <v>#N/A</v>
      </c>
      <c r="K91" s="30" t="e">
        <f t="shared" si="51"/>
        <v>#N/A</v>
      </c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54">N91*Q91</f>
        <v>#N/A</v>
      </c>
      <c r="S91" s="14"/>
      <c r="T91" s="14"/>
      <c r="AH91" s="13"/>
      <c r="CX91" t="s">
        <v>402</v>
      </c>
      <c r="CY91" s="27" t="s">
        <v>5151</v>
      </c>
      <c r="CZ91" s="27" t="s">
        <v>5158</v>
      </c>
    </row>
    <row r="92" spans="2:104" ht="15" customHeight="1" x14ac:dyDescent="0.15">
      <c r="B92" s="2" t="s">
        <v>2920</v>
      </c>
      <c r="C92" s="15" t="e">
        <f>BX77</f>
        <v>#N/A</v>
      </c>
      <c r="D92" s="30" t="e">
        <f t="shared" si="48"/>
        <v>#N/A</v>
      </c>
      <c r="E92" s="30" t="e">
        <f t="shared" si="49"/>
        <v>#N/A</v>
      </c>
      <c r="F92" s="35" t="e">
        <f>AX77</f>
        <v>#N/A</v>
      </c>
      <c r="G92" s="17"/>
      <c r="H92" s="2" t="s">
        <v>2920</v>
      </c>
      <c r="I92" s="15" t="e">
        <f>I72</f>
        <v>#N/A</v>
      </c>
      <c r="J92" s="30" t="e">
        <f t="shared" si="50"/>
        <v>#N/A</v>
      </c>
      <c r="K92" s="30" t="e">
        <f t="shared" si="51"/>
        <v>#N/A</v>
      </c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54"/>
        <v>#N/A</v>
      </c>
      <c r="S92" s="14"/>
      <c r="T92" s="14"/>
      <c r="AH92" s="13"/>
      <c r="CX92" t="s">
        <v>196</v>
      </c>
      <c r="CY92" s="27" t="s">
        <v>5152</v>
      </c>
      <c r="CZ92" s="27" t="s">
        <v>2936</v>
      </c>
    </row>
    <row r="93" spans="2:104" ht="15" customHeight="1" x14ac:dyDescent="0.15">
      <c r="AH93" s="13"/>
      <c r="CX93" t="s">
        <v>229</v>
      </c>
      <c r="CZ93" s="27" t="s">
        <v>5154</v>
      </c>
    </row>
    <row r="94" spans="2:104" ht="15" customHeight="1" x14ac:dyDescent="0.15">
      <c r="B94" s="16" t="e">
        <f>AM95</f>
        <v>#N/A</v>
      </c>
      <c r="C94" s="36" t="e">
        <f>BH95</f>
        <v>#N/A</v>
      </c>
      <c r="D94" s="44"/>
      <c r="E94" s="44" t="e">
        <f>BL95</f>
        <v>#N/A</v>
      </c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2921</v>
      </c>
      <c r="AL94" s="23" t="s">
        <v>2918</v>
      </c>
      <c r="AM94" s="24" t="s">
        <v>2917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  <c r="CX94" t="s">
        <v>77</v>
      </c>
      <c r="CZ94" s="27" t="s">
        <v>5153</v>
      </c>
    </row>
    <row r="95" spans="2:104" ht="15" customHeight="1" x14ac:dyDescent="0.15">
      <c r="B95" s="29" t="e">
        <f>BG95</f>
        <v>#N/A</v>
      </c>
      <c r="C95" s="36" t="e">
        <f>AL95</f>
        <v>#N/A</v>
      </c>
      <c r="D95" s="44"/>
      <c r="E95" s="44" t="e">
        <f>AY95</f>
        <v>#N/A</v>
      </c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3019</v>
      </c>
      <c r="O95" s="63" t="s">
        <v>3020</v>
      </c>
      <c r="P95" s="62" t="s">
        <v>3021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  <c r="CX95" t="s">
        <v>140</v>
      </c>
      <c r="CY95" s="27" t="s">
        <v>5153</v>
      </c>
      <c r="CZ95" s="27" t="s">
        <v>2936</v>
      </c>
    </row>
    <row r="96" spans="2:104" ht="15" customHeight="1" x14ac:dyDescent="0.15">
      <c r="B96" s="1" t="s">
        <v>2919</v>
      </c>
      <c r="C96" s="32" t="e">
        <f>AZ95</f>
        <v>#N/A</v>
      </c>
      <c r="D96" s="27" t="e">
        <f t="shared" ref="D96:D110" si="55">VLOOKUP(C96,$CX$1:$CZ$2000,2,0)</f>
        <v>#N/A</v>
      </c>
      <c r="E96" s="27" t="e">
        <f t="shared" ref="E96:E110" si="56">VLOOKUP(C96,$CX$1:$CZ$2000,3,0)</f>
        <v>#N/A</v>
      </c>
      <c r="F96" s="34" t="e">
        <f>AQ95</f>
        <v>#N/A</v>
      </c>
      <c r="G96" s="17"/>
      <c r="H96" s="1" t="s">
        <v>2919</v>
      </c>
      <c r="I96" s="32" t="e">
        <f>C77</f>
        <v>#N/A</v>
      </c>
      <c r="J96" s="27" t="e">
        <f t="shared" ref="J96:J110" si="57">VLOOKUP(I96,$CX$1:$CZ$2000,2,0)</f>
        <v>#N/A</v>
      </c>
      <c r="K96" s="27" t="e">
        <f t="shared" ref="K96:K110" si="58">VLOOKUP(I96,$CX$1:$CZ$2000,3,0)</f>
        <v>#N/A</v>
      </c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2921</v>
      </c>
      <c r="AL96" s="40" t="s">
        <v>2918</v>
      </c>
      <c r="AM96" s="41" t="s">
        <v>2917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  <c r="CX96" t="s">
        <v>183</v>
      </c>
      <c r="CY96" s="27" t="s">
        <v>5151</v>
      </c>
      <c r="CZ96" s="27" t="s">
        <v>5167</v>
      </c>
    </row>
    <row r="97" spans="2:104" ht="15" customHeight="1" x14ac:dyDescent="0.15">
      <c r="B97" s="1" t="s">
        <v>2919</v>
      </c>
      <c r="C97" s="15" t="e">
        <f>BA95</f>
        <v>#N/A</v>
      </c>
      <c r="D97" s="30" t="e">
        <f t="shared" si="55"/>
        <v>#N/A</v>
      </c>
      <c r="E97" s="30" t="e">
        <f t="shared" si="56"/>
        <v>#N/A</v>
      </c>
      <c r="F97" s="31"/>
      <c r="G97" s="17"/>
      <c r="H97" s="1" t="s">
        <v>2919</v>
      </c>
      <c r="I97" s="32" t="e">
        <f t="shared" ref="I97:I99" si="59">C78</f>
        <v>#N/A</v>
      </c>
      <c r="J97" s="30" t="e">
        <f t="shared" si="57"/>
        <v>#N/A</v>
      </c>
      <c r="K97" s="30" t="e">
        <f t="shared" si="58"/>
        <v>#N/A</v>
      </c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90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  <c r="CX97" t="s">
        <v>396</v>
      </c>
      <c r="CZ97" s="27" t="s">
        <v>5152</v>
      </c>
    </row>
    <row r="98" spans="2:104" ht="15" customHeight="1" x14ac:dyDescent="0.15">
      <c r="B98" s="1" t="s">
        <v>2919</v>
      </c>
      <c r="C98" s="15" t="e">
        <f>BC95</f>
        <v>#N/A</v>
      </c>
      <c r="D98" s="30" t="e">
        <f t="shared" si="55"/>
        <v>#N/A</v>
      </c>
      <c r="E98" s="30" t="e">
        <f t="shared" si="56"/>
        <v>#N/A</v>
      </c>
      <c r="F98" s="31"/>
      <c r="G98" s="17"/>
      <c r="H98" s="1" t="s">
        <v>2919</v>
      </c>
      <c r="I98" s="32" t="e">
        <f t="shared" si="59"/>
        <v>#N/A</v>
      </c>
      <c r="J98" s="30" t="e">
        <f t="shared" si="57"/>
        <v>#N/A</v>
      </c>
      <c r="K98" s="30" t="e">
        <f t="shared" si="58"/>
        <v>#N/A</v>
      </c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  <c r="CX98" t="s">
        <v>2319</v>
      </c>
      <c r="CZ98" s="27" t="s">
        <v>5152</v>
      </c>
    </row>
    <row r="99" spans="2:104" ht="15" customHeight="1" x14ac:dyDescent="0.15">
      <c r="B99" s="1" t="s">
        <v>2919</v>
      </c>
      <c r="C99" s="15" t="e">
        <f>BQ95</f>
        <v>#N/A</v>
      </c>
      <c r="D99" s="30" t="e">
        <f t="shared" si="55"/>
        <v>#N/A</v>
      </c>
      <c r="E99" s="30" t="e">
        <f t="shared" si="56"/>
        <v>#N/A</v>
      </c>
      <c r="F99" s="31"/>
      <c r="G99" s="17"/>
      <c r="H99" s="1" t="s">
        <v>2919</v>
      </c>
      <c r="I99" s="32" t="e">
        <f t="shared" si="59"/>
        <v>#N/A</v>
      </c>
      <c r="J99" s="30" t="e">
        <f t="shared" si="57"/>
        <v>#N/A</v>
      </c>
      <c r="K99" s="30" t="e">
        <f t="shared" si="58"/>
        <v>#N/A</v>
      </c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  <c r="CX99" t="s">
        <v>202</v>
      </c>
      <c r="CY99" s="27" t="s">
        <v>5154</v>
      </c>
      <c r="CZ99" s="27" t="s">
        <v>5155</v>
      </c>
    </row>
    <row r="100" spans="2:104" ht="15" customHeight="1" x14ac:dyDescent="0.15">
      <c r="B100" s="2" t="s">
        <v>2920</v>
      </c>
      <c r="C100" s="15" t="e">
        <f>BR95</f>
        <v>#N/A</v>
      </c>
      <c r="D100" s="30" t="e">
        <f t="shared" si="55"/>
        <v>#N/A</v>
      </c>
      <c r="E100" s="30" t="e">
        <f t="shared" si="56"/>
        <v>#N/A</v>
      </c>
      <c r="F100" s="35" t="e">
        <f>AU95</f>
        <v>#N/A</v>
      </c>
      <c r="G100" s="17"/>
      <c r="H100" s="2" t="s">
        <v>2920</v>
      </c>
      <c r="I100" s="15" t="e">
        <f>C83</f>
        <v>#N/A</v>
      </c>
      <c r="J100" s="30" t="e">
        <f t="shared" si="57"/>
        <v>#N/A</v>
      </c>
      <c r="K100" s="30" t="e">
        <f t="shared" si="58"/>
        <v>#N/A</v>
      </c>
      <c r="L100" s="38" t="e">
        <f>F83</f>
        <v>#N/A</v>
      </c>
      <c r="N100" s="65" t="s">
        <v>2955</v>
      </c>
      <c r="O100" s="66" t="s">
        <v>2929</v>
      </c>
      <c r="P100" s="66" t="s">
        <v>2930</v>
      </c>
      <c r="Q100" s="65" t="s">
        <v>2956</v>
      </c>
      <c r="AH100" s="13"/>
      <c r="AI100" s="13"/>
      <c r="CX100" t="s">
        <v>828</v>
      </c>
      <c r="CZ100" s="27" t="s">
        <v>5152</v>
      </c>
    </row>
    <row r="101" spans="2:104" ht="15" customHeight="1" x14ac:dyDescent="0.15">
      <c r="B101" s="1" t="s">
        <v>2919</v>
      </c>
      <c r="C101" s="15" t="e">
        <f>BD95</f>
        <v>#N/A</v>
      </c>
      <c r="D101" s="30" t="e">
        <f t="shared" si="55"/>
        <v>#N/A</v>
      </c>
      <c r="E101" s="30" t="e">
        <f t="shared" si="56"/>
        <v>#N/A</v>
      </c>
      <c r="F101" s="34" t="e">
        <f>AR95</f>
        <v>#N/A</v>
      </c>
      <c r="G101" s="17"/>
      <c r="H101" s="1" t="s">
        <v>2919</v>
      </c>
      <c r="I101" s="15" t="e">
        <f>C86</f>
        <v>#N/A</v>
      </c>
      <c r="J101" s="30" t="e">
        <f t="shared" si="57"/>
        <v>#N/A</v>
      </c>
      <c r="K101" s="30" t="e">
        <f t="shared" si="58"/>
        <v>#N/A</v>
      </c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  <c r="CX101" t="s">
        <v>84</v>
      </c>
      <c r="CZ101" s="27" t="s">
        <v>5165</v>
      </c>
    </row>
    <row r="102" spans="2:104" ht="15" customHeight="1" x14ac:dyDescent="0.15">
      <c r="B102" s="1" t="s">
        <v>2919</v>
      </c>
      <c r="C102" s="15" t="e">
        <f>BS95</f>
        <v>#N/A</v>
      </c>
      <c r="D102" s="30" t="e">
        <f t="shared" si="55"/>
        <v>#N/A</v>
      </c>
      <c r="E102" s="30" t="e">
        <f t="shared" si="56"/>
        <v>#N/A</v>
      </c>
      <c r="F102" s="31"/>
      <c r="G102" s="17"/>
      <c r="H102" s="1" t="s">
        <v>2919</v>
      </c>
      <c r="I102" s="15" t="e">
        <f>C87</f>
        <v>#N/A</v>
      </c>
      <c r="J102" s="30" t="e">
        <f t="shared" si="57"/>
        <v>#N/A</v>
      </c>
      <c r="K102" s="30" t="e">
        <f t="shared" si="58"/>
        <v>#N/A</v>
      </c>
      <c r="L102" s="31"/>
      <c r="AH102" s="13"/>
      <c r="AI102" s="13"/>
      <c r="CX102" t="s">
        <v>49</v>
      </c>
      <c r="CY102" s="27" t="s">
        <v>5160</v>
      </c>
      <c r="CZ102" s="27" t="s">
        <v>5164</v>
      </c>
    </row>
    <row r="103" spans="2:104" ht="15" customHeight="1" x14ac:dyDescent="0.15">
      <c r="B103" s="2" t="s">
        <v>2920</v>
      </c>
      <c r="C103" s="15" t="e">
        <f>BT95</f>
        <v>#N/A</v>
      </c>
      <c r="D103" s="30" t="e">
        <f t="shared" si="55"/>
        <v>#N/A</v>
      </c>
      <c r="E103" s="30" t="e">
        <f t="shared" si="56"/>
        <v>#N/A</v>
      </c>
      <c r="F103" s="35" t="e">
        <f>AV95</f>
        <v>#N/A</v>
      </c>
      <c r="G103" s="17"/>
      <c r="H103" s="2" t="s">
        <v>2920</v>
      </c>
      <c r="I103" s="15" t="e">
        <f>C90</f>
        <v>#N/A</v>
      </c>
      <c r="J103" s="30" t="e">
        <f t="shared" si="57"/>
        <v>#N/A</v>
      </c>
      <c r="K103" s="30" t="e">
        <f t="shared" si="58"/>
        <v>#N/A</v>
      </c>
      <c r="L103" s="38" t="e">
        <f>F90</f>
        <v>#N/A</v>
      </c>
      <c r="O103" s="80" t="s">
        <v>2919</v>
      </c>
      <c r="R103" s="86" t="s">
        <v>3054</v>
      </c>
      <c r="AH103" s="13"/>
      <c r="AI103" s="13"/>
      <c r="CX103" t="s">
        <v>405</v>
      </c>
      <c r="CZ103" s="27" t="s">
        <v>5154</v>
      </c>
    </row>
    <row r="104" spans="2:104" ht="15" customHeight="1" x14ac:dyDescent="0.15">
      <c r="B104" s="1" t="s">
        <v>2919</v>
      </c>
      <c r="C104" s="15" t="e">
        <f>BB95</f>
        <v>#N/A</v>
      </c>
      <c r="D104" s="30" t="e">
        <f t="shared" si="55"/>
        <v>#N/A</v>
      </c>
      <c r="E104" s="30" t="e">
        <f t="shared" si="56"/>
        <v>#N/A</v>
      </c>
      <c r="F104" s="34" t="e">
        <f>AS95</f>
        <v>#N/A</v>
      </c>
      <c r="G104" s="17"/>
      <c r="H104" s="1" t="s">
        <v>2919</v>
      </c>
      <c r="I104" s="15" t="e">
        <f>I78</f>
        <v>#N/A</v>
      </c>
      <c r="J104" s="30" t="e">
        <f t="shared" si="57"/>
        <v>#N/A</v>
      </c>
      <c r="K104" s="30" t="e">
        <f t="shared" si="58"/>
        <v>#N/A</v>
      </c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  <c r="CX104" t="s">
        <v>236</v>
      </c>
      <c r="CZ104" s="27" t="s">
        <v>5154</v>
      </c>
    </row>
    <row r="105" spans="2:104" ht="15" customHeight="1" x14ac:dyDescent="0.15">
      <c r="B105" s="1" t="s">
        <v>2919</v>
      </c>
      <c r="C105" s="15" t="e">
        <f>BE95</f>
        <v>#N/A</v>
      </c>
      <c r="D105" s="30" t="e">
        <f t="shared" si="55"/>
        <v>#N/A</v>
      </c>
      <c r="E105" s="30" t="e">
        <f t="shared" si="56"/>
        <v>#N/A</v>
      </c>
      <c r="F105" s="31"/>
      <c r="G105" s="17"/>
      <c r="H105" s="1" t="s">
        <v>2919</v>
      </c>
      <c r="I105" s="15" t="e">
        <f t="shared" ref="I105:I106" si="60">I79</f>
        <v>#N/A</v>
      </c>
      <c r="J105" s="30" t="e">
        <f t="shared" si="57"/>
        <v>#N/A</v>
      </c>
      <c r="K105" s="30" t="e">
        <f t="shared" si="58"/>
        <v>#N/A</v>
      </c>
      <c r="L105" s="31"/>
      <c r="N105" s="8"/>
      <c r="O105" s="83" t="s">
        <v>3067</v>
      </c>
      <c r="AH105" s="13"/>
      <c r="AI105" s="13"/>
      <c r="CX105" t="s">
        <v>333</v>
      </c>
      <c r="CZ105" s="27" t="s">
        <v>5154</v>
      </c>
    </row>
    <row r="106" spans="2:104" ht="15" customHeight="1" x14ac:dyDescent="0.15">
      <c r="B106" s="1" t="s">
        <v>2919</v>
      </c>
      <c r="C106" s="15" t="e">
        <f>BU95</f>
        <v>#N/A</v>
      </c>
      <c r="D106" s="30" t="e">
        <f t="shared" si="55"/>
        <v>#N/A</v>
      </c>
      <c r="E106" s="30" t="e">
        <f t="shared" si="56"/>
        <v>#N/A</v>
      </c>
      <c r="F106" s="31"/>
      <c r="G106" s="17"/>
      <c r="H106" s="1" t="s">
        <v>2919</v>
      </c>
      <c r="I106" s="15" t="e">
        <f t="shared" si="60"/>
        <v>#N/A</v>
      </c>
      <c r="J106" s="30" t="e">
        <f t="shared" si="57"/>
        <v>#N/A</v>
      </c>
      <c r="K106" s="30" t="e">
        <f t="shared" si="58"/>
        <v>#N/A</v>
      </c>
      <c r="L106" s="31"/>
      <c r="N106" s="8"/>
      <c r="O106" s="78" t="s">
        <v>2920</v>
      </c>
      <c r="AH106" s="13"/>
      <c r="AI106" s="13"/>
      <c r="CX106" t="s">
        <v>309</v>
      </c>
      <c r="CY106" s="27" t="s">
        <v>5160</v>
      </c>
      <c r="CZ106" s="27" t="s">
        <v>5161</v>
      </c>
    </row>
    <row r="107" spans="2:104" ht="15" customHeight="1" x14ac:dyDescent="0.15">
      <c r="B107" s="2" t="s">
        <v>2920</v>
      </c>
      <c r="C107" s="15" t="e">
        <f>BV95</f>
        <v>#N/A</v>
      </c>
      <c r="D107" s="30" t="e">
        <f t="shared" si="55"/>
        <v>#N/A</v>
      </c>
      <c r="E107" s="30" t="e">
        <f t="shared" si="56"/>
        <v>#N/A</v>
      </c>
      <c r="F107" s="35" t="e">
        <f>AW95</f>
        <v>#N/A</v>
      </c>
      <c r="G107" s="17"/>
      <c r="H107" s="2" t="s">
        <v>2920</v>
      </c>
      <c r="I107" s="15" t="e">
        <f>I83</f>
        <v>#N/A</v>
      </c>
      <c r="J107" s="30" t="e">
        <f t="shared" si="57"/>
        <v>#N/A</v>
      </c>
      <c r="K107" s="30" t="e">
        <f t="shared" si="58"/>
        <v>#N/A</v>
      </c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  <c r="CX107" t="s">
        <v>411</v>
      </c>
      <c r="CZ107" s="27" t="s">
        <v>5153</v>
      </c>
    </row>
    <row r="108" spans="2:104" ht="15" customHeight="1" x14ac:dyDescent="0.15">
      <c r="B108" s="1" t="s">
        <v>2919</v>
      </c>
      <c r="C108" s="15" t="e">
        <f>BF95</f>
        <v>#N/A</v>
      </c>
      <c r="D108" s="30" t="e">
        <f t="shared" si="55"/>
        <v>#N/A</v>
      </c>
      <c r="E108" s="30" t="e">
        <f t="shared" si="56"/>
        <v>#N/A</v>
      </c>
      <c r="F108" s="34" t="e">
        <f>AT95</f>
        <v>#N/A</v>
      </c>
      <c r="G108" s="17"/>
      <c r="H108" s="1" t="s">
        <v>2919</v>
      </c>
      <c r="I108" s="15" t="e">
        <f>I86</f>
        <v>#N/A</v>
      </c>
      <c r="J108" s="30" t="e">
        <f t="shared" si="57"/>
        <v>#N/A</v>
      </c>
      <c r="K108" s="30" t="e">
        <f t="shared" si="58"/>
        <v>#N/A</v>
      </c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  <c r="CX108" t="s">
        <v>424</v>
      </c>
      <c r="CY108" s="27" t="s">
        <v>5153</v>
      </c>
      <c r="CZ108" s="27" t="s">
        <v>5155</v>
      </c>
    </row>
    <row r="109" spans="2:104" ht="15" customHeight="1" x14ac:dyDescent="0.15">
      <c r="B109" s="1" t="s">
        <v>2919</v>
      </c>
      <c r="C109" s="15" t="e">
        <f>BW95</f>
        <v>#N/A</v>
      </c>
      <c r="D109" s="30" t="e">
        <f t="shared" si="55"/>
        <v>#N/A</v>
      </c>
      <c r="E109" s="30" t="e">
        <f t="shared" si="56"/>
        <v>#N/A</v>
      </c>
      <c r="F109" s="31"/>
      <c r="G109" s="17"/>
      <c r="H109" s="1" t="s">
        <v>2919</v>
      </c>
      <c r="I109" s="15" t="e">
        <f>I87</f>
        <v>#N/A</v>
      </c>
      <c r="J109" s="30" t="e">
        <f t="shared" si="57"/>
        <v>#N/A</v>
      </c>
      <c r="K109" s="30" t="e">
        <f t="shared" si="58"/>
        <v>#N/A</v>
      </c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61">N109*Q109</f>
        <v>#N/A</v>
      </c>
      <c r="S109" s="14"/>
      <c r="T109" s="14"/>
      <c r="AH109" s="13"/>
      <c r="CX109" t="s">
        <v>688</v>
      </c>
      <c r="CZ109" s="27" t="s">
        <v>5152</v>
      </c>
    </row>
    <row r="110" spans="2:104" ht="15" customHeight="1" x14ac:dyDescent="0.15">
      <c r="B110" s="2" t="s">
        <v>2920</v>
      </c>
      <c r="C110" s="15" t="e">
        <f>BX95</f>
        <v>#N/A</v>
      </c>
      <c r="D110" s="30" t="e">
        <f t="shared" si="55"/>
        <v>#N/A</v>
      </c>
      <c r="E110" s="30" t="e">
        <f t="shared" si="56"/>
        <v>#N/A</v>
      </c>
      <c r="F110" s="35" t="e">
        <f>AX95</f>
        <v>#N/A</v>
      </c>
      <c r="G110" s="17"/>
      <c r="H110" s="2" t="s">
        <v>2920</v>
      </c>
      <c r="I110" s="15" t="e">
        <f>I90</f>
        <v>#N/A</v>
      </c>
      <c r="J110" s="30" t="e">
        <f t="shared" si="57"/>
        <v>#N/A</v>
      </c>
      <c r="K110" s="30" t="e">
        <f t="shared" si="58"/>
        <v>#N/A</v>
      </c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61"/>
        <v>#N/A</v>
      </c>
      <c r="S110" s="14"/>
      <c r="T110" s="14"/>
      <c r="AH110" s="13"/>
      <c r="CX110" t="s">
        <v>73</v>
      </c>
      <c r="CY110" s="27" t="s">
        <v>5165</v>
      </c>
      <c r="CZ110" s="27" t="s">
        <v>5164</v>
      </c>
    </row>
    <row r="111" spans="2:104" ht="15" customHeight="1" x14ac:dyDescent="0.15">
      <c r="AH111" s="13"/>
      <c r="CX111" t="s">
        <v>305</v>
      </c>
      <c r="CZ111" s="27" t="s">
        <v>5166</v>
      </c>
    </row>
    <row r="112" spans="2:104" ht="15" customHeight="1" x14ac:dyDescent="0.15">
      <c r="AH112" s="13"/>
      <c r="CX112" t="s">
        <v>493</v>
      </c>
      <c r="CY112" s="27" t="s">
        <v>5154</v>
      </c>
      <c r="CZ112" s="27" t="s">
        <v>5155</v>
      </c>
    </row>
    <row r="113" spans="16:104" ht="15" customHeight="1" x14ac:dyDescent="0.15">
      <c r="Q113" s="13" t="s">
        <v>2951</v>
      </c>
      <c r="AH113" s="13"/>
      <c r="CX113" t="s">
        <v>319</v>
      </c>
      <c r="CY113" s="27" t="s">
        <v>5151</v>
      </c>
      <c r="CZ113" s="27" t="s">
        <v>5162</v>
      </c>
    </row>
    <row r="114" spans="16:104" ht="15" customHeight="1" x14ac:dyDescent="0.15">
      <c r="Q114" s="13" t="s">
        <v>2952</v>
      </c>
      <c r="AH114" s="13"/>
      <c r="CX114" t="s">
        <v>430</v>
      </c>
      <c r="CZ114" s="27" t="s">
        <v>5151</v>
      </c>
    </row>
    <row r="115" spans="16:104" ht="15" customHeight="1" x14ac:dyDescent="0.15">
      <c r="Q115" s="13" t="s">
        <v>2953</v>
      </c>
      <c r="AH115" s="13"/>
      <c r="CX115" t="s">
        <v>240</v>
      </c>
      <c r="CZ115" s="27" t="s">
        <v>5154</v>
      </c>
    </row>
    <row r="116" spans="16:104" ht="15" customHeight="1" x14ac:dyDescent="0.15">
      <c r="Q116" s="13" t="s">
        <v>2954</v>
      </c>
      <c r="AH116" s="13"/>
      <c r="CX116" t="s">
        <v>307</v>
      </c>
      <c r="CY116" s="27" t="s">
        <v>5153</v>
      </c>
      <c r="CZ116" s="27" t="s">
        <v>5154</v>
      </c>
    </row>
    <row r="117" spans="16:104" ht="15" customHeight="1" x14ac:dyDescent="0.15">
      <c r="AH117" s="13"/>
      <c r="CX117" t="s">
        <v>646</v>
      </c>
      <c r="CZ117" s="27" t="s">
        <v>5152</v>
      </c>
    </row>
    <row r="118" spans="16:104" ht="15" customHeight="1" x14ac:dyDescent="0.15">
      <c r="P118" s="21"/>
      <c r="Q118" s="5" t="s">
        <v>2919</v>
      </c>
      <c r="AH118" s="13"/>
      <c r="CX118" t="s">
        <v>736</v>
      </c>
      <c r="CZ118" s="27" t="s">
        <v>5152</v>
      </c>
    </row>
    <row r="119" spans="16:104" ht="15" customHeight="1" x14ac:dyDescent="0.15">
      <c r="P119" s="5" t="s">
        <v>3045</v>
      </c>
      <c r="Q119" s="5">
        <v>3</v>
      </c>
      <c r="AH119" s="13"/>
      <c r="CX119" t="s">
        <v>780</v>
      </c>
      <c r="CY119" s="27" t="s">
        <v>5153</v>
      </c>
      <c r="CZ119" s="27" t="s">
        <v>5158</v>
      </c>
    </row>
    <row r="120" spans="16:104" ht="15" customHeight="1" x14ac:dyDescent="0.15">
      <c r="P120" s="5" t="s">
        <v>3046</v>
      </c>
      <c r="Q120" s="5">
        <v>2.5</v>
      </c>
      <c r="AH120" s="13"/>
      <c r="CX120" t="s">
        <v>344</v>
      </c>
      <c r="CZ120" s="27" t="s">
        <v>5151</v>
      </c>
    </row>
    <row r="121" spans="16:104" ht="15" customHeight="1" x14ac:dyDescent="0.15">
      <c r="P121" s="5" t="s">
        <v>3047</v>
      </c>
      <c r="Q121" s="5">
        <v>2</v>
      </c>
      <c r="AH121" s="13"/>
      <c r="CX121" t="s">
        <v>450</v>
      </c>
      <c r="CZ121" s="27" t="s">
        <v>5152</v>
      </c>
    </row>
    <row r="122" spans="16:104" ht="15" customHeight="1" x14ac:dyDescent="0.15">
      <c r="P122" s="5" t="s">
        <v>3048</v>
      </c>
      <c r="Q122" s="5">
        <v>1.5</v>
      </c>
      <c r="AH122" s="13"/>
      <c r="CX122" t="s">
        <v>222</v>
      </c>
      <c r="CY122" s="27" t="s">
        <v>5154</v>
      </c>
      <c r="CZ122" s="27" t="s">
        <v>5157</v>
      </c>
    </row>
    <row r="123" spans="16:104" ht="15" customHeight="1" x14ac:dyDescent="0.15">
      <c r="P123" s="5" t="s">
        <v>3049</v>
      </c>
      <c r="Q123" s="5">
        <v>1</v>
      </c>
      <c r="AH123" s="13"/>
      <c r="CX123" t="s">
        <v>497</v>
      </c>
      <c r="CZ123" s="27" t="s">
        <v>5152</v>
      </c>
    </row>
    <row r="124" spans="16:104" ht="15" customHeight="1" x14ac:dyDescent="0.15">
      <c r="AH124" s="13"/>
      <c r="CX124" t="s">
        <v>168</v>
      </c>
      <c r="CY124" s="27" t="s">
        <v>5154</v>
      </c>
      <c r="CZ124" s="27" t="s">
        <v>2936</v>
      </c>
    </row>
    <row r="125" spans="16:104" ht="15" customHeight="1" x14ac:dyDescent="0.15">
      <c r="P125" s="21"/>
      <c r="Q125" s="5" t="s">
        <v>3051</v>
      </c>
      <c r="R125" s="14"/>
      <c r="S125" s="14"/>
      <c r="T125" s="14"/>
      <c r="AH125" s="13"/>
      <c r="CX125" t="s">
        <v>129</v>
      </c>
      <c r="CZ125" s="27" t="s">
        <v>5152</v>
      </c>
    </row>
    <row r="126" spans="16:104" ht="15" customHeight="1" x14ac:dyDescent="0.15">
      <c r="P126" s="5" t="s">
        <v>3045</v>
      </c>
      <c r="Q126" s="5">
        <v>2.5</v>
      </c>
      <c r="R126" s="14"/>
      <c r="S126" s="14"/>
      <c r="T126" s="14"/>
      <c r="AH126" s="13"/>
      <c r="CX126" t="s">
        <v>299</v>
      </c>
      <c r="CY126" s="27" t="s">
        <v>5166</v>
      </c>
      <c r="CZ126" s="27" t="s">
        <v>5168</v>
      </c>
    </row>
    <row r="127" spans="16:104" ht="15" customHeight="1" x14ac:dyDescent="0.15">
      <c r="P127" s="5" t="s">
        <v>3046</v>
      </c>
      <c r="Q127" s="5">
        <v>2</v>
      </c>
      <c r="R127" s="14"/>
      <c r="S127" s="14"/>
      <c r="T127" s="14"/>
      <c r="AH127" s="13"/>
      <c r="CX127" t="s">
        <v>1003</v>
      </c>
      <c r="CZ127" s="27" t="s">
        <v>5152</v>
      </c>
    </row>
    <row r="128" spans="16:104" ht="15" customHeight="1" x14ac:dyDescent="0.15">
      <c r="P128" s="5" t="s">
        <v>3047</v>
      </c>
      <c r="Q128" s="5">
        <v>1.5</v>
      </c>
      <c r="R128" s="14"/>
      <c r="S128" s="14"/>
      <c r="T128" s="14"/>
      <c r="AH128" s="13"/>
      <c r="CX128" t="s">
        <v>171</v>
      </c>
      <c r="CZ128" s="27" t="s">
        <v>5153</v>
      </c>
    </row>
    <row r="129" spans="16:105" ht="15" customHeight="1" x14ac:dyDescent="0.15">
      <c r="P129" s="5" t="s">
        <v>3048</v>
      </c>
      <c r="Q129" s="5">
        <v>1.5</v>
      </c>
      <c r="AH129" s="13"/>
      <c r="CX129" t="s">
        <v>235</v>
      </c>
      <c r="CY129" s="27" t="s">
        <v>5165</v>
      </c>
      <c r="CZ129" s="27" t="s">
        <v>5169</v>
      </c>
    </row>
    <row r="130" spans="16:105" ht="15" customHeight="1" x14ac:dyDescent="0.15">
      <c r="P130" s="5" t="s">
        <v>3049</v>
      </c>
      <c r="Q130" s="5">
        <v>1</v>
      </c>
      <c r="AH130" s="13"/>
      <c r="CX130" t="s">
        <v>260</v>
      </c>
      <c r="CZ130" s="27" t="s">
        <v>5152</v>
      </c>
    </row>
    <row r="131" spans="16:105" ht="15" customHeight="1" x14ac:dyDescent="0.15">
      <c r="AH131" s="13"/>
      <c r="CX131" t="s">
        <v>438</v>
      </c>
      <c r="CY131" s="27" t="s">
        <v>5153</v>
      </c>
      <c r="CZ131" s="27" t="s">
        <v>5155</v>
      </c>
    </row>
    <row r="132" spans="16:105" ht="15" customHeight="1" x14ac:dyDescent="0.15">
      <c r="P132" s="21"/>
      <c r="Q132" s="5" t="s">
        <v>3052</v>
      </c>
      <c r="AH132" s="13"/>
      <c r="CX132" t="s">
        <v>334</v>
      </c>
      <c r="CY132" s="27" t="s">
        <v>5153</v>
      </c>
      <c r="CZ132" s="27" t="s">
        <v>5162</v>
      </c>
    </row>
    <row r="133" spans="16:105" ht="15" customHeight="1" x14ac:dyDescent="0.15">
      <c r="P133" s="5" t="s">
        <v>3045</v>
      </c>
      <c r="Q133" s="5">
        <v>2</v>
      </c>
      <c r="AH133" s="13"/>
      <c r="CX133" t="s">
        <v>144</v>
      </c>
      <c r="CY133" s="27" t="s">
        <v>5153</v>
      </c>
      <c r="CZ133" s="27" t="s">
        <v>5156</v>
      </c>
    </row>
    <row r="134" spans="16:105" ht="15" customHeight="1" x14ac:dyDescent="0.15">
      <c r="P134" s="5" t="s">
        <v>3046</v>
      </c>
      <c r="Q134" s="5">
        <v>1.5</v>
      </c>
      <c r="AH134" s="13"/>
      <c r="CX134" t="s">
        <v>638</v>
      </c>
      <c r="CZ134" s="27" t="s">
        <v>5160</v>
      </c>
    </row>
    <row r="135" spans="16:105" ht="15" customHeight="1" x14ac:dyDescent="0.15">
      <c r="P135" s="5" t="s">
        <v>3047</v>
      </c>
      <c r="Q135" s="5">
        <v>1.5</v>
      </c>
      <c r="AH135" s="13"/>
      <c r="CX135" t="s">
        <v>110</v>
      </c>
      <c r="CZ135" s="27" t="s">
        <v>5152</v>
      </c>
    </row>
    <row r="136" spans="16:105" ht="15" customHeight="1" x14ac:dyDescent="0.15">
      <c r="P136" s="5" t="s">
        <v>3048</v>
      </c>
      <c r="Q136" s="5">
        <v>1.2</v>
      </c>
      <c r="AH136" s="13"/>
      <c r="CX136" t="s">
        <v>563</v>
      </c>
      <c r="CZ136" s="27" t="s">
        <v>5152</v>
      </c>
    </row>
    <row r="137" spans="16:105" ht="15" customHeight="1" x14ac:dyDescent="0.15">
      <c r="P137" s="5" t="s">
        <v>3049</v>
      </c>
      <c r="Q137" s="5">
        <v>1</v>
      </c>
      <c r="AH137" s="13"/>
      <c r="CX137" t="s">
        <v>253</v>
      </c>
      <c r="CY137" s="27" t="s">
        <v>5166</v>
      </c>
      <c r="CZ137" s="27" t="s">
        <v>5165</v>
      </c>
    </row>
    <row r="138" spans="16:105" ht="15" customHeight="1" x14ac:dyDescent="0.15">
      <c r="AH138" s="13"/>
      <c r="CX138" t="s">
        <v>114</v>
      </c>
      <c r="CY138" s="27" t="s">
        <v>5152</v>
      </c>
      <c r="CZ138" s="27" t="s">
        <v>5157</v>
      </c>
    </row>
    <row r="139" spans="16:105" ht="15" customHeight="1" x14ac:dyDescent="0.15">
      <c r="P139" s="21"/>
      <c r="Q139" s="5" t="s">
        <v>3053</v>
      </c>
      <c r="AH139" s="13"/>
      <c r="CX139" t="s">
        <v>338</v>
      </c>
      <c r="CZ139" s="27" t="s">
        <v>5154</v>
      </c>
    </row>
    <row r="140" spans="16:105" ht="15" customHeight="1" x14ac:dyDescent="0.15">
      <c r="P140" s="5" t="s">
        <v>3045</v>
      </c>
      <c r="Q140" s="5">
        <v>2</v>
      </c>
      <c r="AH140" s="13"/>
      <c r="CX140" t="s">
        <v>461</v>
      </c>
      <c r="CZ140" s="27" t="s">
        <v>5154</v>
      </c>
    </row>
    <row r="141" spans="16:105" ht="15" customHeight="1" x14ac:dyDescent="0.15">
      <c r="P141" s="5" t="s">
        <v>3046</v>
      </c>
      <c r="Q141" s="5">
        <v>1.2</v>
      </c>
      <c r="AH141" s="13"/>
      <c r="CX141" t="s">
        <v>169</v>
      </c>
      <c r="CZ141" s="27" t="s">
        <v>5151</v>
      </c>
    </row>
    <row r="142" spans="16:105" ht="15" customHeight="1" x14ac:dyDescent="0.15">
      <c r="P142" s="5" t="s">
        <v>3047</v>
      </c>
      <c r="Q142" s="5">
        <v>1.2</v>
      </c>
      <c r="AH142" s="13"/>
      <c r="CX142" t="s">
        <v>478</v>
      </c>
      <c r="CZ142" s="27" t="s">
        <v>5152</v>
      </c>
    </row>
    <row r="143" spans="16:105" ht="15" customHeight="1" x14ac:dyDescent="0.15">
      <c r="P143" s="5" t="s">
        <v>3048</v>
      </c>
      <c r="Q143" s="5">
        <v>1</v>
      </c>
      <c r="R143" s="14"/>
      <c r="S143" s="14"/>
      <c r="T143" s="14"/>
      <c r="AH143" s="13"/>
      <c r="CX143" t="s">
        <v>694</v>
      </c>
      <c r="CY143" s="27" t="s">
        <v>5152</v>
      </c>
      <c r="CZ143" s="27" t="s">
        <v>5157</v>
      </c>
    </row>
    <row r="144" spans="16:105" ht="15" customHeight="1" x14ac:dyDescent="0.15">
      <c r="P144" s="5" t="s">
        <v>3049</v>
      </c>
      <c r="Q144" s="5">
        <v>1</v>
      </c>
      <c r="R144" s="14"/>
      <c r="S144" s="14"/>
      <c r="T144" s="14"/>
      <c r="AH144" s="13"/>
      <c r="CX144" t="s">
        <v>5089</v>
      </c>
      <c r="CY144" s="27" t="s">
        <v>5153</v>
      </c>
      <c r="CZ144" s="27" t="s">
        <v>5152</v>
      </c>
      <c r="DA144" s="27" t="s">
        <v>5152</v>
      </c>
    </row>
    <row r="145" spans="18:105" ht="15" customHeight="1" x14ac:dyDescent="0.15">
      <c r="R145" s="14"/>
      <c r="S145" s="14"/>
      <c r="T145" s="14"/>
      <c r="AH145" s="13"/>
      <c r="CX145" t="s">
        <v>4758</v>
      </c>
      <c r="CZ145" s="27" t="s">
        <v>5151</v>
      </c>
    </row>
    <row r="146" spans="18:105" ht="15" customHeight="1" x14ac:dyDescent="0.15">
      <c r="R146" s="14"/>
      <c r="S146" s="14"/>
      <c r="T146" s="14"/>
      <c r="AH146" s="13"/>
      <c r="CX146" t="s">
        <v>4743</v>
      </c>
      <c r="CZ146" s="27" t="s">
        <v>5151</v>
      </c>
    </row>
    <row r="147" spans="18:105" ht="15" customHeight="1" x14ac:dyDescent="0.15">
      <c r="AH147" s="13"/>
      <c r="CX147" t="s">
        <v>3813</v>
      </c>
      <c r="CZ147" s="27" t="s">
        <v>5151</v>
      </c>
    </row>
    <row r="148" spans="18:105" ht="15" customHeight="1" x14ac:dyDescent="0.15">
      <c r="AH148" s="13"/>
      <c r="CX148" t="s">
        <v>4006</v>
      </c>
      <c r="CZ148" s="27" t="s">
        <v>5153</v>
      </c>
    </row>
    <row r="149" spans="18:105" ht="15" customHeight="1" x14ac:dyDescent="0.15">
      <c r="AH149" s="13"/>
      <c r="CX149" t="s">
        <v>5066</v>
      </c>
      <c r="CY149" s="27" t="s">
        <v>5152</v>
      </c>
      <c r="CZ149" s="27" t="s">
        <v>5153</v>
      </c>
    </row>
    <row r="150" spans="18:105" ht="15" customHeight="1" x14ac:dyDescent="0.15">
      <c r="AH150" s="13"/>
      <c r="CX150" t="s">
        <v>4747</v>
      </c>
      <c r="CZ150" s="27" t="s">
        <v>5151</v>
      </c>
    </row>
    <row r="151" spans="18:105" ht="15" customHeight="1" x14ac:dyDescent="0.15">
      <c r="AH151" s="13"/>
      <c r="CX151" t="s">
        <v>4906</v>
      </c>
      <c r="CY151" s="27" t="s">
        <v>5153</v>
      </c>
      <c r="CZ151" s="27" t="s">
        <v>5151</v>
      </c>
    </row>
    <row r="152" spans="18:105" ht="15" customHeight="1" x14ac:dyDescent="0.15">
      <c r="AH152" s="13"/>
      <c r="CX152" t="s">
        <v>5080</v>
      </c>
      <c r="CY152" s="27" t="s">
        <v>5153</v>
      </c>
    </row>
    <row r="153" spans="18:105" ht="15" customHeight="1" x14ac:dyDescent="0.15">
      <c r="AH153" s="13"/>
      <c r="CX153" t="s">
        <v>4982</v>
      </c>
      <c r="CY153" s="27" t="s">
        <v>5153</v>
      </c>
      <c r="CZ153" s="27" t="s">
        <v>5154</v>
      </c>
      <c r="DA153" s="27" t="s">
        <v>5154</v>
      </c>
    </row>
    <row r="154" spans="18:105" ht="15" customHeight="1" x14ac:dyDescent="0.15">
      <c r="AH154" s="13"/>
      <c r="CX154" t="s">
        <v>4981</v>
      </c>
      <c r="CY154" s="27" t="s">
        <v>5153</v>
      </c>
      <c r="CZ154" s="27" t="s">
        <v>5151</v>
      </c>
    </row>
    <row r="155" spans="18:105" ht="15" customHeight="1" x14ac:dyDescent="0.15">
      <c r="AH155" s="13"/>
      <c r="CX155" t="s">
        <v>3348</v>
      </c>
      <c r="CZ155" s="27" t="s">
        <v>5153</v>
      </c>
    </row>
    <row r="156" spans="18:105" ht="15" customHeight="1" x14ac:dyDescent="0.15">
      <c r="AH156" s="13"/>
      <c r="CX156" t="s">
        <v>4643</v>
      </c>
      <c r="CZ156" s="27" t="s">
        <v>5153</v>
      </c>
    </row>
    <row r="157" spans="18:105" ht="15" customHeight="1" x14ac:dyDescent="0.15">
      <c r="AH157" s="13"/>
      <c r="CX157" t="s">
        <v>3343</v>
      </c>
      <c r="CZ157" s="27" t="s">
        <v>5154</v>
      </c>
    </row>
    <row r="158" spans="18:105" ht="15" customHeight="1" x14ac:dyDescent="0.15">
      <c r="AH158" s="13"/>
      <c r="CX158" t="s">
        <v>3270</v>
      </c>
      <c r="CZ158" s="27" t="s">
        <v>5154</v>
      </c>
    </row>
    <row r="159" spans="18:105" ht="15" customHeight="1" x14ac:dyDescent="0.15">
      <c r="AH159" s="13"/>
      <c r="CX159" t="s">
        <v>5014</v>
      </c>
      <c r="CY159" s="27" t="s">
        <v>5153</v>
      </c>
      <c r="CZ159" s="27" t="s">
        <v>2936</v>
      </c>
    </row>
    <row r="160" spans="18:105" ht="15" customHeight="1" x14ac:dyDescent="0.15">
      <c r="AH160" s="13"/>
      <c r="CX160" t="s">
        <v>4944</v>
      </c>
      <c r="CY160" s="27" t="s">
        <v>5154</v>
      </c>
      <c r="CZ160" s="27" t="s">
        <v>5153</v>
      </c>
    </row>
    <row r="161" spans="18:105" ht="15" customHeight="1" x14ac:dyDescent="0.15">
      <c r="R161" s="14"/>
      <c r="S161" s="14"/>
      <c r="T161" s="14"/>
      <c r="AH161" s="13"/>
      <c r="CX161" t="s">
        <v>3316</v>
      </c>
      <c r="CZ161" s="27" t="s">
        <v>5152</v>
      </c>
    </row>
    <row r="162" spans="18:105" ht="15" customHeight="1" x14ac:dyDescent="0.15">
      <c r="R162" s="14"/>
      <c r="S162" s="14"/>
      <c r="T162" s="14"/>
      <c r="AH162" s="13"/>
      <c r="CX162" t="s">
        <v>3236</v>
      </c>
      <c r="CZ162" s="27" t="s">
        <v>5152</v>
      </c>
    </row>
    <row r="163" spans="18:105" ht="15" customHeight="1" x14ac:dyDescent="0.15">
      <c r="R163" s="14"/>
      <c r="S163" s="14"/>
      <c r="T163" s="14"/>
      <c r="AH163" s="13"/>
      <c r="CX163" t="s">
        <v>4490</v>
      </c>
      <c r="CZ163" s="27" t="s">
        <v>5152</v>
      </c>
    </row>
    <row r="164" spans="18:105" ht="15" customHeight="1" x14ac:dyDescent="0.15">
      <c r="R164" s="14"/>
      <c r="S164" s="14"/>
      <c r="T164" s="14"/>
      <c r="AH164" s="13"/>
      <c r="CX164" t="s">
        <v>4648</v>
      </c>
      <c r="CZ164" s="27" t="s">
        <v>5153</v>
      </c>
    </row>
    <row r="165" spans="18:105" ht="15" customHeight="1" x14ac:dyDescent="0.15">
      <c r="AH165" s="13"/>
      <c r="CX165" t="s">
        <v>4888</v>
      </c>
      <c r="CZ165" s="27" t="s">
        <v>5154</v>
      </c>
    </row>
    <row r="166" spans="18:105" ht="15" customHeight="1" x14ac:dyDescent="0.15">
      <c r="AH166" s="13"/>
      <c r="CX166" t="s">
        <v>4522</v>
      </c>
      <c r="CZ166" s="27" t="s">
        <v>5154</v>
      </c>
    </row>
    <row r="167" spans="18:105" ht="15" customHeight="1" x14ac:dyDescent="0.15">
      <c r="AH167" s="13"/>
      <c r="CX167" t="s">
        <v>4971</v>
      </c>
      <c r="CY167" s="27" t="s">
        <v>5153</v>
      </c>
      <c r="CZ167" s="27" t="s">
        <v>5154</v>
      </c>
      <c r="DA167" s="27" t="s">
        <v>5154</v>
      </c>
    </row>
    <row r="168" spans="18:105" ht="15" customHeight="1" x14ac:dyDescent="0.15">
      <c r="AH168" s="13"/>
      <c r="CX168" t="s">
        <v>1523</v>
      </c>
      <c r="CZ168" s="27" t="s">
        <v>5153</v>
      </c>
    </row>
    <row r="169" spans="18:105" ht="15" customHeight="1" x14ac:dyDescent="0.15">
      <c r="AH169" s="13"/>
      <c r="CX169" t="s">
        <v>4492</v>
      </c>
      <c r="CZ169" s="27" t="s">
        <v>5153</v>
      </c>
    </row>
    <row r="170" spans="18:105" ht="15" customHeight="1" x14ac:dyDescent="0.15">
      <c r="AH170" s="13"/>
      <c r="CX170" t="s">
        <v>4889</v>
      </c>
      <c r="CY170" s="27" t="s">
        <v>5153</v>
      </c>
      <c r="CZ170" s="27" t="s">
        <v>5156</v>
      </c>
    </row>
    <row r="171" spans="18:105" ht="15" customHeight="1" x14ac:dyDescent="0.15">
      <c r="AH171" s="13"/>
      <c r="CX171" t="s">
        <v>4931</v>
      </c>
      <c r="CY171" s="27" t="s">
        <v>5154</v>
      </c>
      <c r="CZ171" s="27" t="s">
        <v>5153</v>
      </c>
    </row>
    <row r="172" spans="18:105" ht="15" customHeight="1" x14ac:dyDescent="0.15">
      <c r="AH172" s="13"/>
      <c r="CX172" t="s">
        <v>4651</v>
      </c>
      <c r="CZ172" s="27" t="s">
        <v>5153</v>
      </c>
    </row>
    <row r="173" spans="18:105" ht="15" customHeight="1" x14ac:dyDescent="0.15">
      <c r="AH173" s="13"/>
      <c r="CX173" t="s">
        <v>1575</v>
      </c>
      <c r="CY173" s="27" t="s">
        <v>5152</v>
      </c>
      <c r="CZ173" s="27" t="s">
        <v>5154</v>
      </c>
    </row>
    <row r="174" spans="18:105" ht="15" customHeight="1" x14ac:dyDescent="0.15">
      <c r="AH174" s="13"/>
      <c r="CX174" t="s">
        <v>4750</v>
      </c>
      <c r="CY174" s="27" t="s">
        <v>5153</v>
      </c>
      <c r="CZ174" s="27" t="s">
        <v>5154</v>
      </c>
    </row>
    <row r="175" spans="18:105" ht="15" customHeight="1" x14ac:dyDescent="0.15">
      <c r="AH175" s="13"/>
      <c r="CX175" t="s">
        <v>4751</v>
      </c>
      <c r="CY175" s="27" t="s">
        <v>5153</v>
      </c>
      <c r="CZ175" s="27" t="s">
        <v>5154</v>
      </c>
    </row>
    <row r="176" spans="18:105" ht="15" customHeight="1" x14ac:dyDescent="0.15">
      <c r="AH176" s="13"/>
      <c r="CX176" t="s">
        <v>5049</v>
      </c>
      <c r="CY176" s="27" t="s">
        <v>5152</v>
      </c>
      <c r="CZ176" s="27" t="s">
        <v>5153</v>
      </c>
    </row>
    <row r="177" spans="18:105" ht="15" customHeight="1" x14ac:dyDescent="0.15">
      <c r="AH177" s="13"/>
      <c r="CX177" t="s">
        <v>5179</v>
      </c>
      <c r="CY177" s="27" t="s">
        <v>5166</v>
      </c>
      <c r="CZ177" s="27" t="s">
        <v>5165</v>
      </c>
    </row>
    <row r="178" spans="18:105" ht="15" customHeight="1" x14ac:dyDescent="0.15">
      <c r="AH178" s="13"/>
      <c r="CX178" t="s">
        <v>4932</v>
      </c>
      <c r="CY178" s="27" t="s">
        <v>5153</v>
      </c>
      <c r="CZ178" s="27" t="s">
        <v>5151</v>
      </c>
      <c r="DA178" s="27" t="s">
        <v>5151</v>
      </c>
    </row>
    <row r="179" spans="18:105" ht="15" customHeight="1" x14ac:dyDescent="0.15">
      <c r="R179" s="14"/>
      <c r="S179" s="14"/>
      <c r="T179" s="14"/>
      <c r="AH179" s="13"/>
      <c r="CX179" t="s">
        <v>820</v>
      </c>
      <c r="CY179" s="27" t="s">
        <v>5157</v>
      </c>
      <c r="CZ179" s="27" t="s">
        <v>5152</v>
      </c>
    </row>
    <row r="180" spans="18:105" ht="15" customHeight="1" x14ac:dyDescent="0.15">
      <c r="R180" s="14"/>
      <c r="S180" s="14"/>
      <c r="T180" s="14"/>
      <c r="AH180" s="13"/>
      <c r="CX180" t="s">
        <v>4939</v>
      </c>
      <c r="CY180" s="27" t="s">
        <v>5153</v>
      </c>
      <c r="CZ180" s="27" t="s">
        <v>5154</v>
      </c>
      <c r="DA180" s="27" t="s">
        <v>5152</v>
      </c>
    </row>
    <row r="181" spans="18:105" ht="15" customHeight="1" x14ac:dyDescent="0.15">
      <c r="R181" s="14"/>
      <c r="S181" s="14"/>
      <c r="T181" s="14"/>
      <c r="AH181" s="13"/>
      <c r="CX181" t="s">
        <v>3819</v>
      </c>
      <c r="CZ181" s="27" t="s">
        <v>5154</v>
      </c>
    </row>
    <row r="182" spans="18:105" ht="15" customHeight="1" x14ac:dyDescent="0.15">
      <c r="R182" s="14"/>
      <c r="S182" s="14"/>
      <c r="T182" s="14"/>
      <c r="AH182" s="13"/>
      <c r="CX182" t="s">
        <v>558</v>
      </c>
      <c r="CY182" s="27" t="s">
        <v>5157</v>
      </c>
      <c r="CZ182" s="27" t="s">
        <v>5152</v>
      </c>
    </row>
    <row r="183" spans="18:105" ht="15" customHeight="1" x14ac:dyDescent="0.15">
      <c r="AH183" s="13"/>
      <c r="CX183" t="s">
        <v>3892</v>
      </c>
      <c r="CZ183" s="27" t="s">
        <v>5152</v>
      </c>
    </row>
    <row r="184" spans="18:105" ht="15" customHeight="1" x14ac:dyDescent="0.15">
      <c r="AH184" s="13"/>
      <c r="CX184" t="s">
        <v>3883</v>
      </c>
      <c r="CZ184" s="27" t="s">
        <v>5152</v>
      </c>
    </row>
    <row r="185" spans="18:105" ht="15" customHeight="1" x14ac:dyDescent="0.15">
      <c r="AH185" s="13"/>
      <c r="CX185" t="s">
        <v>456</v>
      </c>
      <c r="CY185" s="27" t="s">
        <v>5157</v>
      </c>
      <c r="CZ185" s="27" t="s">
        <v>5154</v>
      </c>
    </row>
    <row r="186" spans="18:105" ht="15" customHeight="1" x14ac:dyDescent="0.15">
      <c r="AH186" s="13"/>
      <c r="CX186" t="s">
        <v>5136</v>
      </c>
      <c r="CY186" s="27" t="s">
        <v>5151</v>
      </c>
      <c r="CZ186" s="27" t="s">
        <v>5154</v>
      </c>
    </row>
    <row r="187" spans="18:105" ht="15" customHeight="1" x14ac:dyDescent="0.15">
      <c r="AH187" s="13"/>
      <c r="CX187" t="s">
        <v>3352</v>
      </c>
      <c r="CZ187" s="27" t="s">
        <v>5151</v>
      </c>
    </row>
    <row r="188" spans="18:105" ht="15" customHeight="1" x14ac:dyDescent="0.15">
      <c r="AH188" s="13"/>
      <c r="CX188" t="s">
        <v>4500</v>
      </c>
      <c r="CZ188" s="27" t="s">
        <v>5153</v>
      </c>
    </row>
    <row r="189" spans="18:105" ht="15" customHeight="1" x14ac:dyDescent="0.15">
      <c r="AH189" s="13"/>
      <c r="CX189" t="s">
        <v>4979</v>
      </c>
      <c r="CY189" s="27" t="s">
        <v>5154</v>
      </c>
      <c r="CZ189" s="27" t="s">
        <v>5153</v>
      </c>
    </row>
    <row r="190" spans="18:105" ht="15" customHeight="1" x14ac:dyDescent="0.15">
      <c r="AH190" s="13"/>
      <c r="CX190" t="s">
        <v>4978</v>
      </c>
      <c r="CY190" s="27" t="s">
        <v>5168</v>
      </c>
      <c r="CZ190" s="27" t="s">
        <v>5153</v>
      </c>
    </row>
    <row r="191" spans="18:105" ht="15" customHeight="1" x14ac:dyDescent="0.15">
      <c r="AH191" s="13"/>
      <c r="CX191" t="s">
        <v>4940</v>
      </c>
      <c r="CY191" s="27" t="s">
        <v>5153</v>
      </c>
      <c r="CZ191" s="27" t="s">
        <v>5153</v>
      </c>
      <c r="DA191" s="27" t="s">
        <v>5152</v>
      </c>
    </row>
    <row r="192" spans="18:105" ht="15" customHeight="1" x14ac:dyDescent="0.15">
      <c r="AH192" s="13"/>
      <c r="CX192" t="s">
        <v>4501</v>
      </c>
      <c r="CZ192" s="27" t="s">
        <v>5153</v>
      </c>
    </row>
    <row r="193" spans="18:105" ht="15" customHeight="1" x14ac:dyDescent="0.15">
      <c r="AH193" s="13"/>
      <c r="CX193" t="s">
        <v>4826</v>
      </c>
      <c r="CY193" s="27" t="s">
        <v>5153</v>
      </c>
      <c r="CZ193" s="27" t="s">
        <v>5154</v>
      </c>
    </row>
    <row r="194" spans="18:105" ht="15" customHeight="1" x14ac:dyDescent="0.15">
      <c r="AH194" s="13"/>
      <c r="CX194" t="s">
        <v>4951</v>
      </c>
      <c r="CY194" s="27" t="s">
        <v>5153</v>
      </c>
      <c r="CZ194" s="27" t="s">
        <v>5153</v>
      </c>
      <c r="DA194" s="27" t="s">
        <v>5159</v>
      </c>
    </row>
    <row r="195" spans="18:105" ht="15" customHeight="1" x14ac:dyDescent="0.15">
      <c r="AH195" s="13"/>
      <c r="CX195" t="s">
        <v>3985</v>
      </c>
      <c r="CZ195" s="27" t="s">
        <v>5153</v>
      </c>
    </row>
    <row r="196" spans="18:105" ht="15" customHeight="1" x14ac:dyDescent="0.15">
      <c r="AH196" s="13"/>
      <c r="CX196" t="s">
        <v>4353</v>
      </c>
      <c r="CZ196" s="27" t="s">
        <v>5152</v>
      </c>
    </row>
    <row r="197" spans="18:105" ht="15" customHeight="1" x14ac:dyDescent="0.15">
      <c r="R197" s="14"/>
      <c r="S197" s="14"/>
      <c r="T197" s="14"/>
      <c r="AH197" s="13"/>
      <c r="CX197" t="s">
        <v>4503</v>
      </c>
      <c r="CZ197" s="27" t="s">
        <v>5152</v>
      </c>
    </row>
    <row r="198" spans="18:105" ht="15" customHeight="1" x14ac:dyDescent="0.15">
      <c r="R198" s="14"/>
      <c r="S198" s="14"/>
      <c r="T198" s="14"/>
      <c r="AH198" s="13"/>
      <c r="CX198" t="s">
        <v>5092</v>
      </c>
      <c r="CY198" s="27" t="s">
        <v>5152</v>
      </c>
      <c r="CZ198" s="27" t="s">
        <v>5153</v>
      </c>
    </row>
    <row r="199" spans="18:105" ht="15" customHeight="1" x14ac:dyDescent="0.15">
      <c r="R199" s="14"/>
      <c r="S199" s="14"/>
      <c r="T199" s="14"/>
      <c r="AH199" s="13"/>
      <c r="CX199" t="s">
        <v>4905</v>
      </c>
      <c r="CY199" s="27" t="s">
        <v>5153</v>
      </c>
      <c r="CZ199" s="27" t="s">
        <v>5153</v>
      </c>
      <c r="DA199" s="27" t="s">
        <v>5152</v>
      </c>
    </row>
    <row r="200" spans="18:105" ht="15" customHeight="1" x14ac:dyDescent="0.15">
      <c r="R200" s="14"/>
      <c r="S200" s="14"/>
      <c r="T200" s="14"/>
      <c r="AH200" s="13"/>
      <c r="CX200" t="s">
        <v>3886</v>
      </c>
      <c r="CY200" s="27" t="s">
        <v>5153</v>
      </c>
      <c r="CZ200" s="27" t="s">
        <v>5152</v>
      </c>
    </row>
    <row r="201" spans="18:105" ht="15" customHeight="1" x14ac:dyDescent="0.15">
      <c r="AH201" s="13"/>
      <c r="CX201" t="s">
        <v>5050</v>
      </c>
      <c r="CY201" s="27" t="s">
        <v>5153</v>
      </c>
      <c r="CZ201" s="27" t="s">
        <v>5154</v>
      </c>
      <c r="DA201" s="27" t="s">
        <v>5152</v>
      </c>
    </row>
    <row r="202" spans="18:105" ht="15" customHeight="1" x14ac:dyDescent="0.15">
      <c r="CX202" t="s">
        <v>3821</v>
      </c>
      <c r="CZ202" s="27" t="s">
        <v>5152</v>
      </c>
    </row>
    <row r="203" spans="18:105" ht="15" customHeight="1" x14ac:dyDescent="0.15">
      <c r="CX203" t="s">
        <v>4904</v>
      </c>
      <c r="CY203" s="27" t="s">
        <v>5153</v>
      </c>
      <c r="CZ203" s="27" t="s">
        <v>5153</v>
      </c>
      <c r="DA203" s="27" t="s">
        <v>5161</v>
      </c>
    </row>
    <row r="204" spans="18:105" ht="15" customHeight="1" x14ac:dyDescent="0.15">
      <c r="CX204" t="s">
        <v>3353</v>
      </c>
      <c r="CZ204" s="27" t="s">
        <v>5153</v>
      </c>
    </row>
    <row r="205" spans="18:105" ht="15" customHeight="1" x14ac:dyDescent="0.15">
      <c r="CX205" t="s">
        <v>4173</v>
      </c>
      <c r="CY205" s="27" t="s">
        <v>5153</v>
      </c>
      <c r="CZ205" s="27" t="s">
        <v>5156</v>
      </c>
    </row>
    <row r="206" spans="18:105" ht="15" customHeight="1" x14ac:dyDescent="0.15">
      <c r="CX206" t="s">
        <v>956</v>
      </c>
      <c r="CZ206" s="27" t="s">
        <v>5157</v>
      </c>
    </row>
    <row r="207" spans="18:105" ht="15" customHeight="1" x14ac:dyDescent="0.15">
      <c r="CX207" t="s">
        <v>398</v>
      </c>
      <c r="CY207" s="27" t="s">
        <v>5153</v>
      </c>
      <c r="CZ207" s="27" t="s">
        <v>5155</v>
      </c>
    </row>
    <row r="208" spans="18:105" ht="15" customHeight="1" x14ac:dyDescent="0.15">
      <c r="CX208" t="s">
        <v>3762</v>
      </c>
      <c r="CY208" s="27" t="s">
        <v>5153</v>
      </c>
      <c r="CZ208" s="27" t="s">
        <v>5155</v>
      </c>
    </row>
    <row r="209" spans="102:105" ht="15" customHeight="1" x14ac:dyDescent="0.15">
      <c r="CX209" t="s">
        <v>3900</v>
      </c>
      <c r="CZ209" s="27" t="s">
        <v>5151</v>
      </c>
    </row>
    <row r="210" spans="102:105" ht="15" customHeight="1" x14ac:dyDescent="0.15">
      <c r="CX210" t="s">
        <v>4533</v>
      </c>
      <c r="CZ210" s="27" t="s">
        <v>5153</v>
      </c>
    </row>
    <row r="211" spans="102:105" ht="15" customHeight="1" x14ac:dyDescent="0.15">
      <c r="CX211" t="s">
        <v>4537</v>
      </c>
      <c r="CY211" s="27" t="s">
        <v>5153</v>
      </c>
      <c r="CZ211" s="27" t="s">
        <v>5156</v>
      </c>
    </row>
    <row r="212" spans="102:105" ht="15" customHeight="1" x14ac:dyDescent="0.15">
      <c r="CX212" t="s">
        <v>3119</v>
      </c>
      <c r="CY212" s="27" t="s">
        <v>5152</v>
      </c>
      <c r="CZ212" s="27" t="s">
        <v>5155</v>
      </c>
    </row>
    <row r="213" spans="102:105" ht="15" customHeight="1" x14ac:dyDescent="0.15">
      <c r="CX213" t="s">
        <v>3091</v>
      </c>
      <c r="CY213" s="27" t="s">
        <v>5152</v>
      </c>
      <c r="CZ213" s="27" t="s">
        <v>5155</v>
      </c>
    </row>
    <row r="214" spans="102:105" ht="15" customHeight="1" x14ac:dyDescent="0.15">
      <c r="CX214" t="s">
        <v>4952</v>
      </c>
      <c r="CY214" s="27" t="s">
        <v>5153</v>
      </c>
      <c r="CZ214" s="27" t="s">
        <v>5153</v>
      </c>
      <c r="DA214" s="27" t="s">
        <v>5159</v>
      </c>
    </row>
    <row r="215" spans="102:105" ht="15" customHeight="1" x14ac:dyDescent="0.15">
      <c r="CX215" t="s">
        <v>3888</v>
      </c>
      <c r="CY215" s="27" t="s">
        <v>5153</v>
      </c>
      <c r="CZ215" s="27" t="s">
        <v>5154</v>
      </c>
    </row>
    <row r="216" spans="102:105" ht="15" customHeight="1" x14ac:dyDescent="0.15">
      <c r="CX216" t="s">
        <v>3823</v>
      </c>
      <c r="CZ216" s="27" t="s">
        <v>5151</v>
      </c>
    </row>
    <row r="217" spans="102:105" ht="15" customHeight="1" x14ac:dyDescent="0.15">
      <c r="CX217" t="s">
        <v>4954</v>
      </c>
      <c r="CY217" s="27" t="s">
        <v>5153</v>
      </c>
      <c r="CZ217" s="27" t="s">
        <v>5153</v>
      </c>
      <c r="DA217" s="27" t="s">
        <v>5168</v>
      </c>
    </row>
    <row r="218" spans="102:105" ht="15" customHeight="1" x14ac:dyDescent="0.15">
      <c r="CX218" t="s">
        <v>4251</v>
      </c>
      <c r="CY218" s="27" t="s">
        <v>5154</v>
      </c>
      <c r="CZ218" s="27" t="s">
        <v>5158</v>
      </c>
    </row>
    <row r="219" spans="102:105" ht="15" customHeight="1" x14ac:dyDescent="0.15">
      <c r="CX219" t="s">
        <v>4278</v>
      </c>
      <c r="CY219" s="27" t="s">
        <v>5154</v>
      </c>
      <c r="CZ219" s="27" t="s">
        <v>5158</v>
      </c>
    </row>
    <row r="220" spans="102:105" ht="15" customHeight="1" x14ac:dyDescent="0.15">
      <c r="CX220" t="s">
        <v>3412</v>
      </c>
      <c r="CY220" s="27" t="s">
        <v>5153</v>
      </c>
      <c r="CZ220" s="27" t="s">
        <v>5154</v>
      </c>
    </row>
    <row r="221" spans="102:105" ht="15" customHeight="1" x14ac:dyDescent="0.15">
      <c r="CX221" t="s">
        <v>3026</v>
      </c>
      <c r="CY221" s="27" t="s">
        <v>5153</v>
      </c>
      <c r="CZ221" s="27" t="s">
        <v>5154</v>
      </c>
    </row>
    <row r="222" spans="102:105" ht="15" customHeight="1" x14ac:dyDescent="0.15">
      <c r="CX222" t="s">
        <v>3148</v>
      </c>
      <c r="CY222" s="27" t="s">
        <v>5153</v>
      </c>
      <c r="CZ222" s="27" t="s">
        <v>5154</v>
      </c>
    </row>
    <row r="223" spans="102:105" ht="15" customHeight="1" x14ac:dyDescent="0.15">
      <c r="CX223" t="s">
        <v>5042</v>
      </c>
      <c r="CY223" s="27" t="s">
        <v>5153</v>
      </c>
      <c r="CZ223" s="27" t="s">
        <v>5151</v>
      </c>
    </row>
    <row r="224" spans="102:105" ht="15" customHeight="1" x14ac:dyDescent="0.15">
      <c r="CX224" t="s">
        <v>4832</v>
      </c>
      <c r="CY224" s="27" t="s">
        <v>5153</v>
      </c>
      <c r="CZ224" s="27" t="s">
        <v>5152</v>
      </c>
    </row>
    <row r="225" spans="102:105" ht="15" customHeight="1" x14ac:dyDescent="0.15">
      <c r="CX225" t="s">
        <v>4540</v>
      </c>
      <c r="CY225" s="27" t="s">
        <v>5154</v>
      </c>
      <c r="CZ225" s="27" t="s">
        <v>5152</v>
      </c>
    </row>
    <row r="226" spans="102:105" ht="15" customHeight="1" x14ac:dyDescent="0.15">
      <c r="CX226" t="s">
        <v>4980</v>
      </c>
      <c r="CY226" s="27" t="s">
        <v>5152</v>
      </c>
      <c r="CZ226" s="27" t="s">
        <v>5153</v>
      </c>
    </row>
    <row r="227" spans="102:105" ht="15" customHeight="1" x14ac:dyDescent="0.15">
      <c r="CX227" t="s">
        <v>5027</v>
      </c>
      <c r="CY227" s="27" t="s">
        <v>5151</v>
      </c>
      <c r="CZ227" s="27" t="s">
        <v>5153</v>
      </c>
      <c r="DA227" s="27" t="s">
        <v>5153</v>
      </c>
    </row>
    <row r="228" spans="102:105" ht="15" customHeight="1" x14ac:dyDescent="0.15">
      <c r="CX228" t="s">
        <v>3824</v>
      </c>
      <c r="CZ228" s="27" t="s">
        <v>5153</v>
      </c>
    </row>
    <row r="229" spans="102:105" ht="15" customHeight="1" x14ac:dyDescent="0.15">
      <c r="CX229" t="s">
        <v>5083</v>
      </c>
      <c r="CY229" s="27" t="s">
        <v>5151</v>
      </c>
      <c r="CZ229" s="27" t="s">
        <v>5153</v>
      </c>
      <c r="DA229" s="27" t="s">
        <v>5154</v>
      </c>
    </row>
    <row r="230" spans="102:105" ht="15" customHeight="1" x14ac:dyDescent="0.15">
      <c r="CX230" t="s">
        <v>4549</v>
      </c>
      <c r="CY230" s="27" t="s">
        <v>5153</v>
      </c>
      <c r="CZ230" s="27" t="s">
        <v>5167</v>
      </c>
    </row>
    <row r="231" spans="102:105" ht="15" customHeight="1" x14ac:dyDescent="0.15">
      <c r="CX231" t="s">
        <v>4552</v>
      </c>
      <c r="CY231" s="27" t="s">
        <v>5153</v>
      </c>
      <c r="CZ231" s="27" t="s">
        <v>5167</v>
      </c>
    </row>
    <row r="232" spans="102:105" ht="15" customHeight="1" x14ac:dyDescent="0.15">
      <c r="CX232" t="s">
        <v>379</v>
      </c>
      <c r="CZ232" s="27" t="s">
        <v>5152</v>
      </c>
    </row>
    <row r="233" spans="102:105" ht="15" customHeight="1" x14ac:dyDescent="0.15">
      <c r="CX233" t="s">
        <v>573</v>
      </c>
      <c r="CZ233" s="27" t="s">
        <v>5152</v>
      </c>
    </row>
    <row r="234" spans="102:105" ht="15" customHeight="1" x14ac:dyDescent="0.15">
      <c r="CX234" t="s">
        <v>3309</v>
      </c>
      <c r="CZ234" s="27" t="s">
        <v>5152</v>
      </c>
    </row>
    <row r="235" spans="102:105" ht="15" customHeight="1" x14ac:dyDescent="0.15">
      <c r="CX235" t="s">
        <v>4825</v>
      </c>
      <c r="CY235" s="27" t="s">
        <v>5153</v>
      </c>
      <c r="CZ235" s="27" t="s">
        <v>5152</v>
      </c>
    </row>
    <row r="236" spans="102:105" ht="15" customHeight="1" x14ac:dyDescent="0.15">
      <c r="CX236" t="s">
        <v>5071</v>
      </c>
      <c r="CY236" s="27" t="s">
        <v>5153</v>
      </c>
      <c r="CZ236" s="27" t="s">
        <v>5152</v>
      </c>
      <c r="DA236" s="27" t="s">
        <v>5152</v>
      </c>
    </row>
    <row r="237" spans="102:105" ht="15" customHeight="1" x14ac:dyDescent="0.15">
      <c r="CX237" t="s">
        <v>4898</v>
      </c>
      <c r="CY237" s="27" t="s">
        <v>5153</v>
      </c>
      <c r="CZ237" s="27" t="s">
        <v>5154</v>
      </c>
    </row>
    <row r="238" spans="102:105" ht="15" customHeight="1" x14ac:dyDescent="0.15">
      <c r="CX238" t="s">
        <v>4897</v>
      </c>
      <c r="CY238" s="27" t="s">
        <v>5153</v>
      </c>
      <c r="CZ238" s="27" t="s">
        <v>5153</v>
      </c>
      <c r="DA238" s="27" t="s">
        <v>5159</v>
      </c>
    </row>
    <row r="239" spans="102:105" ht="15" customHeight="1" x14ac:dyDescent="0.15">
      <c r="CX239" t="s">
        <v>3890</v>
      </c>
      <c r="CZ239" s="27" t="s">
        <v>5153</v>
      </c>
    </row>
    <row r="240" spans="102:105" ht="15" customHeight="1" x14ac:dyDescent="0.15">
      <c r="CX240" t="s">
        <v>4177</v>
      </c>
      <c r="CY240" s="27" t="s">
        <v>5154</v>
      </c>
      <c r="CZ240" s="27" t="s">
        <v>5152</v>
      </c>
    </row>
    <row r="241" spans="102:105" ht="15" customHeight="1" x14ac:dyDescent="0.15">
      <c r="CX241" t="s">
        <v>4901</v>
      </c>
      <c r="CY241" s="27" t="s">
        <v>5154</v>
      </c>
      <c r="CZ241" s="27" t="s">
        <v>5153</v>
      </c>
      <c r="DA241" s="27" t="s">
        <v>5153</v>
      </c>
    </row>
    <row r="242" spans="102:105" ht="15" customHeight="1" x14ac:dyDescent="0.15">
      <c r="CX242" t="s">
        <v>3904</v>
      </c>
      <c r="CZ242" s="27" t="s">
        <v>5154</v>
      </c>
    </row>
    <row r="243" spans="102:105" ht="15" customHeight="1" x14ac:dyDescent="0.15">
      <c r="CX243" t="s">
        <v>4756</v>
      </c>
      <c r="CY243" s="27" t="s">
        <v>5152</v>
      </c>
      <c r="CZ243" s="27" t="s">
        <v>2936</v>
      </c>
    </row>
    <row r="244" spans="102:105" ht="15" customHeight="1" x14ac:dyDescent="0.15">
      <c r="CX244" t="s">
        <v>5093</v>
      </c>
      <c r="CY244" s="27" t="s">
        <v>5154</v>
      </c>
      <c r="CZ244" s="27" t="s">
        <v>5153</v>
      </c>
    </row>
    <row r="245" spans="102:105" ht="15" customHeight="1" x14ac:dyDescent="0.15">
      <c r="CX245" t="s">
        <v>5175</v>
      </c>
      <c r="CZ245" s="27" t="s">
        <v>5152</v>
      </c>
    </row>
    <row r="246" spans="102:105" ht="15" customHeight="1" x14ac:dyDescent="0.15">
      <c r="CX246" t="s">
        <v>4716</v>
      </c>
      <c r="CZ246" s="27" t="s">
        <v>5152</v>
      </c>
    </row>
    <row r="247" spans="102:105" ht="15" customHeight="1" x14ac:dyDescent="0.15">
      <c r="CX247" t="s">
        <v>4639</v>
      </c>
      <c r="CZ247" s="27" t="s">
        <v>5152</v>
      </c>
    </row>
    <row r="248" spans="102:105" ht="15" customHeight="1" x14ac:dyDescent="0.15">
      <c r="CX248" t="s">
        <v>4782</v>
      </c>
      <c r="CY248" s="27" t="s">
        <v>5151</v>
      </c>
      <c r="CZ248" s="27" t="s">
        <v>5153</v>
      </c>
    </row>
    <row r="249" spans="102:105" ht="15" customHeight="1" x14ac:dyDescent="0.15">
      <c r="CX249" t="s">
        <v>581</v>
      </c>
      <c r="CZ249" s="27" t="s">
        <v>5157</v>
      </c>
    </row>
    <row r="250" spans="102:105" ht="15" customHeight="1" x14ac:dyDescent="0.15">
      <c r="CX250" t="s">
        <v>4556</v>
      </c>
      <c r="CZ250" s="27" t="s">
        <v>5153</v>
      </c>
    </row>
    <row r="251" spans="102:105" ht="15" customHeight="1" x14ac:dyDescent="0.15">
      <c r="CX251" t="s">
        <v>4991</v>
      </c>
      <c r="CZ251" s="27" t="s">
        <v>5151</v>
      </c>
    </row>
    <row r="252" spans="102:105" ht="15" customHeight="1" x14ac:dyDescent="0.15">
      <c r="CX252" t="s">
        <v>4956</v>
      </c>
      <c r="CY252" s="27" t="s">
        <v>5153</v>
      </c>
      <c r="CZ252" s="27" t="s">
        <v>5151</v>
      </c>
    </row>
    <row r="253" spans="102:105" ht="15" customHeight="1" x14ac:dyDescent="0.15">
      <c r="CX253" t="s">
        <v>4759</v>
      </c>
      <c r="CZ253" s="27" t="s">
        <v>5152</v>
      </c>
    </row>
    <row r="254" spans="102:105" ht="15" customHeight="1" x14ac:dyDescent="0.15">
      <c r="CX254" t="s">
        <v>3522</v>
      </c>
      <c r="CZ254" s="27" t="s">
        <v>5152</v>
      </c>
    </row>
    <row r="255" spans="102:105" ht="15" customHeight="1" x14ac:dyDescent="0.15">
      <c r="CX255" t="s">
        <v>4047</v>
      </c>
      <c r="CZ255" s="27" t="s">
        <v>5153</v>
      </c>
    </row>
    <row r="256" spans="102:105" ht="15" customHeight="1" x14ac:dyDescent="0.15">
      <c r="CX256" t="s">
        <v>4957</v>
      </c>
      <c r="CY256" s="27" t="s">
        <v>5153</v>
      </c>
      <c r="CZ256" s="27" t="s">
        <v>5152</v>
      </c>
      <c r="DA256" s="27" t="s">
        <v>5152</v>
      </c>
    </row>
    <row r="257" spans="102:105" ht="15" customHeight="1" x14ac:dyDescent="0.15">
      <c r="CX257" t="s">
        <v>5121</v>
      </c>
      <c r="CY257" s="27" t="s">
        <v>5153</v>
      </c>
      <c r="CZ257" s="27" t="s">
        <v>5153</v>
      </c>
      <c r="DA257" s="27" t="s">
        <v>5159</v>
      </c>
    </row>
    <row r="258" spans="102:105" ht="15" customHeight="1" x14ac:dyDescent="0.15">
      <c r="CX258" t="s">
        <v>4902</v>
      </c>
      <c r="CY258" s="27" t="s">
        <v>5153</v>
      </c>
      <c r="CZ258" s="27" t="s">
        <v>5153</v>
      </c>
      <c r="DA258" s="27" t="s">
        <v>5152</v>
      </c>
    </row>
    <row r="259" spans="102:105" ht="15" customHeight="1" x14ac:dyDescent="0.15">
      <c r="CX259" t="s">
        <v>4181</v>
      </c>
      <c r="CZ259" s="27" t="s">
        <v>5153</v>
      </c>
    </row>
    <row r="260" spans="102:105" ht="15" customHeight="1" x14ac:dyDescent="0.15">
      <c r="CX260" t="s">
        <v>3831</v>
      </c>
      <c r="CZ260" s="27" t="s">
        <v>5153</v>
      </c>
    </row>
    <row r="261" spans="102:105" ht="15" customHeight="1" x14ac:dyDescent="0.15">
      <c r="CX261" t="s">
        <v>5025</v>
      </c>
      <c r="CY261" s="27" t="s">
        <v>5152</v>
      </c>
      <c r="CZ261" s="27" t="s">
        <v>5153</v>
      </c>
    </row>
    <row r="262" spans="102:105" ht="15" customHeight="1" x14ac:dyDescent="0.15">
      <c r="CX262" t="s">
        <v>5001</v>
      </c>
      <c r="CY262" s="27" t="s">
        <v>5153</v>
      </c>
      <c r="CZ262" s="27" t="s">
        <v>5153</v>
      </c>
      <c r="DA262" s="27" t="s">
        <v>5151</v>
      </c>
    </row>
    <row r="263" spans="102:105" ht="15" customHeight="1" x14ac:dyDescent="0.15">
      <c r="CX263" t="s">
        <v>3832</v>
      </c>
      <c r="CZ263" s="27" t="s">
        <v>5153</v>
      </c>
    </row>
    <row r="264" spans="102:105" ht="15" customHeight="1" x14ac:dyDescent="0.15">
      <c r="CX264" t="s">
        <v>4504</v>
      </c>
      <c r="CY264" s="27" t="s">
        <v>5153</v>
      </c>
      <c r="CZ264" s="27" t="s">
        <v>5151</v>
      </c>
    </row>
    <row r="265" spans="102:105" ht="15" customHeight="1" x14ac:dyDescent="0.15">
      <c r="CX265" t="s">
        <v>4558</v>
      </c>
      <c r="CZ265" s="27" t="s">
        <v>5151</v>
      </c>
    </row>
    <row r="266" spans="102:105" ht="15" customHeight="1" x14ac:dyDescent="0.15">
      <c r="CX266" t="s">
        <v>3910</v>
      </c>
      <c r="CZ266" s="27" t="s">
        <v>5154</v>
      </c>
    </row>
    <row r="267" spans="102:105" ht="15" customHeight="1" x14ac:dyDescent="0.15">
      <c r="CX267" t="s">
        <v>5028</v>
      </c>
      <c r="CY267" s="27" t="s">
        <v>5153</v>
      </c>
      <c r="CZ267" s="27" t="s">
        <v>5153</v>
      </c>
      <c r="DA267" s="27" t="s">
        <v>5152</v>
      </c>
    </row>
    <row r="268" spans="102:105" ht="15" customHeight="1" x14ac:dyDescent="0.15">
      <c r="CX268" t="s">
        <v>4187</v>
      </c>
      <c r="CZ268" s="27" t="s">
        <v>5153</v>
      </c>
    </row>
    <row r="269" spans="102:105" ht="15" customHeight="1" x14ac:dyDescent="0.15">
      <c r="CX269" t="s">
        <v>5098</v>
      </c>
      <c r="CY269" s="27" t="s">
        <v>5152</v>
      </c>
      <c r="CZ269" s="27" t="s">
        <v>5153</v>
      </c>
    </row>
    <row r="270" spans="102:105" ht="15" customHeight="1" x14ac:dyDescent="0.15">
      <c r="CX270" t="s">
        <v>2916</v>
      </c>
      <c r="CZ270" s="27" t="s">
        <v>5152</v>
      </c>
    </row>
    <row r="271" spans="102:105" ht="15" customHeight="1" x14ac:dyDescent="0.15">
      <c r="CX271" t="s">
        <v>705</v>
      </c>
      <c r="CZ271" s="27" t="s">
        <v>5152</v>
      </c>
    </row>
    <row r="272" spans="102:105" ht="15" customHeight="1" x14ac:dyDescent="0.15">
      <c r="CX272" t="s">
        <v>5087</v>
      </c>
      <c r="CY272" s="27" t="s">
        <v>5153</v>
      </c>
      <c r="CZ272" s="27" t="s">
        <v>5154</v>
      </c>
      <c r="DA272" s="27" t="s">
        <v>5152</v>
      </c>
    </row>
    <row r="273" spans="102:105" ht="15" customHeight="1" x14ac:dyDescent="0.15">
      <c r="CX273" t="s">
        <v>4297</v>
      </c>
      <c r="CY273" s="27" t="s">
        <v>5153</v>
      </c>
      <c r="CZ273" s="27" t="s">
        <v>5152</v>
      </c>
    </row>
    <row r="274" spans="102:105" ht="15" customHeight="1" x14ac:dyDescent="0.15">
      <c r="CX274" t="s">
        <v>4918</v>
      </c>
      <c r="CY274" s="27" t="s">
        <v>5166</v>
      </c>
      <c r="CZ274" s="27" t="s">
        <v>5168</v>
      </c>
    </row>
    <row r="275" spans="102:105" ht="15" customHeight="1" x14ac:dyDescent="0.15">
      <c r="CX275" t="s">
        <v>4908</v>
      </c>
      <c r="CY275" s="27" t="s">
        <v>5153</v>
      </c>
      <c r="CZ275" s="27" t="s">
        <v>5153</v>
      </c>
      <c r="DA275" s="27" t="s">
        <v>5168</v>
      </c>
    </row>
    <row r="276" spans="102:105" ht="15" customHeight="1" x14ac:dyDescent="0.15">
      <c r="CX276" t="s">
        <v>137</v>
      </c>
      <c r="CY276" s="27" t="s">
        <v>5153</v>
      </c>
      <c r="CZ276" s="27" t="s">
        <v>5154</v>
      </c>
    </row>
    <row r="277" spans="102:105" ht="15" customHeight="1" x14ac:dyDescent="0.15">
      <c r="CX277" t="s">
        <v>716</v>
      </c>
      <c r="CY277" s="27" t="s">
        <v>5153</v>
      </c>
      <c r="CZ277" s="27" t="s">
        <v>5154</v>
      </c>
    </row>
    <row r="278" spans="102:105" ht="15" customHeight="1" x14ac:dyDescent="0.15">
      <c r="CX278" t="s">
        <v>720</v>
      </c>
      <c r="CY278" s="27" t="s">
        <v>5153</v>
      </c>
      <c r="CZ278" s="27" t="s">
        <v>5154</v>
      </c>
    </row>
    <row r="279" spans="102:105" ht="15" customHeight="1" x14ac:dyDescent="0.15">
      <c r="CX279" t="s">
        <v>3545</v>
      </c>
      <c r="CY279" s="27" t="s">
        <v>5153</v>
      </c>
      <c r="CZ279" s="27" t="s">
        <v>5153</v>
      </c>
    </row>
    <row r="280" spans="102:105" ht="15" customHeight="1" x14ac:dyDescent="0.15">
      <c r="CX280" t="s">
        <v>4864</v>
      </c>
      <c r="CY280" s="27" t="s">
        <v>5153</v>
      </c>
      <c r="CZ280" s="27" t="s">
        <v>5153</v>
      </c>
      <c r="DA280" s="27" t="s">
        <v>5166</v>
      </c>
    </row>
    <row r="281" spans="102:105" ht="15" customHeight="1" x14ac:dyDescent="0.15">
      <c r="CX281" t="s">
        <v>4506</v>
      </c>
      <c r="CY281" s="27" t="s">
        <v>5153</v>
      </c>
      <c r="CZ281" s="27" t="s">
        <v>5152</v>
      </c>
    </row>
    <row r="282" spans="102:105" ht="15" customHeight="1" x14ac:dyDescent="0.15">
      <c r="CX282" t="s">
        <v>4734</v>
      </c>
      <c r="CZ282" s="27" t="s">
        <v>5153</v>
      </c>
    </row>
    <row r="283" spans="102:105" ht="15" customHeight="1" x14ac:dyDescent="0.15">
      <c r="CX283" t="s">
        <v>3345</v>
      </c>
      <c r="CY283" s="27" t="s">
        <v>5154</v>
      </c>
      <c r="CZ283" s="27" t="s">
        <v>5158</v>
      </c>
    </row>
    <row r="284" spans="102:105" ht="15" customHeight="1" x14ac:dyDescent="0.15">
      <c r="CX284" t="s">
        <v>3366</v>
      </c>
      <c r="CY284" s="27" t="s">
        <v>5154</v>
      </c>
      <c r="CZ284" s="27" t="s">
        <v>5158</v>
      </c>
    </row>
    <row r="285" spans="102:105" ht="15" customHeight="1" x14ac:dyDescent="0.15">
      <c r="CX285" t="s">
        <v>5099</v>
      </c>
      <c r="CY285" s="27" t="s">
        <v>5153</v>
      </c>
      <c r="CZ285" s="27" t="s">
        <v>5153</v>
      </c>
      <c r="DA285" s="27" t="s">
        <v>5159</v>
      </c>
    </row>
    <row r="286" spans="102:105" ht="15" customHeight="1" x14ac:dyDescent="0.15">
      <c r="CX286" t="s">
        <v>603</v>
      </c>
      <c r="CY286" s="27" t="s">
        <v>5157</v>
      </c>
      <c r="CZ286" s="27" t="s">
        <v>5152</v>
      </c>
    </row>
    <row r="287" spans="102:105" ht="15" customHeight="1" x14ac:dyDescent="0.15">
      <c r="CX287" t="s">
        <v>5065</v>
      </c>
      <c r="CY287" s="27" t="s">
        <v>5153</v>
      </c>
      <c r="CZ287" s="27" t="s">
        <v>5153</v>
      </c>
    </row>
    <row r="288" spans="102:105" ht="15" customHeight="1" x14ac:dyDescent="0.15">
      <c r="CX288" t="s">
        <v>3814</v>
      </c>
      <c r="CZ288" s="27" t="s">
        <v>5153</v>
      </c>
    </row>
    <row r="289" spans="102:105" ht="15" customHeight="1" x14ac:dyDescent="0.15">
      <c r="CX289" t="s">
        <v>3771</v>
      </c>
      <c r="CZ289" s="27" t="s">
        <v>5153</v>
      </c>
    </row>
    <row r="290" spans="102:105" ht="15" customHeight="1" x14ac:dyDescent="0.15">
      <c r="CX290" t="s">
        <v>5003</v>
      </c>
      <c r="CY290" s="27" t="s">
        <v>5153</v>
      </c>
      <c r="CZ290" s="27" t="s">
        <v>5151</v>
      </c>
      <c r="DA290" s="27" t="s">
        <v>5151</v>
      </c>
    </row>
    <row r="291" spans="102:105" ht="15" customHeight="1" x14ac:dyDescent="0.15">
      <c r="CX291" t="s">
        <v>4561</v>
      </c>
      <c r="CZ291" s="27" t="s">
        <v>5152</v>
      </c>
    </row>
    <row r="292" spans="102:105" ht="15" customHeight="1" x14ac:dyDescent="0.15">
      <c r="CX292" t="s">
        <v>4304</v>
      </c>
      <c r="CZ292" s="27" t="s">
        <v>5153</v>
      </c>
    </row>
    <row r="293" spans="102:105" ht="15" customHeight="1" x14ac:dyDescent="0.15">
      <c r="CX293" t="s">
        <v>3369</v>
      </c>
      <c r="CZ293" s="27" t="s">
        <v>5153</v>
      </c>
    </row>
    <row r="294" spans="102:105" ht="15" customHeight="1" x14ac:dyDescent="0.15">
      <c r="CX294" t="s">
        <v>890</v>
      </c>
      <c r="CY294" s="27" t="s">
        <v>2936</v>
      </c>
      <c r="CZ294" s="27" t="s">
        <v>5153</v>
      </c>
    </row>
    <row r="295" spans="102:105" ht="15" customHeight="1" x14ac:dyDescent="0.15">
      <c r="CX295" t="s">
        <v>3370</v>
      </c>
      <c r="CZ295" s="27" t="s">
        <v>5154</v>
      </c>
    </row>
    <row r="296" spans="102:105" ht="15" customHeight="1" x14ac:dyDescent="0.15">
      <c r="CX296" t="s">
        <v>4833</v>
      </c>
      <c r="CY296" s="27" t="s">
        <v>5154</v>
      </c>
      <c r="CZ296" s="27" t="s">
        <v>5152</v>
      </c>
    </row>
    <row r="297" spans="102:105" ht="15" customHeight="1" x14ac:dyDescent="0.15">
      <c r="CX297" t="s">
        <v>4914</v>
      </c>
      <c r="CY297" s="27" t="s">
        <v>5153</v>
      </c>
      <c r="CZ297" s="27" t="s">
        <v>5154</v>
      </c>
    </row>
    <row r="298" spans="102:105" ht="15" customHeight="1" x14ac:dyDescent="0.15">
      <c r="CX298" t="s">
        <v>4850</v>
      </c>
      <c r="CY298" s="27" t="s">
        <v>5153</v>
      </c>
      <c r="CZ298" s="27" t="s">
        <v>5152</v>
      </c>
    </row>
    <row r="299" spans="102:105" ht="15" customHeight="1" x14ac:dyDescent="0.15">
      <c r="CX299" t="s">
        <v>4563</v>
      </c>
      <c r="CZ299" s="27" t="s">
        <v>5153</v>
      </c>
    </row>
    <row r="300" spans="102:105" ht="15" customHeight="1" x14ac:dyDescent="0.15">
      <c r="CX300" t="s">
        <v>3835</v>
      </c>
      <c r="CZ300" s="27" t="s">
        <v>5153</v>
      </c>
    </row>
    <row r="301" spans="102:105" ht="15" customHeight="1" x14ac:dyDescent="0.15">
      <c r="CX301" t="s">
        <v>3973</v>
      </c>
      <c r="CZ301" s="27" t="s">
        <v>5153</v>
      </c>
    </row>
    <row r="302" spans="102:105" ht="15" customHeight="1" x14ac:dyDescent="0.15">
      <c r="CX302" t="s">
        <v>5051</v>
      </c>
      <c r="CY302" s="27" t="s">
        <v>5153</v>
      </c>
      <c r="CZ302" s="27" t="s">
        <v>5153</v>
      </c>
      <c r="DA302" s="27" t="s">
        <v>5152</v>
      </c>
    </row>
    <row r="303" spans="102:105" ht="15" customHeight="1" x14ac:dyDescent="0.15">
      <c r="CX303" t="s">
        <v>4787</v>
      </c>
      <c r="CY303" s="27" t="s">
        <v>5153</v>
      </c>
      <c r="CZ303" s="27" t="s">
        <v>5152</v>
      </c>
    </row>
    <row r="304" spans="102:105" ht="15" customHeight="1" x14ac:dyDescent="0.15">
      <c r="CX304" t="s">
        <v>3837</v>
      </c>
      <c r="CZ304" s="27" t="s">
        <v>5152</v>
      </c>
    </row>
    <row r="305" spans="102:105" ht="15" customHeight="1" x14ac:dyDescent="0.15">
      <c r="CX305" t="s">
        <v>4983</v>
      </c>
      <c r="CY305" s="27" t="s">
        <v>5151</v>
      </c>
      <c r="CZ305" s="27" t="s">
        <v>5151</v>
      </c>
    </row>
    <row r="306" spans="102:105" ht="15" customHeight="1" x14ac:dyDescent="0.15">
      <c r="CX306" t="s">
        <v>4399</v>
      </c>
      <c r="CZ306" s="27" t="s">
        <v>5153</v>
      </c>
    </row>
    <row r="307" spans="102:105" ht="15" customHeight="1" x14ac:dyDescent="0.15">
      <c r="CX307" t="s">
        <v>4508</v>
      </c>
      <c r="CY307" s="27" t="s">
        <v>5153</v>
      </c>
      <c r="CZ307" s="27" t="s">
        <v>5153</v>
      </c>
    </row>
    <row r="308" spans="102:105" ht="15" customHeight="1" x14ac:dyDescent="0.15">
      <c r="CX308" t="s">
        <v>3371</v>
      </c>
      <c r="CZ308" s="27" t="s">
        <v>5152</v>
      </c>
    </row>
    <row r="309" spans="102:105" ht="15" customHeight="1" x14ac:dyDescent="0.15">
      <c r="CX309" t="s">
        <v>5022</v>
      </c>
      <c r="CY309" s="27" t="s">
        <v>5153</v>
      </c>
      <c r="CZ309" s="27" t="s">
        <v>5153</v>
      </c>
      <c r="DA309" s="27" t="s">
        <v>5153</v>
      </c>
    </row>
    <row r="310" spans="102:105" ht="15" customHeight="1" x14ac:dyDescent="0.15">
      <c r="CX310" t="s">
        <v>4569</v>
      </c>
      <c r="CZ310" s="27" t="s">
        <v>5152</v>
      </c>
    </row>
    <row r="311" spans="102:105" ht="15" customHeight="1" x14ac:dyDescent="0.15">
      <c r="CX311" t="s">
        <v>4571</v>
      </c>
      <c r="CZ311" s="27" t="s">
        <v>5151</v>
      </c>
    </row>
    <row r="312" spans="102:105" ht="15" customHeight="1" x14ac:dyDescent="0.15">
      <c r="CX312" t="s">
        <v>994</v>
      </c>
      <c r="CZ312" s="27" t="s">
        <v>5151</v>
      </c>
    </row>
    <row r="313" spans="102:105" ht="15" customHeight="1" x14ac:dyDescent="0.15">
      <c r="CX313" t="s">
        <v>3974</v>
      </c>
      <c r="CZ313" s="27" t="s">
        <v>5151</v>
      </c>
    </row>
    <row r="314" spans="102:105" ht="15" customHeight="1" x14ac:dyDescent="0.15">
      <c r="CX314" t="s">
        <v>3245</v>
      </c>
      <c r="CZ314" s="27" t="s">
        <v>5151</v>
      </c>
    </row>
    <row r="315" spans="102:105" ht="15" customHeight="1" x14ac:dyDescent="0.15">
      <c r="CX315" t="s">
        <v>4789</v>
      </c>
      <c r="CY315" s="27" t="s">
        <v>5153</v>
      </c>
      <c r="CZ315" s="27" t="s">
        <v>5153</v>
      </c>
    </row>
    <row r="316" spans="102:105" ht="15" customHeight="1" x14ac:dyDescent="0.15">
      <c r="CX316" t="s">
        <v>3574</v>
      </c>
      <c r="CZ316" s="27" t="s">
        <v>5152</v>
      </c>
    </row>
    <row r="317" spans="102:105" ht="15" customHeight="1" x14ac:dyDescent="0.15">
      <c r="CX317" t="s">
        <v>5070</v>
      </c>
      <c r="CY317" s="27" t="s">
        <v>5153</v>
      </c>
      <c r="CZ317" s="27" t="s">
        <v>5153</v>
      </c>
      <c r="DA317" s="27" t="s">
        <v>5152</v>
      </c>
    </row>
    <row r="318" spans="102:105" ht="15" customHeight="1" x14ac:dyDescent="0.15">
      <c r="CX318" t="s">
        <v>4401</v>
      </c>
      <c r="CZ318" s="27" t="s">
        <v>5153</v>
      </c>
    </row>
    <row r="319" spans="102:105" ht="15" customHeight="1" x14ac:dyDescent="0.15">
      <c r="CX319" t="s">
        <v>4862</v>
      </c>
      <c r="CY319" s="27" t="s">
        <v>5151</v>
      </c>
      <c r="CZ319" s="27" t="s">
        <v>5153</v>
      </c>
    </row>
    <row r="320" spans="102:105" ht="15" customHeight="1" x14ac:dyDescent="0.15">
      <c r="CX320" t="s">
        <v>4313</v>
      </c>
      <c r="CY320" s="27" t="s">
        <v>5153</v>
      </c>
      <c r="CZ320" s="27" t="s">
        <v>2936</v>
      </c>
    </row>
    <row r="321" spans="102:105" ht="15" customHeight="1" x14ac:dyDescent="0.15">
      <c r="CX321" t="s">
        <v>4402</v>
      </c>
      <c r="CZ321" s="27" t="s">
        <v>5153</v>
      </c>
    </row>
    <row r="322" spans="102:105" ht="15" customHeight="1" x14ac:dyDescent="0.15">
      <c r="CX322" t="s">
        <v>5111</v>
      </c>
      <c r="CY322" s="27" t="s">
        <v>5152</v>
      </c>
      <c r="CZ322" s="27" t="s">
        <v>5153</v>
      </c>
    </row>
    <row r="323" spans="102:105" ht="15" customHeight="1" x14ac:dyDescent="0.15">
      <c r="CX323" t="s">
        <v>1172</v>
      </c>
      <c r="CY323" s="27" t="s">
        <v>5167</v>
      </c>
      <c r="CZ323" s="27" t="s">
        <v>5153</v>
      </c>
    </row>
    <row r="324" spans="102:105" ht="15" customHeight="1" x14ac:dyDescent="0.15">
      <c r="CX324" t="s">
        <v>3294</v>
      </c>
      <c r="CZ324" s="27" t="s">
        <v>5153</v>
      </c>
    </row>
    <row r="325" spans="102:105" ht="15" customHeight="1" x14ac:dyDescent="0.15">
      <c r="CX325" t="s">
        <v>4315</v>
      </c>
      <c r="CY325" s="27" t="s">
        <v>5153</v>
      </c>
      <c r="CZ325" s="27" t="s">
        <v>5152</v>
      </c>
    </row>
    <row r="326" spans="102:105" ht="15" customHeight="1" x14ac:dyDescent="0.15">
      <c r="CX326" t="s">
        <v>4894</v>
      </c>
      <c r="CY326" s="27" t="s">
        <v>5153</v>
      </c>
      <c r="CZ326" s="27" t="s">
        <v>5152</v>
      </c>
      <c r="DA326" s="27" t="s">
        <v>5152</v>
      </c>
    </row>
    <row r="327" spans="102:105" ht="15" customHeight="1" x14ac:dyDescent="0.15">
      <c r="CX327" t="s">
        <v>4762</v>
      </c>
      <c r="CY327" s="27" t="s">
        <v>5153</v>
      </c>
      <c r="CZ327" s="27" t="s">
        <v>2936</v>
      </c>
    </row>
    <row r="328" spans="102:105" ht="15" customHeight="1" x14ac:dyDescent="0.15">
      <c r="CX328" t="s">
        <v>5123</v>
      </c>
      <c r="CY328" s="27" t="s">
        <v>5153</v>
      </c>
      <c r="CZ328" s="27" t="s">
        <v>5153</v>
      </c>
      <c r="DA328" s="27" t="s">
        <v>5152</v>
      </c>
    </row>
    <row r="329" spans="102:105" ht="15" customHeight="1" x14ac:dyDescent="0.15">
      <c r="CX329" t="s">
        <v>4834</v>
      </c>
      <c r="CY329" s="27" t="s">
        <v>5153</v>
      </c>
      <c r="CZ329" s="27" t="s">
        <v>5152</v>
      </c>
    </row>
    <row r="330" spans="102:105" ht="15" customHeight="1" x14ac:dyDescent="0.15">
      <c r="CX330" t="s">
        <v>82</v>
      </c>
      <c r="CY330" s="27" t="s">
        <v>5167</v>
      </c>
      <c r="CZ330" s="27" t="s">
        <v>5153</v>
      </c>
    </row>
    <row r="331" spans="102:105" ht="15" customHeight="1" x14ac:dyDescent="0.15">
      <c r="CX331" t="s">
        <v>830</v>
      </c>
      <c r="CY331" s="27" t="s">
        <v>5153</v>
      </c>
      <c r="CZ331" s="27" t="s">
        <v>5155</v>
      </c>
    </row>
    <row r="332" spans="102:105" ht="15" customHeight="1" x14ac:dyDescent="0.15">
      <c r="CX332" t="s">
        <v>3376</v>
      </c>
      <c r="CY332" s="27" t="s">
        <v>5153</v>
      </c>
      <c r="CZ332" s="27" t="s">
        <v>5155</v>
      </c>
    </row>
    <row r="333" spans="102:105" ht="15" customHeight="1" x14ac:dyDescent="0.15">
      <c r="CX333" t="s">
        <v>827</v>
      </c>
      <c r="CZ333" s="27" t="s">
        <v>5153</v>
      </c>
    </row>
    <row r="334" spans="102:105" ht="15" customHeight="1" x14ac:dyDescent="0.15">
      <c r="CX334" t="s">
        <v>3589</v>
      </c>
      <c r="CZ334" s="27" t="s">
        <v>5153</v>
      </c>
    </row>
    <row r="335" spans="102:105" ht="15" customHeight="1" x14ac:dyDescent="0.15">
      <c r="CX335" t="s">
        <v>3914</v>
      </c>
      <c r="CZ335" s="27" t="s">
        <v>5156</v>
      </c>
    </row>
    <row r="336" spans="102:105" ht="15" customHeight="1" x14ac:dyDescent="0.15">
      <c r="CX336" t="s">
        <v>635</v>
      </c>
      <c r="CZ336" s="27" t="s">
        <v>5156</v>
      </c>
    </row>
    <row r="337" spans="102:104" ht="15" customHeight="1" x14ac:dyDescent="0.15">
      <c r="CX337" t="s">
        <v>5139</v>
      </c>
      <c r="CY337" s="27" t="s">
        <v>5152</v>
      </c>
    </row>
    <row r="338" spans="102:104" ht="15" customHeight="1" x14ac:dyDescent="0.15">
      <c r="CX338" t="s">
        <v>357</v>
      </c>
      <c r="CY338" s="27" t="s">
        <v>5152</v>
      </c>
      <c r="CZ338" s="27" t="s">
        <v>5154</v>
      </c>
    </row>
    <row r="339" spans="102:104" ht="15" customHeight="1" x14ac:dyDescent="0.15">
      <c r="CX339" t="s">
        <v>4574</v>
      </c>
      <c r="CY339" s="27" t="s">
        <v>5153</v>
      </c>
      <c r="CZ339" s="27" t="s">
        <v>5154</v>
      </c>
    </row>
    <row r="340" spans="102:104" ht="15" customHeight="1" x14ac:dyDescent="0.15">
      <c r="CX340" t="s">
        <v>4890</v>
      </c>
      <c r="CY340" s="27" t="s">
        <v>5151</v>
      </c>
      <c r="CZ340" s="27" t="s">
        <v>5153</v>
      </c>
    </row>
    <row r="341" spans="102:104" ht="15" customHeight="1" x14ac:dyDescent="0.15">
      <c r="CX341" t="s">
        <v>4935</v>
      </c>
      <c r="CY341" s="27" t="s">
        <v>2936</v>
      </c>
      <c r="CZ341" s="27" t="s">
        <v>5153</v>
      </c>
    </row>
    <row r="342" spans="102:104" ht="15" customHeight="1" x14ac:dyDescent="0.15">
      <c r="CX342" t="s">
        <v>4190</v>
      </c>
      <c r="CZ342" s="27" t="s">
        <v>5152</v>
      </c>
    </row>
    <row r="343" spans="102:104" ht="15" customHeight="1" x14ac:dyDescent="0.15">
      <c r="CX343" t="s">
        <v>997</v>
      </c>
      <c r="CZ343" s="27" t="s">
        <v>5152</v>
      </c>
    </row>
    <row r="344" spans="102:104" ht="15" customHeight="1" x14ac:dyDescent="0.15">
      <c r="CX344" t="s">
        <v>3976</v>
      </c>
      <c r="CZ344" s="27" t="s">
        <v>5151</v>
      </c>
    </row>
    <row r="345" spans="102:104" ht="15" customHeight="1" x14ac:dyDescent="0.15">
      <c r="CX345" t="s">
        <v>5052</v>
      </c>
      <c r="CY345" s="27" t="s">
        <v>5153</v>
      </c>
    </row>
    <row r="346" spans="102:104" ht="15" customHeight="1" x14ac:dyDescent="0.15">
      <c r="CX346" t="s">
        <v>5005</v>
      </c>
      <c r="CY346" s="27" t="s">
        <v>5151</v>
      </c>
      <c r="CZ346" s="27" t="s">
        <v>5151</v>
      </c>
    </row>
    <row r="347" spans="102:104" ht="15" customHeight="1" x14ac:dyDescent="0.15">
      <c r="CX347" t="s">
        <v>3982</v>
      </c>
      <c r="CY347" s="27" t="s">
        <v>5153</v>
      </c>
      <c r="CZ347" s="27" t="s">
        <v>5154</v>
      </c>
    </row>
    <row r="348" spans="102:104" ht="15" customHeight="1" x14ac:dyDescent="0.15">
      <c r="CX348" t="s">
        <v>3922</v>
      </c>
      <c r="CZ348" s="27" t="s">
        <v>5152</v>
      </c>
    </row>
    <row r="349" spans="102:104" ht="15" customHeight="1" x14ac:dyDescent="0.15">
      <c r="CX349" t="s">
        <v>5124</v>
      </c>
      <c r="CY349" s="27" t="s">
        <v>5152</v>
      </c>
    </row>
    <row r="350" spans="102:104" ht="15" customHeight="1" x14ac:dyDescent="0.15">
      <c r="CX350" t="s">
        <v>3839</v>
      </c>
      <c r="CZ350" s="27" t="s">
        <v>5153</v>
      </c>
    </row>
    <row r="351" spans="102:104" ht="15" customHeight="1" x14ac:dyDescent="0.15">
      <c r="CX351" t="s">
        <v>4320</v>
      </c>
      <c r="CY351" s="27" t="s">
        <v>5153</v>
      </c>
      <c r="CZ351" s="27" t="s">
        <v>2936</v>
      </c>
    </row>
    <row r="352" spans="102:104" ht="15" customHeight="1" x14ac:dyDescent="0.15">
      <c r="CX352" t="s">
        <v>5180</v>
      </c>
      <c r="CY352" s="27" t="s">
        <v>5159</v>
      </c>
      <c r="CZ352" s="27" t="s">
        <v>2936</v>
      </c>
    </row>
    <row r="353" spans="102:105" ht="15" customHeight="1" x14ac:dyDescent="0.15">
      <c r="CX353" t="s">
        <v>5053</v>
      </c>
      <c r="CY353" s="27" t="s">
        <v>5153</v>
      </c>
      <c r="CZ353" s="27" t="s">
        <v>5153</v>
      </c>
      <c r="DA353" s="27" t="s">
        <v>5159</v>
      </c>
    </row>
    <row r="354" spans="102:105" ht="15" customHeight="1" x14ac:dyDescent="0.15">
      <c r="CX354" t="s">
        <v>3895</v>
      </c>
      <c r="CZ354" s="27" t="s">
        <v>5152</v>
      </c>
    </row>
    <row r="355" spans="102:105" ht="15" customHeight="1" x14ac:dyDescent="0.15">
      <c r="CX355" t="s">
        <v>4928</v>
      </c>
      <c r="CY355" s="27" t="s">
        <v>5152</v>
      </c>
      <c r="CZ355" s="27" t="s">
        <v>5152</v>
      </c>
      <c r="DA355" s="27" t="s">
        <v>5152</v>
      </c>
    </row>
    <row r="356" spans="102:105" ht="15" customHeight="1" x14ac:dyDescent="0.15">
      <c r="CX356" t="s">
        <v>3927</v>
      </c>
      <c r="CZ356" s="27" t="s">
        <v>5153</v>
      </c>
    </row>
    <row r="357" spans="102:105" ht="15" customHeight="1" x14ac:dyDescent="0.15">
      <c r="CX357" t="s">
        <v>4851</v>
      </c>
      <c r="CY357" s="27" t="s">
        <v>5153</v>
      </c>
      <c r="CZ357" s="27" t="s">
        <v>5154</v>
      </c>
    </row>
    <row r="358" spans="102:105" ht="15" customHeight="1" x14ac:dyDescent="0.15">
      <c r="CX358" t="s">
        <v>4852</v>
      </c>
      <c r="CY358" s="27" t="s">
        <v>5151</v>
      </c>
      <c r="CZ358" s="27" t="s">
        <v>5153</v>
      </c>
    </row>
    <row r="359" spans="102:105" ht="15" customHeight="1" x14ac:dyDescent="0.15">
      <c r="CX359" t="s">
        <v>5125</v>
      </c>
      <c r="CY359" s="27" t="s">
        <v>5151</v>
      </c>
      <c r="CZ359" s="27" t="s">
        <v>5153</v>
      </c>
      <c r="DA359" s="27" t="s">
        <v>5153</v>
      </c>
    </row>
    <row r="360" spans="102:105" ht="15" customHeight="1" x14ac:dyDescent="0.15">
      <c r="CX360" t="s">
        <v>5069</v>
      </c>
      <c r="CY360" s="27" t="s">
        <v>5153</v>
      </c>
      <c r="CZ360" s="27" t="s">
        <v>5152</v>
      </c>
      <c r="DA360" s="27" t="s">
        <v>5152</v>
      </c>
    </row>
    <row r="361" spans="102:105" ht="15" customHeight="1" x14ac:dyDescent="0.15">
      <c r="CX361" t="s">
        <v>5067</v>
      </c>
      <c r="CY361" s="27" t="s">
        <v>5152</v>
      </c>
      <c r="CZ361" s="27" t="s">
        <v>5153</v>
      </c>
    </row>
    <row r="362" spans="102:105" ht="15" customHeight="1" x14ac:dyDescent="0.15">
      <c r="CX362" t="s">
        <v>72</v>
      </c>
      <c r="CY362" s="27" t="s">
        <v>5158</v>
      </c>
      <c r="CZ362" s="27" t="s">
        <v>5151</v>
      </c>
    </row>
    <row r="363" spans="102:105" ht="15" customHeight="1" x14ac:dyDescent="0.15">
      <c r="CX363" t="s">
        <v>908</v>
      </c>
      <c r="CY363" s="27" t="s">
        <v>5151</v>
      </c>
      <c r="CZ363" s="27" t="s">
        <v>5158</v>
      </c>
    </row>
    <row r="364" spans="102:105" ht="15" customHeight="1" x14ac:dyDescent="0.15">
      <c r="CX364" t="s">
        <v>4510</v>
      </c>
      <c r="CY364" s="27" t="s">
        <v>5151</v>
      </c>
      <c r="CZ364" s="27" t="s">
        <v>5153</v>
      </c>
    </row>
    <row r="365" spans="102:105" ht="15" customHeight="1" x14ac:dyDescent="0.15">
      <c r="CX365" t="s">
        <v>5024</v>
      </c>
      <c r="CY365" s="27" t="s">
        <v>5153</v>
      </c>
      <c r="CZ365" s="27" t="s">
        <v>5151</v>
      </c>
      <c r="DA365" s="27" t="s">
        <v>5151</v>
      </c>
    </row>
    <row r="366" spans="102:105" ht="15" customHeight="1" x14ac:dyDescent="0.15">
      <c r="CX366" t="s">
        <v>4667</v>
      </c>
      <c r="CY366" s="27" t="s">
        <v>5153</v>
      </c>
      <c r="CZ366" s="27" t="s">
        <v>2936</v>
      </c>
    </row>
    <row r="367" spans="102:105" ht="15" customHeight="1" x14ac:dyDescent="0.15">
      <c r="CX367" t="s">
        <v>403</v>
      </c>
      <c r="CY367" s="27" t="s">
        <v>5156</v>
      </c>
      <c r="CZ367" s="27" t="s">
        <v>2936</v>
      </c>
    </row>
    <row r="368" spans="102:105" ht="15" customHeight="1" x14ac:dyDescent="0.15">
      <c r="CX368" t="s">
        <v>4859</v>
      </c>
      <c r="CY368" s="27" t="s">
        <v>5153</v>
      </c>
      <c r="CZ368" s="27" t="s">
        <v>5153</v>
      </c>
      <c r="DA368" s="27" t="s">
        <v>5152</v>
      </c>
    </row>
    <row r="369" spans="102:105" ht="15" customHeight="1" x14ac:dyDescent="0.15">
      <c r="CX369" t="s">
        <v>3387</v>
      </c>
      <c r="CZ369" s="27" t="s">
        <v>5153</v>
      </c>
    </row>
    <row r="370" spans="102:105" ht="15" customHeight="1" x14ac:dyDescent="0.15">
      <c r="CX370" t="s">
        <v>4194</v>
      </c>
      <c r="CY370" s="27" t="s">
        <v>5153</v>
      </c>
      <c r="CZ370" s="27" t="s">
        <v>5152</v>
      </c>
    </row>
    <row r="371" spans="102:105" ht="15" customHeight="1" x14ac:dyDescent="0.15">
      <c r="CX371" t="s">
        <v>4580</v>
      </c>
      <c r="CZ371" s="27" t="s">
        <v>5153</v>
      </c>
    </row>
    <row r="372" spans="102:105" ht="15" customHeight="1" x14ac:dyDescent="0.15">
      <c r="CX372" t="s">
        <v>3783</v>
      </c>
      <c r="CZ372" s="27" t="s">
        <v>5152</v>
      </c>
    </row>
    <row r="373" spans="102:105" ht="15" customHeight="1" x14ac:dyDescent="0.15">
      <c r="CX373" t="s">
        <v>3929</v>
      </c>
      <c r="CZ373" s="27" t="s">
        <v>5154</v>
      </c>
    </row>
    <row r="374" spans="102:105" ht="15" customHeight="1" x14ac:dyDescent="0.15">
      <c r="CX374" t="s">
        <v>4325</v>
      </c>
      <c r="CY374" s="27" t="s">
        <v>5153</v>
      </c>
      <c r="CZ374" s="27" t="s">
        <v>5154</v>
      </c>
    </row>
    <row r="375" spans="102:105" ht="15" customHeight="1" x14ac:dyDescent="0.15">
      <c r="CX375" t="s">
        <v>4794</v>
      </c>
      <c r="CY375" s="27" t="s">
        <v>5151</v>
      </c>
      <c r="CZ375" s="27" t="s">
        <v>5153</v>
      </c>
    </row>
    <row r="376" spans="102:105" ht="15" customHeight="1" x14ac:dyDescent="0.15">
      <c r="CX376" t="s">
        <v>5078</v>
      </c>
      <c r="CY376" s="27" t="s">
        <v>5151</v>
      </c>
      <c r="CZ376" s="27" t="s">
        <v>5153</v>
      </c>
      <c r="DA376" s="27" t="s">
        <v>5153</v>
      </c>
    </row>
    <row r="377" spans="102:105" ht="15" customHeight="1" x14ac:dyDescent="0.15">
      <c r="CX377" t="s">
        <v>3842</v>
      </c>
      <c r="CZ377" s="27" t="s">
        <v>5153</v>
      </c>
    </row>
    <row r="378" spans="102:105" ht="15" customHeight="1" x14ac:dyDescent="0.15">
      <c r="CX378" t="s">
        <v>446</v>
      </c>
      <c r="CY378" s="27" t="s">
        <v>5167</v>
      </c>
      <c r="CZ378" s="27" t="s">
        <v>5154</v>
      </c>
    </row>
    <row r="379" spans="102:105" ht="15" customHeight="1" x14ac:dyDescent="0.15">
      <c r="CX379" t="s">
        <v>920</v>
      </c>
      <c r="CY379" s="27" t="s">
        <v>5154</v>
      </c>
      <c r="CZ379" s="27" t="s">
        <v>5155</v>
      </c>
    </row>
    <row r="380" spans="102:105" ht="15" customHeight="1" x14ac:dyDescent="0.15">
      <c r="CX380" t="s">
        <v>4736</v>
      </c>
      <c r="CY380" s="27" t="s">
        <v>5151</v>
      </c>
      <c r="CZ380" s="27" t="s">
        <v>5153</v>
      </c>
    </row>
    <row r="381" spans="102:105" ht="15" customHeight="1" x14ac:dyDescent="0.15">
      <c r="CX381" t="s">
        <v>5072</v>
      </c>
      <c r="CY381" s="27" t="s">
        <v>5153</v>
      </c>
      <c r="CZ381" s="27" t="s">
        <v>5151</v>
      </c>
      <c r="DA381" s="27" t="s">
        <v>5151</v>
      </c>
    </row>
    <row r="382" spans="102:105" ht="15" customHeight="1" x14ac:dyDescent="0.15">
      <c r="CX382" t="s">
        <v>3390</v>
      </c>
      <c r="CZ382" s="27" t="s">
        <v>5151</v>
      </c>
    </row>
    <row r="383" spans="102:105" ht="15" customHeight="1" x14ac:dyDescent="0.15">
      <c r="CX383" t="s">
        <v>5056</v>
      </c>
      <c r="CY383" s="27" t="s">
        <v>5153</v>
      </c>
      <c r="CZ383" s="27" t="s">
        <v>5151</v>
      </c>
    </row>
    <row r="384" spans="102:105" ht="15" customHeight="1" x14ac:dyDescent="0.15">
      <c r="CX384" t="s">
        <v>4196</v>
      </c>
      <c r="CY384" s="27" t="s">
        <v>5153</v>
      </c>
      <c r="CZ384" s="27" t="s">
        <v>5154</v>
      </c>
    </row>
    <row r="385" spans="102:105" ht="15" customHeight="1" x14ac:dyDescent="0.15">
      <c r="CX385" t="s">
        <v>4900</v>
      </c>
      <c r="CY385" s="27" t="s">
        <v>5153</v>
      </c>
      <c r="CZ385" s="27" t="s">
        <v>5154</v>
      </c>
      <c r="DA385" s="27" t="s">
        <v>5154</v>
      </c>
    </row>
    <row r="386" spans="102:105" ht="15" customHeight="1" x14ac:dyDescent="0.15">
      <c r="CX386" t="s">
        <v>3310</v>
      </c>
      <c r="CZ386" s="27" t="s">
        <v>5154</v>
      </c>
    </row>
    <row r="387" spans="102:105" ht="15" customHeight="1" x14ac:dyDescent="0.15">
      <c r="CX387" t="s">
        <v>3931</v>
      </c>
      <c r="CY387" s="27" t="s">
        <v>5153</v>
      </c>
      <c r="CZ387" s="27" t="s">
        <v>5154</v>
      </c>
    </row>
    <row r="388" spans="102:105" ht="15" customHeight="1" x14ac:dyDescent="0.15">
      <c r="CX388" t="s">
        <v>5127</v>
      </c>
      <c r="CY388" s="27" t="s">
        <v>5153</v>
      </c>
      <c r="CZ388" s="27" t="s">
        <v>5154</v>
      </c>
      <c r="DA388" s="27" t="s">
        <v>5154</v>
      </c>
    </row>
    <row r="389" spans="102:105" ht="15" customHeight="1" x14ac:dyDescent="0.15">
      <c r="CX389" t="s">
        <v>1139</v>
      </c>
      <c r="CZ389" s="27" t="s">
        <v>5153</v>
      </c>
    </row>
    <row r="390" spans="102:105" ht="15" customHeight="1" x14ac:dyDescent="0.15">
      <c r="CX390" t="s">
        <v>3332</v>
      </c>
      <c r="CZ390" s="27" t="s">
        <v>5153</v>
      </c>
    </row>
    <row r="391" spans="102:105" ht="15" customHeight="1" x14ac:dyDescent="0.15">
      <c r="CX391" t="s">
        <v>946</v>
      </c>
      <c r="CZ391" s="27" t="s">
        <v>5153</v>
      </c>
    </row>
    <row r="392" spans="102:105" ht="15" customHeight="1" x14ac:dyDescent="0.15">
      <c r="CX392" t="s">
        <v>4899</v>
      </c>
      <c r="CY392" s="27" t="s">
        <v>5153</v>
      </c>
      <c r="CZ392" s="27" t="s">
        <v>5153</v>
      </c>
      <c r="DA392" s="27" t="s">
        <v>5168</v>
      </c>
    </row>
    <row r="393" spans="102:105" ht="15" customHeight="1" x14ac:dyDescent="0.15">
      <c r="CX393" t="s">
        <v>4198</v>
      </c>
      <c r="CY393" s="27" t="s">
        <v>5153</v>
      </c>
      <c r="CZ393" s="27" t="s">
        <v>5162</v>
      </c>
    </row>
    <row r="394" spans="102:105" ht="15" customHeight="1" x14ac:dyDescent="0.15">
      <c r="CX394" t="s">
        <v>4835</v>
      </c>
      <c r="CY394" s="27" t="s">
        <v>5153</v>
      </c>
      <c r="CZ394" s="27" t="s">
        <v>5154</v>
      </c>
    </row>
    <row r="395" spans="102:105" ht="15" customHeight="1" x14ac:dyDescent="0.15">
      <c r="CX395" t="s">
        <v>5057</v>
      </c>
      <c r="CY395" s="27" t="s">
        <v>5151</v>
      </c>
      <c r="CZ395" s="27" t="s">
        <v>5151</v>
      </c>
      <c r="DA395" s="27" t="s">
        <v>5153</v>
      </c>
    </row>
    <row r="396" spans="102:105" ht="15" customHeight="1" x14ac:dyDescent="0.15">
      <c r="CX396" t="s">
        <v>5140</v>
      </c>
      <c r="CY396" s="27" t="s">
        <v>5153</v>
      </c>
    </row>
    <row r="397" spans="102:105" ht="15" customHeight="1" x14ac:dyDescent="0.15">
      <c r="CX397" t="s">
        <v>5059</v>
      </c>
      <c r="CY397" s="27" t="s">
        <v>5153</v>
      </c>
      <c r="CZ397" s="27" t="s">
        <v>5153</v>
      </c>
      <c r="DA397" s="27" t="s">
        <v>5152</v>
      </c>
    </row>
    <row r="398" spans="102:105" ht="15" customHeight="1" x14ac:dyDescent="0.15">
      <c r="CX398" t="s">
        <v>4585</v>
      </c>
      <c r="CY398" s="27" t="s">
        <v>5153</v>
      </c>
      <c r="CZ398" s="27" t="s">
        <v>5152</v>
      </c>
    </row>
    <row r="399" spans="102:105" ht="15" customHeight="1" x14ac:dyDescent="0.15">
      <c r="CX399" t="s">
        <v>4200</v>
      </c>
      <c r="CZ399" s="27" t="s">
        <v>5153</v>
      </c>
    </row>
    <row r="400" spans="102:105" ht="15" customHeight="1" x14ac:dyDescent="0.15">
      <c r="CX400" t="s">
        <v>4588</v>
      </c>
      <c r="CZ400" s="27" t="s">
        <v>5152</v>
      </c>
    </row>
    <row r="401" spans="102:105" ht="15" customHeight="1" x14ac:dyDescent="0.15">
      <c r="CX401" t="s">
        <v>3392</v>
      </c>
      <c r="CY401" s="27" t="s">
        <v>5154</v>
      </c>
      <c r="CZ401" s="27" t="s">
        <v>5157</v>
      </c>
    </row>
    <row r="402" spans="102:105" ht="15" customHeight="1" x14ac:dyDescent="0.15">
      <c r="CX402" t="s">
        <v>3346</v>
      </c>
      <c r="CY402" s="27" t="s">
        <v>5154</v>
      </c>
      <c r="CZ402" s="27" t="s">
        <v>5157</v>
      </c>
    </row>
    <row r="403" spans="102:105" ht="15" customHeight="1" x14ac:dyDescent="0.15">
      <c r="CX403" t="s">
        <v>5085</v>
      </c>
      <c r="CY403" s="27" t="s">
        <v>5151</v>
      </c>
      <c r="CZ403" s="27" t="s">
        <v>5153</v>
      </c>
      <c r="DA403" s="27" t="s">
        <v>5153</v>
      </c>
    </row>
    <row r="404" spans="102:105" ht="15" customHeight="1" x14ac:dyDescent="0.15">
      <c r="CX404" t="s">
        <v>4797</v>
      </c>
      <c r="CY404" s="27" t="s">
        <v>5153</v>
      </c>
      <c r="CZ404" s="27" t="s">
        <v>5154</v>
      </c>
    </row>
    <row r="405" spans="102:105" ht="15" customHeight="1" x14ac:dyDescent="0.15">
      <c r="CX405" t="s">
        <v>3933</v>
      </c>
      <c r="CZ405" s="27" t="s">
        <v>5153</v>
      </c>
    </row>
    <row r="406" spans="102:105" ht="15" customHeight="1" x14ac:dyDescent="0.15">
      <c r="CX406" t="s">
        <v>4403</v>
      </c>
      <c r="CY406" s="27" t="s">
        <v>5153</v>
      </c>
      <c r="CZ406" s="27" t="s">
        <v>5152</v>
      </c>
    </row>
    <row r="407" spans="102:105" ht="15" customHeight="1" x14ac:dyDescent="0.15">
      <c r="CX407" t="s">
        <v>4903</v>
      </c>
      <c r="CY407" s="27" t="s">
        <v>5153</v>
      </c>
      <c r="CZ407" s="27" t="s">
        <v>5154</v>
      </c>
      <c r="DA407" s="27" t="s">
        <v>5152</v>
      </c>
    </row>
    <row r="408" spans="102:105" ht="15" customHeight="1" x14ac:dyDescent="0.15">
      <c r="CX408" t="s">
        <v>4205</v>
      </c>
      <c r="CZ408" s="27" t="s">
        <v>5152</v>
      </c>
    </row>
    <row r="409" spans="102:105" ht="15" customHeight="1" x14ac:dyDescent="0.15">
      <c r="CX409" t="s">
        <v>4972</v>
      </c>
      <c r="CY409" s="27" t="s">
        <v>5154</v>
      </c>
      <c r="CZ409" s="27" t="s">
        <v>5153</v>
      </c>
    </row>
    <row r="410" spans="102:105" ht="15" customHeight="1" x14ac:dyDescent="0.15">
      <c r="CX410" t="s">
        <v>3792</v>
      </c>
      <c r="CZ410" s="27" t="s">
        <v>5153</v>
      </c>
    </row>
    <row r="411" spans="102:105" ht="15" customHeight="1" x14ac:dyDescent="0.15">
      <c r="CX411" t="s">
        <v>5081</v>
      </c>
      <c r="CZ411" s="27" t="s">
        <v>5166</v>
      </c>
    </row>
    <row r="412" spans="102:105" ht="15" customHeight="1" x14ac:dyDescent="0.15">
      <c r="CX412" t="s">
        <v>5016</v>
      </c>
      <c r="CY412" s="27" t="s">
        <v>5151</v>
      </c>
      <c r="CZ412" s="27" t="s">
        <v>5153</v>
      </c>
      <c r="DA412" s="27" t="s">
        <v>5154</v>
      </c>
    </row>
    <row r="413" spans="102:105" ht="15" customHeight="1" x14ac:dyDescent="0.15">
      <c r="CX413" t="s">
        <v>4895</v>
      </c>
      <c r="CY413" s="27" t="s">
        <v>5153</v>
      </c>
      <c r="CZ413" s="27" t="s">
        <v>5154</v>
      </c>
      <c r="DA413" s="27" t="s">
        <v>5152</v>
      </c>
    </row>
    <row r="414" spans="102:105" ht="15" customHeight="1" x14ac:dyDescent="0.15">
      <c r="CX414" t="s">
        <v>3296</v>
      </c>
      <c r="CZ414" s="27" t="s">
        <v>5152</v>
      </c>
    </row>
    <row r="415" spans="102:105" ht="15" customHeight="1" x14ac:dyDescent="0.15">
      <c r="CX415" t="s">
        <v>3394</v>
      </c>
      <c r="CZ415" s="27" t="s">
        <v>5153</v>
      </c>
    </row>
    <row r="416" spans="102:105" ht="15" customHeight="1" x14ac:dyDescent="0.15">
      <c r="CX416" t="s">
        <v>3269</v>
      </c>
      <c r="CY416" s="27" t="s">
        <v>5152</v>
      </c>
      <c r="CZ416" s="27" t="s">
        <v>5154</v>
      </c>
    </row>
    <row r="417" spans="102:105" ht="15" customHeight="1" x14ac:dyDescent="0.15">
      <c r="CX417" t="s">
        <v>3395</v>
      </c>
      <c r="CY417" s="27" t="s">
        <v>5152</v>
      </c>
      <c r="CZ417" s="27" t="s">
        <v>5154</v>
      </c>
    </row>
    <row r="418" spans="102:105" ht="15" customHeight="1" x14ac:dyDescent="0.15">
      <c r="CX418" t="s">
        <v>5142</v>
      </c>
      <c r="CY418" s="27" t="s">
        <v>5153</v>
      </c>
      <c r="CZ418" s="27" t="s">
        <v>5154</v>
      </c>
      <c r="DA418" s="27" t="s">
        <v>5152</v>
      </c>
    </row>
    <row r="419" spans="102:105" ht="15" customHeight="1" x14ac:dyDescent="0.15">
      <c r="CX419" t="s">
        <v>4867</v>
      </c>
      <c r="CY419" s="27" t="s">
        <v>5153</v>
      </c>
      <c r="CZ419" s="27" t="s">
        <v>5152</v>
      </c>
    </row>
    <row r="420" spans="102:105" ht="15" customHeight="1" x14ac:dyDescent="0.15">
      <c r="CX420" t="s">
        <v>3313</v>
      </c>
      <c r="CZ420" s="27" t="s">
        <v>5153</v>
      </c>
    </row>
    <row r="421" spans="102:105" ht="15" customHeight="1" x14ac:dyDescent="0.15">
      <c r="CX421" t="s">
        <v>264</v>
      </c>
      <c r="CZ421" s="27" t="s">
        <v>5153</v>
      </c>
    </row>
    <row r="422" spans="102:105" ht="15" customHeight="1" x14ac:dyDescent="0.15">
      <c r="CX422" t="s">
        <v>999</v>
      </c>
      <c r="CZ422" s="27" t="s">
        <v>5153</v>
      </c>
    </row>
    <row r="423" spans="102:105" ht="15" customHeight="1" x14ac:dyDescent="0.15">
      <c r="CX423" t="s">
        <v>3935</v>
      </c>
      <c r="CY423" s="27" t="s">
        <v>5151</v>
      </c>
      <c r="CZ423" s="27" t="s">
        <v>5153</v>
      </c>
    </row>
    <row r="424" spans="102:105" ht="15" customHeight="1" x14ac:dyDescent="0.15">
      <c r="CX424" t="s">
        <v>4872</v>
      </c>
      <c r="CY424" s="27" t="s">
        <v>5153</v>
      </c>
      <c r="CZ424" s="27" t="s">
        <v>5154</v>
      </c>
    </row>
    <row r="425" spans="102:105" ht="15" customHeight="1" x14ac:dyDescent="0.15">
      <c r="CX425" t="s">
        <v>4866</v>
      </c>
      <c r="CY425" s="27" t="s">
        <v>5153</v>
      </c>
      <c r="CZ425" s="27" t="s">
        <v>5154</v>
      </c>
      <c r="DA425" s="27" t="s">
        <v>5152</v>
      </c>
    </row>
    <row r="426" spans="102:105" ht="15" customHeight="1" x14ac:dyDescent="0.15">
      <c r="CX426" t="s">
        <v>3844</v>
      </c>
      <c r="CZ426" s="27" t="s">
        <v>5153</v>
      </c>
    </row>
    <row r="427" spans="102:105" ht="15" customHeight="1" x14ac:dyDescent="0.15">
      <c r="CX427" t="s">
        <v>4924</v>
      </c>
      <c r="CY427" s="27" t="s">
        <v>5168</v>
      </c>
      <c r="CZ427" s="27" t="s">
        <v>5152</v>
      </c>
    </row>
    <row r="428" spans="102:105" ht="15" customHeight="1" x14ac:dyDescent="0.15">
      <c r="CX428" t="s">
        <v>172</v>
      </c>
      <c r="CY428" s="27" t="s">
        <v>5162</v>
      </c>
      <c r="CZ428" s="27" t="s">
        <v>5152</v>
      </c>
    </row>
    <row r="429" spans="102:105" ht="15" customHeight="1" x14ac:dyDescent="0.15">
      <c r="CX429" t="s">
        <v>4589</v>
      </c>
      <c r="CY429" s="27" t="s">
        <v>5152</v>
      </c>
      <c r="CZ429" s="27" t="s">
        <v>5162</v>
      </c>
    </row>
    <row r="430" spans="102:105" ht="15" customHeight="1" x14ac:dyDescent="0.15">
      <c r="CX430" t="s">
        <v>5007</v>
      </c>
      <c r="CY430" s="27" t="s">
        <v>5153</v>
      </c>
      <c r="CZ430" s="27" t="s">
        <v>5153</v>
      </c>
      <c r="DA430" s="27" t="s">
        <v>5152</v>
      </c>
    </row>
    <row r="431" spans="102:105" ht="15" customHeight="1" x14ac:dyDescent="0.15">
      <c r="CX431" t="s">
        <v>4081</v>
      </c>
      <c r="CZ431" s="27" t="s">
        <v>5153</v>
      </c>
    </row>
    <row r="432" spans="102:105" ht="15" customHeight="1" x14ac:dyDescent="0.15">
      <c r="CX432" t="s">
        <v>4082</v>
      </c>
      <c r="CZ432" s="27" t="s">
        <v>5151</v>
      </c>
    </row>
    <row r="433" spans="102:104" ht="15" customHeight="1" x14ac:dyDescent="0.15">
      <c r="CX433" t="s">
        <v>3396</v>
      </c>
      <c r="CZ433" s="27" t="s">
        <v>5156</v>
      </c>
    </row>
    <row r="434" spans="102:104" ht="15" customHeight="1" x14ac:dyDescent="0.15">
      <c r="CX434" t="s">
        <v>256</v>
      </c>
      <c r="CY434" s="27" t="s">
        <v>5153</v>
      </c>
      <c r="CZ434" s="27" t="s">
        <v>5162</v>
      </c>
    </row>
    <row r="435" spans="102:104" ht="15" customHeight="1" x14ac:dyDescent="0.15">
      <c r="CX435" t="s">
        <v>3253</v>
      </c>
      <c r="CY435" s="27" t="s">
        <v>5153</v>
      </c>
      <c r="CZ435" s="27" t="s">
        <v>5162</v>
      </c>
    </row>
    <row r="436" spans="102:104" ht="15" customHeight="1" x14ac:dyDescent="0.15">
      <c r="CX436" t="s">
        <v>1005</v>
      </c>
      <c r="CY436" s="27" t="s">
        <v>5153</v>
      </c>
      <c r="CZ436" s="27" t="s">
        <v>5162</v>
      </c>
    </row>
    <row r="437" spans="102:104" ht="15" customHeight="1" x14ac:dyDescent="0.15">
      <c r="CX437" t="s">
        <v>4836</v>
      </c>
      <c r="CY437" s="27" t="s">
        <v>5153</v>
      </c>
      <c r="CZ437" s="27" t="s">
        <v>5153</v>
      </c>
    </row>
    <row r="438" spans="102:104" ht="15" customHeight="1" x14ac:dyDescent="0.15">
      <c r="CX438" t="s">
        <v>5023</v>
      </c>
      <c r="CY438" s="27" t="s">
        <v>5154</v>
      </c>
      <c r="CZ438" s="27" t="s">
        <v>5152</v>
      </c>
    </row>
    <row r="439" spans="102:104" ht="15" customHeight="1" x14ac:dyDescent="0.15">
      <c r="CX439" t="s">
        <v>4863</v>
      </c>
      <c r="CY439" s="27" t="s">
        <v>5153</v>
      </c>
      <c r="CZ439" s="27" t="s">
        <v>5154</v>
      </c>
    </row>
    <row r="440" spans="102:104" ht="15" customHeight="1" x14ac:dyDescent="0.15">
      <c r="CX440" t="s">
        <v>613</v>
      </c>
      <c r="CY440" s="27" t="s">
        <v>5153</v>
      </c>
      <c r="CZ440" s="27" t="s">
        <v>5154</v>
      </c>
    </row>
    <row r="441" spans="102:104" ht="15" customHeight="1" x14ac:dyDescent="0.15">
      <c r="CX441" t="s">
        <v>3662</v>
      </c>
      <c r="CY441" s="27" t="s">
        <v>5153</v>
      </c>
      <c r="CZ441" s="27" t="s">
        <v>5154</v>
      </c>
    </row>
    <row r="442" spans="102:104" ht="15" customHeight="1" x14ac:dyDescent="0.15">
      <c r="CX442" t="s">
        <v>4865</v>
      </c>
      <c r="CY442" s="27" t="s">
        <v>5153</v>
      </c>
      <c r="CZ442" s="27" t="s">
        <v>5152</v>
      </c>
    </row>
    <row r="443" spans="102:104" ht="15" customHeight="1" x14ac:dyDescent="0.15">
      <c r="CX443" t="s">
        <v>4837</v>
      </c>
      <c r="CY443" s="27" t="s">
        <v>5153</v>
      </c>
      <c r="CZ443" s="27" t="s">
        <v>5154</v>
      </c>
    </row>
    <row r="444" spans="102:104" ht="15" customHeight="1" x14ac:dyDescent="0.15">
      <c r="CX444" t="s">
        <v>3846</v>
      </c>
      <c r="CZ444" s="27" t="s">
        <v>5153</v>
      </c>
    </row>
    <row r="445" spans="102:104" ht="15" customHeight="1" x14ac:dyDescent="0.15">
      <c r="CX445" t="s">
        <v>4678</v>
      </c>
      <c r="CY445" s="27" t="s">
        <v>5153</v>
      </c>
      <c r="CZ445" s="27" t="s">
        <v>5154</v>
      </c>
    </row>
    <row r="446" spans="102:104" ht="15" customHeight="1" x14ac:dyDescent="0.15">
      <c r="CX446" t="s">
        <v>4799</v>
      </c>
      <c r="CY446" s="27" t="s">
        <v>5153</v>
      </c>
      <c r="CZ446" s="27" t="s">
        <v>5156</v>
      </c>
    </row>
    <row r="447" spans="102:104" ht="15" customHeight="1" x14ac:dyDescent="0.15">
      <c r="CX447" t="s">
        <v>3761</v>
      </c>
      <c r="CZ447" s="27" t="s">
        <v>5154</v>
      </c>
    </row>
    <row r="448" spans="102:104" ht="15" customHeight="1" x14ac:dyDescent="0.15">
      <c r="CX448" t="s">
        <v>3793</v>
      </c>
      <c r="CZ448" s="27" t="s">
        <v>5154</v>
      </c>
    </row>
    <row r="449" spans="102:105" ht="15" customHeight="1" x14ac:dyDescent="0.15">
      <c r="CX449" t="s">
        <v>4593</v>
      </c>
      <c r="CY449" s="27" t="s">
        <v>5153</v>
      </c>
      <c r="CZ449" s="27" t="s">
        <v>5152</v>
      </c>
    </row>
    <row r="450" spans="102:105" ht="15" customHeight="1" x14ac:dyDescent="0.15">
      <c r="CX450" t="s">
        <v>4838</v>
      </c>
      <c r="CY450" s="27" t="s">
        <v>5153</v>
      </c>
      <c r="CZ450" s="27" t="s">
        <v>5152</v>
      </c>
    </row>
    <row r="451" spans="102:105" ht="15" customHeight="1" x14ac:dyDescent="0.15">
      <c r="CX451" t="s">
        <v>3760</v>
      </c>
      <c r="CY451" s="27" t="s">
        <v>5152</v>
      </c>
      <c r="CZ451" s="27" t="s">
        <v>5157</v>
      </c>
    </row>
    <row r="452" spans="102:105" ht="15" customHeight="1" x14ac:dyDescent="0.15">
      <c r="CX452" t="s">
        <v>3796</v>
      </c>
      <c r="CY452" s="27" t="s">
        <v>5152</v>
      </c>
      <c r="CZ452" s="27" t="s">
        <v>5157</v>
      </c>
    </row>
    <row r="453" spans="102:105" ht="15" customHeight="1" x14ac:dyDescent="0.15">
      <c r="CX453" t="s">
        <v>4333</v>
      </c>
      <c r="CY453" s="27" t="s">
        <v>5153</v>
      </c>
      <c r="CZ453" s="27" t="s">
        <v>5152</v>
      </c>
    </row>
    <row r="454" spans="102:105" ht="15" customHeight="1" x14ac:dyDescent="0.15">
      <c r="CX454" t="s">
        <v>5181</v>
      </c>
      <c r="CY454" s="27" t="s">
        <v>5153</v>
      </c>
      <c r="CZ454" s="27" t="s">
        <v>2936</v>
      </c>
    </row>
    <row r="455" spans="102:105" ht="15" customHeight="1" x14ac:dyDescent="0.15">
      <c r="CX455" t="s">
        <v>5060</v>
      </c>
      <c r="CY455" s="27" t="s">
        <v>5151</v>
      </c>
      <c r="CZ455" s="27" t="s">
        <v>5153</v>
      </c>
      <c r="DA455" s="27" t="s">
        <v>5153</v>
      </c>
    </row>
    <row r="456" spans="102:105" ht="15" customHeight="1" x14ac:dyDescent="0.15">
      <c r="CX456" t="s">
        <v>4765</v>
      </c>
      <c r="CY456" s="27" t="s">
        <v>5152</v>
      </c>
      <c r="CZ456" s="27" t="s">
        <v>2936</v>
      </c>
    </row>
    <row r="457" spans="102:105" ht="15" customHeight="1" x14ac:dyDescent="0.15">
      <c r="CX457" t="s">
        <v>4719</v>
      </c>
      <c r="CY457" s="27" t="s">
        <v>5151</v>
      </c>
      <c r="CZ457" s="27" t="s">
        <v>5158</v>
      </c>
    </row>
    <row r="458" spans="102:105" ht="15" customHeight="1" x14ac:dyDescent="0.15">
      <c r="CX458" t="s">
        <v>4642</v>
      </c>
      <c r="CY458" s="27" t="s">
        <v>5163</v>
      </c>
      <c r="CZ458" s="27" t="s">
        <v>5164</v>
      </c>
    </row>
    <row r="459" spans="102:105" ht="15" customHeight="1" x14ac:dyDescent="0.15">
      <c r="CX459" s="69" t="s">
        <v>274</v>
      </c>
      <c r="CY459" s="27" t="s">
        <v>2936</v>
      </c>
      <c r="CZ459" s="27" t="s">
        <v>5154</v>
      </c>
    </row>
    <row r="460" spans="102:105" ht="15" customHeight="1" x14ac:dyDescent="0.15">
      <c r="CX460" s="69" t="s">
        <v>3200</v>
      </c>
      <c r="CZ460" s="27" t="s">
        <v>5154</v>
      </c>
    </row>
    <row r="461" spans="102:105" ht="15" customHeight="1" x14ac:dyDescent="0.15">
      <c r="CX461" t="s">
        <v>3200</v>
      </c>
      <c r="CZ461" s="27" t="s">
        <v>5154</v>
      </c>
    </row>
    <row r="462" spans="102:105" ht="15" customHeight="1" x14ac:dyDescent="0.15">
      <c r="CX462" t="s">
        <v>3212</v>
      </c>
      <c r="CZ462" s="27" t="s">
        <v>5154</v>
      </c>
    </row>
    <row r="463" spans="102:105" ht="15" customHeight="1" x14ac:dyDescent="0.15">
      <c r="CX463" t="s">
        <v>4681</v>
      </c>
      <c r="CY463" s="27" t="s">
        <v>5153</v>
      </c>
      <c r="CZ463" s="27" t="s">
        <v>5152</v>
      </c>
    </row>
    <row r="464" spans="102:105" ht="15" customHeight="1" x14ac:dyDescent="0.15">
      <c r="CX464" t="s">
        <v>3991</v>
      </c>
      <c r="CZ464" s="27" t="s">
        <v>5153</v>
      </c>
    </row>
    <row r="465" spans="102:104" ht="15" customHeight="1" x14ac:dyDescent="0.15">
      <c r="CX465" s="69" t="s">
        <v>4801</v>
      </c>
      <c r="CY465" s="27" t="s">
        <v>5154</v>
      </c>
      <c r="CZ465" s="27" t="s">
        <v>5152</v>
      </c>
    </row>
    <row r="466" spans="102:104" ht="15" customHeight="1" x14ac:dyDescent="0.15">
      <c r="CX466" s="69" t="s">
        <v>406</v>
      </c>
      <c r="CY466" s="27" t="s">
        <v>5152</v>
      </c>
      <c r="CZ466" s="27" t="s">
        <v>5157</v>
      </c>
    </row>
    <row r="467" spans="102:104" ht="15" customHeight="1" x14ac:dyDescent="0.15">
      <c r="CX467" t="s">
        <v>4803</v>
      </c>
      <c r="CY467" s="27" t="s">
        <v>5154</v>
      </c>
      <c r="CZ467" s="27" t="s">
        <v>5152</v>
      </c>
    </row>
    <row r="468" spans="102:104" ht="15" customHeight="1" x14ac:dyDescent="0.15">
      <c r="CX468" t="s">
        <v>3940</v>
      </c>
      <c r="CZ468" s="27" t="s">
        <v>5151</v>
      </c>
    </row>
    <row r="469" spans="102:104" ht="15" customHeight="1" x14ac:dyDescent="0.15">
      <c r="CX469" t="s">
        <v>5144</v>
      </c>
      <c r="CY469" s="27" t="s">
        <v>5151</v>
      </c>
    </row>
    <row r="470" spans="102:104" ht="15" customHeight="1" x14ac:dyDescent="0.15">
      <c r="CX470" t="s">
        <v>251</v>
      </c>
      <c r="CZ470" s="27" t="s">
        <v>5152</v>
      </c>
    </row>
    <row r="471" spans="102:104" ht="15" customHeight="1" x14ac:dyDescent="0.15">
      <c r="CX471" t="s">
        <v>4772</v>
      </c>
      <c r="CZ471" s="27" t="s">
        <v>5152</v>
      </c>
    </row>
    <row r="472" spans="102:104" ht="15" customHeight="1" x14ac:dyDescent="0.15">
      <c r="CX472" t="s">
        <v>4390</v>
      </c>
      <c r="CY472" s="27" t="s">
        <v>5152</v>
      </c>
      <c r="CZ472" s="27" t="s">
        <v>5156</v>
      </c>
    </row>
    <row r="473" spans="102:104" ht="15" customHeight="1" x14ac:dyDescent="0.15">
      <c r="CX473" t="s">
        <v>4405</v>
      </c>
      <c r="CY473" s="27" t="s">
        <v>5152</v>
      </c>
      <c r="CZ473" s="27" t="s">
        <v>5156</v>
      </c>
    </row>
    <row r="474" spans="102:104" ht="15" customHeight="1" x14ac:dyDescent="0.15">
      <c r="CX474" t="s">
        <v>4685</v>
      </c>
      <c r="CY474" s="27" t="s">
        <v>5153</v>
      </c>
      <c r="CZ474" s="27" t="s">
        <v>5152</v>
      </c>
    </row>
    <row r="475" spans="102:104" ht="15" customHeight="1" x14ac:dyDescent="0.15">
      <c r="CX475" t="s">
        <v>3897</v>
      </c>
      <c r="CZ475" s="27" t="s">
        <v>5154</v>
      </c>
    </row>
    <row r="476" spans="102:104" ht="15" customHeight="1" x14ac:dyDescent="0.15">
      <c r="CX476" t="s">
        <v>4810</v>
      </c>
      <c r="CZ476" s="27" t="s">
        <v>5151</v>
      </c>
    </row>
    <row r="477" spans="102:104" ht="15" customHeight="1" x14ac:dyDescent="0.15">
      <c r="CX477" t="s">
        <v>4602</v>
      </c>
      <c r="CZ477" s="27" t="s">
        <v>5153</v>
      </c>
    </row>
    <row r="478" spans="102:104" ht="15" customHeight="1" x14ac:dyDescent="0.15">
      <c r="CX478" t="s">
        <v>3172</v>
      </c>
      <c r="CY478" s="27" t="s">
        <v>5154</v>
      </c>
      <c r="CZ478" s="27" t="s">
        <v>5155</v>
      </c>
    </row>
    <row r="479" spans="102:104" ht="15" customHeight="1" x14ac:dyDescent="0.15">
      <c r="CX479" t="s">
        <v>3088</v>
      </c>
      <c r="CY479" s="27" t="s">
        <v>5154</v>
      </c>
      <c r="CZ479" s="27" t="s">
        <v>5155</v>
      </c>
    </row>
    <row r="480" spans="102:104" ht="15" customHeight="1" x14ac:dyDescent="0.15">
      <c r="CX480" t="s">
        <v>3949</v>
      </c>
      <c r="CZ480" s="27" t="s">
        <v>5153</v>
      </c>
    </row>
    <row r="481" spans="102:105" ht="15" customHeight="1" x14ac:dyDescent="0.15">
      <c r="CX481" t="s">
        <v>3799</v>
      </c>
      <c r="CY481" s="27" t="s">
        <v>5152</v>
      </c>
      <c r="CZ481" s="27" t="s">
        <v>2936</v>
      </c>
    </row>
    <row r="482" spans="102:105" ht="15" customHeight="1" x14ac:dyDescent="0.15">
      <c r="CX482" t="s">
        <v>4855</v>
      </c>
      <c r="CY482" s="27" t="s">
        <v>5151</v>
      </c>
      <c r="CZ482" s="27" t="s">
        <v>5153</v>
      </c>
    </row>
    <row r="483" spans="102:105" ht="15" customHeight="1" x14ac:dyDescent="0.15">
      <c r="CX483" t="s">
        <v>5128</v>
      </c>
      <c r="CY483" s="27" t="s">
        <v>5151</v>
      </c>
      <c r="CZ483" s="27" t="s">
        <v>5153</v>
      </c>
      <c r="DA483" s="27" t="s">
        <v>5153</v>
      </c>
    </row>
    <row r="484" spans="102:105" ht="15" customHeight="1" x14ac:dyDescent="0.15">
      <c r="CX484" t="s">
        <v>282</v>
      </c>
      <c r="CZ484" s="27" t="s">
        <v>5152</v>
      </c>
    </row>
    <row r="485" spans="102:105" ht="15" customHeight="1" x14ac:dyDescent="0.15">
      <c r="CX485" s="69" t="s">
        <v>3993</v>
      </c>
      <c r="CZ485" s="27" t="s">
        <v>5154</v>
      </c>
    </row>
    <row r="486" spans="102:105" ht="15" customHeight="1" x14ac:dyDescent="0.15">
      <c r="CX486" s="69" t="s">
        <v>3984</v>
      </c>
      <c r="CZ486" s="27" t="s">
        <v>5154</v>
      </c>
    </row>
    <row r="487" spans="102:105" ht="15" customHeight="1" x14ac:dyDescent="0.15">
      <c r="CX487" t="s">
        <v>3438</v>
      </c>
      <c r="CY487" s="27" t="s">
        <v>5151</v>
      </c>
      <c r="CZ487" s="27" t="s">
        <v>5154</v>
      </c>
    </row>
    <row r="488" spans="102:105" ht="15" customHeight="1" x14ac:dyDescent="0.15">
      <c r="CX488" t="s">
        <v>3687</v>
      </c>
      <c r="CY488" s="27" t="s">
        <v>5151</v>
      </c>
      <c r="CZ488" s="27" t="s">
        <v>5154</v>
      </c>
    </row>
    <row r="489" spans="102:105" ht="15" customHeight="1" x14ac:dyDescent="0.15">
      <c r="CX489" t="s">
        <v>5068</v>
      </c>
      <c r="CY489" s="27" t="s">
        <v>5153</v>
      </c>
      <c r="CZ489" s="27" t="s">
        <v>5151</v>
      </c>
    </row>
    <row r="490" spans="102:105" ht="15" customHeight="1" x14ac:dyDescent="0.15">
      <c r="CX490" t="s">
        <v>3854</v>
      </c>
      <c r="CZ490" s="27" t="s">
        <v>5152</v>
      </c>
    </row>
    <row r="491" spans="102:105" ht="15" customHeight="1" x14ac:dyDescent="0.15">
      <c r="CX491" t="s">
        <v>685</v>
      </c>
      <c r="CY491" s="27" t="s">
        <v>2936</v>
      </c>
      <c r="CZ491" s="27" t="s">
        <v>5154</v>
      </c>
    </row>
    <row r="492" spans="102:105" ht="15" customHeight="1" x14ac:dyDescent="0.15">
      <c r="CX492" t="s">
        <v>4775</v>
      </c>
      <c r="CY492" s="27" t="s">
        <v>5151</v>
      </c>
      <c r="CZ492" s="27" t="s">
        <v>2936</v>
      </c>
    </row>
    <row r="493" spans="102:105" ht="15" customHeight="1" x14ac:dyDescent="0.15">
      <c r="CX493" t="s">
        <v>5145</v>
      </c>
      <c r="CY493" s="27" t="s">
        <v>5168</v>
      </c>
    </row>
    <row r="494" spans="102:105" ht="15" customHeight="1" x14ac:dyDescent="0.15">
      <c r="CX494" t="s">
        <v>4811</v>
      </c>
      <c r="CY494" s="27" t="s">
        <v>5151</v>
      </c>
      <c r="CZ494" s="27" t="s">
        <v>5154</v>
      </c>
    </row>
    <row r="495" spans="102:105" ht="15" customHeight="1" x14ac:dyDescent="0.15">
      <c r="CX495" t="s">
        <v>5146</v>
      </c>
      <c r="CY495" s="27" t="s">
        <v>5153</v>
      </c>
      <c r="CZ495" s="27" t="s">
        <v>5152</v>
      </c>
    </row>
    <row r="496" spans="102:105" ht="15" customHeight="1" x14ac:dyDescent="0.15">
      <c r="CX496" t="s">
        <v>4209</v>
      </c>
      <c r="CZ496" s="27" t="s">
        <v>5153</v>
      </c>
    </row>
    <row r="497" spans="102:105" ht="15" customHeight="1" x14ac:dyDescent="0.15">
      <c r="CX497" t="s">
        <v>810</v>
      </c>
      <c r="CZ497" s="27" t="s">
        <v>5154</v>
      </c>
    </row>
    <row r="498" spans="102:105" ht="15" customHeight="1" x14ac:dyDescent="0.15">
      <c r="CX498" t="s">
        <v>1129</v>
      </c>
      <c r="CZ498" s="27" t="s">
        <v>5154</v>
      </c>
    </row>
    <row r="499" spans="102:105" ht="15" customHeight="1" x14ac:dyDescent="0.15">
      <c r="CX499" t="s">
        <v>4868</v>
      </c>
      <c r="CY499" s="27" t="s">
        <v>5153</v>
      </c>
      <c r="CZ499" s="27" t="s">
        <v>5154</v>
      </c>
    </row>
    <row r="500" spans="102:105" ht="15" customHeight="1" x14ac:dyDescent="0.15">
      <c r="CX500" t="s">
        <v>3342</v>
      </c>
      <c r="CZ500" s="27" t="s">
        <v>5152</v>
      </c>
    </row>
    <row r="501" spans="102:105" ht="15" customHeight="1" x14ac:dyDescent="0.15">
      <c r="CX501" t="s">
        <v>3405</v>
      </c>
      <c r="CZ501" s="27" t="s">
        <v>5151</v>
      </c>
    </row>
    <row r="502" spans="102:105" ht="15" customHeight="1" x14ac:dyDescent="0.15">
      <c r="CX502" t="s">
        <v>3022</v>
      </c>
      <c r="CY502" s="27" t="s">
        <v>5153</v>
      </c>
      <c r="CZ502" s="27" t="s">
        <v>5154</v>
      </c>
    </row>
    <row r="503" spans="102:105" ht="15" customHeight="1" x14ac:dyDescent="0.15">
      <c r="CX503" t="s">
        <v>3314</v>
      </c>
      <c r="CY503" s="27" t="s">
        <v>5153</v>
      </c>
      <c r="CZ503" s="27" t="s">
        <v>5154</v>
      </c>
    </row>
    <row r="504" spans="102:105" ht="15" customHeight="1" x14ac:dyDescent="0.15">
      <c r="CX504" t="s">
        <v>3163</v>
      </c>
      <c r="CY504" s="27" t="s">
        <v>5153</v>
      </c>
      <c r="CZ504" s="27" t="s">
        <v>5154</v>
      </c>
    </row>
    <row r="505" spans="102:105" ht="15" customHeight="1" x14ac:dyDescent="0.15">
      <c r="CX505" t="s">
        <v>4514</v>
      </c>
      <c r="CY505" s="27" t="s">
        <v>5153</v>
      </c>
      <c r="CZ505" s="27" t="s">
        <v>5153</v>
      </c>
    </row>
    <row r="506" spans="102:105" ht="15" customHeight="1" x14ac:dyDescent="0.15">
      <c r="CX506" t="s">
        <v>4907</v>
      </c>
      <c r="CY506" s="27" t="s">
        <v>5153</v>
      </c>
      <c r="CZ506" s="27" t="s">
        <v>5153</v>
      </c>
      <c r="DA506" s="27" t="s">
        <v>5153</v>
      </c>
    </row>
    <row r="507" spans="102:105" ht="15" customHeight="1" x14ac:dyDescent="0.15">
      <c r="CX507" t="s">
        <v>5130</v>
      </c>
      <c r="CY507" s="27" t="s">
        <v>5151</v>
      </c>
      <c r="CZ507" s="27" t="s">
        <v>5151</v>
      </c>
    </row>
    <row r="508" spans="102:105" ht="15" customHeight="1" x14ac:dyDescent="0.15">
      <c r="CX508" t="s">
        <v>3951</v>
      </c>
      <c r="CZ508" s="27" t="s">
        <v>5153</v>
      </c>
    </row>
    <row r="509" spans="102:105" ht="15" customHeight="1" x14ac:dyDescent="0.15">
      <c r="CX509" t="s">
        <v>5148</v>
      </c>
      <c r="CY509" s="27" t="s">
        <v>5153</v>
      </c>
      <c r="CZ509" s="27" t="s">
        <v>5154</v>
      </c>
      <c r="DA509" s="27" t="s">
        <v>5152</v>
      </c>
    </row>
    <row r="510" spans="102:105" ht="15" customHeight="1" x14ac:dyDescent="0.15">
      <c r="CX510" t="s">
        <v>4687</v>
      </c>
      <c r="CY510" s="27" t="s">
        <v>5153</v>
      </c>
      <c r="CZ510" s="27" t="s">
        <v>5154</v>
      </c>
    </row>
    <row r="511" spans="102:105" ht="15" customHeight="1" x14ac:dyDescent="0.15">
      <c r="CX511" t="s">
        <v>4641</v>
      </c>
      <c r="CY511" s="27" t="s">
        <v>5152</v>
      </c>
      <c r="CZ511" s="27" t="s">
        <v>5154</v>
      </c>
    </row>
    <row r="512" spans="102:105" ht="15" customHeight="1" x14ac:dyDescent="0.15">
      <c r="CX512" t="s">
        <v>4689</v>
      </c>
      <c r="CY512" s="27" t="s">
        <v>5152</v>
      </c>
      <c r="CZ512" s="27" t="s">
        <v>5154</v>
      </c>
    </row>
    <row r="513" spans="102:105" ht="15" customHeight="1" x14ac:dyDescent="0.15">
      <c r="CX513" t="s">
        <v>4738</v>
      </c>
      <c r="CY513" s="27" t="s">
        <v>5153</v>
      </c>
      <c r="CZ513" s="27" t="s">
        <v>5154</v>
      </c>
    </row>
    <row r="514" spans="102:105" ht="15" customHeight="1" x14ac:dyDescent="0.15">
      <c r="CX514" t="s">
        <v>3953</v>
      </c>
      <c r="CZ514" s="27" t="s">
        <v>5153</v>
      </c>
    </row>
    <row r="515" spans="102:105" ht="15" customHeight="1" x14ac:dyDescent="0.15">
      <c r="CX515" t="s">
        <v>4691</v>
      </c>
      <c r="CZ515" s="27" t="s">
        <v>5152</v>
      </c>
    </row>
    <row r="516" spans="102:105" ht="15" customHeight="1" x14ac:dyDescent="0.15">
      <c r="CX516" t="s">
        <v>4516</v>
      </c>
      <c r="CZ516" s="27" t="s">
        <v>5152</v>
      </c>
    </row>
    <row r="517" spans="102:105" ht="15" customHeight="1" x14ac:dyDescent="0.15">
      <c r="CX517" t="s">
        <v>3315</v>
      </c>
      <c r="CZ517" s="27" t="s">
        <v>5152</v>
      </c>
    </row>
    <row r="518" spans="102:105" ht="15" customHeight="1" x14ac:dyDescent="0.15">
      <c r="CX518" t="s">
        <v>4346</v>
      </c>
      <c r="CY518" s="27" t="s">
        <v>5154</v>
      </c>
      <c r="CZ518" s="27" t="s">
        <v>5152</v>
      </c>
    </row>
    <row r="519" spans="102:105" ht="15" customHeight="1" x14ac:dyDescent="0.15">
      <c r="CX519" t="s">
        <v>5064</v>
      </c>
      <c r="CY519" s="27" t="s">
        <v>5153</v>
      </c>
      <c r="CZ519" s="27" t="s">
        <v>5162</v>
      </c>
      <c r="DA519" s="27" t="s">
        <v>5152</v>
      </c>
    </row>
    <row r="520" spans="102:105" ht="15" customHeight="1" x14ac:dyDescent="0.15">
      <c r="CX520" t="s">
        <v>4693</v>
      </c>
      <c r="CY520" s="27" t="s">
        <v>5152</v>
      </c>
      <c r="CZ520" s="27" t="s">
        <v>5162</v>
      </c>
    </row>
    <row r="521" spans="102:105" ht="15" customHeight="1" x14ac:dyDescent="0.15">
      <c r="CX521" t="s">
        <v>3803</v>
      </c>
      <c r="CZ521" s="27" t="s">
        <v>5153</v>
      </c>
    </row>
    <row r="522" spans="102:105" ht="15" customHeight="1" x14ac:dyDescent="0.15">
      <c r="CX522" t="s">
        <v>4844</v>
      </c>
      <c r="CY522" s="27" t="s">
        <v>5154</v>
      </c>
      <c r="CZ522" s="27" t="s">
        <v>5152</v>
      </c>
    </row>
    <row r="523" spans="102:105" ht="15" customHeight="1" x14ac:dyDescent="0.15">
      <c r="CX523" t="s">
        <v>3344</v>
      </c>
      <c r="CZ523" s="27" t="s">
        <v>5154</v>
      </c>
    </row>
    <row r="524" spans="102:105" ht="15" customHeight="1" x14ac:dyDescent="0.15">
      <c r="CX524" t="s">
        <v>3406</v>
      </c>
      <c r="CZ524" s="27" t="s">
        <v>5154</v>
      </c>
    </row>
    <row r="525" spans="102:105" ht="15" customHeight="1" x14ac:dyDescent="0.15">
      <c r="CX525" t="s">
        <v>3898</v>
      </c>
      <c r="CZ525" s="27" t="s">
        <v>5153</v>
      </c>
    </row>
    <row r="526" spans="102:105" ht="15" customHeight="1" x14ac:dyDescent="0.15">
      <c r="CX526" t="s">
        <v>870</v>
      </c>
      <c r="CY526" s="27" t="s">
        <v>5153</v>
      </c>
      <c r="CZ526" s="27" t="s">
        <v>5162</v>
      </c>
    </row>
    <row r="527" spans="102:105" ht="15" customHeight="1" x14ac:dyDescent="0.15">
      <c r="CX527" t="s">
        <v>4845</v>
      </c>
      <c r="CY527" s="27" t="s">
        <v>5153</v>
      </c>
      <c r="CZ527" s="27" t="s">
        <v>5162</v>
      </c>
    </row>
    <row r="528" spans="102:105" ht="15" customHeight="1" x14ac:dyDescent="0.15">
      <c r="CX528" t="s">
        <v>4695</v>
      </c>
      <c r="CZ528" s="27" t="s">
        <v>5152</v>
      </c>
    </row>
    <row r="529" spans="102:105" ht="15" customHeight="1" x14ac:dyDescent="0.15">
      <c r="CX529" t="s">
        <v>5046</v>
      </c>
      <c r="CY529" s="27" t="s">
        <v>5160</v>
      </c>
      <c r="CZ529" s="27" t="s">
        <v>5161</v>
      </c>
    </row>
    <row r="530" spans="102:105" ht="15" customHeight="1" x14ac:dyDescent="0.15">
      <c r="CX530" t="s">
        <v>5020</v>
      </c>
      <c r="CY530" s="27" t="s">
        <v>5153</v>
      </c>
      <c r="CZ530" s="27" t="s">
        <v>5154</v>
      </c>
      <c r="DA530" s="27" t="s">
        <v>5152</v>
      </c>
    </row>
    <row r="531" spans="102:105" ht="15" customHeight="1" x14ac:dyDescent="0.15">
      <c r="CX531" t="s">
        <v>4109</v>
      </c>
      <c r="CZ531" s="27" t="s">
        <v>5152</v>
      </c>
    </row>
    <row r="532" spans="102:105" ht="15" customHeight="1" x14ac:dyDescent="0.15">
      <c r="CX532" t="s">
        <v>5132</v>
      </c>
      <c r="CY532" s="27" t="s">
        <v>5153</v>
      </c>
      <c r="CZ532" s="27" t="s">
        <v>5152</v>
      </c>
      <c r="DA532" s="27" t="s">
        <v>5152</v>
      </c>
    </row>
    <row r="533" spans="102:105" ht="15" customHeight="1" x14ac:dyDescent="0.15">
      <c r="CX533" t="s">
        <v>2965</v>
      </c>
      <c r="CZ533" s="27" t="s">
        <v>5152</v>
      </c>
    </row>
    <row r="534" spans="102:105" ht="15" customHeight="1" x14ac:dyDescent="0.15">
      <c r="CX534" t="s">
        <v>2991</v>
      </c>
      <c r="CZ534" s="27" t="s">
        <v>5152</v>
      </c>
    </row>
    <row r="535" spans="102:105" ht="15" customHeight="1" x14ac:dyDescent="0.15">
      <c r="CX535" t="s">
        <v>5044</v>
      </c>
      <c r="CY535" s="27" t="s">
        <v>5152</v>
      </c>
      <c r="CZ535" s="27" t="s">
        <v>5153</v>
      </c>
    </row>
    <row r="536" spans="102:105" ht="15" customHeight="1" x14ac:dyDescent="0.15">
      <c r="CX536" t="s">
        <v>4387</v>
      </c>
      <c r="CZ536" s="27" t="s">
        <v>5154</v>
      </c>
    </row>
    <row r="537" spans="102:105" ht="15" customHeight="1" x14ac:dyDescent="0.15">
      <c r="CX537" t="s">
        <v>4409</v>
      </c>
      <c r="CZ537" s="27" t="s">
        <v>5154</v>
      </c>
    </row>
    <row r="538" spans="102:105" ht="15" customHeight="1" x14ac:dyDescent="0.15">
      <c r="CX538" t="s">
        <v>4161</v>
      </c>
      <c r="CZ538" s="27" t="s">
        <v>5153</v>
      </c>
    </row>
    <row r="539" spans="102:105" ht="15" customHeight="1" x14ac:dyDescent="0.15">
      <c r="CX539" t="s">
        <v>4212</v>
      </c>
      <c r="CZ539" s="27" t="s">
        <v>5153</v>
      </c>
    </row>
    <row r="540" spans="102:105" ht="15" customHeight="1" x14ac:dyDescent="0.15">
      <c r="CX540" t="s">
        <v>4860</v>
      </c>
      <c r="CY540" s="27" t="s">
        <v>5151</v>
      </c>
      <c r="CZ540" s="27" t="s">
        <v>5151</v>
      </c>
      <c r="DA540" s="27" t="s">
        <v>5153</v>
      </c>
    </row>
    <row r="541" spans="102:105" ht="15" customHeight="1" x14ac:dyDescent="0.15">
      <c r="CX541" t="s">
        <v>4698</v>
      </c>
      <c r="CZ541" s="27" t="s">
        <v>5154</v>
      </c>
    </row>
    <row r="542" spans="102:105" ht="15" customHeight="1" x14ac:dyDescent="0.15">
      <c r="CX542" t="s">
        <v>4519</v>
      </c>
      <c r="CY542" s="27" t="s">
        <v>5151</v>
      </c>
      <c r="CZ542" s="27" t="s">
        <v>5158</v>
      </c>
    </row>
    <row r="543" spans="102:105" ht="15" customHeight="1" x14ac:dyDescent="0.15">
      <c r="CX543" t="s">
        <v>4610</v>
      </c>
      <c r="CY543" s="27" t="s">
        <v>5151</v>
      </c>
      <c r="CZ543" s="27" t="s">
        <v>5158</v>
      </c>
    </row>
    <row r="544" spans="102:105" ht="15" customHeight="1" x14ac:dyDescent="0.15">
      <c r="CX544" t="s">
        <v>4701</v>
      </c>
      <c r="CY544" s="27" t="s">
        <v>5154</v>
      </c>
      <c r="CZ544" s="27" t="s">
        <v>5152</v>
      </c>
    </row>
    <row r="545" spans="102:105" ht="15" customHeight="1" x14ac:dyDescent="0.15">
      <c r="CX545" t="s">
        <v>4853</v>
      </c>
      <c r="CY545" s="27" t="s">
        <v>5153</v>
      </c>
      <c r="CZ545" s="27" t="s">
        <v>5154</v>
      </c>
    </row>
    <row r="546" spans="102:105" ht="15" customHeight="1" x14ac:dyDescent="0.15">
      <c r="CX546" t="s">
        <v>3261</v>
      </c>
      <c r="CZ546" s="27" t="s">
        <v>5152</v>
      </c>
    </row>
    <row r="547" spans="102:105" ht="15" customHeight="1" x14ac:dyDescent="0.15">
      <c r="CX547" t="s">
        <v>683</v>
      </c>
      <c r="CZ547" s="27" t="s">
        <v>5152</v>
      </c>
    </row>
    <row r="548" spans="102:105" ht="15" customHeight="1" x14ac:dyDescent="0.15">
      <c r="CX548" t="s">
        <v>1251</v>
      </c>
      <c r="CZ548" s="27" t="s">
        <v>5152</v>
      </c>
    </row>
    <row r="549" spans="102:105" ht="15" customHeight="1" x14ac:dyDescent="0.15">
      <c r="CX549" t="s">
        <v>3806</v>
      </c>
      <c r="CZ549" s="27" t="s">
        <v>5152</v>
      </c>
    </row>
    <row r="550" spans="102:105" ht="15" customHeight="1" x14ac:dyDescent="0.15">
      <c r="CX550" t="s">
        <v>4959</v>
      </c>
      <c r="CY550" s="27" t="s">
        <v>5153</v>
      </c>
      <c r="CZ550" s="27" t="s">
        <v>5153</v>
      </c>
      <c r="DA550" s="27" t="s">
        <v>5152</v>
      </c>
    </row>
    <row r="551" spans="102:105" ht="15" customHeight="1" x14ac:dyDescent="0.15">
      <c r="CX551" t="s">
        <v>4814</v>
      </c>
      <c r="CZ551" s="27" t="s">
        <v>5153</v>
      </c>
    </row>
    <row r="552" spans="102:105" ht="15" customHeight="1" x14ac:dyDescent="0.15">
      <c r="CX552" t="s">
        <v>3748</v>
      </c>
      <c r="CZ552" s="27" t="s">
        <v>5153</v>
      </c>
    </row>
    <row r="553" spans="102:105" ht="15" customHeight="1" x14ac:dyDescent="0.15">
      <c r="CX553" t="s">
        <v>4612</v>
      </c>
      <c r="CY553" s="27" t="s">
        <v>5151</v>
      </c>
      <c r="CZ553" s="27" t="s">
        <v>5153</v>
      </c>
    </row>
    <row r="554" spans="102:105" ht="15" customHeight="1" x14ac:dyDescent="0.15">
      <c r="CX554" t="s">
        <v>3318</v>
      </c>
      <c r="CZ554" s="27" t="s">
        <v>5151</v>
      </c>
    </row>
    <row r="555" spans="102:105" ht="15" customHeight="1" x14ac:dyDescent="0.15">
      <c r="CX555" t="s">
        <v>5086</v>
      </c>
      <c r="CY555" s="27" t="s">
        <v>5153</v>
      </c>
      <c r="CZ555" s="27" t="s">
        <v>5151</v>
      </c>
      <c r="DA555" s="27" t="s">
        <v>5151</v>
      </c>
    </row>
    <row r="556" spans="102:105" ht="15" customHeight="1" x14ac:dyDescent="0.15">
      <c r="CX556" t="s">
        <v>4923</v>
      </c>
      <c r="CY556" s="27" t="s">
        <v>5160</v>
      </c>
      <c r="CZ556" s="27" t="s">
        <v>5164</v>
      </c>
    </row>
    <row r="557" spans="102:105" ht="15" customHeight="1" x14ac:dyDescent="0.15">
      <c r="CX557" t="s">
        <v>4896</v>
      </c>
      <c r="CY557" s="27" t="s">
        <v>5153</v>
      </c>
      <c r="CZ557" s="27" t="s">
        <v>5152</v>
      </c>
      <c r="DA557" s="27" t="s">
        <v>5152</v>
      </c>
    </row>
    <row r="558" spans="102:105" ht="15" customHeight="1" x14ac:dyDescent="0.15">
      <c r="CX558" t="s">
        <v>4740</v>
      </c>
      <c r="CZ558" s="27" t="s">
        <v>5154</v>
      </c>
    </row>
    <row r="559" spans="102:105" ht="15" customHeight="1" x14ac:dyDescent="0.15">
      <c r="CX559" t="s">
        <v>5026</v>
      </c>
      <c r="CY559" s="27" t="s">
        <v>5153</v>
      </c>
      <c r="CZ559" s="27" t="s">
        <v>5154</v>
      </c>
    </row>
    <row r="560" spans="102:105" ht="15" customHeight="1" x14ac:dyDescent="0.15">
      <c r="CX560" t="s">
        <v>5170</v>
      </c>
      <c r="CY560" s="27" t="s">
        <v>5154</v>
      </c>
    </row>
    <row r="561" spans="102:104" ht="15" customHeight="1" x14ac:dyDescent="0.15">
      <c r="CX561" t="s">
        <v>244</v>
      </c>
      <c r="CY561" s="27" t="s">
        <v>5154</v>
      </c>
    </row>
    <row r="562" spans="102:104" ht="15" customHeight="1" x14ac:dyDescent="0.15">
      <c r="CX562" t="s">
        <v>5171</v>
      </c>
      <c r="CY562" s="27" t="s">
        <v>5154</v>
      </c>
    </row>
    <row r="563" spans="102:104" ht="15" customHeight="1" x14ac:dyDescent="0.15">
      <c r="CX563" t="s">
        <v>5172</v>
      </c>
      <c r="CY563" s="27" t="s">
        <v>5152</v>
      </c>
    </row>
    <row r="564" spans="102:104" ht="15" customHeight="1" x14ac:dyDescent="0.15">
      <c r="CX564" t="s">
        <v>1189</v>
      </c>
      <c r="CY564" s="27" t="s">
        <v>5152</v>
      </c>
    </row>
    <row r="565" spans="102:104" ht="15" customHeight="1" x14ac:dyDescent="0.15">
      <c r="CX565" t="s">
        <v>1190</v>
      </c>
      <c r="CY565" s="27" t="s">
        <v>5152</v>
      </c>
    </row>
    <row r="566" spans="102:104" ht="15" customHeight="1" x14ac:dyDescent="0.15">
      <c r="CX566" t="s">
        <v>421</v>
      </c>
      <c r="CY566" s="27" t="s">
        <v>5152</v>
      </c>
    </row>
    <row r="567" spans="102:104" ht="15" customHeight="1" x14ac:dyDescent="0.15">
      <c r="CX567" t="s">
        <v>214</v>
      </c>
      <c r="CY567" s="27" t="s">
        <v>5153</v>
      </c>
      <c r="CZ567" s="27" t="s">
        <v>5178</v>
      </c>
    </row>
    <row r="568" spans="102:104" ht="15" customHeight="1" x14ac:dyDescent="0.15">
      <c r="CX568" t="s">
        <v>214</v>
      </c>
      <c r="CY568" s="27" t="s">
        <v>5153</v>
      </c>
      <c r="CZ568" s="27" t="s">
        <v>5178</v>
      </c>
    </row>
    <row r="569" spans="102:104" ht="15" customHeight="1" x14ac:dyDescent="0.15">
      <c r="CX569" t="s">
        <v>546</v>
      </c>
      <c r="CY569" s="27" t="s">
        <v>5153</v>
      </c>
    </row>
    <row r="570" spans="102:104" ht="15" customHeight="1" x14ac:dyDescent="0.15">
      <c r="CX570" t="s">
        <v>1211</v>
      </c>
      <c r="CY570" s="27" t="s">
        <v>5153</v>
      </c>
    </row>
    <row r="571" spans="102:104" ht="15" customHeight="1" x14ac:dyDescent="0.15">
      <c r="CX571" t="s">
        <v>1212</v>
      </c>
      <c r="CY571" s="27" t="s">
        <v>5153</v>
      </c>
    </row>
    <row r="572" spans="102:104" ht="15" customHeight="1" x14ac:dyDescent="0.15">
      <c r="CX572" t="s">
        <v>500</v>
      </c>
      <c r="CY572" s="27" t="s">
        <v>5153</v>
      </c>
    </row>
    <row r="573" spans="102:104" ht="15" customHeight="1" x14ac:dyDescent="0.15">
      <c r="CX573" t="s">
        <v>1586</v>
      </c>
      <c r="CY573" s="27" t="s">
        <v>5154</v>
      </c>
    </row>
    <row r="574" spans="102:104" ht="15" customHeight="1" x14ac:dyDescent="0.15">
      <c r="CX574" t="s">
        <v>4206</v>
      </c>
      <c r="CY574" s="27" t="s">
        <v>5154</v>
      </c>
    </row>
    <row r="575" spans="102:104" ht="15" customHeight="1" x14ac:dyDescent="0.15">
      <c r="CX575" t="s">
        <v>5173</v>
      </c>
      <c r="CY575" s="27" t="s">
        <v>5154</v>
      </c>
    </row>
    <row r="576" spans="102:104" ht="15" customHeight="1" x14ac:dyDescent="0.15">
      <c r="CX576" t="s">
        <v>5174</v>
      </c>
      <c r="CY576" s="27" t="s">
        <v>5153</v>
      </c>
      <c r="CZ576" s="27" t="s">
        <v>5152</v>
      </c>
    </row>
    <row r="577" spans="102:104" ht="15" customHeight="1" x14ac:dyDescent="0.15">
      <c r="CX577" t="s">
        <v>5175</v>
      </c>
      <c r="CY577" s="27" t="s">
        <v>5152</v>
      </c>
    </row>
    <row r="578" spans="102:104" ht="15" customHeight="1" x14ac:dyDescent="0.15">
      <c r="CX578" t="s">
        <v>5176</v>
      </c>
      <c r="CY578" s="27" t="s">
        <v>5154</v>
      </c>
      <c r="CZ578" s="27" t="s">
        <v>5152</v>
      </c>
    </row>
    <row r="579" spans="102:104" ht="15" customHeight="1" x14ac:dyDescent="0.15">
      <c r="CX579" t="s">
        <v>5177</v>
      </c>
      <c r="CY579" s="27" t="s">
        <v>5151</v>
      </c>
      <c r="CZ579" s="27" t="s">
        <v>5178</v>
      </c>
    </row>
    <row r="580" spans="102:104" ht="15" customHeight="1" x14ac:dyDescent="0.15">
      <c r="CX580" t="s">
        <v>513</v>
      </c>
      <c r="CY580" s="27" t="s">
        <v>5154</v>
      </c>
      <c r="CZ580" s="27" t="s">
        <v>5152</v>
      </c>
    </row>
    <row r="581" spans="102:104" ht="15" customHeight="1" x14ac:dyDescent="0.15">
      <c r="CX581" t="s">
        <v>517</v>
      </c>
      <c r="CY581" s="27" t="s">
        <v>5154</v>
      </c>
      <c r="CZ581" s="27" t="s">
        <v>5152</v>
      </c>
    </row>
    <row r="582" spans="102:104" ht="15" customHeight="1" x14ac:dyDescent="0.15">
      <c r="CX582" t="s">
        <v>521</v>
      </c>
      <c r="CY582" s="27" t="s">
        <v>5154</v>
      </c>
      <c r="CZ582" s="27" t="s">
        <v>5152</v>
      </c>
    </row>
    <row r="583" spans="102:104" ht="15" customHeight="1" x14ac:dyDescent="0.15">
      <c r="CX583" t="s">
        <v>1018</v>
      </c>
      <c r="CY583" s="27" t="s">
        <v>5154</v>
      </c>
    </row>
    <row r="584" spans="102:104" ht="15" customHeight="1" x14ac:dyDescent="0.15">
      <c r="CX584" t="s">
        <v>1020</v>
      </c>
      <c r="CY584" s="27" t="s">
        <v>5154</v>
      </c>
    </row>
    <row r="585" spans="102:104" ht="15" customHeight="1" x14ac:dyDescent="0.15">
      <c r="CX585" t="s">
        <v>744</v>
      </c>
      <c r="CY585" s="27" t="s">
        <v>5154</v>
      </c>
    </row>
    <row r="586" spans="102:104" ht="15" customHeight="1" x14ac:dyDescent="0.15">
      <c r="CX586" t="s">
        <v>3249</v>
      </c>
      <c r="CY586" s="27" t="s">
        <v>5152</v>
      </c>
    </row>
    <row r="587" spans="102:104" ht="15" customHeight="1" x14ac:dyDescent="0.15">
      <c r="CX587" t="s">
        <v>955</v>
      </c>
      <c r="CY587" s="27" t="s">
        <v>5152</v>
      </c>
    </row>
    <row r="588" spans="102:104" ht="15" customHeight="1" x14ac:dyDescent="0.15">
      <c r="CX588" t="s">
        <v>174</v>
      </c>
      <c r="CY588" s="27" t="s">
        <v>5152</v>
      </c>
    </row>
    <row r="589" spans="102:104" ht="15" customHeight="1" x14ac:dyDescent="0.15">
      <c r="CX589" t="s">
        <v>916</v>
      </c>
      <c r="CY589" s="27" t="s">
        <v>5153</v>
      </c>
    </row>
    <row r="590" spans="102:104" ht="15" customHeight="1" x14ac:dyDescent="0.15">
      <c r="CX590" t="s">
        <v>911</v>
      </c>
      <c r="CY590" s="27" t="s">
        <v>5152</v>
      </c>
    </row>
    <row r="591" spans="102:104" ht="15" customHeight="1" x14ac:dyDescent="0.15">
      <c r="CX591" t="s">
        <v>913</v>
      </c>
      <c r="CY591" s="27" t="s">
        <v>5152</v>
      </c>
    </row>
    <row r="592" spans="102:104" ht="15" customHeight="1" x14ac:dyDescent="0.15">
      <c r="CX592" t="s">
        <v>3106</v>
      </c>
      <c r="CY592" s="27" t="s">
        <v>5152</v>
      </c>
    </row>
    <row r="593" spans="102:105" ht="15" customHeight="1" x14ac:dyDescent="0.15">
      <c r="CX593" t="s">
        <v>3210</v>
      </c>
      <c r="CY593" s="27" t="s">
        <v>5152</v>
      </c>
    </row>
    <row r="594" spans="102:105" ht="15" customHeight="1" x14ac:dyDescent="0.15">
      <c r="CX594" t="s">
        <v>227</v>
      </c>
      <c r="CY594" s="27" t="s">
        <v>5152</v>
      </c>
    </row>
    <row r="595" spans="102:105" ht="15" customHeight="1" x14ac:dyDescent="0.15">
      <c r="CX595" t="s">
        <v>568</v>
      </c>
      <c r="CY595" s="27" t="s">
        <v>5154</v>
      </c>
    </row>
    <row r="596" spans="102:105" ht="15" customHeight="1" x14ac:dyDescent="0.15">
      <c r="CX596" t="s">
        <v>3357</v>
      </c>
      <c r="CY596" s="27" t="s">
        <v>5154</v>
      </c>
    </row>
    <row r="597" spans="102:105" ht="15" customHeight="1" x14ac:dyDescent="0.15">
      <c r="CX597" t="s">
        <v>951</v>
      </c>
      <c r="CY597" s="27" t="s">
        <v>5154</v>
      </c>
    </row>
    <row r="598" spans="102:105" ht="15" customHeight="1" x14ac:dyDescent="0.15">
      <c r="CX598" t="s">
        <v>5197</v>
      </c>
      <c r="CY598" s="27" t="s">
        <v>5152</v>
      </c>
      <c r="CZ598" s="27" t="s">
        <v>5154</v>
      </c>
      <c r="DA598" s="27" t="s">
        <v>5154</v>
      </c>
    </row>
    <row r="599" spans="102:105" ht="15" customHeight="1" x14ac:dyDescent="0.15">
      <c r="CX599" t="s">
        <v>5191</v>
      </c>
      <c r="CY599" s="27" t="s">
        <v>5153</v>
      </c>
      <c r="CZ599" s="27" t="s">
        <v>5152</v>
      </c>
      <c r="DA599" s="27" t="s">
        <v>5162</v>
      </c>
    </row>
    <row r="600" spans="102:105" ht="15" customHeight="1" x14ac:dyDescent="0.15">
      <c r="CX600" t="s">
        <v>5190</v>
      </c>
      <c r="CY600" s="27" t="s">
        <v>5151</v>
      </c>
      <c r="CZ600" s="27" t="s">
        <v>5178</v>
      </c>
    </row>
    <row r="601" spans="102:105" ht="15" customHeight="1" x14ac:dyDescent="0.15">
      <c r="CX601" t="s">
        <v>5198</v>
      </c>
      <c r="CY601" s="27" t="s">
        <v>5153</v>
      </c>
      <c r="CZ601" s="27" t="s">
        <v>5151</v>
      </c>
      <c r="DA601" s="27" t="s">
        <v>5178</v>
      </c>
    </row>
    <row r="602" spans="102:105" ht="15" customHeight="1" x14ac:dyDescent="0.15">
      <c r="CX602" t="s">
        <v>5202</v>
      </c>
      <c r="CY602" s="27" t="s">
        <v>5153</v>
      </c>
      <c r="CZ602" s="27" t="s">
        <v>5151</v>
      </c>
    </row>
    <row r="603" spans="102:105" ht="15" customHeight="1" x14ac:dyDescent="0.15">
      <c r="CX603" t="s">
        <v>5206</v>
      </c>
      <c r="CY603" s="27" t="s">
        <v>5153</v>
      </c>
      <c r="CZ603" s="27" t="s">
        <v>5151</v>
      </c>
    </row>
    <row r="604" spans="102:105" ht="15" customHeight="1" x14ac:dyDescent="0.15">
      <c r="CX604" t="s">
        <v>5195</v>
      </c>
      <c r="CY604" s="27" t="s">
        <v>5178</v>
      </c>
    </row>
    <row r="605" spans="102:105" ht="15" customHeight="1" x14ac:dyDescent="0.15">
      <c r="CX605" t="s">
        <v>5194</v>
      </c>
      <c r="CY605" s="27" t="s">
        <v>5153</v>
      </c>
    </row>
    <row r="606" spans="102:105" ht="15" customHeight="1" x14ac:dyDescent="0.15">
      <c r="CX606" t="s">
        <v>5204</v>
      </c>
      <c r="CY606" s="27" t="s">
        <v>5151</v>
      </c>
    </row>
    <row r="607" spans="102:105" ht="15" customHeight="1" x14ac:dyDescent="0.15">
      <c r="CX607" t="s">
        <v>5205</v>
      </c>
      <c r="CY607" s="27" t="s">
        <v>5178</v>
      </c>
    </row>
    <row r="608" spans="102:105" ht="15" customHeight="1" x14ac:dyDescent="0.15">
      <c r="CX608" t="s">
        <v>5193</v>
      </c>
      <c r="CY608" s="27" t="s">
        <v>5162</v>
      </c>
    </row>
    <row r="609" spans="102:105" ht="15" customHeight="1" x14ac:dyDescent="0.15">
      <c r="CX609" t="s">
        <v>5196</v>
      </c>
      <c r="CY609" s="27" t="s">
        <v>5153</v>
      </c>
    </row>
    <row r="610" spans="102:105" ht="15" customHeight="1" x14ac:dyDescent="0.15">
      <c r="CX610" t="s">
        <v>5203</v>
      </c>
      <c r="CY610" s="27" t="s">
        <v>5151</v>
      </c>
    </row>
    <row r="611" spans="102:105" ht="15" customHeight="1" x14ac:dyDescent="0.15">
      <c r="CX611" t="s">
        <v>5192</v>
      </c>
      <c r="CY611" s="27" t="s">
        <v>5153</v>
      </c>
      <c r="CZ611" s="27" t="s">
        <v>5178</v>
      </c>
    </row>
    <row r="612" spans="102:105" ht="15" customHeight="1" x14ac:dyDescent="0.15">
      <c r="CX612" t="s">
        <v>5189</v>
      </c>
      <c r="CY612" s="27" t="s">
        <v>5153</v>
      </c>
      <c r="CZ612" s="27" t="s">
        <v>5178</v>
      </c>
    </row>
    <row r="613" spans="102:105" ht="15" customHeight="1" x14ac:dyDescent="0.15">
      <c r="CX613" t="s">
        <v>5208</v>
      </c>
      <c r="CY613" s="27" t="s">
        <v>5153</v>
      </c>
      <c r="CZ613" s="27" t="s">
        <v>5153</v>
      </c>
      <c r="DA613" s="27" t="s">
        <v>5152</v>
      </c>
    </row>
    <row r="614" spans="102:105" ht="15" customHeight="1" x14ac:dyDescent="0.15">
      <c r="CX614" t="s">
        <v>5213</v>
      </c>
      <c r="CY614" s="27" t="s">
        <v>5153</v>
      </c>
      <c r="CZ614" s="27" t="s">
        <v>5153</v>
      </c>
      <c r="DA614" s="27" t="s">
        <v>5178</v>
      </c>
    </row>
    <row r="615" spans="102:105" ht="15" customHeight="1" x14ac:dyDescent="0.15">
      <c r="CX615" t="s">
        <v>5211</v>
      </c>
      <c r="CY615" s="27" t="s">
        <v>5152</v>
      </c>
      <c r="CZ615" s="27" t="s">
        <v>5154</v>
      </c>
    </row>
    <row r="616" spans="102:105" ht="15" customHeight="1" x14ac:dyDescent="0.15">
      <c r="CX616" t="s">
        <v>5215</v>
      </c>
      <c r="CY616" s="27" t="s">
        <v>5153</v>
      </c>
      <c r="CZ616" s="27" t="s">
        <v>5153</v>
      </c>
      <c r="DA616" s="27" t="s">
        <v>5153</v>
      </c>
    </row>
    <row r="617" spans="102:105" ht="15" customHeight="1" x14ac:dyDescent="0.15">
      <c r="CX617" t="s">
        <v>5212</v>
      </c>
      <c r="CY617" s="27" t="s">
        <v>5153</v>
      </c>
      <c r="CZ617" s="27" t="s">
        <v>5153</v>
      </c>
      <c r="DA617" s="27" t="s">
        <v>5152</v>
      </c>
    </row>
    <row r="618" spans="102:105" ht="15" customHeight="1" x14ac:dyDescent="0.15">
      <c r="CX618" t="s">
        <v>5210</v>
      </c>
      <c r="CY618" s="27" t="s">
        <v>5151</v>
      </c>
    </row>
    <row r="619" spans="102:105" ht="15" customHeight="1" x14ac:dyDescent="0.15">
      <c r="CX619" t="s">
        <v>5216</v>
      </c>
      <c r="CY619" s="27" t="s">
        <v>5154</v>
      </c>
      <c r="CZ619" s="27" t="s">
        <v>5154</v>
      </c>
      <c r="DA619" s="27" t="s">
        <v>5154</v>
      </c>
    </row>
    <row r="620" spans="102:105" ht="15" customHeight="1" x14ac:dyDescent="0.15">
      <c r="CX620" t="s">
        <v>5217</v>
      </c>
      <c r="CY620" s="27" t="s">
        <v>5153</v>
      </c>
      <c r="CZ620" s="27" t="s">
        <v>5151</v>
      </c>
      <c r="DA620" s="27" t="s">
        <v>5151</v>
      </c>
    </row>
    <row r="621" spans="102:105" ht="15" customHeight="1" x14ac:dyDescent="0.15">
      <c r="CX621" t="s">
        <v>5218</v>
      </c>
      <c r="CY621" s="27" t="s">
        <v>5153</v>
      </c>
      <c r="CZ621" s="27" t="s">
        <v>5152</v>
      </c>
    </row>
    <row r="622" spans="102:105" ht="15" customHeight="1" x14ac:dyDescent="0.15">
      <c r="CX622" t="s">
        <v>5219</v>
      </c>
      <c r="CY622" s="27" t="s">
        <v>5153</v>
      </c>
      <c r="CZ622" s="27" t="s">
        <v>5153</v>
      </c>
      <c r="DA622" s="27" t="s">
        <v>5152</v>
      </c>
    </row>
    <row r="623" spans="102:105" ht="15" customHeight="1" x14ac:dyDescent="0.15">
      <c r="CX623" t="s">
        <v>5220</v>
      </c>
      <c r="CY623" s="27" t="s">
        <v>5153</v>
      </c>
      <c r="CZ623" s="27" t="s">
        <v>5151</v>
      </c>
    </row>
    <row r="624" spans="102:105" ht="15" customHeight="1" x14ac:dyDescent="0.15">
      <c r="CX624" t="s">
        <v>5221</v>
      </c>
      <c r="CY624" s="27" t="s">
        <v>5153</v>
      </c>
      <c r="CZ624" s="27" t="s">
        <v>5151</v>
      </c>
    </row>
    <row r="625" spans="102:105" ht="15" customHeight="1" x14ac:dyDescent="0.15">
      <c r="CX625" t="s">
        <v>5222</v>
      </c>
      <c r="CY625" s="27" t="s">
        <v>5153</v>
      </c>
      <c r="CZ625" s="27" t="s">
        <v>5178</v>
      </c>
    </row>
    <row r="626" spans="102:105" ht="15" customHeight="1" x14ac:dyDescent="0.15">
      <c r="CX626" t="s">
        <v>5223</v>
      </c>
      <c r="CY626" s="27" t="s">
        <v>5153</v>
      </c>
      <c r="CZ626" s="27" t="s">
        <v>5153</v>
      </c>
      <c r="DA626" s="27" t="s">
        <v>5152</v>
      </c>
    </row>
    <row r="627" spans="102:105" ht="15" customHeight="1" x14ac:dyDescent="0.15">
      <c r="CX627" t="s">
        <v>5224</v>
      </c>
      <c r="CY627" s="27" t="s">
        <v>5151</v>
      </c>
      <c r="CZ627" s="27" t="s">
        <v>5153</v>
      </c>
      <c r="DA627" s="27" t="s">
        <v>5153</v>
      </c>
    </row>
    <row r="628" spans="102:105" ht="15" customHeight="1" x14ac:dyDescent="0.15">
      <c r="CX628" t="s">
        <v>5225</v>
      </c>
      <c r="CY628" s="27" t="s">
        <v>5178</v>
      </c>
    </row>
    <row r="629" spans="102:105" ht="15" customHeight="1" x14ac:dyDescent="0.15">
      <c r="CX629" t="s">
        <v>5226</v>
      </c>
      <c r="CY629" s="27" t="s">
        <v>5153</v>
      </c>
    </row>
    <row r="630" spans="102:105" ht="15" customHeight="1" x14ac:dyDescent="0.15">
      <c r="CX630" t="s">
        <v>5227</v>
      </c>
      <c r="CY630" s="27" t="s">
        <v>5153</v>
      </c>
      <c r="CZ630" s="27" t="s">
        <v>5151</v>
      </c>
    </row>
    <row r="631" spans="102:105" ht="15" customHeight="1" x14ac:dyDescent="0.15">
      <c r="CX631" t="s">
        <v>5228</v>
      </c>
      <c r="CY631" s="27" t="s">
        <v>5152</v>
      </c>
    </row>
    <row r="632" spans="102:105" ht="15" customHeight="1" x14ac:dyDescent="0.15">
      <c r="CX632" t="s">
        <v>5229</v>
      </c>
      <c r="CY632" s="27" t="s">
        <v>5152</v>
      </c>
      <c r="CZ632" s="27" t="s">
        <v>5154</v>
      </c>
    </row>
    <row r="633" spans="102:105" ht="15" customHeight="1" x14ac:dyDescent="0.15">
      <c r="CX633" t="s">
        <v>5230</v>
      </c>
      <c r="CY633" s="27" t="s">
        <v>5155</v>
      </c>
      <c r="CZ633" s="27" t="s">
        <v>5151</v>
      </c>
    </row>
    <row r="634" spans="102:105" ht="15" customHeight="1" x14ac:dyDescent="0.15">
      <c r="CX634" t="s">
        <v>5250</v>
      </c>
      <c r="CY634" s="27" t="s">
        <v>5153</v>
      </c>
      <c r="CZ634" s="27" t="s">
        <v>5154</v>
      </c>
      <c r="DA634" s="27" t="s">
        <v>5154</v>
      </c>
    </row>
    <row r="635" spans="102:105" ht="15" customHeight="1" x14ac:dyDescent="0.15">
      <c r="CX635" t="s">
        <v>5257</v>
      </c>
      <c r="CY635" s="27" t="s">
        <v>5154</v>
      </c>
      <c r="CZ635" s="27" t="s">
        <v>5152</v>
      </c>
      <c r="DA635" s="27" t="s">
        <v>5152</v>
      </c>
    </row>
    <row r="636" spans="102:105" ht="15" customHeight="1" x14ac:dyDescent="0.15">
      <c r="CX636" t="s">
        <v>5259</v>
      </c>
      <c r="CY636" s="27" t="s">
        <v>5151</v>
      </c>
    </row>
    <row r="637" spans="102:105" ht="15" customHeight="1" x14ac:dyDescent="0.15">
      <c r="CX637" t="s">
        <v>5248</v>
      </c>
      <c r="CY637" s="27" t="s">
        <v>5154</v>
      </c>
    </row>
    <row r="638" spans="102:105" ht="15" customHeight="1" x14ac:dyDescent="0.15">
      <c r="CX638" t="s">
        <v>5249</v>
      </c>
      <c r="CY638" s="27" t="s">
        <v>5153</v>
      </c>
    </row>
    <row r="639" spans="102:105" ht="15" customHeight="1" x14ac:dyDescent="0.15">
      <c r="CX639" t="s">
        <v>5246</v>
      </c>
      <c r="CY639" s="27" t="s">
        <v>5153</v>
      </c>
      <c r="CZ639" s="27" t="s">
        <v>5154</v>
      </c>
      <c r="DA639" s="27" t="s">
        <v>5152</v>
      </c>
    </row>
    <row r="640" spans="102:105" ht="15" customHeight="1" x14ac:dyDescent="0.15">
      <c r="CX640" t="s">
        <v>5242</v>
      </c>
      <c r="CY640" s="27" t="s">
        <v>5153</v>
      </c>
      <c r="CZ640" s="27" t="s">
        <v>5152</v>
      </c>
    </row>
    <row r="641" spans="102:105" ht="15" customHeight="1" x14ac:dyDescent="0.15">
      <c r="CX641" t="s">
        <v>5244</v>
      </c>
      <c r="CY641" s="27" t="s">
        <v>5153</v>
      </c>
      <c r="CZ641" s="27" t="s">
        <v>5153</v>
      </c>
    </row>
    <row r="642" spans="102:105" ht="15" customHeight="1" x14ac:dyDescent="0.15">
      <c r="CX642" t="s">
        <v>5252</v>
      </c>
      <c r="CY642" s="27" t="s">
        <v>5153</v>
      </c>
      <c r="CZ642" s="27" t="s">
        <v>5152</v>
      </c>
    </row>
    <row r="643" spans="102:105" ht="15" customHeight="1" x14ac:dyDescent="0.15">
      <c r="CX643" t="s">
        <v>5255</v>
      </c>
      <c r="CY643" s="27" t="s">
        <v>5153</v>
      </c>
      <c r="CZ643" s="27" t="s">
        <v>5153</v>
      </c>
      <c r="DA643" s="27" t="s">
        <v>5162</v>
      </c>
    </row>
    <row r="644" spans="102:105" ht="15" customHeight="1" x14ac:dyDescent="0.15">
      <c r="CX644" t="s">
        <v>5254</v>
      </c>
      <c r="CY644" s="27" t="s">
        <v>5151</v>
      </c>
      <c r="CZ644" s="27" t="s">
        <v>5151</v>
      </c>
    </row>
    <row r="645" spans="102:105" ht="15" customHeight="1" x14ac:dyDescent="0.15">
      <c r="CX645" t="s">
        <v>5260</v>
      </c>
      <c r="CY645" s="27" t="s">
        <v>5152</v>
      </c>
    </row>
    <row r="646" spans="102:105" ht="15" customHeight="1" x14ac:dyDescent="0.15">
      <c r="CX646" t="s">
        <v>5261</v>
      </c>
      <c r="CY646" s="27" t="s">
        <v>5152</v>
      </c>
      <c r="CZ646" s="27" t="s">
        <v>5152</v>
      </c>
      <c r="DA646" s="27" t="s">
        <v>5152</v>
      </c>
    </row>
    <row r="647" spans="102:105" ht="15" customHeight="1" x14ac:dyDescent="0.15">
      <c r="CX647" t="s">
        <v>5263</v>
      </c>
      <c r="CY647" s="27" t="s">
        <v>5153</v>
      </c>
      <c r="CZ647" s="27" t="s">
        <v>5151</v>
      </c>
      <c r="DA647" s="27" t="s">
        <v>5151</v>
      </c>
    </row>
    <row r="648" spans="102:105" ht="15" customHeight="1" x14ac:dyDescent="0.15">
      <c r="CX648" t="s">
        <v>5265</v>
      </c>
      <c r="CY648" s="27" t="s">
        <v>5153</v>
      </c>
      <c r="CZ648" s="27" t="s">
        <v>5178</v>
      </c>
    </row>
    <row r="649" spans="102:105" ht="15" customHeight="1" x14ac:dyDescent="0.15">
      <c r="CX649" t="s">
        <v>5287</v>
      </c>
      <c r="CY649" s="27" t="s">
        <v>5153</v>
      </c>
      <c r="CZ649" s="27" t="s">
        <v>5151</v>
      </c>
      <c r="DA649" s="27" t="s">
        <v>5178</v>
      </c>
    </row>
    <row r="650" spans="102:105" ht="15" customHeight="1" x14ac:dyDescent="0.15">
      <c r="CX650" t="s">
        <v>5298</v>
      </c>
      <c r="CY650" s="27" t="s">
        <v>5151</v>
      </c>
      <c r="CZ650" s="27" t="s">
        <v>5153</v>
      </c>
      <c r="DA650" s="27" t="s">
        <v>5153</v>
      </c>
    </row>
    <row r="651" spans="102:105" ht="15" customHeight="1" x14ac:dyDescent="0.15">
      <c r="CX651" t="s">
        <v>5301</v>
      </c>
      <c r="CY651" s="27" t="s">
        <v>5153</v>
      </c>
      <c r="CZ651" s="27" t="s">
        <v>5153</v>
      </c>
      <c r="DA651" s="27" t="s">
        <v>5178</v>
      </c>
    </row>
    <row r="652" spans="102:105" ht="15" customHeight="1" x14ac:dyDescent="0.15">
      <c r="CX652" t="s">
        <v>5271</v>
      </c>
      <c r="CY652" s="27" t="s">
        <v>5152</v>
      </c>
      <c r="CZ652" s="27" t="s">
        <v>5152</v>
      </c>
    </row>
    <row r="653" spans="102:105" ht="15" customHeight="1" x14ac:dyDescent="0.15">
      <c r="CX653" t="s">
        <v>5306</v>
      </c>
      <c r="CY653" s="27" t="s">
        <v>5178</v>
      </c>
    </row>
    <row r="654" spans="102:105" ht="15" customHeight="1" x14ac:dyDescent="0.15">
      <c r="CX654" t="s">
        <v>5285</v>
      </c>
      <c r="CY654" s="27" t="s">
        <v>5153</v>
      </c>
      <c r="CZ654" s="27" t="s">
        <v>5151</v>
      </c>
      <c r="DA654" s="27" t="s">
        <v>5151</v>
      </c>
    </row>
    <row r="655" spans="102:105" ht="15" customHeight="1" x14ac:dyDescent="0.15">
      <c r="CX655" t="s">
        <v>5288</v>
      </c>
      <c r="CY655" s="27" t="s">
        <v>5153</v>
      </c>
      <c r="CZ655" s="27" t="s">
        <v>5153</v>
      </c>
      <c r="DA655" s="27" t="s">
        <v>5153</v>
      </c>
    </row>
    <row r="656" spans="102:105" ht="15" customHeight="1" x14ac:dyDescent="0.15">
      <c r="CX656" t="s">
        <v>5304</v>
      </c>
      <c r="CY656" s="27" t="s">
        <v>5151</v>
      </c>
      <c r="CZ656" s="27" t="s">
        <v>5153</v>
      </c>
      <c r="DA656" s="27" t="s">
        <v>5162</v>
      </c>
    </row>
    <row r="657" spans="102:105" ht="15" customHeight="1" x14ac:dyDescent="0.15">
      <c r="CX657" t="s">
        <v>5273</v>
      </c>
      <c r="CY657" s="27" t="s">
        <v>5153</v>
      </c>
      <c r="CZ657" s="27" t="s">
        <v>5154</v>
      </c>
      <c r="DA657" s="27" t="s">
        <v>5154</v>
      </c>
    </row>
    <row r="658" spans="102:105" ht="15" customHeight="1" x14ac:dyDescent="0.15">
      <c r="CX658" t="s">
        <v>5294</v>
      </c>
      <c r="CY658" s="27" t="s">
        <v>5151</v>
      </c>
      <c r="CZ658" s="27" t="s">
        <v>5153</v>
      </c>
    </row>
    <row r="659" spans="102:105" ht="15" customHeight="1" x14ac:dyDescent="0.15">
      <c r="CX659" t="s">
        <v>5293</v>
      </c>
      <c r="CY659" s="27" t="s">
        <v>5178</v>
      </c>
    </row>
    <row r="660" spans="102:105" ht="15" customHeight="1" x14ac:dyDescent="0.15">
      <c r="CX660" t="s">
        <v>5276</v>
      </c>
      <c r="CY660" s="27" t="s">
        <v>5152</v>
      </c>
    </row>
    <row r="661" spans="102:105" ht="15" customHeight="1" x14ac:dyDescent="0.15">
      <c r="CX661" t="s">
        <v>5275</v>
      </c>
      <c r="CY661" s="27" t="s">
        <v>5153</v>
      </c>
    </row>
    <row r="662" spans="102:105" ht="15" customHeight="1" x14ac:dyDescent="0.15">
      <c r="CX662" t="s">
        <v>5296</v>
      </c>
      <c r="CY662" s="27" t="s">
        <v>5151</v>
      </c>
    </row>
    <row r="663" spans="102:105" ht="15" customHeight="1" x14ac:dyDescent="0.15">
      <c r="CX663" t="s">
        <v>5297</v>
      </c>
      <c r="CY663" s="27" t="s">
        <v>5151</v>
      </c>
      <c r="CZ663" s="27" t="s">
        <v>5153</v>
      </c>
    </row>
    <row r="664" spans="102:105" ht="15" customHeight="1" x14ac:dyDescent="0.15">
      <c r="CX664" t="s">
        <v>5283</v>
      </c>
      <c r="CY664" s="27" t="s">
        <v>5151</v>
      </c>
      <c r="CZ664" s="27" t="s">
        <v>5151</v>
      </c>
      <c r="DA664" s="27" t="s">
        <v>5178</v>
      </c>
    </row>
    <row r="665" spans="102:105" ht="15" customHeight="1" x14ac:dyDescent="0.15">
      <c r="CX665" t="s">
        <v>5291</v>
      </c>
      <c r="CY665" s="27" t="s">
        <v>5153</v>
      </c>
      <c r="CZ665" s="27" t="s">
        <v>5154</v>
      </c>
      <c r="DA665" s="27" t="s">
        <v>5152</v>
      </c>
    </row>
    <row r="666" spans="102:105" ht="15" customHeight="1" x14ac:dyDescent="0.15">
      <c r="CX666" t="s">
        <v>5282</v>
      </c>
      <c r="CY666" s="27" t="s">
        <v>5153</v>
      </c>
    </row>
    <row r="667" spans="102:105" ht="15" customHeight="1" x14ac:dyDescent="0.15">
      <c r="CX667" t="s">
        <v>5279</v>
      </c>
      <c r="CY667" s="27" t="s">
        <v>5178</v>
      </c>
    </row>
    <row r="668" spans="102:105" ht="15" customHeight="1" x14ac:dyDescent="0.15">
      <c r="CX668" t="s">
        <v>5280</v>
      </c>
      <c r="CY668" s="27" t="s">
        <v>5151</v>
      </c>
      <c r="CZ668" s="27" t="s">
        <v>5153</v>
      </c>
      <c r="DA668" s="27" t="s">
        <v>5153</v>
      </c>
    </row>
    <row r="669" spans="102:105" ht="15" customHeight="1" x14ac:dyDescent="0.15">
      <c r="CX669" t="s">
        <v>5390</v>
      </c>
      <c r="CY669" s="27" t="s">
        <v>5153</v>
      </c>
      <c r="CZ669" s="27" t="s">
        <v>5151</v>
      </c>
      <c r="DA669" s="27" t="s">
        <v>5178</v>
      </c>
    </row>
    <row r="670" spans="102:105" ht="15" customHeight="1" x14ac:dyDescent="0.15">
      <c r="CX670" t="s">
        <v>5389</v>
      </c>
      <c r="CY670" s="27" t="s">
        <v>5153</v>
      </c>
      <c r="CZ670" s="27" t="s">
        <v>5152</v>
      </c>
      <c r="DA670" s="27" t="s">
        <v>5152</v>
      </c>
    </row>
    <row r="671" spans="102:105" ht="15" customHeight="1" x14ac:dyDescent="0.15">
      <c r="CX671" t="s">
        <v>5388</v>
      </c>
      <c r="CY671" s="27" t="s">
        <v>5153</v>
      </c>
      <c r="CZ671" s="27" t="s">
        <v>5154</v>
      </c>
      <c r="DA671" s="27" t="s">
        <v>5154</v>
      </c>
    </row>
    <row r="672" spans="102:105" ht="15" customHeight="1" x14ac:dyDescent="0.15">
      <c r="CX672" t="s">
        <v>5387</v>
      </c>
      <c r="CY672" s="27" t="s">
        <v>5153</v>
      </c>
      <c r="CZ672" s="27" t="s">
        <v>5152</v>
      </c>
    </row>
    <row r="673" spans="102:104" ht="15" customHeight="1" x14ac:dyDescent="0.15">
      <c r="CX673" t="s">
        <v>5313</v>
      </c>
      <c r="CY673" s="27" t="s">
        <v>5153</v>
      </c>
      <c r="CZ673" s="27" t="s">
        <v>5178</v>
      </c>
    </row>
  </sheetData>
  <phoneticPr fontId="1"/>
  <conditionalFormatting sqref="J95:K95 B5:E5 B23:E23 B41:E41 B59:E59 B77:E77 B95:E95 J5:K5 J23:K23 J41:K41 J59:K59 J77:K77">
    <cfRule type="cellIs" dxfId="3780" priority="1658" operator="equal">
      <formula>"C"</formula>
    </cfRule>
    <cfRule type="cellIs" dxfId="3779" priority="1659" operator="equal">
      <formula>"B"</formula>
    </cfRule>
    <cfRule type="cellIs" dxfId="3778" priority="1660" operator="equal">
      <formula>"A"</formula>
    </cfRule>
  </conditionalFormatting>
  <conditionalFormatting sqref="V1:AG1 V4:AG1048576 W2:AG3 B1:M1048576">
    <cfRule type="containsErrors" dxfId="3777" priority="1657">
      <formula>ISERROR(B1)</formula>
    </cfRule>
  </conditionalFormatting>
  <conditionalFormatting sqref="D1:E1048576 J1:K1048576">
    <cfRule type="cellIs" dxfId="3776" priority="1644" operator="equal">
      <formula>"◎"</formula>
    </cfRule>
    <cfRule type="cellIs" dxfId="3775" priority="1645" operator="equal">
      <formula>"△"</formula>
    </cfRule>
    <cfRule type="cellIs" dxfId="3774" priority="1646" operator="equal">
      <formula>"〇"</formula>
    </cfRule>
    <cfRule type="cellIs" dxfId="3773" priority="1647" operator="equal">
      <formula>"晩"</formula>
    </cfRule>
    <cfRule type="cellIs" dxfId="3772" priority="1648" operator="equal">
      <formula>"堅"</formula>
    </cfRule>
    <cfRule type="cellIs" dxfId="3771" priority="1649" operator="equal">
      <formula>"丈"</formula>
    </cfRule>
    <cfRule type="cellIs" dxfId="3770" priority="1650" operator="equal">
      <formula>"早"</formula>
    </cfRule>
    <cfRule type="cellIs" dxfId="3769" priority="1651" operator="equal">
      <formula>"気"</formula>
    </cfRule>
    <cfRule type="cellIs" dxfId="3768" priority="1652" operator="equal">
      <formula>"ダ"</formula>
    </cfRule>
    <cfRule type="cellIs" dxfId="3767" priority="1653" operator="equal">
      <formula>"長"</formula>
    </cfRule>
    <cfRule type="cellIs" dxfId="3766" priority="1654" operator="equal">
      <formula>"底"</formula>
    </cfRule>
    <cfRule type="cellIs" dxfId="3765" priority="1655" operator="equal">
      <formula>"短"</formula>
    </cfRule>
    <cfRule type="cellIs" dxfId="3764" priority="1656" operator="equal">
      <formula>0</formula>
    </cfRule>
  </conditionalFormatting>
  <conditionalFormatting sqref="J1:K1048576">
    <cfRule type="cellIs" dxfId="3763" priority="1642" operator="equal">
      <formula>"短"</formula>
    </cfRule>
    <cfRule type="cellIs" dxfId="3762" priority="1643" operator="equal">
      <formula>0</formula>
    </cfRule>
  </conditionalFormatting>
  <conditionalFormatting sqref="E1:E1048576 J1:K1048576">
    <cfRule type="cellIs" dxfId="3761" priority="1641" operator="equal">
      <formula>"速"</formula>
    </cfRule>
  </conditionalFormatting>
  <conditionalFormatting sqref="AC1:AG1048576">
    <cfRule type="cellIs" dxfId="3760" priority="1638" operator="equal">
      <formula>"C"</formula>
    </cfRule>
    <cfRule type="cellIs" dxfId="3759" priority="1639" operator="equal">
      <formula>"B"</formula>
    </cfRule>
    <cfRule type="cellIs" dxfId="3758" priority="1640" operator="equal">
      <formula>"A"</formula>
    </cfRule>
  </conditionalFormatting>
  <conditionalFormatting sqref="AB1:AB1048576 AD10 AD13 AD16 AD19 AD22 AD5">
    <cfRule type="cellIs" dxfId="3757" priority="1635" operator="equal">
      <formula>"△"</formula>
    </cfRule>
    <cfRule type="cellIs" dxfId="3756" priority="1636" operator="equal">
      <formula>"◎"</formula>
    </cfRule>
    <cfRule type="cellIs" dxfId="3755" priority="1637" operator="equal">
      <formula>"〇"</formula>
    </cfRule>
  </conditionalFormatting>
  <conditionalFormatting sqref="X1:X1048576">
    <cfRule type="cellIs" dxfId="3754" priority="1634" operator="equal">
      <formula>0</formula>
    </cfRule>
  </conditionalFormatting>
  <conditionalFormatting sqref="V2:V3">
    <cfRule type="containsErrors" dxfId="3753" priority="1600">
      <formula>ISERROR(V2)</formula>
    </cfRule>
  </conditionalFormatting>
  <conditionalFormatting sqref="N111:Q1048576">
    <cfRule type="containsErrors" dxfId="3752" priority="1593">
      <formula>ISERROR(N111)</formula>
    </cfRule>
  </conditionalFormatting>
  <conditionalFormatting sqref="P119:Q1048576 P111:Q117 N111:O1048576">
    <cfRule type="containsErrors" dxfId="3751" priority="1465">
      <formula>ISERROR(N111)</formula>
    </cfRule>
  </conditionalFormatting>
  <conditionalFormatting sqref="N111:Q1048576">
    <cfRule type="containsErrors" dxfId="3750" priority="1458">
      <formula>ISERROR(N111)</formula>
    </cfRule>
  </conditionalFormatting>
  <conditionalFormatting sqref="P119:Q1048576 P111:Q117 N111:O1048576">
    <cfRule type="containsErrors" dxfId="3749" priority="1457">
      <formula>ISERROR(N111)</formula>
    </cfRule>
  </conditionalFormatting>
  <conditionalFormatting sqref="N111:N1048576">
    <cfRule type="containsErrors" dxfId="3748" priority="1450">
      <formula>ISERROR(N111)</formula>
    </cfRule>
  </conditionalFormatting>
  <conditionalFormatting sqref="N111:N1048576">
    <cfRule type="containsErrors" dxfId="3747" priority="1448">
      <formula>ISERROR(N111)</formula>
    </cfRule>
  </conditionalFormatting>
  <conditionalFormatting sqref="N111:N1048576">
    <cfRule type="containsErrors" dxfId="3746" priority="1441">
      <formula>ISERROR(N111)</formula>
    </cfRule>
  </conditionalFormatting>
  <conditionalFormatting sqref="N111:N1048576">
    <cfRule type="containsErrors" dxfId="3745" priority="1440">
      <formula>ISERROR(N111)</formula>
    </cfRule>
  </conditionalFormatting>
  <conditionalFormatting sqref="W26">
    <cfRule type="containsErrors" dxfId="3744" priority="1425">
      <formula>ISERROR(W26)</formula>
    </cfRule>
  </conditionalFormatting>
  <conditionalFormatting sqref="X5">
    <cfRule type="containsErrors" dxfId="3743" priority="1424">
      <formula>ISERROR(X5)</formula>
    </cfRule>
  </conditionalFormatting>
  <conditionalFormatting sqref="X5">
    <cfRule type="cellIs" dxfId="3742" priority="1423" operator="equal">
      <formula>0</formula>
    </cfRule>
  </conditionalFormatting>
  <conditionalFormatting sqref="X5">
    <cfRule type="containsErrors" dxfId="3741" priority="1422">
      <formula>ISERROR(X5)</formula>
    </cfRule>
  </conditionalFormatting>
  <conditionalFormatting sqref="X5">
    <cfRule type="cellIs" dxfId="3740" priority="1421" operator="equal">
      <formula>0</formula>
    </cfRule>
  </conditionalFormatting>
  <conditionalFormatting sqref="X26">
    <cfRule type="containsErrors" dxfId="3739" priority="1420">
      <formula>ISERROR(X26)</formula>
    </cfRule>
  </conditionalFormatting>
  <conditionalFormatting sqref="X26">
    <cfRule type="cellIs" dxfId="3738" priority="1419" operator="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3737" priority="1418">
      <formula>ISERROR(N1)</formula>
    </cfRule>
  </conditionalFormatting>
  <conditionalFormatting sqref="O13">
    <cfRule type="containsErrors" dxfId="3736" priority="1417">
      <formula>ISERROR(O13)</formula>
    </cfRule>
  </conditionalFormatting>
  <conditionalFormatting sqref="O16">
    <cfRule type="containsErrors" dxfId="3735" priority="1416">
      <formula>ISERROR(O16)</formula>
    </cfRule>
  </conditionalFormatting>
  <conditionalFormatting sqref="O103">
    <cfRule type="containsErrors" dxfId="3734" priority="1415">
      <formula>ISERROR(O103)</formula>
    </cfRule>
  </conditionalFormatting>
  <conditionalFormatting sqref="O106">
    <cfRule type="containsErrors" dxfId="3733" priority="1414">
      <formula>ISERROR(O106)</formula>
    </cfRule>
  </conditionalFormatting>
  <conditionalFormatting sqref="O85">
    <cfRule type="containsErrors" dxfId="3732" priority="1413">
      <formula>ISERROR(O85)</formula>
    </cfRule>
  </conditionalFormatting>
  <conditionalFormatting sqref="O88">
    <cfRule type="containsErrors" dxfId="3731" priority="1412">
      <formula>ISERROR(O88)</formula>
    </cfRule>
  </conditionalFormatting>
  <conditionalFormatting sqref="O67">
    <cfRule type="containsErrors" dxfId="3730" priority="1411">
      <formula>ISERROR(O67)</formula>
    </cfRule>
  </conditionalFormatting>
  <conditionalFormatting sqref="O70">
    <cfRule type="containsErrors" dxfId="3729" priority="1410">
      <formula>ISERROR(O70)</formula>
    </cfRule>
  </conditionalFormatting>
  <conditionalFormatting sqref="O49">
    <cfRule type="containsErrors" dxfId="3728" priority="1409">
      <formula>ISERROR(O49)</formula>
    </cfRule>
  </conditionalFormatting>
  <conditionalFormatting sqref="O52">
    <cfRule type="containsErrors" dxfId="3727" priority="1408">
      <formula>ISERROR(O52)</formula>
    </cfRule>
  </conditionalFormatting>
  <conditionalFormatting sqref="O31">
    <cfRule type="containsErrors" dxfId="3726" priority="1407">
      <formula>ISERROR(O31)</formula>
    </cfRule>
  </conditionalFormatting>
  <conditionalFormatting sqref="O34">
    <cfRule type="containsErrors" dxfId="3725" priority="1406">
      <formula>ISERROR(O34)</formula>
    </cfRule>
  </conditionalFormatting>
  <conditionalFormatting sqref="O13">
    <cfRule type="containsErrors" dxfId="3724" priority="1405">
      <formula>ISERROR(O13)</formula>
    </cfRule>
  </conditionalFormatting>
  <conditionalFormatting sqref="O16">
    <cfRule type="containsErrors" dxfId="3723" priority="1404">
      <formula>ISERROR(O16)</formula>
    </cfRule>
  </conditionalFormatting>
  <conditionalFormatting sqref="O49">
    <cfRule type="containsErrors" dxfId="3722" priority="1403">
      <formula>ISERROR(O49)</formula>
    </cfRule>
  </conditionalFormatting>
  <conditionalFormatting sqref="O52">
    <cfRule type="containsErrors" dxfId="3721" priority="1402">
      <formula>ISERROR(O52)</formula>
    </cfRule>
  </conditionalFormatting>
  <conditionalFormatting sqref="O67">
    <cfRule type="containsErrors" dxfId="3720" priority="1401">
      <formula>ISERROR(O67)</formula>
    </cfRule>
  </conditionalFormatting>
  <conditionalFormatting sqref="O70">
    <cfRule type="containsErrors" dxfId="3719" priority="1400">
      <formula>ISERROR(O70)</formula>
    </cfRule>
  </conditionalFormatting>
  <conditionalFormatting sqref="O67">
    <cfRule type="containsErrors" dxfId="3718" priority="1399">
      <formula>ISERROR(O67)</formula>
    </cfRule>
  </conditionalFormatting>
  <conditionalFormatting sqref="O70">
    <cfRule type="containsErrors" dxfId="3717" priority="1398">
      <formula>ISERROR(O70)</formula>
    </cfRule>
  </conditionalFormatting>
  <conditionalFormatting sqref="O31">
    <cfRule type="containsErrors" dxfId="3716" priority="1397">
      <formula>ISERROR(O31)</formula>
    </cfRule>
  </conditionalFormatting>
  <conditionalFormatting sqref="O34">
    <cfRule type="containsErrors" dxfId="3715" priority="1396">
      <formula>ISERROR(O34)</formula>
    </cfRule>
  </conditionalFormatting>
  <conditionalFormatting sqref="O31">
    <cfRule type="containsErrors" dxfId="3714" priority="1395">
      <formula>ISERROR(O31)</formula>
    </cfRule>
  </conditionalFormatting>
  <conditionalFormatting sqref="O34">
    <cfRule type="containsErrors" dxfId="3713" priority="1394">
      <formula>ISERROR(O34)</formula>
    </cfRule>
  </conditionalFormatting>
  <conditionalFormatting sqref="O49">
    <cfRule type="containsErrors" dxfId="3712" priority="1393">
      <formula>ISERROR(O49)</formula>
    </cfRule>
  </conditionalFormatting>
  <conditionalFormatting sqref="O52">
    <cfRule type="containsErrors" dxfId="3711" priority="1392">
      <formula>ISERROR(O52)</formula>
    </cfRule>
  </conditionalFormatting>
  <conditionalFormatting sqref="O49">
    <cfRule type="containsErrors" dxfId="3710" priority="1391">
      <formula>ISERROR(O49)</formula>
    </cfRule>
  </conditionalFormatting>
  <conditionalFormatting sqref="O52">
    <cfRule type="containsErrors" dxfId="3709" priority="1390">
      <formula>ISERROR(O52)</formula>
    </cfRule>
  </conditionalFormatting>
  <conditionalFormatting sqref="O49">
    <cfRule type="containsErrors" dxfId="3708" priority="1389">
      <formula>ISERROR(O49)</formula>
    </cfRule>
  </conditionalFormatting>
  <conditionalFormatting sqref="O52">
    <cfRule type="containsErrors" dxfId="3707" priority="1388">
      <formula>ISERROR(O52)</formula>
    </cfRule>
  </conditionalFormatting>
  <conditionalFormatting sqref="O49">
    <cfRule type="containsErrors" dxfId="3706" priority="1387">
      <formula>ISERROR(O49)</formula>
    </cfRule>
  </conditionalFormatting>
  <conditionalFormatting sqref="O52">
    <cfRule type="containsErrors" dxfId="3705" priority="1386">
      <formula>ISERROR(O52)</formula>
    </cfRule>
  </conditionalFormatting>
  <conditionalFormatting sqref="O49">
    <cfRule type="containsErrors" dxfId="3704" priority="1385">
      <formula>ISERROR(O49)</formula>
    </cfRule>
  </conditionalFormatting>
  <conditionalFormatting sqref="O52">
    <cfRule type="containsErrors" dxfId="3703" priority="1384">
      <formula>ISERROR(O52)</formula>
    </cfRule>
  </conditionalFormatting>
  <conditionalFormatting sqref="O49">
    <cfRule type="containsErrors" dxfId="3702" priority="1383">
      <formula>ISERROR(O49)</formula>
    </cfRule>
  </conditionalFormatting>
  <conditionalFormatting sqref="O52">
    <cfRule type="containsErrors" dxfId="3701" priority="1382">
      <formula>ISERROR(O52)</formula>
    </cfRule>
  </conditionalFormatting>
  <conditionalFormatting sqref="O67">
    <cfRule type="containsErrors" dxfId="3700" priority="1381">
      <formula>ISERROR(O67)</formula>
    </cfRule>
  </conditionalFormatting>
  <conditionalFormatting sqref="O70">
    <cfRule type="containsErrors" dxfId="3699" priority="1380">
      <formula>ISERROR(O70)</formula>
    </cfRule>
  </conditionalFormatting>
  <conditionalFormatting sqref="O67">
    <cfRule type="containsErrors" dxfId="3698" priority="1379">
      <formula>ISERROR(O67)</formula>
    </cfRule>
  </conditionalFormatting>
  <conditionalFormatting sqref="O70">
    <cfRule type="containsErrors" dxfId="3697" priority="1378">
      <formula>ISERROR(O70)</formula>
    </cfRule>
  </conditionalFormatting>
  <conditionalFormatting sqref="O67">
    <cfRule type="containsErrors" dxfId="3696" priority="1377">
      <formula>ISERROR(O67)</formula>
    </cfRule>
  </conditionalFormatting>
  <conditionalFormatting sqref="O70">
    <cfRule type="containsErrors" dxfId="3695" priority="1376">
      <formula>ISERROR(O70)</formula>
    </cfRule>
  </conditionalFormatting>
  <conditionalFormatting sqref="O85">
    <cfRule type="containsErrors" dxfId="3694" priority="1375">
      <formula>ISERROR(O85)</formula>
    </cfRule>
  </conditionalFormatting>
  <conditionalFormatting sqref="O88">
    <cfRule type="containsErrors" dxfId="3693" priority="1374">
      <formula>ISERROR(O88)</formula>
    </cfRule>
  </conditionalFormatting>
  <conditionalFormatting sqref="O85">
    <cfRule type="containsErrors" dxfId="3692" priority="1373">
      <formula>ISERROR(O85)</formula>
    </cfRule>
  </conditionalFormatting>
  <conditionalFormatting sqref="O88">
    <cfRule type="containsErrors" dxfId="3691" priority="1372">
      <formula>ISERROR(O88)</formula>
    </cfRule>
  </conditionalFormatting>
  <conditionalFormatting sqref="O85">
    <cfRule type="containsErrors" dxfId="3690" priority="1371">
      <formula>ISERROR(O85)</formula>
    </cfRule>
  </conditionalFormatting>
  <conditionalFormatting sqref="O88">
    <cfRule type="containsErrors" dxfId="3689" priority="1370">
      <formula>ISERROR(O88)</formula>
    </cfRule>
  </conditionalFormatting>
  <conditionalFormatting sqref="O103">
    <cfRule type="containsErrors" dxfId="3688" priority="1369">
      <formula>ISERROR(O103)</formula>
    </cfRule>
  </conditionalFormatting>
  <conditionalFormatting sqref="O106">
    <cfRule type="containsErrors" dxfId="3687" priority="1368">
      <formula>ISERROR(O106)</formula>
    </cfRule>
  </conditionalFormatting>
  <conditionalFormatting sqref="O103">
    <cfRule type="containsErrors" dxfId="3686" priority="1367">
      <formula>ISERROR(O103)</formula>
    </cfRule>
  </conditionalFormatting>
  <conditionalFormatting sqref="O106">
    <cfRule type="containsErrors" dxfId="3685" priority="1366">
      <formula>ISERROR(O106)</formula>
    </cfRule>
  </conditionalFormatting>
  <conditionalFormatting sqref="O103">
    <cfRule type="containsErrors" dxfId="3684" priority="1365">
      <formula>ISERROR(O103)</formula>
    </cfRule>
  </conditionalFormatting>
  <conditionalFormatting sqref="O106">
    <cfRule type="containsErrors" dxfId="3683" priority="1364">
      <formula>ISERROR(O106)</formula>
    </cfRule>
  </conditionalFormatting>
  <conditionalFormatting sqref="O49">
    <cfRule type="containsErrors" dxfId="3682" priority="1363">
      <formula>ISERROR(O49)</formula>
    </cfRule>
  </conditionalFormatting>
  <conditionalFormatting sqref="O52">
    <cfRule type="containsErrors" dxfId="3681" priority="1362">
      <formula>ISERROR(O52)</formula>
    </cfRule>
  </conditionalFormatting>
  <conditionalFormatting sqref="O49">
    <cfRule type="containsErrors" dxfId="3680" priority="1361">
      <formula>ISERROR(O49)</formula>
    </cfRule>
  </conditionalFormatting>
  <conditionalFormatting sqref="O52">
    <cfRule type="containsErrors" dxfId="3679" priority="1360">
      <formula>ISERROR(O52)</formula>
    </cfRule>
  </conditionalFormatting>
  <conditionalFormatting sqref="O49">
    <cfRule type="containsErrors" dxfId="3678" priority="1359">
      <formula>ISERROR(O49)</formula>
    </cfRule>
  </conditionalFormatting>
  <conditionalFormatting sqref="O52">
    <cfRule type="containsErrors" dxfId="3677" priority="1358">
      <formula>ISERROR(O52)</formula>
    </cfRule>
  </conditionalFormatting>
  <conditionalFormatting sqref="O67">
    <cfRule type="containsErrors" dxfId="3676" priority="1357">
      <formula>ISERROR(O67)</formula>
    </cfRule>
  </conditionalFormatting>
  <conditionalFormatting sqref="O70">
    <cfRule type="containsErrors" dxfId="3675" priority="1356">
      <formula>ISERROR(O70)</formula>
    </cfRule>
  </conditionalFormatting>
  <conditionalFormatting sqref="O67">
    <cfRule type="containsErrors" dxfId="3674" priority="1355">
      <formula>ISERROR(O67)</formula>
    </cfRule>
  </conditionalFormatting>
  <conditionalFormatting sqref="O70">
    <cfRule type="containsErrors" dxfId="3673" priority="1354">
      <formula>ISERROR(O70)</formula>
    </cfRule>
  </conditionalFormatting>
  <conditionalFormatting sqref="O67">
    <cfRule type="containsErrors" dxfId="3672" priority="1353">
      <formula>ISERROR(O67)</formula>
    </cfRule>
  </conditionalFormatting>
  <conditionalFormatting sqref="O70">
    <cfRule type="containsErrors" dxfId="3671" priority="1352">
      <formula>ISERROR(O70)</formula>
    </cfRule>
  </conditionalFormatting>
  <conditionalFormatting sqref="O67">
    <cfRule type="containsErrors" dxfId="3670" priority="1351">
      <formula>ISERROR(O67)</formula>
    </cfRule>
  </conditionalFormatting>
  <conditionalFormatting sqref="O70">
    <cfRule type="containsErrors" dxfId="3669" priority="1350">
      <formula>ISERROR(O70)</formula>
    </cfRule>
  </conditionalFormatting>
  <conditionalFormatting sqref="O67">
    <cfRule type="containsErrors" dxfId="3668" priority="1349">
      <formula>ISERROR(O67)</formula>
    </cfRule>
  </conditionalFormatting>
  <conditionalFormatting sqref="O70">
    <cfRule type="containsErrors" dxfId="3667" priority="1348">
      <formula>ISERROR(O70)</formula>
    </cfRule>
  </conditionalFormatting>
  <conditionalFormatting sqref="O67">
    <cfRule type="containsErrors" dxfId="3666" priority="1347">
      <formula>ISERROR(O67)</formula>
    </cfRule>
  </conditionalFormatting>
  <conditionalFormatting sqref="O70">
    <cfRule type="containsErrors" dxfId="3665" priority="1346">
      <formula>ISERROR(O70)</formula>
    </cfRule>
  </conditionalFormatting>
  <conditionalFormatting sqref="O67">
    <cfRule type="containsErrors" dxfId="3664" priority="1345">
      <formula>ISERROR(O67)</formula>
    </cfRule>
  </conditionalFormatting>
  <conditionalFormatting sqref="O70">
    <cfRule type="containsErrors" dxfId="3663" priority="1344">
      <formula>ISERROR(O70)</formula>
    </cfRule>
  </conditionalFormatting>
  <conditionalFormatting sqref="O67">
    <cfRule type="containsErrors" dxfId="3662" priority="1343">
      <formula>ISERROR(O67)</formula>
    </cfRule>
  </conditionalFormatting>
  <conditionalFormatting sqref="O70">
    <cfRule type="containsErrors" dxfId="3661" priority="1342">
      <formula>ISERROR(O70)</formula>
    </cfRule>
  </conditionalFormatting>
  <conditionalFormatting sqref="O67">
    <cfRule type="containsErrors" dxfId="3660" priority="1341">
      <formula>ISERROR(O67)</formula>
    </cfRule>
  </conditionalFormatting>
  <conditionalFormatting sqref="O70">
    <cfRule type="containsErrors" dxfId="3659" priority="1340">
      <formula>ISERROR(O70)</formula>
    </cfRule>
  </conditionalFormatting>
  <conditionalFormatting sqref="O67">
    <cfRule type="containsErrors" dxfId="3658" priority="1339">
      <formula>ISERROR(O67)</formula>
    </cfRule>
  </conditionalFormatting>
  <conditionalFormatting sqref="O70">
    <cfRule type="containsErrors" dxfId="3657" priority="1338">
      <formula>ISERROR(O70)</formula>
    </cfRule>
  </conditionalFormatting>
  <conditionalFormatting sqref="O67">
    <cfRule type="containsErrors" dxfId="3656" priority="1337">
      <formula>ISERROR(O67)</formula>
    </cfRule>
  </conditionalFormatting>
  <conditionalFormatting sqref="O70">
    <cfRule type="containsErrors" dxfId="3655" priority="1336">
      <formula>ISERROR(O70)</formula>
    </cfRule>
  </conditionalFormatting>
  <conditionalFormatting sqref="O85">
    <cfRule type="containsErrors" dxfId="3654" priority="1335">
      <formula>ISERROR(O85)</formula>
    </cfRule>
  </conditionalFormatting>
  <conditionalFormatting sqref="O88">
    <cfRule type="containsErrors" dxfId="3653" priority="1334">
      <formula>ISERROR(O88)</formula>
    </cfRule>
  </conditionalFormatting>
  <conditionalFormatting sqref="O85">
    <cfRule type="containsErrors" dxfId="3652" priority="1333">
      <formula>ISERROR(O85)</formula>
    </cfRule>
  </conditionalFormatting>
  <conditionalFormatting sqref="O88">
    <cfRule type="containsErrors" dxfId="3651" priority="1332">
      <formula>ISERROR(O88)</formula>
    </cfRule>
  </conditionalFormatting>
  <conditionalFormatting sqref="O85">
    <cfRule type="containsErrors" dxfId="3650" priority="1331">
      <formula>ISERROR(O85)</formula>
    </cfRule>
  </conditionalFormatting>
  <conditionalFormatting sqref="O88">
    <cfRule type="containsErrors" dxfId="3649" priority="1330">
      <formula>ISERROR(O88)</formula>
    </cfRule>
  </conditionalFormatting>
  <conditionalFormatting sqref="O85">
    <cfRule type="containsErrors" dxfId="3648" priority="1329">
      <formula>ISERROR(O85)</formula>
    </cfRule>
  </conditionalFormatting>
  <conditionalFormatting sqref="O88">
    <cfRule type="containsErrors" dxfId="3647" priority="1328">
      <formula>ISERROR(O88)</formula>
    </cfRule>
  </conditionalFormatting>
  <conditionalFormatting sqref="O85">
    <cfRule type="containsErrors" dxfId="3646" priority="1327">
      <formula>ISERROR(O85)</formula>
    </cfRule>
  </conditionalFormatting>
  <conditionalFormatting sqref="O88">
    <cfRule type="containsErrors" dxfId="3645" priority="1326">
      <formula>ISERROR(O88)</formula>
    </cfRule>
  </conditionalFormatting>
  <conditionalFormatting sqref="O85">
    <cfRule type="containsErrors" dxfId="3644" priority="1325">
      <formula>ISERROR(O85)</formula>
    </cfRule>
  </conditionalFormatting>
  <conditionalFormatting sqref="O88">
    <cfRule type="containsErrors" dxfId="3643" priority="1324">
      <formula>ISERROR(O88)</formula>
    </cfRule>
  </conditionalFormatting>
  <conditionalFormatting sqref="O85">
    <cfRule type="containsErrors" dxfId="3642" priority="1323">
      <formula>ISERROR(O85)</formula>
    </cfRule>
  </conditionalFormatting>
  <conditionalFormatting sqref="O88">
    <cfRule type="containsErrors" dxfId="3641" priority="1322">
      <formula>ISERROR(O88)</formula>
    </cfRule>
  </conditionalFormatting>
  <conditionalFormatting sqref="O85">
    <cfRule type="containsErrors" dxfId="3640" priority="1321">
      <formula>ISERROR(O85)</formula>
    </cfRule>
  </conditionalFormatting>
  <conditionalFormatting sqref="O88">
    <cfRule type="containsErrors" dxfId="3639" priority="1320">
      <formula>ISERROR(O88)</formula>
    </cfRule>
  </conditionalFormatting>
  <conditionalFormatting sqref="O85">
    <cfRule type="containsErrors" dxfId="3638" priority="1319">
      <formula>ISERROR(O85)</formula>
    </cfRule>
  </conditionalFormatting>
  <conditionalFormatting sqref="O88">
    <cfRule type="containsErrors" dxfId="3637" priority="1318">
      <formula>ISERROR(O88)</formula>
    </cfRule>
  </conditionalFormatting>
  <conditionalFormatting sqref="O85">
    <cfRule type="containsErrors" dxfId="3636" priority="1317">
      <formula>ISERROR(O85)</formula>
    </cfRule>
  </conditionalFormatting>
  <conditionalFormatting sqref="O88">
    <cfRule type="containsErrors" dxfId="3635" priority="1316">
      <formula>ISERROR(O88)</formula>
    </cfRule>
  </conditionalFormatting>
  <conditionalFormatting sqref="O85">
    <cfRule type="containsErrors" dxfId="3634" priority="1315">
      <formula>ISERROR(O85)</formula>
    </cfRule>
  </conditionalFormatting>
  <conditionalFormatting sqref="O88">
    <cfRule type="containsErrors" dxfId="3633" priority="1314">
      <formula>ISERROR(O88)</formula>
    </cfRule>
  </conditionalFormatting>
  <conditionalFormatting sqref="O103">
    <cfRule type="containsErrors" dxfId="3632" priority="1313">
      <formula>ISERROR(O103)</formula>
    </cfRule>
  </conditionalFormatting>
  <conditionalFormatting sqref="O106">
    <cfRule type="containsErrors" dxfId="3631" priority="1312">
      <formula>ISERROR(O106)</formula>
    </cfRule>
  </conditionalFormatting>
  <conditionalFormatting sqref="O103">
    <cfRule type="containsErrors" dxfId="3630" priority="1311">
      <formula>ISERROR(O103)</formula>
    </cfRule>
  </conditionalFormatting>
  <conditionalFormatting sqref="O106">
    <cfRule type="containsErrors" dxfId="3629" priority="1310">
      <formula>ISERROR(O106)</formula>
    </cfRule>
  </conditionalFormatting>
  <conditionalFormatting sqref="O103">
    <cfRule type="containsErrors" dxfId="3628" priority="1309">
      <formula>ISERROR(O103)</formula>
    </cfRule>
  </conditionalFormatting>
  <conditionalFormatting sqref="O106">
    <cfRule type="containsErrors" dxfId="3627" priority="1308">
      <formula>ISERROR(O106)</formula>
    </cfRule>
  </conditionalFormatting>
  <conditionalFormatting sqref="O103">
    <cfRule type="containsErrors" dxfId="3626" priority="1307">
      <formula>ISERROR(O103)</formula>
    </cfRule>
  </conditionalFormatting>
  <conditionalFormatting sqref="O106">
    <cfRule type="containsErrors" dxfId="3625" priority="1306">
      <formula>ISERROR(O106)</formula>
    </cfRule>
  </conditionalFormatting>
  <conditionalFormatting sqref="O103">
    <cfRule type="containsErrors" dxfId="3624" priority="1305">
      <formula>ISERROR(O103)</formula>
    </cfRule>
  </conditionalFormatting>
  <conditionalFormatting sqref="O106">
    <cfRule type="containsErrors" dxfId="3623" priority="1304">
      <formula>ISERROR(O106)</formula>
    </cfRule>
  </conditionalFormatting>
  <conditionalFormatting sqref="O103">
    <cfRule type="containsErrors" dxfId="3622" priority="1303">
      <formula>ISERROR(O103)</formula>
    </cfRule>
  </conditionalFormatting>
  <conditionalFormatting sqref="O106">
    <cfRule type="containsErrors" dxfId="3621" priority="1302">
      <formula>ISERROR(O106)</formula>
    </cfRule>
  </conditionalFormatting>
  <conditionalFormatting sqref="O103">
    <cfRule type="containsErrors" dxfId="3620" priority="1301">
      <formula>ISERROR(O103)</formula>
    </cfRule>
  </conditionalFormatting>
  <conditionalFormatting sqref="O106">
    <cfRule type="containsErrors" dxfId="3619" priority="1300">
      <formula>ISERROR(O106)</formula>
    </cfRule>
  </conditionalFormatting>
  <conditionalFormatting sqref="O103">
    <cfRule type="containsErrors" dxfId="3618" priority="1299">
      <formula>ISERROR(O103)</formula>
    </cfRule>
  </conditionalFormatting>
  <conditionalFormatting sqref="O106">
    <cfRule type="containsErrors" dxfId="3617" priority="1298">
      <formula>ISERROR(O106)</formula>
    </cfRule>
  </conditionalFormatting>
  <conditionalFormatting sqref="O103">
    <cfRule type="containsErrors" dxfId="3616" priority="1297">
      <formula>ISERROR(O103)</formula>
    </cfRule>
  </conditionalFormatting>
  <conditionalFormatting sqref="O106">
    <cfRule type="containsErrors" dxfId="3615" priority="1296">
      <formula>ISERROR(O106)</formula>
    </cfRule>
  </conditionalFormatting>
  <conditionalFormatting sqref="O103">
    <cfRule type="containsErrors" dxfId="3614" priority="1295">
      <formula>ISERROR(O103)</formula>
    </cfRule>
  </conditionalFormatting>
  <conditionalFormatting sqref="O106">
    <cfRule type="containsErrors" dxfId="3613" priority="1294">
      <formula>ISERROR(O106)</formula>
    </cfRule>
  </conditionalFormatting>
  <conditionalFormatting sqref="O103">
    <cfRule type="containsErrors" dxfId="3612" priority="1293">
      <formula>ISERROR(O103)</formula>
    </cfRule>
  </conditionalFormatting>
  <conditionalFormatting sqref="O106">
    <cfRule type="containsErrors" dxfId="3611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3610" priority="1291">
      <formula>ISERROR(N1)</formula>
    </cfRule>
  </conditionalFormatting>
  <conditionalFormatting sqref="O13">
    <cfRule type="containsErrors" dxfId="3609" priority="1290">
      <formula>ISERROR(O13)</formula>
    </cfRule>
  </conditionalFormatting>
  <conditionalFormatting sqref="O16">
    <cfRule type="containsErrors" dxfId="3608" priority="1289">
      <formula>ISERROR(O16)</formula>
    </cfRule>
  </conditionalFormatting>
  <conditionalFormatting sqref="O103">
    <cfRule type="containsErrors" dxfId="3607" priority="1288">
      <formula>ISERROR(O103)</formula>
    </cfRule>
  </conditionalFormatting>
  <conditionalFormatting sqref="O106">
    <cfRule type="containsErrors" dxfId="3606" priority="1287">
      <formula>ISERROR(O106)</formula>
    </cfRule>
  </conditionalFormatting>
  <conditionalFormatting sqref="O85">
    <cfRule type="containsErrors" dxfId="3605" priority="1286">
      <formula>ISERROR(O85)</formula>
    </cfRule>
  </conditionalFormatting>
  <conditionalFormatting sqref="O88">
    <cfRule type="containsErrors" dxfId="3604" priority="1285">
      <formula>ISERROR(O88)</formula>
    </cfRule>
  </conditionalFormatting>
  <conditionalFormatting sqref="O67">
    <cfRule type="containsErrors" dxfId="3603" priority="1284">
      <formula>ISERROR(O67)</formula>
    </cfRule>
  </conditionalFormatting>
  <conditionalFormatting sqref="O70">
    <cfRule type="containsErrors" dxfId="3602" priority="1283">
      <formula>ISERROR(O70)</formula>
    </cfRule>
  </conditionalFormatting>
  <conditionalFormatting sqref="O49">
    <cfRule type="containsErrors" dxfId="3601" priority="1282">
      <formula>ISERROR(O49)</formula>
    </cfRule>
  </conditionalFormatting>
  <conditionalFormatting sqref="O52">
    <cfRule type="containsErrors" dxfId="3600" priority="1281">
      <formula>ISERROR(O52)</formula>
    </cfRule>
  </conditionalFormatting>
  <conditionalFormatting sqref="O31">
    <cfRule type="containsErrors" dxfId="3599" priority="1280">
      <formula>ISERROR(O31)</formula>
    </cfRule>
  </conditionalFormatting>
  <conditionalFormatting sqref="O34">
    <cfRule type="containsErrors" dxfId="3598" priority="1279">
      <formula>ISERROR(O34)</formula>
    </cfRule>
  </conditionalFormatting>
  <conditionalFormatting sqref="O13">
    <cfRule type="containsErrors" dxfId="3597" priority="1278">
      <formula>ISERROR(O13)</formula>
    </cfRule>
  </conditionalFormatting>
  <conditionalFormatting sqref="O16">
    <cfRule type="containsErrors" dxfId="3596" priority="1277">
      <formula>ISERROR(O16)</formula>
    </cfRule>
  </conditionalFormatting>
  <conditionalFormatting sqref="O49">
    <cfRule type="containsErrors" dxfId="3595" priority="1276">
      <formula>ISERROR(O49)</formula>
    </cfRule>
  </conditionalFormatting>
  <conditionalFormatting sqref="O52">
    <cfRule type="containsErrors" dxfId="3594" priority="1275">
      <formula>ISERROR(O52)</formula>
    </cfRule>
  </conditionalFormatting>
  <conditionalFormatting sqref="O67">
    <cfRule type="containsErrors" dxfId="3593" priority="1274">
      <formula>ISERROR(O67)</formula>
    </cfRule>
  </conditionalFormatting>
  <conditionalFormatting sqref="O70">
    <cfRule type="containsErrors" dxfId="3592" priority="1273">
      <formula>ISERROR(O70)</formula>
    </cfRule>
  </conditionalFormatting>
  <conditionalFormatting sqref="O67">
    <cfRule type="containsErrors" dxfId="3591" priority="1272">
      <formula>ISERROR(O67)</formula>
    </cfRule>
  </conditionalFormatting>
  <conditionalFormatting sqref="O70">
    <cfRule type="containsErrors" dxfId="3590" priority="1271">
      <formula>ISERROR(O70)</formula>
    </cfRule>
  </conditionalFormatting>
  <conditionalFormatting sqref="O31">
    <cfRule type="containsErrors" dxfId="3589" priority="1270">
      <formula>ISERROR(O31)</formula>
    </cfRule>
  </conditionalFormatting>
  <conditionalFormatting sqref="O34">
    <cfRule type="containsErrors" dxfId="3588" priority="1269">
      <formula>ISERROR(O34)</formula>
    </cfRule>
  </conditionalFormatting>
  <conditionalFormatting sqref="O31">
    <cfRule type="containsErrors" dxfId="3587" priority="1268">
      <formula>ISERROR(O31)</formula>
    </cfRule>
  </conditionalFormatting>
  <conditionalFormatting sqref="O34">
    <cfRule type="containsErrors" dxfId="3586" priority="1267">
      <formula>ISERROR(O34)</formula>
    </cfRule>
  </conditionalFormatting>
  <conditionalFormatting sqref="O49">
    <cfRule type="containsErrors" dxfId="3585" priority="1266">
      <formula>ISERROR(O49)</formula>
    </cfRule>
  </conditionalFormatting>
  <conditionalFormatting sqref="O52">
    <cfRule type="containsErrors" dxfId="3584" priority="1265">
      <formula>ISERROR(O52)</formula>
    </cfRule>
  </conditionalFormatting>
  <conditionalFormatting sqref="O49">
    <cfRule type="containsErrors" dxfId="3583" priority="1264">
      <formula>ISERROR(O49)</formula>
    </cfRule>
  </conditionalFormatting>
  <conditionalFormatting sqref="O52">
    <cfRule type="containsErrors" dxfId="3582" priority="1263">
      <formula>ISERROR(O52)</formula>
    </cfRule>
  </conditionalFormatting>
  <conditionalFormatting sqref="O49">
    <cfRule type="containsErrors" dxfId="3581" priority="1262">
      <formula>ISERROR(O49)</formula>
    </cfRule>
  </conditionalFormatting>
  <conditionalFormatting sqref="O52">
    <cfRule type="containsErrors" dxfId="3580" priority="1261">
      <formula>ISERROR(O52)</formula>
    </cfRule>
  </conditionalFormatting>
  <conditionalFormatting sqref="O49">
    <cfRule type="containsErrors" dxfId="3579" priority="1260">
      <formula>ISERROR(O49)</formula>
    </cfRule>
  </conditionalFormatting>
  <conditionalFormatting sqref="O52">
    <cfRule type="containsErrors" dxfId="3578" priority="1259">
      <formula>ISERROR(O52)</formula>
    </cfRule>
  </conditionalFormatting>
  <conditionalFormatting sqref="O49">
    <cfRule type="containsErrors" dxfId="3577" priority="1258">
      <formula>ISERROR(O49)</formula>
    </cfRule>
  </conditionalFormatting>
  <conditionalFormatting sqref="O52">
    <cfRule type="containsErrors" dxfId="3576" priority="1257">
      <formula>ISERROR(O52)</formula>
    </cfRule>
  </conditionalFormatting>
  <conditionalFormatting sqref="O49">
    <cfRule type="containsErrors" dxfId="3575" priority="1256">
      <formula>ISERROR(O49)</formula>
    </cfRule>
  </conditionalFormatting>
  <conditionalFormatting sqref="O52">
    <cfRule type="containsErrors" dxfId="3574" priority="1255">
      <formula>ISERROR(O52)</formula>
    </cfRule>
  </conditionalFormatting>
  <conditionalFormatting sqref="O67">
    <cfRule type="containsErrors" dxfId="3573" priority="1254">
      <formula>ISERROR(O67)</formula>
    </cfRule>
  </conditionalFormatting>
  <conditionalFormatting sqref="O70">
    <cfRule type="containsErrors" dxfId="3572" priority="1253">
      <formula>ISERROR(O70)</formula>
    </cfRule>
  </conditionalFormatting>
  <conditionalFormatting sqref="O67">
    <cfRule type="containsErrors" dxfId="3571" priority="1252">
      <formula>ISERROR(O67)</formula>
    </cfRule>
  </conditionalFormatting>
  <conditionalFormatting sqref="O70">
    <cfRule type="containsErrors" dxfId="3570" priority="1251">
      <formula>ISERROR(O70)</formula>
    </cfRule>
  </conditionalFormatting>
  <conditionalFormatting sqref="O67">
    <cfRule type="containsErrors" dxfId="3569" priority="1250">
      <formula>ISERROR(O67)</formula>
    </cfRule>
  </conditionalFormatting>
  <conditionalFormatting sqref="O70">
    <cfRule type="containsErrors" dxfId="3568" priority="1249">
      <formula>ISERROR(O70)</formula>
    </cfRule>
  </conditionalFormatting>
  <conditionalFormatting sqref="O85">
    <cfRule type="containsErrors" dxfId="3567" priority="1248">
      <formula>ISERROR(O85)</formula>
    </cfRule>
  </conditionalFormatting>
  <conditionalFormatting sqref="O88">
    <cfRule type="containsErrors" dxfId="3566" priority="1247">
      <formula>ISERROR(O88)</formula>
    </cfRule>
  </conditionalFormatting>
  <conditionalFormatting sqref="O85">
    <cfRule type="containsErrors" dxfId="3565" priority="1246">
      <formula>ISERROR(O85)</formula>
    </cfRule>
  </conditionalFormatting>
  <conditionalFormatting sqref="O88">
    <cfRule type="containsErrors" dxfId="3564" priority="1245">
      <formula>ISERROR(O88)</formula>
    </cfRule>
  </conditionalFormatting>
  <conditionalFormatting sqref="O85">
    <cfRule type="containsErrors" dxfId="3563" priority="1244">
      <formula>ISERROR(O85)</formula>
    </cfRule>
  </conditionalFormatting>
  <conditionalFormatting sqref="O88">
    <cfRule type="containsErrors" dxfId="3562" priority="1243">
      <formula>ISERROR(O88)</formula>
    </cfRule>
  </conditionalFormatting>
  <conditionalFormatting sqref="O103">
    <cfRule type="containsErrors" dxfId="3561" priority="1242">
      <formula>ISERROR(O103)</formula>
    </cfRule>
  </conditionalFormatting>
  <conditionalFormatting sqref="O106">
    <cfRule type="containsErrors" dxfId="3560" priority="1241">
      <formula>ISERROR(O106)</formula>
    </cfRule>
  </conditionalFormatting>
  <conditionalFormatting sqref="O103">
    <cfRule type="containsErrors" dxfId="3559" priority="1240">
      <formula>ISERROR(O103)</formula>
    </cfRule>
  </conditionalFormatting>
  <conditionalFormatting sqref="O106">
    <cfRule type="containsErrors" dxfId="3558" priority="1239">
      <formula>ISERROR(O106)</formula>
    </cfRule>
  </conditionalFormatting>
  <conditionalFormatting sqref="O103">
    <cfRule type="containsErrors" dxfId="3557" priority="1238">
      <formula>ISERROR(O103)</formula>
    </cfRule>
  </conditionalFormatting>
  <conditionalFormatting sqref="O106">
    <cfRule type="containsErrors" dxfId="3556" priority="1237">
      <formula>ISERROR(O106)</formula>
    </cfRule>
  </conditionalFormatting>
  <conditionalFormatting sqref="O49">
    <cfRule type="containsErrors" dxfId="3555" priority="1236">
      <formula>ISERROR(O49)</formula>
    </cfRule>
  </conditionalFormatting>
  <conditionalFormatting sqref="O52">
    <cfRule type="containsErrors" dxfId="3554" priority="1235">
      <formula>ISERROR(O52)</formula>
    </cfRule>
  </conditionalFormatting>
  <conditionalFormatting sqref="O49">
    <cfRule type="containsErrors" dxfId="3553" priority="1234">
      <formula>ISERROR(O49)</formula>
    </cfRule>
  </conditionalFormatting>
  <conditionalFormatting sqref="O52">
    <cfRule type="containsErrors" dxfId="3552" priority="1233">
      <formula>ISERROR(O52)</formula>
    </cfRule>
  </conditionalFormatting>
  <conditionalFormatting sqref="O49">
    <cfRule type="containsErrors" dxfId="3551" priority="1232">
      <formula>ISERROR(O49)</formula>
    </cfRule>
  </conditionalFormatting>
  <conditionalFormatting sqref="O52">
    <cfRule type="containsErrors" dxfId="3550" priority="1231">
      <formula>ISERROR(O52)</formula>
    </cfRule>
  </conditionalFormatting>
  <conditionalFormatting sqref="O67">
    <cfRule type="containsErrors" dxfId="3549" priority="1230">
      <formula>ISERROR(O67)</formula>
    </cfRule>
  </conditionalFormatting>
  <conditionalFormatting sqref="O70">
    <cfRule type="containsErrors" dxfId="3548" priority="1229">
      <formula>ISERROR(O70)</formula>
    </cfRule>
  </conditionalFormatting>
  <conditionalFormatting sqref="O67">
    <cfRule type="containsErrors" dxfId="3547" priority="1228">
      <formula>ISERROR(O67)</formula>
    </cfRule>
  </conditionalFormatting>
  <conditionalFormatting sqref="O70">
    <cfRule type="containsErrors" dxfId="3546" priority="1227">
      <formula>ISERROR(O70)</formula>
    </cfRule>
  </conditionalFormatting>
  <conditionalFormatting sqref="O67">
    <cfRule type="containsErrors" dxfId="3545" priority="1226">
      <formula>ISERROR(O67)</formula>
    </cfRule>
  </conditionalFormatting>
  <conditionalFormatting sqref="O70">
    <cfRule type="containsErrors" dxfId="3544" priority="1225">
      <formula>ISERROR(O70)</formula>
    </cfRule>
  </conditionalFormatting>
  <conditionalFormatting sqref="O67">
    <cfRule type="containsErrors" dxfId="3543" priority="1224">
      <formula>ISERROR(O67)</formula>
    </cfRule>
  </conditionalFormatting>
  <conditionalFormatting sqref="O70">
    <cfRule type="containsErrors" dxfId="3542" priority="1223">
      <formula>ISERROR(O70)</formula>
    </cfRule>
  </conditionalFormatting>
  <conditionalFormatting sqref="O67">
    <cfRule type="containsErrors" dxfId="3541" priority="1222">
      <formula>ISERROR(O67)</formula>
    </cfRule>
  </conditionalFormatting>
  <conditionalFormatting sqref="O70">
    <cfRule type="containsErrors" dxfId="3540" priority="1221">
      <formula>ISERROR(O70)</formula>
    </cfRule>
  </conditionalFormatting>
  <conditionalFormatting sqref="O67">
    <cfRule type="containsErrors" dxfId="3539" priority="1220">
      <formula>ISERROR(O67)</formula>
    </cfRule>
  </conditionalFormatting>
  <conditionalFormatting sqref="O70">
    <cfRule type="containsErrors" dxfId="3538" priority="1219">
      <formula>ISERROR(O70)</formula>
    </cfRule>
  </conditionalFormatting>
  <conditionalFormatting sqref="O67">
    <cfRule type="containsErrors" dxfId="3537" priority="1218">
      <formula>ISERROR(O67)</formula>
    </cfRule>
  </conditionalFormatting>
  <conditionalFormatting sqref="O70">
    <cfRule type="containsErrors" dxfId="3536" priority="1217">
      <formula>ISERROR(O70)</formula>
    </cfRule>
  </conditionalFormatting>
  <conditionalFormatting sqref="O67">
    <cfRule type="containsErrors" dxfId="3535" priority="1216">
      <formula>ISERROR(O67)</formula>
    </cfRule>
  </conditionalFormatting>
  <conditionalFormatting sqref="O70">
    <cfRule type="containsErrors" dxfId="3534" priority="1215">
      <formula>ISERROR(O70)</formula>
    </cfRule>
  </conditionalFormatting>
  <conditionalFormatting sqref="O67">
    <cfRule type="containsErrors" dxfId="3533" priority="1214">
      <formula>ISERROR(O67)</formula>
    </cfRule>
  </conditionalFormatting>
  <conditionalFormatting sqref="O70">
    <cfRule type="containsErrors" dxfId="3532" priority="1213">
      <formula>ISERROR(O70)</formula>
    </cfRule>
  </conditionalFormatting>
  <conditionalFormatting sqref="O67">
    <cfRule type="containsErrors" dxfId="3531" priority="1212">
      <formula>ISERROR(O67)</formula>
    </cfRule>
  </conditionalFormatting>
  <conditionalFormatting sqref="O70">
    <cfRule type="containsErrors" dxfId="3530" priority="1211">
      <formula>ISERROR(O70)</formula>
    </cfRule>
  </conditionalFormatting>
  <conditionalFormatting sqref="O67">
    <cfRule type="containsErrors" dxfId="3529" priority="1210">
      <formula>ISERROR(O67)</formula>
    </cfRule>
  </conditionalFormatting>
  <conditionalFormatting sqref="O70">
    <cfRule type="containsErrors" dxfId="3528" priority="1209">
      <formula>ISERROR(O70)</formula>
    </cfRule>
  </conditionalFormatting>
  <conditionalFormatting sqref="O85">
    <cfRule type="containsErrors" dxfId="3527" priority="1208">
      <formula>ISERROR(O85)</formula>
    </cfRule>
  </conditionalFormatting>
  <conditionalFormatting sqref="O88">
    <cfRule type="containsErrors" dxfId="3526" priority="1207">
      <formula>ISERROR(O88)</formula>
    </cfRule>
  </conditionalFormatting>
  <conditionalFormatting sqref="O85">
    <cfRule type="containsErrors" dxfId="3525" priority="1206">
      <formula>ISERROR(O85)</formula>
    </cfRule>
  </conditionalFormatting>
  <conditionalFormatting sqref="O88">
    <cfRule type="containsErrors" dxfId="3524" priority="1205">
      <formula>ISERROR(O88)</formula>
    </cfRule>
  </conditionalFormatting>
  <conditionalFormatting sqref="O85">
    <cfRule type="containsErrors" dxfId="3523" priority="1204">
      <formula>ISERROR(O85)</formula>
    </cfRule>
  </conditionalFormatting>
  <conditionalFormatting sqref="O88">
    <cfRule type="containsErrors" dxfId="3522" priority="1203">
      <formula>ISERROR(O88)</formula>
    </cfRule>
  </conditionalFormatting>
  <conditionalFormatting sqref="O85">
    <cfRule type="containsErrors" dxfId="3521" priority="1202">
      <formula>ISERROR(O85)</formula>
    </cfRule>
  </conditionalFormatting>
  <conditionalFormatting sqref="O88">
    <cfRule type="containsErrors" dxfId="3520" priority="1201">
      <formula>ISERROR(O88)</formula>
    </cfRule>
  </conditionalFormatting>
  <conditionalFormatting sqref="O85">
    <cfRule type="containsErrors" dxfId="3519" priority="1200">
      <formula>ISERROR(O85)</formula>
    </cfRule>
  </conditionalFormatting>
  <conditionalFormatting sqref="O88">
    <cfRule type="containsErrors" dxfId="3518" priority="1199">
      <formula>ISERROR(O88)</formula>
    </cfRule>
  </conditionalFormatting>
  <conditionalFormatting sqref="O85">
    <cfRule type="containsErrors" dxfId="3517" priority="1198">
      <formula>ISERROR(O85)</formula>
    </cfRule>
  </conditionalFormatting>
  <conditionalFormatting sqref="O88">
    <cfRule type="containsErrors" dxfId="3516" priority="1197">
      <formula>ISERROR(O88)</formula>
    </cfRule>
  </conditionalFormatting>
  <conditionalFormatting sqref="O85">
    <cfRule type="containsErrors" dxfId="3515" priority="1196">
      <formula>ISERROR(O85)</formula>
    </cfRule>
  </conditionalFormatting>
  <conditionalFormatting sqref="O88">
    <cfRule type="containsErrors" dxfId="3514" priority="1195">
      <formula>ISERROR(O88)</formula>
    </cfRule>
  </conditionalFormatting>
  <conditionalFormatting sqref="O85">
    <cfRule type="containsErrors" dxfId="3513" priority="1194">
      <formula>ISERROR(O85)</formula>
    </cfRule>
  </conditionalFormatting>
  <conditionalFormatting sqref="O88">
    <cfRule type="containsErrors" dxfId="3512" priority="1193">
      <formula>ISERROR(O88)</formula>
    </cfRule>
  </conditionalFormatting>
  <conditionalFormatting sqref="O85">
    <cfRule type="containsErrors" dxfId="3511" priority="1192">
      <formula>ISERROR(O85)</formula>
    </cfRule>
  </conditionalFormatting>
  <conditionalFormatting sqref="O88">
    <cfRule type="containsErrors" dxfId="3510" priority="1191">
      <formula>ISERROR(O88)</formula>
    </cfRule>
  </conditionalFormatting>
  <conditionalFormatting sqref="O85">
    <cfRule type="containsErrors" dxfId="3509" priority="1190">
      <formula>ISERROR(O85)</formula>
    </cfRule>
  </conditionalFormatting>
  <conditionalFormatting sqref="O88">
    <cfRule type="containsErrors" dxfId="3508" priority="1189">
      <formula>ISERROR(O88)</formula>
    </cfRule>
  </conditionalFormatting>
  <conditionalFormatting sqref="O85">
    <cfRule type="containsErrors" dxfId="3507" priority="1188">
      <formula>ISERROR(O85)</formula>
    </cfRule>
  </conditionalFormatting>
  <conditionalFormatting sqref="O88">
    <cfRule type="containsErrors" dxfId="3506" priority="1187">
      <formula>ISERROR(O88)</formula>
    </cfRule>
  </conditionalFormatting>
  <conditionalFormatting sqref="O103">
    <cfRule type="containsErrors" dxfId="3505" priority="1186">
      <formula>ISERROR(O103)</formula>
    </cfRule>
  </conditionalFormatting>
  <conditionalFormatting sqref="O106">
    <cfRule type="containsErrors" dxfId="3504" priority="1185">
      <formula>ISERROR(O106)</formula>
    </cfRule>
  </conditionalFormatting>
  <conditionalFormatting sqref="O103">
    <cfRule type="containsErrors" dxfId="3503" priority="1184">
      <formula>ISERROR(O103)</formula>
    </cfRule>
  </conditionalFormatting>
  <conditionalFormatting sqref="O106">
    <cfRule type="containsErrors" dxfId="3502" priority="1183">
      <formula>ISERROR(O106)</formula>
    </cfRule>
  </conditionalFormatting>
  <conditionalFormatting sqref="O103">
    <cfRule type="containsErrors" dxfId="3501" priority="1182">
      <formula>ISERROR(O103)</formula>
    </cfRule>
  </conditionalFormatting>
  <conditionalFormatting sqref="O106">
    <cfRule type="containsErrors" dxfId="3500" priority="1181">
      <formula>ISERROR(O106)</formula>
    </cfRule>
  </conditionalFormatting>
  <conditionalFormatting sqref="O103">
    <cfRule type="containsErrors" dxfId="3499" priority="1180">
      <formula>ISERROR(O103)</formula>
    </cfRule>
  </conditionalFormatting>
  <conditionalFormatting sqref="O106">
    <cfRule type="containsErrors" dxfId="3498" priority="1179">
      <formula>ISERROR(O106)</formula>
    </cfRule>
  </conditionalFormatting>
  <conditionalFormatting sqref="O103">
    <cfRule type="containsErrors" dxfId="3497" priority="1178">
      <formula>ISERROR(O103)</formula>
    </cfRule>
  </conditionalFormatting>
  <conditionalFormatting sqref="O106">
    <cfRule type="containsErrors" dxfId="3496" priority="1177">
      <formula>ISERROR(O106)</formula>
    </cfRule>
  </conditionalFormatting>
  <conditionalFormatting sqref="O103">
    <cfRule type="containsErrors" dxfId="3495" priority="1176">
      <formula>ISERROR(O103)</formula>
    </cfRule>
  </conditionalFormatting>
  <conditionalFormatting sqref="O106">
    <cfRule type="containsErrors" dxfId="3494" priority="1175">
      <formula>ISERROR(O106)</formula>
    </cfRule>
  </conditionalFormatting>
  <conditionalFormatting sqref="O103">
    <cfRule type="containsErrors" dxfId="3493" priority="1174">
      <formula>ISERROR(O103)</formula>
    </cfRule>
  </conditionalFormatting>
  <conditionalFormatting sqref="O106">
    <cfRule type="containsErrors" dxfId="3492" priority="1173">
      <formula>ISERROR(O106)</formula>
    </cfRule>
  </conditionalFormatting>
  <conditionalFormatting sqref="O103">
    <cfRule type="containsErrors" dxfId="3491" priority="1172">
      <formula>ISERROR(O103)</formula>
    </cfRule>
  </conditionalFormatting>
  <conditionalFormatting sqref="O106">
    <cfRule type="containsErrors" dxfId="3490" priority="1171">
      <formula>ISERROR(O106)</formula>
    </cfRule>
  </conditionalFormatting>
  <conditionalFormatting sqref="O103">
    <cfRule type="containsErrors" dxfId="3489" priority="1170">
      <formula>ISERROR(O103)</formula>
    </cfRule>
  </conditionalFormatting>
  <conditionalFormatting sqref="O106">
    <cfRule type="containsErrors" dxfId="3488" priority="1169">
      <formula>ISERROR(O106)</formula>
    </cfRule>
  </conditionalFormatting>
  <conditionalFormatting sqref="O103">
    <cfRule type="containsErrors" dxfId="3487" priority="1168">
      <formula>ISERROR(O103)</formula>
    </cfRule>
  </conditionalFormatting>
  <conditionalFormatting sqref="O106">
    <cfRule type="containsErrors" dxfId="3486" priority="1167">
      <formula>ISERROR(O106)</formula>
    </cfRule>
  </conditionalFormatting>
  <conditionalFormatting sqref="O103">
    <cfRule type="containsErrors" dxfId="3485" priority="1166">
      <formula>ISERROR(O103)</formula>
    </cfRule>
  </conditionalFormatting>
  <conditionalFormatting sqref="O106">
    <cfRule type="containsErrors" dxfId="3484" priority="1165">
      <formula>ISERROR(O106)</formula>
    </cfRule>
  </conditionalFormatting>
  <conditionalFormatting sqref="O49">
    <cfRule type="containsErrors" dxfId="3483" priority="1164">
      <formula>ISERROR(O49)</formula>
    </cfRule>
  </conditionalFormatting>
  <conditionalFormatting sqref="O52">
    <cfRule type="containsErrors" dxfId="3482" priority="1163">
      <formula>ISERROR(O52)</formula>
    </cfRule>
  </conditionalFormatting>
  <conditionalFormatting sqref="O49">
    <cfRule type="containsErrors" dxfId="3481" priority="1162">
      <formula>ISERROR(O49)</formula>
    </cfRule>
  </conditionalFormatting>
  <conditionalFormatting sqref="O52">
    <cfRule type="containsErrors" dxfId="3480" priority="1161">
      <formula>ISERROR(O52)</formula>
    </cfRule>
  </conditionalFormatting>
  <conditionalFormatting sqref="O49">
    <cfRule type="containsErrors" dxfId="3479" priority="1160">
      <formula>ISERROR(O49)</formula>
    </cfRule>
  </conditionalFormatting>
  <conditionalFormatting sqref="O52">
    <cfRule type="containsErrors" dxfId="3478" priority="1159">
      <formula>ISERROR(O52)</formula>
    </cfRule>
  </conditionalFormatting>
  <conditionalFormatting sqref="O67">
    <cfRule type="containsErrors" dxfId="3477" priority="1158">
      <formula>ISERROR(O67)</formula>
    </cfRule>
  </conditionalFormatting>
  <conditionalFormatting sqref="O70">
    <cfRule type="containsErrors" dxfId="3476" priority="1157">
      <formula>ISERROR(O70)</formula>
    </cfRule>
  </conditionalFormatting>
  <conditionalFormatting sqref="O67">
    <cfRule type="containsErrors" dxfId="3475" priority="1156">
      <formula>ISERROR(O67)</formula>
    </cfRule>
  </conditionalFormatting>
  <conditionalFormatting sqref="O70">
    <cfRule type="containsErrors" dxfId="3474" priority="1155">
      <formula>ISERROR(O70)</formula>
    </cfRule>
  </conditionalFormatting>
  <conditionalFormatting sqref="O67">
    <cfRule type="containsErrors" dxfId="3473" priority="1154">
      <formula>ISERROR(O67)</formula>
    </cfRule>
  </conditionalFormatting>
  <conditionalFormatting sqref="O70">
    <cfRule type="containsErrors" dxfId="3472" priority="1153">
      <formula>ISERROR(O70)</formula>
    </cfRule>
  </conditionalFormatting>
  <conditionalFormatting sqref="O85">
    <cfRule type="containsErrors" dxfId="3471" priority="1152">
      <formula>ISERROR(O85)</formula>
    </cfRule>
  </conditionalFormatting>
  <conditionalFormatting sqref="O88">
    <cfRule type="containsErrors" dxfId="3470" priority="1151">
      <formula>ISERROR(O88)</formula>
    </cfRule>
  </conditionalFormatting>
  <conditionalFormatting sqref="O85">
    <cfRule type="containsErrors" dxfId="3469" priority="1150">
      <formula>ISERROR(O85)</formula>
    </cfRule>
  </conditionalFormatting>
  <conditionalFormatting sqref="O88">
    <cfRule type="containsErrors" dxfId="3468" priority="1149">
      <formula>ISERROR(O88)</formula>
    </cfRule>
  </conditionalFormatting>
  <conditionalFormatting sqref="O85">
    <cfRule type="containsErrors" dxfId="3467" priority="1148">
      <formula>ISERROR(O85)</formula>
    </cfRule>
  </conditionalFormatting>
  <conditionalFormatting sqref="O88">
    <cfRule type="containsErrors" dxfId="3466" priority="1147">
      <formula>ISERROR(O88)</formula>
    </cfRule>
  </conditionalFormatting>
  <conditionalFormatting sqref="O103">
    <cfRule type="containsErrors" dxfId="3465" priority="1146">
      <formula>ISERROR(O103)</formula>
    </cfRule>
  </conditionalFormatting>
  <conditionalFormatting sqref="O106">
    <cfRule type="containsErrors" dxfId="3464" priority="1145">
      <formula>ISERROR(O106)</formula>
    </cfRule>
  </conditionalFormatting>
  <conditionalFormatting sqref="O103">
    <cfRule type="containsErrors" dxfId="3463" priority="1144">
      <formula>ISERROR(O103)</formula>
    </cfRule>
  </conditionalFormatting>
  <conditionalFormatting sqref="O106">
    <cfRule type="containsErrors" dxfId="3462" priority="1143">
      <formula>ISERROR(O106)</formula>
    </cfRule>
  </conditionalFormatting>
  <conditionalFormatting sqref="O103">
    <cfRule type="containsErrors" dxfId="3461" priority="1142">
      <formula>ISERROR(O103)</formula>
    </cfRule>
  </conditionalFormatting>
  <conditionalFormatting sqref="O106">
    <cfRule type="containsErrors" dxfId="3460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3459" priority="1140">
      <formula>ISERROR(N1)</formula>
    </cfRule>
  </conditionalFormatting>
  <conditionalFormatting sqref="O13">
    <cfRule type="containsErrors" dxfId="3458" priority="1139">
      <formula>ISERROR(O13)</formula>
    </cfRule>
  </conditionalFormatting>
  <conditionalFormatting sqref="O16">
    <cfRule type="containsErrors" dxfId="3457" priority="1138">
      <formula>ISERROR(O16)</formula>
    </cfRule>
  </conditionalFormatting>
  <conditionalFormatting sqref="O103">
    <cfRule type="containsErrors" dxfId="3456" priority="1137">
      <formula>ISERROR(O103)</formula>
    </cfRule>
  </conditionalFormatting>
  <conditionalFormatting sqref="O106">
    <cfRule type="containsErrors" dxfId="3455" priority="1136">
      <formula>ISERROR(O106)</formula>
    </cfRule>
  </conditionalFormatting>
  <conditionalFormatting sqref="O85">
    <cfRule type="containsErrors" dxfId="3454" priority="1135">
      <formula>ISERROR(O85)</formula>
    </cfRule>
  </conditionalFormatting>
  <conditionalFormatting sqref="O88">
    <cfRule type="containsErrors" dxfId="3453" priority="1134">
      <formula>ISERROR(O88)</formula>
    </cfRule>
  </conditionalFormatting>
  <conditionalFormatting sqref="O67">
    <cfRule type="containsErrors" dxfId="3452" priority="1133">
      <formula>ISERROR(O67)</formula>
    </cfRule>
  </conditionalFormatting>
  <conditionalFormatting sqref="O70">
    <cfRule type="containsErrors" dxfId="3451" priority="1132">
      <formula>ISERROR(O70)</formula>
    </cfRule>
  </conditionalFormatting>
  <conditionalFormatting sqref="O49">
    <cfRule type="containsErrors" dxfId="3450" priority="1131">
      <formula>ISERROR(O49)</formula>
    </cfRule>
  </conditionalFormatting>
  <conditionalFormatting sqref="O52">
    <cfRule type="containsErrors" dxfId="3449" priority="1130">
      <formula>ISERROR(O52)</formula>
    </cfRule>
  </conditionalFormatting>
  <conditionalFormatting sqref="O31">
    <cfRule type="containsErrors" dxfId="3448" priority="1129">
      <formula>ISERROR(O31)</formula>
    </cfRule>
  </conditionalFormatting>
  <conditionalFormatting sqref="O34">
    <cfRule type="containsErrors" dxfId="3447" priority="1128">
      <formula>ISERROR(O34)</formula>
    </cfRule>
  </conditionalFormatting>
  <conditionalFormatting sqref="O13">
    <cfRule type="containsErrors" dxfId="3446" priority="1127">
      <formula>ISERROR(O13)</formula>
    </cfRule>
  </conditionalFormatting>
  <conditionalFormatting sqref="O16">
    <cfRule type="containsErrors" dxfId="3445" priority="1126">
      <formula>ISERROR(O16)</formula>
    </cfRule>
  </conditionalFormatting>
  <conditionalFormatting sqref="O49">
    <cfRule type="containsErrors" dxfId="3444" priority="1125">
      <formula>ISERROR(O49)</formula>
    </cfRule>
  </conditionalFormatting>
  <conditionalFormatting sqref="O52">
    <cfRule type="containsErrors" dxfId="3443" priority="1124">
      <formula>ISERROR(O52)</formula>
    </cfRule>
  </conditionalFormatting>
  <conditionalFormatting sqref="O67">
    <cfRule type="containsErrors" dxfId="3442" priority="1123">
      <formula>ISERROR(O67)</formula>
    </cfRule>
  </conditionalFormatting>
  <conditionalFormatting sqref="O70">
    <cfRule type="containsErrors" dxfId="3441" priority="1122">
      <formula>ISERROR(O70)</formula>
    </cfRule>
  </conditionalFormatting>
  <conditionalFormatting sqref="O67">
    <cfRule type="containsErrors" dxfId="3440" priority="1121">
      <formula>ISERROR(O67)</formula>
    </cfRule>
  </conditionalFormatting>
  <conditionalFormatting sqref="O70">
    <cfRule type="containsErrors" dxfId="3439" priority="1120">
      <formula>ISERROR(O70)</formula>
    </cfRule>
  </conditionalFormatting>
  <conditionalFormatting sqref="O31">
    <cfRule type="containsErrors" dxfId="3438" priority="1119">
      <formula>ISERROR(O31)</formula>
    </cfRule>
  </conditionalFormatting>
  <conditionalFormatting sqref="O34">
    <cfRule type="containsErrors" dxfId="3437" priority="1118">
      <formula>ISERROR(O34)</formula>
    </cfRule>
  </conditionalFormatting>
  <conditionalFormatting sqref="O31">
    <cfRule type="containsErrors" dxfId="3436" priority="1117">
      <formula>ISERROR(O31)</formula>
    </cfRule>
  </conditionalFormatting>
  <conditionalFormatting sqref="O34">
    <cfRule type="containsErrors" dxfId="3435" priority="1116">
      <formula>ISERROR(O34)</formula>
    </cfRule>
  </conditionalFormatting>
  <conditionalFormatting sqref="O49">
    <cfRule type="containsErrors" dxfId="3434" priority="1115">
      <formula>ISERROR(O49)</formula>
    </cfRule>
  </conditionalFormatting>
  <conditionalFormatting sqref="O52">
    <cfRule type="containsErrors" dxfId="3433" priority="1114">
      <formula>ISERROR(O52)</formula>
    </cfRule>
  </conditionalFormatting>
  <conditionalFormatting sqref="O49">
    <cfRule type="containsErrors" dxfId="3432" priority="1113">
      <formula>ISERROR(O49)</formula>
    </cfRule>
  </conditionalFormatting>
  <conditionalFormatting sqref="O52">
    <cfRule type="containsErrors" dxfId="3431" priority="1112">
      <formula>ISERROR(O52)</formula>
    </cfRule>
  </conditionalFormatting>
  <conditionalFormatting sqref="O49">
    <cfRule type="containsErrors" dxfId="3430" priority="1111">
      <formula>ISERROR(O49)</formula>
    </cfRule>
  </conditionalFormatting>
  <conditionalFormatting sqref="O52">
    <cfRule type="containsErrors" dxfId="3429" priority="1110">
      <formula>ISERROR(O52)</formula>
    </cfRule>
  </conditionalFormatting>
  <conditionalFormatting sqref="O49">
    <cfRule type="containsErrors" dxfId="3428" priority="1109">
      <formula>ISERROR(O49)</formula>
    </cfRule>
  </conditionalFormatting>
  <conditionalFormatting sqref="O52">
    <cfRule type="containsErrors" dxfId="3427" priority="1108">
      <formula>ISERROR(O52)</formula>
    </cfRule>
  </conditionalFormatting>
  <conditionalFormatting sqref="O49">
    <cfRule type="containsErrors" dxfId="3426" priority="1107">
      <formula>ISERROR(O49)</formula>
    </cfRule>
  </conditionalFormatting>
  <conditionalFormatting sqref="O52">
    <cfRule type="containsErrors" dxfId="3425" priority="1106">
      <formula>ISERROR(O52)</formula>
    </cfRule>
  </conditionalFormatting>
  <conditionalFormatting sqref="O49">
    <cfRule type="containsErrors" dxfId="3424" priority="1105">
      <formula>ISERROR(O49)</formula>
    </cfRule>
  </conditionalFormatting>
  <conditionalFormatting sqref="O52">
    <cfRule type="containsErrors" dxfId="3423" priority="1104">
      <formula>ISERROR(O52)</formula>
    </cfRule>
  </conditionalFormatting>
  <conditionalFormatting sqref="O67">
    <cfRule type="containsErrors" dxfId="3422" priority="1103">
      <formula>ISERROR(O67)</formula>
    </cfRule>
  </conditionalFormatting>
  <conditionalFormatting sqref="O70">
    <cfRule type="containsErrors" dxfId="3421" priority="1102">
      <formula>ISERROR(O70)</formula>
    </cfRule>
  </conditionalFormatting>
  <conditionalFormatting sqref="O67">
    <cfRule type="containsErrors" dxfId="3420" priority="1101">
      <formula>ISERROR(O67)</formula>
    </cfRule>
  </conditionalFormatting>
  <conditionalFormatting sqref="O70">
    <cfRule type="containsErrors" dxfId="3419" priority="1100">
      <formula>ISERROR(O70)</formula>
    </cfRule>
  </conditionalFormatting>
  <conditionalFormatting sqref="O67">
    <cfRule type="containsErrors" dxfId="3418" priority="1099">
      <formula>ISERROR(O67)</formula>
    </cfRule>
  </conditionalFormatting>
  <conditionalFormatting sqref="O70">
    <cfRule type="containsErrors" dxfId="3417" priority="1098">
      <formula>ISERROR(O70)</formula>
    </cfRule>
  </conditionalFormatting>
  <conditionalFormatting sqref="O85">
    <cfRule type="containsErrors" dxfId="3416" priority="1097">
      <formula>ISERROR(O85)</formula>
    </cfRule>
  </conditionalFormatting>
  <conditionalFormatting sqref="O88">
    <cfRule type="containsErrors" dxfId="3415" priority="1096">
      <formula>ISERROR(O88)</formula>
    </cfRule>
  </conditionalFormatting>
  <conditionalFormatting sqref="O85">
    <cfRule type="containsErrors" dxfId="3414" priority="1095">
      <formula>ISERROR(O85)</formula>
    </cfRule>
  </conditionalFormatting>
  <conditionalFormatting sqref="O88">
    <cfRule type="containsErrors" dxfId="3413" priority="1094">
      <formula>ISERROR(O88)</formula>
    </cfRule>
  </conditionalFormatting>
  <conditionalFormatting sqref="O85">
    <cfRule type="containsErrors" dxfId="3412" priority="1093">
      <formula>ISERROR(O85)</formula>
    </cfRule>
  </conditionalFormatting>
  <conditionalFormatting sqref="O88">
    <cfRule type="containsErrors" dxfId="3411" priority="1092">
      <formula>ISERROR(O88)</formula>
    </cfRule>
  </conditionalFormatting>
  <conditionalFormatting sqref="O103">
    <cfRule type="containsErrors" dxfId="3410" priority="1091">
      <formula>ISERROR(O103)</formula>
    </cfRule>
  </conditionalFormatting>
  <conditionalFormatting sqref="O106">
    <cfRule type="containsErrors" dxfId="3409" priority="1090">
      <formula>ISERROR(O106)</formula>
    </cfRule>
  </conditionalFormatting>
  <conditionalFormatting sqref="O103">
    <cfRule type="containsErrors" dxfId="3408" priority="1089">
      <formula>ISERROR(O103)</formula>
    </cfRule>
  </conditionalFormatting>
  <conditionalFormatting sqref="O106">
    <cfRule type="containsErrors" dxfId="3407" priority="1088">
      <formula>ISERROR(O106)</formula>
    </cfRule>
  </conditionalFormatting>
  <conditionalFormatting sqref="O103">
    <cfRule type="containsErrors" dxfId="3406" priority="1087">
      <formula>ISERROR(O103)</formula>
    </cfRule>
  </conditionalFormatting>
  <conditionalFormatting sqref="O106">
    <cfRule type="containsErrors" dxfId="3405" priority="1086">
      <formula>ISERROR(O106)</formula>
    </cfRule>
  </conditionalFormatting>
  <conditionalFormatting sqref="O49">
    <cfRule type="containsErrors" dxfId="3404" priority="1085">
      <formula>ISERROR(O49)</formula>
    </cfRule>
  </conditionalFormatting>
  <conditionalFormatting sqref="O52">
    <cfRule type="containsErrors" dxfId="3403" priority="1084">
      <formula>ISERROR(O52)</formula>
    </cfRule>
  </conditionalFormatting>
  <conditionalFormatting sqref="O49">
    <cfRule type="containsErrors" dxfId="3402" priority="1083">
      <formula>ISERROR(O49)</formula>
    </cfRule>
  </conditionalFormatting>
  <conditionalFormatting sqref="O52">
    <cfRule type="containsErrors" dxfId="3401" priority="1082">
      <formula>ISERROR(O52)</formula>
    </cfRule>
  </conditionalFormatting>
  <conditionalFormatting sqref="O49">
    <cfRule type="containsErrors" dxfId="3400" priority="1081">
      <formula>ISERROR(O49)</formula>
    </cfRule>
  </conditionalFormatting>
  <conditionalFormatting sqref="O52">
    <cfRule type="containsErrors" dxfId="3399" priority="1080">
      <formula>ISERROR(O52)</formula>
    </cfRule>
  </conditionalFormatting>
  <conditionalFormatting sqref="O67">
    <cfRule type="containsErrors" dxfId="3398" priority="1079">
      <formula>ISERROR(O67)</formula>
    </cfRule>
  </conditionalFormatting>
  <conditionalFormatting sqref="O70">
    <cfRule type="containsErrors" dxfId="3397" priority="1078">
      <formula>ISERROR(O70)</formula>
    </cfRule>
  </conditionalFormatting>
  <conditionalFormatting sqref="O67">
    <cfRule type="containsErrors" dxfId="3396" priority="1077">
      <formula>ISERROR(O67)</formula>
    </cfRule>
  </conditionalFormatting>
  <conditionalFormatting sqref="O70">
    <cfRule type="containsErrors" dxfId="3395" priority="1076">
      <formula>ISERROR(O70)</formula>
    </cfRule>
  </conditionalFormatting>
  <conditionalFormatting sqref="O67">
    <cfRule type="containsErrors" dxfId="3394" priority="1075">
      <formula>ISERROR(O67)</formula>
    </cfRule>
  </conditionalFormatting>
  <conditionalFormatting sqref="O70">
    <cfRule type="containsErrors" dxfId="3393" priority="1074">
      <formula>ISERROR(O70)</formula>
    </cfRule>
  </conditionalFormatting>
  <conditionalFormatting sqref="O67">
    <cfRule type="containsErrors" dxfId="3392" priority="1073">
      <formula>ISERROR(O67)</formula>
    </cfRule>
  </conditionalFormatting>
  <conditionalFormatting sqref="O70">
    <cfRule type="containsErrors" dxfId="3391" priority="1072">
      <formula>ISERROR(O70)</formula>
    </cfRule>
  </conditionalFormatting>
  <conditionalFormatting sqref="O67">
    <cfRule type="containsErrors" dxfId="3390" priority="1071">
      <formula>ISERROR(O67)</formula>
    </cfRule>
  </conditionalFormatting>
  <conditionalFormatting sqref="O70">
    <cfRule type="containsErrors" dxfId="3389" priority="1070">
      <formula>ISERROR(O70)</formula>
    </cfRule>
  </conditionalFormatting>
  <conditionalFormatting sqref="O67">
    <cfRule type="containsErrors" dxfId="3388" priority="1069">
      <formula>ISERROR(O67)</formula>
    </cfRule>
  </conditionalFormatting>
  <conditionalFormatting sqref="O70">
    <cfRule type="containsErrors" dxfId="3387" priority="1068">
      <formula>ISERROR(O70)</formula>
    </cfRule>
  </conditionalFormatting>
  <conditionalFormatting sqref="O67">
    <cfRule type="containsErrors" dxfId="3386" priority="1067">
      <formula>ISERROR(O67)</formula>
    </cfRule>
  </conditionalFormatting>
  <conditionalFormatting sqref="O70">
    <cfRule type="containsErrors" dxfId="3385" priority="1066">
      <formula>ISERROR(O70)</formula>
    </cfRule>
  </conditionalFormatting>
  <conditionalFormatting sqref="O67">
    <cfRule type="containsErrors" dxfId="3384" priority="1065">
      <formula>ISERROR(O67)</formula>
    </cfRule>
  </conditionalFormatting>
  <conditionalFormatting sqref="O70">
    <cfRule type="containsErrors" dxfId="3383" priority="1064">
      <formula>ISERROR(O70)</formula>
    </cfRule>
  </conditionalFormatting>
  <conditionalFormatting sqref="O67">
    <cfRule type="containsErrors" dxfId="3382" priority="1063">
      <formula>ISERROR(O67)</formula>
    </cfRule>
  </conditionalFormatting>
  <conditionalFormatting sqref="O70">
    <cfRule type="containsErrors" dxfId="3381" priority="1062">
      <formula>ISERROR(O70)</formula>
    </cfRule>
  </conditionalFormatting>
  <conditionalFormatting sqref="O67">
    <cfRule type="containsErrors" dxfId="3380" priority="1061">
      <formula>ISERROR(O67)</formula>
    </cfRule>
  </conditionalFormatting>
  <conditionalFormatting sqref="O70">
    <cfRule type="containsErrors" dxfId="3379" priority="1060">
      <formula>ISERROR(O70)</formula>
    </cfRule>
  </conditionalFormatting>
  <conditionalFormatting sqref="O67">
    <cfRule type="containsErrors" dxfId="3378" priority="1059">
      <formula>ISERROR(O67)</formula>
    </cfRule>
  </conditionalFormatting>
  <conditionalFormatting sqref="O70">
    <cfRule type="containsErrors" dxfId="3377" priority="1058">
      <formula>ISERROR(O70)</formula>
    </cfRule>
  </conditionalFormatting>
  <conditionalFormatting sqref="O85">
    <cfRule type="containsErrors" dxfId="3376" priority="1057">
      <formula>ISERROR(O85)</formula>
    </cfRule>
  </conditionalFormatting>
  <conditionalFormatting sqref="O88">
    <cfRule type="containsErrors" dxfId="3375" priority="1056">
      <formula>ISERROR(O88)</formula>
    </cfRule>
  </conditionalFormatting>
  <conditionalFormatting sqref="O85">
    <cfRule type="containsErrors" dxfId="3374" priority="1055">
      <formula>ISERROR(O85)</formula>
    </cfRule>
  </conditionalFormatting>
  <conditionalFormatting sqref="O88">
    <cfRule type="containsErrors" dxfId="3373" priority="1054">
      <formula>ISERROR(O88)</formula>
    </cfRule>
  </conditionalFormatting>
  <conditionalFormatting sqref="O85">
    <cfRule type="containsErrors" dxfId="3372" priority="1053">
      <formula>ISERROR(O85)</formula>
    </cfRule>
  </conditionalFormatting>
  <conditionalFormatting sqref="O88">
    <cfRule type="containsErrors" dxfId="3371" priority="1052">
      <formula>ISERROR(O88)</formula>
    </cfRule>
  </conditionalFormatting>
  <conditionalFormatting sqref="O85">
    <cfRule type="containsErrors" dxfId="3370" priority="1051">
      <formula>ISERROR(O85)</formula>
    </cfRule>
  </conditionalFormatting>
  <conditionalFormatting sqref="O88">
    <cfRule type="containsErrors" dxfId="3369" priority="1050">
      <formula>ISERROR(O88)</formula>
    </cfRule>
  </conditionalFormatting>
  <conditionalFormatting sqref="O85">
    <cfRule type="containsErrors" dxfId="3368" priority="1049">
      <formula>ISERROR(O85)</formula>
    </cfRule>
  </conditionalFormatting>
  <conditionalFormatting sqref="O88">
    <cfRule type="containsErrors" dxfId="3367" priority="1048">
      <formula>ISERROR(O88)</formula>
    </cfRule>
  </conditionalFormatting>
  <conditionalFormatting sqref="O85">
    <cfRule type="containsErrors" dxfId="3366" priority="1047">
      <formula>ISERROR(O85)</formula>
    </cfRule>
  </conditionalFormatting>
  <conditionalFormatting sqref="O88">
    <cfRule type="containsErrors" dxfId="3365" priority="1046">
      <formula>ISERROR(O88)</formula>
    </cfRule>
  </conditionalFormatting>
  <conditionalFormatting sqref="O85">
    <cfRule type="containsErrors" dxfId="3364" priority="1045">
      <formula>ISERROR(O85)</formula>
    </cfRule>
  </conditionalFormatting>
  <conditionalFormatting sqref="O88">
    <cfRule type="containsErrors" dxfId="3363" priority="1044">
      <formula>ISERROR(O88)</formula>
    </cfRule>
  </conditionalFormatting>
  <conditionalFormatting sqref="O85">
    <cfRule type="containsErrors" dxfId="3362" priority="1043">
      <formula>ISERROR(O85)</formula>
    </cfRule>
  </conditionalFormatting>
  <conditionalFormatting sqref="O88">
    <cfRule type="containsErrors" dxfId="3361" priority="1042">
      <formula>ISERROR(O88)</formula>
    </cfRule>
  </conditionalFormatting>
  <conditionalFormatting sqref="O85">
    <cfRule type="containsErrors" dxfId="3360" priority="1041">
      <formula>ISERROR(O85)</formula>
    </cfRule>
  </conditionalFormatting>
  <conditionalFormatting sqref="O88">
    <cfRule type="containsErrors" dxfId="3359" priority="1040">
      <formula>ISERROR(O88)</formula>
    </cfRule>
  </conditionalFormatting>
  <conditionalFormatting sqref="O85">
    <cfRule type="containsErrors" dxfId="3358" priority="1039">
      <formula>ISERROR(O85)</formula>
    </cfRule>
  </conditionalFormatting>
  <conditionalFormatting sqref="O88">
    <cfRule type="containsErrors" dxfId="3357" priority="1038">
      <formula>ISERROR(O88)</formula>
    </cfRule>
  </conditionalFormatting>
  <conditionalFormatting sqref="O85">
    <cfRule type="containsErrors" dxfId="3356" priority="1037">
      <formula>ISERROR(O85)</formula>
    </cfRule>
  </conditionalFormatting>
  <conditionalFormatting sqref="O88">
    <cfRule type="containsErrors" dxfId="3355" priority="1036">
      <formula>ISERROR(O88)</formula>
    </cfRule>
  </conditionalFormatting>
  <conditionalFormatting sqref="O103">
    <cfRule type="containsErrors" dxfId="3354" priority="1035">
      <formula>ISERROR(O103)</formula>
    </cfRule>
  </conditionalFormatting>
  <conditionalFormatting sqref="O106">
    <cfRule type="containsErrors" dxfId="3353" priority="1034">
      <formula>ISERROR(O106)</formula>
    </cfRule>
  </conditionalFormatting>
  <conditionalFormatting sqref="O103">
    <cfRule type="containsErrors" dxfId="3352" priority="1033">
      <formula>ISERROR(O103)</formula>
    </cfRule>
  </conditionalFormatting>
  <conditionalFormatting sqref="O106">
    <cfRule type="containsErrors" dxfId="3351" priority="1032">
      <formula>ISERROR(O106)</formula>
    </cfRule>
  </conditionalFormatting>
  <conditionalFormatting sqref="O103">
    <cfRule type="containsErrors" dxfId="3350" priority="1031">
      <formula>ISERROR(O103)</formula>
    </cfRule>
  </conditionalFormatting>
  <conditionalFormatting sqref="O106">
    <cfRule type="containsErrors" dxfId="3349" priority="1030">
      <formula>ISERROR(O106)</formula>
    </cfRule>
  </conditionalFormatting>
  <conditionalFormatting sqref="O103">
    <cfRule type="containsErrors" dxfId="3348" priority="1029">
      <formula>ISERROR(O103)</formula>
    </cfRule>
  </conditionalFormatting>
  <conditionalFormatting sqref="O106">
    <cfRule type="containsErrors" dxfId="3347" priority="1028">
      <formula>ISERROR(O106)</formula>
    </cfRule>
  </conditionalFormatting>
  <conditionalFormatting sqref="O103">
    <cfRule type="containsErrors" dxfId="3346" priority="1027">
      <formula>ISERROR(O103)</formula>
    </cfRule>
  </conditionalFormatting>
  <conditionalFormatting sqref="O106">
    <cfRule type="containsErrors" dxfId="3345" priority="1026">
      <formula>ISERROR(O106)</formula>
    </cfRule>
  </conditionalFormatting>
  <conditionalFormatting sqref="O103">
    <cfRule type="containsErrors" dxfId="3344" priority="1025">
      <formula>ISERROR(O103)</formula>
    </cfRule>
  </conditionalFormatting>
  <conditionalFormatting sqref="O106">
    <cfRule type="containsErrors" dxfId="3343" priority="1024">
      <formula>ISERROR(O106)</formula>
    </cfRule>
  </conditionalFormatting>
  <conditionalFormatting sqref="O103">
    <cfRule type="containsErrors" dxfId="3342" priority="1023">
      <formula>ISERROR(O103)</formula>
    </cfRule>
  </conditionalFormatting>
  <conditionalFormatting sqref="O106">
    <cfRule type="containsErrors" dxfId="3341" priority="1022">
      <formula>ISERROR(O106)</formula>
    </cfRule>
  </conditionalFormatting>
  <conditionalFormatting sqref="O103">
    <cfRule type="containsErrors" dxfId="3340" priority="1021">
      <formula>ISERROR(O103)</formula>
    </cfRule>
  </conditionalFormatting>
  <conditionalFormatting sqref="O106">
    <cfRule type="containsErrors" dxfId="3339" priority="1020">
      <formula>ISERROR(O106)</formula>
    </cfRule>
  </conditionalFormatting>
  <conditionalFormatting sqref="O103">
    <cfRule type="containsErrors" dxfId="3338" priority="1019">
      <formula>ISERROR(O103)</formula>
    </cfRule>
  </conditionalFormatting>
  <conditionalFormatting sqref="O106">
    <cfRule type="containsErrors" dxfId="3337" priority="1018">
      <formula>ISERROR(O106)</formula>
    </cfRule>
  </conditionalFormatting>
  <conditionalFormatting sqref="O103">
    <cfRule type="containsErrors" dxfId="3336" priority="1017">
      <formula>ISERROR(O103)</formula>
    </cfRule>
  </conditionalFormatting>
  <conditionalFormatting sqref="O106">
    <cfRule type="containsErrors" dxfId="3335" priority="1016">
      <formula>ISERROR(O106)</formula>
    </cfRule>
  </conditionalFormatting>
  <conditionalFormatting sqref="O103">
    <cfRule type="containsErrors" dxfId="3334" priority="1015">
      <formula>ISERROR(O103)</formula>
    </cfRule>
  </conditionalFormatting>
  <conditionalFormatting sqref="O106">
    <cfRule type="containsErrors" dxfId="3333" priority="1014">
      <formula>ISERROR(O106)</formula>
    </cfRule>
  </conditionalFormatting>
  <conditionalFormatting sqref="O49">
    <cfRule type="containsErrors" dxfId="3332" priority="1013">
      <formula>ISERROR(O49)</formula>
    </cfRule>
  </conditionalFormatting>
  <conditionalFormatting sqref="O52">
    <cfRule type="containsErrors" dxfId="3331" priority="1012">
      <formula>ISERROR(O52)</formula>
    </cfRule>
  </conditionalFormatting>
  <conditionalFormatting sqref="O49">
    <cfRule type="containsErrors" dxfId="3330" priority="1011">
      <formula>ISERROR(O49)</formula>
    </cfRule>
  </conditionalFormatting>
  <conditionalFormatting sqref="O52">
    <cfRule type="containsErrors" dxfId="3329" priority="1010">
      <formula>ISERROR(O52)</formula>
    </cfRule>
  </conditionalFormatting>
  <conditionalFormatting sqref="O49">
    <cfRule type="containsErrors" dxfId="3328" priority="1009">
      <formula>ISERROR(O49)</formula>
    </cfRule>
  </conditionalFormatting>
  <conditionalFormatting sqref="O52">
    <cfRule type="containsErrors" dxfId="3327" priority="1008">
      <formula>ISERROR(O52)</formula>
    </cfRule>
  </conditionalFormatting>
  <conditionalFormatting sqref="O67">
    <cfRule type="containsErrors" dxfId="3326" priority="1007">
      <formula>ISERROR(O67)</formula>
    </cfRule>
  </conditionalFormatting>
  <conditionalFormatting sqref="O70">
    <cfRule type="containsErrors" dxfId="3325" priority="1006">
      <formula>ISERROR(O70)</formula>
    </cfRule>
  </conditionalFormatting>
  <conditionalFormatting sqref="O67">
    <cfRule type="containsErrors" dxfId="3324" priority="1005">
      <formula>ISERROR(O67)</formula>
    </cfRule>
  </conditionalFormatting>
  <conditionalFormatting sqref="O70">
    <cfRule type="containsErrors" dxfId="3323" priority="1004">
      <formula>ISERROR(O70)</formula>
    </cfRule>
  </conditionalFormatting>
  <conditionalFormatting sqref="O67">
    <cfRule type="containsErrors" dxfId="3322" priority="1003">
      <formula>ISERROR(O67)</formula>
    </cfRule>
  </conditionalFormatting>
  <conditionalFormatting sqref="O70">
    <cfRule type="containsErrors" dxfId="3321" priority="1002">
      <formula>ISERROR(O70)</formula>
    </cfRule>
  </conditionalFormatting>
  <conditionalFormatting sqref="O85">
    <cfRule type="containsErrors" dxfId="3320" priority="1001">
      <formula>ISERROR(O85)</formula>
    </cfRule>
  </conditionalFormatting>
  <conditionalFormatting sqref="O88">
    <cfRule type="containsErrors" dxfId="3319" priority="1000">
      <formula>ISERROR(O88)</formula>
    </cfRule>
  </conditionalFormatting>
  <conditionalFormatting sqref="O85">
    <cfRule type="containsErrors" dxfId="3318" priority="999">
      <formula>ISERROR(O85)</formula>
    </cfRule>
  </conditionalFormatting>
  <conditionalFormatting sqref="O88">
    <cfRule type="containsErrors" dxfId="3317" priority="998">
      <formula>ISERROR(O88)</formula>
    </cfRule>
  </conditionalFormatting>
  <conditionalFormatting sqref="O85">
    <cfRule type="containsErrors" dxfId="3316" priority="997">
      <formula>ISERROR(O85)</formula>
    </cfRule>
  </conditionalFormatting>
  <conditionalFormatting sqref="O88">
    <cfRule type="containsErrors" dxfId="3315" priority="996">
      <formula>ISERROR(O88)</formula>
    </cfRule>
  </conditionalFormatting>
  <conditionalFormatting sqref="O103">
    <cfRule type="containsErrors" dxfId="3314" priority="995">
      <formula>ISERROR(O103)</formula>
    </cfRule>
  </conditionalFormatting>
  <conditionalFormatting sqref="O106">
    <cfRule type="containsErrors" dxfId="3313" priority="994">
      <formula>ISERROR(O106)</formula>
    </cfRule>
  </conditionalFormatting>
  <conditionalFormatting sqref="O103">
    <cfRule type="containsErrors" dxfId="3312" priority="993">
      <formula>ISERROR(O103)</formula>
    </cfRule>
  </conditionalFormatting>
  <conditionalFormatting sqref="O106">
    <cfRule type="containsErrors" dxfId="3311" priority="992">
      <formula>ISERROR(O106)</formula>
    </cfRule>
  </conditionalFormatting>
  <conditionalFormatting sqref="O103">
    <cfRule type="containsErrors" dxfId="3310" priority="991">
      <formula>ISERROR(O103)</formula>
    </cfRule>
  </conditionalFormatting>
  <conditionalFormatting sqref="O106">
    <cfRule type="containsErrors" dxfId="3309" priority="990">
      <formula>ISERROR(O106)</formula>
    </cfRule>
  </conditionalFormatting>
  <conditionalFormatting sqref="O103">
    <cfRule type="containsErrors" dxfId="3308" priority="989">
      <formula>ISERROR(O103)</formula>
    </cfRule>
  </conditionalFormatting>
  <conditionalFormatting sqref="O106">
    <cfRule type="containsErrors" dxfId="3307" priority="988">
      <formula>ISERROR(O106)</formula>
    </cfRule>
  </conditionalFormatting>
  <conditionalFormatting sqref="O103">
    <cfRule type="containsErrors" dxfId="3306" priority="987">
      <formula>ISERROR(O103)</formula>
    </cfRule>
  </conditionalFormatting>
  <conditionalFormatting sqref="O106">
    <cfRule type="containsErrors" dxfId="3305" priority="986">
      <formula>ISERROR(O106)</formula>
    </cfRule>
  </conditionalFormatting>
  <conditionalFormatting sqref="O103">
    <cfRule type="containsErrors" dxfId="3304" priority="985">
      <formula>ISERROR(O103)</formula>
    </cfRule>
  </conditionalFormatting>
  <conditionalFormatting sqref="O106">
    <cfRule type="containsErrors" dxfId="3303" priority="984">
      <formula>ISERROR(O106)</formula>
    </cfRule>
  </conditionalFormatting>
  <conditionalFormatting sqref="O103">
    <cfRule type="containsErrors" dxfId="3302" priority="983">
      <formula>ISERROR(O103)</formula>
    </cfRule>
  </conditionalFormatting>
  <conditionalFormatting sqref="O106">
    <cfRule type="containsErrors" dxfId="3301" priority="982">
      <formula>ISERROR(O106)</formula>
    </cfRule>
  </conditionalFormatting>
  <conditionalFormatting sqref="O103">
    <cfRule type="containsErrors" dxfId="3300" priority="981">
      <formula>ISERROR(O103)</formula>
    </cfRule>
  </conditionalFormatting>
  <conditionalFormatting sqref="O106">
    <cfRule type="containsErrors" dxfId="3299" priority="980">
      <formula>ISERROR(O106)</formula>
    </cfRule>
  </conditionalFormatting>
  <conditionalFormatting sqref="O103">
    <cfRule type="containsErrors" dxfId="3298" priority="979">
      <formula>ISERROR(O103)</formula>
    </cfRule>
  </conditionalFormatting>
  <conditionalFormatting sqref="O106">
    <cfRule type="containsErrors" dxfId="3297" priority="978">
      <formula>ISERROR(O106)</formula>
    </cfRule>
  </conditionalFormatting>
  <conditionalFormatting sqref="O103">
    <cfRule type="containsErrors" dxfId="3296" priority="977">
      <formula>ISERROR(O103)</formula>
    </cfRule>
  </conditionalFormatting>
  <conditionalFormatting sqref="O106">
    <cfRule type="containsErrors" dxfId="3295" priority="976">
      <formula>ISERROR(O106)</formula>
    </cfRule>
  </conditionalFormatting>
  <conditionalFormatting sqref="O103">
    <cfRule type="containsErrors" dxfId="3294" priority="975">
      <formula>ISERROR(O103)</formula>
    </cfRule>
  </conditionalFormatting>
  <conditionalFormatting sqref="O106">
    <cfRule type="containsErrors" dxfId="3293" priority="974">
      <formula>ISERROR(O106)</formula>
    </cfRule>
  </conditionalFormatting>
  <conditionalFormatting sqref="O103">
    <cfRule type="containsErrors" dxfId="3292" priority="973">
      <formula>ISERROR(O103)</formula>
    </cfRule>
  </conditionalFormatting>
  <conditionalFormatting sqref="O106">
    <cfRule type="containsErrors" dxfId="3291" priority="972">
      <formula>ISERROR(O106)</formula>
    </cfRule>
  </conditionalFormatting>
  <conditionalFormatting sqref="O103">
    <cfRule type="containsErrors" dxfId="3290" priority="971">
      <formula>ISERROR(O103)</formula>
    </cfRule>
  </conditionalFormatting>
  <conditionalFormatting sqref="O106">
    <cfRule type="containsErrors" dxfId="3289" priority="970">
      <formula>ISERROR(O106)</formula>
    </cfRule>
  </conditionalFormatting>
  <conditionalFormatting sqref="O103">
    <cfRule type="containsErrors" dxfId="3288" priority="969">
      <formula>ISERROR(O103)</formula>
    </cfRule>
  </conditionalFormatting>
  <conditionalFormatting sqref="O106">
    <cfRule type="containsErrors" dxfId="3287" priority="968">
      <formula>ISERROR(O106)</formula>
    </cfRule>
  </conditionalFormatting>
  <conditionalFormatting sqref="O103">
    <cfRule type="containsErrors" dxfId="3286" priority="967">
      <formula>ISERROR(O103)</formula>
    </cfRule>
  </conditionalFormatting>
  <conditionalFormatting sqref="O106">
    <cfRule type="containsErrors" dxfId="3285" priority="966">
      <formula>ISERROR(O106)</formula>
    </cfRule>
  </conditionalFormatting>
  <conditionalFormatting sqref="O103">
    <cfRule type="containsErrors" dxfId="3284" priority="965">
      <formula>ISERROR(O103)</formula>
    </cfRule>
  </conditionalFormatting>
  <conditionalFormatting sqref="O106">
    <cfRule type="containsErrors" dxfId="3283" priority="964">
      <formula>ISERROR(O106)</formula>
    </cfRule>
  </conditionalFormatting>
  <conditionalFormatting sqref="O103">
    <cfRule type="containsErrors" dxfId="3282" priority="963">
      <formula>ISERROR(O103)</formula>
    </cfRule>
  </conditionalFormatting>
  <conditionalFormatting sqref="O106">
    <cfRule type="containsErrors" dxfId="3281" priority="962">
      <formula>ISERROR(O106)</formula>
    </cfRule>
  </conditionalFormatting>
  <conditionalFormatting sqref="O103">
    <cfRule type="containsErrors" dxfId="3280" priority="961">
      <formula>ISERROR(O103)</formula>
    </cfRule>
  </conditionalFormatting>
  <conditionalFormatting sqref="O106">
    <cfRule type="containsErrors" dxfId="3279" priority="960">
      <formula>ISERROR(O106)</formula>
    </cfRule>
  </conditionalFormatting>
  <conditionalFormatting sqref="O103">
    <cfRule type="containsErrors" dxfId="3278" priority="959">
      <formula>ISERROR(O103)</formula>
    </cfRule>
  </conditionalFormatting>
  <conditionalFormatting sqref="O106">
    <cfRule type="containsErrors" dxfId="3277" priority="958">
      <formula>ISERROR(O106)</formula>
    </cfRule>
  </conditionalFormatting>
  <conditionalFormatting sqref="O103">
    <cfRule type="containsErrors" dxfId="3276" priority="957">
      <formula>ISERROR(O103)</formula>
    </cfRule>
  </conditionalFormatting>
  <conditionalFormatting sqref="O106">
    <cfRule type="containsErrors" dxfId="3275" priority="956">
      <formula>ISERROR(O106)</formula>
    </cfRule>
  </conditionalFormatting>
  <conditionalFormatting sqref="O103">
    <cfRule type="containsErrors" dxfId="3274" priority="955">
      <formula>ISERROR(O103)</formula>
    </cfRule>
  </conditionalFormatting>
  <conditionalFormatting sqref="O106">
    <cfRule type="containsErrors" dxfId="3273" priority="954">
      <formula>ISERROR(O106)</formula>
    </cfRule>
  </conditionalFormatting>
  <conditionalFormatting sqref="O103">
    <cfRule type="containsErrors" dxfId="3272" priority="953">
      <formula>ISERROR(O103)</formula>
    </cfRule>
  </conditionalFormatting>
  <conditionalFormatting sqref="O106">
    <cfRule type="containsErrors" dxfId="3271" priority="952">
      <formula>ISERROR(O106)</formula>
    </cfRule>
  </conditionalFormatting>
  <conditionalFormatting sqref="O103">
    <cfRule type="containsErrors" dxfId="3270" priority="951">
      <formula>ISERROR(O103)</formula>
    </cfRule>
  </conditionalFormatting>
  <conditionalFormatting sqref="O106">
    <cfRule type="containsErrors" dxfId="3269" priority="950">
      <formula>ISERROR(O106)</formula>
    </cfRule>
  </conditionalFormatting>
  <conditionalFormatting sqref="O103">
    <cfRule type="containsErrors" dxfId="3268" priority="949">
      <formula>ISERROR(O103)</formula>
    </cfRule>
  </conditionalFormatting>
  <conditionalFormatting sqref="O106">
    <cfRule type="containsErrors" dxfId="3267" priority="948">
      <formula>ISERROR(O106)</formula>
    </cfRule>
  </conditionalFormatting>
  <conditionalFormatting sqref="O103">
    <cfRule type="containsErrors" dxfId="3266" priority="947">
      <formula>ISERROR(O103)</formula>
    </cfRule>
  </conditionalFormatting>
  <conditionalFormatting sqref="O106">
    <cfRule type="containsErrors" dxfId="3265" priority="946">
      <formula>ISERROR(O106)</formula>
    </cfRule>
  </conditionalFormatting>
  <conditionalFormatting sqref="O103">
    <cfRule type="containsErrors" dxfId="3264" priority="945">
      <formula>ISERROR(O103)</formula>
    </cfRule>
  </conditionalFormatting>
  <conditionalFormatting sqref="O106">
    <cfRule type="containsErrors" dxfId="3263" priority="944">
      <formula>ISERROR(O106)</formula>
    </cfRule>
  </conditionalFormatting>
  <conditionalFormatting sqref="O103">
    <cfRule type="containsErrors" dxfId="3262" priority="943">
      <formula>ISERROR(O103)</formula>
    </cfRule>
  </conditionalFormatting>
  <conditionalFormatting sqref="O106">
    <cfRule type="containsErrors" dxfId="3261" priority="942">
      <formula>ISERROR(O106)</formula>
    </cfRule>
  </conditionalFormatting>
  <conditionalFormatting sqref="O103">
    <cfRule type="containsErrors" dxfId="3260" priority="941">
      <formula>ISERROR(O103)</formula>
    </cfRule>
  </conditionalFormatting>
  <conditionalFormatting sqref="O106">
    <cfRule type="containsErrors" dxfId="3259" priority="940">
      <formula>ISERROR(O106)</formula>
    </cfRule>
  </conditionalFormatting>
  <conditionalFormatting sqref="O103">
    <cfRule type="containsErrors" dxfId="3258" priority="939">
      <formula>ISERROR(O103)</formula>
    </cfRule>
  </conditionalFormatting>
  <conditionalFormatting sqref="O106">
    <cfRule type="containsErrors" dxfId="3257" priority="938">
      <formula>ISERROR(O106)</formula>
    </cfRule>
  </conditionalFormatting>
  <conditionalFormatting sqref="O103">
    <cfRule type="containsErrors" dxfId="3256" priority="937">
      <formula>ISERROR(O103)</formula>
    </cfRule>
  </conditionalFormatting>
  <conditionalFormatting sqref="O106">
    <cfRule type="containsErrors" dxfId="3255" priority="936">
      <formula>ISERROR(O106)</formula>
    </cfRule>
  </conditionalFormatting>
  <conditionalFormatting sqref="O103">
    <cfRule type="containsErrors" dxfId="3254" priority="935">
      <formula>ISERROR(O103)</formula>
    </cfRule>
  </conditionalFormatting>
  <conditionalFormatting sqref="O106">
    <cfRule type="containsErrors" dxfId="3253" priority="934">
      <formula>ISERROR(O106)</formula>
    </cfRule>
  </conditionalFormatting>
  <conditionalFormatting sqref="O103">
    <cfRule type="containsErrors" dxfId="3252" priority="933">
      <formula>ISERROR(O103)</formula>
    </cfRule>
  </conditionalFormatting>
  <conditionalFormatting sqref="O106">
    <cfRule type="containsErrors" dxfId="3251" priority="932">
      <formula>ISERROR(O106)</formula>
    </cfRule>
  </conditionalFormatting>
  <conditionalFormatting sqref="O103">
    <cfRule type="containsErrors" dxfId="3250" priority="931">
      <formula>ISERROR(O103)</formula>
    </cfRule>
  </conditionalFormatting>
  <conditionalFormatting sqref="O106">
    <cfRule type="containsErrors" dxfId="3249" priority="930">
      <formula>ISERROR(O106)</formula>
    </cfRule>
  </conditionalFormatting>
  <conditionalFormatting sqref="O103">
    <cfRule type="containsErrors" dxfId="3248" priority="929">
      <formula>ISERROR(O103)</formula>
    </cfRule>
  </conditionalFormatting>
  <conditionalFormatting sqref="O106">
    <cfRule type="containsErrors" dxfId="3247" priority="928">
      <formula>ISERROR(O106)</formula>
    </cfRule>
  </conditionalFormatting>
  <conditionalFormatting sqref="O103">
    <cfRule type="containsErrors" dxfId="3246" priority="927">
      <formula>ISERROR(O103)</formula>
    </cfRule>
  </conditionalFormatting>
  <conditionalFormatting sqref="O106">
    <cfRule type="containsErrors" dxfId="3245" priority="926">
      <formula>ISERROR(O106)</formula>
    </cfRule>
  </conditionalFormatting>
  <conditionalFormatting sqref="O103">
    <cfRule type="containsErrors" dxfId="3244" priority="925">
      <formula>ISERROR(O103)</formula>
    </cfRule>
  </conditionalFormatting>
  <conditionalFormatting sqref="O106">
    <cfRule type="containsErrors" dxfId="3243" priority="924">
      <formula>ISERROR(O106)</formula>
    </cfRule>
  </conditionalFormatting>
  <conditionalFormatting sqref="O106">
    <cfRule type="containsErrors" dxfId="3242" priority="923">
      <formula>ISERROR(O106)</formula>
    </cfRule>
  </conditionalFormatting>
  <conditionalFormatting sqref="O103">
    <cfRule type="containsErrors" dxfId="3241" priority="922">
      <formula>ISERROR(O103)</formula>
    </cfRule>
  </conditionalFormatting>
  <conditionalFormatting sqref="O106">
    <cfRule type="containsErrors" dxfId="3240" priority="921">
      <formula>ISERROR(O106)</formula>
    </cfRule>
  </conditionalFormatting>
  <conditionalFormatting sqref="O103">
    <cfRule type="containsErrors" dxfId="3239" priority="920">
      <formula>ISERROR(O103)</formula>
    </cfRule>
  </conditionalFormatting>
  <conditionalFormatting sqref="O106">
    <cfRule type="containsErrors" dxfId="3238" priority="919">
      <formula>ISERROR(O106)</formula>
    </cfRule>
  </conditionalFormatting>
  <conditionalFormatting sqref="O103">
    <cfRule type="containsErrors" dxfId="3237" priority="918">
      <formula>ISERROR(O103)</formula>
    </cfRule>
  </conditionalFormatting>
  <conditionalFormatting sqref="N101:Q101 N100:P100 N94:Q99 N102:O110">
    <cfRule type="containsErrors" dxfId="3236" priority="917">
      <formula>ISERROR(N94)</formula>
    </cfRule>
  </conditionalFormatting>
  <conditionalFormatting sqref="N101:Q101 N100:P100 N94:Q99 N102:O110">
    <cfRule type="containsErrors" dxfId="3235" priority="916">
      <formula>ISERROR(N94)</formula>
    </cfRule>
  </conditionalFormatting>
  <conditionalFormatting sqref="N107:N110">
    <cfRule type="cellIs" dxfId="3234" priority="915" operator="notEqual">
      <formula>0</formula>
    </cfRule>
  </conditionalFormatting>
  <conditionalFormatting sqref="O85">
    <cfRule type="containsErrors" dxfId="3233" priority="914">
      <formula>ISERROR(O85)</formula>
    </cfRule>
  </conditionalFormatting>
  <conditionalFormatting sqref="O88">
    <cfRule type="containsErrors" dxfId="3232" priority="913">
      <formula>ISERROR(O88)</formula>
    </cfRule>
  </conditionalFormatting>
  <conditionalFormatting sqref="O85">
    <cfRule type="containsErrors" dxfId="3231" priority="912">
      <formula>ISERROR(O85)</formula>
    </cfRule>
  </conditionalFormatting>
  <conditionalFormatting sqref="O88">
    <cfRule type="containsErrors" dxfId="3230" priority="911">
      <formula>ISERROR(O88)</formula>
    </cfRule>
  </conditionalFormatting>
  <conditionalFormatting sqref="O85">
    <cfRule type="containsErrors" dxfId="3229" priority="910">
      <formula>ISERROR(O85)</formula>
    </cfRule>
  </conditionalFormatting>
  <conditionalFormatting sqref="O88">
    <cfRule type="containsErrors" dxfId="3228" priority="909">
      <formula>ISERROR(O88)</formula>
    </cfRule>
  </conditionalFormatting>
  <conditionalFormatting sqref="O85">
    <cfRule type="containsErrors" dxfId="3227" priority="908">
      <formula>ISERROR(O85)</formula>
    </cfRule>
  </conditionalFormatting>
  <conditionalFormatting sqref="O88">
    <cfRule type="containsErrors" dxfId="3226" priority="907">
      <formula>ISERROR(O88)</formula>
    </cfRule>
  </conditionalFormatting>
  <conditionalFormatting sqref="O85">
    <cfRule type="containsErrors" dxfId="3225" priority="906">
      <formula>ISERROR(O85)</formula>
    </cfRule>
  </conditionalFormatting>
  <conditionalFormatting sqref="O88">
    <cfRule type="containsErrors" dxfId="3224" priority="905">
      <formula>ISERROR(O88)</formula>
    </cfRule>
  </conditionalFormatting>
  <conditionalFormatting sqref="O85">
    <cfRule type="containsErrors" dxfId="3223" priority="904">
      <formula>ISERROR(O85)</formula>
    </cfRule>
  </conditionalFormatting>
  <conditionalFormatting sqref="O88">
    <cfRule type="containsErrors" dxfId="3222" priority="903">
      <formula>ISERROR(O88)</formula>
    </cfRule>
  </conditionalFormatting>
  <conditionalFormatting sqref="O85">
    <cfRule type="containsErrors" dxfId="3221" priority="902">
      <formula>ISERROR(O85)</formula>
    </cfRule>
  </conditionalFormatting>
  <conditionalFormatting sqref="O88">
    <cfRule type="containsErrors" dxfId="3220" priority="901">
      <formula>ISERROR(O88)</formula>
    </cfRule>
  </conditionalFormatting>
  <conditionalFormatting sqref="O85">
    <cfRule type="containsErrors" dxfId="3219" priority="900">
      <formula>ISERROR(O85)</formula>
    </cfRule>
  </conditionalFormatting>
  <conditionalFormatting sqref="O88">
    <cfRule type="containsErrors" dxfId="3218" priority="899">
      <formula>ISERROR(O88)</formula>
    </cfRule>
  </conditionalFormatting>
  <conditionalFormatting sqref="O85">
    <cfRule type="containsErrors" dxfId="3217" priority="898">
      <formula>ISERROR(O85)</formula>
    </cfRule>
  </conditionalFormatting>
  <conditionalFormatting sqref="O88">
    <cfRule type="containsErrors" dxfId="3216" priority="897">
      <formula>ISERROR(O88)</formula>
    </cfRule>
  </conditionalFormatting>
  <conditionalFormatting sqref="O85">
    <cfRule type="containsErrors" dxfId="3215" priority="896">
      <formula>ISERROR(O85)</formula>
    </cfRule>
  </conditionalFormatting>
  <conditionalFormatting sqref="O88">
    <cfRule type="containsErrors" dxfId="3214" priority="895">
      <formula>ISERROR(O88)</formula>
    </cfRule>
  </conditionalFormatting>
  <conditionalFormatting sqref="O85">
    <cfRule type="containsErrors" dxfId="3213" priority="894">
      <formula>ISERROR(O85)</formula>
    </cfRule>
  </conditionalFormatting>
  <conditionalFormatting sqref="O88">
    <cfRule type="containsErrors" dxfId="3212" priority="893">
      <formula>ISERROR(O88)</formula>
    </cfRule>
  </conditionalFormatting>
  <conditionalFormatting sqref="O85">
    <cfRule type="containsErrors" dxfId="3211" priority="892">
      <formula>ISERROR(O85)</formula>
    </cfRule>
  </conditionalFormatting>
  <conditionalFormatting sqref="O88">
    <cfRule type="containsErrors" dxfId="3210" priority="891">
      <formula>ISERROR(O88)</formula>
    </cfRule>
  </conditionalFormatting>
  <conditionalFormatting sqref="O85">
    <cfRule type="containsErrors" dxfId="3209" priority="890">
      <formula>ISERROR(O85)</formula>
    </cfRule>
  </conditionalFormatting>
  <conditionalFormatting sqref="O88">
    <cfRule type="containsErrors" dxfId="3208" priority="889">
      <formula>ISERROR(O88)</formula>
    </cfRule>
  </conditionalFormatting>
  <conditionalFormatting sqref="O85">
    <cfRule type="containsErrors" dxfId="3207" priority="888">
      <formula>ISERROR(O85)</formula>
    </cfRule>
  </conditionalFormatting>
  <conditionalFormatting sqref="O88">
    <cfRule type="containsErrors" dxfId="3206" priority="887">
      <formula>ISERROR(O88)</formula>
    </cfRule>
  </conditionalFormatting>
  <conditionalFormatting sqref="O85">
    <cfRule type="containsErrors" dxfId="3205" priority="886">
      <formula>ISERROR(O85)</formula>
    </cfRule>
  </conditionalFormatting>
  <conditionalFormatting sqref="O88">
    <cfRule type="containsErrors" dxfId="3204" priority="885">
      <formula>ISERROR(O88)</formula>
    </cfRule>
  </conditionalFormatting>
  <conditionalFormatting sqref="O85">
    <cfRule type="containsErrors" dxfId="3203" priority="884">
      <formula>ISERROR(O85)</formula>
    </cfRule>
  </conditionalFormatting>
  <conditionalFormatting sqref="O88">
    <cfRule type="containsErrors" dxfId="3202" priority="883">
      <formula>ISERROR(O88)</formula>
    </cfRule>
  </conditionalFormatting>
  <conditionalFormatting sqref="O85">
    <cfRule type="containsErrors" dxfId="3201" priority="882">
      <formula>ISERROR(O85)</formula>
    </cfRule>
  </conditionalFormatting>
  <conditionalFormatting sqref="O88">
    <cfRule type="containsErrors" dxfId="3200" priority="881">
      <formula>ISERROR(O88)</formula>
    </cfRule>
  </conditionalFormatting>
  <conditionalFormatting sqref="O85">
    <cfRule type="containsErrors" dxfId="3199" priority="880">
      <formula>ISERROR(O85)</formula>
    </cfRule>
  </conditionalFormatting>
  <conditionalFormatting sqref="O88">
    <cfRule type="containsErrors" dxfId="3198" priority="879">
      <formula>ISERROR(O88)</formula>
    </cfRule>
  </conditionalFormatting>
  <conditionalFormatting sqref="O85">
    <cfRule type="containsErrors" dxfId="3197" priority="878">
      <formula>ISERROR(O85)</formula>
    </cfRule>
  </conditionalFormatting>
  <conditionalFormatting sqref="O88">
    <cfRule type="containsErrors" dxfId="3196" priority="877">
      <formula>ISERROR(O88)</formula>
    </cfRule>
  </conditionalFormatting>
  <conditionalFormatting sqref="O85">
    <cfRule type="containsErrors" dxfId="3195" priority="876">
      <formula>ISERROR(O85)</formula>
    </cfRule>
  </conditionalFormatting>
  <conditionalFormatting sqref="O88">
    <cfRule type="containsErrors" dxfId="3194" priority="875">
      <formula>ISERROR(O88)</formula>
    </cfRule>
  </conditionalFormatting>
  <conditionalFormatting sqref="O85">
    <cfRule type="containsErrors" dxfId="3193" priority="874">
      <formula>ISERROR(O85)</formula>
    </cfRule>
  </conditionalFormatting>
  <conditionalFormatting sqref="O88">
    <cfRule type="containsErrors" dxfId="3192" priority="873">
      <formula>ISERROR(O88)</formula>
    </cfRule>
  </conditionalFormatting>
  <conditionalFormatting sqref="O85">
    <cfRule type="containsErrors" dxfId="3191" priority="872">
      <formula>ISERROR(O85)</formula>
    </cfRule>
  </conditionalFormatting>
  <conditionalFormatting sqref="O88">
    <cfRule type="containsErrors" dxfId="3190" priority="871">
      <formula>ISERROR(O88)</formula>
    </cfRule>
  </conditionalFormatting>
  <conditionalFormatting sqref="O85">
    <cfRule type="containsErrors" dxfId="3189" priority="870">
      <formula>ISERROR(O85)</formula>
    </cfRule>
  </conditionalFormatting>
  <conditionalFormatting sqref="O88">
    <cfRule type="containsErrors" dxfId="3188" priority="869">
      <formula>ISERROR(O88)</formula>
    </cfRule>
  </conditionalFormatting>
  <conditionalFormatting sqref="O85">
    <cfRule type="containsErrors" dxfId="3187" priority="868">
      <formula>ISERROR(O85)</formula>
    </cfRule>
  </conditionalFormatting>
  <conditionalFormatting sqref="O88">
    <cfRule type="containsErrors" dxfId="3186" priority="867">
      <formula>ISERROR(O88)</formula>
    </cfRule>
  </conditionalFormatting>
  <conditionalFormatting sqref="O85">
    <cfRule type="containsErrors" dxfId="3185" priority="866">
      <formula>ISERROR(O85)</formula>
    </cfRule>
  </conditionalFormatting>
  <conditionalFormatting sqref="O88">
    <cfRule type="containsErrors" dxfId="3184" priority="865">
      <formula>ISERROR(O88)</formula>
    </cfRule>
  </conditionalFormatting>
  <conditionalFormatting sqref="O85">
    <cfRule type="containsErrors" dxfId="3183" priority="864">
      <formula>ISERROR(O85)</formula>
    </cfRule>
  </conditionalFormatting>
  <conditionalFormatting sqref="O88">
    <cfRule type="containsErrors" dxfId="3182" priority="863">
      <formula>ISERROR(O88)</formula>
    </cfRule>
  </conditionalFormatting>
  <conditionalFormatting sqref="O85">
    <cfRule type="containsErrors" dxfId="3181" priority="862">
      <formula>ISERROR(O85)</formula>
    </cfRule>
  </conditionalFormatting>
  <conditionalFormatting sqref="O88">
    <cfRule type="containsErrors" dxfId="3180" priority="861">
      <formula>ISERROR(O88)</formula>
    </cfRule>
  </conditionalFormatting>
  <conditionalFormatting sqref="O85">
    <cfRule type="containsErrors" dxfId="3179" priority="860">
      <formula>ISERROR(O85)</formula>
    </cfRule>
  </conditionalFormatting>
  <conditionalFormatting sqref="O88">
    <cfRule type="containsErrors" dxfId="3178" priority="859">
      <formula>ISERROR(O88)</formula>
    </cfRule>
  </conditionalFormatting>
  <conditionalFormatting sqref="O85">
    <cfRule type="containsErrors" dxfId="3177" priority="858">
      <formula>ISERROR(O85)</formula>
    </cfRule>
  </conditionalFormatting>
  <conditionalFormatting sqref="O88">
    <cfRule type="containsErrors" dxfId="3176" priority="857">
      <formula>ISERROR(O88)</formula>
    </cfRule>
  </conditionalFormatting>
  <conditionalFormatting sqref="O85">
    <cfRule type="containsErrors" dxfId="3175" priority="856">
      <formula>ISERROR(O85)</formula>
    </cfRule>
  </conditionalFormatting>
  <conditionalFormatting sqref="O88">
    <cfRule type="containsErrors" dxfId="3174" priority="855">
      <formula>ISERROR(O88)</formula>
    </cfRule>
  </conditionalFormatting>
  <conditionalFormatting sqref="O85">
    <cfRule type="containsErrors" dxfId="3173" priority="854">
      <formula>ISERROR(O85)</formula>
    </cfRule>
  </conditionalFormatting>
  <conditionalFormatting sqref="O88">
    <cfRule type="containsErrors" dxfId="3172" priority="853">
      <formula>ISERROR(O88)</formula>
    </cfRule>
  </conditionalFormatting>
  <conditionalFormatting sqref="O85">
    <cfRule type="containsErrors" dxfId="3171" priority="852">
      <formula>ISERROR(O85)</formula>
    </cfRule>
  </conditionalFormatting>
  <conditionalFormatting sqref="O88">
    <cfRule type="containsErrors" dxfId="3170" priority="851">
      <formula>ISERROR(O88)</formula>
    </cfRule>
  </conditionalFormatting>
  <conditionalFormatting sqref="O85">
    <cfRule type="containsErrors" dxfId="3169" priority="850">
      <formula>ISERROR(O85)</formula>
    </cfRule>
  </conditionalFormatting>
  <conditionalFormatting sqref="O88">
    <cfRule type="containsErrors" dxfId="3168" priority="849">
      <formula>ISERROR(O88)</formula>
    </cfRule>
  </conditionalFormatting>
  <conditionalFormatting sqref="O88">
    <cfRule type="containsErrors" dxfId="3167" priority="848">
      <formula>ISERROR(O88)</formula>
    </cfRule>
  </conditionalFormatting>
  <conditionalFormatting sqref="O85">
    <cfRule type="containsErrors" dxfId="3166" priority="847">
      <formula>ISERROR(O85)</formula>
    </cfRule>
  </conditionalFormatting>
  <conditionalFormatting sqref="O88">
    <cfRule type="containsErrors" dxfId="3165" priority="846">
      <formula>ISERROR(O88)</formula>
    </cfRule>
  </conditionalFormatting>
  <conditionalFormatting sqref="O85">
    <cfRule type="containsErrors" dxfId="3164" priority="845">
      <formula>ISERROR(O85)</formula>
    </cfRule>
  </conditionalFormatting>
  <conditionalFormatting sqref="O88">
    <cfRule type="containsErrors" dxfId="3163" priority="844">
      <formula>ISERROR(O88)</formula>
    </cfRule>
  </conditionalFormatting>
  <conditionalFormatting sqref="O85">
    <cfRule type="containsErrors" dxfId="3162" priority="843">
      <formula>ISERROR(O85)</formula>
    </cfRule>
  </conditionalFormatting>
  <conditionalFormatting sqref="N83:Q83 N82:P82 N76:Q81 N84:O92">
    <cfRule type="containsErrors" dxfId="3161" priority="842">
      <formula>ISERROR(N76)</formula>
    </cfRule>
  </conditionalFormatting>
  <conditionalFormatting sqref="N83:Q83 N82:P82 N76:Q81 N84:O92">
    <cfRule type="containsErrors" dxfId="3160" priority="841">
      <formula>ISERROR(N76)</formula>
    </cfRule>
  </conditionalFormatting>
  <conditionalFormatting sqref="N89:N92">
    <cfRule type="cellIs" dxfId="3159" priority="840" operator="notEqual">
      <formula>0</formula>
    </cfRule>
  </conditionalFormatting>
  <conditionalFormatting sqref="O67">
    <cfRule type="containsErrors" dxfId="3158" priority="839">
      <formula>ISERROR(O67)</formula>
    </cfRule>
  </conditionalFormatting>
  <conditionalFormatting sqref="O70">
    <cfRule type="containsErrors" dxfId="3157" priority="838">
      <formula>ISERROR(O70)</formula>
    </cfRule>
  </conditionalFormatting>
  <conditionalFormatting sqref="O67">
    <cfRule type="containsErrors" dxfId="3156" priority="837">
      <formula>ISERROR(O67)</formula>
    </cfRule>
  </conditionalFormatting>
  <conditionalFormatting sqref="O70">
    <cfRule type="containsErrors" dxfId="3155" priority="836">
      <formula>ISERROR(O70)</formula>
    </cfRule>
  </conditionalFormatting>
  <conditionalFormatting sqref="O67">
    <cfRule type="containsErrors" dxfId="3154" priority="835">
      <formula>ISERROR(O67)</formula>
    </cfRule>
  </conditionalFormatting>
  <conditionalFormatting sqref="O70">
    <cfRule type="containsErrors" dxfId="3153" priority="834">
      <formula>ISERROR(O70)</formula>
    </cfRule>
  </conditionalFormatting>
  <conditionalFormatting sqref="O67">
    <cfRule type="containsErrors" dxfId="3152" priority="833">
      <formula>ISERROR(O67)</formula>
    </cfRule>
  </conditionalFormatting>
  <conditionalFormatting sqref="O70">
    <cfRule type="containsErrors" dxfId="3151" priority="832">
      <formula>ISERROR(O70)</formula>
    </cfRule>
  </conditionalFormatting>
  <conditionalFormatting sqref="O67">
    <cfRule type="containsErrors" dxfId="3150" priority="831">
      <formula>ISERROR(O67)</formula>
    </cfRule>
  </conditionalFormatting>
  <conditionalFormatting sqref="O70">
    <cfRule type="containsErrors" dxfId="3149" priority="830">
      <formula>ISERROR(O70)</formula>
    </cfRule>
  </conditionalFormatting>
  <conditionalFormatting sqref="O67">
    <cfRule type="containsErrors" dxfId="3148" priority="829">
      <formula>ISERROR(O67)</formula>
    </cfRule>
  </conditionalFormatting>
  <conditionalFormatting sqref="O70">
    <cfRule type="containsErrors" dxfId="3147" priority="828">
      <formula>ISERROR(O70)</formula>
    </cfRule>
  </conditionalFormatting>
  <conditionalFormatting sqref="O67">
    <cfRule type="containsErrors" dxfId="3146" priority="827">
      <formula>ISERROR(O67)</formula>
    </cfRule>
  </conditionalFormatting>
  <conditionalFormatting sqref="O70">
    <cfRule type="containsErrors" dxfId="3145" priority="826">
      <formula>ISERROR(O70)</formula>
    </cfRule>
  </conditionalFormatting>
  <conditionalFormatting sqref="O67">
    <cfRule type="containsErrors" dxfId="3144" priority="825">
      <formula>ISERROR(O67)</formula>
    </cfRule>
  </conditionalFormatting>
  <conditionalFormatting sqref="O70">
    <cfRule type="containsErrors" dxfId="3143" priority="824">
      <formula>ISERROR(O70)</formula>
    </cfRule>
  </conditionalFormatting>
  <conditionalFormatting sqref="O67">
    <cfRule type="containsErrors" dxfId="3142" priority="823">
      <formula>ISERROR(O67)</formula>
    </cfRule>
  </conditionalFormatting>
  <conditionalFormatting sqref="O70">
    <cfRule type="containsErrors" dxfId="3141" priority="822">
      <formula>ISERROR(O70)</formula>
    </cfRule>
  </conditionalFormatting>
  <conditionalFormatting sqref="O67">
    <cfRule type="containsErrors" dxfId="3140" priority="821">
      <formula>ISERROR(O67)</formula>
    </cfRule>
  </conditionalFormatting>
  <conditionalFormatting sqref="O70">
    <cfRule type="containsErrors" dxfId="3139" priority="820">
      <formula>ISERROR(O70)</formula>
    </cfRule>
  </conditionalFormatting>
  <conditionalFormatting sqref="O67">
    <cfRule type="containsErrors" dxfId="3138" priority="819">
      <formula>ISERROR(O67)</formula>
    </cfRule>
  </conditionalFormatting>
  <conditionalFormatting sqref="O70">
    <cfRule type="containsErrors" dxfId="3137" priority="818">
      <formula>ISERROR(O70)</formula>
    </cfRule>
  </conditionalFormatting>
  <conditionalFormatting sqref="O67">
    <cfRule type="containsErrors" dxfId="3136" priority="817">
      <formula>ISERROR(O67)</formula>
    </cfRule>
  </conditionalFormatting>
  <conditionalFormatting sqref="O70">
    <cfRule type="containsErrors" dxfId="3135" priority="816">
      <formula>ISERROR(O70)</formula>
    </cfRule>
  </conditionalFormatting>
  <conditionalFormatting sqref="O67">
    <cfRule type="containsErrors" dxfId="3134" priority="815">
      <formula>ISERROR(O67)</formula>
    </cfRule>
  </conditionalFormatting>
  <conditionalFormatting sqref="O70">
    <cfRule type="containsErrors" dxfId="3133" priority="814">
      <formula>ISERROR(O70)</formula>
    </cfRule>
  </conditionalFormatting>
  <conditionalFormatting sqref="O67">
    <cfRule type="containsErrors" dxfId="3132" priority="813">
      <formula>ISERROR(O67)</formula>
    </cfRule>
  </conditionalFormatting>
  <conditionalFormatting sqref="O70">
    <cfRule type="containsErrors" dxfId="3131" priority="812">
      <formula>ISERROR(O70)</formula>
    </cfRule>
  </conditionalFormatting>
  <conditionalFormatting sqref="O67">
    <cfRule type="containsErrors" dxfId="3130" priority="811">
      <formula>ISERROR(O67)</formula>
    </cfRule>
  </conditionalFormatting>
  <conditionalFormatting sqref="O70">
    <cfRule type="containsErrors" dxfId="3129" priority="810">
      <formula>ISERROR(O70)</formula>
    </cfRule>
  </conditionalFormatting>
  <conditionalFormatting sqref="O67">
    <cfRule type="containsErrors" dxfId="3128" priority="809">
      <formula>ISERROR(O67)</formula>
    </cfRule>
  </conditionalFormatting>
  <conditionalFormatting sqref="O70">
    <cfRule type="containsErrors" dxfId="3127" priority="808">
      <formula>ISERROR(O70)</formula>
    </cfRule>
  </conditionalFormatting>
  <conditionalFormatting sqref="O67">
    <cfRule type="containsErrors" dxfId="3126" priority="807">
      <formula>ISERROR(O67)</formula>
    </cfRule>
  </conditionalFormatting>
  <conditionalFormatting sqref="O70">
    <cfRule type="containsErrors" dxfId="3125" priority="806">
      <formula>ISERROR(O70)</formula>
    </cfRule>
  </conditionalFormatting>
  <conditionalFormatting sqref="O67">
    <cfRule type="containsErrors" dxfId="3124" priority="805">
      <formula>ISERROR(O67)</formula>
    </cfRule>
  </conditionalFormatting>
  <conditionalFormatting sqref="O70">
    <cfRule type="containsErrors" dxfId="3123" priority="804">
      <formula>ISERROR(O70)</formula>
    </cfRule>
  </conditionalFormatting>
  <conditionalFormatting sqref="O67">
    <cfRule type="containsErrors" dxfId="3122" priority="803">
      <formula>ISERROR(O67)</formula>
    </cfRule>
  </conditionalFormatting>
  <conditionalFormatting sqref="O70">
    <cfRule type="containsErrors" dxfId="3121" priority="802">
      <formula>ISERROR(O70)</formula>
    </cfRule>
  </conditionalFormatting>
  <conditionalFormatting sqref="O67">
    <cfRule type="containsErrors" dxfId="3120" priority="801">
      <formula>ISERROR(O67)</formula>
    </cfRule>
  </conditionalFormatting>
  <conditionalFormatting sqref="O70">
    <cfRule type="containsErrors" dxfId="3119" priority="800">
      <formula>ISERROR(O70)</formula>
    </cfRule>
  </conditionalFormatting>
  <conditionalFormatting sqref="O67">
    <cfRule type="containsErrors" dxfId="3118" priority="799">
      <formula>ISERROR(O67)</formula>
    </cfRule>
  </conditionalFormatting>
  <conditionalFormatting sqref="O70">
    <cfRule type="containsErrors" dxfId="3117" priority="798">
      <formula>ISERROR(O70)</formula>
    </cfRule>
  </conditionalFormatting>
  <conditionalFormatting sqref="O67">
    <cfRule type="containsErrors" dxfId="3116" priority="797">
      <formula>ISERROR(O67)</formula>
    </cfRule>
  </conditionalFormatting>
  <conditionalFormatting sqref="O70">
    <cfRule type="containsErrors" dxfId="3115" priority="796">
      <formula>ISERROR(O70)</formula>
    </cfRule>
  </conditionalFormatting>
  <conditionalFormatting sqref="O67">
    <cfRule type="containsErrors" dxfId="3114" priority="795">
      <formula>ISERROR(O67)</formula>
    </cfRule>
  </conditionalFormatting>
  <conditionalFormatting sqref="O70">
    <cfRule type="containsErrors" dxfId="3113" priority="794">
      <formula>ISERROR(O70)</formula>
    </cfRule>
  </conditionalFormatting>
  <conditionalFormatting sqref="O67">
    <cfRule type="containsErrors" dxfId="3112" priority="793">
      <formula>ISERROR(O67)</formula>
    </cfRule>
  </conditionalFormatting>
  <conditionalFormatting sqref="O70">
    <cfRule type="containsErrors" dxfId="3111" priority="792">
      <formula>ISERROR(O70)</formula>
    </cfRule>
  </conditionalFormatting>
  <conditionalFormatting sqref="O67">
    <cfRule type="containsErrors" dxfId="3110" priority="791">
      <formula>ISERROR(O67)</formula>
    </cfRule>
  </conditionalFormatting>
  <conditionalFormatting sqref="O70">
    <cfRule type="containsErrors" dxfId="3109" priority="790">
      <formula>ISERROR(O70)</formula>
    </cfRule>
  </conditionalFormatting>
  <conditionalFormatting sqref="O67">
    <cfRule type="containsErrors" dxfId="3108" priority="789">
      <formula>ISERROR(O67)</formula>
    </cfRule>
  </conditionalFormatting>
  <conditionalFormatting sqref="O70">
    <cfRule type="containsErrors" dxfId="3107" priority="788">
      <formula>ISERROR(O70)</formula>
    </cfRule>
  </conditionalFormatting>
  <conditionalFormatting sqref="O67">
    <cfRule type="containsErrors" dxfId="3106" priority="787">
      <formula>ISERROR(O67)</formula>
    </cfRule>
  </conditionalFormatting>
  <conditionalFormatting sqref="O70">
    <cfRule type="containsErrors" dxfId="3105" priority="786">
      <formula>ISERROR(O70)</formula>
    </cfRule>
  </conditionalFormatting>
  <conditionalFormatting sqref="O67">
    <cfRule type="containsErrors" dxfId="3104" priority="785">
      <formula>ISERROR(O67)</formula>
    </cfRule>
  </conditionalFormatting>
  <conditionalFormatting sqref="O70">
    <cfRule type="containsErrors" dxfId="3103" priority="784">
      <formula>ISERROR(O70)</formula>
    </cfRule>
  </conditionalFormatting>
  <conditionalFormatting sqref="O67">
    <cfRule type="containsErrors" dxfId="3102" priority="783">
      <formula>ISERROR(O67)</formula>
    </cfRule>
  </conditionalFormatting>
  <conditionalFormatting sqref="O70">
    <cfRule type="containsErrors" dxfId="3101" priority="782">
      <formula>ISERROR(O70)</formula>
    </cfRule>
  </conditionalFormatting>
  <conditionalFormatting sqref="O67">
    <cfRule type="containsErrors" dxfId="3100" priority="781">
      <formula>ISERROR(O67)</formula>
    </cfRule>
  </conditionalFormatting>
  <conditionalFormatting sqref="O70">
    <cfRule type="containsErrors" dxfId="3099" priority="780">
      <formula>ISERROR(O70)</formula>
    </cfRule>
  </conditionalFormatting>
  <conditionalFormatting sqref="O67">
    <cfRule type="containsErrors" dxfId="3098" priority="779">
      <formula>ISERROR(O67)</formula>
    </cfRule>
  </conditionalFormatting>
  <conditionalFormatting sqref="O70">
    <cfRule type="containsErrors" dxfId="3097" priority="778">
      <formula>ISERROR(O70)</formula>
    </cfRule>
  </conditionalFormatting>
  <conditionalFormatting sqref="O67">
    <cfRule type="containsErrors" dxfId="3096" priority="777">
      <formula>ISERROR(O67)</formula>
    </cfRule>
  </conditionalFormatting>
  <conditionalFormatting sqref="O70">
    <cfRule type="containsErrors" dxfId="3095" priority="776">
      <formula>ISERROR(O70)</formula>
    </cfRule>
  </conditionalFormatting>
  <conditionalFormatting sqref="O67">
    <cfRule type="containsErrors" dxfId="3094" priority="775">
      <formula>ISERROR(O67)</formula>
    </cfRule>
  </conditionalFormatting>
  <conditionalFormatting sqref="O70">
    <cfRule type="containsErrors" dxfId="3093" priority="774">
      <formula>ISERROR(O70)</formula>
    </cfRule>
  </conditionalFormatting>
  <conditionalFormatting sqref="O70">
    <cfRule type="containsErrors" dxfId="3092" priority="773">
      <formula>ISERROR(O70)</formula>
    </cfRule>
  </conditionalFormatting>
  <conditionalFormatting sqref="O67">
    <cfRule type="containsErrors" dxfId="3091" priority="772">
      <formula>ISERROR(O67)</formula>
    </cfRule>
  </conditionalFormatting>
  <conditionalFormatting sqref="O70">
    <cfRule type="containsErrors" dxfId="3090" priority="771">
      <formula>ISERROR(O70)</formula>
    </cfRule>
  </conditionalFormatting>
  <conditionalFormatting sqref="O67">
    <cfRule type="containsErrors" dxfId="3089" priority="770">
      <formula>ISERROR(O67)</formula>
    </cfRule>
  </conditionalFormatting>
  <conditionalFormatting sqref="O70">
    <cfRule type="containsErrors" dxfId="3088" priority="769">
      <formula>ISERROR(O70)</formula>
    </cfRule>
  </conditionalFormatting>
  <conditionalFormatting sqref="O67">
    <cfRule type="containsErrors" dxfId="3087" priority="768">
      <formula>ISERROR(O67)</formula>
    </cfRule>
  </conditionalFormatting>
  <conditionalFormatting sqref="N65:Q65 N64:P64 N58:Q63 N66:O74">
    <cfRule type="containsErrors" dxfId="3086" priority="767">
      <formula>ISERROR(N58)</formula>
    </cfRule>
  </conditionalFormatting>
  <conditionalFormatting sqref="N65:Q65 N64:P64 N58:Q63 N66:O74">
    <cfRule type="containsErrors" dxfId="3085" priority="766">
      <formula>ISERROR(N58)</formula>
    </cfRule>
  </conditionalFormatting>
  <conditionalFormatting sqref="N71:N74">
    <cfRule type="cellIs" dxfId="3084" priority="765" operator="notEqual">
      <formula>0</formula>
    </cfRule>
  </conditionalFormatting>
  <conditionalFormatting sqref="O49">
    <cfRule type="containsErrors" dxfId="3083" priority="764">
      <formula>ISERROR(O49)</formula>
    </cfRule>
  </conditionalFormatting>
  <conditionalFormatting sqref="O52">
    <cfRule type="containsErrors" dxfId="3082" priority="763">
      <formula>ISERROR(O52)</formula>
    </cfRule>
  </conditionalFormatting>
  <conditionalFormatting sqref="O49">
    <cfRule type="containsErrors" dxfId="3081" priority="762">
      <formula>ISERROR(O49)</formula>
    </cfRule>
  </conditionalFormatting>
  <conditionalFormatting sqref="O52">
    <cfRule type="containsErrors" dxfId="3080" priority="761">
      <formula>ISERROR(O52)</formula>
    </cfRule>
  </conditionalFormatting>
  <conditionalFormatting sqref="O49">
    <cfRule type="containsErrors" dxfId="3079" priority="760">
      <formula>ISERROR(O49)</formula>
    </cfRule>
  </conditionalFormatting>
  <conditionalFormatting sqref="O52">
    <cfRule type="containsErrors" dxfId="3078" priority="759">
      <formula>ISERROR(O52)</formula>
    </cfRule>
  </conditionalFormatting>
  <conditionalFormatting sqref="O49">
    <cfRule type="containsErrors" dxfId="3077" priority="758">
      <formula>ISERROR(O49)</formula>
    </cfRule>
  </conditionalFormatting>
  <conditionalFormatting sqref="O52">
    <cfRule type="containsErrors" dxfId="3076" priority="757">
      <formula>ISERROR(O52)</formula>
    </cfRule>
  </conditionalFormatting>
  <conditionalFormatting sqref="O49">
    <cfRule type="containsErrors" dxfId="3075" priority="756">
      <formula>ISERROR(O49)</formula>
    </cfRule>
  </conditionalFormatting>
  <conditionalFormatting sqref="O52">
    <cfRule type="containsErrors" dxfId="3074" priority="755">
      <formula>ISERROR(O52)</formula>
    </cfRule>
  </conditionalFormatting>
  <conditionalFormatting sqref="O49">
    <cfRule type="containsErrors" dxfId="3073" priority="754">
      <formula>ISERROR(O49)</formula>
    </cfRule>
  </conditionalFormatting>
  <conditionalFormatting sqref="O52">
    <cfRule type="containsErrors" dxfId="3072" priority="753">
      <formula>ISERROR(O52)</formula>
    </cfRule>
  </conditionalFormatting>
  <conditionalFormatting sqref="O49">
    <cfRule type="containsErrors" dxfId="3071" priority="752">
      <formula>ISERROR(O49)</formula>
    </cfRule>
  </conditionalFormatting>
  <conditionalFormatting sqref="O52">
    <cfRule type="containsErrors" dxfId="3070" priority="751">
      <formula>ISERROR(O52)</formula>
    </cfRule>
  </conditionalFormatting>
  <conditionalFormatting sqref="O49">
    <cfRule type="containsErrors" dxfId="3069" priority="750">
      <formula>ISERROR(O49)</formula>
    </cfRule>
  </conditionalFormatting>
  <conditionalFormatting sqref="O52">
    <cfRule type="containsErrors" dxfId="3068" priority="749">
      <formula>ISERROR(O52)</formula>
    </cfRule>
  </conditionalFormatting>
  <conditionalFormatting sqref="O49">
    <cfRule type="containsErrors" dxfId="3067" priority="748">
      <formula>ISERROR(O49)</formula>
    </cfRule>
  </conditionalFormatting>
  <conditionalFormatting sqref="O52">
    <cfRule type="containsErrors" dxfId="3066" priority="747">
      <formula>ISERROR(O52)</formula>
    </cfRule>
  </conditionalFormatting>
  <conditionalFormatting sqref="O49">
    <cfRule type="containsErrors" dxfId="3065" priority="746">
      <formula>ISERROR(O49)</formula>
    </cfRule>
  </conditionalFormatting>
  <conditionalFormatting sqref="O52">
    <cfRule type="containsErrors" dxfId="3064" priority="745">
      <formula>ISERROR(O52)</formula>
    </cfRule>
  </conditionalFormatting>
  <conditionalFormatting sqref="O49">
    <cfRule type="containsErrors" dxfId="3063" priority="744">
      <formula>ISERROR(O49)</formula>
    </cfRule>
  </conditionalFormatting>
  <conditionalFormatting sqref="O52">
    <cfRule type="containsErrors" dxfId="3062" priority="743">
      <formula>ISERROR(O52)</formula>
    </cfRule>
  </conditionalFormatting>
  <conditionalFormatting sqref="O49">
    <cfRule type="containsErrors" dxfId="3061" priority="742">
      <formula>ISERROR(O49)</formula>
    </cfRule>
  </conditionalFormatting>
  <conditionalFormatting sqref="O52">
    <cfRule type="containsErrors" dxfId="3060" priority="741">
      <formula>ISERROR(O52)</formula>
    </cfRule>
  </conditionalFormatting>
  <conditionalFormatting sqref="O49">
    <cfRule type="containsErrors" dxfId="3059" priority="740">
      <formula>ISERROR(O49)</formula>
    </cfRule>
  </conditionalFormatting>
  <conditionalFormatting sqref="O52">
    <cfRule type="containsErrors" dxfId="3058" priority="739">
      <formula>ISERROR(O52)</formula>
    </cfRule>
  </conditionalFormatting>
  <conditionalFormatting sqref="O49">
    <cfRule type="containsErrors" dxfId="3057" priority="738">
      <formula>ISERROR(O49)</formula>
    </cfRule>
  </conditionalFormatting>
  <conditionalFormatting sqref="O52">
    <cfRule type="containsErrors" dxfId="3056" priority="737">
      <formula>ISERROR(O52)</formula>
    </cfRule>
  </conditionalFormatting>
  <conditionalFormatting sqref="O49">
    <cfRule type="containsErrors" dxfId="3055" priority="736">
      <formula>ISERROR(O49)</formula>
    </cfRule>
  </conditionalFormatting>
  <conditionalFormatting sqref="O52">
    <cfRule type="containsErrors" dxfId="3054" priority="735">
      <formula>ISERROR(O52)</formula>
    </cfRule>
  </conditionalFormatting>
  <conditionalFormatting sqref="O49">
    <cfRule type="containsErrors" dxfId="3053" priority="734">
      <formula>ISERROR(O49)</formula>
    </cfRule>
  </conditionalFormatting>
  <conditionalFormatting sqref="O52">
    <cfRule type="containsErrors" dxfId="3052" priority="733">
      <formula>ISERROR(O52)</formula>
    </cfRule>
  </conditionalFormatting>
  <conditionalFormatting sqref="O49">
    <cfRule type="containsErrors" dxfId="3051" priority="732">
      <formula>ISERROR(O49)</formula>
    </cfRule>
  </conditionalFormatting>
  <conditionalFormatting sqref="O52">
    <cfRule type="containsErrors" dxfId="3050" priority="731">
      <formula>ISERROR(O52)</formula>
    </cfRule>
  </conditionalFormatting>
  <conditionalFormatting sqref="O49">
    <cfRule type="containsErrors" dxfId="3049" priority="730">
      <formula>ISERROR(O49)</formula>
    </cfRule>
  </conditionalFormatting>
  <conditionalFormatting sqref="O52">
    <cfRule type="containsErrors" dxfId="3048" priority="729">
      <formula>ISERROR(O52)</formula>
    </cfRule>
  </conditionalFormatting>
  <conditionalFormatting sqref="O49">
    <cfRule type="containsErrors" dxfId="3047" priority="728">
      <formula>ISERROR(O49)</formula>
    </cfRule>
  </conditionalFormatting>
  <conditionalFormatting sqref="O52">
    <cfRule type="containsErrors" dxfId="3046" priority="727">
      <formula>ISERROR(O52)</formula>
    </cfRule>
  </conditionalFormatting>
  <conditionalFormatting sqref="O49">
    <cfRule type="containsErrors" dxfId="3045" priority="726">
      <formula>ISERROR(O49)</formula>
    </cfRule>
  </conditionalFormatting>
  <conditionalFormatting sqref="O52">
    <cfRule type="containsErrors" dxfId="3044" priority="725">
      <formula>ISERROR(O52)</formula>
    </cfRule>
  </conditionalFormatting>
  <conditionalFormatting sqref="O49">
    <cfRule type="containsErrors" dxfId="3043" priority="724">
      <formula>ISERROR(O49)</formula>
    </cfRule>
  </conditionalFormatting>
  <conditionalFormatting sqref="O52">
    <cfRule type="containsErrors" dxfId="3042" priority="723">
      <formula>ISERROR(O52)</formula>
    </cfRule>
  </conditionalFormatting>
  <conditionalFormatting sqref="O49">
    <cfRule type="containsErrors" dxfId="3041" priority="722">
      <formula>ISERROR(O49)</formula>
    </cfRule>
  </conditionalFormatting>
  <conditionalFormatting sqref="O52">
    <cfRule type="containsErrors" dxfId="3040" priority="721">
      <formula>ISERROR(O52)</formula>
    </cfRule>
  </conditionalFormatting>
  <conditionalFormatting sqref="O49">
    <cfRule type="containsErrors" dxfId="3039" priority="720">
      <formula>ISERROR(O49)</formula>
    </cfRule>
  </conditionalFormatting>
  <conditionalFormatting sqref="O52">
    <cfRule type="containsErrors" dxfId="3038" priority="719">
      <formula>ISERROR(O52)</formula>
    </cfRule>
  </conditionalFormatting>
  <conditionalFormatting sqref="O49">
    <cfRule type="containsErrors" dxfId="3037" priority="718">
      <formula>ISERROR(O49)</formula>
    </cfRule>
  </conditionalFormatting>
  <conditionalFormatting sqref="O52">
    <cfRule type="containsErrors" dxfId="3036" priority="717">
      <formula>ISERROR(O52)</formula>
    </cfRule>
  </conditionalFormatting>
  <conditionalFormatting sqref="O49">
    <cfRule type="containsErrors" dxfId="3035" priority="716">
      <formula>ISERROR(O49)</formula>
    </cfRule>
  </conditionalFormatting>
  <conditionalFormatting sqref="O52">
    <cfRule type="containsErrors" dxfId="3034" priority="715">
      <formula>ISERROR(O52)</formula>
    </cfRule>
  </conditionalFormatting>
  <conditionalFormatting sqref="O49">
    <cfRule type="containsErrors" dxfId="3033" priority="714">
      <formula>ISERROR(O49)</formula>
    </cfRule>
  </conditionalFormatting>
  <conditionalFormatting sqref="O52">
    <cfRule type="containsErrors" dxfId="3032" priority="713">
      <formula>ISERROR(O52)</formula>
    </cfRule>
  </conditionalFormatting>
  <conditionalFormatting sqref="O49">
    <cfRule type="containsErrors" dxfId="3031" priority="712">
      <formula>ISERROR(O49)</formula>
    </cfRule>
  </conditionalFormatting>
  <conditionalFormatting sqref="O52">
    <cfRule type="containsErrors" dxfId="3030" priority="711">
      <formula>ISERROR(O52)</formula>
    </cfRule>
  </conditionalFormatting>
  <conditionalFormatting sqref="O49">
    <cfRule type="containsErrors" dxfId="3029" priority="710">
      <formula>ISERROR(O49)</formula>
    </cfRule>
  </conditionalFormatting>
  <conditionalFormatting sqref="O52">
    <cfRule type="containsErrors" dxfId="3028" priority="709">
      <formula>ISERROR(O52)</formula>
    </cfRule>
  </conditionalFormatting>
  <conditionalFormatting sqref="O49">
    <cfRule type="containsErrors" dxfId="3027" priority="708">
      <formula>ISERROR(O49)</formula>
    </cfRule>
  </conditionalFormatting>
  <conditionalFormatting sqref="O52">
    <cfRule type="containsErrors" dxfId="3026" priority="707">
      <formula>ISERROR(O52)</formula>
    </cfRule>
  </conditionalFormatting>
  <conditionalFormatting sqref="O49">
    <cfRule type="containsErrors" dxfId="3025" priority="706">
      <formula>ISERROR(O49)</formula>
    </cfRule>
  </conditionalFormatting>
  <conditionalFormatting sqref="O52">
    <cfRule type="containsErrors" dxfId="3024" priority="705">
      <formula>ISERROR(O52)</formula>
    </cfRule>
  </conditionalFormatting>
  <conditionalFormatting sqref="O49">
    <cfRule type="containsErrors" dxfId="3023" priority="704">
      <formula>ISERROR(O49)</formula>
    </cfRule>
  </conditionalFormatting>
  <conditionalFormatting sqref="O52">
    <cfRule type="containsErrors" dxfId="3022" priority="703">
      <formula>ISERROR(O52)</formula>
    </cfRule>
  </conditionalFormatting>
  <conditionalFormatting sqref="O49">
    <cfRule type="containsErrors" dxfId="3021" priority="702">
      <formula>ISERROR(O49)</formula>
    </cfRule>
  </conditionalFormatting>
  <conditionalFormatting sqref="O52">
    <cfRule type="containsErrors" dxfId="3020" priority="701">
      <formula>ISERROR(O52)</formula>
    </cfRule>
  </conditionalFormatting>
  <conditionalFormatting sqref="O49">
    <cfRule type="containsErrors" dxfId="3019" priority="700">
      <formula>ISERROR(O49)</formula>
    </cfRule>
  </conditionalFormatting>
  <conditionalFormatting sqref="O52">
    <cfRule type="containsErrors" dxfId="3018" priority="699">
      <formula>ISERROR(O52)</formula>
    </cfRule>
  </conditionalFormatting>
  <conditionalFormatting sqref="O52">
    <cfRule type="containsErrors" dxfId="3017" priority="698">
      <formula>ISERROR(O52)</formula>
    </cfRule>
  </conditionalFormatting>
  <conditionalFormatting sqref="O49">
    <cfRule type="containsErrors" dxfId="3016" priority="697">
      <formula>ISERROR(O49)</formula>
    </cfRule>
  </conditionalFormatting>
  <conditionalFormatting sqref="O52">
    <cfRule type="containsErrors" dxfId="3015" priority="696">
      <formula>ISERROR(O52)</formula>
    </cfRule>
  </conditionalFormatting>
  <conditionalFormatting sqref="O49">
    <cfRule type="containsErrors" dxfId="3014" priority="695">
      <formula>ISERROR(O49)</formula>
    </cfRule>
  </conditionalFormatting>
  <conditionalFormatting sqref="O52">
    <cfRule type="containsErrors" dxfId="3013" priority="694">
      <formula>ISERROR(O52)</formula>
    </cfRule>
  </conditionalFormatting>
  <conditionalFormatting sqref="O49">
    <cfRule type="containsErrors" dxfId="3012" priority="693">
      <formula>ISERROR(O49)</formula>
    </cfRule>
  </conditionalFormatting>
  <conditionalFormatting sqref="N47:Q47 N46:P46 N40:Q45 N48:O56">
    <cfRule type="containsErrors" dxfId="3011" priority="692">
      <formula>ISERROR(N40)</formula>
    </cfRule>
  </conditionalFormatting>
  <conditionalFormatting sqref="N47:Q47 N46:P46 N40:Q45 N48:O56">
    <cfRule type="containsErrors" dxfId="3010" priority="691">
      <formula>ISERROR(N40)</formula>
    </cfRule>
  </conditionalFormatting>
  <conditionalFormatting sqref="N53:N56">
    <cfRule type="cellIs" dxfId="3009" priority="690" operator="notEqual">
      <formula>0</formula>
    </cfRule>
  </conditionalFormatting>
  <conditionalFormatting sqref="O10:P10 N4:Q9 N11:Q11 N19:O20 O13:O18">
    <cfRule type="containsErrors" dxfId="3008" priority="689">
      <formula>ISERROR(N4)</formula>
    </cfRule>
  </conditionalFormatting>
  <conditionalFormatting sqref="O10:P10 N4:Q9 N11:Q11 O13:O20">
    <cfRule type="containsErrors" dxfId="3007" priority="688">
      <formula>ISERROR(N4)</formula>
    </cfRule>
  </conditionalFormatting>
  <conditionalFormatting sqref="N17:N20">
    <cfRule type="cellIs" dxfId="3006" priority="687" operator="notEqual">
      <formula>0</formula>
    </cfRule>
  </conditionalFormatting>
  <conditionalFormatting sqref="O31">
    <cfRule type="containsErrors" dxfId="3005" priority="686">
      <formula>ISERROR(O31)</formula>
    </cfRule>
  </conditionalFormatting>
  <conditionalFormatting sqref="O34">
    <cfRule type="containsErrors" dxfId="3004" priority="685">
      <formula>ISERROR(O34)</formula>
    </cfRule>
  </conditionalFormatting>
  <conditionalFormatting sqref="O31">
    <cfRule type="containsErrors" dxfId="3003" priority="684">
      <formula>ISERROR(O31)</formula>
    </cfRule>
  </conditionalFormatting>
  <conditionalFormatting sqref="O34">
    <cfRule type="containsErrors" dxfId="3002" priority="683">
      <formula>ISERROR(O34)</formula>
    </cfRule>
  </conditionalFormatting>
  <conditionalFormatting sqref="O31">
    <cfRule type="containsErrors" dxfId="3001" priority="682">
      <formula>ISERROR(O31)</formula>
    </cfRule>
  </conditionalFormatting>
  <conditionalFormatting sqref="O34">
    <cfRule type="containsErrors" dxfId="3000" priority="681">
      <formula>ISERROR(O34)</formula>
    </cfRule>
  </conditionalFormatting>
  <conditionalFormatting sqref="O31">
    <cfRule type="containsErrors" dxfId="2999" priority="680">
      <formula>ISERROR(O31)</formula>
    </cfRule>
  </conditionalFormatting>
  <conditionalFormatting sqref="O34">
    <cfRule type="containsErrors" dxfId="2998" priority="679">
      <formula>ISERROR(O34)</formula>
    </cfRule>
  </conditionalFormatting>
  <conditionalFormatting sqref="O31">
    <cfRule type="containsErrors" dxfId="2997" priority="678">
      <formula>ISERROR(O31)</formula>
    </cfRule>
  </conditionalFormatting>
  <conditionalFormatting sqref="O34">
    <cfRule type="containsErrors" dxfId="2996" priority="677">
      <formula>ISERROR(O34)</formula>
    </cfRule>
  </conditionalFormatting>
  <conditionalFormatting sqref="O31">
    <cfRule type="containsErrors" dxfId="2995" priority="676">
      <formula>ISERROR(O31)</formula>
    </cfRule>
  </conditionalFormatting>
  <conditionalFormatting sqref="O34">
    <cfRule type="containsErrors" dxfId="2994" priority="675">
      <formula>ISERROR(O34)</formula>
    </cfRule>
  </conditionalFormatting>
  <conditionalFormatting sqref="O31">
    <cfRule type="containsErrors" dxfId="2993" priority="674">
      <formula>ISERROR(O31)</formula>
    </cfRule>
  </conditionalFormatting>
  <conditionalFormatting sqref="O34">
    <cfRule type="containsErrors" dxfId="2992" priority="673">
      <formula>ISERROR(O34)</formula>
    </cfRule>
  </conditionalFormatting>
  <conditionalFormatting sqref="O31">
    <cfRule type="containsErrors" dxfId="2991" priority="672">
      <formula>ISERROR(O31)</formula>
    </cfRule>
  </conditionalFormatting>
  <conditionalFormatting sqref="O34">
    <cfRule type="containsErrors" dxfId="2990" priority="671">
      <formula>ISERROR(O34)</formula>
    </cfRule>
  </conditionalFormatting>
  <conditionalFormatting sqref="O31">
    <cfRule type="containsErrors" dxfId="2989" priority="670">
      <formula>ISERROR(O31)</formula>
    </cfRule>
  </conditionalFormatting>
  <conditionalFormatting sqref="O34">
    <cfRule type="containsErrors" dxfId="2988" priority="669">
      <formula>ISERROR(O34)</formula>
    </cfRule>
  </conditionalFormatting>
  <conditionalFormatting sqref="O31">
    <cfRule type="containsErrors" dxfId="2987" priority="668">
      <formula>ISERROR(O31)</formula>
    </cfRule>
  </conditionalFormatting>
  <conditionalFormatting sqref="O34">
    <cfRule type="containsErrors" dxfId="2986" priority="667">
      <formula>ISERROR(O34)</formula>
    </cfRule>
  </conditionalFormatting>
  <conditionalFormatting sqref="O31">
    <cfRule type="containsErrors" dxfId="2985" priority="666">
      <formula>ISERROR(O31)</formula>
    </cfRule>
  </conditionalFormatting>
  <conditionalFormatting sqref="O34">
    <cfRule type="containsErrors" dxfId="2984" priority="665">
      <formula>ISERROR(O34)</formula>
    </cfRule>
  </conditionalFormatting>
  <conditionalFormatting sqref="O31">
    <cfRule type="containsErrors" dxfId="2983" priority="664">
      <formula>ISERROR(O31)</formula>
    </cfRule>
  </conditionalFormatting>
  <conditionalFormatting sqref="O34">
    <cfRule type="containsErrors" dxfId="2982" priority="663">
      <formula>ISERROR(O34)</formula>
    </cfRule>
  </conditionalFormatting>
  <conditionalFormatting sqref="O31">
    <cfRule type="containsErrors" dxfId="2981" priority="662">
      <formula>ISERROR(O31)</formula>
    </cfRule>
  </conditionalFormatting>
  <conditionalFormatting sqref="O34">
    <cfRule type="containsErrors" dxfId="2980" priority="661">
      <formula>ISERROR(O34)</formula>
    </cfRule>
  </conditionalFormatting>
  <conditionalFormatting sqref="O31">
    <cfRule type="containsErrors" dxfId="2979" priority="660">
      <formula>ISERROR(O31)</formula>
    </cfRule>
  </conditionalFormatting>
  <conditionalFormatting sqref="O34">
    <cfRule type="containsErrors" dxfId="2978" priority="659">
      <formula>ISERROR(O34)</formula>
    </cfRule>
  </conditionalFormatting>
  <conditionalFormatting sqref="O31">
    <cfRule type="containsErrors" dxfId="2977" priority="658">
      <formula>ISERROR(O31)</formula>
    </cfRule>
  </conditionalFormatting>
  <conditionalFormatting sqref="O34">
    <cfRule type="containsErrors" dxfId="2976" priority="657">
      <formula>ISERROR(O34)</formula>
    </cfRule>
  </conditionalFormatting>
  <conditionalFormatting sqref="O31">
    <cfRule type="containsErrors" dxfId="2975" priority="656">
      <formula>ISERROR(O31)</formula>
    </cfRule>
  </conditionalFormatting>
  <conditionalFormatting sqref="O34">
    <cfRule type="containsErrors" dxfId="2974" priority="655">
      <formula>ISERROR(O34)</formula>
    </cfRule>
  </conditionalFormatting>
  <conditionalFormatting sqref="O31">
    <cfRule type="containsErrors" dxfId="2973" priority="654">
      <formula>ISERROR(O31)</formula>
    </cfRule>
  </conditionalFormatting>
  <conditionalFormatting sqref="O34">
    <cfRule type="containsErrors" dxfId="2972" priority="653">
      <formula>ISERROR(O34)</formula>
    </cfRule>
  </conditionalFormatting>
  <conditionalFormatting sqref="O31">
    <cfRule type="containsErrors" dxfId="2971" priority="652">
      <formula>ISERROR(O31)</formula>
    </cfRule>
  </conditionalFormatting>
  <conditionalFormatting sqref="O34">
    <cfRule type="containsErrors" dxfId="2970" priority="651">
      <formula>ISERROR(O34)</formula>
    </cfRule>
  </conditionalFormatting>
  <conditionalFormatting sqref="O31">
    <cfRule type="containsErrors" dxfId="2969" priority="650">
      <formula>ISERROR(O31)</formula>
    </cfRule>
  </conditionalFormatting>
  <conditionalFormatting sqref="O34">
    <cfRule type="containsErrors" dxfId="2968" priority="649">
      <formula>ISERROR(O34)</formula>
    </cfRule>
  </conditionalFormatting>
  <conditionalFormatting sqref="O31">
    <cfRule type="containsErrors" dxfId="2967" priority="648">
      <formula>ISERROR(O31)</formula>
    </cfRule>
  </conditionalFormatting>
  <conditionalFormatting sqref="O34">
    <cfRule type="containsErrors" dxfId="2966" priority="647">
      <formula>ISERROR(O34)</formula>
    </cfRule>
  </conditionalFormatting>
  <conditionalFormatting sqref="O31">
    <cfRule type="containsErrors" dxfId="2965" priority="646">
      <formula>ISERROR(O31)</formula>
    </cfRule>
  </conditionalFormatting>
  <conditionalFormatting sqref="O34">
    <cfRule type="containsErrors" dxfId="2964" priority="645">
      <formula>ISERROR(O34)</formula>
    </cfRule>
  </conditionalFormatting>
  <conditionalFormatting sqref="O31">
    <cfRule type="containsErrors" dxfId="2963" priority="644">
      <formula>ISERROR(O31)</formula>
    </cfRule>
  </conditionalFormatting>
  <conditionalFormatting sqref="O34">
    <cfRule type="containsErrors" dxfId="2962" priority="643">
      <formula>ISERROR(O34)</formula>
    </cfRule>
  </conditionalFormatting>
  <conditionalFormatting sqref="O31">
    <cfRule type="containsErrors" dxfId="2961" priority="642">
      <formula>ISERROR(O31)</formula>
    </cfRule>
  </conditionalFormatting>
  <conditionalFormatting sqref="O34">
    <cfRule type="containsErrors" dxfId="2960" priority="641">
      <formula>ISERROR(O34)</formula>
    </cfRule>
  </conditionalFormatting>
  <conditionalFormatting sqref="O31">
    <cfRule type="containsErrors" dxfId="2959" priority="640">
      <formula>ISERROR(O31)</formula>
    </cfRule>
  </conditionalFormatting>
  <conditionalFormatting sqref="O34">
    <cfRule type="containsErrors" dxfId="2958" priority="639">
      <formula>ISERROR(O34)</formula>
    </cfRule>
  </conditionalFormatting>
  <conditionalFormatting sqref="O31">
    <cfRule type="containsErrors" dxfId="2957" priority="638">
      <formula>ISERROR(O31)</formula>
    </cfRule>
  </conditionalFormatting>
  <conditionalFormatting sqref="O34">
    <cfRule type="containsErrors" dxfId="2956" priority="637">
      <formula>ISERROR(O34)</formula>
    </cfRule>
  </conditionalFormatting>
  <conditionalFormatting sqref="O31">
    <cfRule type="containsErrors" dxfId="2955" priority="636">
      <formula>ISERROR(O31)</formula>
    </cfRule>
  </conditionalFormatting>
  <conditionalFormatting sqref="O34">
    <cfRule type="containsErrors" dxfId="2954" priority="635">
      <formula>ISERROR(O34)</formula>
    </cfRule>
  </conditionalFormatting>
  <conditionalFormatting sqref="O31">
    <cfRule type="containsErrors" dxfId="2953" priority="634">
      <formula>ISERROR(O31)</formula>
    </cfRule>
  </conditionalFormatting>
  <conditionalFormatting sqref="O34">
    <cfRule type="containsErrors" dxfId="2952" priority="633">
      <formula>ISERROR(O34)</formula>
    </cfRule>
  </conditionalFormatting>
  <conditionalFormatting sqref="O31">
    <cfRule type="containsErrors" dxfId="2951" priority="632">
      <formula>ISERROR(O31)</formula>
    </cfRule>
  </conditionalFormatting>
  <conditionalFormatting sqref="O34">
    <cfRule type="containsErrors" dxfId="2950" priority="631">
      <formula>ISERROR(O34)</formula>
    </cfRule>
  </conditionalFormatting>
  <conditionalFormatting sqref="O31">
    <cfRule type="containsErrors" dxfId="2949" priority="630">
      <formula>ISERROR(O31)</formula>
    </cfRule>
  </conditionalFormatting>
  <conditionalFormatting sqref="O34">
    <cfRule type="containsErrors" dxfId="2948" priority="629">
      <formula>ISERROR(O34)</formula>
    </cfRule>
  </conditionalFormatting>
  <conditionalFormatting sqref="O31">
    <cfRule type="containsErrors" dxfId="2947" priority="628">
      <formula>ISERROR(O31)</formula>
    </cfRule>
  </conditionalFormatting>
  <conditionalFormatting sqref="O34">
    <cfRule type="containsErrors" dxfId="2946" priority="627">
      <formula>ISERROR(O34)</formula>
    </cfRule>
  </conditionalFormatting>
  <conditionalFormatting sqref="O31">
    <cfRule type="containsErrors" dxfId="2945" priority="626">
      <formula>ISERROR(O31)</formula>
    </cfRule>
  </conditionalFormatting>
  <conditionalFormatting sqref="O34">
    <cfRule type="containsErrors" dxfId="2944" priority="625">
      <formula>ISERROR(O34)</formula>
    </cfRule>
  </conditionalFormatting>
  <conditionalFormatting sqref="O31">
    <cfRule type="containsErrors" dxfId="2943" priority="624">
      <formula>ISERROR(O31)</formula>
    </cfRule>
  </conditionalFormatting>
  <conditionalFormatting sqref="O34">
    <cfRule type="containsErrors" dxfId="2942" priority="623">
      <formula>ISERROR(O34)</formula>
    </cfRule>
  </conditionalFormatting>
  <conditionalFormatting sqref="O31">
    <cfRule type="containsErrors" dxfId="2941" priority="622">
      <formula>ISERROR(O31)</formula>
    </cfRule>
  </conditionalFormatting>
  <conditionalFormatting sqref="O34">
    <cfRule type="containsErrors" dxfId="2940" priority="621">
      <formula>ISERROR(O34)</formula>
    </cfRule>
  </conditionalFormatting>
  <conditionalFormatting sqref="O31">
    <cfRule type="containsErrors" dxfId="2939" priority="620">
      <formula>ISERROR(O31)</formula>
    </cfRule>
  </conditionalFormatting>
  <conditionalFormatting sqref="O34">
    <cfRule type="containsErrors" dxfId="2938" priority="619">
      <formula>ISERROR(O34)</formula>
    </cfRule>
  </conditionalFormatting>
  <conditionalFormatting sqref="O31">
    <cfRule type="containsErrors" dxfId="2937" priority="618">
      <formula>ISERROR(O31)</formula>
    </cfRule>
  </conditionalFormatting>
  <conditionalFormatting sqref="O34">
    <cfRule type="containsErrors" dxfId="2936" priority="617">
      <formula>ISERROR(O34)</formula>
    </cfRule>
  </conditionalFormatting>
  <conditionalFormatting sqref="O31">
    <cfRule type="containsErrors" dxfId="2935" priority="616">
      <formula>ISERROR(O31)</formula>
    </cfRule>
  </conditionalFormatting>
  <conditionalFormatting sqref="O34">
    <cfRule type="containsErrors" dxfId="2934" priority="615">
      <formula>ISERROR(O34)</formula>
    </cfRule>
  </conditionalFormatting>
  <conditionalFormatting sqref="O31">
    <cfRule type="containsErrors" dxfId="2933" priority="614">
      <formula>ISERROR(O31)</formula>
    </cfRule>
  </conditionalFormatting>
  <conditionalFormatting sqref="O34">
    <cfRule type="containsErrors" dxfId="2932" priority="613">
      <formula>ISERROR(O34)</formula>
    </cfRule>
  </conditionalFormatting>
  <conditionalFormatting sqref="O31">
    <cfRule type="containsErrors" dxfId="2931" priority="612">
      <formula>ISERROR(O31)</formula>
    </cfRule>
  </conditionalFormatting>
  <conditionalFormatting sqref="O34">
    <cfRule type="containsErrors" dxfId="2930" priority="611">
      <formula>ISERROR(O34)</formula>
    </cfRule>
  </conditionalFormatting>
  <conditionalFormatting sqref="O31">
    <cfRule type="containsErrors" dxfId="2929" priority="610">
      <formula>ISERROR(O31)</formula>
    </cfRule>
  </conditionalFormatting>
  <conditionalFormatting sqref="O34">
    <cfRule type="containsErrors" dxfId="2928" priority="609">
      <formula>ISERROR(O34)</formula>
    </cfRule>
  </conditionalFormatting>
  <conditionalFormatting sqref="O31">
    <cfRule type="containsErrors" dxfId="2927" priority="608">
      <formula>ISERROR(O31)</formula>
    </cfRule>
  </conditionalFormatting>
  <conditionalFormatting sqref="O34">
    <cfRule type="containsErrors" dxfId="2926" priority="607">
      <formula>ISERROR(O34)</formula>
    </cfRule>
  </conditionalFormatting>
  <conditionalFormatting sqref="O31">
    <cfRule type="containsErrors" dxfId="2925" priority="606">
      <formula>ISERROR(O31)</formula>
    </cfRule>
  </conditionalFormatting>
  <conditionalFormatting sqref="O34">
    <cfRule type="containsErrors" dxfId="2924" priority="605">
      <formula>ISERROR(O34)</formula>
    </cfRule>
  </conditionalFormatting>
  <conditionalFormatting sqref="O31">
    <cfRule type="containsErrors" dxfId="2923" priority="604">
      <formula>ISERROR(O31)</formula>
    </cfRule>
  </conditionalFormatting>
  <conditionalFormatting sqref="O34">
    <cfRule type="containsErrors" dxfId="2922" priority="603">
      <formula>ISERROR(O34)</formula>
    </cfRule>
  </conditionalFormatting>
  <conditionalFormatting sqref="O31">
    <cfRule type="containsErrors" dxfId="2921" priority="602">
      <formula>ISERROR(O31)</formula>
    </cfRule>
  </conditionalFormatting>
  <conditionalFormatting sqref="O34">
    <cfRule type="containsErrors" dxfId="2920" priority="601">
      <formula>ISERROR(O34)</formula>
    </cfRule>
  </conditionalFormatting>
  <conditionalFormatting sqref="O31">
    <cfRule type="containsErrors" dxfId="2919" priority="600">
      <formula>ISERROR(O31)</formula>
    </cfRule>
  </conditionalFormatting>
  <conditionalFormatting sqref="O34">
    <cfRule type="containsErrors" dxfId="2918" priority="599">
      <formula>ISERROR(O34)</formula>
    </cfRule>
  </conditionalFormatting>
  <conditionalFormatting sqref="O31">
    <cfRule type="containsErrors" dxfId="2917" priority="598">
      <formula>ISERROR(O31)</formula>
    </cfRule>
  </conditionalFormatting>
  <conditionalFormatting sqref="O34">
    <cfRule type="containsErrors" dxfId="2916" priority="597">
      <formula>ISERROR(O34)</formula>
    </cfRule>
  </conditionalFormatting>
  <conditionalFormatting sqref="O31">
    <cfRule type="containsErrors" dxfId="2915" priority="596">
      <formula>ISERROR(O31)</formula>
    </cfRule>
  </conditionalFormatting>
  <conditionalFormatting sqref="O34">
    <cfRule type="containsErrors" dxfId="2914" priority="595">
      <formula>ISERROR(O34)</formula>
    </cfRule>
  </conditionalFormatting>
  <conditionalFormatting sqref="O31">
    <cfRule type="containsErrors" dxfId="2913" priority="594">
      <formula>ISERROR(O31)</formula>
    </cfRule>
  </conditionalFormatting>
  <conditionalFormatting sqref="O34">
    <cfRule type="containsErrors" dxfId="2912" priority="593">
      <formula>ISERROR(O34)</formula>
    </cfRule>
  </conditionalFormatting>
  <conditionalFormatting sqref="O34">
    <cfRule type="containsErrors" dxfId="2911" priority="592">
      <formula>ISERROR(O34)</formula>
    </cfRule>
  </conditionalFormatting>
  <conditionalFormatting sqref="O31">
    <cfRule type="containsErrors" dxfId="2910" priority="591">
      <formula>ISERROR(O31)</formula>
    </cfRule>
  </conditionalFormatting>
  <conditionalFormatting sqref="O34">
    <cfRule type="containsErrors" dxfId="2909" priority="590">
      <formula>ISERROR(O34)</formula>
    </cfRule>
  </conditionalFormatting>
  <conditionalFormatting sqref="O31">
    <cfRule type="containsErrors" dxfId="2908" priority="589">
      <formula>ISERROR(O31)</formula>
    </cfRule>
  </conditionalFormatting>
  <conditionalFormatting sqref="O34">
    <cfRule type="containsErrors" dxfId="2907" priority="588">
      <formula>ISERROR(O34)</formula>
    </cfRule>
  </conditionalFormatting>
  <conditionalFormatting sqref="O31">
    <cfRule type="containsErrors" dxfId="2906" priority="587">
      <formula>ISERROR(O31)</formula>
    </cfRule>
  </conditionalFormatting>
  <conditionalFormatting sqref="N29:Q29 N28:P28 N22:Q27 N30:O38">
    <cfRule type="containsErrors" dxfId="2905" priority="586">
      <formula>ISERROR(N22)</formula>
    </cfRule>
  </conditionalFormatting>
  <conditionalFormatting sqref="N29:Q29 N28:P28 N22:Q27 N30:O38">
    <cfRule type="containsErrors" dxfId="2904" priority="585">
      <formula>ISERROR(N22)</formula>
    </cfRule>
  </conditionalFormatting>
  <conditionalFormatting sqref="N35:N38">
    <cfRule type="cellIs" dxfId="2903" priority="584" operator="notEqual">
      <formula>0</formula>
    </cfRule>
  </conditionalFormatting>
  <conditionalFormatting sqref="N50">
    <cfRule type="containsErrors" dxfId="2902" priority="583">
      <formula>ISERROR(N50)</formula>
    </cfRule>
  </conditionalFormatting>
  <conditionalFormatting sqref="N50">
    <cfRule type="containsErrors" dxfId="2901" priority="582">
      <formula>ISERROR(N50)</formula>
    </cfRule>
  </conditionalFormatting>
  <conditionalFormatting sqref="N68">
    <cfRule type="containsErrors" dxfId="2900" priority="581">
      <formula>ISERROR(N68)</formula>
    </cfRule>
  </conditionalFormatting>
  <conditionalFormatting sqref="N68">
    <cfRule type="containsErrors" dxfId="2899" priority="580">
      <formula>ISERROR(N68)</formula>
    </cfRule>
  </conditionalFormatting>
  <conditionalFormatting sqref="N86">
    <cfRule type="containsErrors" dxfId="2898" priority="579">
      <formula>ISERROR(N86)</formula>
    </cfRule>
  </conditionalFormatting>
  <conditionalFormatting sqref="N86">
    <cfRule type="containsErrors" dxfId="2897" priority="578">
      <formula>ISERROR(N86)</formula>
    </cfRule>
  </conditionalFormatting>
  <conditionalFormatting sqref="N104">
    <cfRule type="containsErrors" dxfId="2896" priority="577">
      <formula>ISERROR(N104)</formula>
    </cfRule>
  </conditionalFormatting>
  <conditionalFormatting sqref="N104">
    <cfRule type="containsErrors" dxfId="2895" priority="576">
      <formula>ISERROR(N104)</formula>
    </cfRule>
  </conditionalFormatting>
  <conditionalFormatting sqref="N31:O38">
    <cfRule type="containsErrors" dxfId="2894" priority="575">
      <formula>ISERROR(N31)</formula>
    </cfRule>
  </conditionalFormatting>
  <conditionalFormatting sqref="N31:O38">
    <cfRule type="containsErrors" dxfId="2893" priority="574">
      <formula>ISERROR(N31)</formula>
    </cfRule>
  </conditionalFormatting>
  <conditionalFormatting sqref="N35:N38">
    <cfRule type="cellIs" dxfId="2892" priority="573" operator="notEqual">
      <formula>0</formula>
    </cfRule>
  </conditionalFormatting>
  <conditionalFormatting sqref="O49">
    <cfRule type="containsErrors" dxfId="2891" priority="572">
      <formula>ISERROR(O49)</formula>
    </cfRule>
  </conditionalFormatting>
  <conditionalFormatting sqref="O52">
    <cfRule type="containsErrors" dxfId="2890" priority="571">
      <formula>ISERROR(O52)</formula>
    </cfRule>
  </conditionalFormatting>
  <conditionalFormatting sqref="O49">
    <cfRule type="containsErrors" dxfId="2889" priority="570">
      <formula>ISERROR(O49)</formula>
    </cfRule>
  </conditionalFormatting>
  <conditionalFormatting sqref="O52">
    <cfRule type="containsErrors" dxfId="2888" priority="569">
      <formula>ISERROR(O52)</formula>
    </cfRule>
  </conditionalFormatting>
  <conditionalFormatting sqref="O49">
    <cfRule type="containsErrors" dxfId="2887" priority="568">
      <formula>ISERROR(O49)</formula>
    </cfRule>
  </conditionalFormatting>
  <conditionalFormatting sqref="O52">
    <cfRule type="containsErrors" dxfId="2886" priority="567">
      <formula>ISERROR(O52)</formula>
    </cfRule>
  </conditionalFormatting>
  <conditionalFormatting sqref="O49">
    <cfRule type="containsErrors" dxfId="2885" priority="566">
      <formula>ISERROR(O49)</formula>
    </cfRule>
  </conditionalFormatting>
  <conditionalFormatting sqref="O52">
    <cfRule type="containsErrors" dxfId="2884" priority="565">
      <formula>ISERROR(O52)</formula>
    </cfRule>
  </conditionalFormatting>
  <conditionalFormatting sqref="O49">
    <cfRule type="containsErrors" dxfId="2883" priority="564">
      <formula>ISERROR(O49)</formula>
    </cfRule>
  </conditionalFormatting>
  <conditionalFormatting sqref="O52">
    <cfRule type="containsErrors" dxfId="2882" priority="563">
      <formula>ISERROR(O52)</formula>
    </cfRule>
  </conditionalFormatting>
  <conditionalFormatting sqref="O49">
    <cfRule type="containsErrors" dxfId="2881" priority="562">
      <formula>ISERROR(O49)</formula>
    </cfRule>
  </conditionalFormatting>
  <conditionalFormatting sqref="O52">
    <cfRule type="containsErrors" dxfId="2880" priority="561">
      <formula>ISERROR(O52)</formula>
    </cfRule>
  </conditionalFormatting>
  <conditionalFormatting sqref="O49">
    <cfRule type="containsErrors" dxfId="2879" priority="560">
      <formula>ISERROR(O49)</formula>
    </cfRule>
  </conditionalFormatting>
  <conditionalFormatting sqref="O52">
    <cfRule type="containsErrors" dxfId="2878" priority="559">
      <formula>ISERROR(O52)</formula>
    </cfRule>
  </conditionalFormatting>
  <conditionalFormatting sqref="O49">
    <cfRule type="containsErrors" dxfId="2877" priority="558">
      <formula>ISERROR(O49)</formula>
    </cfRule>
  </conditionalFormatting>
  <conditionalFormatting sqref="O52">
    <cfRule type="containsErrors" dxfId="2876" priority="557">
      <formula>ISERROR(O52)</formula>
    </cfRule>
  </conditionalFormatting>
  <conditionalFormatting sqref="O49">
    <cfRule type="containsErrors" dxfId="2875" priority="556">
      <formula>ISERROR(O49)</formula>
    </cfRule>
  </conditionalFormatting>
  <conditionalFormatting sqref="O52">
    <cfRule type="containsErrors" dxfId="2874" priority="555">
      <formula>ISERROR(O52)</formula>
    </cfRule>
  </conditionalFormatting>
  <conditionalFormatting sqref="O49">
    <cfRule type="containsErrors" dxfId="2873" priority="554">
      <formula>ISERROR(O49)</formula>
    </cfRule>
  </conditionalFormatting>
  <conditionalFormatting sqref="O52">
    <cfRule type="containsErrors" dxfId="2872" priority="553">
      <formula>ISERROR(O52)</formula>
    </cfRule>
  </conditionalFormatting>
  <conditionalFormatting sqref="O49">
    <cfRule type="containsErrors" dxfId="2871" priority="552">
      <formula>ISERROR(O49)</formula>
    </cfRule>
  </conditionalFormatting>
  <conditionalFormatting sqref="O52">
    <cfRule type="containsErrors" dxfId="2870" priority="551">
      <formula>ISERROR(O52)</formula>
    </cfRule>
  </conditionalFormatting>
  <conditionalFormatting sqref="O49">
    <cfRule type="containsErrors" dxfId="2869" priority="550">
      <formula>ISERROR(O49)</formula>
    </cfRule>
  </conditionalFormatting>
  <conditionalFormatting sqref="O52">
    <cfRule type="containsErrors" dxfId="2868" priority="549">
      <formula>ISERROR(O52)</formula>
    </cfRule>
  </conditionalFormatting>
  <conditionalFormatting sqref="O49">
    <cfRule type="containsErrors" dxfId="2867" priority="548">
      <formula>ISERROR(O49)</formula>
    </cfRule>
  </conditionalFormatting>
  <conditionalFormatting sqref="O52">
    <cfRule type="containsErrors" dxfId="2866" priority="547">
      <formula>ISERROR(O52)</formula>
    </cfRule>
  </conditionalFormatting>
  <conditionalFormatting sqref="O49">
    <cfRule type="containsErrors" dxfId="2865" priority="546">
      <formula>ISERROR(O49)</formula>
    </cfRule>
  </conditionalFormatting>
  <conditionalFormatting sqref="O52">
    <cfRule type="containsErrors" dxfId="2864" priority="545">
      <formula>ISERROR(O52)</formula>
    </cfRule>
  </conditionalFormatting>
  <conditionalFormatting sqref="O49">
    <cfRule type="containsErrors" dxfId="2863" priority="544">
      <formula>ISERROR(O49)</formula>
    </cfRule>
  </conditionalFormatting>
  <conditionalFormatting sqref="O52">
    <cfRule type="containsErrors" dxfId="2862" priority="543">
      <formula>ISERROR(O52)</formula>
    </cfRule>
  </conditionalFormatting>
  <conditionalFormatting sqref="O49">
    <cfRule type="containsErrors" dxfId="2861" priority="542">
      <formula>ISERROR(O49)</formula>
    </cfRule>
  </conditionalFormatting>
  <conditionalFormatting sqref="O52">
    <cfRule type="containsErrors" dxfId="2860" priority="541">
      <formula>ISERROR(O52)</formula>
    </cfRule>
  </conditionalFormatting>
  <conditionalFormatting sqref="O49">
    <cfRule type="containsErrors" dxfId="2859" priority="540">
      <formula>ISERROR(O49)</formula>
    </cfRule>
  </conditionalFormatting>
  <conditionalFormatting sqref="O52">
    <cfRule type="containsErrors" dxfId="2858" priority="539">
      <formula>ISERROR(O52)</formula>
    </cfRule>
  </conditionalFormatting>
  <conditionalFormatting sqref="O49">
    <cfRule type="containsErrors" dxfId="2857" priority="538">
      <formula>ISERROR(O49)</formula>
    </cfRule>
  </conditionalFormatting>
  <conditionalFormatting sqref="O52">
    <cfRule type="containsErrors" dxfId="2856" priority="537">
      <formula>ISERROR(O52)</formula>
    </cfRule>
  </conditionalFormatting>
  <conditionalFormatting sqref="O49">
    <cfRule type="containsErrors" dxfId="2855" priority="536">
      <formula>ISERROR(O49)</formula>
    </cfRule>
  </conditionalFormatting>
  <conditionalFormatting sqref="O52">
    <cfRule type="containsErrors" dxfId="2854" priority="535">
      <formula>ISERROR(O52)</formula>
    </cfRule>
  </conditionalFormatting>
  <conditionalFormatting sqref="O49">
    <cfRule type="containsErrors" dxfId="2853" priority="534">
      <formula>ISERROR(O49)</formula>
    </cfRule>
  </conditionalFormatting>
  <conditionalFormatting sqref="O52">
    <cfRule type="containsErrors" dxfId="2852" priority="533">
      <formula>ISERROR(O52)</formula>
    </cfRule>
  </conditionalFormatting>
  <conditionalFormatting sqref="O49">
    <cfRule type="containsErrors" dxfId="2851" priority="532">
      <formula>ISERROR(O49)</formula>
    </cfRule>
  </conditionalFormatting>
  <conditionalFormatting sqref="O52">
    <cfRule type="containsErrors" dxfId="2850" priority="531">
      <formula>ISERROR(O52)</formula>
    </cfRule>
  </conditionalFormatting>
  <conditionalFormatting sqref="O49">
    <cfRule type="containsErrors" dxfId="2849" priority="530">
      <formula>ISERROR(O49)</formula>
    </cfRule>
  </conditionalFormatting>
  <conditionalFormatting sqref="O52">
    <cfRule type="containsErrors" dxfId="2848" priority="529">
      <formula>ISERROR(O52)</formula>
    </cfRule>
  </conditionalFormatting>
  <conditionalFormatting sqref="O49">
    <cfRule type="containsErrors" dxfId="2847" priority="528">
      <formula>ISERROR(O49)</formula>
    </cfRule>
  </conditionalFormatting>
  <conditionalFormatting sqref="O52">
    <cfRule type="containsErrors" dxfId="2846" priority="527">
      <formula>ISERROR(O52)</formula>
    </cfRule>
  </conditionalFormatting>
  <conditionalFormatting sqref="O49">
    <cfRule type="containsErrors" dxfId="2845" priority="526">
      <formula>ISERROR(O49)</formula>
    </cfRule>
  </conditionalFormatting>
  <conditionalFormatting sqref="O52">
    <cfRule type="containsErrors" dxfId="2844" priority="525">
      <formula>ISERROR(O52)</formula>
    </cfRule>
  </conditionalFormatting>
  <conditionalFormatting sqref="O49">
    <cfRule type="containsErrors" dxfId="2843" priority="524">
      <formula>ISERROR(O49)</formula>
    </cfRule>
  </conditionalFormatting>
  <conditionalFormatting sqref="O52">
    <cfRule type="containsErrors" dxfId="2842" priority="523">
      <formula>ISERROR(O52)</formula>
    </cfRule>
  </conditionalFormatting>
  <conditionalFormatting sqref="O49">
    <cfRule type="containsErrors" dxfId="2841" priority="522">
      <formula>ISERROR(O49)</formula>
    </cfRule>
  </conditionalFormatting>
  <conditionalFormatting sqref="O52">
    <cfRule type="containsErrors" dxfId="2840" priority="521">
      <formula>ISERROR(O52)</formula>
    </cfRule>
  </conditionalFormatting>
  <conditionalFormatting sqref="O49">
    <cfRule type="containsErrors" dxfId="2839" priority="520">
      <formula>ISERROR(O49)</formula>
    </cfRule>
  </conditionalFormatting>
  <conditionalFormatting sqref="O52">
    <cfRule type="containsErrors" dxfId="2838" priority="519">
      <formula>ISERROR(O52)</formula>
    </cfRule>
  </conditionalFormatting>
  <conditionalFormatting sqref="O49">
    <cfRule type="containsErrors" dxfId="2837" priority="518">
      <formula>ISERROR(O49)</formula>
    </cfRule>
  </conditionalFormatting>
  <conditionalFormatting sqref="O52">
    <cfRule type="containsErrors" dxfId="2836" priority="517">
      <formula>ISERROR(O52)</formula>
    </cfRule>
  </conditionalFormatting>
  <conditionalFormatting sqref="O49">
    <cfRule type="containsErrors" dxfId="2835" priority="516">
      <formula>ISERROR(O49)</formula>
    </cfRule>
  </conditionalFormatting>
  <conditionalFormatting sqref="O52">
    <cfRule type="containsErrors" dxfId="2834" priority="515">
      <formula>ISERROR(O52)</formula>
    </cfRule>
  </conditionalFormatting>
  <conditionalFormatting sqref="O49">
    <cfRule type="containsErrors" dxfId="2833" priority="514">
      <formula>ISERROR(O49)</formula>
    </cfRule>
  </conditionalFormatting>
  <conditionalFormatting sqref="O52">
    <cfRule type="containsErrors" dxfId="2832" priority="513">
      <formula>ISERROR(O52)</formula>
    </cfRule>
  </conditionalFormatting>
  <conditionalFormatting sqref="O49">
    <cfRule type="containsErrors" dxfId="2831" priority="512">
      <formula>ISERROR(O49)</formula>
    </cfRule>
  </conditionalFormatting>
  <conditionalFormatting sqref="O52">
    <cfRule type="containsErrors" dxfId="2830" priority="511">
      <formula>ISERROR(O52)</formula>
    </cfRule>
  </conditionalFormatting>
  <conditionalFormatting sqref="O49">
    <cfRule type="containsErrors" dxfId="2829" priority="510">
      <formula>ISERROR(O49)</formula>
    </cfRule>
  </conditionalFormatting>
  <conditionalFormatting sqref="O52">
    <cfRule type="containsErrors" dxfId="2828" priority="509">
      <formula>ISERROR(O52)</formula>
    </cfRule>
  </conditionalFormatting>
  <conditionalFormatting sqref="O49">
    <cfRule type="containsErrors" dxfId="2827" priority="508">
      <formula>ISERROR(O49)</formula>
    </cfRule>
  </conditionalFormatting>
  <conditionalFormatting sqref="O52">
    <cfRule type="containsErrors" dxfId="2826" priority="507">
      <formula>ISERROR(O52)</formula>
    </cfRule>
  </conditionalFormatting>
  <conditionalFormatting sqref="O49">
    <cfRule type="containsErrors" dxfId="2825" priority="506">
      <formula>ISERROR(O49)</formula>
    </cfRule>
  </conditionalFormatting>
  <conditionalFormatting sqref="O52">
    <cfRule type="containsErrors" dxfId="2824" priority="505">
      <formula>ISERROR(O52)</formula>
    </cfRule>
  </conditionalFormatting>
  <conditionalFormatting sqref="O49">
    <cfRule type="containsErrors" dxfId="2823" priority="504">
      <formula>ISERROR(O49)</formula>
    </cfRule>
  </conditionalFormatting>
  <conditionalFormatting sqref="O52">
    <cfRule type="containsErrors" dxfId="2822" priority="503">
      <formula>ISERROR(O52)</formula>
    </cfRule>
  </conditionalFormatting>
  <conditionalFormatting sqref="O49">
    <cfRule type="containsErrors" dxfId="2821" priority="502">
      <formula>ISERROR(O49)</formula>
    </cfRule>
  </conditionalFormatting>
  <conditionalFormatting sqref="O52">
    <cfRule type="containsErrors" dxfId="2820" priority="501">
      <formula>ISERROR(O52)</formula>
    </cfRule>
  </conditionalFormatting>
  <conditionalFormatting sqref="O49">
    <cfRule type="containsErrors" dxfId="2819" priority="500">
      <formula>ISERROR(O49)</formula>
    </cfRule>
  </conditionalFormatting>
  <conditionalFormatting sqref="O52">
    <cfRule type="containsErrors" dxfId="2818" priority="499">
      <formula>ISERROR(O52)</formula>
    </cfRule>
  </conditionalFormatting>
  <conditionalFormatting sqref="O49">
    <cfRule type="containsErrors" dxfId="2817" priority="498">
      <formula>ISERROR(O49)</formula>
    </cfRule>
  </conditionalFormatting>
  <conditionalFormatting sqref="O52">
    <cfRule type="containsErrors" dxfId="2816" priority="497">
      <formula>ISERROR(O52)</formula>
    </cfRule>
  </conditionalFormatting>
  <conditionalFormatting sqref="O49">
    <cfRule type="containsErrors" dxfId="2815" priority="496">
      <formula>ISERROR(O49)</formula>
    </cfRule>
  </conditionalFormatting>
  <conditionalFormatting sqref="O52">
    <cfRule type="containsErrors" dxfId="2814" priority="495">
      <formula>ISERROR(O52)</formula>
    </cfRule>
  </conditionalFormatting>
  <conditionalFormatting sqref="O49">
    <cfRule type="containsErrors" dxfId="2813" priority="494">
      <formula>ISERROR(O49)</formula>
    </cfRule>
  </conditionalFormatting>
  <conditionalFormatting sqref="O52">
    <cfRule type="containsErrors" dxfId="2812" priority="493">
      <formula>ISERROR(O52)</formula>
    </cfRule>
  </conditionalFormatting>
  <conditionalFormatting sqref="O49">
    <cfRule type="containsErrors" dxfId="2811" priority="492">
      <formula>ISERROR(O49)</formula>
    </cfRule>
  </conditionalFormatting>
  <conditionalFormatting sqref="O52">
    <cfRule type="containsErrors" dxfId="2810" priority="491">
      <formula>ISERROR(O52)</formula>
    </cfRule>
  </conditionalFormatting>
  <conditionalFormatting sqref="O49">
    <cfRule type="containsErrors" dxfId="2809" priority="490">
      <formula>ISERROR(O49)</formula>
    </cfRule>
  </conditionalFormatting>
  <conditionalFormatting sqref="O52">
    <cfRule type="containsErrors" dxfId="2808" priority="489">
      <formula>ISERROR(O52)</formula>
    </cfRule>
  </conditionalFormatting>
  <conditionalFormatting sqref="O49">
    <cfRule type="containsErrors" dxfId="2807" priority="488">
      <formula>ISERROR(O49)</formula>
    </cfRule>
  </conditionalFormatting>
  <conditionalFormatting sqref="O52">
    <cfRule type="containsErrors" dxfId="2806" priority="487">
      <formula>ISERROR(O52)</formula>
    </cfRule>
  </conditionalFormatting>
  <conditionalFormatting sqref="O49">
    <cfRule type="containsErrors" dxfId="2805" priority="486">
      <formula>ISERROR(O49)</formula>
    </cfRule>
  </conditionalFormatting>
  <conditionalFormatting sqref="O52">
    <cfRule type="containsErrors" dxfId="2804" priority="485">
      <formula>ISERROR(O52)</formula>
    </cfRule>
  </conditionalFormatting>
  <conditionalFormatting sqref="O49">
    <cfRule type="containsErrors" dxfId="2803" priority="484">
      <formula>ISERROR(O49)</formula>
    </cfRule>
  </conditionalFormatting>
  <conditionalFormatting sqref="O52">
    <cfRule type="containsErrors" dxfId="2802" priority="483">
      <formula>ISERROR(O52)</formula>
    </cfRule>
  </conditionalFormatting>
  <conditionalFormatting sqref="O49">
    <cfRule type="containsErrors" dxfId="2801" priority="482">
      <formula>ISERROR(O49)</formula>
    </cfRule>
  </conditionalFormatting>
  <conditionalFormatting sqref="O52">
    <cfRule type="containsErrors" dxfId="2800" priority="481">
      <formula>ISERROR(O52)</formula>
    </cfRule>
  </conditionalFormatting>
  <conditionalFormatting sqref="O49">
    <cfRule type="containsErrors" dxfId="2799" priority="480">
      <formula>ISERROR(O49)</formula>
    </cfRule>
  </conditionalFormatting>
  <conditionalFormatting sqref="O52">
    <cfRule type="containsErrors" dxfId="2798" priority="479">
      <formula>ISERROR(O52)</formula>
    </cfRule>
  </conditionalFormatting>
  <conditionalFormatting sqref="O49">
    <cfRule type="containsErrors" dxfId="2797" priority="478">
      <formula>ISERROR(O49)</formula>
    </cfRule>
  </conditionalFormatting>
  <conditionalFormatting sqref="O52">
    <cfRule type="containsErrors" dxfId="2796" priority="477">
      <formula>ISERROR(O52)</formula>
    </cfRule>
  </conditionalFormatting>
  <conditionalFormatting sqref="O49">
    <cfRule type="containsErrors" dxfId="2795" priority="476">
      <formula>ISERROR(O49)</formula>
    </cfRule>
  </conditionalFormatting>
  <conditionalFormatting sqref="O52">
    <cfRule type="containsErrors" dxfId="2794" priority="475">
      <formula>ISERROR(O52)</formula>
    </cfRule>
  </conditionalFormatting>
  <conditionalFormatting sqref="O49">
    <cfRule type="containsErrors" dxfId="2793" priority="474">
      <formula>ISERROR(O49)</formula>
    </cfRule>
  </conditionalFormatting>
  <conditionalFormatting sqref="O52">
    <cfRule type="containsErrors" dxfId="2792" priority="473">
      <formula>ISERROR(O52)</formula>
    </cfRule>
  </conditionalFormatting>
  <conditionalFormatting sqref="O52">
    <cfRule type="containsErrors" dxfId="2791" priority="472">
      <formula>ISERROR(O52)</formula>
    </cfRule>
  </conditionalFormatting>
  <conditionalFormatting sqref="O49">
    <cfRule type="containsErrors" dxfId="2790" priority="471">
      <formula>ISERROR(O49)</formula>
    </cfRule>
  </conditionalFormatting>
  <conditionalFormatting sqref="O52">
    <cfRule type="containsErrors" dxfId="2789" priority="470">
      <formula>ISERROR(O52)</formula>
    </cfRule>
  </conditionalFormatting>
  <conditionalFormatting sqref="O49">
    <cfRule type="containsErrors" dxfId="2788" priority="469">
      <formula>ISERROR(O49)</formula>
    </cfRule>
  </conditionalFormatting>
  <conditionalFormatting sqref="O52">
    <cfRule type="containsErrors" dxfId="2787" priority="468">
      <formula>ISERROR(O52)</formula>
    </cfRule>
  </conditionalFormatting>
  <conditionalFormatting sqref="O49">
    <cfRule type="containsErrors" dxfId="2786" priority="467">
      <formula>ISERROR(O49)</formula>
    </cfRule>
  </conditionalFormatting>
  <conditionalFormatting sqref="N49:O56">
    <cfRule type="containsErrors" dxfId="2785" priority="466">
      <formula>ISERROR(N49)</formula>
    </cfRule>
  </conditionalFormatting>
  <conditionalFormatting sqref="N49:O56">
    <cfRule type="containsErrors" dxfId="2784" priority="465">
      <formula>ISERROR(N49)</formula>
    </cfRule>
  </conditionalFormatting>
  <conditionalFormatting sqref="N53:N56">
    <cfRule type="cellIs" dxfId="2783" priority="464" operator="notEqual">
      <formula>0</formula>
    </cfRule>
  </conditionalFormatting>
  <conditionalFormatting sqref="N49:O56">
    <cfRule type="containsErrors" dxfId="2782" priority="463">
      <formula>ISERROR(N49)</formula>
    </cfRule>
  </conditionalFormatting>
  <conditionalFormatting sqref="N49:O56">
    <cfRule type="containsErrors" dxfId="2781" priority="462">
      <formula>ISERROR(N49)</formula>
    </cfRule>
  </conditionalFormatting>
  <conditionalFormatting sqref="N53:N56">
    <cfRule type="cellIs" dxfId="2780" priority="461" operator="notEqual">
      <formula>0</formula>
    </cfRule>
  </conditionalFormatting>
  <conditionalFormatting sqref="N31:O38">
    <cfRule type="containsErrors" dxfId="2779" priority="460">
      <formula>ISERROR(N31)</formula>
    </cfRule>
  </conditionalFormatting>
  <conditionalFormatting sqref="N31:O38">
    <cfRule type="containsErrors" dxfId="2778" priority="459">
      <formula>ISERROR(N31)</formula>
    </cfRule>
  </conditionalFormatting>
  <conditionalFormatting sqref="N35:N38">
    <cfRule type="cellIs" dxfId="2777" priority="458" operator="notEqual">
      <formula>0</formula>
    </cfRule>
  </conditionalFormatting>
  <conditionalFormatting sqref="N49:O56">
    <cfRule type="containsErrors" dxfId="2776" priority="457">
      <formula>ISERROR(N49)</formula>
    </cfRule>
  </conditionalFormatting>
  <conditionalFormatting sqref="N49:O56">
    <cfRule type="containsErrors" dxfId="2775" priority="456">
      <formula>ISERROR(N49)</formula>
    </cfRule>
  </conditionalFormatting>
  <conditionalFormatting sqref="N53:N56">
    <cfRule type="cellIs" dxfId="2774" priority="455" operator="notEqual">
      <formula>0</formula>
    </cfRule>
  </conditionalFormatting>
  <conditionalFormatting sqref="N1:N9 N11 N19:N110">
    <cfRule type="containsErrors" dxfId="2773" priority="454">
      <formula>ISERROR(N1)</formula>
    </cfRule>
  </conditionalFormatting>
  <conditionalFormatting sqref="N1:N9 N11 N19:N110">
    <cfRule type="containsErrors" dxfId="2772" priority="453">
      <formula>ISERROR(N1)</formula>
    </cfRule>
  </conditionalFormatting>
  <conditionalFormatting sqref="N1:N9 N11 N19:N110">
    <cfRule type="containsErrors" dxfId="2771" priority="452">
      <formula>ISERROR(N1)</formula>
    </cfRule>
  </conditionalFormatting>
  <conditionalFormatting sqref="N94:N110">
    <cfRule type="containsErrors" dxfId="2770" priority="451">
      <formula>ISERROR(N94)</formula>
    </cfRule>
  </conditionalFormatting>
  <conditionalFormatting sqref="N94:N110">
    <cfRule type="containsErrors" dxfId="2769" priority="450">
      <formula>ISERROR(N94)</formula>
    </cfRule>
  </conditionalFormatting>
  <conditionalFormatting sqref="N107:N110">
    <cfRule type="cellIs" dxfId="2768" priority="449" operator="notEqual">
      <formula>0</formula>
    </cfRule>
  </conditionalFormatting>
  <conditionalFormatting sqref="N76:N92">
    <cfRule type="containsErrors" dxfId="2767" priority="448">
      <formula>ISERROR(N76)</formula>
    </cfRule>
  </conditionalFormatting>
  <conditionalFormatting sqref="N76:N92">
    <cfRule type="containsErrors" dxfId="2766" priority="447">
      <formula>ISERROR(N76)</formula>
    </cfRule>
  </conditionalFormatting>
  <conditionalFormatting sqref="N89:N92">
    <cfRule type="cellIs" dxfId="2765" priority="446" operator="notEqual">
      <formula>0</formula>
    </cfRule>
  </conditionalFormatting>
  <conditionalFormatting sqref="N58:N74">
    <cfRule type="containsErrors" dxfId="2764" priority="445">
      <formula>ISERROR(N58)</formula>
    </cfRule>
  </conditionalFormatting>
  <conditionalFormatting sqref="N58:N74">
    <cfRule type="containsErrors" dxfId="2763" priority="444">
      <formula>ISERROR(N58)</formula>
    </cfRule>
  </conditionalFormatting>
  <conditionalFormatting sqref="N71:N74">
    <cfRule type="cellIs" dxfId="2762" priority="443" operator="notEqual">
      <formula>0</formula>
    </cfRule>
  </conditionalFormatting>
  <conditionalFormatting sqref="N40:N56">
    <cfRule type="containsErrors" dxfId="2761" priority="442">
      <formula>ISERROR(N40)</formula>
    </cfRule>
  </conditionalFormatting>
  <conditionalFormatting sqref="N40:N56">
    <cfRule type="containsErrors" dxfId="2760" priority="441">
      <formula>ISERROR(N40)</formula>
    </cfRule>
  </conditionalFormatting>
  <conditionalFormatting sqref="N53:N56">
    <cfRule type="cellIs" dxfId="2759" priority="440" operator="notEqual">
      <formula>0</formula>
    </cfRule>
  </conditionalFormatting>
  <conditionalFormatting sqref="N4:N9 N11 N19:N20">
    <cfRule type="containsErrors" dxfId="2758" priority="439">
      <formula>ISERROR(N4)</formula>
    </cfRule>
  </conditionalFormatting>
  <conditionalFormatting sqref="N4:N9 N11">
    <cfRule type="containsErrors" dxfId="2757" priority="438">
      <formula>ISERROR(N4)</formula>
    </cfRule>
  </conditionalFormatting>
  <conditionalFormatting sqref="N17:N20">
    <cfRule type="cellIs" dxfId="2756" priority="437" operator="notEqual">
      <formula>0</formula>
    </cfRule>
  </conditionalFormatting>
  <conditionalFormatting sqref="N22:N38">
    <cfRule type="containsErrors" dxfId="2755" priority="436">
      <formula>ISERROR(N22)</formula>
    </cfRule>
  </conditionalFormatting>
  <conditionalFormatting sqref="N22:N38">
    <cfRule type="containsErrors" dxfId="2754" priority="435">
      <formula>ISERROR(N22)</formula>
    </cfRule>
  </conditionalFormatting>
  <conditionalFormatting sqref="N35:N38">
    <cfRule type="cellIs" dxfId="2753" priority="434" operator="notEqual">
      <formula>0</formula>
    </cfRule>
  </conditionalFormatting>
  <conditionalFormatting sqref="N50">
    <cfRule type="containsErrors" dxfId="2752" priority="433">
      <formula>ISERROR(N50)</formula>
    </cfRule>
  </conditionalFormatting>
  <conditionalFormatting sqref="N50">
    <cfRule type="containsErrors" dxfId="2751" priority="432">
      <formula>ISERROR(N50)</formula>
    </cfRule>
  </conditionalFormatting>
  <conditionalFormatting sqref="N68">
    <cfRule type="containsErrors" dxfId="2750" priority="431">
      <formula>ISERROR(N68)</formula>
    </cfRule>
  </conditionalFormatting>
  <conditionalFormatting sqref="N68">
    <cfRule type="containsErrors" dxfId="2749" priority="430">
      <formula>ISERROR(N68)</formula>
    </cfRule>
  </conditionalFormatting>
  <conditionalFormatting sqref="N86">
    <cfRule type="containsErrors" dxfId="2748" priority="429">
      <formula>ISERROR(N86)</formula>
    </cfRule>
  </conditionalFormatting>
  <conditionalFormatting sqref="N86">
    <cfRule type="containsErrors" dxfId="2747" priority="428">
      <formula>ISERROR(N86)</formula>
    </cfRule>
  </conditionalFormatting>
  <conditionalFormatting sqref="N104">
    <cfRule type="containsErrors" dxfId="2746" priority="427">
      <formula>ISERROR(N104)</formula>
    </cfRule>
  </conditionalFormatting>
  <conditionalFormatting sqref="N104">
    <cfRule type="containsErrors" dxfId="2745" priority="426">
      <formula>ISERROR(N104)</formula>
    </cfRule>
  </conditionalFormatting>
  <conditionalFormatting sqref="N31:N38">
    <cfRule type="containsErrors" dxfId="2744" priority="425">
      <formula>ISERROR(N31)</formula>
    </cfRule>
  </conditionalFormatting>
  <conditionalFormatting sqref="N31:N38">
    <cfRule type="containsErrors" dxfId="2743" priority="424">
      <formula>ISERROR(N31)</formula>
    </cfRule>
  </conditionalFormatting>
  <conditionalFormatting sqref="N35:N38">
    <cfRule type="cellIs" dxfId="2742" priority="423" operator="notEqual">
      <formula>0</formula>
    </cfRule>
  </conditionalFormatting>
  <conditionalFormatting sqref="N49:N56">
    <cfRule type="containsErrors" dxfId="2741" priority="422">
      <formula>ISERROR(N49)</formula>
    </cfRule>
  </conditionalFormatting>
  <conditionalFormatting sqref="N49:N56">
    <cfRule type="containsErrors" dxfId="2740" priority="421">
      <formula>ISERROR(N49)</formula>
    </cfRule>
  </conditionalFormatting>
  <conditionalFormatting sqref="N53:N56">
    <cfRule type="cellIs" dxfId="2739" priority="420" operator="notEqual">
      <formula>0</formula>
    </cfRule>
  </conditionalFormatting>
  <conditionalFormatting sqref="N49:N56">
    <cfRule type="containsErrors" dxfId="2738" priority="419">
      <formula>ISERROR(N49)</formula>
    </cfRule>
  </conditionalFormatting>
  <conditionalFormatting sqref="N49:N56">
    <cfRule type="containsErrors" dxfId="2737" priority="418">
      <formula>ISERROR(N49)</formula>
    </cfRule>
  </conditionalFormatting>
  <conditionalFormatting sqref="N53:N56">
    <cfRule type="cellIs" dxfId="2736" priority="417" operator="notEqual">
      <formula>0</formula>
    </cfRule>
  </conditionalFormatting>
  <conditionalFormatting sqref="N31:N38">
    <cfRule type="containsErrors" dxfId="2735" priority="416">
      <formula>ISERROR(N31)</formula>
    </cfRule>
  </conditionalFormatting>
  <conditionalFormatting sqref="N31:N38">
    <cfRule type="containsErrors" dxfId="2734" priority="415">
      <formula>ISERROR(N31)</formula>
    </cfRule>
  </conditionalFormatting>
  <conditionalFormatting sqref="N35:N38">
    <cfRule type="cellIs" dxfId="2733" priority="414" operator="notEqual">
      <formula>0</formula>
    </cfRule>
  </conditionalFormatting>
  <conditionalFormatting sqref="N49:N56">
    <cfRule type="containsErrors" dxfId="2732" priority="413">
      <formula>ISERROR(N49)</formula>
    </cfRule>
  </conditionalFormatting>
  <conditionalFormatting sqref="N49:N56">
    <cfRule type="containsErrors" dxfId="2731" priority="412">
      <formula>ISERROR(N49)</formula>
    </cfRule>
  </conditionalFormatting>
  <conditionalFormatting sqref="N53:N56">
    <cfRule type="cellIs" dxfId="2730" priority="411" operator="notEqual">
      <formula>0</formula>
    </cfRule>
  </conditionalFormatting>
  <conditionalFormatting sqref="N1:N9 N11 N19:N110">
    <cfRule type="containsErrors" dxfId="2729" priority="410">
      <formula>ISERROR(N1)</formula>
    </cfRule>
  </conditionalFormatting>
  <conditionalFormatting sqref="N1:N9 N11 N19:N110">
    <cfRule type="containsErrors" dxfId="2728" priority="409">
      <formula>ISERROR(N1)</formula>
    </cfRule>
  </conditionalFormatting>
  <conditionalFormatting sqref="N1:N9 N11 N19:N110">
    <cfRule type="containsErrors" dxfId="2727" priority="408">
      <formula>ISERROR(N1)</formula>
    </cfRule>
  </conditionalFormatting>
  <conditionalFormatting sqref="N94:N110">
    <cfRule type="containsErrors" dxfId="2726" priority="407">
      <formula>ISERROR(N94)</formula>
    </cfRule>
  </conditionalFormatting>
  <conditionalFormatting sqref="N94:N110">
    <cfRule type="containsErrors" dxfId="2725" priority="406">
      <formula>ISERROR(N94)</formula>
    </cfRule>
  </conditionalFormatting>
  <conditionalFormatting sqref="N107:N110">
    <cfRule type="cellIs" dxfId="2724" priority="405" operator="notEqual">
      <formula>0</formula>
    </cfRule>
  </conditionalFormatting>
  <conditionalFormatting sqref="N76:N92">
    <cfRule type="containsErrors" dxfId="2723" priority="404">
      <formula>ISERROR(N76)</formula>
    </cfRule>
  </conditionalFormatting>
  <conditionalFormatting sqref="N76:N92">
    <cfRule type="containsErrors" dxfId="2722" priority="403">
      <formula>ISERROR(N76)</formula>
    </cfRule>
  </conditionalFormatting>
  <conditionalFormatting sqref="N89:N92">
    <cfRule type="cellIs" dxfId="2721" priority="402" operator="notEqual">
      <formula>0</formula>
    </cfRule>
  </conditionalFormatting>
  <conditionalFormatting sqref="N58:N74">
    <cfRule type="containsErrors" dxfId="2720" priority="401">
      <formula>ISERROR(N58)</formula>
    </cfRule>
  </conditionalFormatting>
  <conditionalFormatting sqref="N58:N74">
    <cfRule type="containsErrors" dxfId="2719" priority="400">
      <formula>ISERROR(N58)</formula>
    </cfRule>
  </conditionalFormatting>
  <conditionalFormatting sqref="N71:N74">
    <cfRule type="cellIs" dxfId="2718" priority="399" operator="notEqual">
      <formula>0</formula>
    </cfRule>
  </conditionalFormatting>
  <conditionalFormatting sqref="N40:N56">
    <cfRule type="containsErrors" dxfId="2717" priority="398">
      <formula>ISERROR(N40)</formula>
    </cfRule>
  </conditionalFormatting>
  <conditionalFormatting sqref="N40:N56">
    <cfRule type="containsErrors" dxfId="2716" priority="397">
      <formula>ISERROR(N40)</formula>
    </cfRule>
  </conditionalFormatting>
  <conditionalFormatting sqref="N53:N56">
    <cfRule type="cellIs" dxfId="2715" priority="396" operator="notEqual">
      <formula>0</formula>
    </cfRule>
  </conditionalFormatting>
  <conditionalFormatting sqref="N4:N9 N11 N19:N20">
    <cfRule type="containsErrors" dxfId="2714" priority="395">
      <formula>ISERROR(N4)</formula>
    </cfRule>
  </conditionalFormatting>
  <conditionalFormatting sqref="N4:N9 N11">
    <cfRule type="containsErrors" dxfId="2713" priority="394">
      <formula>ISERROR(N4)</formula>
    </cfRule>
  </conditionalFormatting>
  <conditionalFormatting sqref="N17:N20">
    <cfRule type="cellIs" dxfId="2712" priority="393" operator="notEqual">
      <formula>0</formula>
    </cfRule>
  </conditionalFormatting>
  <conditionalFormatting sqref="N22:N38">
    <cfRule type="containsErrors" dxfId="2711" priority="392">
      <formula>ISERROR(N22)</formula>
    </cfRule>
  </conditionalFormatting>
  <conditionalFormatting sqref="N22:N38">
    <cfRule type="containsErrors" dxfId="2710" priority="391">
      <formula>ISERROR(N22)</formula>
    </cfRule>
  </conditionalFormatting>
  <conditionalFormatting sqref="N35:N38">
    <cfRule type="cellIs" dxfId="2709" priority="390" operator="notEqual">
      <formula>0</formula>
    </cfRule>
  </conditionalFormatting>
  <conditionalFormatting sqref="N50">
    <cfRule type="containsErrors" dxfId="2708" priority="389">
      <formula>ISERROR(N50)</formula>
    </cfRule>
  </conditionalFormatting>
  <conditionalFormatting sqref="N50">
    <cfRule type="containsErrors" dxfId="2707" priority="388">
      <formula>ISERROR(N50)</formula>
    </cfRule>
  </conditionalFormatting>
  <conditionalFormatting sqref="N68">
    <cfRule type="containsErrors" dxfId="2706" priority="387">
      <formula>ISERROR(N68)</formula>
    </cfRule>
  </conditionalFormatting>
  <conditionalFormatting sqref="N68">
    <cfRule type="containsErrors" dxfId="2705" priority="386">
      <formula>ISERROR(N68)</formula>
    </cfRule>
  </conditionalFormatting>
  <conditionalFormatting sqref="N86">
    <cfRule type="containsErrors" dxfId="2704" priority="385">
      <formula>ISERROR(N86)</formula>
    </cfRule>
  </conditionalFormatting>
  <conditionalFormatting sqref="N86">
    <cfRule type="containsErrors" dxfId="2703" priority="384">
      <formula>ISERROR(N86)</formula>
    </cfRule>
  </conditionalFormatting>
  <conditionalFormatting sqref="N104">
    <cfRule type="containsErrors" dxfId="2702" priority="383">
      <formula>ISERROR(N104)</formula>
    </cfRule>
  </conditionalFormatting>
  <conditionalFormatting sqref="N104">
    <cfRule type="containsErrors" dxfId="2701" priority="382">
      <formula>ISERROR(N104)</formula>
    </cfRule>
  </conditionalFormatting>
  <conditionalFormatting sqref="N31:N38">
    <cfRule type="containsErrors" dxfId="2700" priority="381">
      <formula>ISERROR(N31)</formula>
    </cfRule>
  </conditionalFormatting>
  <conditionalFormatting sqref="N31:N38">
    <cfRule type="containsErrors" dxfId="2699" priority="380">
      <formula>ISERROR(N31)</formula>
    </cfRule>
  </conditionalFormatting>
  <conditionalFormatting sqref="N35:N38">
    <cfRule type="cellIs" dxfId="2698" priority="379" operator="notEqual">
      <formula>0</formula>
    </cfRule>
  </conditionalFormatting>
  <conditionalFormatting sqref="N49:N56">
    <cfRule type="containsErrors" dxfId="2697" priority="378">
      <formula>ISERROR(N49)</formula>
    </cfRule>
  </conditionalFormatting>
  <conditionalFormatting sqref="N49:N56">
    <cfRule type="containsErrors" dxfId="2696" priority="377">
      <formula>ISERROR(N49)</formula>
    </cfRule>
  </conditionalFormatting>
  <conditionalFormatting sqref="N53:N56">
    <cfRule type="cellIs" dxfId="2695" priority="376" operator="notEqual">
      <formula>0</formula>
    </cfRule>
  </conditionalFormatting>
  <conditionalFormatting sqref="N49:N56">
    <cfRule type="containsErrors" dxfId="2694" priority="375">
      <formula>ISERROR(N49)</formula>
    </cfRule>
  </conditionalFormatting>
  <conditionalFormatting sqref="N49:N56">
    <cfRule type="containsErrors" dxfId="2693" priority="374">
      <formula>ISERROR(N49)</formula>
    </cfRule>
  </conditionalFormatting>
  <conditionalFormatting sqref="N53:N56">
    <cfRule type="cellIs" dxfId="2692" priority="373" operator="notEqual">
      <formula>0</formula>
    </cfRule>
  </conditionalFormatting>
  <conditionalFormatting sqref="N31:N38">
    <cfRule type="containsErrors" dxfId="2691" priority="372">
      <formula>ISERROR(N31)</formula>
    </cfRule>
  </conditionalFormatting>
  <conditionalFormatting sqref="N31:N38">
    <cfRule type="containsErrors" dxfId="2690" priority="371">
      <formula>ISERROR(N31)</formula>
    </cfRule>
  </conditionalFormatting>
  <conditionalFormatting sqref="N35:N38">
    <cfRule type="cellIs" dxfId="2689" priority="370" operator="notEqual">
      <formula>0</formula>
    </cfRule>
  </conditionalFormatting>
  <conditionalFormatting sqref="N49:N56">
    <cfRule type="containsErrors" dxfId="2688" priority="369">
      <formula>ISERROR(N49)</formula>
    </cfRule>
  </conditionalFormatting>
  <conditionalFormatting sqref="N49:N56">
    <cfRule type="containsErrors" dxfId="2687" priority="368">
      <formula>ISERROR(N49)</formula>
    </cfRule>
  </conditionalFormatting>
  <conditionalFormatting sqref="N53:N56">
    <cfRule type="cellIs" dxfId="2686" priority="367" operator="notEqual">
      <formula>0</formula>
    </cfRule>
  </conditionalFormatting>
  <conditionalFormatting sqref="N19:N20">
    <cfRule type="containsErrors" dxfId="2685" priority="366">
      <formula>ISERROR(N19)</formula>
    </cfRule>
  </conditionalFormatting>
  <conditionalFormatting sqref="N17:N20">
    <cfRule type="cellIs" dxfId="2684" priority="365" operator="notEqual">
      <formula>0</formula>
    </cfRule>
  </conditionalFormatting>
  <conditionalFormatting sqref="N19:N20">
    <cfRule type="containsErrors" dxfId="2683" priority="364">
      <formula>ISERROR(N19)</formula>
    </cfRule>
  </conditionalFormatting>
  <conditionalFormatting sqref="N17:N20">
    <cfRule type="cellIs" dxfId="2682" priority="363" operator="notEqual">
      <formula>0</formula>
    </cfRule>
  </conditionalFormatting>
  <conditionalFormatting sqref="N19:N20">
    <cfRule type="containsErrors" dxfId="2681" priority="362">
      <formula>ISERROR(N19)</formula>
    </cfRule>
  </conditionalFormatting>
  <conditionalFormatting sqref="N17:N20">
    <cfRule type="cellIs" dxfId="2680" priority="361" operator="notEqual">
      <formula>0</formula>
    </cfRule>
  </conditionalFormatting>
  <conditionalFormatting sqref="N19:N20">
    <cfRule type="containsErrors" dxfId="2679" priority="360">
      <formula>ISERROR(N19)</formula>
    </cfRule>
  </conditionalFormatting>
  <conditionalFormatting sqref="N17:N20">
    <cfRule type="cellIs" dxfId="2678" priority="359" operator="notEqual">
      <formula>0</formula>
    </cfRule>
  </conditionalFormatting>
  <conditionalFormatting sqref="N19:N20">
    <cfRule type="containsErrors" dxfId="2677" priority="358">
      <formula>ISERROR(N19)</formula>
    </cfRule>
  </conditionalFormatting>
  <conditionalFormatting sqref="N17:N20">
    <cfRule type="cellIs" dxfId="2676" priority="357" operator="notEqual">
      <formula>0</formula>
    </cfRule>
  </conditionalFormatting>
  <conditionalFormatting sqref="N37:N38">
    <cfRule type="containsErrors" dxfId="2675" priority="356">
      <formula>ISERROR(N37)</formula>
    </cfRule>
  </conditionalFormatting>
  <conditionalFormatting sqref="N35:N38">
    <cfRule type="cellIs" dxfId="2674" priority="355" operator="notEqual">
      <formula>0</formula>
    </cfRule>
  </conditionalFormatting>
  <conditionalFormatting sqref="N37:N38">
    <cfRule type="containsErrors" dxfId="2673" priority="354">
      <formula>ISERROR(N37)</formula>
    </cfRule>
  </conditionalFormatting>
  <conditionalFormatting sqref="N35:N38">
    <cfRule type="cellIs" dxfId="2672" priority="353" operator="notEqual">
      <formula>0</formula>
    </cfRule>
  </conditionalFormatting>
  <conditionalFormatting sqref="N37:N38">
    <cfRule type="containsErrors" dxfId="2671" priority="352">
      <formula>ISERROR(N37)</formula>
    </cfRule>
  </conditionalFormatting>
  <conditionalFormatting sqref="N35:N38">
    <cfRule type="cellIs" dxfId="2670" priority="351" operator="notEqual">
      <formula>0</formula>
    </cfRule>
  </conditionalFormatting>
  <conditionalFormatting sqref="N37:N38">
    <cfRule type="containsErrors" dxfId="2669" priority="350">
      <formula>ISERROR(N37)</formula>
    </cfRule>
  </conditionalFormatting>
  <conditionalFormatting sqref="N35:N38">
    <cfRule type="cellIs" dxfId="2668" priority="349" operator="notEqual">
      <formula>0</formula>
    </cfRule>
  </conditionalFormatting>
  <conditionalFormatting sqref="N37:N38">
    <cfRule type="containsErrors" dxfId="2667" priority="348">
      <formula>ISERROR(N37)</formula>
    </cfRule>
  </conditionalFormatting>
  <conditionalFormatting sqref="N35:N38">
    <cfRule type="cellIs" dxfId="2666" priority="347" operator="notEqual">
      <formula>0</formula>
    </cfRule>
  </conditionalFormatting>
  <conditionalFormatting sqref="N55:N56">
    <cfRule type="containsErrors" dxfId="2665" priority="346">
      <formula>ISERROR(N55)</formula>
    </cfRule>
  </conditionalFormatting>
  <conditionalFormatting sqref="N53:N56">
    <cfRule type="cellIs" dxfId="2664" priority="345" operator="notEqual">
      <formula>0</formula>
    </cfRule>
  </conditionalFormatting>
  <conditionalFormatting sqref="N55:N56">
    <cfRule type="containsErrors" dxfId="2663" priority="344">
      <formula>ISERROR(N55)</formula>
    </cfRule>
  </conditionalFormatting>
  <conditionalFormatting sqref="N53:N56">
    <cfRule type="cellIs" dxfId="2662" priority="343" operator="notEqual">
      <formula>0</formula>
    </cfRule>
  </conditionalFormatting>
  <conditionalFormatting sqref="N55:N56">
    <cfRule type="containsErrors" dxfId="2661" priority="342">
      <formula>ISERROR(N55)</formula>
    </cfRule>
  </conditionalFormatting>
  <conditionalFormatting sqref="N53:N56">
    <cfRule type="cellIs" dxfId="2660" priority="341" operator="notEqual">
      <formula>0</formula>
    </cfRule>
  </conditionalFormatting>
  <conditionalFormatting sqref="N55:N56">
    <cfRule type="containsErrors" dxfId="2659" priority="340">
      <formula>ISERROR(N55)</formula>
    </cfRule>
  </conditionalFormatting>
  <conditionalFormatting sqref="N53:N56">
    <cfRule type="cellIs" dxfId="2658" priority="339" operator="notEqual">
      <formula>0</formula>
    </cfRule>
  </conditionalFormatting>
  <conditionalFormatting sqref="N55:N56">
    <cfRule type="containsErrors" dxfId="2657" priority="338">
      <formula>ISERROR(N55)</formula>
    </cfRule>
  </conditionalFormatting>
  <conditionalFormatting sqref="N53:N56">
    <cfRule type="cellIs" dxfId="2656" priority="337" operator="notEqual">
      <formula>0</formula>
    </cfRule>
  </conditionalFormatting>
  <conditionalFormatting sqref="N73:N74">
    <cfRule type="containsErrors" dxfId="2655" priority="336">
      <formula>ISERROR(N73)</formula>
    </cfRule>
  </conditionalFormatting>
  <conditionalFormatting sqref="N71:N74">
    <cfRule type="cellIs" dxfId="2654" priority="335" operator="notEqual">
      <formula>0</formula>
    </cfRule>
  </conditionalFormatting>
  <conditionalFormatting sqref="N73:N74">
    <cfRule type="containsErrors" dxfId="2653" priority="334">
      <formula>ISERROR(N73)</formula>
    </cfRule>
  </conditionalFormatting>
  <conditionalFormatting sqref="N71:N74">
    <cfRule type="cellIs" dxfId="2652" priority="333" operator="notEqual">
      <formula>0</formula>
    </cfRule>
  </conditionalFormatting>
  <conditionalFormatting sqref="N73:N74">
    <cfRule type="containsErrors" dxfId="2651" priority="332">
      <formula>ISERROR(N73)</formula>
    </cfRule>
  </conditionalFormatting>
  <conditionalFormatting sqref="N71:N74">
    <cfRule type="cellIs" dxfId="2650" priority="331" operator="notEqual">
      <formula>0</formula>
    </cfRule>
  </conditionalFormatting>
  <conditionalFormatting sqref="N73:N74">
    <cfRule type="containsErrors" dxfId="2649" priority="330">
      <formula>ISERROR(N73)</formula>
    </cfRule>
  </conditionalFormatting>
  <conditionalFormatting sqref="N71:N74">
    <cfRule type="cellIs" dxfId="2648" priority="329" operator="notEqual">
      <formula>0</formula>
    </cfRule>
  </conditionalFormatting>
  <conditionalFormatting sqref="N73:N74">
    <cfRule type="containsErrors" dxfId="2647" priority="328">
      <formula>ISERROR(N73)</formula>
    </cfRule>
  </conditionalFormatting>
  <conditionalFormatting sqref="N71:N74">
    <cfRule type="cellIs" dxfId="2646" priority="327" operator="notEqual">
      <formula>0</formula>
    </cfRule>
  </conditionalFormatting>
  <conditionalFormatting sqref="N91:N92">
    <cfRule type="containsErrors" dxfId="2645" priority="326">
      <formula>ISERROR(N91)</formula>
    </cfRule>
  </conditionalFormatting>
  <conditionalFormatting sqref="N89:N92">
    <cfRule type="cellIs" dxfId="2644" priority="325" operator="notEqual">
      <formula>0</formula>
    </cfRule>
  </conditionalFormatting>
  <conditionalFormatting sqref="N91:N92">
    <cfRule type="containsErrors" dxfId="2643" priority="324">
      <formula>ISERROR(N91)</formula>
    </cfRule>
  </conditionalFormatting>
  <conditionalFormatting sqref="N89:N92">
    <cfRule type="cellIs" dxfId="2642" priority="323" operator="notEqual">
      <formula>0</formula>
    </cfRule>
  </conditionalFormatting>
  <conditionalFormatting sqref="N91:N92">
    <cfRule type="containsErrors" dxfId="2641" priority="322">
      <formula>ISERROR(N91)</formula>
    </cfRule>
  </conditionalFormatting>
  <conditionalFormatting sqref="N89:N92">
    <cfRule type="cellIs" dxfId="2640" priority="321" operator="notEqual">
      <formula>0</formula>
    </cfRule>
  </conditionalFormatting>
  <conditionalFormatting sqref="N91:N92">
    <cfRule type="containsErrors" dxfId="2639" priority="320">
      <formula>ISERROR(N91)</formula>
    </cfRule>
  </conditionalFormatting>
  <conditionalFormatting sqref="N89:N92">
    <cfRule type="cellIs" dxfId="2638" priority="319" operator="notEqual">
      <formula>0</formula>
    </cfRule>
  </conditionalFormatting>
  <conditionalFormatting sqref="N91:N92">
    <cfRule type="containsErrors" dxfId="2637" priority="318">
      <formula>ISERROR(N91)</formula>
    </cfRule>
  </conditionalFormatting>
  <conditionalFormatting sqref="N89:N92">
    <cfRule type="cellIs" dxfId="2636" priority="317" operator="notEqual">
      <formula>0</formula>
    </cfRule>
  </conditionalFormatting>
  <conditionalFormatting sqref="N109:N110">
    <cfRule type="containsErrors" dxfId="2635" priority="316">
      <formula>ISERROR(N109)</formula>
    </cfRule>
  </conditionalFormatting>
  <conditionalFormatting sqref="N107:N110">
    <cfRule type="cellIs" dxfId="2634" priority="315" operator="notEqual">
      <formula>0</formula>
    </cfRule>
  </conditionalFormatting>
  <conditionalFormatting sqref="N109:N110">
    <cfRule type="containsErrors" dxfId="2633" priority="314">
      <formula>ISERROR(N109)</formula>
    </cfRule>
  </conditionalFormatting>
  <conditionalFormatting sqref="N107:N110">
    <cfRule type="cellIs" dxfId="2632" priority="313" operator="notEqual">
      <formula>0</formula>
    </cfRule>
  </conditionalFormatting>
  <conditionalFormatting sqref="N109:N110">
    <cfRule type="containsErrors" dxfId="2631" priority="312">
      <formula>ISERROR(N109)</formula>
    </cfRule>
  </conditionalFormatting>
  <conditionalFormatting sqref="N107:N110">
    <cfRule type="cellIs" dxfId="2630" priority="311" operator="notEqual">
      <formula>0</formula>
    </cfRule>
  </conditionalFormatting>
  <conditionalFormatting sqref="N109:N110">
    <cfRule type="containsErrors" dxfId="2629" priority="310">
      <formula>ISERROR(N109)</formula>
    </cfRule>
  </conditionalFormatting>
  <conditionalFormatting sqref="N107:N110">
    <cfRule type="cellIs" dxfId="2628" priority="309" operator="notEqual">
      <formula>0</formula>
    </cfRule>
  </conditionalFormatting>
  <conditionalFormatting sqref="N109:N110">
    <cfRule type="containsErrors" dxfId="2627" priority="308">
      <formula>ISERROR(N109)</formula>
    </cfRule>
  </conditionalFormatting>
  <conditionalFormatting sqref="N107:N110">
    <cfRule type="cellIs" dxfId="2626" priority="307" operator="notEqual">
      <formula>0</formula>
    </cfRule>
  </conditionalFormatting>
  <conditionalFormatting sqref="CY1:DA1048576">
    <cfRule type="containsErrors" dxfId="50" priority="17">
      <formula>ISERROR(CY1)</formula>
    </cfRule>
  </conditionalFormatting>
  <conditionalFormatting sqref="CY1:DA1048576">
    <cfRule type="cellIs" dxfId="49" priority="1" operator="equal">
      <formula>"◎"</formula>
    </cfRule>
    <cfRule type="cellIs" dxfId="48" priority="2" operator="equal">
      <formula>"△"</formula>
    </cfRule>
    <cfRule type="cellIs" dxfId="47" priority="3" operator="equal">
      <formula>"〇"</formula>
    </cfRule>
    <cfRule type="cellIs" dxfId="46" priority="4" operator="equal">
      <formula>"晩"</formula>
    </cfRule>
    <cfRule type="cellIs" dxfId="45" priority="5" operator="equal">
      <formula>"堅"</formula>
    </cfRule>
    <cfRule type="cellIs" dxfId="44" priority="6" operator="equal">
      <formula>"丈"</formula>
    </cfRule>
    <cfRule type="cellIs" dxfId="43" priority="7" operator="equal">
      <formula>"早"</formula>
    </cfRule>
    <cfRule type="cellIs" dxfId="42" priority="8" operator="equal">
      <formula>"難"</formula>
    </cfRule>
    <cfRule type="cellIs" dxfId="41" priority="9" operator="equal">
      <formula>"ダ"</formula>
    </cfRule>
    <cfRule type="cellIs" dxfId="40" priority="10" operator="equal">
      <formula>"長"</formula>
    </cfRule>
    <cfRule type="cellIs" dxfId="39" priority="11" operator="equal">
      <formula>"底"</formula>
    </cfRule>
    <cfRule type="cellIs" dxfId="38" priority="15" operator="equal">
      <formula>"短"</formula>
    </cfRule>
    <cfRule type="cellIs" dxfId="37" priority="16" operator="equal">
      <formula>0</formula>
    </cfRule>
  </conditionalFormatting>
  <conditionalFormatting sqref="CY1:DA1048576">
    <cfRule type="cellIs" dxfId="36" priority="13" operator="equal">
      <formula>"短"</formula>
    </cfRule>
    <cfRule type="cellIs" dxfId="35" priority="14" operator="equal">
      <formula>0</formula>
    </cfRule>
  </conditionalFormatting>
  <conditionalFormatting sqref="CY1:DA1048576">
    <cfRule type="cellIs" dxfId="34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F00-000000000000}">
      <formula1>$Q$140:$Q$144</formula1>
    </dataValidation>
    <dataValidation type="list" allowBlank="1" showInputMessage="1" showErrorMessage="1" sqref="Q19 Q37 Q55 Q73 Q91 Q109" xr:uid="{00000000-0002-0000-0F00-000001000000}">
      <formula1>$Q$133:$Q$137</formula1>
    </dataValidation>
    <dataValidation type="list" allowBlank="1" showInputMessage="1" showErrorMessage="1" sqref="Q18 Q36 Q54 Q72 Q90 Q108" xr:uid="{00000000-0002-0000-0F00-000002000000}">
      <formula1>$Q$126:$Q$130</formula1>
    </dataValidation>
    <dataValidation type="list" allowBlank="1" showInputMessage="1" showErrorMessage="1" sqref="Q17 Q35 Q53 Q71 Q89 Q107" xr:uid="{00000000-0002-0000-0F00-000003000000}">
      <formula1>$Q$119:$Q$123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DA673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1" spans="2:104" ht="15" customHeight="1" x14ac:dyDescent="0.15">
      <c r="CX1" t="s">
        <v>988</v>
      </c>
      <c r="CZ1" s="27" t="s">
        <v>5151</v>
      </c>
    </row>
    <row r="2" spans="2:104" ht="15" customHeight="1" x14ac:dyDescent="0.15">
      <c r="V2" s="47" t="s">
        <v>3001</v>
      </c>
      <c r="CX2" t="s">
        <v>1266</v>
      </c>
      <c r="CZ2" s="27" t="s">
        <v>5151</v>
      </c>
    </row>
    <row r="3" spans="2:104" ht="15" customHeight="1" x14ac:dyDescent="0.15">
      <c r="V3" s="77" t="s">
        <v>3017</v>
      </c>
      <c r="CX3" t="s">
        <v>150</v>
      </c>
      <c r="CZ3" s="27" t="s">
        <v>5152</v>
      </c>
    </row>
    <row r="4" spans="2:104" ht="15" customHeight="1" x14ac:dyDescent="0.15">
      <c r="B4" s="16" t="e">
        <f>AM7</f>
        <v>#N/A</v>
      </c>
      <c r="C4" s="36" t="e">
        <f>BH7</f>
        <v>#N/A</v>
      </c>
      <c r="D4" s="44"/>
      <c r="E4" s="44" t="e">
        <f>BL7</f>
        <v>#N/A</v>
      </c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2937</v>
      </c>
      <c r="V4" s="59" t="s">
        <v>2948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2921</v>
      </c>
      <c r="AL4" s="28" t="s">
        <v>2918</v>
      </c>
      <c r="AM4" s="20" t="s">
        <v>2917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  <c r="CX4" t="s">
        <v>94</v>
      </c>
      <c r="CY4" s="27" t="s">
        <v>5153</v>
      </c>
      <c r="CZ4" s="27" t="s">
        <v>2936</v>
      </c>
    </row>
    <row r="5" spans="2:104" ht="15" customHeight="1" x14ac:dyDescent="0.15">
      <c r="B5" s="29" t="e">
        <f>BG7</f>
        <v>#N/A</v>
      </c>
      <c r="C5" s="36" t="e">
        <f>AL7</f>
        <v>#N/A</v>
      </c>
      <c r="D5" s="44"/>
      <c r="E5" s="44" t="e">
        <f>AY7</f>
        <v>#N/A</v>
      </c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3019</v>
      </c>
      <c r="O5" s="63" t="s">
        <v>3020</v>
      </c>
      <c r="P5" s="62" t="s">
        <v>3021</v>
      </c>
      <c r="Q5" s="63"/>
      <c r="U5" s="73">
        <f>系統表!AK18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2955</v>
      </c>
      <c r="AA5" s="46" t="str">
        <f>N11</f>
        <v>×</v>
      </c>
      <c r="AB5" s="66" t="s">
        <v>2929</v>
      </c>
      <c r="AC5" s="46" t="str">
        <f>O11</f>
        <v>×</v>
      </c>
      <c r="AD5" s="66" t="s">
        <v>2930</v>
      </c>
      <c r="AE5" s="46" t="str">
        <f>P11</f>
        <v>○</v>
      </c>
      <c r="AF5" s="65" t="s">
        <v>2956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  <c r="CX5" t="s">
        <v>1557</v>
      </c>
      <c r="CZ5" s="27" t="s">
        <v>5152</v>
      </c>
    </row>
    <row r="6" spans="2:104" ht="15" customHeight="1" x14ac:dyDescent="0.15">
      <c r="B6" s="1" t="s">
        <v>2919</v>
      </c>
      <c r="C6" s="32" t="e">
        <f>AZ7</f>
        <v>#N/A</v>
      </c>
      <c r="D6" s="27" t="e">
        <f t="shared" ref="D6:D20" si="1">VLOOKUP(C6,$CX$1:$CZ$2000,2,0)</f>
        <v>#N/A</v>
      </c>
      <c r="E6" s="27" t="e">
        <f t="shared" ref="E6:E20" si="2">VLOOKUP(C6,$CX$1:$CZ$2000,3,0)</f>
        <v>#N/A</v>
      </c>
      <c r="F6" s="34" t="e">
        <f>AQ7</f>
        <v>#N/A</v>
      </c>
      <c r="G6" s="17"/>
      <c r="H6" s="1" t="s">
        <v>2919</v>
      </c>
      <c r="I6" s="32" t="e">
        <f>AZ5</f>
        <v>#N/A</v>
      </c>
      <c r="J6" s="27" t="e">
        <f t="shared" ref="J6:J20" si="3">VLOOKUP(I6,$CX$1:$CZ$2000,2,0)</f>
        <v>#N/A</v>
      </c>
      <c r="K6" s="27" t="e">
        <f t="shared" ref="K6:K20" si="4">VLOOKUP(I6,$CX$1:$CZ$2000,3,0)</f>
        <v>#N/A</v>
      </c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2938</v>
      </c>
      <c r="V6" s="55" t="s">
        <v>2948</v>
      </c>
      <c r="W6" s="53" t="s">
        <v>2917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2921</v>
      </c>
      <c r="AL6" s="23" t="s">
        <v>2918</v>
      </c>
      <c r="AM6" s="24" t="s">
        <v>2917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  <c r="CX6" t="s">
        <v>669</v>
      </c>
      <c r="CZ6" s="27" t="s">
        <v>5154</v>
      </c>
    </row>
    <row r="7" spans="2:104" ht="15" customHeight="1" x14ac:dyDescent="0.15">
      <c r="B7" s="1" t="s">
        <v>2919</v>
      </c>
      <c r="C7" s="15" t="e">
        <f>BA7</f>
        <v>#N/A</v>
      </c>
      <c r="D7" s="30" t="e">
        <f t="shared" si="1"/>
        <v>#N/A</v>
      </c>
      <c r="E7" s="30" t="e">
        <f t="shared" si="2"/>
        <v>#N/A</v>
      </c>
      <c r="F7" s="31"/>
      <c r="G7" s="17"/>
      <c r="H7" s="1" t="s">
        <v>2919</v>
      </c>
      <c r="I7" s="15" t="e">
        <f>BA5</f>
        <v>#N/A</v>
      </c>
      <c r="J7" s="30" t="e">
        <f t="shared" si="3"/>
        <v>#N/A</v>
      </c>
      <c r="K7" s="30" t="e">
        <f t="shared" si="4"/>
        <v>#N/A</v>
      </c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系統表!AK19</f>
        <v>0</v>
      </c>
      <c r="V7" s="48" t="e">
        <f>AL7</f>
        <v>#N/A</v>
      </c>
      <c r="W7" s="46" t="e">
        <f t="shared" ref="W7" si="5">AM7</f>
        <v>#N/A</v>
      </c>
      <c r="X7" s="46" t="e">
        <f t="shared" ref="X7:Y7" si="6">BH7</f>
        <v>#N/A</v>
      </c>
      <c r="Y7" s="46" t="e">
        <f t="shared" si="6"/>
        <v>#N/A</v>
      </c>
      <c r="Z7" s="46" t="e">
        <f t="shared" ref="Z7:AD7" si="7">AW7</f>
        <v>#N/A</v>
      </c>
      <c r="AA7" s="46" t="e">
        <f t="shared" si="7"/>
        <v>#N/A</v>
      </c>
      <c r="AB7" s="46" t="e">
        <f t="shared" si="7"/>
        <v>#N/A</v>
      </c>
      <c r="AC7" s="46" t="e">
        <f t="shared" si="7"/>
        <v>#N/A</v>
      </c>
      <c r="AD7" s="46" t="e">
        <f t="shared" si="7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  <c r="CX7" t="s">
        <v>712</v>
      </c>
      <c r="CZ7" s="27" t="s">
        <v>5152</v>
      </c>
    </row>
    <row r="8" spans="2:104" ht="15" customHeight="1" x14ac:dyDescent="0.15">
      <c r="B8" s="1" t="s">
        <v>2919</v>
      </c>
      <c r="C8" s="15" t="e">
        <f>BC7</f>
        <v>#N/A</v>
      </c>
      <c r="D8" s="30" t="e">
        <f t="shared" si="1"/>
        <v>#N/A</v>
      </c>
      <c r="E8" s="30" t="e">
        <f t="shared" si="2"/>
        <v>#N/A</v>
      </c>
      <c r="F8" s="31"/>
      <c r="G8" s="17"/>
      <c r="H8" s="1" t="s">
        <v>2919</v>
      </c>
      <c r="I8" s="15" t="e">
        <f>BC5</f>
        <v>#N/A</v>
      </c>
      <c r="J8" s="30" t="e">
        <f t="shared" si="3"/>
        <v>#N/A</v>
      </c>
      <c r="K8" s="30" t="e">
        <f t="shared" si="4"/>
        <v>#N/A</v>
      </c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2939</v>
      </c>
      <c r="V8" s="55" t="s">
        <v>2948</v>
      </c>
      <c r="W8" s="53" t="s">
        <v>2917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  <c r="CX8" t="s">
        <v>633</v>
      </c>
      <c r="CZ8" s="27" t="s">
        <v>5154</v>
      </c>
    </row>
    <row r="9" spans="2:104" ht="15" customHeight="1" x14ac:dyDescent="0.15">
      <c r="B9" s="1" t="s">
        <v>2919</v>
      </c>
      <c r="C9" s="15" t="e">
        <f>BQ7</f>
        <v>#N/A</v>
      </c>
      <c r="D9" s="30" t="e">
        <f t="shared" si="1"/>
        <v>#N/A</v>
      </c>
      <c r="E9" s="30" t="e">
        <f t="shared" si="2"/>
        <v>#N/A</v>
      </c>
      <c r="F9" s="31"/>
      <c r="G9" s="17"/>
      <c r="H9" s="1" t="s">
        <v>2919</v>
      </c>
      <c r="I9" s="15" t="e">
        <f>BQ5</f>
        <v>#N/A</v>
      </c>
      <c r="J9" s="30" t="e">
        <f t="shared" si="3"/>
        <v>#N/A</v>
      </c>
      <c r="K9" s="30" t="e">
        <f t="shared" si="4"/>
        <v>#N/A</v>
      </c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系統表!AK20</f>
        <v>0</v>
      </c>
      <c r="V9" s="48" t="e">
        <f>AL23</f>
        <v>#N/A</v>
      </c>
      <c r="W9" s="46" t="e">
        <f t="shared" ref="W9" si="8">AM23</f>
        <v>#N/A</v>
      </c>
      <c r="X9" s="46" t="e">
        <f t="shared" ref="X9:Y9" si="9">BH23</f>
        <v>#N/A</v>
      </c>
      <c r="Y9" s="46" t="e">
        <f t="shared" si="9"/>
        <v>#N/A</v>
      </c>
      <c r="Z9" s="46" t="e">
        <f t="shared" ref="Z9:AD9" si="10">AW23</f>
        <v>#N/A</v>
      </c>
      <c r="AA9" s="46" t="e">
        <f t="shared" si="10"/>
        <v>#N/A</v>
      </c>
      <c r="AB9" s="46" t="e">
        <f t="shared" si="10"/>
        <v>#N/A</v>
      </c>
      <c r="AC9" s="46" t="e">
        <f t="shared" si="10"/>
        <v>#N/A</v>
      </c>
      <c r="AD9" s="46" t="e">
        <f t="shared" si="10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  <c r="CX9" t="s">
        <v>358</v>
      </c>
      <c r="CY9" s="27" t="s">
        <v>5154</v>
      </c>
      <c r="CZ9" s="27" t="s">
        <v>5155</v>
      </c>
    </row>
    <row r="10" spans="2:104" ht="15" customHeight="1" x14ac:dyDescent="0.15">
      <c r="B10" s="2" t="s">
        <v>2920</v>
      </c>
      <c r="C10" s="15" t="e">
        <f>BR7</f>
        <v>#N/A</v>
      </c>
      <c r="D10" s="30" t="e">
        <f t="shared" si="1"/>
        <v>#N/A</v>
      </c>
      <c r="E10" s="30" t="e">
        <f t="shared" si="2"/>
        <v>#N/A</v>
      </c>
      <c r="F10" s="35" t="e">
        <f>AU7</f>
        <v>#N/A</v>
      </c>
      <c r="G10" s="17"/>
      <c r="H10" s="2" t="s">
        <v>2920</v>
      </c>
      <c r="I10" s="15" t="e">
        <f>BR5</f>
        <v>#N/A</v>
      </c>
      <c r="J10" s="30" t="e">
        <f t="shared" si="3"/>
        <v>#N/A</v>
      </c>
      <c r="K10" s="30" t="e">
        <f t="shared" si="4"/>
        <v>#N/A</v>
      </c>
      <c r="L10" s="34"/>
      <c r="N10" s="65" t="s">
        <v>2955</v>
      </c>
      <c r="O10" s="66" t="s">
        <v>2929</v>
      </c>
      <c r="P10" s="66" t="s">
        <v>2930</v>
      </c>
      <c r="Q10" s="65" t="s">
        <v>2956</v>
      </c>
      <c r="U10" s="57">
        <f>AK25</f>
        <v>91</v>
      </c>
      <c r="V10" s="48" t="e">
        <f>AL25</f>
        <v>#N/A</v>
      </c>
      <c r="Z10" s="65" t="s">
        <v>2955</v>
      </c>
      <c r="AA10" s="46" t="str">
        <f>N29</f>
        <v>×</v>
      </c>
      <c r="AB10" s="66" t="s">
        <v>2929</v>
      </c>
      <c r="AC10" s="46" t="str">
        <f>O29</f>
        <v>×</v>
      </c>
      <c r="AD10" s="66" t="s">
        <v>2930</v>
      </c>
      <c r="AE10" s="46" t="str">
        <f>P29</f>
        <v>○</v>
      </c>
      <c r="AF10" s="65" t="s">
        <v>2956</v>
      </c>
      <c r="AG10" s="46">
        <f>Q29</f>
        <v>0</v>
      </c>
      <c r="AH10" s="13"/>
      <c r="AI10" s="13"/>
      <c r="CX10" t="s">
        <v>582</v>
      </c>
      <c r="CZ10" s="27" t="s">
        <v>5154</v>
      </c>
    </row>
    <row r="11" spans="2:104" ht="15" customHeight="1" x14ac:dyDescent="0.15">
      <c r="B11" s="1" t="s">
        <v>2919</v>
      </c>
      <c r="C11" s="15" t="e">
        <f>BD7</f>
        <v>#N/A</v>
      </c>
      <c r="D11" s="30" t="e">
        <f t="shared" si="1"/>
        <v>#N/A</v>
      </c>
      <c r="E11" s="30" t="e">
        <f t="shared" si="2"/>
        <v>#N/A</v>
      </c>
      <c r="F11" s="34" t="e">
        <f>AR7</f>
        <v>#N/A</v>
      </c>
      <c r="G11" s="17"/>
      <c r="H11" s="1" t="s">
        <v>2919</v>
      </c>
      <c r="I11" s="15" t="e">
        <f>BD5</f>
        <v>#N/A</v>
      </c>
      <c r="J11" s="30" t="e">
        <f t="shared" si="3"/>
        <v>#N/A</v>
      </c>
      <c r="K11" s="30" t="e">
        <f t="shared" si="4"/>
        <v>#N/A</v>
      </c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2940</v>
      </c>
      <c r="V11" s="55" t="s">
        <v>2948</v>
      </c>
      <c r="W11" s="53" t="s">
        <v>2917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  <c r="CX11" t="s">
        <v>1656</v>
      </c>
      <c r="CZ11" s="27" t="s">
        <v>5152</v>
      </c>
    </row>
    <row r="12" spans="2:104" ht="15" customHeight="1" x14ac:dyDescent="0.15">
      <c r="B12" s="1" t="s">
        <v>2919</v>
      </c>
      <c r="C12" s="15" t="e">
        <f>BS7</f>
        <v>#N/A</v>
      </c>
      <c r="D12" s="30" t="e">
        <f t="shared" si="1"/>
        <v>#N/A</v>
      </c>
      <c r="E12" s="30" t="e">
        <f t="shared" si="2"/>
        <v>#N/A</v>
      </c>
      <c r="F12" s="31"/>
      <c r="G12" s="17"/>
      <c r="H12" s="1" t="s">
        <v>2919</v>
      </c>
      <c r="I12" s="15" t="e">
        <f>BS5</f>
        <v>#N/A</v>
      </c>
      <c r="J12" s="30" t="e">
        <f t="shared" si="3"/>
        <v>#N/A</v>
      </c>
      <c r="K12" s="30" t="e">
        <f t="shared" si="4"/>
        <v>#N/A</v>
      </c>
      <c r="L12" s="31"/>
      <c r="U12" s="73">
        <f>系統表!AK21</f>
        <v>0</v>
      </c>
      <c r="V12" s="48" t="e">
        <f>AL41</f>
        <v>#N/A</v>
      </c>
      <c r="W12" s="46" t="e">
        <f t="shared" ref="W12" si="11">AM41</f>
        <v>#N/A</v>
      </c>
      <c r="X12" s="46" t="e">
        <f t="shared" ref="X12:Y12" si="12">BH41</f>
        <v>#N/A</v>
      </c>
      <c r="Y12" s="46" t="e">
        <f t="shared" si="12"/>
        <v>#N/A</v>
      </c>
      <c r="Z12" s="46" t="e">
        <f t="shared" ref="Z12:AD12" si="13">AW41</f>
        <v>#N/A</v>
      </c>
      <c r="AA12" s="46" t="e">
        <f t="shared" si="13"/>
        <v>#N/A</v>
      </c>
      <c r="AB12" s="46" t="e">
        <f t="shared" si="13"/>
        <v>#N/A</v>
      </c>
      <c r="AC12" s="46" t="e">
        <f t="shared" si="13"/>
        <v>#N/A</v>
      </c>
      <c r="AD12" s="46" t="e">
        <f t="shared" si="13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  <c r="CX12" t="s">
        <v>130</v>
      </c>
      <c r="CZ12" s="27" t="s">
        <v>5153</v>
      </c>
    </row>
    <row r="13" spans="2:104" ht="15" customHeight="1" x14ac:dyDescent="0.15">
      <c r="B13" s="2" t="s">
        <v>2920</v>
      </c>
      <c r="C13" s="15" t="e">
        <f>BT7</f>
        <v>#N/A</v>
      </c>
      <c r="D13" s="30" t="e">
        <f t="shared" si="1"/>
        <v>#N/A</v>
      </c>
      <c r="E13" s="30" t="e">
        <f t="shared" si="2"/>
        <v>#N/A</v>
      </c>
      <c r="F13" s="35" t="e">
        <f>AV7</f>
        <v>#N/A</v>
      </c>
      <c r="G13" s="17"/>
      <c r="H13" s="2" t="s">
        <v>2920</v>
      </c>
      <c r="I13" s="15" t="e">
        <f>BT5</f>
        <v>#N/A</v>
      </c>
      <c r="J13" s="30" t="e">
        <f t="shared" si="3"/>
        <v>#N/A</v>
      </c>
      <c r="K13" s="30" t="e">
        <f t="shared" si="4"/>
        <v>#N/A</v>
      </c>
      <c r="L13" s="34"/>
      <c r="O13" s="80" t="s">
        <v>2919</v>
      </c>
      <c r="R13" s="86" t="s">
        <v>3054</v>
      </c>
      <c r="U13" s="57">
        <f>AK43</f>
        <v>92</v>
      </c>
      <c r="V13" s="48" t="e">
        <f>AL43</f>
        <v>#N/A</v>
      </c>
      <c r="Z13" s="65" t="s">
        <v>2955</v>
      </c>
      <c r="AA13" s="46" t="str">
        <f>N47</f>
        <v>×</v>
      </c>
      <c r="AB13" s="66" t="s">
        <v>2929</v>
      </c>
      <c r="AC13" s="46" t="str">
        <f>O47</f>
        <v>×</v>
      </c>
      <c r="AD13" s="66" t="s">
        <v>2930</v>
      </c>
      <c r="AE13" s="46" t="str">
        <f>P47</f>
        <v>○</v>
      </c>
      <c r="AF13" s="65" t="s">
        <v>2956</v>
      </c>
      <c r="AG13" s="46">
        <f>Q47</f>
        <v>0</v>
      </c>
      <c r="AH13" s="13"/>
      <c r="AI13" s="13"/>
      <c r="CX13" t="s">
        <v>364</v>
      </c>
      <c r="CZ13" s="27" t="s">
        <v>5154</v>
      </c>
    </row>
    <row r="14" spans="2:104" ht="15" customHeight="1" x14ac:dyDescent="0.15">
      <c r="B14" s="1" t="s">
        <v>2919</v>
      </c>
      <c r="C14" s="15" t="e">
        <f>BB7</f>
        <v>#N/A</v>
      </c>
      <c r="D14" s="30" t="e">
        <f t="shared" si="1"/>
        <v>#N/A</v>
      </c>
      <c r="E14" s="30" t="e">
        <f t="shared" si="2"/>
        <v>#N/A</v>
      </c>
      <c r="F14" s="34" t="e">
        <f>AS7</f>
        <v>#N/A</v>
      </c>
      <c r="G14" s="17"/>
      <c r="H14" s="1" t="s">
        <v>2919</v>
      </c>
      <c r="I14" s="15" t="e">
        <f>BB5</f>
        <v>#N/A</v>
      </c>
      <c r="J14" s="30" t="e">
        <f t="shared" si="3"/>
        <v>#N/A</v>
      </c>
      <c r="K14" s="30" t="e">
        <f t="shared" si="4"/>
        <v>#N/A</v>
      </c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2941</v>
      </c>
      <c r="V14" s="55" t="s">
        <v>2948</v>
      </c>
      <c r="W14" s="53" t="s">
        <v>2917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  <c r="CX14" t="s">
        <v>832</v>
      </c>
      <c r="CZ14" s="27" t="s">
        <v>5152</v>
      </c>
    </row>
    <row r="15" spans="2:104" ht="15" customHeight="1" x14ac:dyDescent="0.15">
      <c r="B15" s="1" t="s">
        <v>2919</v>
      </c>
      <c r="C15" s="15" t="e">
        <f>BE7</f>
        <v>#N/A</v>
      </c>
      <c r="D15" s="30" t="e">
        <f t="shared" si="1"/>
        <v>#N/A</v>
      </c>
      <c r="E15" s="30" t="e">
        <f t="shared" si="2"/>
        <v>#N/A</v>
      </c>
      <c r="F15" s="31"/>
      <c r="G15" s="17"/>
      <c r="H15" s="1" t="s">
        <v>2919</v>
      </c>
      <c r="I15" s="15" t="e">
        <f>BE5</f>
        <v>#N/A</v>
      </c>
      <c r="J15" s="30" t="e">
        <f t="shared" si="3"/>
        <v>#N/A</v>
      </c>
      <c r="K15" s="30" t="e">
        <f t="shared" si="4"/>
        <v>#N/A</v>
      </c>
      <c r="L15" s="31"/>
      <c r="N15" s="8"/>
      <c r="O15" s="83" t="s">
        <v>3067</v>
      </c>
      <c r="U15" s="73">
        <f>系統表!AK22</f>
        <v>0</v>
      </c>
      <c r="V15" s="48" t="e">
        <f>AL59</f>
        <v>#N/A</v>
      </c>
      <c r="W15" s="46" t="e">
        <f t="shared" ref="W15" si="14">AM59</f>
        <v>#N/A</v>
      </c>
      <c r="X15" s="46" t="e">
        <f t="shared" ref="X15:Y15" si="15">BH59</f>
        <v>#N/A</v>
      </c>
      <c r="Y15" s="46" t="e">
        <f t="shared" si="15"/>
        <v>#N/A</v>
      </c>
      <c r="Z15" s="46" t="e">
        <f t="shared" ref="Z15:AD15" si="16">AW59</f>
        <v>#N/A</v>
      </c>
      <c r="AA15" s="46" t="e">
        <f t="shared" si="16"/>
        <v>#N/A</v>
      </c>
      <c r="AB15" s="46" t="e">
        <f t="shared" si="16"/>
        <v>#N/A</v>
      </c>
      <c r="AC15" s="46" t="e">
        <f t="shared" si="16"/>
        <v>#N/A</v>
      </c>
      <c r="AD15" s="46" t="e">
        <f t="shared" si="16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  <c r="CX15" t="s">
        <v>949</v>
      </c>
      <c r="CZ15" s="27" t="s">
        <v>5154</v>
      </c>
    </row>
    <row r="16" spans="2:104" ht="15" customHeight="1" x14ac:dyDescent="0.15">
      <c r="B16" s="1" t="s">
        <v>2919</v>
      </c>
      <c r="C16" s="15" t="e">
        <f>BU7</f>
        <v>#N/A</v>
      </c>
      <c r="D16" s="30" t="e">
        <f t="shared" si="1"/>
        <v>#N/A</v>
      </c>
      <c r="E16" s="30" t="e">
        <f t="shared" si="2"/>
        <v>#N/A</v>
      </c>
      <c r="F16" s="31"/>
      <c r="G16" s="17"/>
      <c r="H16" s="1" t="s">
        <v>2919</v>
      </c>
      <c r="I16" s="15" t="e">
        <f>BU5</f>
        <v>#N/A</v>
      </c>
      <c r="J16" s="30" t="e">
        <f t="shared" si="3"/>
        <v>#N/A</v>
      </c>
      <c r="K16" s="30" t="e">
        <f t="shared" si="4"/>
        <v>#N/A</v>
      </c>
      <c r="L16" s="31"/>
      <c r="N16" s="8"/>
      <c r="O16" s="78" t="s">
        <v>2920</v>
      </c>
      <c r="U16" s="57">
        <f>AK61</f>
        <v>93</v>
      </c>
      <c r="V16" s="48" t="e">
        <f>AL61</f>
        <v>#N/A</v>
      </c>
      <c r="Z16" s="65" t="s">
        <v>2955</v>
      </c>
      <c r="AA16" s="46" t="str">
        <f>N65</f>
        <v>×</v>
      </c>
      <c r="AB16" s="66" t="s">
        <v>2929</v>
      </c>
      <c r="AC16" s="46" t="str">
        <f>O65</f>
        <v>×</v>
      </c>
      <c r="AD16" s="66" t="s">
        <v>2930</v>
      </c>
      <c r="AE16" s="46" t="str">
        <f>P65</f>
        <v>○</v>
      </c>
      <c r="AF16" s="65" t="s">
        <v>2956</v>
      </c>
      <c r="AG16" s="46">
        <f>Q65</f>
        <v>0</v>
      </c>
      <c r="AH16" s="13"/>
      <c r="AI16" s="13"/>
      <c r="CX16" t="s">
        <v>1150</v>
      </c>
      <c r="CY16" s="27" t="s">
        <v>5152</v>
      </c>
      <c r="CZ16" s="27" t="s">
        <v>5156</v>
      </c>
    </row>
    <row r="17" spans="2:104" ht="15" customHeight="1" x14ac:dyDescent="0.15">
      <c r="B17" s="2" t="s">
        <v>2920</v>
      </c>
      <c r="C17" s="15" t="e">
        <f>BV7</f>
        <v>#N/A</v>
      </c>
      <c r="D17" s="30" t="e">
        <f t="shared" si="1"/>
        <v>#N/A</v>
      </c>
      <c r="E17" s="30" t="e">
        <f t="shared" si="2"/>
        <v>#N/A</v>
      </c>
      <c r="F17" s="35" t="e">
        <f>AW7</f>
        <v>#N/A</v>
      </c>
      <c r="G17" s="17"/>
      <c r="H17" s="2" t="s">
        <v>2920</v>
      </c>
      <c r="I17" s="15" t="e">
        <f>BV5</f>
        <v>#N/A</v>
      </c>
      <c r="J17" s="30" t="e">
        <f t="shared" si="3"/>
        <v>#N/A</v>
      </c>
      <c r="K17" s="30" t="e">
        <f t="shared" si="4"/>
        <v>#N/A</v>
      </c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2942</v>
      </c>
      <c r="V17" s="55" t="s">
        <v>2948</v>
      </c>
      <c r="W17" s="53" t="s">
        <v>2917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  <c r="CX17" t="s">
        <v>148</v>
      </c>
      <c r="CY17" s="27" t="s">
        <v>5153</v>
      </c>
      <c r="CZ17" s="27" t="s">
        <v>2936</v>
      </c>
    </row>
    <row r="18" spans="2:104" ht="15" customHeight="1" x14ac:dyDescent="0.15">
      <c r="B18" s="1" t="s">
        <v>2919</v>
      </c>
      <c r="C18" s="15" t="e">
        <f>BF7</f>
        <v>#N/A</v>
      </c>
      <c r="D18" s="30" t="e">
        <f t="shared" si="1"/>
        <v>#N/A</v>
      </c>
      <c r="E18" s="30" t="e">
        <f t="shared" si="2"/>
        <v>#N/A</v>
      </c>
      <c r="F18" s="34" t="e">
        <f>AT7</f>
        <v>#N/A</v>
      </c>
      <c r="G18" s="17"/>
      <c r="H18" s="1" t="s">
        <v>2919</v>
      </c>
      <c r="I18" s="15" t="e">
        <f>BF5</f>
        <v>#N/A</v>
      </c>
      <c r="J18" s="30" t="e">
        <f t="shared" si="3"/>
        <v>#N/A</v>
      </c>
      <c r="K18" s="30" t="e">
        <f t="shared" si="4"/>
        <v>#N/A</v>
      </c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系統表!AK23</f>
        <v>0</v>
      </c>
      <c r="V18" s="48" t="e">
        <f>AL77</f>
        <v>#N/A</v>
      </c>
      <c r="W18" s="46" t="e">
        <f t="shared" ref="W18" si="17">AM77</f>
        <v>#N/A</v>
      </c>
      <c r="X18" s="46" t="e">
        <f t="shared" ref="X18:Y18" si="18">BH77</f>
        <v>#N/A</v>
      </c>
      <c r="Y18" s="46" t="e">
        <f t="shared" si="18"/>
        <v>#N/A</v>
      </c>
      <c r="Z18" s="46" t="e">
        <f t="shared" ref="Z18:AD18" si="19">AW77</f>
        <v>#N/A</v>
      </c>
      <c r="AA18" s="46" t="e">
        <f t="shared" si="19"/>
        <v>#N/A</v>
      </c>
      <c r="AB18" s="46" t="e">
        <f t="shared" si="19"/>
        <v>#N/A</v>
      </c>
      <c r="AC18" s="46" t="e">
        <f t="shared" si="19"/>
        <v>#N/A</v>
      </c>
      <c r="AD18" s="46" t="e">
        <f t="shared" si="19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  <c r="CX18" t="s">
        <v>2150</v>
      </c>
      <c r="CZ18" s="27" t="s">
        <v>5154</v>
      </c>
    </row>
    <row r="19" spans="2:104" ht="15" customHeight="1" x14ac:dyDescent="0.15">
      <c r="B19" s="1" t="s">
        <v>2919</v>
      </c>
      <c r="C19" s="15" t="e">
        <f>BW7</f>
        <v>#N/A</v>
      </c>
      <c r="D19" s="30" t="e">
        <f t="shared" si="1"/>
        <v>#N/A</v>
      </c>
      <c r="E19" s="30" t="e">
        <f t="shared" si="2"/>
        <v>#N/A</v>
      </c>
      <c r="F19" s="31"/>
      <c r="G19" s="17"/>
      <c r="H19" s="1" t="s">
        <v>2919</v>
      </c>
      <c r="I19" s="15" t="e">
        <f>BW5</f>
        <v>#N/A</v>
      </c>
      <c r="J19" s="30" t="e">
        <f t="shared" si="3"/>
        <v>#N/A</v>
      </c>
      <c r="K19" s="30" t="e">
        <f t="shared" si="4"/>
        <v>#N/A</v>
      </c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20">N19*Q19</f>
        <v>#N/A</v>
      </c>
      <c r="S19" s="14"/>
      <c r="T19" s="14"/>
      <c r="U19" s="57">
        <f>AK79</f>
        <v>94</v>
      </c>
      <c r="V19" s="48" t="e">
        <f>AL79</f>
        <v>#N/A</v>
      </c>
      <c r="Z19" s="65" t="s">
        <v>2955</v>
      </c>
      <c r="AA19" s="46" t="str">
        <f>N83</f>
        <v>×</v>
      </c>
      <c r="AB19" s="66" t="s">
        <v>2929</v>
      </c>
      <c r="AC19" s="46" t="str">
        <f>O83</f>
        <v>×</v>
      </c>
      <c r="AD19" s="66" t="s">
        <v>2930</v>
      </c>
      <c r="AE19" s="46" t="str">
        <f>P83</f>
        <v>○</v>
      </c>
      <c r="AF19" s="65" t="s">
        <v>2956</v>
      </c>
      <c r="AG19" s="46">
        <f>Q83</f>
        <v>0</v>
      </c>
      <c r="AH19" s="13"/>
      <c r="CX19" t="s">
        <v>80</v>
      </c>
      <c r="CY19" s="27" t="s">
        <v>5153</v>
      </c>
      <c r="CZ19" s="27" t="s">
        <v>2936</v>
      </c>
    </row>
    <row r="20" spans="2:104" ht="15" customHeight="1" x14ac:dyDescent="0.15">
      <c r="B20" s="2" t="s">
        <v>2920</v>
      </c>
      <c r="C20" s="15" t="e">
        <f>BX7</f>
        <v>#N/A</v>
      </c>
      <c r="D20" s="30" t="e">
        <f t="shared" si="1"/>
        <v>#N/A</v>
      </c>
      <c r="E20" s="30" t="e">
        <f t="shared" si="2"/>
        <v>#N/A</v>
      </c>
      <c r="F20" s="35" t="e">
        <f>AX7</f>
        <v>#N/A</v>
      </c>
      <c r="G20" s="17"/>
      <c r="H20" s="2" t="s">
        <v>2920</v>
      </c>
      <c r="I20" s="15" t="e">
        <f>BX5</f>
        <v>#N/A</v>
      </c>
      <c r="J20" s="30" t="e">
        <f t="shared" si="3"/>
        <v>#N/A</v>
      </c>
      <c r="K20" s="30" t="e">
        <f t="shared" si="4"/>
        <v>#N/A</v>
      </c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20"/>
        <v>#N/A</v>
      </c>
      <c r="S20" s="14"/>
      <c r="T20" s="14"/>
      <c r="U20" s="56" t="s">
        <v>2943</v>
      </c>
      <c r="V20" s="55" t="s">
        <v>2948</v>
      </c>
      <c r="W20" s="53" t="s">
        <v>2917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  <c r="CX20" t="s">
        <v>591</v>
      </c>
      <c r="CZ20" s="27" t="s">
        <v>5151</v>
      </c>
    </row>
    <row r="21" spans="2:104" ht="15" customHeight="1" x14ac:dyDescent="0.15">
      <c r="U21" s="73"/>
      <c r="V21" s="48" t="e">
        <f>AL95</f>
        <v>#N/A</v>
      </c>
      <c r="W21" s="46" t="e">
        <f t="shared" ref="W21" si="21">AM95</f>
        <v>#N/A</v>
      </c>
      <c r="X21" s="46" t="e">
        <f t="shared" ref="X21:Y21" si="22">BH95</f>
        <v>#N/A</v>
      </c>
      <c r="Y21" s="46" t="e">
        <f t="shared" si="22"/>
        <v>#N/A</v>
      </c>
      <c r="Z21" s="46" t="e">
        <f t="shared" ref="Z21:AD21" si="23">AW95</f>
        <v>#N/A</v>
      </c>
      <c r="AA21" s="46" t="e">
        <f t="shared" si="23"/>
        <v>#N/A</v>
      </c>
      <c r="AB21" s="46" t="e">
        <f t="shared" si="23"/>
        <v>#N/A</v>
      </c>
      <c r="AC21" s="46" t="e">
        <f t="shared" si="23"/>
        <v>#N/A</v>
      </c>
      <c r="AD21" s="46" t="e">
        <f t="shared" si="23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  <c r="CX21" t="s">
        <v>261</v>
      </c>
      <c r="CY21" s="27" t="s">
        <v>5152</v>
      </c>
      <c r="CZ21" s="27" t="s">
        <v>5156</v>
      </c>
    </row>
    <row r="22" spans="2:104" ht="15" customHeight="1" x14ac:dyDescent="0.15">
      <c r="B22" s="16" t="e">
        <f>AM23</f>
        <v>#N/A</v>
      </c>
      <c r="C22" s="36" t="e">
        <f>BH23</f>
        <v>#N/A</v>
      </c>
      <c r="D22" s="44"/>
      <c r="E22" s="44" t="e">
        <f>BL23</f>
        <v>#N/A</v>
      </c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95</v>
      </c>
      <c r="V22" s="48" t="e">
        <f>AL97</f>
        <v>#N/A</v>
      </c>
      <c r="Z22" s="65" t="s">
        <v>2955</v>
      </c>
      <c r="AA22" s="46" t="str">
        <f>N101</f>
        <v>×</v>
      </c>
      <c r="AB22" s="66" t="s">
        <v>2929</v>
      </c>
      <c r="AC22" s="46" t="str">
        <f>O101</f>
        <v>×</v>
      </c>
      <c r="AD22" s="66" t="s">
        <v>2930</v>
      </c>
      <c r="AE22" s="46" t="str">
        <f>P101</f>
        <v>○</v>
      </c>
      <c r="AF22" s="65" t="s">
        <v>2956</v>
      </c>
      <c r="AG22" s="46">
        <f>Q101</f>
        <v>0</v>
      </c>
      <c r="AH22" s="13"/>
      <c r="AI22" s="9"/>
      <c r="AJ22" s="10"/>
      <c r="AK22" s="22" t="s">
        <v>2921</v>
      </c>
      <c r="AL22" s="23" t="s">
        <v>2918</v>
      </c>
      <c r="AM22" s="24" t="s">
        <v>2917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  <c r="CX22" t="s">
        <v>231</v>
      </c>
      <c r="CY22" s="27" t="s">
        <v>5152</v>
      </c>
      <c r="CZ22" s="27" t="s">
        <v>5157</v>
      </c>
    </row>
    <row r="23" spans="2:104" ht="15" customHeight="1" x14ac:dyDescent="0.15">
      <c r="B23" s="29" t="e">
        <f>BG23</f>
        <v>#N/A</v>
      </c>
      <c r="C23" s="36" t="e">
        <f>AL23</f>
        <v>#N/A</v>
      </c>
      <c r="D23" s="44"/>
      <c r="E23" s="44" t="e">
        <f>AY23</f>
        <v>#N/A</v>
      </c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3019</v>
      </c>
      <c r="O23" s="63" t="s">
        <v>3020</v>
      </c>
      <c r="P23" s="62" t="s">
        <v>3021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  <c r="CX23" t="s">
        <v>246</v>
      </c>
      <c r="CY23" s="27" t="s">
        <v>5154</v>
      </c>
      <c r="CZ23" s="27" t="s">
        <v>5158</v>
      </c>
    </row>
    <row r="24" spans="2:104" ht="15" customHeight="1" x14ac:dyDescent="0.15">
      <c r="B24" s="1" t="s">
        <v>2919</v>
      </c>
      <c r="C24" s="32" t="e">
        <f>AZ23</f>
        <v>#N/A</v>
      </c>
      <c r="D24" s="27" t="e">
        <f t="shared" ref="D24:D38" si="24">VLOOKUP(C24,$CX$1:$CZ$2000,2,0)</f>
        <v>#N/A</v>
      </c>
      <c r="E24" s="27" t="e">
        <f t="shared" ref="E24:E38" si="25">VLOOKUP(C24,$CX$1:$CZ$2000,3,0)</f>
        <v>#N/A</v>
      </c>
      <c r="F24" s="34" t="e">
        <f>AQ23</f>
        <v>#N/A</v>
      </c>
      <c r="G24" s="17"/>
      <c r="H24" s="1" t="s">
        <v>2919</v>
      </c>
      <c r="I24" s="32" t="e">
        <f>C5</f>
        <v>#N/A</v>
      </c>
      <c r="J24" s="27" t="e">
        <f t="shared" ref="J24:J38" si="26">VLOOKUP(I24,$CX$1:$CZ$2000,2,0)</f>
        <v>#N/A</v>
      </c>
      <c r="K24" s="27" t="e">
        <f t="shared" ref="K24:K38" si="27">VLOOKUP(I24,$CX$1:$CZ$2000,3,0)</f>
        <v>#N/A</v>
      </c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2921</v>
      </c>
      <c r="AL24" s="40" t="s">
        <v>2918</v>
      </c>
      <c r="AM24" s="41" t="s">
        <v>2917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  <c r="CX24" t="s">
        <v>460</v>
      </c>
      <c r="CZ24" s="27" t="s">
        <v>5152</v>
      </c>
    </row>
    <row r="25" spans="2:104" ht="15" customHeight="1" x14ac:dyDescent="0.15">
      <c r="B25" s="1" t="s">
        <v>2919</v>
      </c>
      <c r="C25" s="15" t="e">
        <f>BA23</f>
        <v>#N/A</v>
      </c>
      <c r="D25" s="30" t="e">
        <f t="shared" si="24"/>
        <v>#N/A</v>
      </c>
      <c r="E25" s="30" t="e">
        <f t="shared" si="25"/>
        <v>#N/A</v>
      </c>
      <c r="F25" s="31"/>
      <c r="G25" s="17"/>
      <c r="H25" s="1" t="s">
        <v>2919</v>
      </c>
      <c r="I25" s="32" t="e">
        <f t="shared" ref="I25:I27" si="28">C6</f>
        <v>#N/A</v>
      </c>
      <c r="J25" s="30" t="e">
        <f t="shared" si="26"/>
        <v>#N/A</v>
      </c>
      <c r="K25" s="30" t="e">
        <f t="shared" si="27"/>
        <v>#N/A</v>
      </c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91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  <c r="CX25" t="s">
        <v>194</v>
      </c>
      <c r="CZ25" s="27" t="s">
        <v>5154</v>
      </c>
    </row>
    <row r="26" spans="2:104" ht="15" customHeight="1" x14ac:dyDescent="0.15">
      <c r="B26" s="1" t="s">
        <v>2919</v>
      </c>
      <c r="C26" s="15" t="e">
        <f>BC23</f>
        <v>#N/A</v>
      </c>
      <c r="D26" s="30" t="e">
        <f t="shared" si="24"/>
        <v>#N/A</v>
      </c>
      <c r="E26" s="30" t="e">
        <f t="shared" si="25"/>
        <v>#N/A</v>
      </c>
      <c r="F26" s="31"/>
      <c r="G26" s="17"/>
      <c r="H26" s="1" t="s">
        <v>2919</v>
      </c>
      <c r="I26" s="32" t="e">
        <f t="shared" si="28"/>
        <v>#N/A</v>
      </c>
      <c r="J26" s="30" t="e">
        <f t="shared" si="26"/>
        <v>#N/A</v>
      </c>
      <c r="K26" s="30" t="e">
        <f t="shared" si="27"/>
        <v>#N/A</v>
      </c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  <c r="CX26" t="s">
        <v>557</v>
      </c>
      <c r="CZ26" s="27" t="s">
        <v>5151</v>
      </c>
    </row>
    <row r="27" spans="2:104" ht="15" customHeight="1" x14ac:dyDescent="0.15">
      <c r="B27" s="1" t="s">
        <v>2919</v>
      </c>
      <c r="C27" s="15" t="e">
        <f>BQ23</f>
        <v>#N/A</v>
      </c>
      <c r="D27" s="30" t="e">
        <f t="shared" si="24"/>
        <v>#N/A</v>
      </c>
      <c r="E27" s="30" t="e">
        <f t="shared" si="25"/>
        <v>#N/A</v>
      </c>
      <c r="F27" s="31"/>
      <c r="G27" s="17"/>
      <c r="H27" s="1" t="s">
        <v>2919</v>
      </c>
      <c r="I27" s="32" t="e">
        <f t="shared" si="28"/>
        <v>#N/A</v>
      </c>
      <c r="J27" s="30" t="e">
        <f t="shared" si="26"/>
        <v>#N/A</v>
      </c>
      <c r="K27" s="30" t="e">
        <f t="shared" si="27"/>
        <v>#N/A</v>
      </c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  <c r="CX27" t="s">
        <v>156</v>
      </c>
      <c r="CZ27" s="27" t="s">
        <v>5153</v>
      </c>
    </row>
    <row r="28" spans="2:104" ht="15" customHeight="1" x14ac:dyDescent="0.15">
      <c r="B28" s="2" t="s">
        <v>2920</v>
      </c>
      <c r="C28" s="15" t="e">
        <f>BR23</f>
        <v>#N/A</v>
      </c>
      <c r="D28" s="30" t="e">
        <f t="shared" si="24"/>
        <v>#N/A</v>
      </c>
      <c r="E28" s="30" t="e">
        <f t="shared" si="25"/>
        <v>#N/A</v>
      </c>
      <c r="F28" s="35" t="e">
        <f>AU23</f>
        <v>#N/A</v>
      </c>
      <c r="G28" s="17"/>
      <c r="H28" s="2" t="s">
        <v>2920</v>
      </c>
      <c r="I28" s="15" t="e">
        <f>C11</f>
        <v>#N/A</v>
      </c>
      <c r="J28" s="30" t="e">
        <f t="shared" si="26"/>
        <v>#N/A</v>
      </c>
      <c r="K28" s="30" t="e">
        <f t="shared" si="27"/>
        <v>#N/A</v>
      </c>
      <c r="L28" s="38" t="e">
        <f>F11</f>
        <v>#N/A</v>
      </c>
      <c r="N28" s="65" t="s">
        <v>2955</v>
      </c>
      <c r="O28" s="66" t="s">
        <v>2929</v>
      </c>
      <c r="P28" s="66" t="s">
        <v>2930</v>
      </c>
      <c r="Q28" s="65" t="s">
        <v>2956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  <c r="CX28" t="s">
        <v>321</v>
      </c>
      <c r="CZ28" s="27" t="s">
        <v>5152</v>
      </c>
    </row>
    <row r="29" spans="2:104" ht="15" customHeight="1" x14ac:dyDescent="0.15">
      <c r="B29" s="1" t="s">
        <v>2919</v>
      </c>
      <c r="C29" s="15" t="e">
        <f>BD23</f>
        <v>#N/A</v>
      </c>
      <c r="D29" s="30" t="e">
        <f t="shared" si="24"/>
        <v>#N/A</v>
      </c>
      <c r="E29" s="30" t="e">
        <f t="shared" si="25"/>
        <v>#N/A</v>
      </c>
      <c r="F29" s="34" t="e">
        <f>AR23</f>
        <v>#N/A</v>
      </c>
      <c r="G29" s="17"/>
      <c r="H29" s="1" t="s">
        <v>2919</v>
      </c>
      <c r="I29" s="15" t="e">
        <f>C14</f>
        <v>#N/A</v>
      </c>
      <c r="J29" s="30" t="e">
        <f t="shared" si="26"/>
        <v>#N/A</v>
      </c>
      <c r="K29" s="30" t="e">
        <f t="shared" si="27"/>
        <v>#N/A</v>
      </c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9">U12</f>
        <v>0</v>
      </c>
      <c r="V29" s="47" t="e">
        <f t="shared" si="29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  <c r="CX29" t="s">
        <v>900</v>
      </c>
      <c r="CZ29" s="27" t="s">
        <v>5152</v>
      </c>
    </row>
    <row r="30" spans="2:104" ht="15" customHeight="1" x14ac:dyDescent="0.15">
      <c r="B30" s="1" t="s">
        <v>2919</v>
      </c>
      <c r="C30" s="15" t="e">
        <f>BS23</f>
        <v>#N/A</v>
      </c>
      <c r="D30" s="30" t="e">
        <f t="shared" si="24"/>
        <v>#N/A</v>
      </c>
      <c r="E30" s="30" t="e">
        <f t="shared" si="25"/>
        <v>#N/A</v>
      </c>
      <c r="F30" s="31"/>
      <c r="G30" s="17"/>
      <c r="H30" s="1" t="s">
        <v>2919</v>
      </c>
      <c r="I30" s="15" t="e">
        <f>C15</f>
        <v>#N/A</v>
      </c>
      <c r="J30" s="30" t="e">
        <f t="shared" si="26"/>
        <v>#N/A</v>
      </c>
      <c r="K30" s="30" t="e">
        <f t="shared" si="27"/>
        <v>#N/A</v>
      </c>
      <c r="L30" s="31"/>
      <c r="U30" s="45">
        <f t="shared" ref="U30:V30" si="30">U15</f>
        <v>0</v>
      </c>
      <c r="V30" s="47" t="e">
        <f t="shared" si="30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  <c r="CX30" t="s">
        <v>266</v>
      </c>
      <c r="CY30" s="27" t="s">
        <v>5159</v>
      </c>
      <c r="CZ30" s="27" t="s">
        <v>2936</v>
      </c>
    </row>
    <row r="31" spans="2:104" ht="15" customHeight="1" x14ac:dyDescent="0.15">
      <c r="B31" s="2" t="s">
        <v>2920</v>
      </c>
      <c r="C31" s="15" t="e">
        <f>BT23</f>
        <v>#N/A</v>
      </c>
      <c r="D31" s="30" t="e">
        <f t="shared" si="24"/>
        <v>#N/A</v>
      </c>
      <c r="E31" s="30" t="e">
        <f t="shared" si="25"/>
        <v>#N/A</v>
      </c>
      <c r="F31" s="35" t="e">
        <f>AV23</f>
        <v>#N/A</v>
      </c>
      <c r="G31" s="17"/>
      <c r="H31" s="2" t="s">
        <v>2920</v>
      </c>
      <c r="I31" s="15" t="e">
        <f>C18</f>
        <v>#N/A</v>
      </c>
      <c r="J31" s="30" t="e">
        <f t="shared" si="26"/>
        <v>#N/A</v>
      </c>
      <c r="K31" s="30" t="e">
        <f t="shared" si="27"/>
        <v>#N/A</v>
      </c>
      <c r="L31" s="38" t="e">
        <f>F18</f>
        <v>#N/A</v>
      </c>
      <c r="O31" s="80" t="s">
        <v>2919</v>
      </c>
      <c r="R31" s="86" t="s">
        <v>3054</v>
      </c>
      <c r="U31" s="45">
        <f t="shared" ref="U31:V31" si="31">U18</f>
        <v>0</v>
      </c>
      <c r="V31" s="47" t="e">
        <f t="shared" si="31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  <c r="CX31" t="s">
        <v>394</v>
      </c>
      <c r="CZ31" s="27" t="s">
        <v>5152</v>
      </c>
    </row>
    <row r="32" spans="2:104" ht="15" customHeight="1" x14ac:dyDescent="0.15">
      <c r="B32" s="1" t="s">
        <v>2919</v>
      </c>
      <c r="C32" s="15" t="e">
        <f>BB23</f>
        <v>#N/A</v>
      </c>
      <c r="D32" s="30" t="e">
        <f t="shared" si="24"/>
        <v>#N/A</v>
      </c>
      <c r="E32" s="30" t="e">
        <f t="shared" si="25"/>
        <v>#N/A</v>
      </c>
      <c r="F32" s="34" t="e">
        <f>AS23</f>
        <v>#N/A</v>
      </c>
      <c r="G32" s="17"/>
      <c r="H32" s="1" t="s">
        <v>2919</v>
      </c>
      <c r="I32" s="15" t="e">
        <f>I6</f>
        <v>#N/A</v>
      </c>
      <c r="J32" s="30" t="e">
        <f t="shared" si="26"/>
        <v>#N/A</v>
      </c>
      <c r="K32" s="30" t="e">
        <f t="shared" si="27"/>
        <v>#N/A</v>
      </c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  <c r="CX32" t="s">
        <v>415</v>
      </c>
      <c r="CZ32" s="27" t="s">
        <v>5153</v>
      </c>
    </row>
    <row r="33" spans="2:104" ht="15" customHeight="1" x14ac:dyDescent="0.15">
      <c r="B33" s="1" t="s">
        <v>2919</v>
      </c>
      <c r="C33" s="15" t="e">
        <f>BE23</f>
        <v>#N/A</v>
      </c>
      <c r="D33" s="30" t="e">
        <f t="shared" si="24"/>
        <v>#N/A</v>
      </c>
      <c r="E33" s="30" t="e">
        <f t="shared" si="25"/>
        <v>#N/A</v>
      </c>
      <c r="F33" s="31"/>
      <c r="G33" s="17"/>
      <c r="H33" s="1" t="s">
        <v>2919</v>
      </c>
      <c r="I33" s="15" t="e">
        <f t="shared" ref="I33:I34" si="32">I7</f>
        <v>#N/A</v>
      </c>
      <c r="J33" s="30" t="e">
        <f t="shared" si="26"/>
        <v>#N/A</v>
      </c>
      <c r="K33" s="30" t="e">
        <f t="shared" si="27"/>
        <v>#N/A</v>
      </c>
      <c r="L33" s="31"/>
      <c r="N33" s="8"/>
      <c r="O33" s="83" t="s">
        <v>3067</v>
      </c>
      <c r="AH33" s="13"/>
      <c r="AI33" s="13"/>
      <c r="CX33" t="s">
        <v>362</v>
      </c>
      <c r="CZ33" s="27" t="s">
        <v>5152</v>
      </c>
    </row>
    <row r="34" spans="2:104" ht="15" customHeight="1" x14ac:dyDescent="0.15">
      <c r="B34" s="1" t="s">
        <v>2919</v>
      </c>
      <c r="C34" s="15" t="e">
        <f>BU23</f>
        <v>#N/A</v>
      </c>
      <c r="D34" s="30" t="e">
        <f t="shared" si="24"/>
        <v>#N/A</v>
      </c>
      <c r="E34" s="30" t="e">
        <f t="shared" si="25"/>
        <v>#N/A</v>
      </c>
      <c r="F34" s="31"/>
      <c r="G34" s="17"/>
      <c r="H34" s="1" t="s">
        <v>2919</v>
      </c>
      <c r="I34" s="15" t="e">
        <f t="shared" si="32"/>
        <v>#N/A</v>
      </c>
      <c r="J34" s="30" t="e">
        <f t="shared" si="26"/>
        <v>#N/A</v>
      </c>
      <c r="K34" s="30" t="e">
        <f t="shared" si="27"/>
        <v>#N/A</v>
      </c>
      <c r="L34" s="31"/>
      <c r="N34" s="8"/>
      <c r="O34" s="78" t="s">
        <v>2920</v>
      </c>
      <c r="AH34" s="13"/>
      <c r="AI34" s="13"/>
      <c r="CX34" t="s">
        <v>206</v>
      </c>
      <c r="CZ34" s="27" t="s">
        <v>5151</v>
      </c>
    </row>
    <row r="35" spans="2:104" ht="15" customHeight="1" x14ac:dyDescent="0.15">
      <c r="B35" s="2" t="s">
        <v>2920</v>
      </c>
      <c r="C35" s="15" t="e">
        <f>BV23</f>
        <v>#N/A</v>
      </c>
      <c r="D35" s="30" t="e">
        <f t="shared" si="24"/>
        <v>#N/A</v>
      </c>
      <c r="E35" s="30" t="e">
        <f t="shared" si="25"/>
        <v>#N/A</v>
      </c>
      <c r="F35" s="35" t="e">
        <f>AW23</f>
        <v>#N/A</v>
      </c>
      <c r="G35" s="17"/>
      <c r="H35" s="2" t="s">
        <v>2920</v>
      </c>
      <c r="I35" s="15" t="e">
        <f>I11</f>
        <v>#N/A</v>
      </c>
      <c r="J35" s="30" t="e">
        <f t="shared" si="26"/>
        <v>#N/A</v>
      </c>
      <c r="K35" s="30" t="e">
        <f t="shared" si="27"/>
        <v>#N/A</v>
      </c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  <c r="CX35" t="s">
        <v>1087</v>
      </c>
      <c r="CZ35" s="27" t="s">
        <v>5153</v>
      </c>
    </row>
    <row r="36" spans="2:104" ht="15" customHeight="1" x14ac:dyDescent="0.15">
      <c r="B36" s="1" t="s">
        <v>2919</v>
      </c>
      <c r="C36" s="15" t="e">
        <f>BF23</f>
        <v>#N/A</v>
      </c>
      <c r="D36" s="30" t="e">
        <f t="shared" si="24"/>
        <v>#N/A</v>
      </c>
      <c r="E36" s="30" t="e">
        <f t="shared" si="25"/>
        <v>#N/A</v>
      </c>
      <c r="F36" s="34" t="e">
        <f>AT23</f>
        <v>#N/A</v>
      </c>
      <c r="G36" s="17"/>
      <c r="H36" s="1" t="s">
        <v>2919</v>
      </c>
      <c r="I36" s="15" t="e">
        <f>I14</f>
        <v>#N/A</v>
      </c>
      <c r="J36" s="30" t="e">
        <f t="shared" si="26"/>
        <v>#N/A</v>
      </c>
      <c r="K36" s="30" t="e">
        <f t="shared" si="27"/>
        <v>#N/A</v>
      </c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  <c r="CX36" t="s">
        <v>496</v>
      </c>
      <c r="CZ36" s="27" t="s">
        <v>5154</v>
      </c>
    </row>
    <row r="37" spans="2:104" ht="15" customHeight="1" x14ac:dyDescent="0.15">
      <c r="B37" s="1" t="s">
        <v>2919</v>
      </c>
      <c r="C37" s="15" t="e">
        <f>BW23</f>
        <v>#N/A</v>
      </c>
      <c r="D37" s="30" t="e">
        <f t="shared" si="24"/>
        <v>#N/A</v>
      </c>
      <c r="E37" s="30" t="e">
        <f t="shared" si="25"/>
        <v>#N/A</v>
      </c>
      <c r="F37" s="31"/>
      <c r="G37" s="17"/>
      <c r="H37" s="1" t="s">
        <v>2919</v>
      </c>
      <c r="I37" s="15" t="e">
        <f>I15</f>
        <v>#N/A</v>
      </c>
      <c r="J37" s="30" t="e">
        <f t="shared" si="26"/>
        <v>#N/A</v>
      </c>
      <c r="K37" s="30" t="e">
        <f t="shared" si="27"/>
        <v>#N/A</v>
      </c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33">N37*Q37</f>
        <v>#N/A</v>
      </c>
      <c r="S37" s="14"/>
      <c r="T37" s="14"/>
      <c r="AH37" s="13"/>
      <c r="CX37" t="s">
        <v>112</v>
      </c>
      <c r="CZ37" s="27" t="s">
        <v>5151</v>
      </c>
    </row>
    <row r="38" spans="2:104" ht="15" customHeight="1" x14ac:dyDescent="0.15">
      <c r="B38" s="2" t="s">
        <v>2920</v>
      </c>
      <c r="C38" s="15" t="e">
        <f>BX23</f>
        <v>#N/A</v>
      </c>
      <c r="D38" s="30" t="e">
        <f t="shared" si="24"/>
        <v>#N/A</v>
      </c>
      <c r="E38" s="30" t="e">
        <f t="shared" si="25"/>
        <v>#N/A</v>
      </c>
      <c r="F38" s="35" t="e">
        <f>AX23</f>
        <v>#N/A</v>
      </c>
      <c r="G38" s="17"/>
      <c r="H38" s="2" t="s">
        <v>2920</v>
      </c>
      <c r="I38" s="15" t="e">
        <f>I18</f>
        <v>#N/A</v>
      </c>
      <c r="J38" s="30" t="e">
        <f t="shared" si="26"/>
        <v>#N/A</v>
      </c>
      <c r="K38" s="30" t="e">
        <f t="shared" si="27"/>
        <v>#N/A</v>
      </c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33"/>
        <v>#N/A</v>
      </c>
      <c r="S38" s="14"/>
      <c r="T38" s="14"/>
      <c r="AH38" s="13"/>
      <c r="CX38" t="s">
        <v>590</v>
      </c>
      <c r="CZ38" s="27" t="s">
        <v>5156</v>
      </c>
    </row>
    <row r="39" spans="2:104" ht="15" customHeight="1" x14ac:dyDescent="0.15">
      <c r="AH39" s="13"/>
      <c r="CX39" t="s">
        <v>269</v>
      </c>
      <c r="CY39" s="27" t="s">
        <v>5160</v>
      </c>
      <c r="CZ39" s="27" t="s">
        <v>5161</v>
      </c>
    </row>
    <row r="40" spans="2:104" ht="15" customHeight="1" x14ac:dyDescent="0.15">
      <c r="B40" s="16" t="e">
        <f>AM41</f>
        <v>#N/A</v>
      </c>
      <c r="C40" s="36" t="e">
        <f>BH41</f>
        <v>#N/A</v>
      </c>
      <c r="D40" s="44"/>
      <c r="E40" s="44" t="e">
        <f>BL41</f>
        <v>#N/A</v>
      </c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2921</v>
      </c>
      <c r="AL40" s="23" t="s">
        <v>2918</v>
      </c>
      <c r="AM40" s="24" t="s">
        <v>2917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  <c r="CX40" t="s">
        <v>361</v>
      </c>
      <c r="CZ40" s="27" t="s">
        <v>5154</v>
      </c>
    </row>
    <row r="41" spans="2:104" ht="15" customHeight="1" x14ac:dyDescent="0.15">
      <c r="B41" s="29" t="e">
        <f>BG41</f>
        <v>#N/A</v>
      </c>
      <c r="C41" s="36" t="e">
        <f>AL41</f>
        <v>#N/A</v>
      </c>
      <c r="D41" s="44"/>
      <c r="E41" s="44" t="e">
        <f>AY41</f>
        <v>#N/A</v>
      </c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3019</v>
      </c>
      <c r="O41" s="63" t="s">
        <v>3020</v>
      </c>
      <c r="P41" s="62" t="s">
        <v>3021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  <c r="CX41" t="s">
        <v>258</v>
      </c>
      <c r="CY41" s="27" t="s">
        <v>5152</v>
      </c>
      <c r="CZ41" s="27" t="s">
        <v>5162</v>
      </c>
    </row>
    <row r="42" spans="2:104" ht="15" customHeight="1" x14ac:dyDescent="0.15">
      <c r="B42" s="1" t="s">
        <v>2919</v>
      </c>
      <c r="C42" s="32" t="e">
        <f>AZ41</f>
        <v>#N/A</v>
      </c>
      <c r="D42" s="27" t="e">
        <f t="shared" ref="D42:D56" si="34">VLOOKUP(C42,$CX$1:$CZ$2000,2,0)</f>
        <v>#N/A</v>
      </c>
      <c r="E42" s="27" t="e">
        <f t="shared" ref="E42:E56" si="35">VLOOKUP(C42,$CX$1:$CZ$2000,3,0)</f>
        <v>#N/A</v>
      </c>
      <c r="F42" s="34" t="e">
        <f>AQ41</f>
        <v>#N/A</v>
      </c>
      <c r="G42" s="17"/>
      <c r="H42" s="1" t="s">
        <v>2919</v>
      </c>
      <c r="I42" s="32" t="e">
        <f>C23</f>
        <v>#N/A</v>
      </c>
      <c r="J42" s="27" t="e">
        <f t="shared" ref="J42:J56" si="36">VLOOKUP(I42,$CX$1:$CZ$2000,2,0)</f>
        <v>#N/A</v>
      </c>
      <c r="K42" s="27" t="e">
        <f t="shared" ref="K42:K56" si="37">VLOOKUP(I42,$CX$1:$CZ$2000,3,0)</f>
        <v>#N/A</v>
      </c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2921</v>
      </c>
      <c r="AL42" s="40" t="s">
        <v>2918</v>
      </c>
      <c r="AM42" s="41" t="s">
        <v>2917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  <c r="CX42" t="s">
        <v>58</v>
      </c>
      <c r="CZ42" s="27" t="s">
        <v>5160</v>
      </c>
    </row>
    <row r="43" spans="2:104" ht="15" customHeight="1" x14ac:dyDescent="0.15">
      <c r="B43" s="1" t="s">
        <v>2919</v>
      </c>
      <c r="C43" s="15" t="e">
        <f>BA41</f>
        <v>#N/A</v>
      </c>
      <c r="D43" s="30" t="e">
        <f t="shared" si="34"/>
        <v>#N/A</v>
      </c>
      <c r="E43" s="30" t="e">
        <f t="shared" si="35"/>
        <v>#N/A</v>
      </c>
      <c r="F43" s="31"/>
      <c r="G43" s="17"/>
      <c r="H43" s="1" t="s">
        <v>2919</v>
      </c>
      <c r="I43" s="32" t="e">
        <f t="shared" ref="I43:I45" si="38">C24</f>
        <v>#N/A</v>
      </c>
      <c r="J43" s="30" t="e">
        <f t="shared" si="36"/>
        <v>#N/A</v>
      </c>
      <c r="K43" s="30" t="e">
        <f t="shared" si="37"/>
        <v>#N/A</v>
      </c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92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  <c r="CX43" t="s">
        <v>1044</v>
      </c>
      <c r="CZ43" s="27" t="s">
        <v>5156</v>
      </c>
    </row>
    <row r="44" spans="2:104" ht="15" customHeight="1" x14ac:dyDescent="0.15">
      <c r="B44" s="1" t="s">
        <v>2919</v>
      </c>
      <c r="C44" s="15" t="e">
        <f>BC41</f>
        <v>#N/A</v>
      </c>
      <c r="D44" s="30" t="e">
        <f t="shared" si="34"/>
        <v>#N/A</v>
      </c>
      <c r="E44" s="30" t="e">
        <f t="shared" si="35"/>
        <v>#N/A</v>
      </c>
      <c r="F44" s="31"/>
      <c r="G44" s="17"/>
      <c r="H44" s="1" t="s">
        <v>2919</v>
      </c>
      <c r="I44" s="32" t="e">
        <f t="shared" si="38"/>
        <v>#N/A</v>
      </c>
      <c r="J44" s="30" t="e">
        <f t="shared" si="36"/>
        <v>#N/A</v>
      </c>
      <c r="K44" s="30" t="e">
        <f t="shared" si="37"/>
        <v>#N/A</v>
      </c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  <c r="CX44" t="s">
        <v>291</v>
      </c>
      <c r="CY44" s="27" t="s">
        <v>5151</v>
      </c>
      <c r="CZ44" s="27" t="s">
        <v>5154</v>
      </c>
    </row>
    <row r="45" spans="2:104" ht="15" customHeight="1" x14ac:dyDescent="0.15">
      <c r="B45" s="1" t="s">
        <v>2919</v>
      </c>
      <c r="C45" s="15" t="e">
        <f>BQ41</f>
        <v>#N/A</v>
      </c>
      <c r="D45" s="30" t="e">
        <f t="shared" si="34"/>
        <v>#N/A</v>
      </c>
      <c r="E45" s="30" t="e">
        <f t="shared" si="35"/>
        <v>#N/A</v>
      </c>
      <c r="F45" s="31"/>
      <c r="G45" s="17"/>
      <c r="H45" s="1" t="s">
        <v>2919</v>
      </c>
      <c r="I45" s="32" t="e">
        <f t="shared" si="38"/>
        <v>#N/A</v>
      </c>
      <c r="J45" s="30" t="e">
        <f t="shared" si="36"/>
        <v>#N/A</v>
      </c>
      <c r="K45" s="30" t="e">
        <f t="shared" si="37"/>
        <v>#N/A</v>
      </c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  <c r="CX45" t="s">
        <v>995</v>
      </c>
      <c r="CY45" s="27" t="s">
        <v>5163</v>
      </c>
      <c r="CZ45" s="27" t="s">
        <v>5164</v>
      </c>
    </row>
    <row r="46" spans="2:104" ht="15" customHeight="1" x14ac:dyDescent="0.15">
      <c r="B46" s="2" t="s">
        <v>2920</v>
      </c>
      <c r="C46" s="15" t="e">
        <f>BR41</f>
        <v>#N/A</v>
      </c>
      <c r="D46" s="30" t="e">
        <f t="shared" si="34"/>
        <v>#N/A</v>
      </c>
      <c r="E46" s="30" t="e">
        <f t="shared" si="35"/>
        <v>#N/A</v>
      </c>
      <c r="F46" s="35" t="e">
        <f>AU41</f>
        <v>#N/A</v>
      </c>
      <c r="G46" s="17"/>
      <c r="H46" s="2" t="s">
        <v>2920</v>
      </c>
      <c r="I46" s="15" t="e">
        <f>C29</f>
        <v>#N/A</v>
      </c>
      <c r="J46" s="30" t="e">
        <f t="shared" si="36"/>
        <v>#N/A</v>
      </c>
      <c r="K46" s="30" t="e">
        <f t="shared" si="37"/>
        <v>#N/A</v>
      </c>
      <c r="L46" s="38" t="e">
        <f>F29</f>
        <v>#N/A</v>
      </c>
      <c r="N46" s="65" t="s">
        <v>2955</v>
      </c>
      <c r="O46" s="66" t="s">
        <v>2929</v>
      </c>
      <c r="P46" s="66" t="s">
        <v>2930</v>
      </c>
      <c r="Q46" s="65" t="s">
        <v>2956</v>
      </c>
      <c r="AH46" s="13"/>
      <c r="AI46" s="13"/>
      <c r="CX46" t="s">
        <v>57</v>
      </c>
      <c r="CZ46" s="27" t="s">
        <v>5154</v>
      </c>
    </row>
    <row r="47" spans="2:104" ht="15" customHeight="1" x14ac:dyDescent="0.15">
      <c r="B47" s="1" t="s">
        <v>2919</v>
      </c>
      <c r="C47" s="15" t="e">
        <f>BD41</f>
        <v>#N/A</v>
      </c>
      <c r="D47" s="30" t="e">
        <f t="shared" si="34"/>
        <v>#N/A</v>
      </c>
      <c r="E47" s="30" t="e">
        <f t="shared" si="35"/>
        <v>#N/A</v>
      </c>
      <c r="F47" s="34" t="e">
        <f>AR41</f>
        <v>#N/A</v>
      </c>
      <c r="G47" s="17"/>
      <c r="H47" s="1" t="s">
        <v>2919</v>
      </c>
      <c r="I47" s="15" t="e">
        <f>C32</f>
        <v>#N/A</v>
      </c>
      <c r="J47" s="30" t="e">
        <f t="shared" si="36"/>
        <v>#N/A</v>
      </c>
      <c r="K47" s="30" t="e">
        <f t="shared" si="37"/>
        <v>#N/A</v>
      </c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  <c r="CX47" t="s">
        <v>138</v>
      </c>
      <c r="CY47" s="27" t="s">
        <v>5163</v>
      </c>
      <c r="CZ47" s="27" t="s">
        <v>5165</v>
      </c>
    </row>
    <row r="48" spans="2:104" ht="15" customHeight="1" x14ac:dyDescent="0.15">
      <c r="B48" s="1" t="s">
        <v>2919</v>
      </c>
      <c r="C48" s="15" t="e">
        <f>BS41</f>
        <v>#N/A</v>
      </c>
      <c r="D48" s="30" t="e">
        <f t="shared" si="34"/>
        <v>#N/A</v>
      </c>
      <c r="E48" s="30" t="e">
        <f t="shared" si="35"/>
        <v>#N/A</v>
      </c>
      <c r="F48" s="31"/>
      <c r="G48" s="17"/>
      <c r="H48" s="1" t="s">
        <v>2919</v>
      </c>
      <c r="I48" s="15" t="e">
        <f>C33</f>
        <v>#N/A</v>
      </c>
      <c r="J48" s="30" t="e">
        <f t="shared" si="36"/>
        <v>#N/A</v>
      </c>
      <c r="K48" s="30" t="e">
        <f t="shared" si="37"/>
        <v>#N/A</v>
      </c>
      <c r="L48" s="31"/>
      <c r="AH48" s="13"/>
      <c r="AI48" s="13"/>
      <c r="CX48" t="s">
        <v>536</v>
      </c>
      <c r="CZ48" s="27" t="s">
        <v>5160</v>
      </c>
    </row>
    <row r="49" spans="2:104" ht="15" customHeight="1" x14ac:dyDescent="0.15">
      <c r="B49" s="2" t="s">
        <v>2920</v>
      </c>
      <c r="C49" s="15" t="e">
        <f>BT41</f>
        <v>#N/A</v>
      </c>
      <c r="D49" s="30" t="e">
        <f t="shared" si="34"/>
        <v>#N/A</v>
      </c>
      <c r="E49" s="30" t="e">
        <f t="shared" si="35"/>
        <v>#N/A</v>
      </c>
      <c r="F49" s="35" t="e">
        <f>AV41</f>
        <v>#N/A</v>
      </c>
      <c r="G49" s="17"/>
      <c r="H49" s="2" t="s">
        <v>2920</v>
      </c>
      <c r="I49" s="15" t="e">
        <f>C36</f>
        <v>#N/A</v>
      </c>
      <c r="J49" s="30" t="e">
        <f t="shared" si="36"/>
        <v>#N/A</v>
      </c>
      <c r="K49" s="30" t="e">
        <f t="shared" si="37"/>
        <v>#N/A</v>
      </c>
      <c r="L49" s="38" t="e">
        <f>F36</f>
        <v>#N/A</v>
      </c>
      <c r="O49" s="80" t="s">
        <v>2919</v>
      </c>
      <c r="R49" s="86" t="s">
        <v>3054</v>
      </c>
      <c r="AH49" s="13"/>
      <c r="AI49" s="13"/>
      <c r="CX49" t="s">
        <v>523</v>
      </c>
      <c r="CZ49" s="27" t="s">
        <v>5165</v>
      </c>
    </row>
    <row r="50" spans="2:104" ht="15" customHeight="1" x14ac:dyDescent="0.15">
      <c r="B50" s="1" t="s">
        <v>2919</v>
      </c>
      <c r="C50" s="15" t="e">
        <f>BB41</f>
        <v>#N/A</v>
      </c>
      <c r="D50" s="30" t="e">
        <f t="shared" si="34"/>
        <v>#N/A</v>
      </c>
      <c r="E50" s="30" t="e">
        <f t="shared" si="35"/>
        <v>#N/A</v>
      </c>
      <c r="F50" s="34" t="e">
        <f>AS41</f>
        <v>#N/A</v>
      </c>
      <c r="G50" s="17"/>
      <c r="H50" s="1" t="s">
        <v>2919</v>
      </c>
      <c r="I50" s="15" t="e">
        <f>I24</f>
        <v>#N/A</v>
      </c>
      <c r="J50" s="30" t="e">
        <f t="shared" si="36"/>
        <v>#N/A</v>
      </c>
      <c r="K50" s="30" t="e">
        <f t="shared" si="37"/>
        <v>#N/A</v>
      </c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  <c r="CX50" t="s">
        <v>562</v>
      </c>
      <c r="CZ50" s="27" t="s">
        <v>5153</v>
      </c>
    </row>
    <row r="51" spans="2:104" ht="15" customHeight="1" x14ac:dyDescent="0.15">
      <c r="B51" s="1" t="s">
        <v>2919</v>
      </c>
      <c r="C51" s="15" t="e">
        <f>BE41</f>
        <v>#N/A</v>
      </c>
      <c r="D51" s="30" t="e">
        <f t="shared" si="34"/>
        <v>#N/A</v>
      </c>
      <c r="E51" s="30" t="e">
        <f t="shared" si="35"/>
        <v>#N/A</v>
      </c>
      <c r="F51" s="31"/>
      <c r="G51" s="17"/>
      <c r="H51" s="1" t="s">
        <v>2919</v>
      </c>
      <c r="I51" s="15" t="e">
        <f t="shared" ref="I51:I52" si="39">I25</f>
        <v>#N/A</v>
      </c>
      <c r="J51" s="30" t="e">
        <f t="shared" si="36"/>
        <v>#N/A</v>
      </c>
      <c r="K51" s="30" t="e">
        <f t="shared" si="37"/>
        <v>#N/A</v>
      </c>
      <c r="L51" s="31"/>
      <c r="N51" s="8"/>
      <c r="O51" s="83" t="s">
        <v>3067</v>
      </c>
      <c r="AH51" s="13"/>
      <c r="AI51" s="13"/>
      <c r="CX51" t="s">
        <v>176</v>
      </c>
      <c r="CZ51" s="27" t="s">
        <v>5152</v>
      </c>
    </row>
    <row r="52" spans="2:104" ht="15" customHeight="1" x14ac:dyDescent="0.15">
      <c r="B52" s="1" t="s">
        <v>2919</v>
      </c>
      <c r="C52" s="15" t="e">
        <f>BU41</f>
        <v>#N/A</v>
      </c>
      <c r="D52" s="30" t="e">
        <f t="shared" si="34"/>
        <v>#N/A</v>
      </c>
      <c r="E52" s="30" t="e">
        <f t="shared" si="35"/>
        <v>#N/A</v>
      </c>
      <c r="F52" s="31"/>
      <c r="G52" s="17"/>
      <c r="H52" s="1" t="s">
        <v>2919</v>
      </c>
      <c r="I52" s="15" t="e">
        <f t="shared" si="39"/>
        <v>#N/A</v>
      </c>
      <c r="J52" s="30" t="e">
        <f t="shared" si="36"/>
        <v>#N/A</v>
      </c>
      <c r="K52" s="30" t="e">
        <f t="shared" si="37"/>
        <v>#N/A</v>
      </c>
      <c r="L52" s="31"/>
      <c r="N52" s="8"/>
      <c r="O52" s="78" t="s">
        <v>2920</v>
      </c>
      <c r="AH52" s="13"/>
      <c r="AI52" s="13"/>
      <c r="CX52" t="s">
        <v>101</v>
      </c>
      <c r="CY52" s="27" t="s">
        <v>5153</v>
      </c>
      <c r="CZ52" s="27" t="s">
        <v>5154</v>
      </c>
    </row>
    <row r="53" spans="2:104" ht="15" customHeight="1" x14ac:dyDescent="0.15">
      <c r="B53" s="2" t="s">
        <v>2920</v>
      </c>
      <c r="C53" s="15" t="e">
        <f>BV41</f>
        <v>#N/A</v>
      </c>
      <c r="D53" s="30" t="e">
        <f t="shared" si="34"/>
        <v>#N/A</v>
      </c>
      <c r="E53" s="30" t="e">
        <f t="shared" si="35"/>
        <v>#N/A</v>
      </c>
      <c r="F53" s="35" t="e">
        <f>AW41</f>
        <v>#N/A</v>
      </c>
      <c r="G53" s="17"/>
      <c r="H53" s="2" t="s">
        <v>2920</v>
      </c>
      <c r="I53" s="15" t="e">
        <f>I29</f>
        <v>#N/A</v>
      </c>
      <c r="J53" s="30" t="e">
        <f t="shared" si="36"/>
        <v>#N/A</v>
      </c>
      <c r="K53" s="30" t="e">
        <f t="shared" si="37"/>
        <v>#N/A</v>
      </c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  <c r="CX53" t="s">
        <v>597</v>
      </c>
      <c r="CZ53" s="27" t="s">
        <v>5163</v>
      </c>
    </row>
    <row r="54" spans="2:104" ht="15" customHeight="1" x14ac:dyDescent="0.15">
      <c r="B54" s="1" t="s">
        <v>2919</v>
      </c>
      <c r="C54" s="15" t="e">
        <f>BF41</f>
        <v>#N/A</v>
      </c>
      <c r="D54" s="30" t="e">
        <f t="shared" si="34"/>
        <v>#N/A</v>
      </c>
      <c r="E54" s="30" t="e">
        <f t="shared" si="35"/>
        <v>#N/A</v>
      </c>
      <c r="F54" s="34" t="e">
        <f>AT41</f>
        <v>#N/A</v>
      </c>
      <c r="G54" s="17"/>
      <c r="H54" s="1" t="s">
        <v>2919</v>
      </c>
      <c r="I54" s="15" t="e">
        <f>I32</f>
        <v>#N/A</v>
      </c>
      <c r="J54" s="30" t="e">
        <f t="shared" si="36"/>
        <v>#N/A</v>
      </c>
      <c r="K54" s="30" t="e">
        <f t="shared" si="37"/>
        <v>#N/A</v>
      </c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  <c r="CX54" t="s">
        <v>329</v>
      </c>
      <c r="CY54" s="27" t="s">
        <v>5166</v>
      </c>
      <c r="CZ54" s="27" t="s">
        <v>5165</v>
      </c>
    </row>
    <row r="55" spans="2:104" ht="15" customHeight="1" x14ac:dyDescent="0.15">
      <c r="B55" s="1" t="s">
        <v>2919</v>
      </c>
      <c r="C55" s="15" t="e">
        <f>BW41</f>
        <v>#N/A</v>
      </c>
      <c r="D55" s="30" t="e">
        <f t="shared" si="34"/>
        <v>#N/A</v>
      </c>
      <c r="E55" s="30" t="e">
        <f t="shared" si="35"/>
        <v>#N/A</v>
      </c>
      <c r="F55" s="31"/>
      <c r="G55" s="17"/>
      <c r="H55" s="1" t="s">
        <v>2919</v>
      </c>
      <c r="I55" s="15" t="e">
        <f>I33</f>
        <v>#N/A</v>
      </c>
      <c r="J55" s="30" t="e">
        <f t="shared" si="36"/>
        <v>#N/A</v>
      </c>
      <c r="K55" s="30" t="e">
        <f t="shared" si="37"/>
        <v>#N/A</v>
      </c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40">N55*Q55</f>
        <v>#N/A</v>
      </c>
      <c r="S55" s="14"/>
      <c r="T55" s="14"/>
      <c r="AH55" s="13"/>
      <c r="CX55" t="s">
        <v>339</v>
      </c>
      <c r="CY55" s="27" t="s">
        <v>2936</v>
      </c>
      <c r="CZ55" s="27" t="s">
        <v>5167</v>
      </c>
    </row>
    <row r="56" spans="2:104" ht="15" customHeight="1" x14ac:dyDescent="0.15">
      <c r="B56" s="2" t="s">
        <v>2920</v>
      </c>
      <c r="C56" s="15" t="e">
        <f>BX41</f>
        <v>#N/A</v>
      </c>
      <c r="D56" s="30" t="e">
        <f t="shared" si="34"/>
        <v>#N/A</v>
      </c>
      <c r="E56" s="30" t="e">
        <f t="shared" si="35"/>
        <v>#N/A</v>
      </c>
      <c r="F56" s="35" t="e">
        <f>AX41</f>
        <v>#N/A</v>
      </c>
      <c r="G56" s="17"/>
      <c r="H56" s="2" t="s">
        <v>2920</v>
      </c>
      <c r="I56" s="15" t="e">
        <f>I36</f>
        <v>#N/A</v>
      </c>
      <c r="J56" s="30" t="e">
        <f t="shared" si="36"/>
        <v>#N/A</v>
      </c>
      <c r="K56" s="30" t="e">
        <f t="shared" si="37"/>
        <v>#N/A</v>
      </c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40"/>
        <v>#N/A</v>
      </c>
      <c r="S56" s="14"/>
      <c r="T56" s="14"/>
      <c r="AH56" s="13"/>
      <c r="CX56" t="s">
        <v>600</v>
      </c>
      <c r="CZ56" s="27" t="s">
        <v>5166</v>
      </c>
    </row>
    <row r="57" spans="2:104" ht="15" customHeight="1" x14ac:dyDescent="0.15">
      <c r="AH57" s="13"/>
      <c r="CX57" t="s">
        <v>51</v>
      </c>
      <c r="CZ57" s="27" t="s">
        <v>5154</v>
      </c>
    </row>
    <row r="58" spans="2:104" ht="15" customHeight="1" x14ac:dyDescent="0.15">
      <c r="B58" s="16" t="e">
        <f>AM59</f>
        <v>#N/A</v>
      </c>
      <c r="C58" s="36" t="e">
        <f>BH59</f>
        <v>#N/A</v>
      </c>
      <c r="D58" s="44"/>
      <c r="E58" s="44" t="e">
        <f>BL59</f>
        <v>#N/A</v>
      </c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2921</v>
      </c>
      <c r="AL58" s="23" t="s">
        <v>2918</v>
      </c>
      <c r="AM58" s="24" t="s">
        <v>2917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  <c r="CX58" t="s">
        <v>1574</v>
      </c>
      <c r="CZ58" s="27" t="s">
        <v>5152</v>
      </c>
    </row>
    <row r="59" spans="2:104" ht="15" customHeight="1" x14ac:dyDescent="0.15">
      <c r="B59" s="29" t="e">
        <f>BG59</f>
        <v>#N/A</v>
      </c>
      <c r="C59" s="36" t="e">
        <f>AL59</f>
        <v>#N/A</v>
      </c>
      <c r="D59" s="44"/>
      <c r="E59" s="44" t="e">
        <f>AY59</f>
        <v>#N/A</v>
      </c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3019</v>
      </c>
      <c r="O59" s="63" t="s">
        <v>3020</v>
      </c>
      <c r="P59" s="62" t="s">
        <v>3021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  <c r="CX59" t="s">
        <v>250</v>
      </c>
      <c r="CZ59" s="27" t="s">
        <v>5152</v>
      </c>
    </row>
    <row r="60" spans="2:104" ht="15" customHeight="1" x14ac:dyDescent="0.15">
      <c r="B60" s="1" t="s">
        <v>2919</v>
      </c>
      <c r="C60" s="32" t="e">
        <f>AZ59</f>
        <v>#N/A</v>
      </c>
      <c r="D60" s="27" t="e">
        <f t="shared" ref="D60:D74" si="41">VLOOKUP(C60,$CX$1:$CZ$2000,2,0)</f>
        <v>#N/A</v>
      </c>
      <c r="E60" s="27" t="e">
        <f t="shared" ref="E60:E74" si="42">VLOOKUP(C60,$CX$1:$CZ$2000,3,0)</f>
        <v>#N/A</v>
      </c>
      <c r="F60" s="34" t="e">
        <f>AQ59</f>
        <v>#N/A</v>
      </c>
      <c r="G60" s="17"/>
      <c r="H60" s="1" t="s">
        <v>2919</v>
      </c>
      <c r="I60" s="32" t="e">
        <f>C41</f>
        <v>#N/A</v>
      </c>
      <c r="J60" s="27" t="e">
        <f t="shared" ref="J60:J74" si="43">VLOOKUP(I60,$CX$1:$CZ$2000,2,0)</f>
        <v>#N/A</v>
      </c>
      <c r="K60" s="27" t="e">
        <f t="shared" ref="K60:K74" si="44">VLOOKUP(I60,$CX$1:$CZ$2000,3,0)</f>
        <v>#N/A</v>
      </c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2921</v>
      </c>
      <c r="AL60" s="40" t="s">
        <v>2918</v>
      </c>
      <c r="AM60" s="41" t="s">
        <v>2917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  <c r="CX60" t="s">
        <v>59</v>
      </c>
      <c r="CY60" s="27" t="s">
        <v>5163</v>
      </c>
      <c r="CZ60" s="27" t="s">
        <v>5164</v>
      </c>
    </row>
    <row r="61" spans="2:104" ht="15" customHeight="1" x14ac:dyDescent="0.15">
      <c r="B61" s="1" t="s">
        <v>2919</v>
      </c>
      <c r="C61" s="15" t="e">
        <f>BA59</f>
        <v>#N/A</v>
      </c>
      <c r="D61" s="30" t="e">
        <f t="shared" si="41"/>
        <v>#N/A</v>
      </c>
      <c r="E61" s="30" t="e">
        <f t="shared" si="42"/>
        <v>#N/A</v>
      </c>
      <c r="F61" s="31"/>
      <c r="G61" s="17"/>
      <c r="H61" s="1" t="s">
        <v>2919</v>
      </c>
      <c r="I61" s="32" t="e">
        <f t="shared" ref="I61:I63" si="45">C42</f>
        <v>#N/A</v>
      </c>
      <c r="J61" s="30" t="e">
        <f t="shared" si="43"/>
        <v>#N/A</v>
      </c>
      <c r="K61" s="30" t="e">
        <f t="shared" si="44"/>
        <v>#N/A</v>
      </c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93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  <c r="CX61" t="s">
        <v>155</v>
      </c>
      <c r="CZ61" s="27" t="s">
        <v>5166</v>
      </c>
    </row>
    <row r="62" spans="2:104" ht="15" customHeight="1" x14ac:dyDescent="0.15">
      <c r="B62" s="1" t="s">
        <v>2919</v>
      </c>
      <c r="C62" s="15" t="e">
        <f>BC59</f>
        <v>#N/A</v>
      </c>
      <c r="D62" s="30" t="e">
        <f t="shared" si="41"/>
        <v>#N/A</v>
      </c>
      <c r="E62" s="30" t="e">
        <f t="shared" si="42"/>
        <v>#N/A</v>
      </c>
      <c r="F62" s="31"/>
      <c r="G62" s="17"/>
      <c r="H62" s="1" t="s">
        <v>2919</v>
      </c>
      <c r="I62" s="32" t="e">
        <f t="shared" si="45"/>
        <v>#N/A</v>
      </c>
      <c r="J62" s="30" t="e">
        <f t="shared" si="43"/>
        <v>#N/A</v>
      </c>
      <c r="K62" s="30" t="e">
        <f t="shared" si="44"/>
        <v>#N/A</v>
      </c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  <c r="CX62" t="s">
        <v>376</v>
      </c>
      <c r="CZ62" s="27" t="s">
        <v>5154</v>
      </c>
    </row>
    <row r="63" spans="2:104" ht="15" customHeight="1" x14ac:dyDescent="0.15">
      <c r="B63" s="1" t="s">
        <v>2919</v>
      </c>
      <c r="C63" s="15" t="e">
        <f>BQ59</f>
        <v>#N/A</v>
      </c>
      <c r="D63" s="30" t="e">
        <f t="shared" si="41"/>
        <v>#N/A</v>
      </c>
      <c r="E63" s="30" t="e">
        <f t="shared" si="42"/>
        <v>#N/A</v>
      </c>
      <c r="F63" s="31"/>
      <c r="G63" s="17"/>
      <c r="H63" s="1" t="s">
        <v>2919</v>
      </c>
      <c r="I63" s="32" t="e">
        <f t="shared" si="45"/>
        <v>#N/A</v>
      </c>
      <c r="J63" s="30" t="e">
        <f t="shared" si="43"/>
        <v>#N/A</v>
      </c>
      <c r="K63" s="30" t="e">
        <f t="shared" si="44"/>
        <v>#N/A</v>
      </c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  <c r="CX63" t="s">
        <v>1053</v>
      </c>
      <c r="CZ63" s="27" t="s">
        <v>5152</v>
      </c>
    </row>
    <row r="64" spans="2:104" ht="15" customHeight="1" x14ac:dyDescent="0.15">
      <c r="B64" s="2" t="s">
        <v>2920</v>
      </c>
      <c r="C64" s="15" t="e">
        <f>BR59</f>
        <v>#N/A</v>
      </c>
      <c r="D64" s="30" t="e">
        <f t="shared" si="41"/>
        <v>#N/A</v>
      </c>
      <c r="E64" s="30" t="e">
        <f t="shared" si="42"/>
        <v>#N/A</v>
      </c>
      <c r="F64" s="35" t="e">
        <f>AU59</f>
        <v>#N/A</v>
      </c>
      <c r="G64" s="17"/>
      <c r="H64" s="2" t="s">
        <v>2920</v>
      </c>
      <c r="I64" s="15" t="e">
        <f>C47</f>
        <v>#N/A</v>
      </c>
      <c r="J64" s="30" t="e">
        <f t="shared" si="43"/>
        <v>#N/A</v>
      </c>
      <c r="K64" s="30" t="e">
        <f t="shared" si="44"/>
        <v>#N/A</v>
      </c>
      <c r="L64" s="38" t="e">
        <f>F47</f>
        <v>#N/A</v>
      </c>
      <c r="N64" s="65" t="s">
        <v>2955</v>
      </c>
      <c r="O64" s="66" t="s">
        <v>2929</v>
      </c>
      <c r="P64" s="66" t="s">
        <v>2930</v>
      </c>
      <c r="Q64" s="65" t="s">
        <v>2956</v>
      </c>
      <c r="AH64" s="13"/>
      <c r="AI64" s="13"/>
      <c r="CX64" t="s">
        <v>484</v>
      </c>
      <c r="CZ64" s="27" t="s">
        <v>5152</v>
      </c>
    </row>
    <row r="65" spans="2:104" ht="15" customHeight="1" x14ac:dyDescent="0.15">
      <c r="B65" s="1" t="s">
        <v>2919</v>
      </c>
      <c r="C65" s="15" t="e">
        <f>BD59</f>
        <v>#N/A</v>
      </c>
      <c r="D65" s="30" t="e">
        <f t="shared" si="41"/>
        <v>#N/A</v>
      </c>
      <c r="E65" s="30" t="e">
        <f t="shared" si="42"/>
        <v>#N/A</v>
      </c>
      <c r="F65" s="34" t="e">
        <f>AR59</f>
        <v>#N/A</v>
      </c>
      <c r="G65" s="17"/>
      <c r="H65" s="1" t="s">
        <v>2919</v>
      </c>
      <c r="I65" s="15" t="e">
        <f>C50</f>
        <v>#N/A</v>
      </c>
      <c r="J65" s="30" t="e">
        <f t="shared" si="43"/>
        <v>#N/A</v>
      </c>
      <c r="K65" s="30" t="e">
        <f t="shared" si="44"/>
        <v>#N/A</v>
      </c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  <c r="CX65" t="s">
        <v>615</v>
      </c>
      <c r="CY65" s="27" t="s">
        <v>5153</v>
      </c>
      <c r="CZ65" s="27" t="s">
        <v>5162</v>
      </c>
    </row>
    <row r="66" spans="2:104" ht="15" customHeight="1" x14ac:dyDescent="0.15">
      <c r="B66" s="1" t="s">
        <v>2919</v>
      </c>
      <c r="C66" s="15" t="e">
        <f>BS59</f>
        <v>#N/A</v>
      </c>
      <c r="D66" s="30" t="e">
        <f t="shared" si="41"/>
        <v>#N/A</v>
      </c>
      <c r="E66" s="30" t="e">
        <f t="shared" si="42"/>
        <v>#N/A</v>
      </c>
      <c r="F66" s="31"/>
      <c r="G66" s="17"/>
      <c r="H66" s="1" t="s">
        <v>2919</v>
      </c>
      <c r="I66" s="15" t="e">
        <f>C51</f>
        <v>#N/A</v>
      </c>
      <c r="J66" s="30" t="e">
        <f t="shared" si="43"/>
        <v>#N/A</v>
      </c>
      <c r="K66" s="30" t="e">
        <f t="shared" si="44"/>
        <v>#N/A</v>
      </c>
      <c r="L66" s="31"/>
      <c r="AH66" s="13"/>
      <c r="AI66" s="13"/>
      <c r="CX66" t="s">
        <v>285</v>
      </c>
      <c r="CY66" s="27" t="s">
        <v>5165</v>
      </c>
      <c r="CZ66" s="27" t="s">
        <v>5160</v>
      </c>
    </row>
    <row r="67" spans="2:104" ht="15" customHeight="1" x14ac:dyDescent="0.15">
      <c r="B67" s="2" t="s">
        <v>2920</v>
      </c>
      <c r="C67" s="15" t="e">
        <f>BT59</f>
        <v>#N/A</v>
      </c>
      <c r="D67" s="30" t="e">
        <f t="shared" si="41"/>
        <v>#N/A</v>
      </c>
      <c r="E67" s="30" t="e">
        <f t="shared" si="42"/>
        <v>#N/A</v>
      </c>
      <c r="F67" s="35" t="e">
        <f>AV59</f>
        <v>#N/A</v>
      </c>
      <c r="G67" s="17"/>
      <c r="H67" s="2" t="s">
        <v>2920</v>
      </c>
      <c r="I67" s="15" t="e">
        <f>C54</f>
        <v>#N/A</v>
      </c>
      <c r="J67" s="30" t="e">
        <f t="shared" si="43"/>
        <v>#N/A</v>
      </c>
      <c r="K67" s="30" t="e">
        <f t="shared" si="44"/>
        <v>#N/A</v>
      </c>
      <c r="L67" s="38" t="e">
        <f>F54</f>
        <v>#N/A</v>
      </c>
      <c r="O67" s="80" t="s">
        <v>2919</v>
      </c>
      <c r="R67" s="86" t="s">
        <v>3054</v>
      </c>
      <c r="AH67" s="13"/>
      <c r="AI67" s="13"/>
      <c r="CX67" t="s">
        <v>48</v>
      </c>
      <c r="CZ67" s="27" t="s">
        <v>5165</v>
      </c>
    </row>
    <row r="68" spans="2:104" ht="15" customHeight="1" x14ac:dyDescent="0.15">
      <c r="B68" s="1" t="s">
        <v>2919</v>
      </c>
      <c r="C68" s="15" t="e">
        <f>BB59</f>
        <v>#N/A</v>
      </c>
      <c r="D68" s="30" t="e">
        <f t="shared" si="41"/>
        <v>#N/A</v>
      </c>
      <c r="E68" s="30" t="e">
        <f t="shared" si="42"/>
        <v>#N/A</v>
      </c>
      <c r="F68" s="34" t="e">
        <f>AS59</f>
        <v>#N/A</v>
      </c>
      <c r="G68" s="17"/>
      <c r="H68" s="1" t="s">
        <v>2919</v>
      </c>
      <c r="I68" s="15" t="e">
        <f>I42</f>
        <v>#N/A</v>
      </c>
      <c r="J68" s="30" t="e">
        <f t="shared" si="43"/>
        <v>#N/A</v>
      </c>
      <c r="K68" s="30" t="e">
        <f t="shared" si="44"/>
        <v>#N/A</v>
      </c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  <c r="CX68" t="s">
        <v>335</v>
      </c>
      <c r="CZ68" s="27" t="s">
        <v>5154</v>
      </c>
    </row>
    <row r="69" spans="2:104" ht="15" customHeight="1" x14ac:dyDescent="0.15">
      <c r="B69" s="1" t="s">
        <v>2919</v>
      </c>
      <c r="C69" s="15" t="e">
        <f>BE59</f>
        <v>#N/A</v>
      </c>
      <c r="D69" s="30" t="e">
        <f t="shared" si="41"/>
        <v>#N/A</v>
      </c>
      <c r="E69" s="30" t="e">
        <f t="shared" si="42"/>
        <v>#N/A</v>
      </c>
      <c r="F69" s="31"/>
      <c r="G69" s="17"/>
      <c r="H69" s="1" t="s">
        <v>2919</v>
      </c>
      <c r="I69" s="15" t="e">
        <f t="shared" ref="I69:I70" si="46">I43</f>
        <v>#N/A</v>
      </c>
      <c r="J69" s="30" t="e">
        <f t="shared" si="43"/>
        <v>#N/A</v>
      </c>
      <c r="K69" s="30" t="e">
        <f t="shared" si="44"/>
        <v>#N/A</v>
      </c>
      <c r="L69" s="31"/>
      <c r="N69" s="8"/>
      <c r="O69" s="83" t="s">
        <v>3067</v>
      </c>
      <c r="AH69" s="13"/>
      <c r="AI69" s="13"/>
      <c r="CX69" t="s">
        <v>410</v>
      </c>
      <c r="CZ69" s="27" t="s">
        <v>5153</v>
      </c>
    </row>
    <row r="70" spans="2:104" ht="15" customHeight="1" x14ac:dyDescent="0.15">
      <c r="B70" s="1" t="s">
        <v>2919</v>
      </c>
      <c r="C70" s="15" t="e">
        <f>BU59</f>
        <v>#N/A</v>
      </c>
      <c r="D70" s="30" t="e">
        <f t="shared" si="41"/>
        <v>#N/A</v>
      </c>
      <c r="E70" s="30" t="e">
        <f t="shared" si="42"/>
        <v>#N/A</v>
      </c>
      <c r="F70" s="31"/>
      <c r="G70" s="17"/>
      <c r="H70" s="1" t="s">
        <v>2919</v>
      </c>
      <c r="I70" s="15" t="e">
        <f t="shared" si="46"/>
        <v>#N/A</v>
      </c>
      <c r="J70" s="30" t="e">
        <f t="shared" si="43"/>
        <v>#N/A</v>
      </c>
      <c r="K70" s="30" t="e">
        <f t="shared" si="44"/>
        <v>#N/A</v>
      </c>
      <c r="L70" s="31"/>
      <c r="N70" s="8"/>
      <c r="O70" s="78" t="s">
        <v>2920</v>
      </c>
      <c r="AH70" s="13"/>
      <c r="AI70" s="13"/>
      <c r="CX70" t="s">
        <v>189</v>
      </c>
      <c r="CZ70" s="27" t="s">
        <v>5166</v>
      </c>
    </row>
    <row r="71" spans="2:104" ht="15" customHeight="1" x14ac:dyDescent="0.15">
      <c r="B71" s="2" t="s">
        <v>2920</v>
      </c>
      <c r="C71" s="15" t="e">
        <f>BV59</f>
        <v>#N/A</v>
      </c>
      <c r="D71" s="30" t="e">
        <f t="shared" si="41"/>
        <v>#N/A</v>
      </c>
      <c r="E71" s="30" t="e">
        <f t="shared" si="42"/>
        <v>#N/A</v>
      </c>
      <c r="F71" s="35" t="e">
        <f>AW59</f>
        <v>#N/A</v>
      </c>
      <c r="G71" s="17"/>
      <c r="H71" s="2" t="s">
        <v>2920</v>
      </c>
      <c r="I71" s="15" t="e">
        <f>I47</f>
        <v>#N/A</v>
      </c>
      <c r="J71" s="30" t="e">
        <f t="shared" si="43"/>
        <v>#N/A</v>
      </c>
      <c r="K71" s="30" t="e">
        <f t="shared" si="44"/>
        <v>#N/A</v>
      </c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  <c r="CX71" t="s">
        <v>193</v>
      </c>
      <c r="CY71" s="27" t="s">
        <v>5151</v>
      </c>
      <c r="CZ71" s="27" t="s">
        <v>5155</v>
      </c>
    </row>
    <row r="72" spans="2:104" ht="15" customHeight="1" x14ac:dyDescent="0.15">
      <c r="B72" s="1" t="s">
        <v>2919</v>
      </c>
      <c r="C72" s="15" t="e">
        <f>BF59</f>
        <v>#N/A</v>
      </c>
      <c r="D72" s="30" t="e">
        <f t="shared" si="41"/>
        <v>#N/A</v>
      </c>
      <c r="E72" s="30" t="e">
        <f t="shared" si="42"/>
        <v>#N/A</v>
      </c>
      <c r="F72" s="34" t="e">
        <f>AT59</f>
        <v>#N/A</v>
      </c>
      <c r="G72" s="17"/>
      <c r="H72" s="1" t="s">
        <v>2919</v>
      </c>
      <c r="I72" s="15" t="e">
        <f>I50</f>
        <v>#N/A</v>
      </c>
      <c r="J72" s="30" t="e">
        <f t="shared" si="43"/>
        <v>#N/A</v>
      </c>
      <c r="K72" s="30" t="e">
        <f t="shared" si="44"/>
        <v>#N/A</v>
      </c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  <c r="CX72" t="s">
        <v>95</v>
      </c>
      <c r="CY72" s="27" t="s">
        <v>5153</v>
      </c>
      <c r="CZ72" s="27" t="s">
        <v>5154</v>
      </c>
    </row>
    <row r="73" spans="2:104" ht="15" customHeight="1" x14ac:dyDescent="0.15">
      <c r="B73" s="1" t="s">
        <v>2919</v>
      </c>
      <c r="C73" s="15" t="e">
        <f>BW59</f>
        <v>#N/A</v>
      </c>
      <c r="D73" s="30" t="e">
        <f t="shared" si="41"/>
        <v>#N/A</v>
      </c>
      <c r="E73" s="30" t="e">
        <f t="shared" si="42"/>
        <v>#N/A</v>
      </c>
      <c r="F73" s="31"/>
      <c r="G73" s="17"/>
      <c r="H73" s="1" t="s">
        <v>2919</v>
      </c>
      <c r="I73" s="15" t="e">
        <f>I51</f>
        <v>#N/A</v>
      </c>
      <c r="J73" s="30" t="e">
        <f t="shared" si="43"/>
        <v>#N/A</v>
      </c>
      <c r="K73" s="30" t="e">
        <f t="shared" si="44"/>
        <v>#N/A</v>
      </c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47">N73*Q73</f>
        <v>#N/A</v>
      </c>
      <c r="S73" s="14"/>
      <c r="T73" s="14"/>
      <c r="AH73" s="13"/>
      <c r="CX73" t="s">
        <v>131</v>
      </c>
      <c r="CY73" s="27" t="s">
        <v>5166</v>
      </c>
      <c r="CZ73" s="27" t="s">
        <v>5165</v>
      </c>
    </row>
    <row r="74" spans="2:104" ht="15" customHeight="1" x14ac:dyDescent="0.15">
      <c r="B74" s="2" t="s">
        <v>2920</v>
      </c>
      <c r="C74" s="15" t="e">
        <f>BX59</f>
        <v>#N/A</v>
      </c>
      <c r="D74" s="30" t="e">
        <f t="shared" si="41"/>
        <v>#N/A</v>
      </c>
      <c r="E74" s="30" t="e">
        <f t="shared" si="42"/>
        <v>#N/A</v>
      </c>
      <c r="F74" s="35" t="e">
        <f>AX59</f>
        <v>#N/A</v>
      </c>
      <c r="G74" s="17"/>
      <c r="H74" s="2" t="s">
        <v>2920</v>
      </c>
      <c r="I74" s="15" t="e">
        <f>I54</f>
        <v>#N/A</v>
      </c>
      <c r="J74" s="30" t="e">
        <f t="shared" si="43"/>
        <v>#N/A</v>
      </c>
      <c r="K74" s="30" t="e">
        <f t="shared" si="44"/>
        <v>#N/A</v>
      </c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47"/>
        <v>#N/A</v>
      </c>
      <c r="S74" s="14"/>
      <c r="T74" s="14"/>
      <c r="AH74" s="13"/>
      <c r="CX74" t="s">
        <v>115</v>
      </c>
      <c r="CZ74" s="27" t="s">
        <v>5153</v>
      </c>
    </row>
    <row r="75" spans="2:104" ht="15" customHeight="1" x14ac:dyDescent="0.15">
      <c r="AH75" s="13"/>
      <c r="CX75" t="s">
        <v>287</v>
      </c>
      <c r="CY75" s="27" t="s">
        <v>5153</v>
      </c>
      <c r="CZ75" s="27" t="s">
        <v>2936</v>
      </c>
    </row>
    <row r="76" spans="2:104" ht="15" customHeight="1" x14ac:dyDescent="0.15">
      <c r="B76" s="16" t="e">
        <f>AM77</f>
        <v>#N/A</v>
      </c>
      <c r="C76" s="36" t="e">
        <f>BH77</f>
        <v>#N/A</v>
      </c>
      <c r="D76" s="44"/>
      <c r="E76" s="44" t="e">
        <f>BL77</f>
        <v>#N/A</v>
      </c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2921</v>
      </c>
      <c r="AL76" s="23" t="s">
        <v>2918</v>
      </c>
      <c r="AM76" s="24" t="s">
        <v>2917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  <c r="CX76" t="s">
        <v>289</v>
      </c>
      <c r="CY76" s="27" t="s">
        <v>5153</v>
      </c>
      <c r="CZ76" s="27" t="s">
        <v>5155</v>
      </c>
    </row>
    <row r="77" spans="2:104" ht="15" customHeight="1" x14ac:dyDescent="0.15">
      <c r="B77" s="29" t="e">
        <f>BG77</f>
        <v>#N/A</v>
      </c>
      <c r="C77" s="36" t="e">
        <f>AL77</f>
        <v>#N/A</v>
      </c>
      <c r="D77" s="44"/>
      <c r="E77" s="44" t="e">
        <f>AY77</f>
        <v>#N/A</v>
      </c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3019</v>
      </c>
      <c r="O77" s="63" t="s">
        <v>3020</v>
      </c>
      <c r="P77" s="62" t="s">
        <v>3021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  <c r="CX77" t="s">
        <v>79</v>
      </c>
      <c r="CZ77" s="27" t="s">
        <v>5154</v>
      </c>
    </row>
    <row r="78" spans="2:104" ht="15" customHeight="1" x14ac:dyDescent="0.15">
      <c r="B78" s="1" t="s">
        <v>2919</v>
      </c>
      <c r="C78" s="32" t="e">
        <f>AZ77</f>
        <v>#N/A</v>
      </c>
      <c r="D78" s="27" t="e">
        <f t="shared" ref="D78:D92" si="48">VLOOKUP(C78,$CX$1:$CZ$2000,2,0)</f>
        <v>#N/A</v>
      </c>
      <c r="E78" s="27" t="e">
        <f t="shared" ref="E78:E92" si="49">VLOOKUP(C78,$CX$1:$CZ$2000,3,0)</f>
        <v>#N/A</v>
      </c>
      <c r="F78" s="34" t="e">
        <f>AQ77</f>
        <v>#N/A</v>
      </c>
      <c r="G78" s="17"/>
      <c r="H78" s="1" t="s">
        <v>2919</v>
      </c>
      <c r="I78" s="32" t="e">
        <f>C59</f>
        <v>#N/A</v>
      </c>
      <c r="J78" s="27" t="e">
        <f t="shared" ref="J78:J92" si="50">VLOOKUP(I78,$CX$1:$CZ$2000,2,0)</f>
        <v>#N/A</v>
      </c>
      <c r="K78" s="27" t="e">
        <f t="shared" ref="K78:K92" si="51">VLOOKUP(I78,$CX$1:$CZ$2000,3,0)</f>
        <v>#N/A</v>
      </c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2921</v>
      </c>
      <c r="AL78" s="40" t="s">
        <v>2918</v>
      </c>
      <c r="AM78" s="41" t="s">
        <v>2917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  <c r="CX78" t="s">
        <v>910</v>
      </c>
      <c r="CZ78" s="27" t="s">
        <v>5151</v>
      </c>
    </row>
    <row r="79" spans="2:104" ht="15" customHeight="1" x14ac:dyDescent="0.15">
      <c r="B79" s="1" t="s">
        <v>2919</v>
      </c>
      <c r="C79" s="15" t="e">
        <f>BA77</f>
        <v>#N/A</v>
      </c>
      <c r="D79" s="30" t="e">
        <f t="shared" si="48"/>
        <v>#N/A</v>
      </c>
      <c r="E79" s="30" t="e">
        <f t="shared" si="49"/>
        <v>#N/A</v>
      </c>
      <c r="F79" s="31"/>
      <c r="G79" s="17"/>
      <c r="H79" s="1" t="s">
        <v>2919</v>
      </c>
      <c r="I79" s="32" t="e">
        <f t="shared" ref="I79:I81" si="52">C60</f>
        <v>#N/A</v>
      </c>
      <c r="J79" s="30" t="e">
        <f t="shared" si="50"/>
        <v>#N/A</v>
      </c>
      <c r="K79" s="30" t="e">
        <f t="shared" si="51"/>
        <v>#N/A</v>
      </c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94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  <c r="CX79" t="s">
        <v>527</v>
      </c>
      <c r="CZ79" s="27" t="s">
        <v>5154</v>
      </c>
    </row>
    <row r="80" spans="2:104" ht="15" customHeight="1" x14ac:dyDescent="0.15">
      <c r="B80" s="1" t="s">
        <v>2919</v>
      </c>
      <c r="C80" s="15" t="e">
        <f>BC77</f>
        <v>#N/A</v>
      </c>
      <c r="D80" s="30" t="e">
        <f t="shared" si="48"/>
        <v>#N/A</v>
      </c>
      <c r="E80" s="30" t="e">
        <f t="shared" si="49"/>
        <v>#N/A</v>
      </c>
      <c r="F80" s="31"/>
      <c r="G80" s="17"/>
      <c r="H80" s="1" t="s">
        <v>2919</v>
      </c>
      <c r="I80" s="32" t="e">
        <f t="shared" si="52"/>
        <v>#N/A</v>
      </c>
      <c r="J80" s="30" t="e">
        <f t="shared" si="50"/>
        <v>#N/A</v>
      </c>
      <c r="K80" s="30" t="e">
        <f t="shared" si="51"/>
        <v>#N/A</v>
      </c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  <c r="CX80" t="s">
        <v>397</v>
      </c>
      <c r="CZ80" s="27" t="s">
        <v>5153</v>
      </c>
    </row>
    <row r="81" spans="2:104" ht="15" customHeight="1" x14ac:dyDescent="0.15">
      <c r="B81" s="1" t="s">
        <v>2919</v>
      </c>
      <c r="C81" s="15" t="e">
        <f>BQ77</f>
        <v>#N/A</v>
      </c>
      <c r="D81" s="30" t="e">
        <f t="shared" si="48"/>
        <v>#N/A</v>
      </c>
      <c r="E81" s="30" t="e">
        <f t="shared" si="49"/>
        <v>#N/A</v>
      </c>
      <c r="F81" s="31"/>
      <c r="G81" s="17"/>
      <c r="H81" s="1" t="s">
        <v>2919</v>
      </c>
      <c r="I81" s="32" t="e">
        <f t="shared" si="52"/>
        <v>#N/A</v>
      </c>
      <c r="J81" s="30" t="e">
        <f t="shared" si="50"/>
        <v>#N/A</v>
      </c>
      <c r="K81" s="30" t="e">
        <f t="shared" si="51"/>
        <v>#N/A</v>
      </c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  <c r="CX81" t="s">
        <v>3099</v>
      </c>
      <c r="CZ81" s="27" t="s">
        <v>5151</v>
      </c>
    </row>
    <row r="82" spans="2:104" ht="15" customHeight="1" x14ac:dyDescent="0.15">
      <c r="B82" s="2" t="s">
        <v>2920</v>
      </c>
      <c r="C82" s="15" t="e">
        <f>BR77</f>
        <v>#N/A</v>
      </c>
      <c r="D82" s="30" t="e">
        <f t="shared" si="48"/>
        <v>#N/A</v>
      </c>
      <c r="E82" s="30" t="e">
        <f t="shared" si="49"/>
        <v>#N/A</v>
      </c>
      <c r="F82" s="35" t="e">
        <f>AU77</f>
        <v>#N/A</v>
      </c>
      <c r="G82" s="17"/>
      <c r="H82" s="2" t="s">
        <v>2920</v>
      </c>
      <c r="I82" s="15" t="e">
        <f>C65</f>
        <v>#N/A</v>
      </c>
      <c r="J82" s="30" t="e">
        <f t="shared" si="50"/>
        <v>#N/A</v>
      </c>
      <c r="K82" s="30" t="e">
        <f t="shared" si="51"/>
        <v>#N/A</v>
      </c>
      <c r="L82" s="38" t="e">
        <f>F65</f>
        <v>#N/A</v>
      </c>
      <c r="N82" s="65" t="s">
        <v>2955</v>
      </c>
      <c r="O82" s="66" t="s">
        <v>2929</v>
      </c>
      <c r="P82" s="66" t="s">
        <v>2930</v>
      </c>
      <c r="Q82" s="65" t="s">
        <v>2956</v>
      </c>
      <c r="AH82" s="13"/>
      <c r="AI82" s="13"/>
      <c r="CX82" t="s">
        <v>580</v>
      </c>
      <c r="CZ82" s="27" t="s">
        <v>2936</v>
      </c>
    </row>
    <row r="83" spans="2:104" ht="15" customHeight="1" x14ac:dyDescent="0.15">
      <c r="B83" s="1" t="s">
        <v>2919</v>
      </c>
      <c r="C83" s="15" t="e">
        <f>BD77</f>
        <v>#N/A</v>
      </c>
      <c r="D83" s="30" t="e">
        <f t="shared" si="48"/>
        <v>#N/A</v>
      </c>
      <c r="E83" s="30" t="e">
        <f t="shared" si="49"/>
        <v>#N/A</v>
      </c>
      <c r="F83" s="34" t="e">
        <f>AR77</f>
        <v>#N/A</v>
      </c>
      <c r="G83" s="17"/>
      <c r="H83" s="1" t="s">
        <v>2919</v>
      </c>
      <c r="I83" s="15" t="e">
        <f>C68</f>
        <v>#N/A</v>
      </c>
      <c r="J83" s="30" t="e">
        <f t="shared" si="50"/>
        <v>#N/A</v>
      </c>
      <c r="K83" s="30" t="e">
        <f t="shared" si="51"/>
        <v>#N/A</v>
      </c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  <c r="CX83" t="s">
        <v>157</v>
      </c>
      <c r="CZ83" s="27" t="s">
        <v>5154</v>
      </c>
    </row>
    <row r="84" spans="2:104" ht="15" customHeight="1" x14ac:dyDescent="0.15">
      <c r="B84" s="1" t="s">
        <v>2919</v>
      </c>
      <c r="C84" s="15" t="e">
        <f>BS77</f>
        <v>#N/A</v>
      </c>
      <c r="D84" s="30" t="e">
        <f t="shared" si="48"/>
        <v>#N/A</v>
      </c>
      <c r="E84" s="30" t="e">
        <f t="shared" si="49"/>
        <v>#N/A</v>
      </c>
      <c r="F84" s="31"/>
      <c r="G84" s="17"/>
      <c r="H84" s="1" t="s">
        <v>2919</v>
      </c>
      <c r="I84" s="15" t="e">
        <f>C69</f>
        <v>#N/A</v>
      </c>
      <c r="J84" s="30" t="e">
        <f t="shared" si="50"/>
        <v>#N/A</v>
      </c>
      <c r="K84" s="30" t="e">
        <f t="shared" si="51"/>
        <v>#N/A</v>
      </c>
      <c r="L84" s="31"/>
      <c r="AH84" s="13"/>
      <c r="AI84" s="13"/>
      <c r="CX84" t="s">
        <v>617</v>
      </c>
      <c r="CZ84" s="27" t="s">
        <v>5151</v>
      </c>
    </row>
    <row r="85" spans="2:104" ht="15" customHeight="1" x14ac:dyDescent="0.15">
      <c r="B85" s="2" t="s">
        <v>2920</v>
      </c>
      <c r="C85" s="15" t="e">
        <f>BT77</f>
        <v>#N/A</v>
      </c>
      <c r="D85" s="30" t="e">
        <f t="shared" si="48"/>
        <v>#N/A</v>
      </c>
      <c r="E85" s="30" t="e">
        <f t="shared" si="49"/>
        <v>#N/A</v>
      </c>
      <c r="F85" s="35" t="e">
        <f>AV77</f>
        <v>#N/A</v>
      </c>
      <c r="G85" s="17"/>
      <c r="H85" s="2" t="s">
        <v>2920</v>
      </c>
      <c r="I85" s="15" t="e">
        <f>C72</f>
        <v>#N/A</v>
      </c>
      <c r="J85" s="30" t="e">
        <f t="shared" si="50"/>
        <v>#N/A</v>
      </c>
      <c r="K85" s="30" t="e">
        <f t="shared" si="51"/>
        <v>#N/A</v>
      </c>
      <c r="L85" s="38" t="e">
        <f>F72</f>
        <v>#N/A</v>
      </c>
      <c r="O85" s="80" t="s">
        <v>2919</v>
      </c>
      <c r="R85" s="86" t="s">
        <v>3054</v>
      </c>
      <c r="AH85" s="13"/>
      <c r="AI85" s="13"/>
      <c r="CX85" t="s">
        <v>842</v>
      </c>
      <c r="CZ85" s="27" t="s">
        <v>5152</v>
      </c>
    </row>
    <row r="86" spans="2:104" ht="15" customHeight="1" x14ac:dyDescent="0.15">
      <c r="B86" s="1" t="s">
        <v>2919</v>
      </c>
      <c r="C86" s="15" t="e">
        <f>BB77</f>
        <v>#N/A</v>
      </c>
      <c r="D86" s="30" t="e">
        <f t="shared" si="48"/>
        <v>#N/A</v>
      </c>
      <c r="E86" s="30" t="e">
        <f t="shared" si="49"/>
        <v>#N/A</v>
      </c>
      <c r="F86" s="34" t="e">
        <f>AS77</f>
        <v>#N/A</v>
      </c>
      <c r="G86" s="17"/>
      <c r="H86" s="1" t="s">
        <v>2919</v>
      </c>
      <c r="I86" s="15" t="e">
        <f>I60</f>
        <v>#N/A</v>
      </c>
      <c r="J86" s="30" t="e">
        <f t="shared" si="50"/>
        <v>#N/A</v>
      </c>
      <c r="K86" s="30" t="e">
        <f t="shared" si="51"/>
        <v>#N/A</v>
      </c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  <c r="CX86" t="s">
        <v>292</v>
      </c>
      <c r="CZ86" s="27" t="s">
        <v>5152</v>
      </c>
    </row>
    <row r="87" spans="2:104" ht="15" customHeight="1" x14ac:dyDescent="0.15">
      <c r="B87" s="1" t="s">
        <v>2919</v>
      </c>
      <c r="C87" s="15" t="e">
        <f>BE77</f>
        <v>#N/A</v>
      </c>
      <c r="D87" s="30" t="e">
        <f t="shared" si="48"/>
        <v>#N/A</v>
      </c>
      <c r="E87" s="30" t="e">
        <f t="shared" si="49"/>
        <v>#N/A</v>
      </c>
      <c r="F87" s="31"/>
      <c r="G87" s="17"/>
      <c r="H87" s="1" t="s">
        <v>2919</v>
      </c>
      <c r="I87" s="15" t="e">
        <f t="shared" ref="I87:I88" si="53">I61</f>
        <v>#N/A</v>
      </c>
      <c r="J87" s="30" t="e">
        <f t="shared" si="50"/>
        <v>#N/A</v>
      </c>
      <c r="K87" s="30" t="e">
        <f t="shared" si="51"/>
        <v>#N/A</v>
      </c>
      <c r="L87" s="31"/>
      <c r="N87" s="8"/>
      <c r="O87" s="83" t="s">
        <v>3067</v>
      </c>
      <c r="AH87" s="13"/>
      <c r="AI87" s="13"/>
      <c r="CX87" t="s">
        <v>495</v>
      </c>
      <c r="CY87" s="27" t="s">
        <v>5152</v>
      </c>
      <c r="CZ87" s="27" t="s">
        <v>5156</v>
      </c>
    </row>
    <row r="88" spans="2:104" ht="15" customHeight="1" x14ac:dyDescent="0.15">
      <c r="B88" s="1" t="s">
        <v>2919</v>
      </c>
      <c r="C88" s="15" t="e">
        <f>BU77</f>
        <v>#N/A</v>
      </c>
      <c r="D88" s="30" t="e">
        <f t="shared" si="48"/>
        <v>#N/A</v>
      </c>
      <c r="E88" s="30" t="e">
        <f t="shared" si="49"/>
        <v>#N/A</v>
      </c>
      <c r="F88" s="31"/>
      <c r="G88" s="17"/>
      <c r="H88" s="1" t="s">
        <v>2919</v>
      </c>
      <c r="I88" s="15" t="e">
        <f t="shared" si="53"/>
        <v>#N/A</v>
      </c>
      <c r="J88" s="30" t="e">
        <f t="shared" si="50"/>
        <v>#N/A</v>
      </c>
      <c r="K88" s="30" t="e">
        <f t="shared" si="51"/>
        <v>#N/A</v>
      </c>
      <c r="L88" s="31"/>
      <c r="N88" s="8"/>
      <c r="O88" s="78" t="s">
        <v>2920</v>
      </c>
      <c r="AH88" s="13"/>
      <c r="AI88" s="13"/>
      <c r="CX88" t="s">
        <v>117</v>
      </c>
      <c r="CZ88" s="27" t="s">
        <v>5152</v>
      </c>
    </row>
    <row r="89" spans="2:104" ht="15" customHeight="1" x14ac:dyDescent="0.15">
      <c r="B89" s="2" t="s">
        <v>2920</v>
      </c>
      <c r="C89" s="15" t="e">
        <f>BV77</f>
        <v>#N/A</v>
      </c>
      <c r="D89" s="30" t="e">
        <f t="shared" si="48"/>
        <v>#N/A</v>
      </c>
      <c r="E89" s="30" t="e">
        <f t="shared" si="49"/>
        <v>#N/A</v>
      </c>
      <c r="F89" s="35" t="e">
        <f>AW77</f>
        <v>#N/A</v>
      </c>
      <c r="G89" s="17"/>
      <c r="H89" s="2" t="s">
        <v>2920</v>
      </c>
      <c r="I89" s="15" t="e">
        <f>I65</f>
        <v>#N/A</v>
      </c>
      <c r="J89" s="30" t="e">
        <f t="shared" si="50"/>
        <v>#N/A</v>
      </c>
      <c r="K89" s="30" t="e">
        <f t="shared" si="51"/>
        <v>#N/A</v>
      </c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  <c r="CX89" t="s">
        <v>644</v>
      </c>
      <c r="CZ89" s="27" t="s">
        <v>5154</v>
      </c>
    </row>
    <row r="90" spans="2:104" ht="15" customHeight="1" x14ac:dyDescent="0.15">
      <c r="B90" s="1" t="s">
        <v>2919</v>
      </c>
      <c r="C90" s="15" t="e">
        <f>BF77</f>
        <v>#N/A</v>
      </c>
      <c r="D90" s="30" t="e">
        <f t="shared" si="48"/>
        <v>#N/A</v>
      </c>
      <c r="E90" s="30" t="e">
        <f t="shared" si="49"/>
        <v>#N/A</v>
      </c>
      <c r="F90" s="34" t="e">
        <f>AT77</f>
        <v>#N/A</v>
      </c>
      <c r="G90" s="17"/>
      <c r="H90" s="1" t="s">
        <v>2919</v>
      </c>
      <c r="I90" s="15" t="e">
        <f>I68</f>
        <v>#N/A</v>
      </c>
      <c r="J90" s="30" t="e">
        <f t="shared" si="50"/>
        <v>#N/A</v>
      </c>
      <c r="K90" s="30" t="e">
        <f t="shared" si="51"/>
        <v>#N/A</v>
      </c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  <c r="CX90" t="s">
        <v>429</v>
      </c>
      <c r="CZ90" s="27" t="s">
        <v>5154</v>
      </c>
    </row>
    <row r="91" spans="2:104" ht="15" customHeight="1" x14ac:dyDescent="0.15">
      <c r="B91" s="1" t="s">
        <v>2919</v>
      </c>
      <c r="C91" s="15" t="e">
        <f>BW77</f>
        <v>#N/A</v>
      </c>
      <c r="D91" s="30" t="e">
        <f t="shared" si="48"/>
        <v>#N/A</v>
      </c>
      <c r="E91" s="30" t="e">
        <f t="shared" si="49"/>
        <v>#N/A</v>
      </c>
      <c r="F91" s="31"/>
      <c r="G91" s="17"/>
      <c r="H91" s="1" t="s">
        <v>2919</v>
      </c>
      <c r="I91" s="15" t="e">
        <f>I69</f>
        <v>#N/A</v>
      </c>
      <c r="J91" s="30" t="e">
        <f t="shared" si="50"/>
        <v>#N/A</v>
      </c>
      <c r="K91" s="30" t="e">
        <f t="shared" si="51"/>
        <v>#N/A</v>
      </c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54">N91*Q91</f>
        <v>#N/A</v>
      </c>
      <c r="S91" s="14"/>
      <c r="T91" s="14"/>
      <c r="AH91" s="13"/>
      <c r="CX91" t="s">
        <v>402</v>
      </c>
      <c r="CY91" s="27" t="s">
        <v>5151</v>
      </c>
      <c r="CZ91" s="27" t="s">
        <v>5158</v>
      </c>
    </row>
    <row r="92" spans="2:104" ht="15" customHeight="1" x14ac:dyDescent="0.15">
      <c r="B92" s="2" t="s">
        <v>2920</v>
      </c>
      <c r="C92" s="15" t="e">
        <f>BX77</f>
        <v>#N/A</v>
      </c>
      <c r="D92" s="30" t="e">
        <f t="shared" si="48"/>
        <v>#N/A</v>
      </c>
      <c r="E92" s="30" t="e">
        <f t="shared" si="49"/>
        <v>#N/A</v>
      </c>
      <c r="F92" s="35" t="e">
        <f>AX77</f>
        <v>#N/A</v>
      </c>
      <c r="G92" s="17"/>
      <c r="H92" s="2" t="s">
        <v>2920</v>
      </c>
      <c r="I92" s="15" t="e">
        <f>I72</f>
        <v>#N/A</v>
      </c>
      <c r="J92" s="30" t="e">
        <f t="shared" si="50"/>
        <v>#N/A</v>
      </c>
      <c r="K92" s="30" t="e">
        <f t="shared" si="51"/>
        <v>#N/A</v>
      </c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54"/>
        <v>#N/A</v>
      </c>
      <c r="S92" s="14"/>
      <c r="T92" s="14"/>
      <c r="AH92" s="13"/>
      <c r="CX92" t="s">
        <v>196</v>
      </c>
      <c r="CY92" s="27" t="s">
        <v>5152</v>
      </c>
      <c r="CZ92" s="27" t="s">
        <v>2936</v>
      </c>
    </row>
    <row r="93" spans="2:104" ht="15" customHeight="1" x14ac:dyDescent="0.15">
      <c r="AH93" s="13"/>
      <c r="CX93" t="s">
        <v>229</v>
      </c>
      <c r="CZ93" s="27" t="s">
        <v>5154</v>
      </c>
    </row>
    <row r="94" spans="2:104" ht="15" customHeight="1" x14ac:dyDescent="0.15">
      <c r="B94" s="16" t="e">
        <f>AM95</f>
        <v>#N/A</v>
      </c>
      <c r="C94" s="36" t="e">
        <f>BH95</f>
        <v>#N/A</v>
      </c>
      <c r="D94" s="44"/>
      <c r="E94" s="44" t="e">
        <f>BL95</f>
        <v>#N/A</v>
      </c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2921</v>
      </c>
      <c r="AL94" s="23" t="s">
        <v>2918</v>
      </c>
      <c r="AM94" s="24" t="s">
        <v>2917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  <c r="CX94" t="s">
        <v>77</v>
      </c>
      <c r="CZ94" s="27" t="s">
        <v>5153</v>
      </c>
    </row>
    <row r="95" spans="2:104" ht="15" customHeight="1" x14ac:dyDescent="0.15">
      <c r="B95" s="29" t="e">
        <f>BG95</f>
        <v>#N/A</v>
      </c>
      <c r="C95" s="36" t="e">
        <f>AL95</f>
        <v>#N/A</v>
      </c>
      <c r="D95" s="44"/>
      <c r="E95" s="44" t="e">
        <f>AY95</f>
        <v>#N/A</v>
      </c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3019</v>
      </c>
      <c r="O95" s="63" t="s">
        <v>3020</v>
      </c>
      <c r="P95" s="62" t="s">
        <v>3021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  <c r="CX95" t="s">
        <v>140</v>
      </c>
      <c r="CY95" s="27" t="s">
        <v>5153</v>
      </c>
      <c r="CZ95" s="27" t="s">
        <v>2936</v>
      </c>
    </row>
    <row r="96" spans="2:104" ht="15" customHeight="1" x14ac:dyDescent="0.15">
      <c r="B96" s="1" t="s">
        <v>2919</v>
      </c>
      <c r="C96" s="32" t="e">
        <f>AZ95</f>
        <v>#N/A</v>
      </c>
      <c r="D96" s="27" t="e">
        <f t="shared" ref="D96:D110" si="55">VLOOKUP(C96,$CX$1:$CZ$2000,2,0)</f>
        <v>#N/A</v>
      </c>
      <c r="E96" s="27" t="e">
        <f t="shared" ref="E96:E110" si="56">VLOOKUP(C96,$CX$1:$CZ$2000,3,0)</f>
        <v>#N/A</v>
      </c>
      <c r="F96" s="34" t="e">
        <f>AQ95</f>
        <v>#N/A</v>
      </c>
      <c r="G96" s="17"/>
      <c r="H96" s="1" t="s">
        <v>2919</v>
      </c>
      <c r="I96" s="32" t="e">
        <f>C77</f>
        <v>#N/A</v>
      </c>
      <c r="J96" s="27" t="e">
        <f t="shared" ref="J96:J110" si="57">VLOOKUP(I96,$CX$1:$CZ$2000,2,0)</f>
        <v>#N/A</v>
      </c>
      <c r="K96" s="27" t="e">
        <f t="shared" ref="K96:K110" si="58">VLOOKUP(I96,$CX$1:$CZ$2000,3,0)</f>
        <v>#N/A</v>
      </c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2921</v>
      </c>
      <c r="AL96" s="40" t="s">
        <v>2918</v>
      </c>
      <c r="AM96" s="41" t="s">
        <v>2917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  <c r="CX96" t="s">
        <v>183</v>
      </c>
      <c r="CY96" s="27" t="s">
        <v>5151</v>
      </c>
      <c r="CZ96" s="27" t="s">
        <v>5167</v>
      </c>
    </row>
    <row r="97" spans="2:104" ht="15" customHeight="1" x14ac:dyDescent="0.15">
      <c r="B97" s="1" t="s">
        <v>2919</v>
      </c>
      <c r="C97" s="15" t="e">
        <f>BA95</f>
        <v>#N/A</v>
      </c>
      <c r="D97" s="30" t="e">
        <f t="shared" si="55"/>
        <v>#N/A</v>
      </c>
      <c r="E97" s="30" t="e">
        <f t="shared" si="56"/>
        <v>#N/A</v>
      </c>
      <c r="F97" s="31"/>
      <c r="G97" s="17"/>
      <c r="H97" s="1" t="s">
        <v>2919</v>
      </c>
      <c r="I97" s="32" t="e">
        <f t="shared" ref="I97:I99" si="59">C78</f>
        <v>#N/A</v>
      </c>
      <c r="J97" s="30" t="e">
        <f t="shared" si="57"/>
        <v>#N/A</v>
      </c>
      <c r="K97" s="30" t="e">
        <f t="shared" si="58"/>
        <v>#N/A</v>
      </c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95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  <c r="CX97" t="s">
        <v>396</v>
      </c>
      <c r="CZ97" s="27" t="s">
        <v>5152</v>
      </c>
    </row>
    <row r="98" spans="2:104" ht="15" customHeight="1" x14ac:dyDescent="0.15">
      <c r="B98" s="1" t="s">
        <v>2919</v>
      </c>
      <c r="C98" s="15" t="e">
        <f>BC95</f>
        <v>#N/A</v>
      </c>
      <c r="D98" s="30" t="e">
        <f t="shared" si="55"/>
        <v>#N/A</v>
      </c>
      <c r="E98" s="30" t="e">
        <f t="shared" si="56"/>
        <v>#N/A</v>
      </c>
      <c r="F98" s="31"/>
      <c r="G98" s="17"/>
      <c r="H98" s="1" t="s">
        <v>2919</v>
      </c>
      <c r="I98" s="32" t="e">
        <f t="shared" si="59"/>
        <v>#N/A</v>
      </c>
      <c r="J98" s="30" t="e">
        <f t="shared" si="57"/>
        <v>#N/A</v>
      </c>
      <c r="K98" s="30" t="e">
        <f t="shared" si="58"/>
        <v>#N/A</v>
      </c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  <c r="CX98" t="s">
        <v>2319</v>
      </c>
      <c r="CZ98" s="27" t="s">
        <v>5152</v>
      </c>
    </row>
    <row r="99" spans="2:104" ht="15" customHeight="1" x14ac:dyDescent="0.15">
      <c r="B99" s="1" t="s">
        <v>2919</v>
      </c>
      <c r="C99" s="15" t="e">
        <f>BQ95</f>
        <v>#N/A</v>
      </c>
      <c r="D99" s="30" t="e">
        <f t="shared" si="55"/>
        <v>#N/A</v>
      </c>
      <c r="E99" s="30" t="e">
        <f t="shared" si="56"/>
        <v>#N/A</v>
      </c>
      <c r="F99" s="31"/>
      <c r="G99" s="17"/>
      <c r="H99" s="1" t="s">
        <v>2919</v>
      </c>
      <c r="I99" s="32" t="e">
        <f t="shared" si="59"/>
        <v>#N/A</v>
      </c>
      <c r="J99" s="30" t="e">
        <f t="shared" si="57"/>
        <v>#N/A</v>
      </c>
      <c r="K99" s="30" t="e">
        <f t="shared" si="58"/>
        <v>#N/A</v>
      </c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  <c r="CX99" t="s">
        <v>202</v>
      </c>
      <c r="CY99" s="27" t="s">
        <v>5154</v>
      </c>
      <c r="CZ99" s="27" t="s">
        <v>5155</v>
      </c>
    </row>
    <row r="100" spans="2:104" ht="15" customHeight="1" x14ac:dyDescent="0.15">
      <c r="B100" s="2" t="s">
        <v>2920</v>
      </c>
      <c r="C100" s="15" t="e">
        <f>BR95</f>
        <v>#N/A</v>
      </c>
      <c r="D100" s="30" t="e">
        <f t="shared" si="55"/>
        <v>#N/A</v>
      </c>
      <c r="E100" s="30" t="e">
        <f t="shared" si="56"/>
        <v>#N/A</v>
      </c>
      <c r="F100" s="35" t="e">
        <f>AU95</f>
        <v>#N/A</v>
      </c>
      <c r="G100" s="17"/>
      <c r="H100" s="2" t="s">
        <v>2920</v>
      </c>
      <c r="I100" s="15" t="e">
        <f>C83</f>
        <v>#N/A</v>
      </c>
      <c r="J100" s="30" t="e">
        <f t="shared" si="57"/>
        <v>#N/A</v>
      </c>
      <c r="K100" s="30" t="e">
        <f t="shared" si="58"/>
        <v>#N/A</v>
      </c>
      <c r="L100" s="38" t="e">
        <f>F83</f>
        <v>#N/A</v>
      </c>
      <c r="N100" s="65" t="s">
        <v>2955</v>
      </c>
      <c r="O100" s="66" t="s">
        <v>2929</v>
      </c>
      <c r="P100" s="66" t="s">
        <v>2930</v>
      </c>
      <c r="Q100" s="65" t="s">
        <v>2956</v>
      </c>
      <c r="AH100" s="13"/>
      <c r="AI100" s="13"/>
      <c r="CX100" t="s">
        <v>828</v>
      </c>
      <c r="CZ100" s="27" t="s">
        <v>5152</v>
      </c>
    </row>
    <row r="101" spans="2:104" ht="15" customHeight="1" x14ac:dyDescent="0.15">
      <c r="B101" s="1" t="s">
        <v>2919</v>
      </c>
      <c r="C101" s="15" t="e">
        <f>BD95</f>
        <v>#N/A</v>
      </c>
      <c r="D101" s="30" t="e">
        <f t="shared" si="55"/>
        <v>#N/A</v>
      </c>
      <c r="E101" s="30" t="e">
        <f t="shared" si="56"/>
        <v>#N/A</v>
      </c>
      <c r="F101" s="34" t="e">
        <f>AR95</f>
        <v>#N/A</v>
      </c>
      <c r="G101" s="17"/>
      <c r="H101" s="1" t="s">
        <v>2919</v>
      </c>
      <c r="I101" s="15" t="e">
        <f>C86</f>
        <v>#N/A</v>
      </c>
      <c r="J101" s="30" t="e">
        <f t="shared" si="57"/>
        <v>#N/A</v>
      </c>
      <c r="K101" s="30" t="e">
        <f t="shared" si="58"/>
        <v>#N/A</v>
      </c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  <c r="CX101" t="s">
        <v>84</v>
      </c>
      <c r="CZ101" s="27" t="s">
        <v>5165</v>
      </c>
    </row>
    <row r="102" spans="2:104" ht="15" customHeight="1" x14ac:dyDescent="0.15">
      <c r="B102" s="1" t="s">
        <v>2919</v>
      </c>
      <c r="C102" s="15" t="e">
        <f>BS95</f>
        <v>#N/A</v>
      </c>
      <c r="D102" s="30" t="e">
        <f t="shared" si="55"/>
        <v>#N/A</v>
      </c>
      <c r="E102" s="30" t="e">
        <f t="shared" si="56"/>
        <v>#N/A</v>
      </c>
      <c r="F102" s="31"/>
      <c r="G102" s="17"/>
      <c r="H102" s="1" t="s">
        <v>2919</v>
      </c>
      <c r="I102" s="15" t="e">
        <f>C87</f>
        <v>#N/A</v>
      </c>
      <c r="J102" s="30" t="e">
        <f t="shared" si="57"/>
        <v>#N/A</v>
      </c>
      <c r="K102" s="30" t="e">
        <f t="shared" si="58"/>
        <v>#N/A</v>
      </c>
      <c r="L102" s="31"/>
      <c r="AH102" s="13"/>
      <c r="AI102" s="13"/>
      <c r="CX102" t="s">
        <v>49</v>
      </c>
      <c r="CY102" s="27" t="s">
        <v>5160</v>
      </c>
      <c r="CZ102" s="27" t="s">
        <v>5164</v>
      </c>
    </row>
    <row r="103" spans="2:104" ht="15" customHeight="1" x14ac:dyDescent="0.15">
      <c r="B103" s="2" t="s">
        <v>2920</v>
      </c>
      <c r="C103" s="15" t="e">
        <f>BT95</f>
        <v>#N/A</v>
      </c>
      <c r="D103" s="30" t="e">
        <f t="shared" si="55"/>
        <v>#N/A</v>
      </c>
      <c r="E103" s="30" t="e">
        <f t="shared" si="56"/>
        <v>#N/A</v>
      </c>
      <c r="F103" s="35" t="e">
        <f>AV95</f>
        <v>#N/A</v>
      </c>
      <c r="G103" s="17"/>
      <c r="H103" s="2" t="s">
        <v>2920</v>
      </c>
      <c r="I103" s="15" t="e">
        <f>C90</f>
        <v>#N/A</v>
      </c>
      <c r="J103" s="30" t="e">
        <f t="shared" si="57"/>
        <v>#N/A</v>
      </c>
      <c r="K103" s="30" t="e">
        <f t="shared" si="58"/>
        <v>#N/A</v>
      </c>
      <c r="L103" s="38" t="e">
        <f>F90</f>
        <v>#N/A</v>
      </c>
      <c r="O103" s="80" t="s">
        <v>2919</v>
      </c>
      <c r="R103" s="86" t="s">
        <v>3054</v>
      </c>
      <c r="AH103" s="13"/>
      <c r="AI103" s="13"/>
      <c r="CX103" t="s">
        <v>405</v>
      </c>
      <c r="CZ103" s="27" t="s">
        <v>5154</v>
      </c>
    </row>
    <row r="104" spans="2:104" ht="15" customHeight="1" x14ac:dyDescent="0.15">
      <c r="B104" s="1" t="s">
        <v>2919</v>
      </c>
      <c r="C104" s="15" t="e">
        <f>BB95</f>
        <v>#N/A</v>
      </c>
      <c r="D104" s="30" t="e">
        <f t="shared" si="55"/>
        <v>#N/A</v>
      </c>
      <c r="E104" s="30" t="e">
        <f t="shared" si="56"/>
        <v>#N/A</v>
      </c>
      <c r="F104" s="34" t="e">
        <f>AS95</f>
        <v>#N/A</v>
      </c>
      <c r="G104" s="17"/>
      <c r="H104" s="1" t="s">
        <v>2919</v>
      </c>
      <c r="I104" s="15" t="e">
        <f>I78</f>
        <v>#N/A</v>
      </c>
      <c r="J104" s="30" t="e">
        <f t="shared" si="57"/>
        <v>#N/A</v>
      </c>
      <c r="K104" s="30" t="e">
        <f t="shared" si="58"/>
        <v>#N/A</v>
      </c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  <c r="CX104" t="s">
        <v>236</v>
      </c>
      <c r="CZ104" s="27" t="s">
        <v>5154</v>
      </c>
    </row>
    <row r="105" spans="2:104" ht="15" customHeight="1" x14ac:dyDescent="0.15">
      <c r="B105" s="1" t="s">
        <v>2919</v>
      </c>
      <c r="C105" s="15" t="e">
        <f>BE95</f>
        <v>#N/A</v>
      </c>
      <c r="D105" s="30" t="e">
        <f t="shared" si="55"/>
        <v>#N/A</v>
      </c>
      <c r="E105" s="30" t="e">
        <f t="shared" si="56"/>
        <v>#N/A</v>
      </c>
      <c r="F105" s="31"/>
      <c r="G105" s="17"/>
      <c r="H105" s="1" t="s">
        <v>2919</v>
      </c>
      <c r="I105" s="15" t="e">
        <f t="shared" ref="I105:I106" si="60">I79</f>
        <v>#N/A</v>
      </c>
      <c r="J105" s="30" t="e">
        <f t="shared" si="57"/>
        <v>#N/A</v>
      </c>
      <c r="K105" s="30" t="e">
        <f t="shared" si="58"/>
        <v>#N/A</v>
      </c>
      <c r="L105" s="31"/>
      <c r="N105" s="8"/>
      <c r="O105" s="83" t="s">
        <v>3067</v>
      </c>
      <c r="AH105" s="13"/>
      <c r="AI105" s="13"/>
      <c r="CX105" t="s">
        <v>333</v>
      </c>
      <c r="CZ105" s="27" t="s">
        <v>5154</v>
      </c>
    </row>
    <row r="106" spans="2:104" ht="15" customHeight="1" x14ac:dyDescent="0.15">
      <c r="B106" s="1" t="s">
        <v>2919</v>
      </c>
      <c r="C106" s="15" t="e">
        <f>BU95</f>
        <v>#N/A</v>
      </c>
      <c r="D106" s="30" t="e">
        <f t="shared" si="55"/>
        <v>#N/A</v>
      </c>
      <c r="E106" s="30" t="e">
        <f t="shared" si="56"/>
        <v>#N/A</v>
      </c>
      <c r="F106" s="31"/>
      <c r="G106" s="17"/>
      <c r="H106" s="1" t="s">
        <v>2919</v>
      </c>
      <c r="I106" s="15" t="e">
        <f t="shared" si="60"/>
        <v>#N/A</v>
      </c>
      <c r="J106" s="30" t="e">
        <f t="shared" si="57"/>
        <v>#N/A</v>
      </c>
      <c r="K106" s="30" t="e">
        <f t="shared" si="58"/>
        <v>#N/A</v>
      </c>
      <c r="L106" s="31"/>
      <c r="N106" s="8"/>
      <c r="O106" s="78" t="s">
        <v>2920</v>
      </c>
      <c r="AH106" s="13"/>
      <c r="AI106" s="13"/>
      <c r="CX106" t="s">
        <v>309</v>
      </c>
      <c r="CY106" s="27" t="s">
        <v>5160</v>
      </c>
      <c r="CZ106" s="27" t="s">
        <v>5161</v>
      </c>
    </row>
    <row r="107" spans="2:104" ht="15" customHeight="1" x14ac:dyDescent="0.15">
      <c r="B107" s="2" t="s">
        <v>2920</v>
      </c>
      <c r="C107" s="15" t="e">
        <f>BV95</f>
        <v>#N/A</v>
      </c>
      <c r="D107" s="30" t="e">
        <f t="shared" si="55"/>
        <v>#N/A</v>
      </c>
      <c r="E107" s="30" t="e">
        <f t="shared" si="56"/>
        <v>#N/A</v>
      </c>
      <c r="F107" s="35" t="e">
        <f>AW95</f>
        <v>#N/A</v>
      </c>
      <c r="G107" s="17"/>
      <c r="H107" s="2" t="s">
        <v>2920</v>
      </c>
      <c r="I107" s="15" t="e">
        <f>I83</f>
        <v>#N/A</v>
      </c>
      <c r="J107" s="30" t="e">
        <f t="shared" si="57"/>
        <v>#N/A</v>
      </c>
      <c r="K107" s="30" t="e">
        <f t="shared" si="58"/>
        <v>#N/A</v>
      </c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  <c r="CX107" t="s">
        <v>411</v>
      </c>
      <c r="CZ107" s="27" t="s">
        <v>5153</v>
      </c>
    </row>
    <row r="108" spans="2:104" ht="15" customHeight="1" x14ac:dyDescent="0.15">
      <c r="B108" s="1" t="s">
        <v>2919</v>
      </c>
      <c r="C108" s="15" t="e">
        <f>BF95</f>
        <v>#N/A</v>
      </c>
      <c r="D108" s="30" t="e">
        <f t="shared" si="55"/>
        <v>#N/A</v>
      </c>
      <c r="E108" s="30" t="e">
        <f t="shared" si="56"/>
        <v>#N/A</v>
      </c>
      <c r="F108" s="34" t="e">
        <f>AT95</f>
        <v>#N/A</v>
      </c>
      <c r="G108" s="17"/>
      <c r="H108" s="1" t="s">
        <v>2919</v>
      </c>
      <c r="I108" s="15" t="e">
        <f>I86</f>
        <v>#N/A</v>
      </c>
      <c r="J108" s="30" t="e">
        <f t="shared" si="57"/>
        <v>#N/A</v>
      </c>
      <c r="K108" s="30" t="e">
        <f t="shared" si="58"/>
        <v>#N/A</v>
      </c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  <c r="CX108" t="s">
        <v>424</v>
      </c>
      <c r="CY108" s="27" t="s">
        <v>5153</v>
      </c>
      <c r="CZ108" s="27" t="s">
        <v>5155</v>
      </c>
    </row>
    <row r="109" spans="2:104" ht="15" customHeight="1" x14ac:dyDescent="0.15">
      <c r="B109" s="1" t="s">
        <v>2919</v>
      </c>
      <c r="C109" s="15" t="e">
        <f>BW95</f>
        <v>#N/A</v>
      </c>
      <c r="D109" s="30" t="e">
        <f t="shared" si="55"/>
        <v>#N/A</v>
      </c>
      <c r="E109" s="30" t="e">
        <f t="shared" si="56"/>
        <v>#N/A</v>
      </c>
      <c r="F109" s="31"/>
      <c r="G109" s="17"/>
      <c r="H109" s="1" t="s">
        <v>2919</v>
      </c>
      <c r="I109" s="15" t="e">
        <f>I87</f>
        <v>#N/A</v>
      </c>
      <c r="J109" s="30" t="e">
        <f t="shared" si="57"/>
        <v>#N/A</v>
      </c>
      <c r="K109" s="30" t="e">
        <f t="shared" si="58"/>
        <v>#N/A</v>
      </c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61">N109*Q109</f>
        <v>#N/A</v>
      </c>
      <c r="S109" s="14"/>
      <c r="T109" s="14"/>
      <c r="AH109" s="13"/>
      <c r="CX109" t="s">
        <v>688</v>
      </c>
      <c r="CZ109" s="27" t="s">
        <v>5152</v>
      </c>
    </row>
    <row r="110" spans="2:104" ht="15" customHeight="1" x14ac:dyDescent="0.15">
      <c r="B110" s="2" t="s">
        <v>2920</v>
      </c>
      <c r="C110" s="15" t="e">
        <f>BX95</f>
        <v>#N/A</v>
      </c>
      <c r="D110" s="30" t="e">
        <f t="shared" si="55"/>
        <v>#N/A</v>
      </c>
      <c r="E110" s="30" t="e">
        <f t="shared" si="56"/>
        <v>#N/A</v>
      </c>
      <c r="F110" s="35" t="e">
        <f>AX95</f>
        <v>#N/A</v>
      </c>
      <c r="G110" s="17"/>
      <c r="H110" s="2" t="s">
        <v>2920</v>
      </c>
      <c r="I110" s="15" t="e">
        <f>I90</f>
        <v>#N/A</v>
      </c>
      <c r="J110" s="30" t="e">
        <f t="shared" si="57"/>
        <v>#N/A</v>
      </c>
      <c r="K110" s="30" t="e">
        <f t="shared" si="58"/>
        <v>#N/A</v>
      </c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61"/>
        <v>#N/A</v>
      </c>
      <c r="S110" s="14"/>
      <c r="T110" s="14"/>
      <c r="AH110" s="13"/>
      <c r="CX110" t="s">
        <v>73</v>
      </c>
      <c r="CY110" s="27" t="s">
        <v>5165</v>
      </c>
      <c r="CZ110" s="27" t="s">
        <v>5164</v>
      </c>
    </row>
    <row r="111" spans="2:104" ht="15" customHeight="1" x14ac:dyDescent="0.15">
      <c r="AH111" s="13"/>
      <c r="CX111" t="s">
        <v>305</v>
      </c>
      <c r="CZ111" s="27" t="s">
        <v>5166</v>
      </c>
    </row>
    <row r="112" spans="2:104" ht="15" customHeight="1" x14ac:dyDescent="0.15">
      <c r="AH112" s="13"/>
      <c r="CX112" t="s">
        <v>493</v>
      </c>
      <c r="CY112" s="27" t="s">
        <v>5154</v>
      </c>
      <c r="CZ112" s="27" t="s">
        <v>5155</v>
      </c>
    </row>
    <row r="113" spans="16:104" ht="15" customHeight="1" x14ac:dyDescent="0.15">
      <c r="Q113" s="13" t="s">
        <v>2951</v>
      </c>
      <c r="AH113" s="13"/>
      <c r="CX113" t="s">
        <v>319</v>
      </c>
      <c r="CY113" s="27" t="s">
        <v>5151</v>
      </c>
      <c r="CZ113" s="27" t="s">
        <v>5162</v>
      </c>
    </row>
    <row r="114" spans="16:104" ht="15" customHeight="1" x14ac:dyDescent="0.15">
      <c r="Q114" s="13" t="s">
        <v>2952</v>
      </c>
      <c r="AH114" s="13"/>
      <c r="CX114" t="s">
        <v>430</v>
      </c>
      <c r="CZ114" s="27" t="s">
        <v>5151</v>
      </c>
    </row>
    <row r="115" spans="16:104" ht="15" customHeight="1" x14ac:dyDescent="0.15">
      <c r="Q115" s="13" t="s">
        <v>2953</v>
      </c>
      <c r="AH115" s="13"/>
      <c r="CX115" t="s">
        <v>240</v>
      </c>
      <c r="CZ115" s="27" t="s">
        <v>5154</v>
      </c>
    </row>
    <row r="116" spans="16:104" ht="15" customHeight="1" x14ac:dyDescent="0.15">
      <c r="Q116" s="13" t="s">
        <v>2954</v>
      </c>
      <c r="AH116" s="13"/>
      <c r="CX116" t="s">
        <v>307</v>
      </c>
      <c r="CY116" s="27" t="s">
        <v>5153</v>
      </c>
      <c r="CZ116" s="27" t="s">
        <v>5154</v>
      </c>
    </row>
    <row r="117" spans="16:104" ht="15" customHeight="1" x14ac:dyDescent="0.15">
      <c r="AH117" s="13"/>
      <c r="CX117" t="s">
        <v>646</v>
      </c>
      <c r="CZ117" s="27" t="s">
        <v>5152</v>
      </c>
    </row>
    <row r="118" spans="16:104" ht="15" customHeight="1" x14ac:dyDescent="0.15">
      <c r="P118" s="21"/>
      <c r="Q118" s="5" t="s">
        <v>2919</v>
      </c>
      <c r="AH118" s="13"/>
      <c r="CX118" t="s">
        <v>736</v>
      </c>
      <c r="CZ118" s="27" t="s">
        <v>5152</v>
      </c>
    </row>
    <row r="119" spans="16:104" ht="15" customHeight="1" x14ac:dyDescent="0.15">
      <c r="P119" s="5" t="s">
        <v>3045</v>
      </c>
      <c r="Q119" s="5">
        <v>3</v>
      </c>
      <c r="AH119" s="13"/>
      <c r="CX119" t="s">
        <v>780</v>
      </c>
      <c r="CY119" s="27" t="s">
        <v>5153</v>
      </c>
      <c r="CZ119" s="27" t="s">
        <v>5158</v>
      </c>
    </row>
    <row r="120" spans="16:104" ht="15" customHeight="1" x14ac:dyDescent="0.15">
      <c r="P120" s="5" t="s">
        <v>3046</v>
      </c>
      <c r="Q120" s="5">
        <v>2.5</v>
      </c>
      <c r="AH120" s="13"/>
      <c r="CX120" t="s">
        <v>344</v>
      </c>
      <c r="CZ120" s="27" t="s">
        <v>5151</v>
      </c>
    </row>
    <row r="121" spans="16:104" ht="15" customHeight="1" x14ac:dyDescent="0.15">
      <c r="P121" s="5" t="s">
        <v>3047</v>
      </c>
      <c r="Q121" s="5">
        <v>2</v>
      </c>
      <c r="AH121" s="13"/>
      <c r="CX121" t="s">
        <v>450</v>
      </c>
      <c r="CZ121" s="27" t="s">
        <v>5152</v>
      </c>
    </row>
    <row r="122" spans="16:104" ht="15" customHeight="1" x14ac:dyDescent="0.15">
      <c r="P122" s="5" t="s">
        <v>3048</v>
      </c>
      <c r="Q122" s="5">
        <v>1.5</v>
      </c>
      <c r="AH122" s="13"/>
      <c r="CX122" t="s">
        <v>222</v>
      </c>
      <c r="CY122" s="27" t="s">
        <v>5154</v>
      </c>
      <c r="CZ122" s="27" t="s">
        <v>5157</v>
      </c>
    </row>
    <row r="123" spans="16:104" ht="15" customHeight="1" x14ac:dyDescent="0.15">
      <c r="P123" s="5" t="s">
        <v>3049</v>
      </c>
      <c r="Q123" s="5">
        <v>1</v>
      </c>
      <c r="AH123" s="13"/>
      <c r="CX123" t="s">
        <v>497</v>
      </c>
      <c r="CZ123" s="27" t="s">
        <v>5152</v>
      </c>
    </row>
    <row r="124" spans="16:104" ht="15" customHeight="1" x14ac:dyDescent="0.15">
      <c r="AH124" s="13"/>
      <c r="CX124" t="s">
        <v>168</v>
      </c>
      <c r="CY124" s="27" t="s">
        <v>5154</v>
      </c>
      <c r="CZ124" s="27" t="s">
        <v>2936</v>
      </c>
    </row>
    <row r="125" spans="16:104" ht="15" customHeight="1" x14ac:dyDescent="0.15">
      <c r="P125" s="21"/>
      <c r="Q125" s="5" t="s">
        <v>3051</v>
      </c>
      <c r="R125" s="14"/>
      <c r="S125" s="14"/>
      <c r="T125" s="14"/>
      <c r="AH125" s="13"/>
      <c r="CX125" t="s">
        <v>129</v>
      </c>
      <c r="CZ125" s="27" t="s">
        <v>5152</v>
      </c>
    </row>
    <row r="126" spans="16:104" ht="15" customHeight="1" x14ac:dyDescent="0.15">
      <c r="P126" s="5" t="s">
        <v>3045</v>
      </c>
      <c r="Q126" s="5">
        <v>2.5</v>
      </c>
      <c r="R126" s="14"/>
      <c r="S126" s="14"/>
      <c r="T126" s="14"/>
      <c r="AH126" s="13"/>
      <c r="CX126" t="s">
        <v>299</v>
      </c>
      <c r="CY126" s="27" t="s">
        <v>5166</v>
      </c>
      <c r="CZ126" s="27" t="s">
        <v>5168</v>
      </c>
    </row>
    <row r="127" spans="16:104" ht="15" customHeight="1" x14ac:dyDescent="0.15">
      <c r="P127" s="5" t="s">
        <v>3046</v>
      </c>
      <c r="Q127" s="5">
        <v>2</v>
      </c>
      <c r="R127" s="14"/>
      <c r="S127" s="14"/>
      <c r="T127" s="14"/>
      <c r="AH127" s="13"/>
      <c r="CX127" t="s">
        <v>1003</v>
      </c>
      <c r="CZ127" s="27" t="s">
        <v>5152</v>
      </c>
    </row>
    <row r="128" spans="16:104" ht="15" customHeight="1" x14ac:dyDescent="0.15">
      <c r="P128" s="5" t="s">
        <v>3047</v>
      </c>
      <c r="Q128" s="5">
        <v>1.5</v>
      </c>
      <c r="R128" s="14"/>
      <c r="S128" s="14"/>
      <c r="T128" s="14"/>
      <c r="AH128" s="13"/>
      <c r="CX128" t="s">
        <v>171</v>
      </c>
      <c r="CZ128" s="27" t="s">
        <v>5153</v>
      </c>
    </row>
    <row r="129" spans="16:105" ht="15" customHeight="1" x14ac:dyDescent="0.15">
      <c r="P129" s="5" t="s">
        <v>3048</v>
      </c>
      <c r="Q129" s="5">
        <v>1.5</v>
      </c>
      <c r="AH129" s="13"/>
      <c r="CX129" t="s">
        <v>235</v>
      </c>
      <c r="CY129" s="27" t="s">
        <v>5165</v>
      </c>
      <c r="CZ129" s="27" t="s">
        <v>5169</v>
      </c>
    </row>
    <row r="130" spans="16:105" ht="15" customHeight="1" x14ac:dyDescent="0.15">
      <c r="P130" s="5" t="s">
        <v>3049</v>
      </c>
      <c r="Q130" s="5">
        <v>1</v>
      </c>
      <c r="AH130" s="13"/>
      <c r="CX130" t="s">
        <v>260</v>
      </c>
      <c r="CZ130" s="27" t="s">
        <v>5152</v>
      </c>
    </row>
    <row r="131" spans="16:105" ht="15" customHeight="1" x14ac:dyDescent="0.15">
      <c r="AH131" s="13"/>
      <c r="CX131" t="s">
        <v>438</v>
      </c>
      <c r="CY131" s="27" t="s">
        <v>5153</v>
      </c>
      <c r="CZ131" s="27" t="s">
        <v>5155</v>
      </c>
    </row>
    <row r="132" spans="16:105" ht="15" customHeight="1" x14ac:dyDescent="0.15">
      <c r="P132" s="21"/>
      <c r="Q132" s="5" t="s">
        <v>3052</v>
      </c>
      <c r="AH132" s="13"/>
      <c r="CX132" t="s">
        <v>334</v>
      </c>
      <c r="CY132" s="27" t="s">
        <v>5153</v>
      </c>
      <c r="CZ132" s="27" t="s">
        <v>5162</v>
      </c>
    </row>
    <row r="133" spans="16:105" ht="15" customHeight="1" x14ac:dyDescent="0.15">
      <c r="P133" s="5" t="s">
        <v>3045</v>
      </c>
      <c r="Q133" s="5">
        <v>2</v>
      </c>
      <c r="AH133" s="13"/>
      <c r="CX133" t="s">
        <v>144</v>
      </c>
      <c r="CY133" s="27" t="s">
        <v>5153</v>
      </c>
      <c r="CZ133" s="27" t="s">
        <v>5156</v>
      </c>
    </row>
    <row r="134" spans="16:105" ht="15" customHeight="1" x14ac:dyDescent="0.15">
      <c r="P134" s="5" t="s">
        <v>3046</v>
      </c>
      <c r="Q134" s="5">
        <v>1.5</v>
      </c>
      <c r="AH134" s="13"/>
      <c r="CX134" t="s">
        <v>638</v>
      </c>
      <c r="CZ134" s="27" t="s">
        <v>5160</v>
      </c>
    </row>
    <row r="135" spans="16:105" ht="15" customHeight="1" x14ac:dyDescent="0.15">
      <c r="P135" s="5" t="s">
        <v>3047</v>
      </c>
      <c r="Q135" s="5">
        <v>1.5</v>
      </c>
      <c r="AH135" s="13"/>
      <c r="CX135" t="s">
        <v>110</v>
      </c>
      <c r="CZ135" s="27" t="s">
        <v>5152</v>
      </c>
    </row>
    <row r="136" spans="16:105" ht="15" customHeight="1" x14ac:dyDescent="0.15">
      <c r="P136" s="5" t="s">
        <v>3048</v>
      </c>
      <c r="Q136" s="5">
        <v>1.2</v>
      </c>
      <c r="AH136" s="13"/>
      <c r="CX136" t="s">
        <v>563</v>
      </c>
      <c r="CZ136" s="27" t="s">
        <v>5152</v>
      </c>
    </row>
    <row r="137" spans="16:105" ht="15" customHeight="1" x14ac:dyDescent="0.15">
      <c r="P137" s="5" t="s">
        <v>3049</v>
      </c>
      <c r="Q137" s="5">
        <v>1</v>
      </c>
      <c r="AH137" s="13"/>
      <c r="CX137" t="s">
        <v>253</v>
      </c>
      <c r="CY137" s="27" t="s">
        <v>5166</v>
      </c>
      <c r="CZ137" s="27" t="s">
        <v>5165</v>
      </c>
    </row>
    <row r="138" spans="16:105" ht="15" customHeight="1" x14ac:dyDescent="0.15">
      <c r="AH138" s="13"/>
      <c r="CX138" t="s">
        <v>114</v>
      </c>
      <c r="CY138" s="27" t="s">
        <v>5152</v>
      </c>
      <c r="CZ138" s="27" t="s">
        <v>5157</v>
      </c>
    </row>
    <row r="139" spans="16:105" ht="15" customHeight="1" x14ac:dyDescent="0.15">
      <c r="P139" s="21"/>
      <c r="Q139" s="5" t="s">
        <v>3053</v>
      </c>
      <c r="AH139" s="13"/>
      <c r="CX139" t="s">
        <v>338</v>
      </c>
      <c r="CZ139" s="27" t="s">
        <v>5154</v>
      </c>
    </row>
    <row r="140" spans="16:105" ht="15" customHeight="1" x14ac:dyDescent="0.15">
      <c r="P140" s="5" t="s">
        <v>3045</v>
      </c>
      <c r="Q140" s="5">
        <v>2</v>
      </c>
      <c r="AH140" s="13"/>
      <c r="CX140" t="s">
        <v>461</v>
      </c>
      <c r="CZ140" s="27" t="s">
        <v>5154</v>
      </c>
    </row>
    <row r="141" spans="16:105" ht="15" customHeight="1" x14ac:dyDescent="0.15">
      <c r="P141" s="5" t="s">
        <v>3046</v>
      </c>
      <c r="Q141" s="5">
        <v>1.2</v>
      </c>
      <c r="AH141" s="13"/>
      <c r="CX141" t="s">
        <v>169</v>
      </c>
      <c r="CZ141" s="27" t="s">
        <v>5151</v>
      </c>
    </row>
    <row r="142" spans="16:105" ht="15" customHeight="1" x14ac:dyDescent="0.15">
      <c r="P142" s="5" t="s">
        <v>3047</v>
      </c>
      <c r="Q142" s="5">
        <v>1.2</v>
      </c>
      <c r="AH142" s="13"/>
      <c r="CX142" t="s">
        <v>478</v>
      </c>
      <c r="CZ142" s="27" t="s">
        <v>5152</v>
      </c>
    </row>
    <row r="143" spans="16:105" ht="15" customHeight="1" x14ac:dyDescent="0.15">
      <c r="P143" s="5" t="s">
        <v>3048</v>
      </c>
      <c r="Q143" s="5">
        <v>1</v>
      </c>
      <c r="R143" s="14"/>
      <c r="S143" s="14"/>
      <c r="T143" s="14"/>
      <c r="AH143" s="13"/>
      <c r="CX143" t="s">
        <v>694</v>
      </c>
      <c r="CY143" s="27" t="s">
        <v>5152</v>
      </c>
      <c r="CZ143" s="27" t="s">
        <v>5157</v>
      </c>
    </row>
    <row r="144" spans="16:105" ht="15" customHeight="1" x14ac:dyDescent="0.15">
      <c r="P144" s="5" t="s">
        <v>3049</v>
      </c>
      <c r="Q144" s="5">
        <v>1</v>
      </c>
      <c r="R144" s="14"/>
      <c r="S144" s="14"/>
      <c r="T144" s="14"/>
      <c r="AH144" s="13"/>
      <c r="CX144" t="s">
        <v>5089</v>
      </c>
      <c r="CY144" s="27" t="s">
        <v>5153</v>
      </c>
      <c r="CZ144" s="27" t="s">
        <v>5152</v>
      </c>
      <c r="DA144" s="27" t="s">
        <v>5152</v>
      </c>
    </row>
    <row r="145" spans="18:105" ht="15" customHeight="1" x14ac:dyDescent="0.15">
      <c r="R145" s="14"/>
      <c r="S145" s="14"/>
      <c r="T145" s="14"/>
      <c r="AH145" s="13"/>
      <c r="CX145" t="s">
        <v>4758</v>
      </c>
      <c r="CZ145" s="27" t="s">
        <v>5151</v>
      </c>
    </row>
    <row r="146" spans="18:105" ht="15" customHeight="1" x14ac:dyDescent="0.15">
      <c r="R146" s="14"/>
      <c r="S146" s="14"/>
      <c r="T146" s="14"/>
      <c r="AH146" s="13"/>
      <c r="CX146" t="s">
        <v>4743</v>
      </c>
      <c r="CZ146" s="27" t="s">
        <v>5151</v>
      </c>
    </row>
    <row r="147" spans="18:105" ht="15" customHeight="1" x14ac:dyDescent="0.15">
      <c r="AH147" s="13"/>
      <c r="CX147" t="s">
        <v>3813</v>
      </c>
      <c r="CZ147" s="27" t="s">
        <v>5151</v>
      </c>
    </row>
    <row r="148" spans="18:105" ht="15" customHeight="1" x14ac:dyDescent="0.15">
      <c r="AH148" s="13"/>
      <c r="CX148" t="s">
        <v>4006</v>
      </c>
      <c r="CZ148" s="27" t="s">
        <v>5153</v>
      </c>
    </row>
    <row r="149" spans="18:105" ht="15" customHeight="1" x14ac:dyDescent="0.15">
      <c r="AH149" s="13"/>
      <c r="CX149" t="s">
        <v>5066</v>
      </c>
      <c r="CY149" s="27" t="s">
        <v>5152</v>
      </c>
      <c r="CZ149" s="27" t="s">
        <v>5153</v>
      </c>
    </row>
    <row r="150" spans="18:105" ht="15" customHeight="1" x14ac:dyDescent="0.15">
      <c r="AH150" s="13"/>
      <c r="CX150" t="s">
        <v>4747</v>
      </c>
      <c r="CZ150" s="27" t="s">
        <v>5151</v>
      </c>
    </row>
    <row r="151" spans="18:105" ht="15" customHeight="1" x14ac:dyDescent="0.15">
      <c r="AH151" s="13"/>
      <c r="CX151" t="s">
        <v>4906</v>
      </c>
      <c r="CY151" s="27" t="s">
        <v>5153</v>
      </c>
      <c r="CZ151" s="27" t="s">
        <v>5151</v>
      </c>
    </row>
    <row r="152" spans="18:105" ht="15" customHeight="1" x14ac:dyDescent="0.15">
      <c r="AH152" s="13"/>
      <c r="CX152" t="s">
        <v>5080</v>
      </c>
      <c r="CY152" s="27" t="s">
        <v>5153</v>
      </c>
    </row>
    <row r="153" spans="18:105" ht="15" customHeight="1" x14ac:dyDescent="0.15">
      <c r="AH153" s="13"/>
      <c r="CX153" t="s">
        <v>4982</v>
      </c>
      <c r="CY153" s="27" t="s">
        <v>5153</v>
      </c>
      <c r="CZ153" s="27" t="s">
        <v>5154</v>
      </c>
      <c r="DA153" s="27" t="s">
        <v>5154</v>
      </c>
    </row>
    <row r="154" spans="18:105" ht="15" customHeight="1" x14ac:dyDescent="0.15">
      <c r="AH154" s="13"/>
      <c r="CX154" t="s">
        <v>4981</v>
      </c>
      <c r="CY154" s="27" t="s">
        <v>5153</v>
      </c>
      <c r="CZ154" s="27" t="s">
        <v>5151</v>
      </c>
    </row>
    <row r="155" spans="18:105" ht="15" customHeight="1" x14ac:dyDescent="0.15">
      <c r="AH155" s="13"/>
      <c r="CX155" t="s">
        <v>3348</v>
      </c>
      <c r="CZ155" s="27" t="s">
        <v>5153</v>
      </c>
    </row>
    <row r="156" spans="18:105" ht="15" customHeight="1" x14ac:dyDescent="0.15">
      <c r="AH156" s="13"/>
      <c r="CX156" t="s">
        <v>4643</v>
      </c>
      <c r="CZ156" s="27" t="s">
        <v>5153</v>
      </c>
    </row>
    <row r="157" spans="18:105" ht="15" customHeight="1" x14ac:dyDescent="0.15">
      <c r="AH157" s="13"/>
      <c r="CX157" t="s">
        <v>3343</v>
      </c>
      <c r="CZ157" s="27" t="s">
        <v>5154</v>
      </c>
    </row>
    <row r="158" spans="18:105" ht="15" customHeight="1" x14ac:dyDescent="0.15">
      <c r="AH158" s="13"/>
      <c r="CX158" t="s">
        <v>3270</v>
      </c>
      <c r="CZ158" s="27" t="s">
        <v>5154</v>
      </c>
    </row>
    <row r="159" spans="18:105" ht="15" customHeight="1" x14ac:dyDescent="0.15">
      <c r="AH159" s="13"/>
      <c r="CX159" t="s">
        <v>5014</v>
      </c>
      <c r="CY159" s="27" t="s">
        <v>5153</v>
      </c>
      <c r="CZ159" s="27" t="s">
        <v>2936</v>
      </c>
    </row>
    <row r="160" spans="18:105" ht="15" customHeight="1" x14ac:dyDescent="0.15">
      <c r="AH160" s="13"/>
      <c r="CX160" t="s">
        <v>4944</v>
      </c>
      <c r="CY160" s="27" t="s">
        <v>5154</v>
      </c>
      <c r="CZ160" s="27" t="s">
        <v>5153</v>
      </c>
    </row>
    <row r="161" spans="18:105" ht="15" customHeight="1" x14ac:dyDescent="0.15">
      <c r="R161" s="14"/>
      <c r="S161" s="14"/>
      <c r="T161" s="14"/>
      <c r="AH161" s="13"/>
      <c r="CX161" t="s">
        <v>3316</v>
      </c>
      <c r="CZ161" s="27" t="s">
        <v>5152</v>
      </c>
    </row>
    <row r="162" spans="18:105" ht="15" customHeight="1" x14ac:dyDescent="0.15">
      <c r="R162" s="14"/>
      <c r="S162" s="14"/>
      <c r="T162" s="14"/>
      <c r="AH162" s="13"/>
      <c r="CX162" t="s">
        <v>3236</v>
      </c>
      <c r="CZ162" s="27" t="s">
        <v>5152</v>
      </c>
    </row>
    <row r="163" spans="18:105" ht="15" customHeight="1" x14ac:dyDescent="0.15">
      <c r="R163" s="14"/>
      <c r="S163" s="14"/>
      <c r="T163" s="14"/>
      <c r="AH163" s="13"/>
      <c r="CX163" t="s">
        <v>4490</v>
      </c>
      <c r="CZ163" s="27" t="s">
        <v>5152</v>
      </c>
    </row>
    <row r="164" spans="18:105" ht="15" customHeight="1" x14ac:dyDescent="0.15">
      <c r="R164" s="14"/>
      <c r="S164" s="14"/>
      <c r="T164" s="14"/>
      <c r="AH164" s="13"/>
      <c r="CX164" t="s">
        <v>4648</v>
      </c>
      <c r="CZ164" s="27" t="s">
        <v>5153</v>
      </c>
    </row>
    <row r="165" spans="18:105" ht="15" customHeight="1" x14ac:dyDescent="0.15">
      <c r="AH165" s="13"/>
      <c r="CX165" t="s">
        <v>4888</v>
      </c>
      <c r="CZ165" s="27" t="s">
        <v>5154</v>
      </c>
    </row>
    <row r="166" spans="18:105" ht="15" customHeight="1" x14ac:dyDescent="0.15">
      <c r="AH166" s="13"/>
      <c r="CX166" t="s">
        <v>4522</v>
      </c>
      <c r="CZ166" s="27" t="s">
        <v>5154</v>
      </c>
    </row>
    <row r="167" spans="18:105" ht="15" customHeight="1" x14ac:dyDescent="0.15">
      <c r="AH167" s="13"/>
      <c r="CX167" t="s">
        <v>4971</v>
      </c>
      <c r="CY167" s="27" t="s">
        <v>5153</v>
      </c>
      <c r="CZ167" s="27" t="s">
        <v>5154</v>
      </c>
      <c r="DA167" s="27" t="s">
        <v>5154</v>
      </c>
    </row>
    <row r="168" spans="18:105" ht="15" customHeight="1" x14ac:dyDescent="0.15">
      <c r="AH168" s="13"/>
      <c r="CX168" t="s">
        <v>1523</v>
      </c>
      <c r="CZ168" s="27" t="s">
        <v>5153</v>
      </c>
    </row>
    <row r="169" spans="18:105" ht="15" customHeight="1" x14ac:dyDescent="0.15">
      <c r="AH169" s="13"/>
      <c r="CX169" t="s">
        <v>4492</v>
      </c>
      <c r="CZ169" s="27" t="s">
        <v>5153</v>
      </c>
    </row>
    <row r="170" spans="18:105" ht="15" customHeight="1" x14ac:dyDescent="0.15">
      <c r="AH170" s="13"/>
      <c r="CX170" t="s">
        <v>4889</v>
      </c>
      <c r="CY170" s="27" t="s">
        <v>5153</v>
      </c>
      <c r="CZ170" s="27" t="s">
        <v>5156</v>
      </c>
    </row>
    <row r="171" spans="18:105" ht="15" customHeight="1" x14ac:dyDescent="0.15">
      <c r="AH171" s="13"/>
      <c r="CX171" t="s">
        <v>4931</v>
      </c>
      <c r="CY171" s="27" t="s">
        <v>5154</v>
      </c>
      <c r="CZ171" s="27" t="s">
        <v>5153</v>
      </c>
    </row>
    <row r="172" spans="18:105" ht="15" customHeight="1" x14ac:dyDescent="0.15">
      <c r="AH172" s="13"/>
      <c r="CX172" t="s">
        <v>4651</v>
      </c>
      <c r="CZ172" s="27" t="s">
        <v>5153</v>
      </c>
    </row>
    <row r="173" spans="18:105" ht="15" customHeight="1" x14ac:dyDescent="0.15">
      <c r="AH173" s="13"/>
      <c r="CX173" t="s">
        <v>1575</v>
      </c>
      <c r="CY173" s="27" t="s">
        <v>5152</v>
      </c>
      <c r="CZ173" s="27" t="s">
        <v>5154</v>
      </c>
    </row>
    <row r="174" spans="18:105" ht="15" customHeight="1" x14ac:dyDescent="0.15">
      <c r="AH174" s="13"/>
      <c r="CX174" t="s">
        <v>4750</v>
      </c>
      <c r="CY174" s="27" t="s">
        <v>5153</v>
      </c>
      <c r="CZ174" s="27" t="s">
        <v>5154</v>
      </c>
    </row>
    <row r="175" spans="18:105" ht="15" customHeight="1" x14ac:dyDescent="0.15">
      <c r="AH175" s="13"/>
      <c r="CX175" t="s">
        <v>4751</v>
      </c>
      <c r="CY175" s="27" t="s">
        <v>5153</v>
      </c>
      <c r="CZ175" s="27" t="s">
        <v>5154</v>
      </c>
    </row>
    <row r="176" spans="18:105" ht="15" customHeight="1" x14ac:dyDescent="0.15">
      <c r="AH176" s="13"/>
      <c r="CX176" t="s">
        <v>5049</v>
      </c>
      <c r="CY176" s="27" t="s">
        <v>5152</v>
      </c>
      <c r="CZ176" s="27" t="s">
        <v>5153</v>
      </c>
    </row>
    <row r="177" spans="18:105" ht="15" customHeight="1" x14ac:dyDescent="0.15">
      <c r="AH177" s="13"/>
      <c r="CX177" t="s">
        <v>5179</v>
      </c>
      <c r="CY177" s="27" t="s">
        <v>5166</v>
      </c>
      <c r="CZ177" s="27" t="s">
        <v>5165</v>
      </c>
    </row>
    <row r="178" spans="18:105" ht="15" customHeight="1" x14ac:dyDescent="0.15">
      <c r="AH178" s="13"/>
      <c r="CX178" t="s">
        <v>4932</v>
      </c>
      <c r="CY178" s="27" t="s">
        <v>5153</v>
      </c>
      <c r="CZ178" s="27" t="s">
        <v>5151</v>
      </c>
      <c r="DA178" s="27" t="s">
        <v>5151</v>
      </c>
    </row>
    <row r="179" spans="18:105" ht="15" customHeight="1" x14ac:dyDescent="0.15">
      <c r="R179" s="14"/>
      <c r="S179" s="14"/>
      <c r="T179" s="14"/>
      <c r="AH179" s="13"/>
      <c r="CX179" t="s">
        <v>820</v>
      </c>
      <c r="CY179" s="27" t="s">
        <v>5157</v>
      </c>
      <c r="CZ179" s="27" t="s">
        <v>5152</v>
      </c>
    </row>
    <row r="180" spans="18:105" ht="15" customHeight="1" x14ac:dyDescent="0.15">
      <c r="R180" s="14"/>
      <c r="S180" s="14"/>
      <c r="T180" s="14"/>
      <c r="AH180" s="13"/>
      <c r="CX180" t="s">
        <v>4939</v>
      </c>
      <c r="CY180" s="27" t="s">
        <v>5153</v>
      </c>
      <c r="CZ180" s="27" t="s">
        <v>5154</v>
      </c>
      <c r="DA180" s="27" t="s">
        <v>5152</v>
      </c>
    </row>
    <row r="181" spans="18:105" ht="15" customHeight="1" x14ac:dyDescent="0.15">
      <c r="R181" s="14"/>
      <c r="S181" s="14"/>
      <c r="T181" s="14"/>
      <c r="AH181" s="13"/>
      <c r="CX181" t="s">
        <v>3819</v>
      </c>
      <c r="CZ181" s="27" t="s">
        <v>5154</v>
      </c>
    </row>
    <row r="182" spans="18:105" ht="15" customHeight="1" x14ac:dyDescent="0.15">
      <c r="R182" s="14"/>
      <c r="S182" s="14"/>
      <c r="T182" s="14"/>
      <c r="AH182" s="13"/>
      <c r="CX182" t="s">
        <v>558</v>
      </c>
      <c r="CY182" s="27" t="s">
        <v>5157</v>
      </c>
      <c r="CZ182" s="27" t="s">
        <v>5152</v>
      </c>
    </row>
    <row r="183" spans="18:105" ht="15" customHeight="1" x14ac:dyDescent="0.15">
      <c r="AH183" s="13"/>
      <c r="CX183" t="s">
        <v>3892</v>
      </c>
      <c r="CZ183" s="27" t="s">
        <v>5152</v>
      </c>
    </row>
    <row r="184" spans="18:105" ht="15" customHeight="1" x14ac:dyDescent="0.15">
      <c r="AH184" s="13"/>
      <c r="CX184" t="s">
        <v>3883</v>
      </c>
      <c r="CZ184" s="27" t="s">
        <v>5152</v>
      </c>
    </row>
    <row r="185" spans="18:105" ht="15" customHeight="1" x14ac:dyDescent="0.15">
      <c r="AH185" s="13"/>
      <c r="CX185" t="s">
        <v>456</v>
      </c>
      <c r="CY185" s="27" t="s">
        <v>5157</v>
      </c>
      <c r="CZ185" s="27" t="s">
        <v>5154</v>
      </c>
    </row>
    <row r="186" spans="18:105" ht="15" customHeight="1" x14ac:dyDescent="0.15">
      <c r="AH186" s="13"/>
      <c r="CX186" t="s">
        <v>5136</v>
      </c>
      <c r="CY186" s="27" t="s">
        <v>5151</v>
      </c>
      <c r="CZ186" s="27" t="s">
        <v>5154</v>
      </c>
    </row>
    <row r="187" spans="18:105" ht="15" customHeight="1" x14ac:dyDescent="0.15">
      <c r="AH187" s="13"/>
      <c r="CX187" t="s">
        <v>3352</v>
      </c>
      <c r="CZ187" s="27" t="s">
        <v>5151</v>
      </c>
    </row>
    <row r="188" spans="18:105" ht="15" customHeight="1" x14ac:dyDescent="0.15">
      <c r="AH188" s="13"/>
      <c r="CX188" t="s">
        <v>4500</v>
      </c>
      <c r="CZ188" s="27" t="s">
        <v>5153</v>
      </c>
    </row>
    <row r="189" spans="18:105" ht="15" customHeight="1" x14ac:dyDescent="0.15">
      <c r="AH189" s="13"/>
      <c r="CX189" t="s">
        <v>4979</v>
      </c>
      <c r="CY189" s="27" t="s">
        <v>5154</v>
      </c>
      <c r="CZ189" s="27" t="s">
        <v>5153</v>
      </c>
    </row>
    <row r="190" spans="18:105" ht="15" customHeight="1" x14ac:dyDescent="0.15">
      <c r="AH190" s="13"/>
      <c r="CX190" t="s">
        <v>4978</v>
      </c>
      <c r="CY190" s="27" t="s">
        <v>5168</v>
      </c>
      <c r="CZ190" s="27" t="s">
        <v>5153</v>
      </c>
    </row>
    <row r="191" spans="18:105" ht="15" customHeight="1" x14ac:dyDescent="0.15">
      <c r="AH191" s="13"/>
      <c r="CX191" t="s">
        <v>4940</v>
      </c>
      <c r="CY191" s="27" t="s">
        <v>5153</v>
      </c>
      <c r="CZ191" s="27" t="s">
        <v>5153</v>
      </c>
      <c r="DA191" s="27" t="s">
        <v>5152</v>
      </c>
    </row>
    <row r="192" spans="18:105" ht="15" customHeight="1" x14ac:dyDescent="0.15">
      <c r="AH192" s="13"/>
      <c r="CX192" t="s">
        <v>4501</v>
      </c>
      <c r="CZ192" s="27" t="s">
        <v>5153</v>
      </c>
    </row>
    <row r="193" spans="18:105" ht="15" customHeight="1" x14ac:dyDescent="0.15">
      <c r="AH193" s="13"/>
      <c r="CX193" t="s">
        <v>4826</v>
      </c>
      <c r="CY193" s="27" t="s">
        <v>5153</v>
      </c>
      <c r="CZ193" s="27" t="s">
        <v>5154</v>
      </c>
    </row>
    <row r="194" spans="18:105" ht="15" customHeight="1" x14ac:dyDescent="0.15">
      <c r="AH194" s="13"/>
      <c r="CX194" t="s">
        <v>4951</v>
      </c>
      <c r="CY194" s="27" t="s">
        <v>5153</v>
      </c>
      <c r="CZ194" s="27" t="s">
        <v>5153</v>
      </c>
      <c r="DA194" s="27" t="s">
        <v>5159</v>
      </c>
    </row>
    <row r="195" spans="18:105" ht="15" customHeight="1" x14ac:dyDescent="0.15">
      <c r="AH195" s="13"/>
      <c r="CX195" t="s">
        <v>3985</v>
      </c>
      <c r="CZ195" s="27" t="s">
        <v>5153</v>
      </c>
    </row>
    <row r="196" spans="18:105" ht="15" customHeight="1" x14ac:dyDescent="0.15">
      <c r="AH196" s="13"/>
      <c r="CX196" t="s">
        <v>4353</v>
      </c>
      <c r="CZ196" s="27" t="s">
        <v>5152</v>
      </c>
    </row>
    <row r="197" spans="18:105" ht="15" customHeight="1" x14ac:dyDescent="0.15">
      <c r="R197" s="14"/>
      <c r="S197" s="14"/>
      <c r="T197" s="14"/>
      <c r="AH197" s="13"/>
      <c r="CX197" t="s">
        <v>4503</v>
      </c>
      <c r="CZ197" s="27" t="s">
        <v>5152</v>
      </c>
    </row>
    <row r="198" spans="18:105" ht="15" customHeight="1" x14ac:dyDescent="0.15">
      <c r="R198" s="14"/>
      <c r="S198" s="14"/>
      <c r="T198" s="14"/>
      <c r="AH198" s="13"/>
      <c r="CX198" t="s">
        <v>5092</v>
      </c>
      <c r="CY198" s="27" t="s">
        <v>5152</v>
      </c>
      <c r="CZ198" s="27" t="s">
        <v>5153</v>
      </c>
    </row>
    <row r="199" spans="18:105" ht="15" customHeight="1" x14ac:dyDescent="0.15">
      <c r="R199" s="14"/>
      <c r="S199" s="14"/>
      <c r="T199" s="14"/>
      <c r="AH199" s="13"/>
      <c r="CX199" t="s">
        <v>4905</v>
      </c>
      <c r="CY199" s="27" t="s">
        <v>5153</v>
      </c>
      <c r="CZ199" s="27" t="s">
        <v>5153</v>
      </c>
      <c r="DA199" s="27" t="s">
        <v>5152</v>
      </c>
    </row>
    <row r="200" spans="18:105" ht="15" customHeight="1" x14ac:dyDescent="0.15">
      <c r="R200" s="14"/>
      <c r="S200" s="14"/>
      <c r="T200" s="14"/>
      <c r="AH200" s="13"/>
      <c r="CX200" t="s">
        <v>3886</v>
      </c>
      <c r="CY200" s="27" t="s">
        <v>5153</v>
      </c>
      <c r="CZ200" s="27" t="s">
        <v>5152</v>
      </c>
    </row>
    <row r="201" spans="18:105" ht="15" customHeight="1" x14ac:dyDescent="0.15">
      <c r="AH201" s="13"/>
      <c r="CX201" t="s">
        <v>5050</v>
      </c>
      <c r="CY201" s="27" t="s">
        <v>5153</v>
      </c>
      <c r="CZ201" s="27" t="s">
        <v>5154</v>
      </c>
      <c r="DA201" s="27" t="s">
        <v>5152</v>
      </c>
    </row>
    <row r="202" spans="18:105" ht="15" customHeight="1" x14ac:dyDescent="0.15">
      <c r="CX202" t="s">
        <v>3821</v>
      </c>
      <c r="CZ202" s="27" t="s">
        <v>5152</v>
      </c>
    </row>
    <row r="203" spans="18:105" ht="15" customHeight="1" x14ac:dyDescent="0.15">
      <c r="CX203" t="s">
        <v>4904</v>
      </c>
      <c r="CY203" s="27" t="s">
        <v>5153</v>
      </c>
      <c r="CZ203" s="27" t="s">
        <v>5153</v>
      </c>
      <c r="DA203" s="27" t="s">
        <v>5161</v>
      </c>
    </row>
    <row r="204" spans="18:105" ht="15" customHeight="1" x14ac:dyDescent="0.15">
      <c r="CX204" t="s">
        <v>3353</v>
      </c>
      <c r="CZ204" s="27" t="s">
        <v>5153</v>
      </c>
    </row>
    <row r="205" spans="18:105" ht="15" customHeight="1" x14ac:dyDescent="0.15">
      <c r="CX205" t="s">
        <v>4173</v>
      </c>
      <c r="CY205" s="27" t="s">
        <v>5153</v>
      </c>
      <c r="CZ205" s="27" t="s">
        <v>5156</v>
      </c>
    </row>
    <row r="206" spans="18:105" ht="15" customHeight="1" x14ac:dyDescent="0.15">
      <c r="CX206" t="s">
        <v>956</v>
      </c>
      <c r="CZ206" s="27" t="s">
        <v>5157</v>
      </c>
    </row>
    <row r="207" spans="18:105" ht="15" customHeight="1" x14ac:dyDescent="0.15">
      <c r="CX207" t="s">
        <v>398</v>
      </c>
      <c r="CY207" s="27" t="s">
        <v>5153</v>
      </c>
      <c r="CZ207" s="27" t="s">
        <v>5155</v>
      </c>
    </row>
    <row r="208" spans="18:105" ht="15" customHeight="1" x14ac:dyDescent="0.15">
      <c r="CX208" t="s">
        <v>3762</v>
      </c>
      <c r="CY208" s="27" t="s">
        <v>5153</v>
      </c>
      <c r="CZ208" s="27" t="s">
        <v>5155</v>
      </c>
    </row>
    <row r="209" spans="102:105" ht="15" customHeight="1" x14ac:dyDescent="0.15">
      <c r="CX209" t="s">
        <v>3900</v>
      </c>
      <c r="CZ209" s="27" t="s">
        <v>5151</v>
      </c>
    </row>
    <row r="210" spans="102:105" ht="15" customHeight="1" x14ac:dyDescent="0.15">
      <c r="CX210" t="s">
        <v>4533</v>
      </c>
      <c r="CZ210" s="27" t="s">
        <v>5153</v>
      </c>
    </row>
    <row r="211" spans="102:105" ht="15" customHeight="1" x14ac:dyDescent="0.15">
      <c r="CX211" t="s">
        <v>4537</v>
      </c>
      <c r="CY211" s="27" t="s">
        <v>5153</v>
      </c>
      <c r="CZ211" s="27" t="s">
        <v>5156</v>
      </c>
    </row>
    <row r="212" spans="102:105" ht="15" customHeight="1" x14ac:dyDescent="0.15">
      <c r="CX212" t="s">
        <v>3119</v>
      </c>
      <c r="CY212" s="27" t="s">
        <v>5152</v>
      </c>
      <c r="CZ212" s="27" t="s">
        <v>5155</v>
      </c>
    </row>
    <row r="213" spans="102:105" ht="15" customHeight="1" x14ac:dyDescent="0.15">
      <c r="CX213" t="s">
        <v>3091</v>
      </c>
      <c r="CY213" s="27" t="s">
        <v>5152</v>
      </c>
      <c r="CZ213" s="27" t="s">
        <v>5155</v>
      </c>
    </row>
    <row r="214" spans="102:105" ht="15" customHeight="1" x14ac:dyDescent="0.15">
      <c r="CX214" t="s">
        <v>4952</v>
      </c>
      <c r="CY214" s="27" t="s">
        <v>5153</v>
      </c>
      <c r="CZ214" s="27" t="s">
        <v>5153</v>
      </c>
      <c r="DA214" s="27" t="s">
        <v>5159</v>
      </c>
    </row>
    <row r="215" spans="102:105" ht="15" customHeight="1" x14ac:dyDescent="0.15">
      <c r="CX215" t="s">
        <v>3888</v>
      </c>
      <c r="CY215" s="27" t="s">
        <v>5153</v>
      </c>
      <c r="CZ215" s="27" t="s">
        <v>5154</v>
      </c>
    </row>
    <row r="216" spans="102:105" ht="15" customHeight="1" x14ac:dyDescent="0.15">
      <c r="CX216" t="s">
        <v>3823</v>
      </c>
      <c r="CZ216" s="27" t="s">
        <v>5151</v>
      </c>
    </row>
    <row r="217" spans="102:105" ht="15" customHeight="1" x14ac:dyDescent="0.15">
      <c r="CX217" t="s">
        <v>4954</v>
      </c>
      <c r="CY217" s="27" t="s">
        <v>5153</v>
      </c>
      <c r="CZ217" s="27" t="s">
        <v>5153</v>
      </c>
      <c r="DA217" s="27" t="s">
        <v>5168</v>
      </c>
    </row>
    <row r="218" spans="102:105" ht="15" customHeight="1" x14ac:dyDescent="0.15">
      <c r="CX218" t="s">
        <v>4251</v>
      </c>
      <c r="CY218" s="27" t="s">
        <v>5154</v>
      </c>
      <c r="CZ218" s="27" t="s">
        <v>5158</v>
      </c>
    </row>
    <row r="219" spans="102:105" ht="15" customHeight="1" x14ac:dyDescent="0.15">
      <c r="CX219" t="s">
        <v>4278</v>
      </c>
      <c r="CY219" s="27" t="s">
        <v>5154</v>
      </c>
      <c r="CZ219" s="27" t="s">
        <v>5158</v>
      </c>
    </row>
    <row r="220" spans="102:105" ht="15" customHeight="1" x14ac:dyDescent="0.15">
      <c r="CX220" t="s">
        <v>3412</v>
      </c>
      <c r="CY220" s="27" t="s">
        <v>5153</v>
      </c>
      <c r="CZ220" s="27" t="s">
        <v>5154</v>
      </c>
    </row>
    <row r="221" spans="102:105" ht="15" customHeight="1" x14ac:dyDescent="0.15">
      <c r="CX221" t="s">
        <v>3026</v>
      </c>
      <c r="CY221" s="27" t="s">
        <v>5153</v>
      </c>
      <c r="CZ221" s="27" t="s">
        <v>5154</v>
      </c>
    </row>
    <row r="222" spans="102:105" ht="15" customHeight="1" x14ac:dyDescent="0.15">
      <c r="CX222" t="s">
        <v>3148</v>
      </c>
      <c r="CY222" s="27" t="s">
        <v>5153</v>
      </c>
      <c r="CZ222" s="27" t="s">
        <v>5154</v>
      </c>
    </row>
    <row r="223" spans="102:105" ht="15" customHeight="1" x14ac:dyDescent="0.15">
      <c r="CX223" t="s">
        <v>5042</v>
      </c>
      <c r="CY223" s="27" t="s">
        <v>5153</v>
      </c>
      <c r="CZ223" s="27" t="s">
        <v>5151</v>
      </c>
    </row>
    <row r="224" spans="102:105" ht="15" customHeight="1" x14ac:dyDescent="0.15">
      <c r="CX224" t="s">
        <v>4832</v>
      </c>
      <c r="CY224" s="27" t="s">
        <v>5153</v>
      </c>
      <c r="CZ224" s="27" t="s">
        <v>5152</v>
      </c>
    </row>
    <row r="225" spans="102:105" ht="15" customHeight="1" x14ac:dyDescent="0.15">
      <c r="CX225" t="s">
        <v>4540</v>
      </c>
      <c r="CY225" s="27" t="s">
        <v>5154</v>
      </c>
      <c r="CZ225" s="27" t="s">
        <v>5152</v>
      </c>
    </row>
    <row r="226" spans="102:105" ht="15" customHeight="1" x14ac:dyDescent="0.15">
      <c r="CX226" t="s">
        <v>4980</v>
      </c>
      <c r="CY226" s="27" t="s">
        <v>5152</v>
      </c>
      <c r="CZ226" s="27" t="s">
        <v>5153</v>
      </c>
    </row>
    <row r="227" spans="102:105" ht="15" customHeight="1" x14ac:dyDescent="0.15">
      <c r="CX227" t="s">
        <v>5027</v>
      </c>
      <c r="CY227" s="27" t="s">
        <v>5151</v>
      </c>
      <c r="CZ227" s="27" t="s">
        <v>5153</v>
      </c>
      <c r="DA227" s="27" t="s">
        <v>5153</v>
      </c>
    </row>
    <row r="228" spans="102:105" ht="15" customHeight="1" x14ac:dyDescent="0.15">
      <c r="CX228" t="s">
        <v>3824</v>
      </c>
      <c r="CZ228" s="27" t="s">
        <v>5153</v>
      </c>
    </row>
    <row r="229" spans="102:105" ht="15" customHeight="1" x14ac:dyDescent="0.15">
      <c r="CX229" t="s">
        <v>5083</v>
      </c>
      <c r="CY229" s="27" t="s">
        <v>5151</v>
      </c>
      <c r="CZ229" s="27" t="s">
        <v>5153</v>
      </c>
      <c r="DA229" s="27" t="s">
        <v>5154</v>
      </c>
    </row>
    <row r="230" spans="102:105" ht="15" customHeight="1" x14ac:dyDescent="0.15">
      <c r="CX230" t="s">
        <v>4549</v>
      </c>
      <c r="CY230" s="27" t="s">
        <v>5153</v>
      </c>
      <c r="CZ230" s="27" t="s">
        <v>5167</v>
      </c>
    </row>
    <row r="231" spans="102:105" ht="15" customHeight="1" x14ac:dyDescent="0.15">
      <c r="CX231" t="s">
        <v>4552</v>
      </c>
      <c r="CY231" s="27" t="s">
        <v>5153</v>
      </c>
      <c r="CZ231" s="27" t="s">
        <v>5167</v>
      </c>
    </row>
    <row r="232" spans="102:105" ht="15" customHeight="1" x14ac:dyDescent="0.15">
      <c r="CX232" t="s">
        <v>379</v>
      </c>
      <c r="CZ232" s="27" t="s">
        <v>5152</v>
      </c>
    </row>
    <row r="233" spans="102:105" ht="15" customHeight="1" x14ac:dyDescent="0.15">
      <c r="CX233" t="s">
        <v>573</v>
      </c>
      <c r="CZ233" s="27" t="s">
        <v>5152</v>
      </c>
    </row>
    <row r="234" spans="102:105" ht="15" customHeight="1" x14ac:dyDescent="0.15">
      <c r="CX234" t="s">
        <v>3309</v>
      </c>
      <c r="CZ234" s="27" t="s">
        <v>5152</v>
      </c>
    </row>
    <row r="235" spans="102:105" ht="15" customHeight="1" x14ac:dyDescent="0.15">
      <c r="CX235" t="s">
        <v>4825</v>
      </c>
      <c r="CY235" s="27" t="s">
        <v>5153</v>
      </c>
      <c r="CZ235" s="27" t="s">
        <v>5152</v>
      </c>
    </row>
    <row r="236" spans="102:105" ht="15" customHeight="1" x14ac:dyDescent="0.15">
      <c r="CX236" t="s">
        <v>5071</v>
      </c>
      <c r="CY236" s="27" t="s">
        <v>5153</v>
      </c>
      <c r="CZ236" s="27" t="s">
        <v>5152</v>
      </c>
      <c r="DA236" s="27" t="s">
        <v>5152</v>
      </c>
    </row>
    <row r="237" spans="102:105" ht="15" customHeight="1" x14ac:dyDescent="0.15">
      <c r="CX237" t="s">
        <v>4898</v>
      </c>
      <c r="CY237" s="27" t="s">
        <v>5153</v>
      </c>
      <c r="CZ237" s="27" t="s">
        <v>5154</v>
      </c>
    </row>
    <row r="238" spans="102:105" ht="15" customHeight="1" x14ac:dyDescent="0.15">
      <c r="CX238" t="s">
        <v>4897</v>
      </c>
      <c r="CY238" s="27" t="s">
        <v>5153</v>
      </c>
      <c r="CZ238" s="27" t="s">
        <v>5153</v>
      </c>
      <c r="DA238" s="27" t="s">
        <v>5159</v>
      </c>
    </row>
    <row r="239" spans="102:105" ht="15" customHeight="1" x14ac:dyDescent="0.15">
      <c r="CX239" t="s">
        <v>3890</v>
      </c>
      <c r="CZ239" s="27" t="s">
        <v>5153</v>
      </c>
    </row>
    <row r="240" spans="102:105" ht="15" customHeight="1" x14ac:dyDescent="0.15">
      <c r="CX240" t="s">
        <v>4177</v>
      </c>
      <c r="CY240" s="27" t="s">
        <v>5154</v>
      </c>
      <c r="CZ240" s="27" t="s">
        <v>5152</v>
      </c>
    </row>
    <row r="241" spans="102:105" ht="15" customHeight="1" x14ac:dyDescent="0.15">
      <c r="CX241" t="s">
        <v>4901</v>
      </c>
      <c r="CY241" s="27" t="s">
        <v>5154</v>
      </c>
      <c r="CZ241" s="27" t="s">
        <v>5153</v>
      </c>
      <c r="DA241" s="27" t="s">
        <v>5153</v>
      </c>
    </row>
    <row r="242" spans="102:105" ht="15" customHeight="1" x14ac:dyDescent="0.15">
      <c r="CX242" t="s">
        <v>3904</v>
      </c>
      <c r="CZ242" s="27" t="s">
        <v>5154</v>
      </c>
    </row>
    <row r="243" spans="102:105" ht="15" customHeight="1" x14ac:dyDescent="0.15">
      <c r="CX243" t="s">
        <v>4756</v>
      </c>
      <c r="CY243" s="27" t="s">
        <v>5152</v>
      </c>
      <c r="CZ243" s="27" t="s">
        <v>2936</v>
      </c>
    </row>
    <row r="244" spans="102:105" ht="15" customHeight="1" x14ac:dyDescent="0.15">
      <c r="CX244" t="s">
        <v>5093</v>
      </c>
      <c r="CY244" s="27" t="s">
        <v>5154</v>
      </c>
      <c r="CZ244" s="27" t="s">
        <v>5153</v>
      </c>
    </row>
    <row r="245" spans="102:105" ht="15" customHeight="1" x14ac:dyDescent="0.15">
      <c r="CX245" t="s">
        <v>5175</v>
      </c>
      <c r="CZ245" s="27" t="s">
        <v>5152</v>
      </c>
    </row>
    <row r="246" spans="102:105" ht="15" customHeight="1" x14ac:dyDescent="0.15">
      <c r="CX246" t="s">
        <v>4716</v>
      </c>
      <c r="CZ246" s="27" t="s">
        <v>5152</v>
      </c>
    </row>
    <row r="247" spans="102:105" ht="15" customHeight="1" x14ac:dyDescent="0.15">
      <c r="CX247" t="s">
        <v>4639</v>
      </c>
      <c r="CZ247" s="27" t="s">
        <v>5152</v>
      </c>
    </row>
    <row r="248" spans="102:105" ht="15" customHeight="1" x14ac:dyDescent="0.15">
      <c r="CX248" t="s">
        <v>4782</v>
      </c>
      <c r="CY248" s="27" t="s">
        <v>5151</v>
      </c>
      <c r="CZ248" s="27" t="s">
        <v>5153</v>
      </c>
    </row>
    <row r="249" spans="102:105" ht="15" customHeight="1" x14ac:dyDescent="0.15">
      <c r="CX249" t="s">
        <v>581</v>
      </c>
      <c r="CZ249" s="27" t="s">
        <v>5157</v>
      </c>
    </row>
    <row r="250" spans="102:105" ht="15" customHeight="1" x14ac:dyDescent="0.15">
      <c r="CX250" t="s">
        <v>4556</v>
      </c>
      <c r="CZ250" s="27" t="s">
        <v>5153</v>
      </c>
    </row>
    <row r="251" spans="102:105" ht="15" customHeight="1" x14ac:dyDescent="0.15">
      <c r="CX251" t="s">
        <v>4991</v>
      </c>
      <c r="CZ251" s="27" t="s">
        <v>5151</v>
      </c>
    </row>
    <row r="252" spans="102:105" ht="15" customHeight="1" x14ac:dyDescent="0.15">
      <c r="CX252" t="s">
        <v>4956</v>
      </c>
      <c r="CY252" s="27" t="s">
        <v>5153</v>
      </c>
      <c r="CZ252" s="27" t="s">
        <v>5151</v>
      </c>
    </row>
    <row r="253" spans="102:105" ht="15" customHeight="1" x14ac:dyDescent="0.15">
      <c r="CX253" t="s">
        <v>4759</v>
      </c>
      <c r="CZ253" s="27" t="s">
        <v>5152</v>
      </c>
    </row>
    <row r="254" spans="102:105" ht="15" customHeight="1" x14ac:dyDescent="0.15">
      <c r="CX254" t="s">
        <v>3522</v>
      </c>
      <c r="CZ254" s="27" t="s">
        <v>5152</v>
      </c>
    </row>
    <row r="255" spans="102:105" ht="15" customHeight="1" x14ac:dyDescent="0.15">
      <c r="CX255" t="s">
        <v>4047</v>
      </c>
      <c r="CZ255" s="27" t="s">
        <v>5153</v>
      </c>
    </row>
    <row r="256" spans="102:105" ht="15" customHeight="1" x14ac:dyDescent="0.15">
      <c r="CX256" t="s">
        <v>4957</v>
      </c>
      <c r="CY256" s="27" t="s">
        <v>5153</v>
      </c>
      <c r="CZ256" s="27" t="s">
        <v>5152</v>
      </c>
      <c r="DA256" s="27" t="s">
        <v>5152</v>
      </c>
    </row>
    <row r="257" spans="102:105" ht="15" customHeight="1" x14ac:dyDescent="0.15">
      <c r="CX257" t="s">
        <v>5121</v>
      </c>
      <c r="CY257" s="27" t="s">
        <v>5153</v>
      </c>
      <c r="CZ257" s="27" t="s">
        <v>5153</v>
      </c>
      <c r="DA257" s="27" t="s">
        <v>5159</v>
      </c>
    </row>
    <row r="258" spans="102:105" ht="15" customHeight="1" x14ac:dyDescent="0.15">
      <c r="CX258" t="s">
        <v>4902</v>
      </c>
      <c r="CY258" s="27" t="s">
        <v>5153</v>
      </c>
      <c r="CZ258" s="27" t="s">
        <v>5153</v>
      </c>
      <c r="DA258" s="27" t="s">
        <v>5152</v>
      </c>
    </row>
    <row r="259" spans="102:105" ht="15" customHeight="1" x14ac:dyDescent="0.15">
      <c r="CX259" t="s">
        <v>4181</v>
      </c>
      <c r="CZ259" s="27" t="s">
        <v>5153</v>
      </c>
    </row>
    <row r="260" spans="102:105" ht="15" customHeight="1" x14ac:dyDescent="0.15">
      <c r="CX260" t="s">
        <v>3831</v>
      </c>
      <c r="CZ260" s="27" t="s">
        <v>5153</v>
      </c>
    </row>
    <row r="261" spans="102:105" ht="15" customHeight="1" x14ac:dyDescent="0.15">
      <c r="CX261" t="s">
        <v>5025</v>
      </c>
      <c r="CY261" s="27" t="s">
        <v>5152</v>
      </c>
      <c r="CZ261" s="27" t="s">
        <v>5153</v>
      </c>
    </row>
    <row r="262" spans="102:105" ht="15" customHeight="1" x14ac:dyDescent="0.15">
      <c r="CX262" t="s">
        <v>5001</v>
      </c>
      <c r="CY262" s="27" t="s">
        <v>5153</v>
      </c>
      <c r="CZ262" s="27" t="s">
        <v>5153</v>
      </c>
      <c r="DA262" s="27" t="s">
        <v>5151</v>
      </c>
    </row>
    <row r="263" spans="102:105" ht="15" customHeight="1" x14ac:dyDescent="0.15">
      <c r="CX263" t="s">
        <v>3832</v>
      </c>
      <c r="CZ263" s="27" t="s">
        <v>5153</v>
      </c>
    </row>
    <row r="264" spans="102:105" ht="15" customHeight="1" x14ac:dyDescent="0.15">
      <c r="CX264" t="s">
        <v>4504</v>
      </c>
      <c r="CY264" s="27" t="s">
        <v>5153</v>
      </c>
      <c r="CZ264" s="27" t="s">
        <v>5151</v>
      </c>
    </row>
    <row r="265" spans="102:105" ht="15" customHeight="1" x14ac:dyDescent="0.15">
      <c r="CX265" t="s">
        <v>4558</v>
      </c>
      <c r="CZ265" s="27" t="s">
        <v>5151</v>
      </c>
    </row>
    <row r="266" spans="102:105" ht="15" customHeight="1" x14ac:dyDescent="0.15">
      <c r="CX266" t="s">
        <v>3910</v>
      </c>
      <c r="CZ266" s="27" t="s">
        <v>5154</v>
      </c>
    </row>
    <row r="267" spans="102:105" ht="15" customHeight="1" x14ac:dyDescent="0.15">
      <c r="CX267" t="s">
        <v>5028</v>
      </c>
      <c r="CY267" s="27" t="s">
        <v>5153</v>
      </c>
      <c r="CZ267" s="27" t="s">
        <v>5153</v>
      </c>
      <c r="DA267" s="27" t="s">
        <v>5152</v>
      </c>
    </row>
    <row r="268" spans="102:105" ht="15" customHeight="1" x14ac:dyDescent="0.15">
      <c r="CX268" t="s">
        <v>4187</v>
      </c>
      <c r="CZ268" s="27" t="s">
        <v>5153</v>
      </c>
    </row>
    <row r="269" spans="102:105" ht="15" customHeight="1" x14ac:dyDescent="0.15">
      <c r="CX269" t="s">
        <v>5098</v>
      </c>
      <c r="CY269" s="27" t="s">
        <v>5152</v>
      </c>
      <c r="CZ269" s="27" t="s">
        <v>5153</v>
      </c>
    </row>
    <row r="270" spans="102:105" ht="15" customHeight="1" x14ac:dyDescent="0.15">
      <c r="CX270" t="s">
        <v>2916</v>
      </c>
      <c r="CZ270" s="27" t="s">
        <v>5152</v>
      </c>
    </row>
    <row r="271" spans="102:105" ht="15" customHeight="1" x14ac:dyDescent="0.15">
      <c r="CX271" t="s">
        <v>705</v>
      </c>
      <c r="CZ271" s="27" t="s">
        <v>5152</v>
      </c>
    </row>
    <row r="272" spans="102:105" ht="15" customHeight="1" x14ac:dyDescent="0.15">
      <c r="CX272" t="s">
        <v>5087</v>
      </c>
      <c r="CY272" s="27" t="s">
        <v>5153</v>
      </c>
      <c r="CZ272" s="27" t="s">
        <v>5154</v>
      </c>
      <c r="DA272" s="27" t="s">
        <v>5152</v>
      </c>
    </row>
    <row r="273" spans="102:105" ht="15" customHeight="1" x14ac:dyDescent="0.15">
      <c r="CX273" t="s">
        <v>4297</v>
      </c>
      <c r="CY273" s="27" t="s">
        <v>5153</v>
      </c>
      <c r="CZ273" s="27" t="s">
        <v>5152</v>
      </c>
    </row>
    <row r="274" spans="102:105" ht="15" customHeight="1" x14ac:dyDescent="0.15">
      <c r="CX274" t="s">
        <v>4918</v>
      </c>
      <c r="CY274" s="27" t="s">
        <v>5166</v>
      </c>
      <c r="CZ274" s="27" t="s">
        <v>5168</v>
      </c>
    </row>
    <row r="275" spans="102:105" ht="15" customHeight="1" x14ac:dyDescent="0.15">
      <c r="CX275" t="s">
        <v>4908</v>
      </c>
      <c r="CY275" s="27" t="s">
        <v>5153</v>
      </c>
      <c r="CZ275" s="27" t="s">
        <v>5153</v>
      </c>
      <c r="DA275" s="27" t="s">
        <v>5168</v>
      </c>
    </row>
    <row r="276" spans="102:105" ht="15" customHeight="1" x14ac:dyDescent="0.15">
      <c r="CX276" t="s">
        <v>137</v>
      </c>
      <c r="CY276" s="27" t="s">
        <v>5153</v>
      </c>
      <c r="CZ276" s="27" t="s">
        <v>5154</v>
      </c>
    </row>
    <row r="277" spans="102:105" ht="15" customHeight="1" x14ac:dyDescent="0.15">
      <c r="CX277" t="s">
        <v>716</v>
      </c>
      <c r="CY277" s="27" t="s">
        <v>5153</v>
      </c>
      <c r="CZ277" s="27" t="s">
        <v>5154</v>
      </c>
    </row>
    <row r="278" spans="102:105" ht="15" customHeight="1" x14ac:dyDescent="0.15">
      <c r="CX278" t="s">
        <v>720</v>
      </c>
      <c r="CY278" s="27" t="s">
        <v>5153</v>
      </c>
      <c r="CZ278" s="27" t="s">
        <v>5154</v>
      </c>
    </row>
    <row r="279" spans="102:105" ht="15" customHeight="1" x14ac:dyDescent="0.15">
      <c r="CX279" t="s">
        <v>3545</v>
      </c>
      <c r="CY279" s="27" t="s">
        <v>5153</v>
      </c>
      <c r="CZ279" s="27" t="s">
        <v>5153</v>
      </c>
    </row>
    <row r="280" spans="102:105" ht="15" customHeight="1" x14ac:dyDescent="0.15">
      <c r="CX280" t="s">
        <v>4864</v>
      </c>
      <c r="CY280" s="27" t="s">
        <v>5153</v>
      </c>
      <c r="CZ280" s="27" t="s">
        <v>5153</v>
      </c>
      <c r="DA280" s="27" t="s">
        <v>5166</v>
      </c>
    </row>
    <row r="281" spans="102:105" ht="15" customHeight="1" x14ac:dyDescent="0.15">
      <c r="CX281" t="s">
        <v>4506</v>
      </c>
      <c r="CY281" s="27" t="s">
        <v>5153</v>
      </c>
      <c r="CZ281" s="27" t="s">
        <v>5152</v>
      </c>
    </row>
    <row r="282" spans="102:105" ht="15" customHeight="1" x14ac:dyDescent="0.15">
      <c r="CX282" t="s">
        <v>4734</v>
      </c>
      <c r="CZ282" s="27" t="s">
        <v>5153</v>
      </c>
    </row>
    <row r="283" spans="102:105" ht="15" customHeight="1" x14ac:dyDescent="0.15">
      <c r="CX283" t="s">
        <v>3345</v>
      </c>
      <c r="CY283" s="27" t="s">
        <v>5154</v>
      </c>
      <c r="CZ283" s="27" t="s">
        <v>5158</v>
      </c>
    </row>
    <row r="284" spans="102:105" ht="15" customHeight="1" x14ac:dyDescent="0.15">
      <c r="CX284" t="s">
        <v>3366</v>
      </c>
      <c r="CY284" s="27" t="s">
        <v>5154</v>
      </c>
      <c r="CZ284" s="27" t="s">
        <v>5158</v>
      </c>
    </row>
    <row r="285" spans="102:105" ht="15" customHeight="1" x14ac:dyDescent="0.15">
      <c r="CX285" t="s">
        <v>5099</v>
      </c>
      <c r="CY285" s="27" t="s">
        <v>5153</v>
      </c>
      <c r="CZ285" s="27" t="s">
        <v>5153</v>
      </c>
      <c r="DA285" s="27" t="s">
        <v>5159</v>
      </c>
    </row>
    <row r="286" spans="102:105" ht="15" customHeight="1" x14ac:dyDescent="0.15">
      <c r="CX286" t="s">
        <v>603</v>
      </c>
      <c r="CY286" s="27" t="s">
        <v>5157</v>
      </c>
      <c r="CZ286" s="27" t="s">
        <v>5152</v>
      </c>
    </row>
    <row r="287" spans="102:105" ht="15" customHeight="1" x14ac:dyDescent="0.15">
      <c r="CX287" t="s">
        <v>5065</v>
      </c>
      <c r="CY287" s="27" t="s">
        <v>5153</v>
      </c>
      <c r="CZ287" s="27" t="s">
        <v>5153</v>
      </c>
    </row>
    <row r="288" spans="102:105" ht="15" customHeight="1" x14ac:dyDescent="0.15">
      <c r="CX288" t="s">
        <v>3814</v>
      </c>
      <c r="CZ288" s="27" t="s">
        <v>5153</v>
      </c>
    </row>
    <row r="289" spans="102:105" ht="15" customHeight="1" x14ac:dyDescent="0.15">
      <c r="CX289" t="s">
        <v>3771</v>
      </c>
      <c r="CZ289" s="27" t="s">
        <v>5153</v>
      </c>
    </row>
    <row r="290" spans="102:105" ht="15" customHeight="1" x14ac:dyDescent="0.15">
      <c r="CX290" t="s">
        <v>5003</v>
      </c>
      <c r="CY290" s="27" t="s">
        <v>5153</v>
      </c>
      <c r="CZ290" s="27" t="s">
        <v>5151</v>
      </c>
      <c r="DA290" s="27" t="s">
        <v>5151</v>
      </c>
    </row>
    <row r="291" spans="102:105" ht="15" customHeight="1" x14ac:dyDescent="0.15">
      <c r="CX291" t="s">
        <v>4561</v>
      </c>
      <c r="CZ291" s="27" t="s">
        <v>5152</v>
      </c>
    </row>
    <row r="292" spans="102:105" ht="15" customHeight="1" x14ac:dyDescent="0.15">
      <c r="CX292" t="s">
        <v>4304</v>
      </c>
      <c r="CZ292" s="27" t="s">
        <v>5153</v>
      </c>
    </row>
    <row r="293" spans="102:105" ht="15" customHeight="1" x14ac:dyDescent="0.15">
      <c r="CX293" t="s">
        <v>3369</v>
      </c>
      <c r="CZ293" s="27" t="s">
        <v>5153</v>
      </c>
    </row>
    <row r="294" spans="102:105" ht="15" customHeight="1" x14ac:dyDescent="0.15">
      <c r="CX294" t="s">
        <v>890</v>
      </c>
      <c r="CY294" s="27" t="s">
        <v>2936</v>
      </c>
      <c r="CZ294" s="27" t="s">
        <v>5153</v>
      </c>
    </row>
    <row r="295" spans="102:105" ht="15" customHeight="1" x14ac:dyDescent="0.15">
      <c r="CX295" t="s">
        <v>3370</v>
      </c>
      <c r="CZ295" s="27" t="s">
        <v>5154</v>
      </c>
    </row>
    <row r="296" spans="102:105" ht="15" customHeight="1" x14ac:dyDescent="0.15">
      <c r="CX296" t="s">
        <v>4833</v>
      </c>
      <c r="CY296" s="27" t="s">
        <v>5154</v>
      </c>
      <c r="CZ296" s="27" t="s">
        <v>5152</v>
      </c>
    </row>
    <row r="297" spans="102:105" ht="15" customHeight="1" x14ac:dyDescent="0.15">
      <c r="CX297" t="s">
        <v>4914</v>
      </c>
      <c r="CY297" s="27" t="s">
        <v>5153</v>
      </c>
      <c r="CZ297" s="27" t="s">
        <v>5154</v>
      </c>
    </row>
    <row r="298" spans="102:105" ht="15" customHeight="1" x14ac:dyDescent="0.15">
      <c r="CX298" t="s">
        <v>4850</v>
      </c>
      <c r="CY298" s="27" t="s">
        <v>5153</v>
      </c>
      <c r="CZ298" s="27" t="s">
        <v>5152</v>
      </c>
    </row>
    <row r="299" spans="102:105" ht="15" customHeight="1" x14ac:dyDescent="0.15">
      <c r="CX299" t="s">
        <v>4563</v>
      </c>
      <c r="CZ299" s="27" t="s">
        <v>5153</v>
      </c>
    </row>
    <row r="300" spans="102:105" ht="15" customHeight="1" x14ac:dyDescent="0.15">
      <c r="CX300" t="s">
        <v>3835</v>
      </c>
      <c r="CZ300" s="27" t="s">
        <v>5153</v>
      </c>
    </row>
    <row r="301" spans="102:105" ht="15" customHeight="1" x14ac:dyDescent="0.15">
      <c r="CX301" t="s">
        <v>3973</v>
      </c>
      <c r="CZ301" s="27" t="s">
        <v>5153</v>
      </c>
    </row>
    <row r="302" spans="102:105" ht="15" customHeight="1" x14ac:dyDescent="0.15">
      <c r="CX302" t="s">
        <v>5051</v>
      </c>
      <c r="CY302" s="27" t="s">
        <v>5153</v>
      </c>
      <c r="CZ302" s="27" t="s">
        <v>5153</v>
      </c>
      <c r="DA302" s="27" t="s">
        <v>5152</v>
      </c>
    </row>
    <row r="303" spans="102:105" ht="15" customHeight="1" x14ac:dyDescent="0.15">
      <c r="CX303" t="s">
        <v>4787</v>
      </c>
      <c r="CY303" s="27" t="s">
        <v>5153</v>
      </c>
      <c r="CZ303" s="27" t="s">
        <v>5152</v>
      </c>
    </row>
    <row r="304" spans="102:105" ht="15" customHeight="1" x14ac:dyDescent="0.15">
      <c r="CX304" t="s">
        <v>3837</v>
      </c>
      <c r="CZ304" s="27" t="s">
        <v>5152</v>
      </c>
    </row>
    <row r="305" spans="102:105" ht="15" customHeight="1" x14ac:dyDescent="0.15">
      <c r="CX305" t="s">
        <v>4983</v>
      </c>
      <c r="CY305" s="27" t="s">
        <v>5151</v>
      </c>
      <c r="CZ305" s="27" t="s">
        <v>5151</v>
      </c>
    </row>
    <row r="306" spans="102:105" ht="15" customHeight="1" x14ac:dyDescent="0.15">
      <c r="CX306" t="s">
        <v>4399</v>
      </c>
      <c r="CZ306" s="27" t="s">
        <v>5153</v>
      </c>
    </row>
    <row r="307" spans="102:105" ht="15" customHeight="1" x14ac:dyDescent="0.15">
      <c r="CX307" t="s">
        <v>4508</v>
      </c>
      <c r="CY307" s="27" t="s">
        <v>5153</v>
      </c>
      <c r="CZ307" s="27" t="s">
        <v>5153</v>
      </c>
    </row>
    <row r="308" spans="102:105" ht="15" customHeight="1" x14ac:dyDescent="0.15">
      <c r="CX308" t="s">
        <v>3371</v>
      </c>
      <c r="CZ308" s="27" t="s">
        <v>5152</v>
      </c>
    </row>
    <row r="309" spans="102:105" ht="15" customHeight="1" x14ac:dyDescent="0.15">
      <c r="CX309" t="s">
        <v>5022</v>
      </c>
      <c r="CY309" s="27" t="s">
        <v>5153</v>
      </c>
      <c r="CZ309" s="27" t="s">
        <v>5153</v>
      </c>
      <c r="DA309" s="27" t="s">
        <v>5153</v>
      </c>
    </row>
    <row r="310" spans="102:105" ht="15" customHeight="1" x14ac:dyDescent="0.15">
      <c r="CX310" t="s">
        <v>4569</v>
      </c>
      <c r="CZ310" s="27" t="s">
        <v>5152</v>
      </c>
    </row>
    <row r="311" spans="102:105" ht="15" customHeight="1" x14ac:dyDescent="0.15">
      <c r="CX311" t="s">
        <v>4571</v>
      </c>
      <c r="CZ311" s="27" t="s">
        <v>5151</v>
      </c>
    </row>
    <row r="312" spans="102:105" ht="15" customHeight="1" x14ac:dyDescent="0.15">
      <c r="CX312" t="s">
        <v>994</v>
      </c>
      <c r="CZ312" s="27" t="s">
        <v>5151</v>
      </c>
    </row>
    <row r="313" spans="102:105" ht="15" customHeight="1" x14ac:dyDescent="0.15">
      <c r="CX313" t="s">
        <v>3974</v>
      </c>
      <c r="CZ313" s="27" t="s">
        <v>5151</v>
      </c>
    </row>
    <row r="314" spans="102:105" ht="15" customHeight="1" x14ac:dyDescent="0.15">
      <c r="CX314" t="s">
        <v>3245</v>
      </c>
      <c r="CZ314" s="27" t="s">
        <v>5151</v>
      </c>
    </row>
    <row r="315" spans="102:105" ht="15" customHeight="1" x14ac:dyDescent="0.15">
      <c r="CX315" t="s">
        <v>4789</v>
      </c>
      <c r="CY315" s="27" t="s">
        <v>5153</v>
      </c>
      <c r="CZ315" s="27" t="s">
        <v>5153</v>
      </c>
    </row>
    <row r="316" spans="102:105" ht="15" customHeight="1" x14ac:dyDescent="0.15">
      <c r="CX316" t="s">
        <v>3574</v>
      </c>
      <c r="CZ316" s="27" t="s">
        <v>5152</v>
      </c>
    </row>
    <row r="317" spans="102:105" ht="15" customHeight="1" x14ac:dyDescent="0.15">
      <c r="CX317" t="s">
        <v>5070</v>
      </c>
      <c r="CY317" s="27" t="s">
        <v>5153</v>
      </c>
      <c r="CZ317" s="27" t="s">
        <v>5153</v>
      </c>
      <c r="DA317" s="27" t="s">
        <v>5152</v>
      </c>
    </row>
    <row r="318" spans="102:105" ht="15" customHeight="1" x14ac:dyDescent="0.15">
      <c r="CX318" t="s">
        <v>4401</v>
      </c>
      <c r="CZ318" s="27" t="s">
        <v>5153</v>
      </c>
    </row>
    <row r="319" spans="102:105" ht="15" customHeight="1" x14ac:dyDescent="0.15">
      <c r="CX319" t="s">
        <v>4862</v>
      </c>
      <c r="CY319" s="27" t="s">
        <v>5151</v>
      </c>
      <c r="CZ319" s="27" t="s">
        <v>5153</v>
      </c>
    </row>
    <row r="320" spans="102:105" ht="15" customHeight="1" x14ac:dyDescent="0.15">
      <c r="CX320" t="s">
        <v>4313</v>
      </c>
      <c r="CY320" s="27" t="s">
        <v>5153</v>
      </c>
      <c r="CZ320" s="27" t="s">
        <v>2936</v>
      </c>
    </row>
    <row r="321" spans="102:105" ht="15" customHeight="1" x14ac:dyDescent="0.15">
      <c r="CX321" t="s">
        <v>4402</v>
      </c>
      <c r="CZ321" s="27" t="s">
        <v>5153</v>
      </c>
    </row>
    <row r="322" spans="102:105" ht="15" customHeight="1" x14ac:dyDescent="0.15">
      <c r="CX322" t="s">
        <v>5111</v>
      </c>
      <c r="CY322" s="27" t="s">
        <v>5152</v>
      </c>
      <c r="CZ322" s="27" t="s">
        <v>5153</v>
      </c>
    </row>
    <row r="323" spans="102:105" ht="15" customHeight="1" x14ac:dyDescent="0.15">
      <c r="CX323" t="s">
        <v>1172</v>
      </c>
      <c r="CY323" s="27" t="s">
        <v>5167</v>
      </c>
      <c r="CZ323" s="27" t="s">
        <v>5153</v>
      </c>
    </row>
    <row r="324" spans="102:105" ht="15" customHeight="1" x14ac:dyDescent="0.15">
      <c r="CX324" t="s">
        <v>3294</v>
      </c>
      <c r="CZ324" s="27" t="s">
        <v>5153</v>
      </c>
    </row>
    <row r="325" spans="102:105" ht="15" customHeight="1" x14ac:dyDescent="0.15">
      <c r="CX325" t="s">
        <v>4315</v>
      </c>
      <c r="CY325" s="27" t="s">
        <v>5153</v>
      </c>
      <c r="CZ325" s="27" t="s">
        <v>5152</v>
      </c>
    </row>
    <row r="326" spans="102:105" ht="15" customHeight="1" x14ac:dyDescent="0.15">
      <c r="CX326" t="s">
        <v>4894</v>
      </c>
      <c r="CY326" s="27" t="s">
        <v>5153</v>
      </c>
      <c r="CZ326" s="27" t="s">
        <v>5152</v>
      </c>
      <c r="DA326" s="27" t="s">
        <v>5152</v>
      </c>
    </row>
    <row r="327" spans="102:105" ht="15" customHeight="1" x14ac:dyDescent="0.15">
      <c r="CX327" t="s">
        <v>4762</v>
      </c>
      <c r="CY327" s="27" t="s">
        <v>5153</v>
      </c>
      <c r="CZ327" s="27" t="s">
        <v>2936</v>
      </c>
    </row>
    <row r="328" spans="102:105" ht="15" customHeight="1" x14ac:dyDescent="0.15">
      <c r="CX328" t="s">
        <v>5123</v>
      </c>
      <c r="CY328" s="27" t="s">
        <v>5153</v>
      </c>
      <c r="CZ328" s="27" t="s">
        <v>5153</v>
      </c>
      <c r="DA328" s="27" t="s">
        <v>5152</v>
      </c>
    </row>
    <row r="329" spans="102:105" ht="15" customHeight="1" x14ac:dyDescent="0.15">
      <c r="CX329" t="s">
        <v>4834</v>
      </c>
      <c r="CY329" s="27" t="s">
        <v>5153</v>
      </c>
      <c r="CZ329" s="27" t="s">
        <v>5152</v>
      </c>
    </row>
    <row r="330" spans="102:105" ht="15" customHeight="1" x14ac:dyDescent="0.15">
      <c r="CX330" t="s">
        <v>82</v>
      </c>
      <c r="CY330" s="27" t="s">
        <v>5167</v>
      </c>
      <c r="CZ330" s="27" t="s">
        <v>5153</v>
      </c>
    </row>
    <row r="331" spans="102:105" ht="15" customHeight="1" x14ac:dyDescent="0.15">
      <c r="CX331" t="s">
        <v>830</v>
      </c>
      <c r="CY331" s="27" t="s">
        <v>5153</v>
      </c>
      <c r="CZ331" s="27" t="s">
        <v>5155</v>
      </c>
    </row>
    <row r="332" spans="102:105" ht="15" customHeight="1" x14ac:dyDescent="0.15">
      <c r="CX332" t="s">
        <v>3376</v>
      </c>
      <c r="CY332" s="27" t="s">
        <v>5153</v>
      </c>
      <c r="CZ332" s="27" t="s">
        <v>5155</v>
      </c>
    </row>
    <row r="333" spans="102:105" ht="15" customHeight="1" x14ac:dyDescent="0.15">
      <c r="CX333" t="s">
        <v>827</v>
      </c>
      <c r="CZ333" s="27" t="s">
        <v>5153</v>
      </c>
    </row>
    <row r="334" spans="102:105" ht="15" customHeight="1" x14ac:dyDescent="0.15">
      <c r="CX334" t="s">
        <v>3589</v>
      </c>
      <c r="CZ334" s="27" t="s">
        <v>5153</v>
      </c>
    </row>
    <row r="335" spans="102:105" ht="15" customHeight="1" x14ac:dyDescent="0.15">
      <c r="CX335" t="s">
        <v>3914</v>
      </c>
      <c r="CZ335" s="27" t="s">
        <v>5156</v>
      </c>
    </row>
    <row r="336" spans="102:105" ht="15" customHeight="1" x14ac:dyDescent="0.15">
      <c r="CX336" t="s">
        <v>635</v>
      </c>
      <c r="CZ336" s="27" t="s">
        <v>5156</v>
      </c>
    </row>
    <row r="337" spans="102:104" ht="15" customHeight="1" x14ac:dyDescent="0.15">
      <c r="CX337" t="s">
        <v>5139</v>
      </c>
      <c r="CY337" s="27" t="s">
        <v>5152</v>
      </c>
    </row>
    <row r="338" spans="102:104" ht="15" customHeight="1" x14ac:dyDescent="0.15">
      <c r="CX338" t="s">
        <v>357</v>
      </c>
      <c r="CY338" s="27" t="s">
        <v>5152</v>
      </c>
      <c r="CZ338" s="27" t="s">
        <v>5154</v>
      </c>
    </row>
    <row r="339" spans="102:104" ht="15" customHeight="1" x14ac:dyDescent="0.15">
      <c r="CX339" t="s">
        <v>4574</v>
      </c>
      <c r="CY339" s="27" t="s">
        <v>5153</v>
      </c>
      <c r="CZ339" s="27" t="s">
        <v>5154</v>
      </c>
    </row>
    <row r="340" spans="102:104" ht="15" customHeight="1" x14ac:dyDescent="0.15">
      <c r="CX340" t="s">
        <v>4890</v>
      </c>
      <c r="CY340" s="27" t="s">
        <v>5151</v>
      </c>
      <c r="CZ340" s="27" t="s">
        <v>5153</v>
      </c>
    </row>
    <row r="341" spans="102:104" ht="15" customHeight="1" x14ac:dyDescent="0.15">
      <c r="CX341" t="s">
        <v>4935</v>
      </c>
      <c r="CY341" s="27" t="s">
        <v>2936</v>
      </c>
      <c r="CZ341" s="27" t="s">
        <v>5153</v>
      </c>
    </row>
    <row r="342" spans="102:104" ht="15" customHeight="1" x14ac:dyDescent="0.15">
      <c r="CX342" t="s">
        <v>4190</v>
      </c>
      <c r="CZ342" s="27" t="s">
        <v>5152</v>
      </c>
    </row>
    <row r="343" spans="102:104" ht="15" customHeight="1" x14ac:dyDescent="0.15">
      <c r="CX343" t="s">
        <v>997</v>
      </c>
      <c r="CZ343" s="27" t="s">
        <v>5152</v>
      </c>
    </row>
    <row r="344" spans="102:104" ht="15" customHeight="1" x14ac:dyDescent="0.15">
      <c r="CX344" t="s">
        <v>3976</v>
      </c>
      <c r="CZ344" s="27" t="s">
        <v>5151</v>
      </c>
    </row>
    <row r="345" spans="102:104" ht="15" customHeight="1" x14ac:dyDescent="0.15">
      <c r="CX345" t="s">
        <v>5052</v>
      </c>
      <c r="CY345" s="27" t="s">
        <v>5153</v>
      </c>
    </row>
    <row r="346" spans="102:104" ht="15" customHeight="1" x14ac:dyDescent="0.15">
      <c r="CX346" t="s">
        <v>5005</v>
      </c>
      <c r="CY346" s="27" t="s">
        <v>5151</v>
      </c>
      <c r="CZ346" s="27" t="s">
        <v>5151</v>
      </c>
    </row>
    <row r="347" spans="102:104" ht="15" customHeight="1" x14ac:dyDescent="0.15">
      <c r="CX347" t="s">
        <v>3982</v>
      </c>
      <c r="CY347" s="27" t="s">
        <v>5153</v>
      </c>
      <c r="CZ347" s="27" t="s">
        <v>5154</v>
      </c>
    </row>
    <row r="348" spans="102:104" ht="15" customHeight="1" x14ac:dyDescent="0.15">
      <c r="CX348" t="s">
        <v>3922</v>
      </c>
      <c r="CZ348" s="27" t="s">
        <v>5152</v>
      </c>
    </row>
    <row r="349" spans="102:104" ht="15" customHeight="1" x14ac:dyDescent="0.15">
      <c r="CX349" t="s">
        <v>5124</v>
      </c>
      <c r="CY349" s="27" t="s">
        <v>5152</v>
      </c>
    </row>
    <row r="350" spans="102:104" ht="15" customHeight="1" x14ac:dyDescent="0.15">
      <c r="CX350" t="s">
        <v>3839</v>
      </c>
      <c r="CZ350" s="27" t="s">
        <v>5153</v>
      </c>
    </row>
    <row r="351" spans="102:104" ht="15" customHeight="1" x14ac:dyDescent="0.15">
      <c r="CX351" t="s">
        <v>4320</v>
      </c>
      <c r="CY351" s="27" t="s">
        <v>5153</v>
      </c>
      <c r="CZ351" s="27" t="s">
        <v>2936</v>
      </c>
    </row>
    <row r="352" spans="102:104" ht="15" customHeight="1" x14ac:dyDescent="0.15">
      <c r="CX352" t="s">
        <v>5180</v>
      </c>
      <c r="CY352" s="27" t="s">
        <v>5159</v>
      </c>
      <c r="CZ352" s="27" t="s">
        <v>2936</v>
      </c>
    </row>
    <row r="353" spans="102:105" ht="15" customHeight="1" x14ac:dyDescent="0.15">
      <c r="CX353" t="s">
        <v>5053</v>
      </c>
      <c r="CY353" s="27" t="s">
        <v>5153</v>
      </c>
      <c r="CZ353" s="27" t="s">
        <v>5153</v>
      </c>
      <c r="DA353" s="27" t="s">
        <v>5159</v>
      </c>
    </row>
    <row r="354" spans="102:105" ht="15" customHeight="1" x14ac:dyDescent="0.15">
      <c r="CX354" t="s">
        <v>3895</v>
      </c>
      <c r="CZ354" s="27" t="s">
        <v>5152</v>
      </c>
    </row>
    <row r="355" spans="102:105" ht="15" customHeight="1" x14ac:dyDescent="0.15">
      <c r="CX355" t="s">
        <v>4928</v>
      </c>
      <c r="CY355" s="27" t="s">
        <v>5152</v>
      </c>
      <c r="CZ355" s="27" t="s">
        <v>5152</v>
      </c>
      <c r="DA355" s="27" t="s">
        <v>5152</v>
      </c>
    </row>
    <row r="356" spans="102:105" ht="15" customHeight="1" x14ac:dyDescent="0.15">
      <c r="CX356" t="s">
        <v>3927</v>
      </c>
      <c r="CZ356" s="27" t="s">
        <v>5153</v>
      </c>
    </row>
    <row r="357" spans="102:105" ht="15" customHeight="1" x14ac:dyDescent="0.15">
      <c r="CX357" t="s">
        <v>4851</v>
      </c>
      <c r="CY357" s="27" t="s">
        <v>5153</v>
      </c>
      <c r="CZ357" s="27" t="s">
        <v>5154</v>
      </c>
    </row>
    <row r="358" spans="102:105" ht="15" customHeight="1" x14ac:dyDescent="0.15">
      <c r="CX358" t="s">
        <v>4852</v>
      </c>
      <c r="CY358" s="27" t="s">
        <v>5151</v>
      </c>
      <c r="CZ358" s="27" t="s">
        <v>5153</v>
      </c>
    </row>
    <row r="359" spans="102:105" ht="15" customHeight="1" x14ac:dyDescent="0.15">
      <c r="CX359" t="s">
        <v>5125</v>
      </c>
      <c r="CY359" s="27" t="s">
        <v>5151</v>
      </c>
      <c r="CZ359" s="27" t="s">
        <v>5153</v>
      </c>
      <c r="DA359" s="27" t="s">
        <v>5153</v>
      </c>
    </row>
    <row r="360" spans="102:105" ht="15" customHeight="1" x14ac:dyDescent="0.15">
      <c r="CX360" t="s">
        <v>5069</v>
      </c>
      <c r="CY360" s="27" t="s">
        <v>5153</v>
      </c>
      <c r="CZ360" s="27" t="s">
        <v>5152</v>
      </c>
      <c r="DA360" s="27" t="s">
        <v>5152</v>
      </c>
    </row>
    <row r="361" spans="102:105" ht="15" customHeight="1" x14ac:dyDescent="0.15">
      <c r="CX361" t="s">
        <v>5067</v>
      </c>
      <c r="CY361" s="27" t="s">
        <v>5152</v>
      </c>
      <c r="CZ361" s="27" t="s">
        <v>5153</v>
      </c>
    </row>
    <row r="362" spans="102:105" ht="15" customHeight="1" x14ac:dyDescent="0.15">
      <c r="CX362" t="s">
        <v>72</v>
      </c>
      <c r="CY362" s="27" t="s">
        <v>5158</v>
      </c>
      <c r="CZ362" s="27" t="s">
        <v>5151</v>
      </c>
    </row>
    <row r="363" spans="102:105" ht="15" customHeight="1" x14ac:dyDescent="0.15">
      <c r="CX363" t="s">
        <v>908</v>
      </c>
      <c r="CY363" s="27" t="s">
        <v>5151</v>
      </c>
      <c r="CZ363" s="27" t="s">
        <v>5158</v>
      </c>
    </row>
    <row r="364" spans="102:105" ht="15" customHeight="1" x14ac:dyDescent="0.15">
      <c r="CX364" t="s">
        <v>4510</v>
      </c>
      <c r="CY364" s="27" t="s">
        <v>5151</v>
      </c>
      <c r="CZ364" s="27" t="s">
        <v>5153</v>
      </c>
    </row>
    <row r="365" spans="102:105" ht="15" customHeight="1" x14ac:dyDescent="0.15">
      <c r="CX365" t="s">
        <v>5024</v>
      </c>
      <c r="CY365" s="27" t="s">
        <v>5153</v>
      </c>
      <c r="CZ365" s="27" t="s">
        <v>5151</v>
      </c>
      <c r="DA365" s="27" t="s">
        <v>5151</v>
      </c>
    </row>
    <row r="366" spans="102:105" ht="15" customHeight="1" x14ac:dyDescent="0.15">
      <c r="CX366" t="s">
        <v>4667</v>
      </c>
      <c r="CY366" s="27" t="s">
        <v>5153</v>
      </c>
      <c r="CZ366" s="27" t="s">
        <v>2936</v>
      </c>
    </row>
    <row r="367" spans="102:105" ht="15" customHeight="1" x14ac:dyDescent="0.15">
      <c r="CX367" t="s">
        <v>403</v>
      </c>
      <c r="CY367" s="27" t="s">
        <v>5156</v>
      </c>
      <c r="CZ367" s="27" t="s">
        <v>2936</v>
      </c>
    </row>
    <row r="368" spans="102:105" ht="15" customHeight="1" x14ac:dyDescent="0.15">
      <c r="CX368" t="s">
        <v>4859</v>
      </c>
      <c r="CY368" s="27" t="s">
        <v>5153</v>
      </c>
      <c r="CZ368" s="27" t="s">
        <v>5153</v>
      </c>
      <c r="DA368" s="27" t="s">
        <v>5152</v>
      </c>
    </row>
    <row r="369" spans="102:105" ht="15" customHeight="1" x14ac:dyDescent="0.15">
      <c r="CX369" t="s">
        <v>3387</v>
      </c>
      <c r="CZ369" s="27" t="s">
        <v>5153</v>
      </c>
    </row>
    <row r="370" spans="102:105" ht="15" customHeight="1" x14ac:dyDescent="0.15">
      <c r="CX370" t="s">
        <v>4194</v>
      </c>
      <c r="CY370" s="27" t="s">
        <v>5153</v>
      </c>
      <c r="CZ370" s="27" t="s">
        <v>5152</v>
      </c>
    </row>
    <row r="371" spans="102:105" ht="15" customHeight="1" x14ac:dyDescent="0.15">
      <c r="CX371" t="s">
        <v>4580</v>
      </c>
      <c r="CZ371" s="27" t="s">
        <v>5153</v>
      </c>
    </row>
    <row r="372" spans="102:105" ht="15" customHeight="1" x14ac:dyDescent="0.15">
      <c r="CX372" t="s">
        <v>3783</v>
      </c>
      <c r="CZ372" s="27" t="s">
        <v>5152</v>
      </c>
    </row>
    <row r="373" spans="102:105" ht="15" customHeight="1" x14ac:dyDescent="0.15">
      <c r="CX373" t="s">
        <v>3929</v>
      </c>
      <c r="CZ373" s="27" t="s">
        <v>5154</v>
      </c>
    </row>
    <row r="374" spans="102:105" ht="15" customHeight="1" x14ac:dyDescent="0.15">
      <c r="CX374" t="s">
        <v>4325</v>
      </c>
      <c r="CY374" s="27" t="s">
        <v>5153</v>
      </c>
      <c r="CZ374" s="27" t="s">
        <v>5154</v>
      </c>
    </row>
    <row r="375" spans="102:105" ht="15" customHeight="1" x14ac:dyDescent="0.15">
      <c r="CX375" t="s">
        <v>4794</v>
      </c>
      <c r="CY375" s="27" t="s">
        <v>5151</v>
      </c>
      <c r="CZ375" s="27" t="s">
        <v>5153</v>
      </c>
    </row>
    <row r="376" spans="102:105" ht="15" customHeight="1" x14ac:dyDescent="0.15">
      <c r="CX376" t="s">
        <v>5078</v>
      </c>
      <c r="CY376" s="27" t="s">
        <v>5151</v>
      </c>
      <c r="CZ376" s="27" t="s">
        <v>5153</v>
      </c>
      <c r="DA376" s="27" t="s">
        <v>5153</v>
      </c>
    </row>
    <row r="377" spans="102:105" ht="15" customHeight="1" x14ac:dyDescent="0.15">
      <c r="CX377" t="s">
        <v>3842</v>
      </c>
      <c r="CZ377" s="27" t="s">
        <v>5153</v>
      </c>
    </row>
    <row r="378" spans="102:105" ht="15" customHeight="1" x14ac:dyDescent="0.15">
      <c r="CX378" t="s">
        <v>446</v>
      </c>
      <c r="CY378" s="27" t="s">
        <v>5167</v>
      </c>
      <c r="CZ378" s="27" t="s">
        <v>5154</v>
      </c>
    </row>
    <row r="379" spans="102:105" ht="15" customHeight="1" x14ac:dyDescent="0.15">
      <c r="CX379" t="s">
        <v>920</v>
      </c>
      <c r="CY379" s="27" t="s">
        <v>5154</v>
      </c>
      <c r="CZ379" s="27" t="s">
        <v>5155</v>
      </c>
    </row>
    <row r="380" spans="102:105" ht="15" customHeight="1" x14ac:dyDescent="0.15">
      <c r="CX380" t="s">
        <v>4736</v>
      </c>
      <c r="CY380" s="27" t="s">
        <v>5151</v>
      </c>
      <c r="CZ380" s="27" t="s">
        <v>5153</v>
      </c>
    </row>
    <row r="381" spans="102:105" ht="15" customHeight="1" x14ac:dyDescent="0.15">
      <c r="CX381" t="s">
        <v>5072</v>
      </c>
      <c r="CY381" s="27" t="s">
        <v>5153</v>
      </c>
      <c r="CZ381" s="27" t="s">
        <v>5151</v>
      </c>
      <c r="DA381" s="27" t="s">
        <v>5151</v>
      </c>
    </row>
    <row r="382" spans="102:105" ht="15" customHeight="1" x14ac:dyDescent="0.15">
      <c r="CX382" t="s">
        <v>3390</v>
      </c>
      <c r="CZ382" s="27" t="s">
        <v>5151</v>
      </c>
    </row>
    <row r="383" spans="102:105" ht="15" customHeight="1" x14ac:dyDescent="0.15">
      <c r="CX383" t="s">
        <v>5056</v>
      </c>
      <c r="CY383" s="27" t="s">
        <v>5153</v>
      </c>
      <c r="CZ383" s="27" t="s">
        <v>5151</v>
      </c>
    </row>
    <row r="384" spans="102:105" ht="15" customHeight="1" x14ac:dyDescent="0.15">
      <c r="CX384" t="s">
        <v>4196</v>
      </c>
      <c r="CY384" s="27" t="s">
        <v>5153</v>
      </c>
      <c r="CZ384" s="27" t="s">
        <v>5154</v>
      </c>
    </row>
    <row r="385" spans="102:105" ht="15" customHeight="1" x14ac:dyDescent="0.15">
      <c r="CX385" t="s">
        <v>4900</v>
      </c>
      <c r="CY385" s="27" t="s">
        <v>5153</v>
      </c>
      <c r="CZ385" s="27" t="s">
        <v>5154</v>
      </c>
      <c r="DA385" s="27" t="s">
        <v>5154</v>
      </c>
    </row>
    <row r="386" spans="102:105" ht="15" customHeight="1" x14ac:dyDescent="0.15">
      <c r="CX386" t="s">
        <v>3310</v>
      </c>
      <c r="CZ386" s="27" t="s">
        <v>5154</v>
      </c>
    </row>
    <row r="387" spans="102:105" ht="15" customHeight="1" x14ac:dyDescent="0.15">
      <c r="CX387" t="s">
        <v>3931</v>
      </c>
      <c r="CY387" s="27" t="s">
        <v>5153</v>
      </c>
      <c r="CZ387" s="27" t="s">
        <v>5154</v>
      </c>
    </row>
    <row r="388" spans="102:105" ht="15" customHeight="1" x14ac:dyDescent="0.15">
      <c r="CX388" t="s">
        <v>5127</v>
      </c>
      <c r="CY388" s="27" t="s">
        <v>5153</v>
      </c>
      <c r="CZ388" s="27" t="s">
        <v>5154</v>
      </c>
      <c r="DA388" s="27" t="s">
        <v>5154</v>
      </c>
    </row>
    <row r="389" spans="102:105" ht="15" customHeight="1" x14ac:dyDescent="0.15">
      <c r="CX389" t="s">
        <v>1139</v>
      </c>
      <c r="CZ389" s="27" t="s">
        <v>5153</v>
      </c>
    </row>
    <row r="390" spans="102:105" ht="15" customHeight="1" x14ac:dyDescent="0.15">
      <c r="CX390" t="s">
        <v>3332</v>
      </c>
      <c r="CZ390" s="27" t="s">
        <v>5153</v>
      </c>
    </row>
    <row r="391" spans="102:105" ht="15" customHeight="1" x14ac:dyDescent="0.15">
      <c r="CX391" t="s">
        <v>946</v>
      </c>
      <c r="CZ391" s="27" t="s">
        <v>5153</v>
      </c>
    </row>
    <row r="392" spans="102:105" ht="15" customHeight="1" x14ac:dyDescent="0.15">
      <c r="CX392" t="s">
        <v>4899</v>
      </c>
      <c r="CY392" s="27" t="s">
        <v>5153</v>
      </c>
      <c r="CZ392" s="27" t="s">
        <v>5153</v>
      </c>
      <c r="DA392" s="27" t="s">
        <v>5168</v>
      </c>
    </row>
    <row r="393" spans="102:105" ht="15" customHeight="1" x14ac:dyDescent="0.15">
      <c r="CX393" t="s">
        <v>4198</v>
      </c>
      <c r="CY393" s="27" t="s">
        <v>5153</v>
      </c>
      <c r="CZ393" s="27" t="s">
        <v>5162</v>
      </c>
    </row>
    <row r="394" spans="102:105" ht="15" customHeight="1" x14ac:dyDescent="0.15">
      <c r="CX394" t="s">
        <v>4835</v>
      </c>
      <c r="CY394" s="27" t="s">
        <v>5153</v>
      </c>
      <c r="CZ394" s="27" t="s">
        <v>5154</v>
      </c>
    </row>
    <row r="395" spans="102:105" ht="15" customHeight="1" x14ac:dyDescent="0.15">
      <c r="CX395" t="s">
        <v>5057</v>
      </c>
      <c r="CY395" s="27" t="s">
        <v>5151</v>
      </c>
      <c r="CZ395" s="27" t="s">
        <v>5151</v>
      </c>
      <c r="DA395" s="27" t="s">
        <v>5153</v>
      </c>
    </row>
    <row r="396" spans="102:105" ht="15" customHeight="1" x14ac:dyDescent="0.15">
      <c r="CX396" t="s">
        <v>5140</v>
      </c>
      <c r="CY396" s="27" t="s">
        <v>5153</v>
      </c>
    </row>
    <row r="397" spans="102:105" ht="15" customHeight="1" x14ac:dyDescent="0.15">
      <c r="CX397" t="s">
        <v>5059</v>
      </c>
      <c r="CY397" s="27" t="s">
        <v>5153</v>
      </c>
      <c r="CZ397" s="27" t="s">
        <v>5153</v>
      </c>
      <c r="DA397" s="27" t="s">
        <v>5152</v>
      </c>
    </row>
    <row r="398" spans="102:105" ht="15" customHeight="1" x14ac:dyDescent="0.15">
      <c r="CX398" t="s">
        <v>4585</v>
      </c>
      <c r="CY398" s="27" t="s">
        <v>5153</v>
      </c>
      <c r="CZ398" s="27" t="s">
        <v>5152</v>
      </c>
    </row>
    <row r="399" spans="102:105" ht="15" customHeight="1" x14ac:dyDescent="0.15">
      <c r="CX399" t="s">
        <v>4200</v>
      </c>
      <c r="CZ399" s="27" t="s">
        <v>5153</v>
      </c>
    </row>
    <row r="400" spans="102:105" ht="15" customHeight="1" x14ac:dyDescent="0.15">
      <c r="CX400" t="s">
        <v>4588</v>
      </c>
      <c r="CZ400" s="27" t="s">
        <v>5152</v>
      </c>
    </row>
    <row r="401" spans="102:105" ht="15" customHeight="1" x14ac:dyDescent="0.15">
      <c r="CX401" t="s">
        <v>3392</v>
      </c>
      <c r="CY401" s="27" t="s">
        <v>5154</v>
      </c>
      <c r="CZ401" s="27" t="s">
        <v>5157</v>
      </c>
    </row>
    <row r="402" spans="102:105" ht="15" customHeight="1" x14ac:dyDescent="0.15">
      <c r="CX402" t="s">
        <v>3346</v>
      </c>
      <c r="CY402" s="27" t="s">
        <v>5154</v>
      </c>
      <c r="CZ402" s="27" t="s">
        <v>5157</v>
      </c>
    </row>
    <row r="403" spans="102:105" ht="15" customHeight="1" x14ac:dyDescent="0.15">
      <c r="CX403" t="s">
        <v>5085</v>
      </c>
      <c r="CY403" s="27" t="s">
        <v>5151</v>
      </c>
      <c r="CZ403" s="27" t="s">
        <v>5153</v>
      </c>
      <c r="DA403" s="27" t="s">
        <v>5153</v>
      </c>
    </row>
    <row r="404" spans="102:105" ht="15" customHeight="1" x14ac:dyDescent="0.15">
      <c r="CX404" t="s">
        <v>4797</v>
      </c>
      <c r="CY404" s="27" t="s">
        <v>5153</v>
      </c>
      <c r="CZ404" s="27" t="s">
        <v>5154</v>
      </c>
    </row>
    <row r="405" spans="102:105" ht="15" customHeight="1" x14ac:dyDescent="0.15">
      <c r="CX405" t="s">
        <v>3933</v>
      </c>
      <c r="CZ405" s="27" t="s">
        <v>5153</v>
      </c>
    </row>
    <row r="406" spans="102:105" ht="15" customHeight="1" x14ac:dyDescent="0.15">
      <c r="CX406" t="s">
        <v>4403</v>
      </c>
      <c r="CY406" s="27" t="s">
        <v>5153</v>
      </c>
      <c r="CZ406" s="27" t="s">
        <v>5152</v>
      </c>
    </row>
    <row r="407" spans="102:105" ht="15" customHeight="1" x14ac:dyDescent="0.15">
      <c r="CX407" t="s">
        <v>4903</v>
      </c>
      <c r="CY407" s="27" t="s">
        <v>5153</v>
      </c>
      <c r="CZ407" s="27" t="s">
        <v>5154</v>
      </c>
      <c r="DA407" s="27" t="s">
        <v>5152</v>
      </c>
    </row>
    <row r="408" spans="102:105" ht="15" customHeight="1" x14ac:dyDescent="0.15">
      <c r="CX408" t="s">
        <v>4205</v>
      </c>
      <c r="CZ408" s="27" t="s">
        <v>5152</v>
      </c>
    </row>
    <row r="409" spans="102:105" ht="15" customHeight="1" x14ac:dyDescent="0.15">
      <c r="CX409" t="s">
        <v>4972</v>
      </c>
      <c r="CY409" s="27" t="s">
        <v>5154</v>
      </c>
      <c r="CZ409" s="27" t="s">
        <v>5153</v>
      </c>
    </row>
    <row r="410" spans="102:105" ht="15" customHeight="1" x14ac:dyDescent="0.15">
      <c r="CX410" t="s">
        <v>3792</v>
      </c>
      <c r="CZ410" s="27" t="s">
        <v>5153</v>
      </c>
    </row>
    <row r="411" spans="102:105" ht="15" customHeight="1" x14ac:dyDescent="0.15">
      <c r="CX411" t="s">
        <v>5081</v>
      </c>
      <c r="CZ411" s="27" t="s">
        <v>5166</v>
      </c>
    </row>
    <row r="412" spans="102:105" ht="15" customHeight="1" x14ac:dyDescent="0.15">
      <c r="CX412" t="s">
        <v>5016</v>
      </c>
      <c r="CY412" s="27" t="s">
        <v>5151</v>
      </c>
      <c r="CZ412" s="27" t="s">
        <v>5153</v>
      </c>
      <c r="DA412" s="27" t="s">
        <v>5154</v>
      </c>
    </row>
    <row r="413" spans="102:105" ht="15" customHeight="1" x14ac:dyDescent="0.15">
      <c r="CX413" t="s">
        <v>4895</v>
      </c>
      <c r="CY413" s="27" t="s">
        <v>5153</v>
      </c>
      <c r="CZ413" s="27" t="s">
        <v>5154</v>
      </c>
      <c r="DA413" s="27" t="s">
        <v>5152</v>
      </c>
    </row>
    <row r="414" spans="102:105" ht="15" customHeight="1" x14ac:dyDescent="0.15">
      <c r="CX414" t="s">
        <v>3296</v>
      </c>
      <c r="CZ414" s="27" t="s">
        <v>5152</v>
      </c>
    </row>
    <row r="415" spans="102:105" ht="15" customHeight="1" x14ac:dyDescent="0.15">
      <c r="CX415" t="s">
        <v>3394</v>
      </c>
      <c r="CZ415" s="27" t="s">
        <v>5153</v>
      </c>
    </row>
    <row r="416" spans="102:105" ht="15" customHeight="1" x14ac:dyDescent="0.15">
      <c r="CX416" t="s">
        <v>3269</v>
      </c>
      <c r="CY416" s="27" t="s">
        <v>5152</v>
      </c>
      <c r="CZ416" s="27" t="s">
        <v>5154</v>
      </c>
    </row>
    <row r="417" spans="102:105" ht="15" customHeight="1" x14ac:dyDescent="0.15">
      <c r="CX417" t="s">
        <v>3395</v>
      </c>
      <c r="CY417" s="27" t="s">
        <v>5152</v>
      </c>
      <c r="CZ417" s="27" t="s">
        <v>5154</v>
      </c>
    </row>
    <row r="418" spans="102:105" ht="15" customHeight="1" x14ac:dyDescent="0.15">
      <c r="CX418" t="s">
        <v>5142</v>
      </c>
      <c r="CY418" s="27" t="s">
        <v>5153</v>
      </c>
      <c r="CZ418" s="27" t="s">
        <v>5154</v>
      </c>
      <c r="DA418" s="27" t="s">
        <v>5152</v>
      </c>
    </row>
    <row r="419" spans="102:105" ht="15" customHeight="1" x14ac:dyDescent="0.15">
      <c r="CX419" t="s">
        <v>4867</v>
      </c>
      <c r="CY419" s="27" t="s">
        <v>5153</v>
      </c>
      <c r="CZ419" s="27" t="s">
        <v>5152</v>
      </c>
    </row>
    <row r="420" spans="102:105" ht="15" customHeight="1" x14ac:dyDescent="0.15">
      <c r="CX420" t="s">
        <v>3313</v>
      </c>
      <c r="CZ420" s="27" t="s">
        <v>5153</v>
      </c>
    </row>
    <row r="421" spans="102:105" ht="15" customHeight="1" x14ac:dyDescent="0.15">
      <c r="CX421" t="s">
        <v>264</v>
      </c>
      <c r="CZ421" s="27" t="s">
        <v>5153</v>
      </c>
    </row>
    <row r="422" spans="102:105" ht="15" customHeight="1" x14ac:dyDescent="0.15">
      <c r="CX422" t="s">
        <v>999</v>
      </c>
      <c r="CZ422" s="27" t="s">
        <v>5153</v>
      </c>
    </row>
    <row r="423" spans="102:105" ht="15" customHeight="1" x14ac:dyDescent="0.15">
      <c r="CX423" t="s">
        <v>3935</v>
      </c>
      <c r="CY423" s="27" t="s">
        <v>5151</v>
      </c>
      <c r="CZ423" s="27" t="s">
        <v>5153</v>
      </c>
    </row>
    <row r="424" spans="102:105" ht="15" customHeight="1" x14ac:dyDescent="0.15">
      <c r="CX424" t="s">
        <v>4872</v>
      </c>
      <c r="CY424" s="27" t="s">
        <v>5153</v>
      </c>
      <c r="CZ424" s="27" t="s">
        <v>5154</v>
      </c>
    </row>
    <row r="425" spans="102:105" ht="15" customHeight="1" x14ac:dyDescent="0.15">
      <c r="CX425" t="s">
        <v>4866</v>
      </c>
      <c r="CY425" s="27" t="s">
        <v>5153</v>
      </c>
      <c r="CZ425" s="27" t="s">
        <v>5154</v>
      </c>
      <c r="DA425" s="27" t="s">
        <v>5152</v>
      </c>
    </row>
    <row r="426" spans="102:105" ht="15" customHeight="1" x14ac:dyDescent="0.15">
      <c r="CX426" t="s">
        <v>3844</v>
      </c>
      <c r="CZ426" s="27" t="s">
        <v>5153</v>
      </c>
    </row>
    <row r="427" spans="102:105" ht="15" customHeight="1" x14ac:dyDescent="0.15">
      <c r="CX427" t="s">
        <v>4924</v>
      </c>
      <c r="CY427" s="27" t="s">
        <v>5168</v>
      </c>
      <c r="CZ427" s="27" t="s">
        <v>5152</v>
      </c>
    </row>
    <row r="428" spans="102:105" ht="15" customHeight="1" x14ac:dyDescent="0.15">
      <c r="CX428" t="s">
        <v>172</v>
      </c>
      <c r="CY428" s="27" t="s">
        <v>5162</v>
      </c>
      <c r="CZ428" s="27" t="s">
        <v>5152</v>
      </c>
    </row>
    <row r="429" spans="102:105" ht="15" customHeight="1" x14ac:dyDescent="0.15">
      <c r="CX429" t="s">
        <v>4589</v>
      </c>
      <c r="CY429" s="27" t="s">
        <v>5152</v>
      </c>
      <c r="CZ429" s="27" t="s">
        <v>5162</v>
      </c>
    </row>
    <row r="430" spans="102:105" ht="15" customHeight="1" x14ac:dyDescent="0.15">
      <c r="CX430" t="s">
        <v>5007</v>
      </c>
      <c r="CY430" s="27" t="s">
        <v>5153</v>
      </c>
      <c r="CZ430" s="27" t="s">
        <v>5153</v>
      </c>
      <c r="DA430" s="27" t="s">
        <v>5152</v>
      </c>
    </row>
    <row r="431" spans="102:105" ht="15" customHeight="1" x14ac:dyDescent="0.15">
      <c r="CX431" t="s">
        <v>4081</v>
      </c>
      <c r="CZ431" s="27" t="s">
        <v>5153</v>
      </c>
    </row>
    <row r="432" spans="102:105" ht="15" customHeight="1" x14ac:dyDescent="0.15">
      <c r="CX432" t="s">
        <v>4082</v>
      </c>
      <c r="CZ432" s="27" t="s">
        <v>5151</v>
      </c>
    </row>
    <row r="433" spans="102:104" ht="15" customHeight="1" x14ac:dyDescent="0.15">
      <c r="CX433" t="s">
        <v>3396</v>
      </c>
      <c r="CZ433" s="27" t="s">
        <v>5156</v>
      </c>
    </row>
    <row r="434" spans="102:104" ht="15" customHeight="1" x14ac:dyDescent="0.15">
      <c r="CX434" t="s">
        <v>256</v>
      </c>
      <c r="CY434" s="27" t="s">
        <v>5153</v>
      </c>
      <c r="CZ434" s="27" t="s">
        <v>5162</v>
      </c>
    </row>
    <row r="435" spans="102:104" ht="15" customHeight="1" x14ac:dyDescent="0.15">
      <c r="CX435" t="s">
        <v>3253</v>
      </c>
      <c r="CY435" s="27" t="s">
        <v>5153</v>
      </c>
      <c r="CZ435" s="27" t="s">
        <v>5162</v>
      </c>
    </row>
    <row r="436" spans="102:104" ht="15" customHeight="1" x14ac:dyDescent="0.15">
      <c r="CX436" t="s">
        <v>1005</v>
      </c>
      <c r="CY436" s="27" t="s">
        <v>5153</v>
      </c>
      <c r="CZ436" s="27" t="s">
        <v>5162</v>
      </c>
    </row>
    <row r="437" spans="102:104" ht="15" customHeight="1" x14ac:dyDescent="0.15">
      <c r="CX437" t="s">
        <v>4836</v>
      </c>
      <c r="CY437" s="27" t="s">
        <v>5153</v>
      </c>
      <c r="CZ437" s="27" t="s">
        <v>5153</v>
      </c>
    </row>
    <row r="438" spans="102:104" ht="15" customHeight="1" x14ac:dyDescent="0.15">
      <c r="CX438" t="s">
        <v>5023</v>
      </c>
      <c r="CY438" s="27" t="s">
        <v>5154</v>
      </c>
      <c r="CZ438" s="27" t="s">
        <v>5152</v>
      </c>
    </row>
    <row r="439" spans="102:104" ht="15" customHeight="1" x14ac:dyDescent="0.15">
      <c r="CX439" t="s">
        <v>4863</v>
      </c>
      <c r="CY439" s="27" t="s">
        <v>5153</v>
      </c>
      <c r="CZ439" s="27" t="s">
        <v>5154</v>
      </c>
    </row>
    <row r="440" spans="102:104" ht="15" customHeight="1" x14ac:dyDescent="0.15">
      <c r="CX440" t="s">
        <v>613</v>
      </c>
      <c r="CY440" s="27" t="s">
        <v>5153</v>
      </c>
      <c r="CZ440" s="27" t="s">
        <v>5154</v>
      </c>
    </row>
    <row r="441" spans="102:104" ht="15" customHeight="1" x14ac:dyDescent="0.15">
      <c r="CX441" t="s">
        <v>3662</v>
      </c>
      <c r="CY441" s="27" t="s">
        <v>5153</v>
      </c>
      <c r="CZ441" s="27" t="s">
        <v>5154</v>
      </c>
    </row>
    <row r="442" spans="102:104" ht="15" customHeight="1" x14ac:dyDescent="0.15">
      <c r="CX442" t="s">
        <v>4865</v>
      </c>
      <c r="CY442" s="27" t="s">
        <v>5153</v>
      </c>
      <c r="CZ442" s="27" t="s">
        <v>5152</v>
      </c>
    </row>
    <row r="443" spans="102:104" ht="15" customHeight="1" x14ac:dyDescent="0.15">
      <c r="CX443" t="s">
        <v>4837</v>
      </c>
      <c r="CY443" s="27" t="s">
        <v>5153</v>
      </c>
      <c r="CZ443" s="27" t="s">
        <v>5154</v>
      </c>
    </row>
    <row r="444" spans="102:104" ht="15" customHeight="1" x14ac:dyDescent="0.15">
      <c r="CX444" t="s">
        <v>3846</v>
      </c>
      <c r="CZ444" s="27" t="s">
        <v>5153</v>
      </c>
    </row>
    <row r="445" spans="102:104" ht="15" customHeight="1" x14ac:dyDescent="0.15">
      <c r="CX445" t="s">
        <v>4678</v>
      </c>
      <c r="CY445" s="27" t="s">
        <v>5153</v>
      </c>
      <c r="CZ445" s="27" t="s">
        <v>5154</v>
      </c>
    </row>
    <row r="446" spans="102:104" ht="15" customHeight="1" x14ac:dyDescent="0.15">
      <c r="CX446" t="s">
        <v>4799</v>
      </c>
      <c r="CY446" s="27" t="s">
        <v>5153</v>
      </c>
      <c r="CZ446" s="27" t="s">
        <v>5156</v>
      </c>
    </row>
    <row r="447" spans="102:104" ht="15" customHeight="1" x14ac:dyDescent="0.15">
      <c r="CX447" t="s">
        <v>3761</v>
      </c>
      <c r="CZ447" s="27" t="s">
        <v>5154</v>
      </c>
    </row>
    <row r="448" spans="102:104" ht="15" customHeight="1" x14ac:dyDescent="0.15">
      <c r="CX448" t="s">
        <v>3793</v>
      </c>
      <c r="CZ448" s="27" t="s">
        <v>5154</v>
      </c>
    </row>
    <row r="449" spans="102:105" ht="15" customHeight="1" x14ac:dyDescent="0.15">
      <c r="CX449" t="s">
        <v>4593</v>
      </c>
      <c r="CY449" s="27" t="s">
        <v>5153</v>
      </c>
      <c r="CZ449" s="27" t="s">
        <v>5152</v>
      </c>
    </row>
    <row r="450" spans="102:105" ht="15" customHeight="1" x14ac:dyDescent="0.15">
      <c r="CX450" t="s">
        <v>4838</v>
      </c>
      <c r="CY450" s="27" t="s">
        <v>5153</v>
      </c>
      <c r="CZ450" s="27" t="s">
        <v>5152</v>
      </c>
    </row>
    <row r="451" spans="102:105" ht="15" customHeight="1" x14ac:dyDescent="0.15">
      <c r="CX451" t="s">
        <v>3760</v>
      </c>
      <c r="CY451" s="27" t="s">
        <v>5152</v>
      </c>
      <c r="CZ451" s="27" t="s">
        <v>5157</v>
      </c>
    </row>
    <row r="452" spans="102:105" ht="15" customHeight="1" x14ac:dyDescent="0.15">
      <c r="CX452" t="s">
        <v>3796</v>
      </c>
      <c r="CY452" s="27" t="s">
        <v>5152</v>
      </c>
      <c r="CZ452" s="27" t="s">
        <v>5157</v>
      </c>
    </row>
    <row r="453" spans="102:105" ht="15" customHeight="1" x14ac:dyDescent="0.15">
      <c r="CX453" t="s">
        <v>4333</v>
      </c>
      <c r="CY453" s="27" t="s">
        <v>5153</v>
      </c>
      <c r="CZ453" s="27" t="s">
        <v>5152</v>
      </c>
    </row>
    <row r="454" spans="102:105" ht="15" customHeight="1" x14ac:dyDescent="0.15">
      <c r="CX454" t="s">
        <v>5181</v>
      </c>
      <c r="CY454" s="27" t="s">
        <v>5153</v>
      </c>
      <c r="CZ454" s="27" t="s">
        <v>2936</v>
      </c>
    </row>
    <row r="455" spans="102:105" ht="15" customHeight="1" x14ac:dyDescent="0.15">
      <c r="CX455" t="s">
        <v>5060</v>
      </c>
      <c r="CY455" s="27" t="s">
        <v>5151</v>
      </c>
      <c r="CZ455" s="27" t="s">
        <v>5153</v>
      </c>
      <c r="DA455" s="27" t="s">
        <v>5153</v>
      </c>
    </row>
    <row r="456" spans="102:105" ht="15" customHeight="1" x14ac:dyDescent="0.15">
      <c r="CX456" t="s">
        <v>4765</v>
      </c>
      <c r="CY456" s="27" t="s">
        <v>5152</v>
      </c>
      <c r="CZ456" s="27" t="s">
        <v>2936</v>
      </c>
    </row>
    <row r="457" spans="102:105" ht="15" customHeight="1" x14ac:dyDescent="0.15">
      <c r="CX457" t="s">
        <v>4719</v>
      </c>
      <c r="CY457" s="27" t="s">
        <v>5151</v>
      </c>
      <c r="CZ457" s="27" t="s">
        <v>5158</v>
      </c>
    </row>
    <row r="458" spans="102:105" ht="15" customHeight="1" x14ac:dyDescent="0.15">
      <c r="CX458" t="s">
        <v>4642</v>
      </c>
      <c r="CY458" s="27" t="s">
        <v>5163</v>
      </c>
      <c r="CZ458" s="27" t="s">
        <v>5164</v>
      </c>
    </row>
    <row r="459" spans="102:105" ht="15" customHeight="1" x14ac:dyDescent="0.15">
      <c r="CX459" s="69" t="s">
        <v>274</v>
      </c>
      <c r="CY459" s="27" t="s">
        <v>2936</v>
      </c>
      <c r="CZ459" s="27" t="s">
        <v>5154</v>
      </c>
    </row>
    <row r="460" spans="102:105" ht="15" customHeight="1" x14ac:dyDescent="0.15">
      <c r="CX460" s="69" t="s">
        <v>3200</v>
      </c>
      <c r="CZ460" s="27" t="s">
        <v>5154</v>
      </c>
    </row>
    <row r="461" spans="102:105" ht="15" customHeight="1" x14ac:dyDescent="0.15">
      <c r="CX461" t="s">
        <v>3200</v>
      </c>
      <c r="CZ461" s="27" t="s">
        <v>5154</v>
      </c>
    </row>
    <row r="462" spans="102:105" ht="15" customHeight="1" x14ac:dyDescent="0.15">
      <c r="CX462" t="s">
        <v>3212</v>
      </c>
      <c r="CZ462" s="27" t="s">
        <v>5154</v>
      </c>
    </row>
    <row r="463" spans="102:105" ht="15" customHeight="1" x14ac:dyDescent="0.15">
      <c r="CX463" t="s">
        <v>4681</v>
      </c>
      <c r="CY463" s="27" t="s">
        <v>5153</v>
      </c>
      <c r="CZ463" s="27" t="s">
        <v>5152</v>
      </c>
    </row>
    <row r="464" spans="102:105" ht="15" customHeight="1" x14ac:dyDescent="0.15">
      <c r="CX464" t="s">
        <v>3991</v>
      </c>
      <c r="CZ464" s="27" t="s">
        <v>5153</v>
      </c>
    </row>
    <row r="465" spans="102:104" ht="15" customHeight="1" x14ac:dyDescent="0.15">
      <c r="CX465" s="69" t="s">
        <v>4801</v>
      </c>
      <c r="CY465" s="27" t="s">
        <v>5154</v>
      </c>
      <c r="CZ465" s="27" t="s">
        <v>5152</v>
      </c>
    </row>
    <row r="466" spans="102:104" ht="15" customHeight="1" x14ac:dyDescent="0.15">
      <c r="CX466" s="69" t="s">
        <v>406</v>
      </c>
      <c r="CY466" s="27" t="s">
        <v>5152</v>
      </c>
      <c r="CZ466" s="27" t="s">
        <v>5157</v>
      </c>
    </row>
    <row r="467" spans="102:104" ht="15" customHeight="1" x14ac:dyDescent="0.15">
      <c r="CX467" t="s">
        <v>4803</v>
      </c>
      <c r="CY467" s="27" t="s">
        <v>5154</v>
      </c>
      <c r="CZ467" s="27" t="s">
        <v>5152</v>
      </c>
    </row>
    <row r="468" spans="102:104" ht="15" customHeight="1" x14ac:dyDescent="0.15">
      <c r="CX468" t="s">
        <v>3940</v>
      </c>
      <c r="CZ468" s="27" t="s">
        <v>5151</v>
      </c>
    </row>
    <row r="469" spans="102:104" ht="15" customHeight="1" x14ac:dyDescent="0.15">
      <c r="CX469" t="s">
        <v>5144</v>
      </c>
      <c r="CY469" s="27" t="s">
        <v>5151</v>
      </c>
    </row>
    <row r="470" spans="102:104" ht="15" customHeight="1" x14ac:dyDescent="0.15">
      <c r="CX470" t="s">
        <v>251</v>
      </c>
      <c r="CZ470" s="27" t="s">
        <v>5152</v>
      </c>
    </row>
    <row r="471" spans="102:104" ht="15" customHeight="1" x14ac:dyDescent="0.15">
      <c r="CX471" t="s">
        <v>4772</v>
      </c>
      <c r="CZ471" s="27" t="s">
        <v>5152</v>
      </c>
    </row>
    <row r="472" spans="102:104" ht="15" customHeight="1" x14ac:dyDescent="0.15">
      <c r="CX472" t="s">
        <v>4390</v>
      </c>
      <c r="CY472" s="27" t="s">
        <v>5152</v>
      </c>
      <c r="CZ472" s="27" t="s">
        <v>5156</v>
      </c>
    </row>
    <row r="473" spans="102:104" ht="15" customHeight="1" x14ac:dyDescent="0.15">
      <c r="CX473" t="s">
        <v>4405</v>
      </c>
      <c r="CY473" s="27" t="s">
        <v>5152</v>
      </c>
      <c r="CZ473" s="27" t="s">
        <v>5156</v>
      </c>
    </row>
    <row r="474" spans="102:104" ht="15" customHeight="1" x14ac:dyDescent="0.15">
      <c r="CX474" t="s">
        <v>4685</v>
      </c>
      <c r="CY474" s="27" t="s">
        <v>5153</v>
      </c>
      <c r="CZ474" s="27" t="s">
        <v>5152</v>
      </c>
    </row>
    <row r="475" spans="102:104" ht="15" customHeight="1" x14ac:dyDescent="0.15">
      <c r="CX475" t="s">
        <v>3897</v>
      </c>
      <c r="CZ475" s="27" t="s">
        <v>5154</v>
      </c>
    </row>
    <row r="476" spans="102:104" ht="15" customHeight="1" x14ac:dyDescent="0.15">
      <c r="CX476" t="s">
        <v>4810</v>
      </c>
      <c r="CZ476" s="27" t="s">
        <v>5151</v>
      </c>
    </row>
    <row r="477" spans="102:104" ht="15" customHeight="1" x14ac:dyDescent="0.15">
      <c r="CX477" t="s">
        <v>4602</v>
      </c>
      <c r="CZ477" s="27" t="s">
        <v>5153</v>
      </c>
    </row>
    <row r="478" spans="102:104" ht="15" customHeight="1" x14ac:dyDescent="0.15">
      <c r="CX478" t="s">
        <v>3172</v>
      </c>
      <c r="CY478" s="27" t="s">
        <v>5154</v>
      </c>
      <c r="CZ478" s="27" t="s">
        <v>5155</v>
      </c>
    </row>
    <row r="479" spans="102:104" ht="15" customHeight="1" x14ac:dyDescent="0.15">
      <c r="CX479" t="s">
        <v>3088</v>
      </c>
      <c r="CY479" s="27" t="s">
        <v>5154</v>
      </c>
      <c r="CZ479" s="27" t="s">
        <v>5155</v>
      </c>
    </row>
    <row r="480" spans="102:104" ht="15" customHeight="1" x14ac:dyDescent="0.15">
      <c r="CX480" t="s">
        <v>3949</v>
      </c>
      <c r="CZ480" s="27" t="s">
        <v>5153</v>
      </c>
    </row>
    <row r="481" spans="102:105" ht="15" customHeight="1" x14ac:dyDescent="0.15">
      <c r="CX481" t="s">
        <v>3799</v>
      </c>
      <c r="CY481" s="27" t="s">
        <v>5152</v>
      </c>
      <c r="CZ481" s="27" t="s">
        <v>2936</v>
      </c>
    </row>
    <row r="482" spans="102:105" ht="15" customHeight="1" x14ac:dyDescent="0.15">
      <c r="CX482" t="s">
        <v>4855</v>
      </c>
      <c r="CY482" s="27" t="s">
        <v>5151</v>
      </c>
      <c r="CZ482" s="27" t="s">
        <v>5153</v>
      </c>
    </row>
    <row r="483" spans="102:105" ht="15" customHeight="1" x14ac:dyDescent="0.15">
      <c r="CX483" t="s">
        <v>5128</v>
      </c>
      <c r="CY483" s="27" t="s">
        <v>5151</v>
      </c>
      <c r="CZ483" s="27" t="s">
        <v>5153</v>
      </c>
      <c r="DA483" s="27" t="s">
        <v>5153</v>
      </c>
    </row>
    <row r="484" spans="102:105" ht="15" customHeight="1" x14ac:dyDescent="0.15">
      <c r="CX484" t="s">
        <v>282</v>
      </c>
      <c r="CZ484" s="27" t="s">
        <v>5152</v>
      </c>
    </row>
    <row r="485" spans="102:105" ht="15" customHeight="1" x14ac:dyDescent="0.15">
      <c r="CX485" s="69" t="s">
        <v>3993</v>
      </c>
      <c r="CZ485" s="27" t="s">
        <v>5154</v>
      </c>
    </row>
    <row r="486" spans="102:105" ht="15" customHeight="1" x14ac:dyDescent="0.15">
      <c r="CX486" s="69" t="s">
        <v>3984</v>
      </c>
      <c r="CZ486" s="27" t="s">
        <v>5154</v>
      </c>
    </row>
    <row r="487" spans="102:105" ht="15" customHeight="1" x14ac:dyDescent="0.15">
      <c r="CX487" t="s">
        <v>3438</v>
      </c>
      <c r="CY487" s="27" t="s">
        <v>5151</v>
      </c>
      <c r="CZ487" s="27" t="s">
        <v>5154</v>
      </c>
    </row>
    <row r="488" spans="102:105" ht="15" customHeight="1" x14ac:dyDescent="0.15">
      <c r="CX488" t="s">
        <v>3687</v>
      </c>
      <c r="CY488" s="27" t="s">
        <v>5151</v>
      </c>
      <c r="CZ488" s="27" t="s">
        <v>5154</v>
      </c>
    </row>
    <row r="489" spans="102:105" ht="15" customHeight="1" x14ac:dyDescent="0.15">
      <c r="CX489" t="s">
        <v>5068</v>
      </c>
      <c r="CY489" s="27" t="s">
        <v>5153</v>
      </c>
      <c r="CZ489" s="27" t="s">
        <v>5151</v>
      </c>
    </row>
    <row r="490" spans="102:105" ht="15" customHeight="1" x14ac:dyDescent="0.15">
      <c r="CX490" t="s">
        <v>3854</v>
      </c>
      <c r="CZ490" s="27" t="s">
        <v>5152</v>
      </c>
    </row>
    <row r="491" spans="102:105" ht="15" customHeight="1" x14ac:dyDescent="0.15">
      <c r="CX491" t="s">
        <v>685</v>
      </c>
      <c r="CY491" s="27" t="s">
        <v>2936</v>
      </c>
      <c r="CZ491" s="27" t="s">
        <v>5154</v>
      </c>
    </row>
    <row r="492" spans="102:105" ht="15" customHeight="1" x14ac:dyDescent="0.15">
      <c r="CX492" t="s">
        <v>4775</v>
      </c>
      <c r="CY492" s="27" t="s">
        <v>5151</v>
      </c>
      <c r="CZ492" s="27" t="s">
        <v>2936</v>
      </c>
    </row>
    <row r="493" spans="102:105" ht="15" customHeight="1" x14ac:dyDescent="0.15">
      <c r="CX493" t="s">
        <v>5145</v>
      </c>
      <c r="CY493" s="27" t="s">
        <v>5168</v>
      </c>
    </row>
    <row r="494" spans="102:105" ht="15" customHeight="1" x14ac:dyDescent="0.15">
      <c r="CX494" t="s">
        <v>4811</v>
      </c>
      <c r="CY494" s="27" t="s">
        <v>5151</v>
      </c>
      <c r="CZ494" s="27" t="s">
        <v>5154</v>
      </c>
    </row>
    <row r="495" spans="102:105" ht="15" customHeight="1" x14ac:dyDescent="0.15">
      <c r="CX495" t="s">
        <v>5146</v>
      </c>
      <c r="CY495" s="27" t="s">
        <v>5153</v>
      </c>
      <c r="CZ495" s="27" t="s">
        <v>5152</v>
      </c>
    </row>
    <row r="496" spans="102:105" ht="15" customHeight="1" x14ac:dyDescent="0.15">
      <c r="CX496" t="s">
        <v>4209</v>
      </c>
      <c r="CZ496" s="27" t="s">
        <v>5153</v>
      </c>
    </row>
    <row r="497" spans="102:105" ht="15" customHeight="1" x14ac:dyDescent="0.15">
      <c r="CX497" t="s">
        <v>810</v>
      </c>
      <c r="CZ497" s="27" t="s">
        <v>5154</v>
      </c>
    </row>
    <row r="498" spans="102:105" ht="15" customHeight="1" x14ac:dyDescent="0.15">
      <c r="CX498" t="s">
        <v>1129</v>
      </c>
      <c r="CZ498" s="27" t="s">
        <v>5154</v>
      </c>
    </row>
    <row r="499" spans="102:105" ht="15" customHeight="1" x14ac:dyDescent="0.15">
      <c r="CX499" t="s">
        <v>4868</v>
      </c>
      <c r="CY499" s="27" t="s">
        <v>5153</v>
      </c>
      <c r="CZ499" s="27" t="s">
        <v>5154</v>
      </c>
    </row>
    <row r="500" spans="102:105" ht="15" customHeight="1" x14ac:dyDescent="0.15">
      <c r="CX500" t="s">
        <v>3342</v>
      </c>
      <c r="CZ500" s="27" t="s">
        <v>5152</v>
      </c>
    </row>
    <row r="501" spans="102:105" ht="15" customHeight="1" x14ac:dyDescent="0.15">
      <c r="CX501" t="s">
        <v>3405</v>
      </c>
      <c r="CZ501" s="27" t="s">
        <v>5151</v>
      </c>
    </row>
    <row r="502" spans="102:105" ht="15" customHeight="1" x14ac:dyDescent="0.15">
      <c r="CX502" t="s">
        <v>3022</v>
      </c>
      <c r="CY502" s="27" t="s">
        <v>5153</v>
      </c>
      <c r="CZ502" s="27" t="s">
        <v>5154</v>
      </c>
    </row>
    <row r="503" spans="102:105" ht="15" customHeight="1" x14ac:dyDescent="0.15">
      <c r="CX503" t="s">
        <v>3314</v>
      </c>
      <c r="CY503" s="27" t="s">
        <v>5153</v>
      </c>
      <c r="CZ503" s="27" t="s">
        <v>5154</v>
      </c>
    </row>
    <row r="504" spans="102:105" ht="15" customHeight="1" x14ac:dyDescent="0.15">
      <c r="CX504" t="s">
        <v>3163</v>
      </c>
      <c r="CY504" s="27" t="s">
        <v>5153</v>
      </c>
      <c r="CZ504" s="27" t="s">
        <v>5154</v>
      </c>
    </row>
    <row r="505" spans="102:105" ht="15" customHeight="1" x14ac:dyDescent="0.15">
      <c r="CX505" t="s">
        <v>4514</v>
      </c>
      <c r="CY505" s="27" t="s">
        <v>5153</v>
      </c>
      <c r="CZ505" s="27" t="s">
        <v>5153</v>
      </c>
    </row>
    <row r="506" spans="102:105" ht="15" customHeight="1" x14ac:dyDescent="0.15">
      <c r="CX506" t="s">
        <v>4907</v>
      </c>
      <c r="CY506" s="27" t="s">
        <v>5153</v>
      </c>
      <c r="CZ506" s="27" t="s">
        <v>5153</v>
      </c>
      <c r="DA506" s="27" t="s">
        <v>5153</v>
      </c>
    </row>
    <row r="507" spans="102:105" ht="15" customHeight="1" x14ac:dyDescent="0.15">
      <c r="CX507" t="s">
        <v>5130</v>
      </c>
      <c r="CY507" s="27" t="s">
        <v>5151</v>
      </c>
      <c r="CZ507" s="27" t="s">
        <v>5151</v>
      </c>
    </row>
    <row r="508" spans="102:105" ht="15" customHeight="1" x14ac:dyDescent="0.15">
      <c r="CX508" t="s">
        <v>3951</v>
      </c>
      <c r="CZ508" s="27" t="s">
        <v>5153</v>
      </c>
    </row>
    <row r="509" spans="102:105" ht="15" customHeight="1" x14ac:dyDescent="0.15">
      <c r="CX509" t="s">
        <v>5148</v>
      </c>
      <c r="CY509" s="27" t="s">
        <v>5153</v>
      </c>
      <c r="CZ509" s="27" t="s">
        <v>5154</v>
      </c>
      <c r="DA509" s="27" t="s">
        <v>5152</v>
      </c>
    </row>
    <row r="510" spans="102:105" ht="15" customHeight="1" x14ac:dyDescent="0.15">
      <c r="CX510" t="s">
        <v>4687</v>
      </c>
      <c r="CY510" s="27" t="s">
        <v>5153</v>
      </c>
      <c r="CZ510" s="27" t="s">
        <v>5154</v>
      </c>
    </row>
    <row r="511" spans="102:105" ht="15" customHeight="1" x14ac:dyDescent="0.15">
      <c r="CX511" t="s">
        <v>4641</v>
      </c>
      <c r="CY511" s="27" t="s">
        <v>5152</v>
      </c>
      <c r="CZ511" s="27" t="s">
        <v>5154</v>
      </c>
    </row>
    <row r="512" spans="102:105" ht="15" customHeight="1" x14ac:dyDescent="0.15">
      <c r="CX512" t="s">
        <v>4689</v>
      </c>
      <c r="CY512" s="27" t="s">
        <v>5152</v>
      </c>
      <c r="CZ512" s="27" t="s">
        <v>5154</v>
      </c>
    </row>
    <row r="513" spans="102:105" ht="15" customHeight="1" x14ac:dyDescent="0.15">
      <c r="CX513" t="s">
        <v>4738</v>
      </c>
      <c r="CY513" s="27" t="s">
        <v>5153</v>
      </c>
      <c r="CZ513" s="27" t="s">
        <v>5154</v>
      </c>
    </row>
    <row r="514" spans="102:105" ht="15" customHeight="1" x14ac:dyDescent="0.15">
      <c r="CX514" t="s">
        <v>3953</v>
      </c>
      <c r="CZ514" s="27" t="s">
        <v>5153</v>
      </c>
    </row>
    <row r="515" spans="102:105" ht="15" customHeight="1" x14ac:dyDescent="0.15">
      <c r="CX515" t="s">
        <v>4691</v>
      </c>
      <c r="CZ515" s="27" t="s">
        <v>5152</v>
      </c>
    </row>
    <row r="516" spans="102:105" ht="15" customHeight="1" x14ac:dyDescent="0.15">
      <c r="CX516" t="s">
        <v>4516</v>
      </c>
      <c r="CZ516" s="27" t="s">
        <v>5152</v>
      </c>
    </row>
    <row r="517" spans="102:105" ht="15" customHeight="1" x14ac:dyDescent="0.15">
      <c r="CX517" t="s">
        <v>3315</v>
      </c>
      <c r="CZ517" s="27" t="s">
        <v>5152</v>
      </c>
    </row>
    <row r="518" spans="102:105" ht="15" customHeight="1" x14ac:dyDescent="0.15">
      <c r="CX518" t="s">
        <v>4346</v>
      </c>
      <c r="CY518" s="27" t="s">
        <v>5154</v>
      </c>
      <c r="CZ518" s="27" t="s">
        <v>5152</v>
      </c>
    </row>
    <row r="519" spans="102:105" ht="15" customHeight="1" x14ac:dyDescent="0.15">
      <c r="CX519" t="s">
        <v>5064</v>
      </c>
      <c r="CY519" s="27" t="s">
        <v>5153</v>
      </c>
      <c r="CZ519" s="27" t="s">
        <v>5162</v>
      </c>
      <c r="DA519" s="27" t="s">
        <v>5152</v>
      </c>
    </row>
    <row r="520" spans="102:105" ht="15" customHeight="1" x14ac:dyDescent="0.15">
      <c r="CX520" t="s">
        <v>4693</v>
      </c>
      <c r="CY520" s="27" t="s">
        <v>5152</v>
      </c>
      <c r="CZ520" s="27" t="s">
        <v>5162</v>
      </c>
    </row>
    <row r="521" spans="102:105" ht="15" customHeight="1" x14ac:dyDescent="0.15">
      <c r="CX521" t="s">
        <v>3803</v>
      </c>
      <c r="CZ521" s="27" t="s">
        <v>5153</v>
      </c>
    </row>
    <row r="522" spans="102:105" ht="15" customHeight="1" x14ac:dyDescent="0.15">
      <c r="CX522" t="s">
        <v>4844</v>
      </c>
      <c r="CY522" s="27" t="s">
        <v>5154</v>
      </c>
      <c r="CZ522" s="27" t="s">
        <v>5152</v>
      </c>
    </row>
    <row r="523" spans="102:105" ht="15" customHeight="1" x14ac:dyDescent="0.15">
      <c r="CX523" t="s">
        <v>3344</v>
      </c>
      <c r="CZ523" s="27" t="s">
        <v>5154</v>
      </c>
    </row>
    <row r="524" spans="102:105" ht="15" customHeight="1" x14ac:dyDescent="0.15">
      <c r="CX524" t="s">
        <v>3406</v>
      </c>
      <c r="CZ524" s="27" t="s">
        <v>5154</v>
      </c>
    </row>
    <row r="525" spans="102:105" ht="15" customHeight="1" x14ac:dyDescent="0.15">
      <c r="CX525" t="s">
        <v>3898</v>
      </c>
      <c r="CZ525" s="27" t="s">
        <v>5153</v>
      </c>
    </row>
    <row r="526" spans="102:105" ht="15" customHeight="1" x14ac:dyDescent="0.15">
      <c r="CX526" t="s">
        <v>870</v>
      </c>
      <c r="CY526" s="27" t="s">
        <v>5153</v>
      </c>
      <c r="CZ526" s="27" t="s">
        <v>5162</v>
      </c>
    </row>
    <row r="527" spans="102:105" ht="15" customHeight="1" x14ac:dyDescent="0.15">
      <c r="CX527" t="s">
        <v>4845</v>
      </c>
      <c r="CY527" s="27" t="s">
        <v>5153</v>
      </c>
      <c r="CZ527" s="27" t="s">
        <v>5162</v>
      </c>
    </row>
    <row r="528" spans="102:105" ht="15" customHeight="1" x14ac:dyDescent="0.15">
      <c r="CX528" t="s">
        <v>4695</v>
      </c>
      <c r="CZ528" s="27" t="s">
        <v>5152</v>
      </c>
    </row>
    <row r="529" spans="102:105" ht="15" customHeight="1" x14ac:dyDescent="0.15">
      <c r="CX529" t="s">
        <v>5046</v>
      </c>
      <c r="CY529" s="27" t="s">
        <v>5160</v>
      </c>
      <c r="CZ529" s="27" t="s">
        <v>5161</v>
      </c>
    </row>
    <row r="530" spans="102:105" ht="15" customHeight="1" x14ac:dyDescent="0.15">
      <c r="CX530" t="s">
        <v>5020</v>
      </c>
      <c r="CY530" s="27" t="s">
        <v>5153</v>
      </c>
      <c r="CZ530" s="27" t="s">
        <v>5154</v>
      </c>
      <c r="DA530" s="27" t="s">
        <v>5152</v>
      </c>
    </row>
    <row r="531" spans="102:105" ht="15" customHeight="1" x14ac:dyDescent="0.15">
      <c r="CX531" t="s">
        <v>4109</v>
      </c>
      <c r="CZ531" s="27" t="s">
        <v>5152</v>
      </c>
    </row>
    <row r="532" spans="102:105" ht="15" customHeight="1" x14ac:dyDescent="0.15">
      <c r="CX532" t="s">
        <v>5132</v>
      </c>
      <c r="CY532" s="27" t="s">
        <v>5153</v>
      </c>
      <c r="CZ532" s="27" t="s">
        <v>5152</v>
      </c>
      <c r="DA532" s="27" t="s">
        <v>5152</v>
      </c>
    </row>
    <row r="533" spans="102:105" ht="15" customHeight="1" x14ac:dyDescent="0.15">
      <c r="CX533" t="s">
        <v>2965</v>
      </c>
      <c r="CZ533" s="27" t="s">
        <v>5152</v>
      </c>
    </row>
    <row r="534" spans="102:105" ht="15" customHeight="1" x14ac:dyDescent="0.15">
      <c r="CX534" t="s">
        <v>2991</v>
      </c>
      <c r="CZ534" s="27" t="s">
        <v>5152</v>
      </c>
    </row>
    <row r="535" spans="102:105" ht="15" customHeight="1" x14ac:dyDescent="0.15">
      <c r="CX535" t="s">
        <v>5044</v>
      </c>
      <c r="CY535" s="27" t="s">
        <v>5152</v>
      </c>
      <c r="CZ535" s="27" t="s">
        <v>5153</v>
      </c>
    </row>
    <row r="536" spans="102:105" ht="15" customHeight="1" x14ac:dyDescent="0.15">
      <c r="CX536" t="s">
        <v>4387</v>
      </c>
      <c r="CZ536" s="27" t="s">
        <v>5154</v>
      </c>
    </row>
    <row r="537" spans="102:105" ht="15" customHeight="1" x14ac:dyDescent="0.15">
      <c r="CX537" t="s">
        <v>4409</v>
      </c>
      <c r="CZ537" s="27" t="s">
        <v>5154</v>
      </c>
    </row>
    <row r="538" spans="102:105" ht="15" customHeight="1" x14ac:dyDescent="0.15">
      <c r="CX538" t="s">
        <v>4161</v>
      </c>
      <c r="CZ538" s="27" t="s">
        <v>5153</v>
      </c>
    </row>
    <row r="539" spans="102:105" ht="15" customHeight="1" x14ac:dyDescent="0.15">
      <c r="CX539" t="s">
        <v>4212</v>
      </c>
      <c r="CZ539" s="27" t="s">
        <v>5153</v>
      </c>
    </row>
    <row r="540" spans="102:105" ht="15" customHeight="1" x14ac:dyDescent="0.15">
      <c r="CX540" t="s">
        <v>4860</v>
      </c>
      <c r="CY540" s="27" t="s">
        <v>5151</v>
      </c>
      <c r="CZ540" s="27" t="s">
        <v>5151</v>
      </c>
      <c r="DA540" s="27" t="s">
        <v>5153</v>
      </c>
    </row>
    <row r="541" spans="102:105" ht="15" customHeight="1" x14ac:dyDescent="0.15">
      <c r="CX541" t="s">
        <v>4698</v>
      </c>
      <c r="CZ541" s="27" t="s">
        <v>5154</v>
      </c>
    </row>
    <row r="542" spans="102:105" ht="15" customHeight="1" x14ac:dyDescent="0.15">
      <c r="CX542" t="s">
        <v>4519</v>
      </c>
      <c r="CY542" s="27" t="s">
        <v>5151</v>
      </c>
      <c r="CZ542" s="27" t="s">
        <v>5158</v>
      </c>
    </row>
    <row r="543" spans="102:105" ht="15" customHeight="1" x14ac:dyDescent="0.15">
      <c r="CX543" t="s">
        <v>4610</v>
      </c>
      <c r="CY543" s="27" t="s">
        <v>5151</v>
      </c>
      <c r="CZ543" s="27" t="s">
        <v>5158</v>
      </c>
    </row>
    <row r="544" spans="102:105" ht="15" customHeight="1" x14ac:dyDescent="0.15">
      <c r="CX544" t="s">
        <v>4701</v>
      </c>
      <c r="CY544" s="27" t="s">
        <v>5154</v>
      </c>
      <c r="CZ544" s="27" t="s">
        <v>5152</v>
      </c>
    </row>
    <row r="545" spans="102:105" ht="15" customHeight="1" x14ac:dyDescent="0.15">
      <c r="CX545" t="s">
        <v>4853</v>
      </c>
      <c r="CY545" s="27" t="s">
        <v>5153</v>
      </c>
      <c r="CZ545" s="27" t="s">
        <v>5154</v>
      </c>
    </row>
    <row r="546" spans="102:105" ht="15" customHeight="1" x14ac:dyDescent="0.15">
      <c r="CX546" t="s">
        <v>3261</v>
      </c>
      <c r="CZ546" s="27" t="s">
        <v>5152</v>
      </c>
    </row>
    <row r="547" spans="102:105" ht="15" customHeight="1" x14ac:dyDescent="0.15">
      <c r="CX547" t="s">
        <v>683</v>
      </c>
      <c r="CZ547" s="27" t="s">
        <v>5152</v>
      </c>
    </row>
    <row r="548" spans="102:105" ht="15" customHeight="1" x14ac:dyDescent="0.15">
      <c r="CX548" t="s">
        <v>1251</v>
      </c>
      <c r="CZ548" s="27" t="s">
        <v>5152</v>
      </c>
    </row>
    <row r="549" spans="102:105" ht="15" customHeight="1" x14ac:dyDescent="0.15">
      <c r="CX549" t="s">
        <v>3806</v>
      </c>
      <c r="CZ549" s="27" t="s">
        <v>5152</v>
      </c>
    </row>
    <row r="550" spans="102:105" ht="15" customHeight="1" x14ac:dyDescent="0.15">
      <c r="CX550" t="s">
        <v>4959</v>
      </c>
      <c r="CY550" s="27" t="s">
        <v>5153</v>
      </c>
      <c r="CZ550" s="27" t="s">
        <v>5153</v>
      </c>
      <c r="DA550" s="27" t="s">
        <v>5152</v>
      </c>
    </row>
    <row r="551" spans="102:105" ht="15" customHeight="1" x14ac:dyDescent="0.15">
      <c r="CX551" t="s">
        <v>4814</v>
      </c>
      <c r="CZ551" s="27" t="s">
        <v>5153</v>
      </c>
    </row>
    <row r="552" spans="102:105" ht="15" customHeight="1" x14ac:dyDescent="0.15">
      <c r="CX552" t="s">
        <v>3748</v>
      </c>
      <c r="CZ552" s="27" t="s">
        <v>5153</v>
      </c>
    </row>
    <row r="553" spans="102:105" ht="15" customHeight="1" x14ac:dyDescent="0.15">
      <c r="CX553" t="s">
        <v>4612</v>
      </c>
      <c r="CY553" s="27" t="s">
        <v>5151</v>
      </c>
      <c r="CZ553" s="27" t="s">
        <v>5153</v>
      </c>
    </row>
    <row r="554" spans="102:105" ht="15" customHeight="1" x14ac:dyDescent="0.15">
      <c r="CX554" t="s">
        <v>3318</v>
      </c>
      <c r="CZ554" s="27" t="s">
        <v>5151</v>
      </c>
    </row>
    <row r="555" spans="102:105" ht="15" customHeight="1" x14ac:dyDescent="0.15">
      <c r="CX555" t="s">
        <v>5086</v>
      </c>
      <c r="CY555" s="27" t="s">
        <v>5153</v>
      </c>
      <c r="CZ555" s="27" t="s">
        <v>5151</v>
      </c>
      <c r="DA555" s="27" t="s">
        <v>5151</v>
      </c>
    </row>
    <row r="556" spans="102:105" ht="15" customHeight="1" x14ac:dyDescent="0.15">
      <c r="CX556" t="s">
        <v>4923</v>
      </c>
      <c r="CY556" s="27" t="s">
        <v>5160</v>
      </c>
      <c r="CZ556" s="27" t="s">
        <v>5164</v>
      </c>
    </row>
    <row r="557" spans="102:105" ht="15" customHeight="1" x14ac:dyDescent="0.15">
      <c r="CX557" t="s">
        <v>4896</v>
      </c>
      <c r="CY557" s="27" t="s">
        <v>5153</v>
      </c>
      <c r="CZ557" s="27" t="s">
        <v>5152</v>
      </c>
      <c r="DA557" s="27" t="s">
        <v>5152</v>
      </c>
    </row>
    <row r="558" spans="102:105" ht="15" customHeight="1" x14ac:dyDescent="0.15">
      <c r="CX558" t="s">
        <v>4740</v>
      </c>
      <c r="CZ558" s="27" t="s">
        <v>5154</v>
      </c>
    </row>
    <row r="559" spans="102:105" ht="15" customHeight="1" x14ac:dyDescent="0.15">
      <c r="CX559" t="s">
        <v>5026</v>
      </c>
      <c r="CY559" s="27" t="s">
        <v>5153</v>
      </c>
      <c r="CZ559" s="27" t="s">
        <v>5154</v>
      </c>
    </row>
    <row r="560" spans="102:105" ht="15" customHeight="1" x14ac:dyDescent="0.15">
      <c r="CX560" t="s">
        <v>5170</v>
      </c>
      <c r="CY560" s="27" t="s">
        <v>5154</v>
      </c>
    </row>
    <row r="561" spans="102:104" ht="15" customHeight="1" x14ac:dyDescent="0.15">
      <c r="CX561" t="s">
        <v>244</v>
      </c>
      <c r="CY561" s="27" t="s">
        <v>5154</v>
      </c>
    </row>
    <row r="562" spans="102:104" ht="15" customHeight="1" x14ac:dyDescent="0.15">
      <c r="CX562" t="s">
        <v>5171</v>
      </c>
      <c r="CY562" s="27" t="s">
        <v>5154</v>
      </c>
    </row>
    <row r="563" spans="102:104" ht="15" customHeight="1" x14ac:dyDescent="0.15">
      <c r="CX563" t="s">
        <v>5172</v>
      </c>
      <c r="CY563" s="27" t="s">
        <v>5152</v>
      </c>
    </row>
    <row r="564" spans="102:104" ht="15" customHeight="1" x14ac:dyDescent="0.15">
      <c r="CX564" t="s">
        <v>1189</v>
      </c>
      <c r="CY564" s="27" t="s">
        <v>5152</v>
      </c>
    </row>
    <row r="565" spans="102:104" ht="15" customHeight="1" x14ac:dyDescent="0.15">
      <c r="CX565" t="s">
        <v>1190</v>
      </c>
      <c r="CY565" s="27" t="s">
        <v>5152</v>
      </c>
    </row>
    <row r="566" spans="102:104" ht="15" customHeight="1" x14ac:dyDescent="0.15">
      <c r="CX566" t="s">
        <v>421</v>
      </c>
      <c r="CY566" s="27" t="s">
        <v>5152</v>
      </c>
    </row>
    <row r="567" spans="102:104" ht="15" customHeight="1" x14ac:dyDescent="0.15">
      <c r="CX567" t="s">
        <v>214</v>
      </c>
      <c r="CY567" s="27" t="s">
        <v>5153</v>
      </c>
      <c r="CZ567" s="27" t="s">
        <v>5178</v>
      </c>
    </row>
    <row r="568" spans="102:104" ht="15" customHeight="1" x14ac:dyDescent="0.15">
      <c r="CX568" t="s">
        <v>214</v>
      </c>
      <c r="CY568" s="27" t="s">
        <v>5153</v>
      </c>
      <c r="CZ568" s="27" t="s">
        <v>5178</v>
      </c>
    </row>
    <row r="569" spans="102:104" ht="15" customHeight="1" x14ac:dyDescent="0.15">
      <c r="CX569" t="s">
        <v>546</v>
      </c>
      <c r="CY569" s="27" t="s">
        <v>5153</v>
      </c>
    </row>
    <row r="570" spans="102:104" ht="15" customHeight="1" x14ac:dyDescent="0.15">
      <c r="CX570" t="s">
        <v>1211</v>
      </c>
      <c r="CY570" s="27" t="s">
        <v>5153</v>
      </c>
    </row>
    <row r="571" spans="102:104" ht="15" customHeight="1" x14ac:dyDescent="0.15">
      <c r="CX571" t="s">
        <v>1212</v>
      </c>
      <c r="CY571" s="27" t="s">
        <v>5153</v>
      </c>
    </row>
    <row r="572" spans="102:104" ht="15" customHeight="1" x14ac:dyDescent="0.15">
      <c r="CX572" t="s">
        <v>500</v>
      </c>
      <c r="CY572" s="27" t="s">
        <v>5153</v>
      </c>
    </row>
    <row r="573" spans="102:104" ht="15" customHeight="1" x14ac:dyDescent="0.15">
      <c r="CX573" t="s">
        <v>1586</v>
      </c>
      <c r="CY573" s="27" t="s">
        <v>5154</v>
      </c>
    </row>
    <row r="574" spans="102:104" ht="15" customHeight="1" x14ac:dyDescent="0.15">
      <c r="CX574" t="s">
        <v>4206</v>
      </c>
      <c r="CY574" s="27" t="s">
        <v>5154</v>
      </c>
    </row>
    <row r="575" spans="102:104" ht="15" customHeight="1" x14ac:dyDescent="0.15">
      <c r="CX575" t="s">
        <v>5173</v>
      </c>
      <c r="CY575" s="27" t="s">
        <v>5154</v>
      </c>
    </row>
    <row r="576" spans="102:104" ht="15" customHeight="1" x14ac:dyDescent="0.15">
      <c r="CX576" t="s">
        <v>5174</v>
      </c>
      <c r="CY576" s="27" t="s">
        <v>5153</v>
      </c>
      <c r="CZ576" s="27" t="s">
        <v>5152</v>
      </c>
    </row>
    <row r="577" spans="102:104" ht="15" customHeight="1" x14ac:dyDescent="0.15">
      <c r="CX577" t="s">
        <v>5175</v>
      </c>
      <c r="CY577" s="27" t="s">
        <v>5152</v>
      </c>
    </row>
    <row r="578" spans="102:104" ht="15" customHeight="1" x14ac:dyDescent="0.15">
      <c r="CX578" t="s">
        <v>5176</v>
      </c>
      <c r="CY578" s="27" t="s">
        <v>5154</v>
      </c>
      <c r="CZ578" s="27" t="s">
        <v>5152</v>
      </c>
    </row>
    <row r="579" spans="102:104" ht="15" customHeight="1" x14ac:dyDescent="0.15">
      <c r="CX579" t="s">
        <v>5177</v>
      </c>
      <c r="CY579" s="27" t="s">
        <v>5151</v>
      </c>
      <c r="CZ579" s="27" t="s">
        <v>5178</v>
      </c>
    </row>
    <row r="580" spans="102:104" ht="15" customHeight="1" x14ac:dyDescent="0.15">
      <c r="CX580" t="s">
        <v>513</v>
      </c>
      <c r="CY580" s="27" t="s">
        <v>5154</v>
      </c>
      <c r="CZ580" s="27" t="s">
        <v>5152</v>
      </c>
    </row>
    <row r="581" spans="102:104" ht="15" customHeight="1" x14ac:dyDescent="0.15">
      <c r="CX581" t="s">
        <v>517</v>
      </c>
      <c r="CY581" s="27" t="s">
        <v>5154</v>
      </c>
      <c r="CZ581" s="27" t="s">
        <v>5152</v>
      </c>
    </row>
    <row r="582" spans="102:104" ht="15" customHeight="1" x14ac:dyDescent="0.15">
      <c r="CX582" t="s">
        <v>521</v>
      </c>
      <c r="CY582" s="27" t="s">
        <v>5154</v>
      </c>
      <c r="CZ582" s="27" t="s">
        <v>5152</v>
      </c>
    </row>
    <row r="583" spans="102:104" ht="15" customHeight="1" x14ac:dyDescent="0.15">
      <c r="CX583" t="s">
        <v>1018</v>
      </c>
      <c r="CY583" s="27" t="s">
        <v>5154</v>
      </c>
    </row>
    <row r="584" spans="102:104" ht="15" customHeight="1" x14ac:dyDescent="0.15">
      <c r="CX584" t="s">
        <v>1020</v>
      </c>
      <c r="CY584" s="27" t="s">
        <v>5154</v>
      </c>
    </row>
    <row r="585" spans="102:104" ht="15" customHeight="1" x14ac:dyDescent="0.15">
      <c r="CX585" t="s">
        <v>744</v>
      </c>
      <c r="CY585" s="27" t="s">
        <v>5154</v>
      </c>
    </row>
    <row r="586" spans="102:104" ht="15" customHeight="1" x14ac:dyDescent="0.15">
      <c r="CX586" t="s">
        <v>3249</v>
      </c>
      <c r="CY586" s="27" t="s">
        <v>5152</v>
      </c>
    </row>
    <row r="587" spans="102:104" ht="15" customHeight="1" x14ac:dyDescent="0.15">
      <c r="CX587" t="s">
        <v>955</v>
      </c>
      <c r="CY587" s="27" t="s">
        <v>5152</v>
      </c>
    </row>
    <row r="588" spans="102:104" ht="15" customHeight="1" x14ac:dyDescent="0.15">
      <c r="CX588" t="s">
        <v>174</v>
      </c>
      <c r="CY588" s="27" t="s">
        <v>5152</v>
      </c>
    </row>
    <row r="589" spans="102:104" ht="15" customHeight="1" x14ac:dyDescent="0.15">
      <c r="CX589" t="s">
        <v>916</v>
      </c>
      <c r="CY589" s="27" t="s">
        <v>5153</v>
      </c>
    </row>
    <row r="590" spans="102:104" ht="15" customHeight="1" x14ac:dyDescent="0.15">
      <c r="CX590" t="s">
        <v>911</v>
      </c>
      <c r="CY590" s="27" t="s">
        <v>5152</v>
      </c>
    </row>
    <row r="591" spans="102:104" ht="15" customHeight="1" x14ac:dyDescent="0.15">
      <c r="CX591" t="s">
        <v>913</v>
      </c>
      <c r="CY591" s="27" t="s">
        <v>5152</v>
      </c>
    </row>
    <row r="592" spans="102:104" ht="15" customHeight="1" x14ac:dyDescent="0.15">
      <c r="CX592" t="s">
        <v>3106</v>
      </c>
      <c r="CY592" s="27" t="s">
        <v>5152</v>
      </c>
    </row>
    <row r="593" spans="102:105" ht="15" customHeight="1" x14ac:dyDescent="0.15">
      <c r="CX593" t="s">
        <v>3210</v>
      </c>
      <c r="CY593" s="27" t="s">
        <v>5152</v>
      </c>
    </row>
    <row r="594" spans="102:105" ht="15" customHeight="1" x14ac:dyDescent="0.15">
      <c r="CX594" t="s">
        <v>227</v>
      </c>
      <c r="CY594" s="27" t="s">
        <v>5152</v>
      </c>
    </row>
    <row r="595" spans="102:105" ht="15" customHeight="1" x14ac:dyDescent="0.15">
      <c r="CX595" t="s">
        <v>568</v>
      </c>
      <c r="CY595" s="27" t="s">
        <v>5154</v>
      </c>
    </row>
    <row r="596" spans="102:105" ht="15" customHeight="1" x14ac:dyDescent="0.15">
      <c r="CX596" t="s">
        <v>3357</v>
      </c>
      <c r="CY596" s="27" t="s">
        <v>5154</v>
      </c>
    </row>
    <row r="597" spans="102:105" ht="15" customHeight="1" x14ac:dyDescent="0.15">
      <c r="CX597" t="s">
        <v>951</v>
      </c>
      <c r="CY597" s="27" t="s">
        <v>5154</v>
      </c>
    </row>
    <row r="598" spans="102:105" ht="15" customHeight="1" x14ac:dyDescent="0.15">
      <c r="CX598" t="s">
        <v>5197</v>
      </c>
      <c r="CY598" s="27" t="s">
        <v>5152</v>
      </c>
      <c r="CZ598" s="27" t="s">
        <v>5154</v>
      </c>
      <c r="DA598" s="27" t="s">
        <v>5154</v>
      </c>
    </row>
    <row r="599" spans="102:105" ht="15" customHeight="1" x14ac:dyDescent="0.15">
      <c r="CX599" t="s">
        <v>5191</v>
      </c>
      <c r="CY599" s="27" t="s">
        <v>5153</v>
      </c>
      <c r="CZ599" s="27" t="s">
        <v>5152</v>
      </c>
      <c r="DA599" s="27" t="s">
        <v>5162</v>
      </c>
    </row>
    <row r="600" spans="102:105" ht="15" customHeight="1" x14ac:dyDescent="0.15">
      <c r="CX600" t="s">
        <v>5190</v>
      </c>
      <c r="CY600" s="27" t="s">
        <v>5151</v>
      </c>
      <c r="CZ600" s="27" t="s">
        <v>5178</v>
      </c>
    </row>
    <row r="601" spans="102:105" ht="15" customHeight="1" x14ac:dyDescent="0.15">
      <c r="CX601" t="s">
        <v>5198</v>
      </c>
      <c r="CY601" s="27" t="s">
        <v>5153</v>
      </c>
      <c r="CZ601" s="27" t="s">
        <v>5151</v>
      </c>
      <c r="DA601" s="27" t="s">
        <v>5178</v>
      </c>
    </row>
    <row r="602" spans="102:105" ht="15" customHeight="1" x14ac:dyDescent="0.15">
      <c r="CX602" t="s">
        <v>5202</v>
      </c>
      <c r="CY602" s="27" t="s">
        <v>5153</v>
      </c>
      <c r="CZ602" s="27" t="s">
        <v>5151</v>
      </c>
    </row>
    <row r="603" spans="102:105" ht="15" customHeight="1" x14ac:dyDescent="0.15">
      <c r="CX603" t="s">
        <v>5206</v>
      </c>
      <c r="CY603" s="27" t="s">
        <v>5153</v>
      </c>
      <c r="CZ603" s="27" t="s">
        <v>5151</v>
      </c>
    </row>
    <row r="604" spans="102:105" ht="15" customHeight="1" x14ac:dyDescent="0.15">
      <c r="CX604" t="s">
        <v>5195</v>
      </c>
      <c r="CY604" s="27" t="s">
        <v>5178</v>
      </c>
    </row>
    <row r="605" spans="102:105" ht="15" customHeight="1" x14ac:dyDescent="0.15">
      <c r="CX605" t="s">
        <v>5194</v>
      </c>
      <c r="CY605" s="27" t="s">
        <v>5153</v>
      </c>
    </row>
    <row r="606" spans="102:105" ht="15" customHeight="1" x14ac:dyDescent="0.15">
      <c r="CX606" t="s">
        <v>5204</v>
      </c>
      <c r="CY606" s="27" t="s">
        <v>5151</v>
      </c>
    </row>
    <row r="607" spans="102:105" ht="15" customHeight="1" x14ac:dyDescent="0.15">
      <c r="CX607" t="s">
        <v>5205</v>
      </c>
      <c r="CY607" s="27" t="s">
        <v>5178</v>
      </c>
    </row>
    <row r="608" spans="102:105" ht="15" customHeight="1" x14ac:dyDescent="0.15">
      <c r="CX608" t="s">
        <v>5193</v>
      </c>
      <c r="CY608" s="27" t="s">
        <v>5162</v>
      </c>
    </row>
    <row r="609" spans="102:105" ht="15" customHeight="1" x14ac:dyDescent="0.15">
      <c r="CX609" t="s">
        <v>5196</v>
      </c>
      <c r="CY609" s="27" t="s">
        <v>5153</v>
      </c>
    </row>
    <row r="610" spans="102:105" ht="15" customHeight="1" x14ac:dyDescent="0.15">
      <c r="CX610" t="s">
        <v>5203</v>
      </c>
      <c r="CY610" s="27" t="s">
        <v>5151</v>
      </c>
    </row>
    <row r="611" spans="102:105" ht="15" customHeight="1" x14ac:dyDescent="0.15">
      <c r="CX611" t="s">
        <v>5192</v>
      </c>
      <c r="CY611" s="27" t="s">
        <v>5153</v>
      </c>
      <c r="CZ611" s="27" t="s">
        <v>5178</v>
      </c>
    </row>
    <row r="612" spans="102:105" ht="15" customHeight="1" x14ac:dyDescent="0.15">
      <c r="CX612" t="s">
        <v>5189</v>
      </c>
      <c r="CY612" s="27" t="s">
        <v>5153</v>
      </c>
      <c r="CZ612" s="27" t="s">
        <v>5178</v>
      </c>
    </row>
    <row r="613" spans="102:105" ht="15" customHeight="1" x14ac:dyDescent="0.15">
      <c r="CX613" t="s">
        <v>5208</v>
      </c>
      <c r="CY613" s="27" t="s">
        <v>5153</v>
      </c>
      <c r="CZ613" s="27" t="s">
        <v>5153</v>
      </c>
      <c r="DA613" s="27" t="s">
        <v>5152</v>
      </c>
    </row>
    <row r="614" spans="102:105" ht="15" customHeight="1" x14ac:dyDescent="0.15">
      <c r="CX614" t="s">
        <v>5213</v>
      </c>
      <c r="CY614" s="27" t="s">
        <v>5153</v>
      </c>
      <c r="CZ614" s="27" t="s">
        <v>5153</v>
      </c>
      <c r="DA614" s="27" t="s">
        <v>5178</v>
      </c>
    </row>
    <row r="615" spans="102:105" ht="15" customHeight="1" x14ac:dyDescent="0.15">
      <c r="CX615" t="s">
        <v>5211</v>
      </c>
      <c r="CY615" s="27" t="s">
        <v>5152</v>
      </c>
      <c r="CZ615" s="27" t="s">
        <v>5154</v>
      </c>
    </row>
    <row r="616" spans="102:105" ht="15" customHeight="1" x14ac:dyDescent="0.15">
      <c r="CX616" t="s">
        <v>5215</v>
      </c>
      <c r="CY616" s="27" t="s">
        <v>5153</v>
      </c>
      <c r="CZ616" s="27" t="s">
        <v>5153</v>
      </c>
      <c r="DA616" s="27" t="s">
        <v>5153</v>
      </c>
    </row>
    <row r="617" spans="102:105" ht="15" customHeight="1" x14ac:dyDescent="0.15">
      <c r="CX617" t="s">
        <v>5212</v>
      </c>
      <c r="CY617" s="27" t="s">
        <v>5153</v>
      </c>
      <c r="CZ617" s="27" t="s">
        <v>5153</v>
      </c>
      <c r="DA617" s="27" t="s">
        <v>5152</v>
      </c>
    </row>
    <row r="618" spans="102:105" ht="15" customHeight="1" x14ac:dyDescent="0.15">
      <c r="CX618" t="s">
        <v>5210</v>
      </c>
      <c r="CY618" s="27" t="s">
        <v>5151</v>
      </c>
    </row>
    <row r="619" spans="102:105" ht="15" customHeight="1" x14ac:dyDescent="0.15">
      <c r="CX619" t="s">
        <v>5216</v>
      </c>
      <c r="CY619" s="27" t="s">
        <v>5154</v>
      </c>
      <c r="CZ619" s="27" t="s">
        <v>5154</v>
      </c>
      <c r="DA619" s="27" t="s">
        <v>5154</v>
      </c>
    </row>
    <row r="620" spans="102:105" ht="15" customHeight="1" x14ac:dyDescent="0.15">
      <c r="CX620" t="s">
        <v>5217</v>
      </c>
      <c r="CY620" s="27" t="s">
        <v>5153</v>
      </c>
      <c r="CZ620" s="27" t="s">
        <v>5151</v>
      </c>
      <c r="DA620" s="27" t="s">
        <v>5151</v>
      </c>
    </row>
    <row r="621" spans="102:105" ht="15" customHeight="1" x14ac:dyDescent="0.15">
      <c r="CX621" t="s">
        <v>5218</v>
      </c>
      <c r="CY621" s="27" t="s">
        <v>5153</v>
      </c>
      <c r="CZ621" s="27" t="s">
        <v>5152</v>
      </c>
    </row>
    <row r="622" spans="102:105" ht="15" customHeight="1" x14ac:dyDescent="0.15">
      <c r="CX622" t="s">
        <v>5219</v>
      </c>
      <c r="CY622" s="27" t="s">
        <v>5153</v>
      </c>
      <c r="CZ622" s="27" t="s">
        <v>5153</v>
      </c>
      <c r="DA622" s="27" t="s">
        <v>5152</v>
      </c>
    </row>
    <row r="623" spans="102:105" ht="15" customHeight="1" x14ac:dyDescent="0.15">
      <c r="CX623" t="s">
        <v>5220</v>
      </c>
      <c r="CY623" s="27" t="s">
        <v>5153</v>
      </c>
      <c r="CZ623" s="27" t="s">
        <v>5151</v>
      </c>
    </row>
    <row r="624" spans="102:105" ht="15" customHeight="1" x14ac:dyDescent="0.15">
      <c r="CX624" t="s">
        <v>5221</v>
      </c>
      <c r="CY624" s="27" t="s">
        <v>5153</v>
      </c>
      <c r="CZ624" s="27" t="s">
        <v>5151</v>
      </c>
    </row>
    <row r="625" spans="102:105" ht="15" customHeight="1" x14ac:dyDescent="0.15">
      <c r="CX625" t="s">
        <v>5222</v>
      </c>
      <c r="CY625" s="27" t="s">
        <v>5153</v>
      </c>
      <c r="CZ625" s="27" t="s">
        <v>5178</v>
      </c>
    </row>
    <row r="626" spans="102:105" ht="15" customHeight="1" x14ac:dyDescent="0.15">
      <c r="CX626" t="s">
        <v>5223</v>
      </c>
      <c r="CY626" s="27" t="s">
        <v>5153</v>
      </c>
      <c r="CZ626" s="27" t="s">
        <v>5153</v>
      </c>
      <c r="DA626" s="27" t="s">
        <v>5152</v>
      </c>
    </row>
    <row r="627" spans="102:105" ht="15" customHeight="1" x14ac:dyDescent="0.15">
      <c r="CX627" t="s">
        <v>5224</v>
      </c>
      <c r="CY627" s="27" t="s">
        <v>5151</v>
      </c>
      <c r="CZ627" s="27" t="s">
        <v>5153</v>
      </c>
      <c r="DA627" s="27" t="s">
        <v>5153</v>
      </c>
    </row>
    <row r="628" spans="102:105" ht="15" customHeight="1" x14ac:dyDescent="0.15">
      <c r="CX628" t="s">
        <v>5225</v>
      </c>
      <c r="CY628" s="27" t="s">
        <v>5178</v>
      </c>
    </row>
    <row r="629" spans="102:105" ht="15" customHeight="1" x14ac:dyDescent="0.15">
      <c r="CX629" t="s">
        <v>5226</v>
      </c>
      <c r="CY629" s="27" t="s">
        <v>5153</v>
      </c>
    </row>
    <row r="630" spans="102:105" ht="15" customHeight="1" x14ac:dyDescent="0.15">
      <c r="CX630" t="s">
        <v>5227</v>
      </c>
      <c r="CY630" s="27" t="s">
        <v>5153</v>
      </c>
      <c r="CZ630" s="27" t="s">
        <v>5151</v>
      </c>
    </row>
    <row r="631" spans="102:105" ht="15" customHeight="1" x14ac:dyDescent="0.15">
      <c r="CX631" t="s">
        <v>5228</v>
      </c>
      <c r="CY631" s="27" t="s">
        <v>5152</v>
      </c>
    </row>
    <row r="632" spans="102:105" ht="15" customHeight="1" x14ac:dyDescent="0.15">
      <c r="CX632" t="s">
        <v>5229</v>
      </c>
      <c r="CY632" s="27" t="s">
        <v>5152</v>
      </c>
      <c r="CZ632" s="27" t="s">
        <v>5154</v>
      </c>
    </row>
    <row r="633" spans="102:105" ht="15" customHeight="1" x14ac:dyDescent="0.15">
      <c r="CX633" t="s">
        <v>5230</v>
      </c>
      <c r="CY633" s="27" t="s">
        <v>5155</v>
      </c>
      <c r="CZ633" s="27" t="s">
        <v>5151</v>
      </c>
    </row>
    <row r="634" spans="102:105" ht="15" customHeight="1" x14ac:dyDescent="0.15">
      <c r="CX634" t="s">
        <v>5250</v>
      </c>
      <c r="CY634" s="27" t="s">
        <v>5153</v>
      </c>
      <c r="CZ634" s="27" t="s">
        <v>5154</v>
      </c>
      <c r="DA634" s="27" t="s">
        <v>5154</v>
      </c>
    </row>
    <row r="635" spans="102:105" ht="15" customHeight="1" x14ac:dyDescent="0.15">
      <c r="CX635" t="s">
        <v>5257</v>
      </c>
      <c r="CY635" s="27" t="s">
        <v>5154</v>
      </c>
      <c r="CZ635" s="27" t="s">
        <v>5152</v>
      </c>
      <c r="DA635" s="27" t="s">
        <v>5152</v>
      </c>
    </row>
    <row r="636" spans="102:105" ht="15" customHeight="1" x14ac:dyDescent="0.15">
      <c r="CX636" t="s">
        <v>5259</v>
      </c>
      <c r="CY636" s="27" t="s">
        <v>5151</v>
      </c>
    </row>
    <row r="637" spans="102:105" ht="15" customHeight="1" x14ac:dyDescent="0.15">
      <c r="CX637" t="s">
        <v>5248</v>
      </c>
      <c r="CY637" s="27" t="s">
        <v>5154</v>
      </c>
    </row>
    <row r="638" spans="102:105" ht="15" customHeight="1" x14ac:dyDescent="0.15">
      <c r="CX638" t="s">
        <v>5249</v>
      </c>
      <c r="CY638" s="27" t="s">
        <v>5153</v>
      </c>
    </row>
    <row r="639" spans="102:105" ht="15" customHeight="1" x14ac:dyDescent="0.15">
      <c r="CX639" t="s">
        <v>5246</v>
      </c>
      <c r="CY639" s="27" t="s">
        <v>5153</v>
      </c>
      <c r="CZ639" s="27" t="s">
        <v>5154</v>
      </c>
      <c r="DA639" s="27" t="s">
        <v>5152</v>
      </c>
    </row>
    <row r="640" spans="102:105" ht="15" customHeight="1" x14ac:dyDescent="0.15">
      <c r="CX640" t="s">
        <v>5242</v>
      </c>
      <c r="CY640" s="27" t="s">
        <v>5153</v>
      </c>
      <c r="CZ640" s="27" t="s">
        <v>5152</v>
      </c>
    </row>
    <row r="641" spans="102:105" ht="15" customHeight="1" x14ac:dyDescent="0.15">
      <c r="CX641" t="s">
        <v>5244</v>
      </c>
      <c r="CY641" s="27" t="s">
        <v>5153</v>
      </c>
      <c r="CZ641" s="27" t="s">
        <v>5153</v>
      </c>
    </row>
    <row r="642" spans="102:105" ht="15" customHeight="1" x14ac:dyDescent="0.15">
      <c r="CX642" t="s">
        <v>5252</v>
      </c>
      <c r="CY642" s="27" t="s">
        <v>5153</v>
      </c>
      <c r="CZ642" s="27" t="s">
        <v>5152</v>
      </c>
    </row>
    <row r="643" spans="102:105" ht="15" customHeight="1" x14ac:dyDescent="0.15">
      <c r="CX643" t="s">
        <v>5255</v>
      </c>
      <c r="CY643" s="27" t="s">
        <v>5153</v>
      </c>
      <c r="CZ643" s="27" t="s">
        <v>5153</v>
      </c>
      <c r="DA643" s="27" t="s">
        <v>5162</v>
      </c>
    </row>
    <row r="644" spans="102:105" ht="15" customHeight="1" x14ac:dyDescent="0.15">
      <c r="CX644" t="s">
        <v>5254</v>
      </c>
      <c r="CY644" s="27" t="s">
        <v>5151</v>
      </c>
      <c r="CZ644" s="27" t="s">
        <v>5151</v>
      </c>
    </row>
    <row r="645" spans="102:105" ht="15" customHeight="1" x14ac:dyDescent="0.15">
      <c r="CX645" t="s">
        <v>5260</v>
      </c>
      <c r="CY645" s="27" t="s">
        <v>5152</v>
      </c>
    </row>
    <row r="646" spans="102:105" ht="15" customHeight="1" x14ac:dyDescent="0.15">
      <c r="CX646" t="s">
        <v>5261</v>
      </c>
      <c r="CY646" s="27" t="s">
        <v>5152</v>
      </c>
      <c r="CZ646" s="27" t="s">
        <v>5152</v>
      </c>
      <c r="DA646" s="27" t="s">
        <v>5152</v>
      </c>
    </row>
    <row r="647" spans="102:105" ht="15" customHeight="1" x14ac:dyDescent="0.15">
      <c r="CX647" t="s">
        <v>5263</v>
      </c>
      <c r="CY647" s="27" t="s">
        <v>5153</v>
      </c>
      <c r="CZ647" s="27" t="s">
        <v>5151</v>
      </c>
      <c r="DA647" s="27" t="s">
        <v>5151</v>
      </c>
    </row>
    <row r="648" spans="102:105" ht="15" customHeight="1" x14ac:dyDescent="0.15">
      <c r="CX648" t="s">
        <v>5265</v>
      </c>
      <c r="CY648" s="27" t="s">
        <v>5153</v>
      </c>
      <c r="CZ648" s="27" t="s">
        <v>5178</v>
      </c>
    </row>
    <row r="649" spans="102:105" ht="15" customHeight="1" x14ac:dyDescent="0.15">
      <c r="CX649" t="s">
        <v>5287</v>
      </c>
      <c r="CY649" s="27" t="s">
        <v>5153</v>
      </c>
      <c r="CZ649" s="27" t="s">
        <v>5151</v>
      </c>
      <c r="DA649" s="27" t="s">
        <v>5178</v>
      </c>
    </row>
    <row r="650" spans="102:105" ht="15" customHeight="1" x14ac:dyDescent="0.15">
      <c r="CX650" t="s">
        <v>5298</v>
      </c>
      <c r="CY650" s="27" t="s">
        <v>5151</v>
      </c>
      <c r="CZ650" s="27" t="s">
        <v>5153</v>
      </c>
      <c r="DA650" s="27" t="s">
        <v>5153</v>
      </c>
    </row>
    <row r="651" spans="102:105" ht="15" customHeight="1" x14ac:dyDescent="0.15">
      <c r="CX651" t="s">
        <v>5301</v>
      </c>
      <c r="CY651" s="27" t="s">
        <v>5153</v>
      </c>
      <c r="CZ651" s="27" t="s">
        <v>5153</v>
      </c>
      <c r="DA651" s="27" t="s">
        <v>5178</v>
      </c>
    </row>
    <row r="652" spans="102:105" ht="15" customHeight="1" x14ac:dyDescent="0.15">
      <c r="CX652" t="s">
        <v>5271</v>
      </c>
      <c r="CY652" s="27" t="s">
        <v>5152</v>
      </c>
      <c r="CZ652" s="27" t="s">
        <v>5152</v>
      </c>
    </row>
    <row r="653" spans="102:105" ht="15" customHeight="1" x14ac:dyDescent="0.15">
      <c r="CX653" t="s">
        <v>5306</v>
      </c>
      <c r="CY653" s="27" t="s">
        <v>5178</v>
      </c>
    </row>
    <row r="654" spans="102:105" ht="15" customHeight="1" x14ac:dyDescent="0.15">
      <c r="CX654" t="s">
        <v>5285</v>
      </c>
      <c r="CY654" s="27" t="s">
        <v>5153</v>
      </c>
      <c r="CZ654" s="27" t="s">
        <v>5151</v>
      </c>
      <c r="DA654" s="27" t="s">
        <v>5151</v>
      </c>
    </row>
    <row r="655" spans="102:105" ht="15" customHeight="1" x14ac:dyDescent="0.15">
      <c r="CX655" t="s">
        <v>5288</v>
      </c>
      <c r="CY655" s="27" t="s">
        <v>5153</v>
      </c>
      <c r="CZ655" s="27" t="s">
        <v>5153</v>
      </c>
      <c r="DA655" s="27" t="s">
        <v>5153</v>
      </c>
    </row>
    <row r="656" spans="102:105" ht="15" customHeight="1" x14ac:dyDescent="0.15">
      <c r="CX656" t="s">
        <v>5304</v>
      </c>
      <c r="CY656" s="27" t="s">
        <v>5151</v>
      </c>
      <c r="CZ656" s="27" t="s">
        <v>5153</v>
      </c>
      <c r="DA656" s="27" t="s">
        <v>5162</v>
      </c>
    </row>
    <row r="657" spans="102:105" ht="15" customHeight="1" x14ac:dyDescent="0.15">
      <c r="CX657" t="s">
        <v>5273</v>
      </c>
      <c r="CY657" s="27" t="s">
        <v>5153</v>
      </c>
      <c r="CZ657" s="27" t="s">
        <v>5154</v>
      </c>
      <c r="DA657" s="27" t="s">
        <v>5154</v>
      </c>
    </row>
    <row r="658" spans="102:105" ht="15" customHeight="1" x14ac:dyDescent="0.15">
      <c r="CX658" t="s">
        <v>5294</v>
      </c>
      <c r="CY658" s="27" t="s">
        <v>5151</v>
      </c>
      <c r="CZ658" s="27" t="s">
        <v>5153</v>
      </c>
    </row>
    <row r="659" spans="102:105" ht="15" customHeight="1" x14ac:dyDescent="0.15">
      <c r="CX659" t="s">
        <v>5293</v>
      </c>
      <c r="CY659" s="27" t="s">
        <v>5178</v>
      </c>
    </row>
    <row r="660" spans="102:105" ht="15" customHeight="1" x14ac:dyDescent="0.15">
      <c r="CX660" t="s">
        <v>5276</v>
      </c>
      <c r="CY660" s="27" t="s">
        <v>5152</v>
      </c>
    </row>
    <row r="661" spans="102:105" ht="15" customHeight="1" x14ac:dyDescent="0.15">
      <c r="CX661" t="s">
        <v>5275</v>
      </c>
      <c r="CY661" s="27" t="s">
        <v>5153</v>
      </c>
    </row>
    <row r="662" spans="102:105" ht="15" customHeight="1" x14ac:dyDescent="0.15">
      <c r="CX662" t="s">
        <v>5296</v>
      </c>
      <c r="CY662" s="27" t="s">
        <v>5151</v>
      </c>
    </row>
    <row r="663" spans="102:105" ht="15" customHeight="1" x14ac:dyDescent="0.15">
      <c r="CX663" t="s">
        <v>5297</v>
      </c>
      <c r="CY663" s="27" t="s">
        <v>5151</v>
      </c>
      <c r="CZ663" s="27" t="s">
        <v>5153</v>
      </c>
    </row>
    <row r="664" spans="102:105" ht="15" customHeight="1" x14ac:dyDescent="0.15">
      <c r="CX664" t="s">
        <v>5283</v>
      </c>
      <c r="CY664" s="27" t="s">
        <v>5151</v>
      </c>
      <c r="CZ664" s="27" t="s">
        <v>5151</v>
      </c>
      <c r="DA664" s="27" t="s">
        <v>5178</v>
      </c>
    </row>
    <row r="665" spans="102:105" ht="15" customHeight="1" x14ac:dyDescent="0.15">
      <c r="CX665" t="s">
        <v>5291</v>
      </c>
      <c r="CY665" s="27" t="s">
        <v>5153</v>
      </c>
      <c r="CZ665" s="27" t="s">
        <v>5154</v>
      </c>
      <c r="DA665" s="27" t="s">
        <v>5152</v>
      </c>
    </row>
    <row r="666" spans="102:105" ht="15" customHeight="1" x14ac:dyDescent="0.15">
      <c r="CX666" t="s">
        <v>5282</v>
      </c>
      <c r="CY666" s="27" t="s">
        <v>5153</v>
      </c>
    </row>
    <row r="667" spans="102:105" ht="15" customHeight="1" x14ac:dyDescent="0.15">
      <c r="CX667" t="s">
        <v>5279</v>
      </c>
      <c r="CY667" s="27" t="s">
        <v>5178</v>
      </c>
    </row>
    <row r="668" spans="102:105" ht="15" customHeight="1" x14ac:dyDescent="0.15">
      <c r="CX668" t="s">
        <v>5280</v>
      </c>
      <c r="CY668" s="27" t="s">
        <v>5151</v>
      </c>
      <c r="CZ668" s="27" t="s">
        <v>5153</v>
      </c>
      <c r="DA668" s="27" t="s">
        <v>5153</v>
      </c>
    </row>
    <row r="669" spans="102:105" ht="15" customHeight="1" x14ac:dyDescent="0.15">
      <c r="CX669" t="s">
        <v>5390</v>
      </c>
      <c r="CY669" s="27" t="s">
        <v>5153</v>
      </c>
      <c r="CZ669" s="27" t="s">
        <v>5151</v>
      </c>
      <c r="DA669" s="27" t="s">
        <v>5178</v>
      </c>
    </row>
    <row r="670" spans="102:105" ht="15" customHeight="1" x14ac:dyDescent="0.15">
      <c r="CX670" t="s">
        <v>5389</v>
      </c>
      <c r="CY670" s="27" t="s">
        <v>5153</v>
      </c>
      <c r="CZ670" s="27" t="s">
        <v>5152</v>
      </c>
      <c r="DA670" s="27" t="s">
        <v>5152</v>
      </c>
    </row>
    <row r="671" spans="102:105" ht="15" customHeight="1" x14ac:dyDescent="0.15">
      <c r="CX671" t="s">
        <v>5388</v>
      </c>
      <c r="CY671" s="27" t="s">
        <v>5153</v>
      </c>
      <c r="CZ671" s="27" t="s">
        <v>5154</v>
      </c>
      <c r="DA671" s="27" t="s">
        <v>5154</v>
      </c>
    </row>
    <row r="672" spans="102:105" ht="15" customHeight="1" x14ac:dyDescent="0.15">
      <c r="CX672" t="s">
        <v>5387</v>
      </c>
      <c r="CY672" s="27" t="s">
        <v>5153</v>
      </c>
      <c r="CZ672" s="27" t="s">
        <v>5152</v>
      </c>
    </row>
    <row r="673" spans="102:104" ht="15" customHeight="1" x14ac:dyDescent="0.15">
      <c r="CX673" t="s">
        <v>5313</v>
      </c>
      <c r="CY673" s="27" t="s">
        <v>5153</v>
      </c>
      <c r="CZ673" s="27" t="s">
        <v>5178</v>
      </c>
    </row>
  </sheetData>
  <phoneticPr fontId="1"/>
  <conditionalFormatting sqref="J95:K95 B5:E5 B23:E23 B41:E41 B59:E59 B77:E77 B95:E95 J5:K5 J23:K23 J41:K41 J59:K59 J77:K77">
    <cfRule type="cellIs" dxfId="2608" priority="1687" operator="equal">
      <formula>"C"</formula>
    </cfRule>
    <cfRule type="cellIs" dxfId="2607" priority="1688" operator="equal">
      <formula>"B"</formula>
    </cfRule>
    <cfRule type="cellIs" dxfId="2606" priority="1689" operator="equal">
      <formula>"A"</formula>
    </cfRule>
  </conditionalFormatting>
  <conditionalFormatting sqref="V1:AG1 V4:AG1048576 W2:AG3 B1:M1048576">
    <cfRule type="containsErrors" dxfId="2605" priority="1686">
      <formula>ISERROR(B1)</formula>
    </cfRule>
  </conditionalFormatting>
  <conditionalFormatting sqref="D1:E1048576 J1:K1048576">
    <cfRule type="cellIs" dxfId="2604" priority="1673" operator="equal">
      <formula>"◎"</formula>
    </cfRule>
    <cfRule type="cellIs" dxfId="2603" priority="1674" operator="equal">
      <formula>"△"</formula>
    </cfRule>
    <cfRule type="cellIs" dxfId="2602" priority="1675" operator="equal">
      <formula>"〇"</formula>
    </cfRule>
    <cfRule type="cellIs" dxfId="2601" priority="1676" operator="equal">
      <formula>"晩"</formula>
    </cfRule>
    <cfRule type="cellIs" dxfId="2600" priority="1677" operator="equal">
      <formula>"堅"</formula>
    </cfRule>
    <cfRule type="cellIs" dxfId="2599" priority="1678" operator="equal">
      <formula>"丈"</formula>
    </cfRule>
    <cfRule type="cellIs" dxfId="2598" priority="1679" operator="equal">
      <formula>"早"</formula>
    </cfRule>
    <cfRule type="cellIs" dxfId="2597" priority="1680" operator="equal">
      <formula>"気"</formula>
    </cfRule>
    <cfRule type="cellIs" dxfId="2596" priority="1681" operator="equal">
      <formula>"ダ"</formula>
    </cfRule>
    <cfRule type="cellIs" dxfId="2595" priority="1682" operator="equal">
      <formula>"長"</formula>
    </cfRule>
    <cfRule type="cellIs" dxfId="2594" priority="1683" operator="equal">
      <formula>"底"</formula>
    </cfRule>
    <cfRule type="cellIs" dxfId="2593" priority="1684" operator="equal">
      <formula>"短"</formula>
    </cfRule>
    <cfRule type="cellIs" dxfId="2592" priority="1685" operator="equal">
      <formula>0</formula>
    </cfRule>
  </conditionalFormatting>
  <conditionalFormatting sqref="J1:K1048576">
    <cfRule type="cellIs" dxfId="2591" priority="1671" operator="equal">
      <formula>"短"</formula>
    </cfRule>
    <cfRule type="cellIs" dxfId="2590" priority="1672" operator="equal">
      <formula>0</formula>
    </cfRule>
  </conditionalFormatting>
  <conditionalFormatting sqref="E1:E1048576 J1:K1048576">
    <cfRule type="cellIs" dxfId="2589" priority="1670" operator="equal">
      <formula>"速"</formula>
    </cfRule>
  </conditionalFormatting>
  <conditionalFormatting sqref="AC1:AG1048576">
    <cfRule type="cellIs" dxfId="2588" priority="1667" operator="equal">
      <formula>"C"</formula>
    </cfRule>
    <cfRule type="cellIs" dxfId="2587" priority="1668" operator="equal">
      <formula>"B"</formula>
    </cfRule>
    <cfRule type="cellIs" dxfId="2586" priority="1669" operator="equal">
      <formula>"A"</formula>
    </cfRule>
  </conditionalFormatting>
  <conditionalFormatting sqref="AB1:AB1048576 AD10 AD13 AD16 AD19 AD22 AD5">
    <cfRule type="cellIs" dxfId="2585" priority="1664" operator="equal">
      <formula>"△"</formula>
    </cfRule>
    <cfRule type="cellIs" dxfId="2584" priority="1665" operator="equal">
      <formula>"◎"</formula>
    </cfRule>
    <cfRule type="cellIs" dxfId="2583" priority="1666" operator="equal">
      <formula>"〇"</formula>
    </cfRule>
  </conditionalFormatting>
  <conditionalFormatting sqref="X1:X1048576">
    <cfRule type="cellIs" dxfId="2582" priority="1662" operator="equal">
      <formula>0</formula>
    </cfRule>
  </conditionalFormatting>
  <conditionalFormatting sqref="V2:V3">
    <cfRule type="containsErrors" dxfId="2581" priority="1583">
      <formula>ISERROR(V2)</formula>
    </cfRule>
  </conditionalFormatting>
  <conditionalFormatting sqref="N111:Q1048576">
    <cfRule type="containsErrors" dxfId="2580" priority="1576">
      <formula>ISERROR(N111)</formula>
    </cfRule>
  </conditionalFormatting>
  <conditionalFormatting sqref="P119:Q1048576 P111:Q117 N111:O1048576">
    <cfRule type="containsErrors" dxfId="2579" priority="1448">
      <formula>ISERROR(N111)</formula>
    </cfRule>
  </conditionalFormatting>
  <conditionalFormatting sqref="N111:Q1048576">
    <cfRule type="containsErrors" dxfId="2578" priority="1441">
      <formula>ISERROR(N111)</formula>
    </cfRule>
  </conditionalFormatting>
  <conditionalFormatting sqref="P119:Q1048576 P111:Q117 N111:O1048576">
    <cfRule type="containsErrors" dxfId="2577" priority="1440">
      <formula>ISERROR(N111)</formula>
    </cfRule>
  </conditionalFormatting>
  <conditionalFormatting sqref="W26">
    <cfRule type="containsErrors" dxfId="2576" priority="1425">
      <formula>ISERROR(W26)</formula>
    </cfRule>
  </conditionalFormatting>
  <conditionalFormatting sqref="X5">
    <cfRule type="containsErrors" dxfId="2575" priority="1424">
      <formula>ISERROR(X5)</formula>
    </cfRule>
  </conditionalFormatting>
  <conditionalFormatting sqref="X5">
    <cfRule type="cellIs" dxfId="2574" priority="1423" operator="equal">
      <formula>0</formula>
    </cfRule>
  </conditionalFormatting>
  <conditionalFormatting sqref="X5">
    <cfRule type="containsErrors" dxfId="2573" priority="1422">
      <formula>ISERROR(X5)</formula>
    </cfRule>
  </conditionalFormatting>
  <conditionalFormatting sqref="X5">
    <cfRule type="cellIs" dxfId="2572" priority="1421" operator="equal">
      <formula>0</formula>
    </cfRule>
  </conditionalFormatting>
  <conditionalFormatting sqref="X26">
    <cfRule type="containsErrors" dxfId="2571" priority="1420">
      <formula>ISERROR(X26)</formula>
    </cfRule>
  </conditionalFormatting>
  <conditionalFormatting sqref="X26">
    <cfRule type="cellIs" dxfId="2570" priority="1419" operator="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2569" priority="1418">
      <formula>ISERROR(N1)</formula>
    </cfRule>
  </conditionalFormatting>
  <conditionalFormatting sqref="O13">
    <cfRule type="containsErrors" dxfId="2568" priority="1417">
      <formula>ISERROR(O13)</formula>
    </cfRule>
  </conditionalFormatting>
  <conditionalFormatting sqref="O16">
    <cfRule type="containsErrors" dxfId="2567" priority="1416">
      <formula>ISERROR(O16)</formula>
    </cfRule>
  </conditionalFormatting>
  <conditionalFormatting sqref="O103">
    <cfRule type="containsErrors" dxfId="2566" priority="1415">
      <formula>ISERROR(O103)</formula>
    </cfRule>
  </conditionalFormatting>
  <conditionalFormatting sqref="O106">
    <cfRule type="containsErrors" dxfId="2565" priority="1414">
      <formula>ISERROR(O106)</formula>
    </cfRule>
  </conditionalFormatting>
  <conditionalFormatting sqref="O85">
    <cfRule type="containsErrors" dxfId="2564" priority="1413">
      <formula>ISERROR(O85)</formula>
    </cfRule>
  </conditionalFormatting>
  <conditionalFormatting sqref="O88">
    <cfRule type="containsErrors" dxfId="2563" priority="1412">
      <formula>ISERROR(O88)</formula>
    </cfRule>
  </conditionalFormatting>
  <conditionalFormatting sqref="O67">
    <cfRule type="containsErrors" dxfId="2562" priority="1411">
      <formula>ISERROR(O67)</formula>
    </cfRule>
  </conditionalFormatting>
  <conditionalFormatting sqref="O70">
    <cfRule type="containsErrors" dxfId="2561" priority="1410">
      <formula>ISERROR(O70)</formula>
    </cfRule>
  </conditionalFormatting>
  <conditionalFormatting sqref="O49">
    <cfRule type="containsErrors" dxfId="2560" priority="1409">
      <formula>ISERROR(O49)</formula>
    </cfRule>
  </conditionalFormatting>
  <conditionalFormatting sqref="O52">
    <cfRule type="containsErrors" dxfId="2559" priority="1408">
      <formula>ISERROR(O52)</formula>
    </cfRule>
  </conditionalFormatting>
  <conditionalFormatting sqref="O31">
    <cfRule type="containsErrors" dxfId="2558" priority="1407">
      <formula>ISERROR(O31)</formula>
    </cfRule>
  </conditionalFormatting>
  <conditionalFormatting sqref="O34">
    <cfRule type="containsErrors" dxfId="2557" priority="1406">
      <formula>ISERROR(O34)</formula>
    </cfRule>
  </conditionalFormatting>
  <conditionalFormatting sqref="O13">
    <cfRule type="containsErrors" dxfId="2556" priority="1405">
      <formula>ISERROR(O13)</formula>
    </cfRule>
  </conditionalFormatting>
  <conditionalFormatting sqref="O16">
    <cfRule type="containsErrors" dxfId="2555" priority="1404">
      <formula>ISERROR(O16)</formula>
    </cfRule>
  </conditionalFormatting>
  <conditionalFormatting sqref="O49">
    <cfRule type="containsErrors" dxfId="2554" priority="1403">
      <formula>ISERROR(O49)</formula>
    </cfRule>
  </conditionalFormatting>
  <conditionalFormatting sqref="O52">
    <cfRule type="containsErrors" dxfId="2553" priority="1402">
      <formula>ISERROR(O52)</formula>
    </cfRule>
  </conditionalFormatting>
  <conditionalFormatting sqref="O67">
    <cfRule type="containsErrors" dxfId="2552" priority="1401">
      <formula>ISERROR(O67)</formula>
    </cfRule>
  </conditionalFormatting>
  <conditionalFormatting sqref="O70">
    <cfRule type="containsErrors" dxfId="2551" priority="1400">
      <formula>ISERROR(O70)</formula>
    </cfRule>
  </conditionalFormatting>
  <conditionalFormatting sqref="O67">
    <cfRule type="containsErrors" dxfId="2550" priority="1399">
      <formula>ISERROR(O67)</formula>
    </cfRule>
  </conditionalFormatting>
  <conditionalFormatting sqref="O70">
    <cfRule type="containsErrors" dxfId="2549" priority="1398">
      <formula>ISERROR(O70)</formula>
    </cfRule>
  </conditionalFormatting>
  <conditionalFormatting sqref="O31">
    <cfRule type="containsErrors" dxfId="2548" priority="1397">
      <formula>ISERROR(O31)</formula>
    </cfRule>
  </conditionalFormatting>
  <conditionalFormatting sqref="O34">
    <cfRule type="containsErrors" dxfId="2547" priority="1396">
      <formula>ISERROR(O34)</formula>
    </cfRule>
  </conditionalFormatting>
  <conditionalFormatting sqref="O31">
    <cfRule type="containsErrors" dxfId="2546" priority="1395">
      <formula>ISERROR(O31)</formula>
    </cfRule>
  </conditionalFormatting>
  <conditionalFormatting sqref="O34">
    <cfRule type="containsErrors" dxfId="2545" priority="1394">
      <formula>ISERROR(O34)</formula>
    </cfRule>
  </conditionalFormatting>
  <conditionalFormatting sqref="O49">
    <cfRule type="containsErrors" dxfId="2544" priority="1393">
      <formula>ISERROR(O49)</formula>
    </cfRule>
  </conditionalFormatting>
  <conditionalFormatting sqref="O52">
    <cfRule type="containsErrors" dxfId="2543" priority="1392">
      <formula>ISERROR(O52)</formula>
    </cfRule>
  </conditionalFormatting>
  <conditionalFormatting sqref="O49">
    <cfRule type="containsErrors" dxfId="2542" priority="1391">
      <formula>ISERROR(O49)</formula>
    </cfRule>
  </conditionalFormatting>
  <conditionalFormatting sqref="O52">
    <cfRule type="containsErrors" dxfId="2541" priority="1390">
      <formula>ISERROR(O52)</formula>
    </cfRule>
  </conditionalFormatting>
  <conditionalFormatting sqref="O49">
    <cfRule type="containsErrors" dxfId="2540" priority="1389">
      <formula>ISERROR(O49)</formula>
    </cfRule>
  </conditionalFormatting>
  <conditionalFormatting sqref="O52">
    <cfRule type="containsErrors" dxfId="2539" priority="1388">
      <formula>ISERROR(O52)</formula>
    </cfRule>
  </conditionalFormatting>
  <conditionalFormatting sqref="O49">
    <cfRule type="containsErrors" dxfId="2538" priority="1387">
      <formula>ISERROR(O49)</formula>
    </cfRule>
  </conditionalFormatting>
  <conditionalFormatting sqref="O52">
    <cfRule type="containsErrors" dxfId="2537" priority="1386">
      <formula>ISERROR(O52)</formula>
    </cfRule>
  </conditionalFormatting>
  <conditionalFormatting sqref="O49">
    <cfRule type="containsErrors" dxfId="2536" priority="1385">
      <formula>ISERROR(O49)</formula>
    </cfRule>
  </conditionalFormatting>
  <conditionalFormatting sqref="O52">
    <cfRule type="containsErrors" dxfId="2535" priority="1384">
      <formula>ISERROR(O52)</formula>
    </cfRule>
  </conditionalFormatting>
  <conditionalFormatting sqref="O49">
    <cfRule type="containsErrors" dxfId="2534" priority="1383">
      <formula>ISERROR(O49)</formula>
    </cfRule>
  </conditionalFormatting>
  <conditionalFormatting sqref="O52">
    <cfRule type="containsErrors" dxfId="2533" priority="1382">
      <formula>ISERROR(O52)</formula>
    </cfRule>
  </conditionalFormatting>
  <conditionalFormatting sqref="O67">
    <cfRule type="containsErrors" dxfId="2532" priority="1381">
      <formula>ISERROR(O67)</formula>
    </cfRule>
  </conditionalFormatting>
  <conditionalFormatting sqref="O70">
    <cfRule type="containsErrors" dxfId="2531" priority="1380">
      <formula>ISERROR(O70)</formula>
    </cfRule>
  </conditionalFormatting>
  <conditionalFormatting sqref="O67">
    <cfRule type="containsErrors" dxfId="2530" priority="1379">
      <formula>ISERROR(O67)</formula>
    </cfRule>
  </conditionalFormatting>
  <conditionalFormatting sqref="O70">
    <cfRule type="containsErrors" dxfId="2529" priority="1378">
      <formula>ISERROR(O70)</formula>
    </cfRule>
  </conditionalFormatting>
  <conditionalFormatting sqref="O67">
    <cfRule type="containsErrors" dxfId="2528" priority="1377">
      <formula>ISERROR(O67)</formula>
    </cfRule>
  </conditionalFormatting>
  <conditionalFormatting sqref="O70">
    <cfRule type="containsErrors" dxfId="2527" priority="1376">
      <formula>ISERROR(O70)</formula>
    </cfRule>
  </conditionalFormatting>
  <conditionalFormatting sqref="O85">
    <cfRule type="containsErrors" dxfId="2526" priority="1375">
      <formula>ISERROR(O85)</formula>
    </cfRule>
  </conditionalFormatting>
  <conditionalFormatting sqref="O88">
    <cfRule type="containsErrors" dxfId="2525" priority="1374">
      <formula>ISERROR(O88)</formula>
    </cfRule>
  </conditionalFormatting>
  <conditionalFormatting sqref="O85">
    <cfRule type="containsErrors" dxfId="2524" priority="1373">
      <formula>ISERROR(O85)</formula>
    </cfRule>
  </conditionalFormatting>
  <conditionalFormatting sqref="O88">
    <cfRule type="containsErrors" dxfId="2523" priority="1372">
      <formula>ISERROR(O88)</formula>
    </cfRule>
  </conditionalFormatting>
  <conditionalFormatting sqref="O85">
    <cfRule type="containsErrors" dxfId="2522" priority="1371">
      <formula>ISERROR(O85)</formula>
    </cfRule>
  </conditionalFormatting>
  <conditionalFormatting sqref="O88">
    <cfRule type="containsErrors" dxfId="2521" priority="1370">
      <formula>ISERROR(O88)</formula>
    </cfRule>
  </conditionalFormatting>
  <conditionalFormatting sqref="O103">
    <cfRule type="containsErrors" dxfId="2520" priority="1369">
      <formula>ISERROR(O103)</formula>
    </cfRule>
  </conditionalFormatting>
  <conditionalFormatting sqref="O106">
    <cfRule type="containsErrors" dxfId="2519" priority="1368">
      <formula>ISERROR(O106)</formula>
    </cfRule>
  </conditionalFormatting>
  <conditionalFormatting sqref="O103">
    <cfRule type="containsErrors" dxfId="2518" priority="1367">
      <formula>ISERROR(O103)</formula>
    </cfRule>
  </conditionalFormatting>
  <conditionalFormatting sqref="O106">
    <cfRule type="containsErrors" dxfId="2517" priority="1366">
      <formula>ISERROR(O106)</formula>
    </cfRule>
  </conditionalFormatting>
  <conditionalFormatting sqref="O103">
    <cfRule type="containsErrors" dxfId="2516" priority="1365">
      <formula>ISERROR(O103)</formula>
    </cfRule>
  </conditionalFormatting>
  <conditionalFormatting sqref="O106">
    <cfRule type="containsErrors" dxfId="2515" priority="1364">
      <formula>ISERROR(O106)</formula>
    </cfRule>
  </conditionalFormatting>
  <conditionalFormatting sqref="O49">
    <cfRule type="containsErrors" dxfId="2514" priority="1363">
      <formula>ISERROR(O49)</formula>
    </cfRule>
  </conditionalFormatting>
  <conditionalFormatting sqref="O52">
    <cfRule type="containsErrors" dxfId="2513" priority="1362">
      <formula>ISERROR(O52)</formula>
    </cfRule>
  </conditionalFormatting>
  <conditionalFormatting sqref="O49">
    <cfRule type="containsErrors" dxfId="2512" priority="1361">
      <formula>ISERROR(O49)</formula>
    </cfRule>
  </conditionalFormatting>
  <conditionalFormatting sqref="O52">
    <cfRule type="containsErrors" dxfId="2511" priority="1360">
      <formula>ISERROR(O52)</formula>
    </cfRule>
  </conditionalFormatting>
  <conditionalFormatting sqref="O49">
    <cfRule type="containsErrors" dxfId="2510" priority="1359">
      <formula>ISERROR(O49)</formula>
    </cfRule>
  </conditionalFormatting>
  <conditionalFormatting sqref="O52">
    <cfRule type="containsErrors" dxfId="2509" priority="1358">
      <formula>ISERROR(O52)</formula>
    </cfRule>
  </conditionalFormatting>
  <conditionalFormatting sqref="O67">
    <cfRule type="containsErrors" dxfId="2508" priority="1357">
      <formula>ISERROR(O67)</formula>
    </cfRule>
  </conditionalFormatting>
  <conditionalFormatting sqref="O70">
    <cfRule type="containsErrors" dxfId="2507" priority="1356">
      <formula>ISERROR(O70)</formula>
    </cfRule>
  </conditionalFormatting>
  <conditionalFormatting sqref="O67">
    <cfRule type="containsErrors" dxfId="2506" priority="1355">
      <formula>ISERROR(O67)</formula>
    </cfRule>
  </conditionalFormatting>
  <conditionalFormatting sqref="O70">
    <cfRule type="containsErrors" dxfId="2505" priority="1354">
      <formula>ISERROR(O70)</formula>
    </cfRule>
  </conditionalFormatting>
  <conditionalFormatting sqref="O67">
    <cfRule type="containsErrors" dxfId="2504" priority="1353">
      <formula>ISERROR(O67)</formula>
    </cfRule>
  </conditionalFormatting>
  <conditionalFormatting sqref="O70">
    <cfRule type="containsErrors" dxfId="2503" priority="1352">
      <formula>ISERROR(O70)</formula>
    </cfRule>
  </conditionalFormatting>
  <conditionalFormatting sqref="O67">
    <cfRule type="containsErrors" dxfId="2502" priority="1351">
      <formula>ISERROR(O67)</formula>
    </cfRule>
  </conditionalFormatting>
  <conditionalFormatting sqref="O70">
    <cfRule type="containsErrors" dxfId="2501" priority="1350">
      <formula>ISERROR(O70)</formula>
    </cfRule>
  </conditionalFormatting>
  <conditionalFormatting sqref="O67">
    <cfRule type="containsErrors" dxfId="2500" priority="1349">
      <formula>ISERROR(O67)</formula>
    </cfRule>
  </conditionalFormatting>
  <conditionalFormatting sqref="O70">
    <cfRule type="containsErrors" dxfId="2499" priority="1348">
      <formula>ISERROR(O70)</formula>
    </cfRule>
  </conditionalFormatting>
  <conditionalFormatting sqref="O67">
    <cfRule type="containsErrors" dxfId="2498" priority="1347">
      <formula>ISERROR(O67)</formula>
    </cfRule>
  </conditionalFormatting>
  <conditionalFormatting sqref="O70">
    <cfRule type="containsErrors" dxfId="2497" priority="1346">
      <formula>ISERROR(O70)</formula>
    </cfRule>
  </conditionalFormatting>
  <conditionalFormatting sqref="O67">
    <cfRule type="containsErrors" dxfId="2496" priority="1345">
      <formula>ISERROR(O67)</formula>
    </cfRule>
  </conditionalFormatting>
  <conditionalFormatting sqref="O70">
    <cfRule type="containsErrors" dxfId="2495" priority="1344">
      <formula>ISERROR(O70)</formula>
    </cfRule>
  </conditionalFormatting>
  <conditionalFormatting sqref="O67">
    <cfRule type="containsErrors" dxfId="2494" priority="1343">
      <formula>ISERROR(O67)</formula>
    </cfRule>
  </conditionalFormatting>
  <conditionalFormatting sqref="O70">
    <cfRule type="containsErrors" dxfId="2493" priority="1342">
      <formula>ISERROR(O70)</formula>
    </cfRule>
  </conditionalFormatting>
  <conditionalFormatting sqref="O67">
    <cfRule type="containsErrors" dxfId="2492" priority="1341">
      <formula>ISERROR(O67)</formula>
    </cfRule>
  </conditionalFormatting>
  <conditionalFormatting sqref="O70">
    <cfRule type="containsErrors" dxfId="2491" priority="1340">
      <formula>ISERROR(O70)</formula>
    </cfRule>
  </conditionalFormatting>
  <conditionalFormatting sqref="O67">
    <cfRule type="containsErrors" dxfId="2490" priority="1339">
      <formula>ISERROR(O67)</formula>
    </cfRule>
  </conditionalFormatting>
  <conditionalFormatting sqref="O70">
    <cfRule type="containsErrors" dxfId="2489" priority="1338">
      <formula>ISERROR(O70)</formula>
    </cfRule>
  </conditionalFormatting>
  <conditionalFormatting sqref="O67">
    <cfRule type="containsErrors" dxfId="2488" priority="1337">
      <formula>ISERROR(O67)</formula>
    </cfRule>
  </conditionalFormatting>
  <conditionalFormatting sqref="O70">
    <cfRule type="containsErrors" dxfId="2487" priority="1336">
      <formula>ISERROR(O70)</formula>
    </cfRule>
  </conditionalFormatting>
  <conditionalFormatting sqref="O85">
    <cfRule type="containsErrors" dxfId="2486" priority="1335">
      <formula>ISERROR(O85)</formula>
    </cfRule>
  </conditionalFormatting>
  <conditionalFormatting sqref="O88">
    <cfRule type="containsErrors" dxfId="2485" priority="1334">
      <formula>ISERROR(O88)</formula>
    </cfRule>
  </conditionalFormatting>
  <conditionalFormatting sqref="O85">
    <cfRule type="containsErrors" dxfId="2484" priority="1333">
      <formula>ISERROR(O85)</formula>
    </cfRule>
  </conditionalFormatting>
  <conditionalFormatting sqref="O88">
    <cfRule type="containsErrors" dxfId="2483" priority="1332">
      <formula>ISERROR(O88)</formula>
    </cfRule>
  </conditionalFormatting>
  <conditionalFormatting sqref="O85">
    <cfRule type="containsErrors" dxfId="2482" priority="1331">
      <formula>ISERROR(O85)</formula>
    </cfRule>
  </conditionalFormatting>
  <conditionalFormatting sqref="O88">
    <cfRule type="containsErrors" dxfId="2481" priority="1330">
      <formula>ISERROR(O88)</formula>
    </cfRule>
  </conditionalFormatting>
  <conditionalFormatting sqref="O85">
    <cfRule type="containsErrors" dxfId="2480" priority="1329">
      <formula>ISERROR(O85)</formula>
    </cfRule>
  </conditionalFormatting>
  <conditionalFormatting sqref="O88">
    <cfRule type="containsErrors" dxfId="2479" priority="1328">
      <formula>ISERROR(O88)</formula>
    </cfRule>
  </conditionalFormatting>
  <conditionalFormatting sqref="O85">
    <cfRule type="containsErrors" dxfId="2478" priority="1327">
      <formula>ISERROR(O85)</formula>
    </cfRule>
  </conditionalFormatting>
  <conditionalFormatting sqref="O88">
    <cfRule type="containsErrors" dxfId="2477" priority="1326">
      <formula>ISERROR(O88)</formula>
    </cfRule>
  </conditionalFormatting>
  <conditionalFormatting sqref="O85">
    <cfRule type="containsErrors" dxfId="2476" priority="1325">
      <formula>ISERROR(O85)</formula>
    </cfRule>
  </conditionalFormatting>
  <conditionalFormatting sqref="O88">
    <cfRule type="containsErrors" dxfId="2475" priority="1324">
      <formula>ISERROR(O88)</formula>
    </cfRule>
  </conditionalFormatting>
  <conditionalFormatting sqref="O85">
    <cfRule type="containsErrors" dxfId="2474" priority="1323">
      <formula>ISERROR(O85)</formula>
    </cfRule>
  </conditionalFormatting>
  <conditionalFormatting sqref="O88">
    <cfRule type="containsErrors" dxfId="2473" priority="1322">
      <formula>ISERROR(O88)</formula>
    </cfRule>
  </conditionalFormatting>
  <conditionalFormatting sqref="O85">
    <cfRule type="containsErrors" dxfId="2472" priority="1321">
      <formula>ISERROR(O85)</formula>
    </cfRule>
  </conditionalFormatting>
  <conditionalFormatting sqref="O88">
    <cfRule type="containsErrors" dxfId="2471" priority="1320">
      <formula>ISERROR(O88)</formula>
    </cfRule>
  </conditionalFormatting>
  <conditionalFormatting sqref="O85">
    <cfRule type="containsErrors" dxfId="2470" priority="1319">
      <formula>ISERROR(O85)</formula>
    </cfRule>
  </conditionalFormatting>
  <conditionalFormatting sqref="O88">
    <cfRule type="containsErrors" dxfId="2469" priority="1318">
      <formula>ISERROR(O88)</formula>
    </cfRule>
  </conditionalFormatting>
  <conditionalFormatting sqref="O85">
    <cfRule type="containsErrors" dxfId="2468" priority="1317">
      <formula>ISERROR(O85)</formula>
    </cfRule>
  </conditionalFormatting>
  <conditionalFormatting sqref="O88">
    <cfRule type="containsErrors" dxfId="2467" priority="1316">
      <formula>ISERROR(O88)</formula>
    </cfRule>
  </conditionalFormatting>
  <conditionalFormatting sqref="O85">
    <cfRule type="containsErrors" dxfId="2466" priority="1315">
      <formula>ISERROR(O85)</formula>
    </cfRule>
  </conditionalFormatting>
  <conditionalFormatting sqref="O88">
    <cfRule type="containsErrors" dxfId="2465" priority="1314">
      <formula>ISERROR(O88)</formula>
    </cfRule>
  </conditionalFormatting>
  <conditionalFormatting sqref="O103">
    <cfRule type="containsErrors" dxfId="2464" priority="1313">
      <formula>ISERROR(O103)</formula>
    </cfRule>
  </conditionalFormatting>
  <conditionalFormatting sqref="O106">
    <cfRule type="containsErrors" dxfId="2463" priority="1312">
      <formula>ISERROR(O106)</formula>
    </cfRule>
  </conditionalFormatting>
  <conditionalFormatting sqref="O103">
    <cfRule type="containsErrors" dxfId="2462" priority="1311">
      <formula>ISERROR(O103)</formula>
    </cfRule>
  </conditionalFormatting>
  <conditionalFormatting sqref="O106">
    <cfRule type="containsErrors" dxfId="2461" priority="1310">
      <formula>ISERROR(O106)</formula>
    </cfRule>
  </conditionalFormatting>
  <conditionalFormatting sqref="O103">
    <cfRule type="containsErrors" dxfId="2460" priority="1309">
      <formula>ISERROR(O103)</formula>
    </cfRule>
  </conditionalFormatting>
  <conditionalFormatting sqref="O106">
    <cfRule type="containsErrors" dxfId="2459" priority="1308">
      <formula>ISERROR(O106)</formula>
    </cfRule>
  </conditionalFormatting>
  <conditionalFormatting sqref="O103">
    <cfRule type="containsErrors" dxfId="2458" priority="1307">
      <formula>ISERROR(O103)</formula>
    </cfRule>
  </conditionalFormatting>
  <conditionalFormatting sqref="O106">
    <cfRule type="containsErrors" dxfId="2457" priority="1306">
      <formula>ISERROR(O106)</formula>
    </cfRule>
  </conditionalFormatting>
  <conditionalFormatting sqref="O103">
    <cfRule type="containsErrors" dxfId="2456" priority="1305">
      <formula>ISERROR(O103)</formula>
    </cfRule>
  </conditionalFormatting>
  <conditionalFormatting sqref="O106">
    <cfRule type="containsErrors" dxfId="2455" priority="1304">
      <formula>ISERROR(O106)</formula>
    </cfRule>
  </conditionalFormatting>
  <conditionalFormatting sqref="O103">
    <cfRule type="containsErrors" dxfId="2454" priority="1303">
      <formula>ISERROR(O103)</formula>
    </cfRule>
  </conditionalFormatting>
  <conditionalFormatting sqref="O106">
    <cfRule type="containsErrors" dxfId="2453" priority="1302">
      <formula>ISERROR(O106)</formula>
    </cfRule>
  </conditionalFormatting>
  <conditionalFormatting sqref="O103">
    <cfRule type="containsErrors" dxfId="2452" priority="1301">
      <formula>ISERROR(O103)</formula>
    </cfRule>
  </conditionalFormatting>
  <conditionalFormatting sqref="O106">
    <cfRule type="containsErrors" dxfId="2451" priority="1300">
      <formula>ISERROR(O106)</formula>
    </cfRule>
  </conditionalFormatting>
  <conditionalFormatting sqref="O103">
    <cfRule type="containsErrors" dxfId="2450" priority="1299">
      <formula>ISERROR(O103)</formula>
    </cfRule>
  </conditionalFormatting>
  <conditionalFormatting sqref="O106">
    <cfRule type="containsErrors" dxfId="2449" priority="1298">
      <formula>ISERROR(O106)</formula>
    </cfRule>
  </conditionalFormatting>
  <conditionalFormatting sqref="O103">
    <cfRule type="containsErrors" dxfId="2448" priority="1297">
      <formula>ISERROR(O103)</formula>
    </cfRule>
  </conditionalFormatting>
  <conditionalFormatting sqref="O106">
    <cfRule type="containsErrors" dxfId="2447" priority="1296">
      <formula>ISERROR(O106)</formula>
    </cfRule>
  </conditionalFormatting>
  <conditionalFormatting sqref="O103">
    <cfRule type="containsErrors" dxfId="2446" priority="1295">
      <formula>ISERROR(O103)</formula>
    </cfRule>
  </conditionalFormatting>
  <conditionalFormatting sqref="O106">
    <cfRule type="containsErrors" dxfId="2445" priority="1294">
      <formula>ISERROR(O106)</formula>
    </cfRule>
  </conditionalFormatting>
  <conditionalFormatting sqref="O103">
    <cfRule type="containsErrors" dxfId="2444" priority="1293">
      <formula>ISERROR(O103)</formula>
    </cfRule>
  </conditionalFormatting>
  <conditionalFormatting sqref="O106">
    <cfRule type="containsErrors" dxfId="2443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2442" priority="1291">
      <formula>ISERROR(N1)</formula>
    </cfRule>
  </conditionalFormatting>
  <conditionalFormatting sqref="O13">
    <cfRule type="containsErrors" dxfId="2441" priority="1290">
      <formula>ISERROR(O13)</formula>
    </cfRule>
  </conditionalFormatting>
  <conditionalFormatting sqref="O16">
    <cfRule type="containsErrors" dxfId="2440" priority="1289">
      <formula>ISERROR(O16)</formula>
    </cfRule>
  </conditionalFormatting>
  <conditionalFormatting sqref="O103">
    <cfRule type="containsErrors" dxfId="2439" priority="1288">
      <formula>ISERROR(O103)</formula>
    </cfRule>
  </conditionalFormatting>
  <conditionalFormatting sqref="O106">
    <cfRule type="containsErrors" dxfId="2438" priority="1287">
      <formula>ISERROR(O106)</formula>
    </cfRule>
  </conditionalFormatting>
  <conditionalFormatting sqref="O85">
    <cfRule type="containsErrors" dxfId="2437" priority="1286">
      <formula>ISERROR(O85)</formula>
    </cfRule>
  </conditionalFormatting>
  <conditionalFormatting sqref="O88">
    <cfRule type="containsErrors" dxfId="2436" priority="1285">
      <formula>ISERROR(O88)</formula>
    </cfRule>
  </conditionalFormatting>
  <conditionalFormatting sqref="O67">
    <cfRule type="containsErrors" dxfId="2435" priority="1284">
      <formula>ISERROR(O67)</formula>
    </cfRule>
  </conditionalFormatting>
  <conditionalFormatting sqref="O70">
    <cfRule type="containsErrors" dxfId="2434" priority="1283">
      <formula>ISERROR(O70)</formula>
    </cfRule>
  </conditionalFormatting>
  <conditionalFormatting sqref="O49">
    <cfRule type="containsErrors" dxfId="2433" priority="1282">
      <formula>ISERROR(O49)</formula>
    </cfRule>
  </conditionalFormatting>
  <conditionalFormatting sqref="O52">
    <cfRule type="containsErrors" dxfId="2432" priority="1281">
      <formula>ISERROR(O52)</formula>
    </cfRule>
  </conditionalFormatting>
  <conditionalFormatting sqref="O31">
    <cfRule type="containsErrors" dxfId="2431" priority="1280">
      <formula>ISERROR(O31)</formula>
    </cfRule>
  </conditionalFormatting>
  <conditionalFormatting sqref="O34">
    <cfRule type="containsErrors" dxfId="2430" priority="1279">
      <formula>ISERROR(O34)</formula>
    </cfRule>
  </conditionalFormatting>
  <conditionalFormatting sqref="O13">
    <cfRule type="containsErrors" dxfId="2429" priority="1278">
      <formula>ISERROR(O13)</formula>
    </cfRule>
  </conditionalFormatting>
  <conditionalFormatting sqref="O16">
    <cfRule type="containsErrors" dxfId="2428" priority="1277">
      <formula>ISERROR(O16)</formula>
    </cfRule>
  </conditionalFormatting>
  <conditionalFormatting sqref="O49">
    <cfRule type="containsErrors" dxfId="2427" priority="1276">
      <formula>ISERROR(O49)</formula>
    </cfRule>
  </conditionalFormatting>
  <conditionalFormatting sqref="O52">
    <cfRule type="containsErrors" dxfId="2426" priority="1275">
      <formula>ISERROR(O52)</formula>
    </cfRule>
  </conditionalFormatting>
  <conditionalFormatting sqref="O67">
    <cfRule type="containsErrors" dxfId="2425" priority="1274">
      <formula>ISERROR(O67)</formula>
    </cfRule>
  </conditionalFormatting>
  <conditionalFormatting sqref="O70">
    <cfRule type="containsErrors" dxfId="2424" priority="1273">
      <formula>ISERROR(O70)</formula>
    </cfRule>
  </conditionalFormatting>
  <conditionalFormatting sqref="O67">
    <cfRule type="containsErrors" dxfId="2423" priority="1272">
      <formula>ISERROR(O67)</formula>
    </cfRule>
  </conditionalFormatting>
  <conditionalFormatting sqref="O70">
    <cfRule type="containsErrors" dxfId="2422" priority="1271">
      <formula>ISERROR(O70)</formula>
    </cfRule>
  </conditionalFormatting>
  <conditionalFormatting sqref="O31">
    <cfRule type="containsErrors" dxfId="2421" priority="1270">
      <formula>ISERROR(O31)</formula>
    </cfRule>
  </conditionalFormatting>
  <conditionalFormatting sqref="O34">
    <cfRule type="containsErrors" dxfId="2420" priority="1269">
      <formula>ISERROR(O34)</formula>
    </cfRule>
  </conditionalFormatting>
  <conditionalFormatting sqref="O31">
    <cfRule type="containsErrors" dxfId="2419" priority="1268">
      <formula>ISERROR(O31)</formula>
    </cfRule>
  </conditionalFormatting>
  <conditionalFormatting sqref="O34">
    <cfRule type="containsErrors" dxfId="2418" priority="1267">
      <formula>ISERROR(O34)</formula>
    </cfRule>
  </conditionalFormatting>
  <conditionalFormatting sqref="O49">
    <cfRule type="containsErrors" dxfId="2417" priority="1266">
      <formula>ISERROR(O49)</formula>
    </cfRule>
  </conditionalFormatting>
  <conditionalFormatting sqref="O52">
    <cfRule type="containsErrors" dxfId="2416" priority="1265">
      <formula>ISERROR(O52)</formula>
    </cfRule>
  </conditionalFormatting>
  <conditionalFormatting sqref="O49">
    <cfRule type="containsErrors" dxfId="2415" priority="1264">
      <formula>ISERROR(O49)</formula>
    </cfRule>
  </conditionalFormatting>
  <conditionalFormatting sqref="O52">
    <cfRule type="containsErrors" dxfId="2414" priority="1263">
      <formula>ISERROR(O52)</formula>
    </cfRule>
  </conditionalFormatting>
  <conditionalFormatting sqref="O49">
    <cfRule type="containsErrors" dxfId="2413" priority="1262">
      <formula>ISERROR(O49)</formula>
    </cfRule>
  </conditionalFormatting>
  <conditionalFormatting sqref="O52">
    <cfRule type="containsErrors" dxfId="2412" priority="1261">
      <formula>ISERROR(O52)</formula>
    </cfRule>
  </conditionalFormatting>
  <conditionalFormatting sqref="O49">
    <cfRule type="containsErrors" dxfId="2411" priority="1260">
      <formula>ISERROR(O49)</formula>
    </cfRule>
  </conditionalFormatting>
  <conditionalFormatting sqref="O52">
    <cfRule type="containsErrors" dxfId="2410" priority="1259">
      <formula>ISERROR(O52)</formula>
    </cfRule>
  </conditionalFormatting>
  <conditionalFormatting sqref="O49">
    <cfRule type="containsErrors" dxfId="2409" priority="1258">
      <formula>ISERROR(O49)</formula>
    </cfRule>
  </conditionalFormatting>
  <conditionalFormatting sqref="O52">
    <cfRule type="containsErrors" dxfId="2408" priority="1257">
      <formula>ISERROR(O52)</formula>
    </cfRule>
  </conditionalFormatting>
  <conditionalFormatting sqref="O49">
    <cfRule type="containsErrors" dxfId="2407" priority="1256">
      <formula>ISERROR(O49)</formula>
    </cfRule>
  </conditionalFormatting>
  <conditionalFormatting sqref="O52">
    <cfRule type="containsErrors" dxfId="2406" priority="1255">
      <formula>ISERROR(O52)</formula>
    </cfRule>
  </conditionalFormatting>
  <conditionalFormatting sqref="O67">
    <cfRule type="containsErrors" dxfId="2405" priority="1254">
      <formula>ISERROR(O67)</formula>
    </cfRule>
  </conditionalFormatting>
  <conditionalFormatting sqref="O70">
    <cfRule type="containsErrors" dxfId="2404" priority="1253">
      <formula>ISERROR(O70)</formula>
    </cfRule>
  </conditionalFormatting>
  <conditionalFormatting sqref="O67">
    <cfRule type="containsErrors" dxfId="2403" priority="1252">
      <formula>ISERROR(O67)</formula>
    </cfRule>
  </conditionalFormatting>
  <conditionalFormatting sqref="O70">
    <cfRule type="containsErrors" dxfId="2402" priority="1251">
      <formula>ISERROR(O70)</formula>
    </cfRule>
  </conditionalFormatting>
  <conditionalFormatting sqref="O67">
    <cfRule type="containsErrors" dxfId="2401" priority="1250">
      <formula>ISERROR(O67)</formula>
    </cfRule>
  </conditionalFormatting>
  <conditionalFormatting sqref="O70">
    <cfRule type="containsErrors" dxfId="2400" priority="1249">
      <formula>ISERROR(O70)</formula>
    </cfRule>
  </conditionalFormatting>
  <conditionalFormatting sqref="O85">
    <cfRule type="containsErrors" dxfId="2399" priority="1248">
      <formula>ISERROR(O85)</formula>
    </cfRule>
  </conditionalFormatting>
  <conditionalFormatting sqref="O88">
    <cfRule type="containsErrors" dxfId="2398" priority="1247">
      <formula>ISERROR(O88)</formula>
    </cfRule>
  </conditionalFormatting>
  <conditionalFormatting sqref="O85">
    <cfRule type="containsErrors" dxfId="2397" priority="1246">
      <formula>ISERROR(O85)</formula>
    </cfRule>
  </conditionalFormatting>
  <conditionalFormatting sqref="O88">
    <cfRule type="containsErrors" dxfId="2396" priority="1245">
      <formula>ISERROR(O88)</formula>
    </cfRule>
  </conditionalFormatting>
  <conditionalFormatting sqref="O85">
    <cfRule type="containsErrors" dxfId="2395" priority="1244">
      <formula>ISERROR(O85)</formula>
    </cfRule>
  </conditionalFormatting>
  <conditionalFormatting sqref="O88">
    <cfRule type="containsErrors" dxfId="2394" priority="1243">
      <formula>ISERROR(O88)</formula>
    </cfRule>
  </conditionalFormatting>
  <conditionalFormatting sqref="O103">
    <cfRule type="containsErrors" dxfId="2393" priority="1242">
      <formula>ISERROR(O103)</formula>
    </cfRule>
  </conditionalFormatting>
  <conditionalFormatting sqref="O106">
    <cfRule type="containsErrors" dxfId="2392" priority="1241">
      <formula>ISERROR(O106)</formula>
    </cfRule>
  </conditionalFormatting>
  <conditionalFormatting sqref="O103">
    <cfRule type="containsErrors" dxfId="2391" priority="1240">
      <formula>ISERROR(O103)</formula>
    </cfRule>
  </conditionalFormatting>
  <conditionalFormatting sqref="O106">
    <cfRule type="containsErrors" dxfId="2390" priority="1239">
      <formula>ISERROR(O106)</formula>
    </cfRule>
  </conditionalFormatting>
  <conditionalFormatting sqref="O103">
    <cfRule type="containsErrors" dxfId="2389" priority="1238">
      <formula>ISERROR(O103)</formula>
    </cfRule>
  </conditionalFormatting>
  <conditionalFormatting sqref="O106">
    <cfRule type="containsErrors" dxfId="2388" priority="1237">
      <formula>ISERROR(O106)</formula>
    </cfRule>
  </conditionalFormatting>
  <conditionalFormatting sqref="O49">
    <cfRule type="containsErrors" dxfId="2387" priority="1236">
      <formula>ISERROR(O49)</formula>
    </cfRule>
  </conditionalFormatting>
  <conditionalFormatting sqref="O52">
    <cfRule type="containsErrors" dxfId="2386" priority="1235">
      <formula>ISERROR(O52)</formula>
    </cfRule>
  </conditionalFormatting>
  <conditionalFormatting sqref="O49">
    <cfRule type="containsErrors" dxfId="2385" priority="1234">
      <formula>ISERROR(O49)</formula>
    </cfRule>
  </conditionalFormatting>
  <conditionalFormatting sqref="O52">
    <cfRule type="containsErrors" dxfId="2384" priority="1233">
      <formula>ISERROR(O52)</formula>
    </cfRule>
  </conditionalFormatting>
  <conditionalFormatting sqref="O49">
    <cfRule type="containsErrors" dxfId="2383" priority="1232">
      <formula>ISERROR(O49)</formula>
    </cfRule>
  </conditionalFormatting>
  <conditionalFormatting sqref="O52">
    <cfRule type="containsErrors" dxfId="2382" priority="1231">
      <formula>ISERROR(O52)</formula>
    </cfRule>
  </conditionalFormatting>
  <conditionalFormatting sqref="O67">
    <cfRule type="containsErrors" dxfId="2381" priority="1230">
      <formula>ISERROR(O67)</formula>
    </cfRule>
  </conditionalFormatting>
  <conditionalFormatting sqref="O70">
    <cfRule type="containsErrors" dxfId="2380" priority="1229">
      <formula>ISERROR(O70)</formula>
    </cfRule>
  </conditionalFormatting>
  <conditionalFormatting sqref="O67">
    <cfRule type="containsErrors" dxfId="2379" priority="1228">
      <formula>ISERROR(O67)</formula>
    </cfRule>
  </conditionalFormatting>
  <conditionalFormatting sqref="O70">
    <cfRule type="containsErrors" dxfId="2378" priority="1227">
      <formula>ISERROR(O70)</formula>
    </cfRule>
  </conditionalFormatting>
  <conditionalFormatting sqref="O67">
    <cfRule type="containsErrors" dxfId="2377" priority="1226">
      <formula>ISERROR(O67)</formula>
    </cfRule>
  </conditionalFormatting>
  <conditionalFormatting sqref="O70">
    <cfRule type="containsErrors" dxfId="2376" priority="1225">
      <formula>ISERROR(O70)</formula>
    </cfRule>
  </conditionalFormatting>
  <conditionalFormatting sqref="O67">
    <cfRule type="containsErrors" dxfId="2375" priority="1224">
      <formula>ISERROR(O67)</formula>
    </cfRule>
  </conditionalFormatting>
  <conditionalFormatting sqref="O70">
    <cfRule type="containsErrors" dxfId="2374" priority="1223">
      <formula>ISERROR(O70)</formula>
    </cfRule>
  </conditionalFormatting>
  <conditionalFormatting sqref="O67">
    <cfRule type="containsErrors" dxfId="2373" priority="1222">
      <formula>ISERROR(O67)</formula>
    </cfRule>
  </conditionalFormatting>
  <conditionalFormatting sqref="O70">
    <cfRule type="containsErrors" dxfId="2372" priority="1221">
      <formula>ISERROR(O70)</formula>
    </cfRule>
  </conditionalFormatting>
  <conditionalFormatting sqref="O67">
    <cfRule type="containsErrors" dxfId="2371" priority="1220">
      <formula>ISERROR(O67)</formula>
    </cfRule>
  </conditionalFormatting>
  <conditionalFormatting sqref="O70">
    <cfRule type="containsErrors" dxfId="2370" priority="1219">
      <formula>ISERROR(O70)</formula>
    </cfRule>
  </conditionalFormatting>
  <conditionalFormatting sqref="O67">
    <cfRule type="containsErrors" dxfId="2369" priority="1218">
      <formula>ISERROR(O67)</formula>
    </cfRule>
  </conditionalFormatting>
  <conditionalFormatting sqref="O70">
    <cfRule type="containsErrors" dxfId="2368" priority="1217">
      <formula>ISERROR(O70)</formula>
    </cfRule>
  </conditionalFormatting>
  <conditionalFormatting sqref="O67">
    <cfRule type="containsErrors" dxfId="2367" priority="1216">
      <formula>ISERROR(O67)</formula>
    </cfRule>
  </conditionalFormatting>
  <conditionalFormatting sqref="O70">
    <cfRule type="containsErrors" dxfId="2366" priority="1215">
      <formula>ISERROR(O70)</formula>
    </cfRule>
  </conditionalFormatting>
  <conditionalFormatting sqref="O67">
    <cfRule type="containsErrors" dxfId="2365" priority="1214">
      <formula>ISERROR(O67)</formula>
    </cfRule>
  </conditionalFormatting>
  <conditionalFormatting sqref="O70">
    <cfRule type="containsErrors" dxfId="2364" priority="1213">
      <formula>ISERROR(O70)</formula>
    </cfRule>
  </conditionalFormatting>
  <conditionalFormatting sqref="O67">
    <cfRule type="containsErrors" dxfId="2363" priority="1212">
      <formula>ISERROR(O67)</formula>
    </cfRule>
  </conditionalFormatting>
  <conditionalFormatting sqref="O70">
    <cfRule type="containsErrors" dxfId="2362" priority="1211">
      <formula>ISERROR(O70)</formula>
    </cfRule>
  </conditionalFormatting>
  <conditionalFormatting sqref="O67">
    <cfRule type="containsErrors" dxfId="2361" priority="1210">
      <formula>ISERROR(O67)</formula>
    </cfRule>
  </conditionalFormatting>
  <conditionalFormatting sqref="O70">
    <cfRule type="containsErrors" dxfId="2360" priority="1209">
      <formula>ISERROR(O70)</formula>
    </cfRule>
  </conditionalFormatting>
  <conditionalFormatting sqref="O85">
    <cfRule type="containsErrors" dxfId="2359" priority="1208">
      <formula>ISERROR(O85)</formula>
    </cfRule>
  </conditionalFormatting>
  <conditionalFormatting sqref="O88">
    <cfRule type="containsErrors" dxfId="2358" priority="1207">
      <formula>ISERROR(O88)</formula>
    </cfRule>
  </conditionalFormatting>
  <conditionalFormatting sqref="O85">
    <cfRule type="containsErrors" dxfId="2357" priority="1206">
      <formula>ISERROR(O85)</formula>
    </cfRule>
  </conditionalFormatting>
  <conditionalFormatting sqref="O88">
    <cfRule type="containsErrors" dxfId="2356" priority="1205">
      <formula>ISERROR(O88)</formula>
    </cfRule>
  </conditionalFormatting>
  <conditionalFormatting sqref="O85">
    <cfRule type="containsErrors" dxfId="2355" priority="1204">
      <formula>ISERROR(O85)</formula>
    </cfRule>
  </conditionalFormatting>
  <conditionalFormatting sqref="O88">
    <cfRule type="containsErrors" dxfId="2354" priority="1203">
      <formula>ISERROR(O88)</formula>
    </cfRule>
  </conditionalFormatting>
  <conditionalFormatting sqref="O85">
    <cfRule type="containsErrors" dxfId="2353" priority="1202">
      <formula>ISERROR(O85)</formula>
    </cfRule>
  </conditionalFormatting>
  <conditionalFormatting sqref="O88">
    <cfRule type="containsErrors" dxfId="2352" priority="1201">
      <formula>ISERROR(O88)</formula>
    </cfRule>
  </conditionalFormatting>
  <conditionalFormatting sqref="O85">
    <cfRule type="containsErrors" dxfId="2351" priority="1200">
      <formula>ISERROR(O85)</formula>
    </cfRule>
  </conditionalFormatting>
  <conditionalFormatting sqref="O88">
    <cfRule type="containsErrors" dxfId="2350" priority="1199">
      <formula>ISERROR(O88)</formula>
    </cfRule>
  </conditionalFormatting>
  <conditionalFormatting sqref="O85">
    <cfRule type="containsErrors" dxfId="2349" priority="1198">
      <formula>ISERROR(O85)</formula>
    </cfRule>
  </conditionalFormatting>
  <conditionalFormatting sqref="O88">
    <cfRule type="containsErrors" dxfId="2348" priority="1197">
      <formula>ISERROR(O88)</formula>
    </cfRule>
  </conditionalFormatting>
  <conditionalFormatting sqref="O85">
    <cfRule type="containsErrors" dxfId="2347" priority="1196">
      <formula>ISERROR(O85)</formula>
    </cfRule>
  </conditionalFormatting>
  <conditionalFormatting sqref="O88">
    <cfRule type="containsErrors" dxfId="2346" priority="1195">
      <formula>ISERROR(O88)</formula>
    </cfRule>
  </conditionalFormatting>
  <conditionalFormatting sqref="O85">
    <cfRule type="containsErrors" dxfId="2345" priority="1194">
      <formula>ISERROR(O85)</formula>
    </cfRule>
  </conditionalFormatting>
  <conditionalFormatting sqref="O88">
    <cfRule type="containsErrors" dxfId="2344" priority="1193">
      <formula>ISERROR(O88)</formula>
    </cfRule>
  </conditionalFormatting>
  <conditionalFormatting sqref="O85">
    <cfRule type="containsErrors" dxfId="2343" priority="1192">
      <formula>ISERROR(O85)</formula>
    </cfRule>
  </conditionalFormatting>
  <conditionalFormatting sqref="O88">
    <cfRule type="containsErrors" dxfId="2342" priority="1191">
      <formula>ISERROR(O88)</formula>
    </cfRule>
  </conditionalFormatting>
  <conditionalFormatting sqref="O85">
    <cfRule type="containsErrors" dxfId="2341" priority="1190">
      <formula>ISERROR(O85)</formula>
    </cfRule>
  </conditionalFormatting>
  <conditionalFormatting sqref="O88">
    <cfRule type="containsErrors" dxfId="2340" priority="1189">
      <formula>ISERROR(O88)</formula>
    </cfRule>
  </conditionalFormatting>
  <conditionalFormatting sqref="O85">
    <cfRule type="containsErrors" dxfId="2339" priority="1188">
      <formula>ISERROR(O85)</formula>
    </cfRule>
  </conditionalFormatting>
  <conditionalFormatting sqref="O88">
    <cfRule type="containsErrors" dxfId="2338" priority="1187">
      <formula>ISERROR(O88)</formula>
    </cfRule>
  </conditionalFormatting>
  <conditionalFormatting sqref="O103">
    <cfRule type="containsErrors" dxfId="2337" priority="1186">
      <formula>ISERROR(O103)</formula>
    </cfRule>
  </conditionalFormatting>
  <conditionalFormatting sqref="O106">
    <cfRule type="containsErrors" dxfId="2336" priority="1185">
      <formula>ISERROR(O106)</formula>
    </cfRule>
  </conditionalFormatting>
  <conditionalFormatting sqref="O103">
    <cfRule type="containsErrors" dxfId="2335" priority="1184">
      <formula>ISERROR(O103)</formula>
    </cfRule>
  </conditionalFormatting>
  <conditionalFormatting sqref="O106">
    <cfRule type="containsErrors" dxfId="2334" priority="1183">
      <formula>ISERROR(O106)</formula>
    </cfRule>
  </conditionalFormatting>
  <conditionalFormatting sqref="O103">
    <cfRule type="containsErrors" dxfId="2333" priority="1182">
      <formula>ISERROR(O103)</formula>
    </cfRule>
  </conditionalFormatting>
  <conditionalFormatting sqref="O106">
    <cfRule type="containsErrors" dxfId="2332" priority="1181">
      <formula>ISERROR(O106)</formula>
    </cfRule>
  </conditionalFormatting>
  <conditionalFormatting sqref="O103">
    <cfRule type="containsErrors" dxfId="2331" priority="1180">
      <formula>ISERROR(O103)</formula>
    </cfRule>
  </conditionalFormatting>
  <conditionalFormatting sqref="O106">
    <cfRule type="containsErrors" dxfId="2330" priority="1179">
      <formula>ISERROR(O106)</formula>
    </cfRule>
  </conditionalFormatting>
  <conditionalFormatting sqref="O103">
    <cfRule type="containsErrors" dxfId="2329" priority="1178">
      <formula>ISERROR(O103)</formula>
    </cfRule>
  </conditionalFormatting>
  <conditionalFormatting sqref="O106">
    <cfRule type="containsErrors" dxfId="2328" priority="1177">
      <formula>ISERROR(O106)</formula>
    </cfRule>
  </conditionalFormatting>
  <conditionalFormatting sqref="O103">
    <cfRule type="containsErrors" dxfId="2327" priority="1176">
      <formula>ISERROR(O103)</formula>
    </cfRule>
  </conditionalFormatting>
  <conditionalFormatting sqref="O106">
    <cfRule type="containsErrors" dxfId="2326" priority="1175">
      <formula>ISERROR(O106)</formula>
    </cfRule>
  </conditionalFormatting>
  <conditionalFormatting sqref="O103">
    <cfRule type="containsErrors" dxfId="2325" priority="1174">
      <formula>ISERROR(O103)</formula>
    </cfRule>
  </conditionalFormatting>
  <conditionalFormatting sqref="O106">
    <cfRule type="containsErrors" dxfId="2324" priority="1173">
      <formula>ISERROR(O106)</formula>
    </cfRule>
  </conditionalFormatting>
  <conditionalFormatting sqref="O103">
    <cfRule type="containsErrors" dxfId="2323" priority="1172">
      <formula>ISERROR(O103)</formula>
    </cfRule>
  </conditionalFormatting>
  <conditionalFormatting sqref="O106">
    <cfRule type="containsErrors" dxfId="2322" priority="1171">
      <formula>ISERROR(O106)</formula>
    </cfRule>
  </conditionalFormatting>
  <conditionalFormatting sqref="O103">
    <cfRule type="containsErrors" dxfId="2321" priority="1170">
      <formula>ISERROR(O103)</formula>
    </cfRule>
  </conditionalFormatting>
  <conditionalFormatting sqref="O106">
    <cfRule type="containsErrors" dxfId="2320" priority="1169">
      <formula>ISERROR(O106)</formula>
    </cfRule>
  </conditionalFormatting>
  <conditionalFormatting sqref="O103">
    <cfRule type="containsErrors" dxfId="2319" priority="1168">
      <formula>ISERROR(O103)</formula>
    </cfRule>
  </conditionalFormatting>
  <conditionalFormatting sqref="O106">
    <cfRule type="containsErrors" dxfId="2318" priority="1167">
      <formula>ISERROR(O106)</formula>
    </cfRule>
  </conditionalFormatting>
  <conditionalFormatting sqref="O103">
    <cfRule type="containsErrors" dxfId="2317" priority="1166">
      <formula>ISERROR(O103)</formula>
    </cfRule>
  </conditionalFormatting>
  <conditionalFormatting sqref="O106">
    <cfRule type="containsErrors" dxfId="2316" priority="1165">
      <formula>ISERROR(O106)</formula>
    </cfRule>
  </conditionalFormatting>
  <conditionalFormatting sqref="O49">
    <cfRule type="containsErrors" dxfId="2315" priority="1164">
      <formula>ISERROR(O49)</formula>
    </cfRule>
  </conditionalFormatting>
  <conditionalFormatting sqref="O52">
    <cfRule type="containsErrors" dxfId="2314" priority="1163">
      <formula>ISERROR(O52)</formula>
    </cfRule>
  </conditionalFormatting>
  <conditionalFormatting sqref="O49">
    <cfRule type="containsErrors" dxfId="2313" priority="1162">
      <formula>ISERROR(O49)</formula>
    </cfRule>
  </conditionalFormatting>
  <conditionalFormatting sqref="O52">
    <cfRule type="containsErrors" dxfId="2312" priority="1161">
      <formula>ISERROR(O52)</formula>
    </cfRule>
  </conditionalFormatting>
  <conditionalFormatting sqref="O49">
    <cfRule type="containsErrors" dxfId="2311" priority="1160">
      <formula>ISERROR(O49)</formula>
    </cfRule>
  </conditionalFormatting>
  <conditionalFormatting sqref="O52">
    <cfRule type="containsErrors" dxfId="2310" priority="1159">
      <formula>ISERROR(O52)</formula>
    </cfRule>
  </conditionalFormatting>
  <conditionalFormatting sqref="O67">
    <cfRule type="containsErrors" dxfId="2309" priority="1158">
      <formula>ISERROR(O67)</formula>
    </cfRule>
  </conditionalFormatting>
  <conditionalFormatting sqref="O70">
    <cfRule type="containsErrors" dxfId="2308" priority="1157">
      <formula>ISERROR(O70)</formula>
    </cfRule>
  </conditionalFormatting>
  <conditionalFormatting sqref="O67">
    <cfRule type="containsErrors" dxfId="2307" priority="1156">
      <formula>ISERROR(O67)</formula>
    </cfRule>
  </conditionalFormatting>
  <conditionalFormatting sqref="O70">
    <cfRule type="containsErrors" dxfId="2306" priority="1155">
      <formula>ISERROR(O70)</formula>
    </cfRule>
  </conditionalFormatting>
  <conditionalFormatting sqref="O67">
    <cfRule type="containsErrors" dxfId="2305" priority="1154">
      <formula>ISERROR(O67)</formula>
    </cfRule>
  </conditionalFormatting>
  <conditionalFormatting sqref="O70">
    <cfRule type="containsErrors" dxfId="2304" priority="1153">
      <formula>ISERROR(O70)</formula>
    </cfRule>
  </conditionalFormatting>
  <conditionalFormatting sqref="O85">
    <cfRule type="containsErrors" dxfId="2303" priority="1152">
      <formula>ISERROR(O85)</formula>
    </cfRule>
  </conditionalFormatting>
  <conditionalFormatting sqref="O88">
    <cfRule type="containsErrors" dxfId="2302" priority="1151">
      <formula>ISERROR(O88)</formula>
    </cfRule>
  </conditionalFormatting>
  <conditionalFormatting sqref="O85">
    <cfRule type="containsErrors" dxfId="2301" priority="1150">
      <formula>ISERROR(O85)</formula>
    </cfRule>
  </conditionalFormatting>
  <conditionalFormatting sqref="O88">
    <cfRule type="containsErrors" dxfId="2300" priority="1149">
      <formula>ISERROR(O88)</formula>
    </cfRule>
  </conditionalFormatting>
  <conditionalFormatting sqref="O85">
    <cfRule type="containsErrors" dxfId="2299" priority="1148">
      <formula>ISERROR(O85)</formula>
    </cfRule>
  </conditionalFormatting>
  <conditionalFormatting sqref="O88">
    <cfRule type="containsErrors" dxfId="2298" priority="1147">
      <formula>ISERROR(O88)</formula>
    </cfRule>
  </conditionalFormatting>
  <conditionalFormatting sqref="O103">
    <cfRule type="containsErrors" dxfId="2297" priority="1146">
      <formula>ISERROR(O103)</formula>
    </cfRule>
  </conditionalFormatting>
  <conditionalFormatting sqref="O106">
    <cfRule type="containsErrors" dxfId="2296" priority="1145">
      <formula>ISERROR(O106)</formula>
    </cfRule>
  </conditionalFormatting>
  <conditionalFormatting sqref="O103">
    <cfRule type="containsErrors" dxfId="2295" priority="1144">
      <formula>ISERROR(O103)</formula>
    </cfRule>
  </conditionalFormatting>
  <conditionalFormatting sqref="O106">
    <cfRule type="containsErrors" dxfId="2294" priority="1143">
      <formula>ISERROR(O106)</formula>
    </cfRule>
  </conditionalFormatting>
  <conditionalFormatting sqref="O103">
    <cfRule type="containsErrors" dxfId="2293" priority="1142">
      <formula>ISERROR(O103)</formula>
    </cfRule>
  </conditionalFormatting>
  <conditionalFormatting sqref="O106">
    <cfRule type="containsErrors" dxfId="2292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2291" priority="1140">
      <formula>ISERROR(N1)</formula>
    </cfRule>
  </conditionalFormatting>
  <conditionalFormatting sqref="O13">
    <cfRule type="containsErrors" dxfId="2290" priority="1139">
      <formula>ISERROR(O13)</formula>
    </cfRule>
  </conditionalFormatting>
  <conditionalFormatting sqref="O16">
    <cfRule type="containsErrors" dxfId="2289" priority="1138">
      <formula>ISERROR(O16)</formula>
    </cfRule>
  </conditionalFormatting>
  <conditionalFormatting sqref="O103">
    <cfRule type="containsErrors" dxfId="2288" priority="1137">
      <formula>ISERROR(O103)</formula>
    </cfRule>
  </conditionalFormatting>
  <conditionalFormatting sqref="O106">
    <cfRule type="containsErrors" dxfId="2287" priority="1136">
      <formula>ISERROR(O106)</formula>
    </cfRule>
  </conditionalFormatting>
  <conditionalFormatting sqref="O85">
    <cfRule type="containsErrors" dxfId="2286" priority="1135">
      <formula>ISERROR(O85)</formula>
    </cfRule>
  </conditionalFormatting>
  <conditionalFormatting sqref="O88">
    <cfRule type="containsErrors" dxfId="2285" priority="1134">
      <formula>ISERROR(O88)</formula>
    </cfRule>
  </conditionalFormatting>
  <conditionalFormatting sqref="O67">
    <cfRule type="containsErrors" dxfId="2284" priority="1133">
      <formula>ISERROR(O67)</formula>
    </cfRule>
  </conditionalFormatting>
  <conditionalFormatting sqref="O70">
    <cfRule type="containsErrors" dxfId="2283" priority="1132">
      <formula>ISERROR(O70)</formula>
    </cfRule>
  </conditionalFormatting>
  <conditionalFormatting sqref="O49">
    <cfRule type="containsErrors" dxfId="2282" priority="1131">
      <formula>ISERROR(O49)</formula>
    </cfRule>
  </conditionalFormatting>
  <conditionalFormatting sqref="O52">
    <cfRule type="containsErrors" dxfId="2281" priority="1130">
      <formula>ISERROR(O52)</formula>
    </cfRule>
  </conditionalFormatting>
  <conditionalFormatting sqref="O31">
    <cfRule type="containsErrors" dxfId="2280" priority="1129">
      <formula>ISERROR(O31)</formula>
    </cfRule>
  </conditionalFormatting>
  <conditionalFormatting sqref="O34">
    <cfRule type="containsErrors" dxfId="2279" priority="1128">
      <formula>ISERROR(O34)</formula>
    </cfRule>
  </conditionalFormatting>
  <conditionalFormatting sqref="O13">
    <cfRule type="containsErrors" dxfId="2278" priority="1127">
      <formula>ISERROR(O13)</formula>
    </cfRule>
  </conditionalFormatting>
  <conditionalFormatting sqref="O16">
    <cfRule type="containsErrors" dxfId="2277" priority="1126">
      <formula>ISERROR(O16)</formula>
    </cfRule>
  </conditionalFormatting>
  <conditionalFormatting sqref="O49">
    <cfRule type="containsErrors" dxfId="2276" priority="1125">
      <formula>ISERROR(O49)</formula>
    </cfRule>
  </conditionalFormatting>
  <conditionalFormatting sqref="O52">
    <cfRule type="containsErrors" dxfId="2275" priority="1124">
      <formula>ISERROR(O52)</formula>
    </cfRule>
  </conditionalFormatting>
  <conditionalFormatting sqref="O67">
    <cfRule type="containsErrors" dxfId="2274" priority="1123">
      <formula>ISERROR(O67)</formula>
    </cfRule>
  </conditionalFormatting>
  <conditionalFormatting sqref="O70">
    <cfRule type="containsErrors" dxfId="2273" priority="1122">
      <formula>ISERROR(O70)</formula>
    </cfRule>
  </conditionalFormatting>
  <conditionalFormatting sqref="O67">
    <cfRule type="containsErrors" dxfId="2272" priority="1121">
      <formula>ISERROR(O67)</formula>
    </cfRule>
  </conditionalFormatting>
  <conditionalFormatting sqref="O70">
    <cfRule type="containsErrors" dxfId="2271" priority="1120">
      <formula>ISERROR(O70)</formula>
    </cfRule>
  </conditionalFormatting>
  <conditionalFormatting sqref="O31">
    <cfRule type="containsErrors" dxfId="2270" priority="1119">
      <formula>ISERROR(O31)</formula>
    </cfRule>
  </conditionalFormatting>
  <conditionalFormatting sqref="O34">
    <cfRule type="containsErrors" dxfId="2269" priority="1118">
      <formula>ISERROR(O34)</formula>
    </cfRule>
  </conditionalFormatting>
  <conditionalFormatting sqref="O31">
    <cfRule type="containsErrors" dxfId="2268" priority="1117">
      <formula>ISERROR(O31)</formula>
    </cfRule>
  </conditionalFormatting>
  <conditionalFormatting sqref="O34">
    <cfRule type="containsErrors" dxfId="2267" priority="1116">
      <formula>ISERROR(O34)</formula>
    </cfRule>
  </conditionalFormatting>
  <conditionalFormatting sqref="O49">
    <cfRule type="containsErrors" dxfId="2266" priority="1115">
      <formula>ISERROR(O49)</formula>
    </cfRule>
  </conditionalFormatting>
  <conditionalFormatting sqref="O52">
    <cfRule type="containsErrors" dxfId="2265" priority="1114">
      <formula>ISERROR(O52)</formula>
    </cfRule>
  </conditionalFormatting>
  <conditionalFormatting sqref="O49">
    <cfRule type="containsErrors" dxfId="2264" priority="1113">
      <formula>ISERROR(O49)</formula>
    </cfRule>
  </conditionalFormatting>
  <conditionalFormatting sqref="O52">
    <cfRule type="containsErrors" dxfId="2263" priority="1112">
      <formula>ISERROR(O52)</formula>
    </cfRule>
  </conditionalFormatting>
  <conditionalFormatting sqref="O49">
    <cfRule type="containsErrors" dxfId="2262" priority="1111">
      <formula>ISERROR(O49)</formula>
    </cfRule>
  </conditionalFormatting>
  <conditionalFormatting sqref="O52">
    <cfRule type="containsErrors" dxfId="2261" priority="1110">
      <formula>ISERROR(O52)</formula>
    </cfRule>
  </conditionalFormatting>
  <conditionalFormatting sqref="O49">
    <cfRule type="containsErrors" dxfId="2260" priority="1109">
      <formula>ISERROR(O49)</formula>
    </cfRule>
  </conditionalFormatting>
  <conditionalFormatting sqref="O52">
    <cfRule type="containsErrors" dxfId="2259" priority="1108">
      <formula>ISERROR(O52)</formula>
    </cfRule>
  </conditionalFormatting>
  <conditionalFormatting sqref="O49">
    <cfRule type="containsErrors" dxfId="2258" priority="1107">
      <formula>ISERROR(O49)</formula>
    </cfRule>
  </conditionalFormatting>
  <conditionalFormatting sqref="O52">
    <cfRule type="containsErrors" dxfId="2257" priority="1106">
      <formula>ISERROR(O52)</formula>
    </cfRule>
  </conditionalFormatting>
  <conditionalFormatting sqref="O49">
    <cfRule type="containsErrors" dxfId="2256" priority="1105">
      <formula>ISERROR(O49)</formula>
    </cfRule>
  </conditionalFormatting>
  <conditionalFormatting sqref="O52">
    <cfRule type="containsErrors" dxfId="2255" priority="1104">
      <formula>ISERROR(O52)</formula>
    </cfRule>
  </conditionalFormatting>
  <conditionalFormatting sqref="O67">
    <cfRule type="containsErrors" dxfId="2254" priority="1103">
      <formula>ISERROR(O67)</formula>
    </cfRule>
  </conditionalFormatting>
  <conditionalFormatting sqref="O70">
    <cfRule type="containsErrors" dxfId="2253" priority="1102">
      <formula>ISERROR(O70)</formula>
    </cfRule>
  </conditionalFormatting>
  <conditionalFormatting sqref="O67">
    <cfRule type="containsErrors" dxfId="2252" priority="1101">
      <formula>ISERROR(O67)</formula>
    </cfRule>
  </conditionalFormatting>
  <conditionalFormatting sqref="O70">
    <cfRule type="containsErrors" dxfId="2251" priority="1100">
      <formula>ISERROR(O70)</formula>
    </cfRule>
  </conditionalFormatting>
  <conditionalFormatting sqref="O67">
    <cfRule type="containsErrors" dxfId="2250" priority="1099">
      <formula>ISERROR(O67)</formula>
    </cfRule>
  </conditionalFormatting>
  <conditionalFormatting sqref="O70">
    <cfRule type="containsErrors" dxfId="2249" priority="1098">
      <formula>ISERROR(O70)</formula>
    </cfRule>
  </conditionalFormatting>
  <conditionalFormatting sqref="O85">
    <cfRule type="containsErrors" dxfId="2248" priority="1097">
      <formula>ISERROR(O85)</formula>
    </cfRule>
  </conditionalFormatting>
  <conditionalFormatting sqref="O88">
    <cfRule type="containsErrors" dxfId="2247" priority="1096">
      <formula>ISERROR(O88)</formula>
    </cfRule>
  </conditionalFormatting>
  <conditionalFormatting sqref="O85">
    <cfRule type="containsErrors" dxfId="2246" priority="1095">
      <formula>ISERROR(O85)</formula>
    </cfRule>
  </conditionalFormatting>
  <conditionalFormatting sqref="O88">
    <cfRule type="containsErrors" dxfId="2245" priority="1094">
      <formula>ISERROR(O88)</formula>
    </cfRule>
  </conditionalFormatting>
  <conditionalFormatting sqref="O85">
    <cfRule type="containsErrors" dxfId="2244" priority="1093">
      <formula>ISERROR(O85)</formula>
    </cfRule>
  </conditionalFormatting>
  <conditionalFormatting sqref="O88">
    <cfRule type="containsErrors" dxfId="2243" priority="1092">
      <formula>ISERROR(O88)</formula>
    </cfRule>
  </conditionalFormatting>
  <conditionalFormatting sqref="O103">
    <cfRule type="containsErrors" dxfId="2242" priority="1091">
      <formula>ISERROR(O103)</formula>
    </cfRule>
  </conditionalFormatting>
  <conditionalFormatting sqref="O106">
    <cfRule type="containsErrors" dxfId="2241" priority="1090">
      <formula>ISERROR(O106)</formula>
    </cfRule>
  </conditionalFormatting>
  <conditionalFormatting sqref="O103">
    <cfRule type="containsErrors" dxfId="2240" priority="1089">
      <formula>ISERROR(O103)</formula>
    </cfRule>
  </conditionalFormatting>
  <conditionalFormatting sqref="O106">
    <cfRule type="containsErrors" dxfId="2239" priority="1088">
      <formula>ISERROR(O106)</formula>
    </cfRule>
  </conditionalFormatting>
  <conditionalFormatting sqref="O103">
    <cfRule type="containsErrors" dxfId="2238" priority="1087">
      <formula>ISERROR(O103)</formula>
    </cfRule>
  </conditionalFormatting>
  <conditionalFormatting sqref="O106">
    <cfRule type="containsErrors" dxfId="2237" priority="1086">
      <formula>ISERROR(O106)</formula>
    </cfRule>
  </conditionalFormatting>
  <conditionalFormatting sqref="O49">
    <cfRule type="containsErrors" dxfId="2236" priority="1085">
      <formula>ISERROR(O49)</formula>
    </cfRule>
  </conditionalFormatting>
  <conditionalFormatting sqref="O52">
    <cfRule type="containsErrors" dxfId="2235" priority="1084">
      <formula>ISERROR(O52)</formula>
    </cfRule>
  </conditionalFormatting>
  <conditionalFormatting sqref="O49">
    <cfRule type="containsErrors" dxfId="2234" priority="1083">
      <formula>ISERROR(O49)</formula>
    </cfRule>
  </conditionalFormatting>
  <conditionalFormatting sqref="O52">
    <cfRule type="containsErrors" dxfId="2233" priority="1082">
      <formula>ISERROR(O52)</formula>
    </cfRule>
  </conditionalFormatting>
  <conditionalFormatting sqref="O49">
    <cfRule type="containsErrors" dxfId="2232" priority="1081">
      <formula>ISERROR(O49)</formula>
    </cfRule>
  </conditionalFormatting>
  <conditionalFormatting sqref="O52">
    <cfRule type="containsErrors" dxfId="2231" priority="1080">
      <formula>ISERROR(O52)</formula>
    </cfRule>
  </conditionalFormatting>
  <conditionalFormatting sqref="O67">
    <cfRule type="containsErrors" dxfId="2230" priority="1079">
      <formula>ISERROR(O67)</formula>
    </cfRule>
  </conditionalFormatting>
  <conditionalFormatting sqref="O70">
    <cfRule type="containsErrors" dxfId="2229" priority="1078">
      <formula>ISERROR(O70)</formula>
    </cfRule>
  </conditionalFormatting>
  <conditionalFormatting sqref="O67">
    <cfRule type="containsErrors" dxfId="2228" priority="1077">
      <formula>ISERROR(O67)</formula>
    </cfRule>
  </conditionalFormatting>
  <conditionalFormatting sqref="O70">
    <cfRule type="containsErrors" dxfId="2227" priority="1076">
      <formula>ISERROR(O70)</formula>
    </cfRule>
  </conditionalFormatting>
  <conditionalFormatting sqref="O67">
    <cfRule type="containsErrors" dxfId="2226" priority="1075">
      <formula>ISERROR(O67)</formula>
    </cfRule>
  </conditionalFormatting>
  <conditionalFormatting sqref="O70">
    <cfRule type="containsErrors" dxfId="2225" priority="1074">
      <formula>ISERROR(O70)</formula>
    </cfRule>
  </conditionalFormatting>
  <conditionalFormatting sqref="O67">
    <cfRule type="containsErrors" dxfId="2224" priority="1073">
      <formula>ISERROR(O67)</formula>
    </cfRule>
  </conditionalFormatting>
  <conditionalFormatting sqref="O70">
    <cfRule type="containsErrors" dxfId="2223" priority="1072">
      <formula>ISERROR(O70)</formula>
    </cfRule>
  </conditionalFormatting>
  <conditionalFormatting sqref="O67">
    <cfRule type="containsErrors" dxfId="2222" priority="1071">
      <formula>ISERROR(O67)</formula>
    </cfRule>
  </conditionalFormatting>
  <conditionalFormatting sqref="O70">
    <cfRule type="containsErrors" dxfId="2221" priority="1070">
      <formula>ISERROR(O70)</formula>
    </cfRule>
  </conditionalFormatting>
  <conditionalFormatting sqref="O67">
    <cfRule type="containsErrors" dxfId="2220" priority="1069">
      <formula>ISERROR(O67)</formula>
    </cfRule>
  </conditionalFormatting>
  <conditionalFormatting sqref="O70">
    <cfRule type="containsErrors" dxfId="2219" priority="1068">
      <formula>ISERROR(O70)</formula>
    </cfRule>
  </conditionalFormatting>
  <conditionalFormatting sqref="O67">
    <cfRule type="containsErrors" dxfId="2218" priority="1067">
      <formula>ISERROR(O67)</formula>
    </cfRule>
  </conditionalFormatting>
  <conditionalFormatting sqref="O70">
    <cfRule type="containsErrors" dxfId="2217" priority="1066">
      <formula>ISERROR(O70)</formula>
    </cfRule>
  </conditionalFormatting>
  <conditionalFormatting sqref="O67">
    <cfRule type="containsErrors" dxfId="2216" priority="1065">
      <formula>ISERROR(O67)</formula>
    </cfRule>
  </conditionalFormatting>
  <conditionalFormatting sqref="O70">
    <cfRule type="containsErrors" dxfId="2215" priority="1064">
      <formula>ISERROR(O70)</formula>
    </cfRule>
  </conditionalFormatting>
  <conditionalFormatting sqref="O67">
    <cfRule type="containsErrors" dxfId="2214" priority="1063">
      <formula>ISERROR(O67)</formula>
    </cfRule>
  </conditionalFormatting>
  <conditionalFormatting sqref="O70">
    <cfRule type="containsErrors" dxfId="2213" priority="1062">
      <formula>ISERROR(O70)</formula>
    </cfRule>
  </conditionalFormatting>
  <conditionalFormatting sqref="O67">
    <cfRule type="containsErrors" dxfId="2212" priority="1061">
      <formula>ISERROR(O67)</formula>
    </cfRule>
  </conditionalFormatting>
  <conditionalFormatting sqref="O70">
    <cfRule type="containsErrors" dxfId="2211" priority="1060">
      <formula>ISERROR(O70)</formula>
    </cfRule>
  </conditionalFormatting>
  <conditionalFormatting sqref="O67">
    <cfRule type="containsErrors" dxfId="2210" priority="1059">
      <formula>ISERROR(O67)</formula>
    </cfRule>
  </conditionalFormatting>
  <conditionalFormatting sqref="O70">
    <cfRule type="containsErrors" dxfId="2209" priority="1058">
      <formula>ISERROR(O70)</formula>
    </cfRule>
  </conditionalFormatting>
  <conditionalFormatting sqref="O85">
    <cfRule type="containsErrors" dxfId="2208" priority="1057">
      <formula>ISERROR(O85)</formula>
    </cfRule>
  </conditionalFormatting>
  <conditionalFormatting sqref="O88">
    <cfRule type="containsErrors" dxfId="2207" priority="1056">
      <formula>ISERROR(O88)</formula>
    </cfRule>
  </conditionalFormatting>
  <conditionalFormatting sqref="O85">
    <cfRule type="containsErrors" dxfId="2206" priority="1055">
      <formula>ISERROR(O85)</formula>
    </cfRule>
  </conditionalFormatting>
  <conditionalFormatting sqref="O88">
    <cfRule type="containsErrors" dxfId="2205" priority="1054">
      <formula>ISERROR(O88)</formula>
    </cfRule>
  </conditionalFormatting>
  <conditionalFormatting sqref="O85">
    <cfRule type="containsErrors" dxfId="2204" priority="1053">
      <formula>ISERROR(O85)</formula>
    </cfRule>
  </conditionalFormatting>
  <conditionalFormatting sqref="O88">
    <cfRule type="containsErrors" dxfId="2203" priority="1052">
      <formula>ISERROR(O88)</formula>
    </cfRule>
  </conditionalFormatting>
  <conditionalFormatting sqref="O85">
    <cfRule type="containsErrors" dxfId="2202" priority="1051">
      <formula>ISERROR(O85)</formula>
    </cfRule>
  </conditionalFormatting>
  <conditionalFormatting sqref="O88">
    <cfRule type="containsErrors" dxfId="2201" priority="1050">
      <formula>ISERROR(O88)</formula>
    </cfRule>
  </conditionalFormatting>
  <conditionalFormatting sqref="O85">
    <cfRule type="containsErrors" dxfId="2200" priority="1049">
      <formula>ISERROR(O85)</formula>
    </cfRule>
  </conditionalFormatting>
  <conditionalFormatting sqref="O88">
    <cfRule type="containsErrors" dxfId="2199" priority="1048">
      <formula>ISERROR(O88)</formula>
    </cfRule>
  </conditionalFormatting>
  <conditionalFormatting sqref="O85">
    <cfRule type="containsErrors" dxfId="2198" priority="1047">
      <formula>ISERROR(O85)</formula>
    </cfRule>
  </conditionalFormatting>
  <conditionalFormatting sqref="O88">
    <cfRule type="containsErrors" dxfId="2197" priority="1046">
      <formula>ISERROR(O88)</formula>
    </cfRule>
  </conditionalFormatting>
  <conditionalFormatting sqref="O85">
    <cfRule type="containsErrors" dxfId="2196" priority="1045">
      <formula>ISERROR(O85)</formula>
    </cfRule>
  </conditionalFormatting>
  <conditionalFormatting sqref="O88">
    <cfRule type="containsErrors" dxfId="2195" priority="1044">
      <formula>ISERROR(O88)</formula>
    </cfRule>
  </conditionalFormatting>
  <conditionalFormatting sqref="O85">
    <cfRule type="containsErrors" dxfId="2194" priority="1043">
      <formula>ISERROR(O85)</formula>
    </cfRule>
  </conditionalFormatting>
  <conditionalFormatting sqref="O88">
    <cfRule type="containsErrors" dxfId="2193" priority="1042">
      <formula>ISERROR(O88)</formula>
    </cfRule>
  </conditionalFormatting>
  <conditionalFormatting sqref="O85">
    <cfRule type="containsErrors" dxfId="2192" priority="1041">
      <formula>ISERROR(O85)</formula>
    </cfRule>
  </conditionalFormatting>
  <conditionalFormatting sqref="O88">
    <cfRule type="containsErrors" dxfId="2191" priority="1040">
      <formula>ISERROR(O88)</formula>
    </cfRule>
  </conditionalFormatting>
  <conditionalFormatting sqref="O85">
    <cfRule type="containsErrors" dxfId="2190" priority="1039">
      <formula>ISERROR(O85)</formula>
    </cfRule>
  </conditionalFormatting>
  <conditionalFormatting sqref="O88">
    <cfRule type="containsErrors" dxfId="2189" priority="1038">
      <formula>ISERROR(O88)</formula>
    </cfRule>
  </conditionalFormatting>
  <conditionalFormatting sqref="O85">
    <cfRule type="containsErrors" dxfId="2188" priority="1037">
      <formula>ISERROR(O85)</formula>
    </cfRule>
  </conditionalFormatting>
  <conditionalFormatting sqref="O88">
    <cfRule type="containsErrors" dxfId="2187" priority="1036">
      <formula>ISERROR(O88)</formula>
    </cfRule>
  </conditionalFormatting>
  <conditionalFormatting sqref="O103">
    <cfRule type="containsErrors" dxfId="2186" priority="1035">
      <formula>ISERROR(O103)</formula>
    </cfRule>
  </conditionalFormatting>
  <conditionalFormatting sqref="O106">
    <cfRule type="containsErrors" dxfId="2185" priority="1034">
      <formula>ISERROR(O106)</formula>
    </cfRule>
  </conditionalFormatting>
  <conditionalFormatting sqref="O103">
    <cfRule type="containsErrors" dxfId="2184" priority="1033">
      <formula>ISERROR(O103)</formula>
    </cfRule>
  </conditionalFormatting>
  <conditionalFormatting sqref="O106">
    <cfRule type="containsErrors" dxfId="2183" priority="1032">
      <formula>ISERROR(O106)</formula>
    </cfRule>
  </conditionalFormatting>
  <conditionalFormatting sqref="O103">
    <cfRule type="containsErrors" dxfId="2182" priority="1031">
      <formula>ISERROR(O103)</formula>
    </cfRule>
  </conditionalFormatting>
  <conditionalFormatting sqref="O106">
    <cfRule type="containsErrors" dxfId="2181" priority="1030">
      <formula>ISERROR(O106)</formula>
    </cfRule>
  </conditionalFormatting>
  <conditionalFormatting sqref="O103">
    <cfRule type="containsErrors" dxfId="2180" priority="1029">
      <formula>ISERROR(O103)</formula>
    </cfRule>
  </conditionalFormatting>
  <conditionalFormatting sqref="O106">
    <cfRule type="containsErrors" dxfId="2179" priority="1028">
      <formula>ISERROR(O106)</formula>
    </cfRule>
  </conditionalFormatting>
  <conditionalFormatting sqref="O103">
    <cfRule type="containsErrors" dxfId="2178" priority="1027">
      <formula>ISERROR(O103)</formula>
    </cfRule>
  </conditionalFormatting>
  <conditionalFormatting sqref="O106">
    <cfRule type="containsErrors" dxfId="2177" priority="1026">
      <formula>ISERROR(O106)</formula>
    </cfRule>
  </conditionalFormatting>
  <conditionalFormatting sqref="O103">
    <cfRule type="containsErrors" dxfId="2176" priority="1025">
      <formula>ISERROR(O103)</formula>
    </cfRule>
  </conditionalFormatting>
  <conditionalFormatting sqref="O106">
    <cfRule type="containsErrors" dxfId="2175" priority="1024">
      <formula>ISERROR(O106)</formula>
    </cfRule>
  </conditionalFormatting>
  <conditionalFormatting sqref="O103">
    <cfRule type="containsErrors" dxfId="2174" priority="1023">
      <formula>ISERROR(O103)</formula>
    </cfRule>
  </conditionalFormatting>
  <conditionalFormatting sqref="O106">
    <cfRule type="containsErrors" dxfId="2173" priority="1022">
      <formula>ISERROR(O106)</formula>
    </cfRule>
  </conditionalFormatting>
  <conditionalFormatting sqref="O103">
    <cfRule type="containsErrors" dxfId="2172" priority="1021">
      <formula>ISERROR(O103)</formula>
    </cfRule>
  </conditionalFormatting>
  <conditionalFormatting sqref="O106">
    <cfRule type="containsErrors" dxfId="2171" priority="1020">
      <formula>ISERROR(O106)</formula>
    </cfRule>
  </conditionalFormatting>
  <conditionalFormatting sqref="O103">
    <cfRule type="containsErrors" dxfId="2170" priority="1019">
      <formula>ISERROR(O103)</formula>
    </cfRule>
  </conditionalFormatting>
  <conditionalFormatting sqref="O106">
    <cfRule type="containsErrors" dxfId="2169" priority="1018">
      <formula>ISERROR(O106)</formula>
    </cfRule>
  </conditionalFormatting>
  <conditionalFormatting sqref="O103">
    <cfRule type="containsErrors" dxfId="2168" priority="1017">
      <formula>ISERROR(O103)</formula>
    </cfRule>
  </conditionalFormatting>
  <conditionalFormatting sqref="O106">
    <cfRule type="containsErrors" dxfId="2167" priority="1016">
      <formula>ISERROR(O106)</formula>
    </cfRule>
  </conditionalFormatting>
  <conditionalFormatting sqref="O103">
    <cfRule type="containsErrors" dxfId="2166" priority="1015">
      <formula>ISERROR(O103)</formula>
    </cfRule>
  </conditionalFormatting>
  <conditionalFormatting sqref="O106">
    <cfRule type="containsErrors" dxfId="2165" priority="1014">
      <formula>ISERROR(O106)</formula>
    </cfRule>
  </conditionalFormatting>
  <conditionalFormatting sqref="O49">
    <cfRule type="containsErrors" dxfId="2164" priority="1013">
      <formula>ISERROR(O49)</formula>
    </cfRule>
  </conditionalFormatting>
  <conditionalFormatting sqref="O52">
    <cfRule type="containsErrors" dxfId="2163" priority="1012">
      <formula>ISERROR(O52)</formula>
    </cfRule>
  </conditionalFormatting>
  <conditionalFormatting sqref="O49">
    <cfRule type="containsErrors" dxfId="2162" priority="1011">
      <formula>ISERROR(O49)</formula>
    </cfRule>
  </conditionalFormatting>
  <conditionalFormatting sqref="O52">
    <cfRule type="containsErrors" dxfId="2161" priority="1010">
      <formula>ISERROR(O52)</formula>
    </cfRule>
  </conditionalFormatting>
  <conditionalFormatting sqref="O49">
    <cfRule type="containsErrors" dxfId="2160" priority="1009">
      <formula>ISERROR(O49)</formula>
    </cfRule>
  </conditionalFormatting>
  <conditionalFormatting sqref="O52">
    <cfRule type="containsErrors" dxfId="2159" priority="1008">
      <formula>ISERROR(O52)</formula>
    </cfRule>
  </conditionalFormatting>
  <conditionalFormatting sqref="O67">
    <cfRule type="containsErrors" dxfId="2158" priority="1007">
      <formula>ISERROR(O67)</formula>
    </cfRule>
  </conditionalFormatting>
  <conditionalFormatting sqref="O70">
    <cfRule type="containsErrors" dxfId="2157" priority="1006">
      <formula>ISERROR(O70)</formula>
    </cfRule>
  </conditionalFormatting>
  <conditionalFormatting sqref="O67">
    <cfRule type="containsErrors" dxfId="2156" priority="1005">
      <formula>ISERROR(O67)</formula>
    </cfRule>
  </conditionalFormatting>
  <conditionalFormatting sqref="O70">
    <cfRule type="containsErrors" dxfId="2155" priority="1004">
      <formula>ISERROR(O70)</formula>
    </cfRule>
  </conditionalFormatting>
  <conditionalFormatting sqref="O67">
    <cfRule type="containsErrors" dxfId="2154" priority="1003">
      <formula>ISERROR(O67)</formula>
    </cfRule>
  </conditionalFormatting>
  <conditionalFormatting sqref="O70">
    <cfRule type="containsErrors" dxfId="2153" priority="1002">
      <formula>ISERROR(O70)</formula>
    </cfRule>
  </conditionalFormatting>
  <conditionalFormatting sqref="O85">
    <cfRule type="containsErrors" dxfId="2152" priority="1001">
      <formula>ISERROR(O85)</formula>
    </cfRule>
  </conditionalFormatting>
  <conditionalFormatting sqref="O88">
    <cfRule type="containsErrors" dxfId="2151" priority="1000">
      <formula>ISERROR(O88)</formula>
    </cfRule>
  </conditionalFormatting>
  <conditionalFormatting sqref="O85">
    <cfRule type="containsErrors" dxfId="2150" priority="999">
      <formula>ISERROR(O85)</formula>
    </cfRule>
  </conditionalFormatting>
  <conditionalFormatting sqref="O88">
    <cfRule type="containsErrors" dxfId="2149" priority="998">
      <formula>ISERROR(O88)</formula>
    </cfRule>
  </conditionalFormatting>
  <conditionalFormatting sqref="O85">
    <cfRule type="containsErrors" dxfId="2148" priority="997">
      <formula>ISERROR(O85)</formula>
    </cfRule>
  </conditionalFormatting>
  <conditionalFormatting sqref="O88">
    <cfRule type="containsErrors" dxfId="2147" priority="996">
      <formula>ISERROR(O88)</formula>
    </cfRule>
  </conditionalFormatting>
  <conditionalFormatting sqref="O103">
    <cfRule type="containsErrors" dxfId="2146" priority="995">
      <formula>ISERROR(O103)</formula>
    </cfRule>
  </conditionalFormatting>
  <conditionalFormatting sqref="O106">
    <cfRule type="containsErrors" dxfId="2145" priority="994">
      <formula>ISERROR(O106)</formula>
    </cfRule>
  </conditionalFormatting>
  <conditionalFormatting sqref="O103">
    <cfRule type="containsErrors" dxfId="2144" priority="993">
      <formula>ISERROR(O103)</formula>
    </cfRule>
  </conditionalFormatting>
  <conditionalFormatting sqref="O106">
    <cfRule type="containsErrors" dxfId="2143" priority="992">
      <formula>ISERROR(O106)</formula>
    </cfRule>
  </conditionalFormatting>
  <conditionalFormatting sqref="O103">
    <cfRule type="containsErrors" dxfId="2142" priority="991">
      <formula>ISERROR(O103)</formula>
    </cfRule>
  </conditionalFormatting>
  <conditionalFormatting sqref="O106">
    <cfRule type="containsErrors" dxfId="2141" priority="990">
      <formula>ISERROR(O106)</formula>
    </cfRule>
  </conditionalFormatting>
  <conditionalFormatting sqref="O103">
    <cfRule type="containsErrors" dxfId="2140" priority="989">
      <formula>ISERROR(O103)</formula>
    </cfRule>
  </conditionalFormatting>
  <conditionalFormatting sqref="O106">
    <cfRule type="containsErrors" dxfId="2139" priority="988">
      <formula>ISERROR(O106)</formula>
    </cfRule>
  </conditionalFormatting>
  <conditionalFormatting sqref="O103">
    <cfRule type="containsErrors" dxfId="2138" priority="987">
      <formula>ISERROR(O103)</formula>
    </cfRule>
  </conditionalFormatting>
  <conditionalFormatting sqref="O106">
    <cfRule type="containsErrors" dxfId="2137" priority="986">
      <formula>ISERROR(O106)</formula>
    </cfRule>
  </conditionalFormatting>
  <conditionalFormatting sqref="O103">
    <cfRule type="containsErrors" dxfId="2136" priority="985">
      <formula>ISERROR(O103)</formula>
    </cfRule>
  </conditionalFormatting>
  <conditionalFormatting sqref="O106">
    <cfRule type="containsErrors" dxfId="2135" priority="984">
      <formula>ISERROR(O106)</formula>
    </cfRule>
  </conditionalFormatting>
  <conditionalFormatting sqref="O103">
    <cfRule type="containsErrors" dxfId="2134" priority="983">
      <formula>ISERROR(O103)</formula>
    </cfRule>
  </conditionalFormatting>
  <conditionalFormatting sqref="O106">
    <cfRule type="containsErrors" dxfId="2133" priority="982">
      <formula>ISERROR(O106)</formula>
    </cfRule>
  </conditionalFormatting>
  <conditionalFormatting sqref="O103">
    <cfRule type="containsErrors" dxfId="2132" priority="981">
      <formula>ISERROR(O103)</formula>
    </cfRule>
  </conditionalFormatting>
  <conditionalFormatting sqref="O106">
    <cfRule type="containsErrors" dxfId="2131" priority="980">
      <formula>ISERROR(O106)</formula>
    </cfRule>
  </conditionalFormatting>
  <conditionalFormatting sqref="O103">
    <cfRule type="containsErrors" dxfId="2130" priority="979">
      <formula>ISERROR(O103)</formula>
    </cfRule>
  </conditionalFormatting>
  <conditionalFormatting sqref="O106">
    <cfRule type="containsErrors" dxfId="2129" priority="978">
      <formula>ISERROR(O106)</formula>
    </cfRule>
  </conditionalFormatting>
  <conditionalFormatting sqref="O103">
    <cfRule type="containsErrors" dxfId="2128" priority="977">
      <formula>ISERROR(O103)</formula>
    </cfRule>
  </conditionalFormatting>
  <conditionalFormatting sqref="O106">
    <cfRule type="containsErrors" dxfId="2127" priority="976">
      <formula>ISERROR(O106)</formula>
    </cfRule>
  </conditionalFormatting>
  <conditionalFormatting sqref="O103">
    <cfRule type="containsErrors" dxfId="2126" priority="975">
      <formula>ISERROR(O103)</formula>
    </cfRule>
  </conditionalFormatting>
  <conditionalFormatting sqref="O106">
    <cfRule type="containsErrors" dxfId="2125" priority="974">
      <formula>ISERROR(O106)</formula>
    </cfRule>
  </conditionalFormatting>
  <conditionalFormatting sqref="O103">
    <cfRule type="containsErrors" dxfId="2124" priority="973">
      <formula>ISERROR(O103)</formula>
    </cfRule>
  </conditionalFormatting>
  <conditionalFormatting sqref="O106">
    <cfRule type="containsErrors" dxfId="2123" priority="972">
      <formula>ISERROR(O106)</formula>
    </cfRule>
  </conditionalFormatting>
  <conditionalFormatting sqref="O103">
    <cfRule type="containsErrors" dxfId="2122" priority="971">
      <formula>ISERROR(O103)</formula>
    </cfRule>
  </conditionalFormatting>
  <conditionalFormatting sqref="O106">
    <cfRule type="containsErrors" dxfId="2121" priority="970">
      <formula>ISERROR(O106)</formula>
    </cfRule>
  </conditionalFormatting>
  <conditionalFormatting sqref="O103">
    <cfRule type="containsErrors" dxfId="2120" priority="969">
      <formula>ISERROR(O103)</formula>
    </cfRule>
  </conditionalFormatting>
  <conditionalFormatting sqref="O106">
    <cfRule type="containsErrors" dxfId="2119" priority="968">
      <formula>ISERROR(O106)</formula>
    </cfRule>
  </conditionalFormatting>
  <conditionalFormatting sqref="O103">
    <cfRule type="containsErrors" dxfId="2118" priority="967">
      <formula>ISERROR(O103)</formula>
    </cfRule>
  </conditionalFormatting>
  <conditionalFormatting sqref="O106">
    <cfRule type="containsErrors" dxfId="2117" priority="966">
      <formula>ISERROR(O106)</formula>
    </cfRule>
  </conditionalFormatting>
  <conditionalFormatting sqref="O103">
    <cfRule type="containsErrors" dxfId="2116" priority="965">
      <formula>ISERROR(O103)</formula>
    </cfRule>
  </conditionalFormatting>
  <conditionalFormatting sqref="O106">
    <cfRule type="containsErrors" dxfId="2115" priority="964">
      <formula>ISERROR(O106)</formula>
    </cfRule>
  </conditionalFormatting>
  <conditionalFormatting sqref="O103">
    <cfRule type="containsErrors" dxfId="2114" priority="963">
      <formula>ISERROR(O103)</formula>
    </cfRule>
  </conditionalFormatting>
  <conditionalFormatting sqref="O106">
    <cfRule type="containsErrors" dxfId="2113" priority="962">
      <formula>ISERROR(O106)</formula>
    </cfRule>
  </conditionalFormatting>
  <conditionalFormatting sqref="O103">
    <cfRule type="containsErrors" dxfId="2112" priority="961">
      <formula>ISERROR(O103)</formula>
    </cfRule>
  </conditionalFormatting>
  <conditionalFormatting sqref="O106">
    <cfRule type="containsErrors" dxfId="2111" priority="960">
      <formula>ISERROR(O106)</formula>
    </cfRule>
  </conditionalFormatting>
  <conditionalFormatting sqref="O103">
    <cfRule type="containsErrors" dxfId="2110" priority="959">
      <formula>ISERROR(O103)</formula>
    </cfRule>
  </conditionalFormatting>
  <conditionalFormatting sqref="O106">
    <cfRule type="containsErrors" dxfId="2109" priority="958">
      <formula>ISERROR(O106)</formula>
    </cfRule>
  </conditionalFormatting>
  <conditionalFormatting sqref="O103">
    <cfRule type="containsErrors" dxfId="2108" priority="957">
      <formula>ISERROR(O103)</formula>
    </cfRule>
  </conditionalFormatting>
  <conditionalFormatting sqref="O106">
    <cfRule type="containsErrors" dxfId="2107" priority="956">
      <formula>ISERROR(O106)</formula>
    </cfRule>
  </conditionalFormatting>
  <conditionalFormatting sqref="O103">
    <cfRule type="containsErrors" dxfId="2106" priority="955">
      <formula>ISERROR(O103)</formula>
    </cfRule>
  </conditionalFormatting>
  <conditionalFormatting sqref="O106">
    <cfRule type="containsErrors" dxfId="2105" priority="954">
      <formula>ISERROR(O106)</formula>
    </cfRule>
  </conditionalFormatting>
  <conditionalFormatting sqref="O103">
    <cfRule type="containsErrors" dxfId="2104" priority="953">
      <formula>ISERROR(O103)</formula>
    </cfRule>
  </conditionalFormatting>
  <conditionalFormatting sqref="O106">
    <cfRule type="containsErrors" dxfId="2103" priority="952">
      <formula>ISERROR(O106)</formula>
    </cfRule>
  </conditionalFormatting>
  <conditionalFormatting sqref="O103">
    <cfRule type="containsErrors" dxfId="2102" priority="951">
      <formula>ISERROR(O103)</formula>
    </cfRule>
  </conditionalFormatting>
  <conditionalFormatting sqref="O106">
    <cfRule type="containsErrors" dxfId="2101" priority="950">
      <formula>ISERROR(O106)</formula>
    </cfRule>
  </conditionalFormatting>
  <conditionalFormatting sqref="O103">
    <cfRule type="containsErrors" dxfId="2100" priority="949">
      <formula>ISERROR(O103)</formula>
    </cfRule>
  </conditionalFormatting>
  <conditionalFormatting sqref="O106">
    <cfRule type="containsErrors" dxfId="2099" priority="948">
      <formula>ISERROR(O106)</formula>
    </cfRule>
  </conditionalFormatting>
  <conditionalFormatting sqref="O103">
    <cfRule type="containsErrors" dxfId="2098" priority="947">
      <formula>ISERROR(O103)</formula>
    </cfRule>
  </conditionalFormatting>
  <conditionalFormatting sqref="O106">
    <cfRule type="containsErrors" dxfId="2097" priority="946">
      <formula>ISERROR(O106)</formula>
    </cfRule>
  </conditionalFormatting>
  <conditionalFormatting sqref="O103">
    <cfRule type="containsErrors" dxfId="2096" priority="945">
      <formula>ISERROR(O103)</formula>
    </cfRule>
  </conditionalFormatting>
  <conditionalFormatting sqref="O106">
    <cfRule type="containsErrors" dxfId="2095" priority="944">
      <formula>ISERROR(O106)</formula>
    </cfRule>
  </conditionalFormatting>
  <conditionalFormatting sqref="O103">
    <cfRule type="containsErrors" dxfId="2094" priority="943">
      <formula>ISERROR(O103)</formula>
    </cfRule>
  </conditionalFormatting>
  <conditionalFormatting sqref="O106">
    <cfRule type="containsErrors" dxfId="2093" priority="942">
      <formula>ISERROR(O106)</formula>
    </cfRule>
  </conditionalFormatting>
  <conditionalFormatting sqref="O103">
    <cfRule type="containsErrors" dxfId="2092" priority="941">
      <formula>ISERROR(O103)</formula>
    </cfRule>
  </conditionalFormatting>
  <conditionalFormatting sqref="O106">
    <cfRule type="containsErrors" dxfId="2091" priority="940">
      <formula>ISERROR(O106)</formula>
    </cfRule>
  </conditionalFormatting>
  <conditionalFormatting sqref="O103">
    <cfRule type="containsErrors" dxfId="2090" priority="939">
      <formula>ISERROR(O103)</formula>
    </cfRule>
  </conditionalFormatting>
  <conditionalFormatting sqref="O106">
    <cfRule type="containsErrors" dxfId="2089" priority="938">
      <formula>ISERROR(O106)</formula>
    </cfRule>
  </conditionalFormatting>
  <conditionalFormatting sqref="O103">
    <cfRule type="containsErrors" dxfId="2088" priority="937">
      <formula>ISERROR(O103)</formula>
    </cfRule>
  </conditionalFormatting>
  <conditionalFormatting sqref="O106">
    <cfRule type="containsErrors" dxfId="2087" priority="936">
      <formula>ISERROR(O106)</formula>
    </cfRule>
  </conditionalFormatting>
  <conditionalFormatting sqref="O103">
    <cfRule type="containsErrors" dxfId="2086" priority="935">
      <formula>ISERROR(O103)</formula>
    </cfRule>
  </conditionalFormatting>
  <conditionalFormatting sqref="O106">
    <cfRule type="containsErrors" dxfId="2085" priority="934">
      <formula>ISERROR(O106)</formula>
    </cfRule>
  </conditionalFormatting>
  <conditionalFormatting sqref="O103">
    <cfRule type="containsErrors" dxfId="2084" priority="933">
      <formula>ISERROR(O103)</formula>
    </cfRule>
  </conditionalFormatting>
  <conditionalFormatting sqref="O106">
    <cfRule type="containsErrors" dxfId="2083" priority="932">
      <formula>ISERROR(O106)</formula>
    </cfRule>
  </conditionalFormatting>
  <conditionalFormatting sqref="O103">
    <cfRule type="containsErrors" dxfId="2082" priority="931">
      <formula>ISERROR(O103)</formula>
    </cfRule>
  </conditionalFormatting>
  <conditionalFormatting sqref="O106">
    <cfRule type="containsErrors" dxfId="2081" priority="930">
      <formula>ISERROR(O106)</formula>
    </cfRule>
  </conditionalFormatting>
  <conditionalFormatting sqref="O103">
    <cfRule type="containsErrors" dxfId="2080" priority="929">
      <formula>ISERROR(O103)</formula>
    </cfRule>
  </conditionalFormatting>
  <conditionalFormatting sqref="O106">
    <cfRule type="containsErrors" dxfId="2079" priority="928">
      <formula>ISERROR(O106)</formula>
    </cfRule>
  </conditionalFormatting>
  <conditionalFormatting sqref="O103">
    <cfRule type="containsErrors" dxfId="2078" priority="927">
      <formula>ISERROR(O103)</formula>
    </cfRule>
  </conditionalFormatting>
  <conditionalFormatting sqref="O106">
    <cfRule type="containsErrors" dxfId="2077" priority="926">
      <formula>ISERROR(O106)</formula>
    </cfRule>
  </conditionalFormatting>
  <conditionalFormatting sqref="O103">
    <cfRule type="containsErrors" dxfId="2076" priority="925">
      <formula>ISERROR(O103)</formula>
    </cfRule>
  </conditionalFormatting>
  <conditionalFormatting sqref="O106">
    <cfRule type="containsErrors" dxfId="2075" priority="924">
      <formula>ISERROR(O106)</formula>
    </cfRule>
  </conditionalFormatting>
  <conditionalFormatting sqref="O106">
    <cfRule type="containsErrors" dxfId="2074" priority="923">
      <formula>ISERROR(O106)</formula>
    </cfRule>
  </conditionalFormatting>
  <conditionalFormatting sqref="O103">
    <cfRule type="containsErrors" dxfId="2073" priority="922">
      <formula>ISERROR(O103)</formula>
    </cfRule>
  </conditionalFormatting>
  <conditionalFormatting sqref="O106">
    <cfRule type="containsErrors" dxfId="2072" priority="921">
      <formula>ISERROR(O106)</formula>
    </cfRule>
  </conditionalFormatting>
  <conditionalFormatting sqref="O103">
    <cfRule type="containsErrors" dxfId="2071" priority="920">
      <formula>ISERROR(O103)</formula>
    </cfRule>
  </conditionalFormatting>
  <conditionalFormatting sqref="O106">
    <cfRule type="containsErrors" dxfId="2070" priority="919">
      <formula>ISERROR(O106)</formula>
    </cfRule>
  </conditionalFormatting>
  <conditionalFormatting sqref="O103">
    <cfRule type="containsErrors" dxfId="2069" priority="918">
      <formula>ISERROR(O103)</formula>
    </cfRule>
  </conditionalFormatting>
  <conditionalFormatting sqref="N101:Q101 N100:P100 N94:Q99 N102:O110">
    <cfRule type="containsErrors" dxfId="2068" priority="917">
      <formula>ISERROR(N94)</formula>
    </cfRule>
  </conditionalFormatting>
  <conditionalFormatting sqref="N101:Q101 N100:P100 N94:Q99 N102:O110">
    <cfRule type="containsErrors" dxfId="2067" priority="916">
      <formula>ISERROR(N94)</formula>
    </cfRule>
  </conditionalFormatting>
  <conditionalFormatting sqref="N107:N110">
    <cfRule type="cellIs" dxfId="2066" priority="915" operator="notEqual">
      <formula>0</formula>
    </cfRule>
  </conditionalFormatting>
  <conditionalFormatting sqref="O85">
    <cfRule type="containsErrors" dxfId="2065" priority="914">
      <formula>ISERROR(O85)</formula>
    </cfRule>
  </conditionalFormatting>
  <conditionalFormatting sqref="O88">
    <cfRule type="containsErrors" dxfId="2064" priority="913">
      <formula>ISERROR(O88)</formula>
    </cfRule>
  </conditionalFormatting>
  <conditionalFormatting sqref="O85">
    <cfRule type="containsErrors" dxfId="2063" priority="912">
      <formula>ISERROR(O85)</formula>
    </cfRule>
  </conditionalFormatting>
  <conditionalFormatting sqref="O88">
    <cfRule type="containsErrors" dxfId="2062" priority="911">
      <formula>ISERROR(O88)</formula>
    </cfRule>
  </conditionalFormatting>
  <conditionalFormatting sqref="O85">
    <cfRule type="containsErrors" dxfId="2061" priority="910">
      <formula>ISERROR(O85)</formula>
    </cfRule>
  </conditionalFormatting>
  <conditionalFormatting sqref="O88">
    <cfRule type="containsErrors" dxfId="2060" priority="909">
      <formula>ISERROR(O88)</formula>
    </cfRule>
  </conditionalFormatting>
  <conditionalFormatting sqref="O85">
    <cfRule type="containsErrors" dxfId="2059" priority="908">
      <formula>ISERROR(O85)</formula>
    </cfRule>
  </conditionalFormatting>
  <conditionalFormatting sqref="O88">
    <cfRule type="containsErrors" dxfId="2058" priority="907">
      <formula>ISERROR(O88)</formula>
    </cfRule>
  </conditionalFormatting>
  <conditionalFormatting sqref="O85">
    <cfRule type="containsErrors" dxfId="2057" priority="906">
      <formula>ISERROR(O85)</formula>
    </cfRule>
  </conditionalFormatting>
  <conditionalFormatting sqref="O88">
    <cfRule type="containsErrors" dxfId="2056" priority="905">
      <formula>ISERROR(O88)</formula>
    </cfRule>
  </conditionalFormatting>
  <conditionalFormatting sqref="O85">
    <cfRule type="containsErrors" dxfId="2055" priority="904">
      <formula>ISERROR(O85)</formula>
    </cfRule>
  </conditionalFormatting>
  <conditionalFormatting sqref="O88">
    <cfRule type="containsErrors" dxfId="2054" priority="903">
      <formula>ISERROR(O88)</formula>
    </cfRule>
  </conditionalFormatting>
  <conditionalFormatting sqref="O85">
    <cfRule type="containsErrors" dxfId="2053" priority="902">
      <formula>ISERROR(O85)</formula>
    </cfRule>
  </conditionalFormatting>
  <conditionalFormatting sqref="O88">
    <cfRule type="containsErrors" dxfId="2052" priority="901">
      <formula>ISERROR(O88)</formula>
    </cfRule>
  </conditionalFormatting>
  <conditionalFormatting sqref="O85">
    <cfRule type="containsErrors" dxfId="2051" priority="900">
      <formula>ISERROR(O85)</formula>
    </cfRule>
  </conditionalFormatting>
  <conditionalFormatting sqref="O88">
    <cfRule type="containsErrors" dxfId="2050" priority="899">
      <formula>ISERROR(O88)</formula>
    </cfRule>
  </conditionalFormatting>
  <conditionalFormatting sqref="O85">
    <cfRule type="containsErrors" dxfId="2049" priority="898">
      <formula>ISERROR(O85)</formula>
    </cfRule>
  </conditionalFormatting>
  <conditionalFormatting sqref="O88">
    <cfRule type="containsErrors" dxfId="2048" priority="897">
      <formula>ISERROR(O88)</formula>
    </cfRule>
  </conditionalFormatting>
  <conditionalFormatting sqref="O85">
    <cfRule type="containsErrors" dxfId="2047" priority="896">
      <formula>ISERROR(O85)</formula>
    </cfRule>
  </conditionalFormatting>
  <conditionalFormatting sqref="O88">
    <cfRule type="containsErrors" dxfId="2046" priority="895">
      <formula>ISERROR(O88)</formula>
    </cfRule>
  </conditionalFormatting>
  <conditionalFormatting sqref="O85">
    <cfRule type="containsErrors" dxfId="2045" priority="894">
      <formula>ISERROR(O85)</formula>
    </cfRule>
  </conditionalFormatting>
  <conditionalFormatting sqref="O88">
    <cfRule type="containsErrors" dxfId="2044" priority="893">
      <formula>ISERROR(O88)</formula>
    </cfRule>
  </conditionalFormatting>
  <conditionalFormatting sqref="O85">
    <cfRule type="containsErrors" dxfId="2043" priority="892">
      <formula>ISERROR(O85)</formula>
    </cfRule>
  </conditionalFormatting>
  <conditionalFormatting sqref="O88">
    <cfRule type="containsErrors" dxfId="2042" priority="891">
      <formula>ISERROR(O88)</formula>
    </cfRule>
  </conditionalFormatting>
  <conditionalFormatting sqref="O85">
    <cfRule type="containsErrors" dxfId="2041" priority="890">
      <formula>ISERROR(O85)</formula>
    </cfRule>
  </conditionalFormatting>
  <conditionalFormatting sqref="O88">
    <cfRule type="containsErrors" dxfId="2040" priority="889">
      <formula>ISERROR(O88)</formula>
    </cfRule>
  </conditionalFormatting>
  <conditionalFormatting sqref="O85">
    <cfRule type="containsErrors" dxfId="2039" priority="888">
      <formula>ISERROR(O85)</formula>
    </cfRule>
  </conditionalFormatting>
  <conditionalFormatting sqref="O88">
    <cfRule type="containsErrors" dxfId="2038" priority="887">
      <formula>ISERROR(O88)</formula>
    </cfRule>
  </conditionalFormatting>
  <conditionalFormatting sqref="O85">
    <cfRule type="containsErrors" dxfId="2037" priority="886">
      <formula>ISERROR(O85)</formula>
    </cfRule>
  </conditionalFormatting>
  <conditionalFormatting sqref="O88">
    <cfRule type="containsErrors" dxfId="2036" priority="885">
      <formula>ISERROR(O88)</formula>
    </cfRule>
  </conditionalFormatting>
  <conditionalFormatting sqref="O85">
    <cfRule type="containsErrors" dxfId="2035" priority="884">
      <formula>ISERROR(O85)</formula>
    </cfRule>
  </conditionalFormatting>
  <conditionalFormatting sqref="O88">
    <cfRule type="containsErrors" dxfId="2034" priority="883">
      <formula>ISERROR(O88)</formula>
    </cfRule>
  </conditionalFormatting>
  <conditionalFormatting sqref="O85">
    <cfRule type="containsErrors" dxfId="2033" priority="882">
      <formula>ISERROR(O85)</formula>
    </cfRule>
  </conditionalFormatting>
  <conditionalFormatting sqref="O88">
    <cfRule type="containsErrors" dxfId="2032" priority="881">
      <formula>ISERROR(O88)</formula>
    </cfRule>
  </conditionalFormatting>
  <conditionalFormatting sqref="O85">
    <cfRule type="containsErrors" dxfId="2031" priority="880">
      <formula>ISERROR(O85)</formula>
    </cfRule>
  </conditionalFormatting>
  <conditionalFormatting sqref="O88">
    <cfRule type="containsErrors" dxfId="2030" priority="879">
      <formula>ISERROR(O88)</formula>
    </cfRule>
  </conditionalFormatting>
  <conditionalFormatting sqref="O85">
    <cfRule type="containsErrors" dxfId="2029" priority="878">
      <formula>ISERROR(O85)</formula>
    </cfRule>
  </conditionalFormatting>
  <conditionalFormatting sqref="O88">
    <cfRule type="containsErrors" dxfId="2028" priority="877">
      <formula>ISERROR(O88)</formula>
    </cfRule>
  </conditionalFormatting>
  <conditionalFormatting sqref="O85">
    <cfRule type="containsErrors" dxfId="2027" priority="876">
      <formula>ISERROR(O85)</formula>
    </cfRule>
  </conditionalFormatting>
  <conditionalFormatting sqref="O88">
    <cfRule type="containsErrors" dxfId="2026" priority="875">
      <formula>ISERROR(O88)</formula>
    </cfRule>
  </conditionalFormatting>
  <conditionalFormatting sqref="O85">
    <cfRule type="containsErrors" dxfId="2025" priority="874">
      <formula>ISERROR(O85)</formula>
    </cfRule>
  </conditionalFormatting>
  <conditionalFormatting sqref="O88">
    <cfRule type="containsErrors" dxfId="2024" priority="873">
      <formula>ISERROR(O88)</formula>
    </cfRule>
  </conditionalFormatting>
  <conditionalFormatting sqref="O85">
    <cfRule type="containsErrors" dxfId="2023" priority="872">
      <formula>ISERROR(O85)</formula>
    </cfRule>
  </conditionalFormatting>
  <conditionalFormatting sqref="O88">
    <cfRule type="containsErrors" dxfId="2022" priority="871">
      <formula>ISERROR(O88)</formula>
    </cfRule>
  </conditionalFormatting>
  <conditionalFormatting sqref="O85">
    <cfRule type="containsErrors" dxfId="2021" priority="870">
      <formula>ISERROR(O85)</formula>
    </cfRule>
  </conditionalFormatting>
  <conditionalFormatting sqref="O88">
    <cfRule type="containsErrors" dxfId="2020" priority="869">
      <formula>ISERROR(O88)</formula>
    </cfRule>
  </conditionalFormatting>
  <conditionalFormatting sqref="O85">
    <cfRule type="containsErrors" dxfId="2019" priority="868">
      <formula>ISERROR(O85)</formula>
    </cfRule>
  </conditionalFormatting>
  <conditionalFormatting sqref="O88">
    <cfRule type="containsErrors" dxfId="2018" priority="867">
      <formula>ISERROR(O88)</formula>
    </cfRule>
  </conditionalFormatting>
  <conditionalFormatting sqref="O85">
    <cfRule type="containsErrors" dxfId="2017" priority="866">
      <formula>ISERROR(O85)</formula>
    </cfRule>
  </conditionalFormatting>
  <conditionalFormatting sqref="O88">
    <cfRule type="containsErrors" dxfId="2016" priority="865">
      <formula>ISERROR(O88)</formula>
    </cfRule>
  </conditionalFormatting>
  <conditionalFormatting sqref="O85">
    <cfRule type="containsErrors" dxfId="2015" priority="864">
      <formula>ISERROR(O85)</formula>
    </cfRule>
  </conditionalFormatting>
  <conditionalFormatting sqref="O88">
    <cfRule type="containsErrors" dxfId="2014" priority="863">
      <formula>ISERROR(O88)</formula>
    </cfRule>
  </conditionalFormatting>
  <conditionalFormatting sqref="O85">
    <cfRule type="containsErrors" dxfId="2013" priority="862">
      <formula>ISERROR(O85)</formula>
    </cfRule>
  </conditionalFormatting>
  <conditionalFormatting sqref="O88">
    <cfRule type="containsErrors" dxfId="2012" priority="861">
      <formula>ISERROR(O88)</formula>
    </cfRule>
  </conditionalFormatting>
  <conditionalFormatting sqref="O85">
    <cfRule type="containsErrors" dxfId="2011" priority="860">
      <formula>ISERROR(O85)</formula>
    </cfRule>
  </conditionalFormatting>
  <conditionalFormatting sqref="O88">
    <cfRule type="containsErrors" dxfId="2010" priority="859">
      <formula>ISERROR(O88)</formula>
    </cfRule>
  </conditionalFormatting>
  <conditionalFormatting sqref="O85">
    <cfRule type="containsErrors" dxfId="2009" priority="858">
      <formula>ISERROR(O85)</formula>
    </cfRule>
  </conditionalFormatting>
  <conditionalFormatting sqref="O88">
    <cfRule type="containsErrors" dxfId="2008" priority="857">
      <formula>ISERROR(O88)</formula>
    </cfRule>
  </conditionalFormatting>
  <conditionalFormatting sqref="O85">
    <cfRule type="containsErrors" dxfId="2007" priority="856">
      <formula>ISERROR(O85)</formula>
    </cfRule>
  </conditionalFormatting>
  <conditionalFormatting sqref="O88">
    <cfRule type="containsErrors" dxfId="2006" priority="855">
      <formula>ISERROR(O88)</formula>
    </cfRule>
  </conditionalFormatting>
  <conditionalFormatting sqref="O85">
    <cfRule type="containsErrors" dxfId="2005" priority="854">
      <formula>ISERROR(O85)</formula>
    </cfRule>
  </conditionalFormatting>
  <conditionalFormatting sqref="O88">
    <cfRule type="containsErrors" dxfId="2004" priority="853">
      <formula>ISERROR(O88)</formula>
    </cfRule>
  </conditionalFormatting>
  <conditionalFormatting sqref="O85">
    <cfRule type="containsErrors" dxfId="2003" priority="852">
      <formula>ISERROR(O85)</formula>
    </cfRule>
  </conditionalFormatting>
  <conditionalFormatting sqref="O88">
    <cfRule type="containsErrors" dxfId="2002" priority="851">
      <formula>ISERROR(O88)</formula>
    </cfRule>
  </conditionalFormatting>
  <conditionalFormatting sqref="O85">
    <cfRule type="containsErrors" dxfId="2001" priority="850">
      <formula>ISERROR(O85)</formula>
    </cfRule>
  </conditionalFormatting>
  <conditionalFormatting sqref="O88">
    <cfRule type="containsErrors" dxfId="2000" priority="849">
      <formula>ISERROR(O88)</formula>
    </cfRule>
  </conditionalFormatting>
  <conditionalFormatting sqref="O88">
    <cfRule type="containsErrors" dxfId="1999" priority="848">
      <formula>ISERROR(O88)</formula>
    </cfRule>
  </conditionalFormatting>
  <conditionalFormatting sqref="O85">
    <cfRule type="containsErrors" dxfId="1998" priority="847">
      <formula>ISERROR(O85)</formula>
    </cfRule>
  </conditionalFormatting>
  <conditionalFormatting sqref="O88">
    <cfRule type="containsErrors" dxfId="1997" priority="846">
      <formula>ISERROR(O88)</formula>
    </cfRule>
  </conditionalFormatting>
  <conditionalFormatting sqref="O85">
    <cfRule type="containsErrors" dxfId="1996" priority="845">
      <formula>ISERROR(O85)</formula>
    </cfRule>
  </conditionalFormatting>
  <conditionalFormatting sqref="O88">
    <cfRule type="containsErrors" dxfId="1995" priority="844">
      <formula>ISERROR(O88)</formula>
    </cfRule>
  </conditionalFormatting>
  <conditionalFormatting sqref="O85">
    <cfRule type="containsErrors" dxfId="1994" priority="843">
      <formula>ISERROR(O85)</formula>
    </cfRule>
  </conditionalFormatting>
  <conditionalFormatting sqref="N83:Q83 N82:P82 N76:Q81 N84:O92">
    <cfRule type="containsErrors" dxfId="1993" priority="842">
      <formula>ISERROR(N76)</formula>
    </cfRule>
  </conditionalFormatting>
  <conditionalFormatting sqref="N83:Q83 N82:P82 N76:Q81 N84:O92">
    <cfRule type="containsErrors" dxfId="1992" priority="841">
      <formula>ISERROR(N76)</formula>
    </cfRule>
  </conditionalFormatting>
  <conditionalFormatting sqref="N89:N92">
    <cfRule type="cellIs" dxfId="1991" priority="840" operator="notEqual">
      <formula>0</formula>
    </cfRule>
  </conditionalFormatting>
  <conditionalFormatting sqref="O67">
    <cfRule type="containsErrors" dxfId="1990" priority="839">
      <formula>ISERROR(O67)</formula>
    </cfRule>
  </conditionalFormatting>
  <conditionalFormatting sqref="O70">
    <cfRule type="containsErrors" dxfId="1989" priority="838">
      <formula>ISERROR(O70)</formula>
    </cfRule>
  </conditionalFormatting>
  <conditionalFormatting sqref="O67">
    <cfRule type="containsErrors" dxfId="1988" priority="837">
      <formula>ISERROR(O67)</formula>
    </cfRule>
  </conditionalFormatting>
  <conditionalFormatting sqref="O70">
    <cfRule type="containsErrors" dxfId="1987" priority="836">
      <formula>ISERROR(O70)</formula>
    </cfRule>
  </conditionalFormatting>
  <conditionalFormatting sqref="O67">
    <cfRule type="containsErrors" dxfId="1986" priority="835">
      <formula>ISERROR(O67)</formula>
    </cfRule>
  </conditionalFormatting>
  <conditionalFormatting sqref="O70">
    <cfRule type="containsErrors" dxfId="1985" priority="834">
      <formula>ISERROR(O70)</formula>
    </cfRule>
  </conditionalFormatting>
  <conditionalFormatting sqref="O67">
    <cfRule type="containsErrors" dxfId="1984" priority="833">
      <formula>ISERROR(O67)</formula>
    </cfRule>
  </conditionalFormatting>
  <conditionalFormatting sqref="O70">
    <cfRule type="containsErrors" dxfId="1983" priority="832">
      <formula>ISERROR(O70)</formula>
    </cfRule>
  </conditionalFormatting>
  <conditionalFormatting sqref="O67">
    <cfRule type="containsErrors" dxfId="1982" priority="831">
      <formula>ISERROR(O67)</formula>
    </cfRule>
  </conditionalFormatting>
  <conditionalFormatting sqref="O70">
    <cfRule type="containsErrors" dxfId="1981" priority="830">
      <formula>ISERROR(O70)</formula>
    </cfRule>
  </conditionalFormatting>
  <conditionalFormatting sqref="O67">
    <cfRule type="containsErrors" dxfId="1980" priority="829">
      <formula>ISERROR(O67)</formula>
    </cfRule>
  </conditionalFormatting>
  <conditionalFormatting sqref="O70">
    <cfRule type="containsErrors" dxfId="1979" priority="828">
      <formula>ISERROR(O70)</formula>
    </cfRule>
  </conditionalFormatting>
  <conditionalFormatting sqref="O67">
    <cfRule type="containsErrors" dxfId="1978" priority="827">
      <formula>ISERROR(O67)</formula>
    </cfRule>
  </conditionalFormatting>
  <conditionalFormatting sqref="O70">
    <cfRule type="containsErrors" dxfId="1977" priority="826">
      <formula>ISERROR(O70)</formula>
    </cfRule>
  </conditionalFormatting>
  <conditionalFormatting sqref="O67">
    <cfRule type="containsErrors" dxfId="1976" priority="825">
      <formula>ISERROR(O67)</formula>
    </cfRule>
  </conditionalFormatting>
  <conditionalFormatting sqref="O70">
    <cfRule type="containsErrors" dxfId="1975" priority="824">
      <formula>ISERROR(O70)</formula>
    </cfRule>
  </conditionalFormatting>
  <conditionalFormatting sqref="O67">
    <cfRule type="containsErrors" dxfId="1974" priority="823">
      <formula>ISERROR(O67)</formula>
    </cfRule>
  </conditionalFormatting>
  <conditionalFormatting sqref="O70">
    <cfRule type="containsErrors" dxfId="1973" priority="822">
      <formula>ISERROR(O70)</formula>
    </cfRule>
  </conditionalFormatting>
  <conditionalFormatting sqref="O67">
    <cfRule type="containsErrors" dxfId="1972" priority="821">
      <formula>ISERROR(O67)</formula>
    </cfRule>
  </conditionalFormatting>
  <conditionalFormatting sqref="O70">
    <cfRule type="containsErrors" dxfId="1971" priority="820">
      <formula>ISERROR(O70)</formula>
    </cfRule>
  </conditionalFormatting>
  <conditionalFormatting sqref="O67">
    <cfRule type="containsErrors" dxfId="1970" priority="819">
      <formula>ISERROR(O67)</formula>
    </cfRule>
  </conditionalFormatting>
  <conditionalFormatting sqref="O70">
    <cfRule type="containsErrors" dxfId="1969" priority="818">
      <formula>ISERROR(O70)</formula>
    </cfRule>
  </conditionalFormatting>
  <conditionalFormatting sqref="O67">
    <cfRule type="containsErrors" dxfId="1968" priority="817">
      <formula>ISERROR(O67)</formula>
    </cfRule>
  </conditionalFormatting>
  <conditionalFormatting sqref="O70">
    <cfRule type="containsErrors" dxfId="1967" priority="816">
      <formula>ISERROR(O70)</formula>
    </cfRule>
  </conditionalFormatting>
  <conditionalFormatting sqref="O67">
    <cfRule type="containsErrors" dxfId="1966" priority="815">
      <formula>ISERROR(O67)</formula>
    </cfRule>
  </conditionalFormatting>
  <conditionalFormatting sqref="O70">
    <cfRule type="containsErrors" dxfId="1965" priority="814">
      <formula>ISERROR(O70)</formula>
    </cfRule>
  </conditionalFormatting>
  <conditionalFormatting sqref="O67">
    <cfRule type="containsErrors" dxfId="1964" priority="813">
      <formula>ISERROR(O67)</formula>
    </cfRule>
  </conditionalFormatting>
  <conditionalFormatting sqref="O70">
    <cfRule type="containsErrors" dxfId="1963" priority="812">
      <formula>ISERROR(O70)</formula>
    </cfRule>
  </conditionalFormatting>
  <conditionalFormatting sqref="O67">
    <cfRule type="containsErrors" dxfId="1962" priority="811">
      <formula>ISERROR(O67)</formula>
    </cfRule>
  </conditionalFormatting>
  <conditionalFormatting sqref="O70">
    <cfRule type="containsErrors" dxfId="1961" priority="810">
      <formula>ISERROR(O70)</formula>
    </cfRule>
  </conditionalFormatting>
  <conditionalFormatting sqref="O67">
    <cfRule type="containsErrors" dxfId="1960" priority="809">
      <formula>ISERROR(O67)</formula>
    </cfRule>
  </conditionalFormatting>
  <conditionalFormatting sqref="O70">
    <cfRule type="containsErrors" dxfId="1959" priority="808">
      <formula>ISERROR(O70)</formula>
    </cfRule>
  </conditionalFormatting>
  <conditionalFormatting sqref="O67">
    <cfRule type="containsErrors" dxfId="1958" priority="807">
      <formula>ISERROR(O67)</formula>
    </cfRule>
  </conditionalFormatting>
  <conditionalFormatting sqref="O70">
    <cfRule type="containsErrors" dxfId="1957" priority="806">
      <formula>ISERROR(O70)</formula>
    </cfRule>
  </conditionalFormatting>
  <conditionalFormatting sqref="O67">
    <cfRule type="containsErrors" dxfId="1956" priority="805">
      <formula>ISERROR(O67)</formula>
    </cfRule>
  </conditionalFormatting>
  <conditionalFormatting sqref="O70">
    <cfRule type="containsErrors" dxfId="1955" priority="804">
      <formula>ISERROR(O70)</formula>
    </cfRule>
  </conditionalFormatting>
  <conditionalFormatting sqref="O67">
    <cfRule type="containsErrors" dxfId="1954" priority="803">
      <formula>ISERROR(O67)</formula>
    </cfRule>
  </conditionalFormatting>
  <conditionalFormatting sqref="O70">
    <cfRule type="containsErrors" dxfId="1953" priority="802">
      <formula>ISERROR(O70)</formula>
    </cfRule>
  </conditionalFormatting>
  <conditionalFormatting sqref="O67">
    <cfRule type="containsErrors" dxfId="1952" priority="801">
      <formula>ISERROR(O67)</formula>
    </cfRule>
  </conditionalFormatting>
  <conditionalFormatting sqref="O70">
    <cfRule type="containsErrors" dxfId="1951" priority="800">
      <formula>ISERROR(O70)</formula>
    </cfRule>
  </conditionalFormatting>
  <conditionalFormatting sqref="O67">
    <cfRule type="containsErrors" dxfId="1950" priority="799">
      <formula>ISERROR(O67)</formula>
    </cfRule>
  </conditionalFormatting>
  <conditionalFormatting sqref="O70">
    <cfRule type="containsErrors" dxfId="1949" priority="798">
      <formula>ISERROR(O70)</formula>
    </cfRule>
  </conditionalFormatting>
  <conditionalFormatting sqref="O67">
    <cfRule type="containsErrors" dxfId="1948" priority="797">
      <formula>ISERROR(O67)</formula>
    </cfRule>
  </conditionalFormatting>
  <conditionalFormatting sqref="O70">
    <cfRule type="containsErrors" dxfId="1947" priority="796">
      <formula>ISERROR(O70)</formula>
    </cfRule>
  </conditionalFormatting>
  <conditionalFormatting sqref="O67">
    <cfRule type="containsErrors" dxfId="1946" priority="795">
      <formula>ISERROR(O67)</formula>
    </cfRule>
  </conditionalFormatting>
  <conditionalFormatting sqref="O70">
    <cfRule type="containsErrors" dxfId="1945" priority="794">
      <formula>ISERROR(O70)</formula>
    </cfRule>
  </conditionalFormatting>
  <conditionalFormatting sqref="O67">
    <cfRule type="containsErrors" dxfId="1944" priority="793">
      <formula>ISERROR(O67)</formula>
    </cfRule>
  </conditionalFormatting>
  <conditionalFormatting sqref="O70">
    <cfRule type="containsErrors" dxfId="1943" priority="792">
      <formula>ISERROR(O70)</formula>
    </cfRule>
  </conditionalFormatting>
  <conditionalFormatting sqref="O67">
    <cfRule type="containsErrors" dxfId="1942" priority="791">
      <formula>ISERROR(O67)</formula>
    </cfRule>
  </conditionalFormatting>
  <conditionalFormatting sqref="O70">
    <cfRule type="containsErrors" dxfId="1941" priority="790">
      <formula>ISERROR(O70)</formula>
    </cfRule>
  </conditionalFormatting>
  <conditionalFormatting sqref="O67">
    <cfRule type="containsErrors" dxfId="1940" priority="789">
      <formula>ISERROR(O67)</formula>
    </cfRule>
  </conditionalFormatting>
  <conditionalFormatting sqref="O70">
    <cfRule type="containsErrors" dxfId="1939" priority="788">
      <formula>ISERROR(O70)</formula>
    </cfRule>
  </conditionalFormatting>
  <conditionalFormatting sqref="O67">
    <cfRule type="containsErrors" dxfId="1938" priority="787">
      <formula>ISERROR(O67)</formula>
    </cfRule>
  </conditionalFormatting>
  <conditionalFormatting sqref="O70">
    <cfRule type="containsErrors" dxfId="1937" priority="786">
      <formula>ISERROR(O70)</formula>
    </cfRule>
  </conditionalFormatting>
  <conditionalFormatting sqref="O67">
    <cfRule type="containsErrors" dxfId="1936" priority="785">
      <formula>ISERROR(O67)</formula>
    </cfRule>
  </conditionalFormatting>
  <conditionalFormatting sqref="O70">
    <cfRule type="containsErrors" dxfId="1935" priority="784">
      <formula>ISERROR(O70)</formula>
    </cfRule>
  </conditionalFormatting>
  <conditionalFormatting sqref="O67">
    <cfRule type="containsErrors" dxfId="1934" priority="783">
      <formula>ISERROR(O67)</formula>
    </cfRule>
  </conditionalFormatting>
  <conditionalFormatting sqref="O70">
    <cfRule type="containsErrors" dxfId="1933" priority="782">
      <formula>ISERROR(O70)</formula>
    </cfRule>
  </conditionalFormatting>
  <conditionalFormatting sqref="O67">
    <cfRule type="containsErrors" dxfId="1932" priority="781">
      <formula>ISERROR(O67)</formula>
    </cfRule>
  </conditionalFormatting>
  <conditionalFormatting sqref="O70">
    <cfRule type="containsErrors" dxfId="1931" priority="780">
      <formula>ISERROR(O70)</formula>
    </cfRule>
  </conditionalFormatting>
  <conditionalFormatting sqref="O67">
    <cfRule type="containsErrors" dxfId="1930" priority="779">
      <formula>ISERROR(O67)</formula>
    </cfRule>
  </conditionalFormatting>
  <conditionalFormatting sqref="O70">
    <cfRule type="containsErrors" dxfId="1929" priority="778">
      <formula>ISERROR(O70)</formula>
    </cfRule>
  </conditionalFormatting>
  <conditionalFormatting sqref="O67">
    <cfRule type="containsErrors" dxfId="1928" priority="777">
      <formula>ISERROR(O67)</formula>
    </cfRule>
  </conditionalFormatting>
  <conditionalFormatting sqref="O70">
    <cfRule type="containsErrors" dxfId="1927" priority="776">
      <formula>ISERROR(O70)</formula>
    </cfRule>
  </conditionalFormatting>
  <conditionalFormatting sqref="O67">
    <cfRule type="containsErrors" dxfId="1926" priority="775">
      <formula>ISERROR(O67)</formula>
    </cfRule>
  </conditionalFormatting>
  <conditionalFormatting sqref="O70">
    <cfRule type="containsErrors" dxfId="1925" priority="774">
      <formula>ISERROR(O70)</formula>
    </cfRule>
  </conditionalFormatting>
  <conditionalFormatting sqref="O70">
    <cfRule type="containsErrors" dxfId="1924" priority="773">
      <formula>ISERROR(O70)</formula>
    </cfRule>
  </conditionalFormatting>
  <conditionalFormatting sqref="O67">
    <cfRule type="containsErrors" dxfId="1923" priority="772">
      <formula>ISERROR(O67)</formula>
    </cfRule>
  </conditionalFormatting>
  <conditionalFormatting sqref="O70">
    <cfRule type="containsErrors" dxfId="1922" priority="771">
      <formula>ISERROR(O70)</formula>
    </cfRule>
  </conditionalFormatting>
  <conditionalFormatting sqref="O67">
    <cfRule type="containsErrors" dxfId="1921" priority="770">
      <formula>ISERROR(O67)</formula>
    </cfRule>
  </conditionalFormatting>
  <conditionalFormatting sqref="O70">
    <cfRule type="containsErrors" dxfId="1920" priority="769">
      <formula>ISERROR(O70)</formula>
    </cfRule>
  </conditionalFormatting>
  <conditionalFormatting sqref="O67">
    <cfRule type="containsErrors" dxfId="1919" priority="768">
      <formula>ISERROR(O67)</formula>
    </cfRule>
  </conditionalFormatting>
  <conditionalFormatting sqref="N65:Q65 N64:P64 N58:Q63 N66:O74">
    <cfRule type="containsErrors" dxfId="1918" priority="767">
      <formula>ISERROR(N58)</formula>
    </cfRule>
  </conditionalFormatting>
  <conditionalFormatting sqref="N65:Q65 N64:P64 N58:Q63 N66:O74">
    <cfRule type="containsErrors" dxfId="1917" priority="766">
      <formula>ISERROR(N58)</formula>
    </cfRule>
  </conditionalFormatting>
  <conditionalFormatting sqref="N71:N74">
    <cfRule type="cellIs" dxfId="1916" priority="765" operator="notEqual">
      <formula>0</formula>
    </cfRule>
  </conditionalFormatting>
  <conditionalFormatting sqref="O49">
    <cfRule type="containsErrors" dxfId="1915" priority="764">
      <formula>ISERROR(O49)</formula>
    </cfRule>
  </conditionalFormatting>
  <conditionalFormatting sqref="O52">
    <cfRule type="containsErrors" dxfId="1914" priority="763">
      <formula>ISERROR(O52)</formula>
    </cfRule>
  </conditionalFormatting>
  <conditionalFormatting sqref="O49">
    <cfRule type="containsErrors" dxfId="1913" priority="762">
      <formula>ISERROR(O49)</formula>
    </cfRule>
  </conditionalFormatting>
  <conditionalFormatting sqref="O52">
    <cfRule type="containsErrors" dxfId="1912" priority="761">
      <formula>ISERROR(O52)</formula>
    </cfRule>
  </conditionalFormatting>
  <conditionalFormatting sqref="O49">
    <cfRule type="containsErrors" dxfId="1911" priority="760">
      <formula>ISERROR(O49)</formula>
    </cfRule>
  </conditionalFormatting>
  <conditionalFormatting sqref="O52">
    <cfRule type="containsErrors" dxfId="1910" priority="759">
      <formula>ISERROR(O52)</formula>
    </cfRule>
  </conditionalFormatting>
  <conditionalFormatting sqref="O49">
    <cfRule type="containsErrors" dxfId="1909" priority="758">
      <formula>ISERROR(O49)</formula>
    </cfRule>
  </conditionalFormatting>
  <conditionalFormatting sqref="O52">
    <cfRule type="containsErrors" dxfId="1908" priority="757">
      <formula>ISERROR(O52)</formula>
    </cfRule>
  </conditionalFormatting>
  <conditionalFormatting sqref="O49">
    <cfRule type="containsErrors" dxfId="1907" priority="756">
      <formula>ISERROR(O49)</formula>
    </cfRule>
  </conditionalFormatting>
  <conditionalFormatting sqref="O52">
    <cfRule type="containsErrors" dxfId="1906" priority="755">
      <formula>ISERROR(O52)</formula>
    </cfRule>
  </conditionalFormatting>
  <conditionalFormatting sqref="O49">
    <cfRule type="containsErrors" dxfId="1905" priority="754">
      <formula>ISERROR(O49)</formula>
    </cfRule>
  </conditionalFormatting>
  <conditionalFormatting sqref="O52">
    <cfRule type="containsErrors" dxfId="1904" priority="753">
      <formula>ISERROR(O52)</formula>
    </cfRule>
  </conditionalFormatting>
  <conditionalFormatting sqref="O49">
    <cfRule type="containsErrors" dxfId="1903" priority="752">
      <formula>ISERROR(O49)</formula>
    </cfRule>
  </conditionalFormatting>
  <conditionalFormatting sqref="O52">
    <cfRule type="containsErrors" dxfId="1902" priority="751">
      <formula>ISERROR(O52)</formula>
    </cfRule>
  </conditionalFormatting>
  <conditionalFormatting sqref="O49">
    <cfRule type="containsErrors" dxfId="1901" priority="750">
      <formula>ISERROR(O49)</formula>
    </cfRule>
  </conditionalFormatting>
  <conditionalFormatting sqref="O52">
    <cfRule type="containsErrors" dxfId="1900" priority="749">
      <formula>ISERROR(O52)</formula>
    </cfRule>
  </conditionalFormatting>
  <conditionalFormatting sqref="O49">
    <cfRule type="containsErrors" dxfId="1899" priority="748">
      <formula>ISERROR(O49)</formula>
    </cfRule>
  </conditionalFormatting>
  <conditionalFormatting sqref="O52">
    <cfRule type="containsErrors" dxfId="1898" priority="747">
      <formula>ISERROR(O52)</formula>
    </cfRule>
  </conditionalFormatting>
  <conditionalFormatting sqref="O49">
    <cfRule type="containsErrors" dxfId="1897" priority="746">
      <formula>ISERROR(O49)</formula>
    </cfRule>
  </conditionalFormatting>
  <conditionalFormatting sqref="O52">
    <cfRule type="containsErrors" dxfId="1896" priority="745">
      <formula>ISERROR(O52)</formula>
    </cfRule>
  </conditionalFormatting>
  <conditionalFormatting sqref="O49">
    <cfRule type="containsErrors" dxfId="1895" priority="744">
      <formula>ISERROR(O49)</formula>
    </cfRule>
  </conditionalFormatting>
  <conditionalFormatting sqref="O52">
    <cfRule type="containsErrors" dxfId="1894" priority="743">
      <formula>ISERROR(O52)</formula>
    </cfRule>
  </conditionalFormatting>
  <conditionalFormatting sqref="O49">
    <cfRule type="containsErrors" dxfId="1893" priority="742">
      <formula>ISERROR(O49)</formula>
    </cfRule>
  </conditionalFormatting>
  <conditionalFormatting sqref="O52">
    <cfRule type="containsErrors" dxfId="1892" priority="741">
      <formula>ISERROR(O52)</formula>
    </cfRule>
  </conditionalFormatting>
  <conditionalFormatting sqref="O49">
    <cfRule type="containsErrors" dxfId="1891" priority="740">
      <formula>ISERROR(O49)</formula>
    </cfRule>
  </conditionalFormatting>
  <conditionalFormatting sqref="O52">
    <cfRule type="containsErrors" dxfId="1890" priority="739">
      <formula>ISERROR(O52)</formula>
    </cfRule>
  </conditionalFormatting>
  <conditionalFormatting sqref="O49">
    <cfRule type="containsErrors" dxfId="1889" priority="738">
      <formula>ISERROR(O49)</formula>
    </cfRule>
  </conditionalFormatting>
  <conditionalFormatting sqref="O52">
    <cfRule type="containsErrors" dxfId="1888" priority="737">
      <formula>ISERROR(O52)</formula>
    </cfRule>
  </conditionalFormatting>
  <conditionalFormatting sqref="O49">
    <cfRule type="containsErrors" dxfId="1887" priority="736">
      <formula>ISERROR(O49)</formula>
    </cfRule>
  </conditionalFormatting>
  <conditionalFormatting sqref="O52">
    <cfRule type="containsErrors" dxfId="1886" priority="735">
      <formula>ISERROR(O52)</formula>
    </cfRule>
  </conditionalFormatting>
  <conditionalFormatting sqref="O49">
    <cfRule type="containsErrors" dxfId="1885" priority="734">
      <formula>ISERROR(O49)</formula>
    </cfRule>
  </conditionalFormatting>
  <conditionalFormatting sqref="O52">
    <cfRule type="containsErrors" dxfId="1884" priority="733">
      <formula>ISERROR(O52)</formula>
    </cfRule>
  </conditionalFormatting>
  <conditionalFormatting sqref="O49">
    <cfRule type="containsErrors" dxfId="1883" priority="732">
      <formula>ISERROR(O49)</formula>
    </cfRule>
  </conditionalFormatting>
  <conditionalFormatting sqref="O52">
    <cfRule type="containsErrors" dxfId="1882" priority="731">
      <formula>ISERROR(O52)</formula>
    </cfRule>
  </conditionalFormatting>
  <conditionalFormatting sqref="O49">
    <cfRule type="containsErrors" dxfId="1881" priority="730">
      <formula>ISERROR(O49)</formula>
    </cfRule>
  </conditionalFormatting>
  <conditionalFormatting sqref="O52">
    <cfRule type="containsErrors" dxfId="1880" priority="729">
      <formula>ISERROR(O52)</formula>
    </cfRule>
  </conditionalFormatting>
  <conditionalFormatting sqref="O49">
    <cfRule type="containsErrors" dxfId="1879" priority="728">
      <formula>ISERROR(O49)</formula>
    </cfRule>
  </conditionalFormatting>
  <conditionalFormatting sqref="O52">
    <cfRule type="containsErrors" dxfId="1878" priority="727">
      <formula>ISERROR(O52)</formula>
    </cfRule>
  </conditionalFormatting>
  <conditionalFormatting sqref="O49">
    <cfRule type="containsErrors" dxfId="1877" priority="726">
      <formula>ISERROR(O49)</formula>
    </cfRule>
  </conditionalFormatting>
  <conditionalFormatting sqref="O52">
    <cfRule type="containsErrors" dxfId="1876" priority="725">
      <formula>ISERROR(O52)</formula>
    </cfRule>
  </conditionalFormatting>
  <conditionalFormatting sqref="O49">
    <cfRule type="containsErrors" dxfId="1875" priority="724">
      <formula>ISERROR(O49)</formula>
    </cfRule>
  </conditionalFormatting>
  <conditionalFormatting sqref="O52">
    <cfRule type="containsErrors" dxfId="1874" priority="723">
      <formula>ISERROR(O52)</formula>
    </cfRule>
  </conditionalFormatting>
  <conditionalFormatting sqref="O49">
    <cfRule type="containsErrors" dxfId="1873" priority="722">
      <formula>ISERROR(O49)</formula>
    </cfRule>
  </conditionalFormatting>
  <conditionalFormatting sqref="O52">
    <cfRule type="containsErrors" dxfId="1872" priority="721">
      <formula>ISERROR(O52)</formula>
    </cfRule>
  </conditionalFormatting>
  <conditionalFormatting sqref="O49">
    <cfRule type="containsErrors" dxfId="1871" priority="720">
      <formula>ISERROR(O49)</formula>
    </cfRule>
  </conditionalFormatting>
  <conditionalFormatting sqref="O52">
    <cfRule type="containsErrors" dxfId="1870" priority="719">
      <formula>ISERROR(O52)</formula>
    </cfRule>
  </conditionalFormatting>
  <conditionalFormatting sqref="O49">
    <cfRule type="containsErrors" dxfId="1869" priority="718">
      <formula>ISERROR(O49)</formula>
    </cfRule>
  </conditionalFormatting>
  <conditionalFormatting sqref="O52">
    <cfRule type="containsErrors" dxfId="1868" priority="717">
      <formula>ISERROR(O52)</formula>
    </cfRule>
  </conditionalFormatting>
  <conditionalFormatting sqref="O49">
    <cfRule type="containsErrors" dxfId="1867" priority="716">
      <formula>ISERROR(O49)</formula>
    </cfRule>
  </conditionalFormatting>
  <conditionalFormatting sqref="O52">
    <cfRule type="containsErrors" dxfId="1866" priority="715">
      <formula>ISERROR(O52)</formula>
    </cfRule>
  </conditionalFormatting>
  <conditionalFormatting sqref="O49">
    <cfRule type="containsErrors" dxfId="1865" priority="714">
      <formula>ISERROR(O49)</formula>
    </cfRule>
  </conditionalFormatting>
  <conditionalFormatting sqref="O52">
    <cfRule type="containsErrors" dxfId="1864" priority="713">
      <formula>ISERROR(O52)</formula>
    </cfRule>
  </conditionalFormatting>
  <conditionalFormatting sqref="O49">
    <cfRule type="containsErrors" dxfId="1863" priority="712">
      <formula>ISERROR(O49)</formula>
    </cfRule>
  </conditionalFormatting>
  <conditionalFormatting sqref="O52">
    <cfRule type="containsErrors" dxfId="1862" priority="711">
      <formula>ISERROR(O52)</formula>
    </cfRule>
  </conditionalFormatting>
  <conditionalFormatting sqref="O49">
    <cfRule type="containsErrors" dxfId="1861" priority="710">
      <formula>ISERROR(O49)</formula>
    </cfRule>
  </conditionalFormatting>
  <conditionalFormatting sqref="O52">
    <cfRule type="containsErrors" dxfId="1860" priority="709">
      <formula>ISERROR(O52)</formula>
    </cfRule>
  </conditionalFormatting>
  <conditionalFormatting sqref="O49">
    <cfRule type="containsErrors" dxfId="1859" priority="708">
      <formula>ISERROR(O49)</formula>
    </cfRule>
  </conditionalFormatting>
  <conditionalFormatting sqref="O52">
    <cfRule type="containsErrors" dxfId="1858" priority="707">
      <formula>ISERROR(O52)</formula>
    </cfRule>
  </conditionalFormatting>
  <conditionalFormatting sqref="O49">
    <cfRule type="containsErrors" dxfId="1857" priority="706">
      <formula>ISERROR(O49)</formula>
    </cfRule>
  </conditionalFormatting>
  <conditionalFormatting sqref="O52">
    <cfRule type="containsErrors" dxfId="1856" priority="705">
      <formula>ISERROR(O52)</formula>
    </cfRule>
  </conditionalFormatting>
  <conditionalFormatting sqref="O49">
    <cfRule type="containsErrors" dxfId="1855" priority="704">
      <formula>ISERROR(O49)</formula>
    </cfRule>
  </conditionalFormatting>
  <conditionalFormatting sqref="O52">
    <cfRule type="containsErrors" dxfId="1854" priority="703">
      <formula>ISERROR(O52)</formula>
    </cfRule>
  </conditionalFormatting>
  <conditionalFormatting sqref="O49">
    <cfRule type="containsErrors" dxfId="1853" priority="702">
      <formula>ISERROR(O49)</formula>
    </cfRule>
  </conditionalFormatting>
  <conditionalFormatting sqref="O52">
    <cfRule type="containsErrors" dxfId="1852" priority="701">
      <formula>ISERROR(O52)</formula>
    </cfRule>
  </conditionalFormatting>
  <conditionalFormatting sqref="O49">
    <cfRule type="containsErrors" dxfId="1851" priority="700">
      <formula>ISERROR(O49)</formula>
    </cfRule>
  </conditionalFormatting>
  <conditionalFormatting sqref="O52">
    <cfRule type="containsErrors" dxfId="1850" priority="699">
      <formula>ISERROR(O52)</formula>
    </cfRule>
  </conditionalFormatting>
  <conditionalFormatting sqref="O52">
    <cfRule type="containsErrors" dxfId="1849" priority="698">
      <formula>ISERROR(O52)</formula>
    </cfRule>
  </conditionalFormatting>
  <conditionalFormatting sqref="O49">
    <cfRule type="containsErrors" dxfId="1848" priority="697">
      <formula>ISERROR(O49)</formula>
    </cfRule>
  </conditionalFormatting>
  <conditionalFormatting sqref="O52">
    <cfRule type="containsErrors" dxfId="1847" priority="696">
      <formula>ISERROR(O52)</formula>
    </cfRule>
  </conditionalFormatting>
  <conditionalFormatting sqref="O49">
    <cfRule type="containsErrors" dxfId="1846" priority="695">
      <formula>ISERROR(O49)</formula>
    </cfRule>
  </conditionalFormatting>
  <conditionalFormatting sqref="O52">
    <cfRule type="containsErrors" dxfId="1845" priority="694">
      <formula>ISERROR(O52)</formula>
    </cfRule>
  </conditionalFormatting>
  <conditionalFormatting sqref="O49">
    <cfRule type="containsErrors" dxfId="1844" priority="693">
      <formula>ISERROR(O49)</formula>
    </cfRule>
  </conditionalFormatting>
  <conditionalFormatting sqref="N47:Q47 N46:P46 N40:Q45 N48:O56">
    <cfRule type="containsErrors" dxfId="1843" priority="692">
      <formula>ISERROR(N40)</formula>
    </cfRule>
  </conditionalFormatting>
  <conditionalFormatting sqref="N47:Q47 N46:P46 N40:Q45 N48:O56">
    <cfRule type="containsErrors" dxfId="1842" priority="691">
      <formula>ISERROR(N40)</formula>
    </cfRule>
  </conditionalFormatting>
  <conditionalFormatting sqref="N53:N56">
    <cfRule type="cellIs" dxfId="1841" priority="690" operator="notEqual">
      <formula>0</formula>
    </cfRule>
  </conditionalFormatting>
  <conditionalFormatting sqref="O10:P10 N4:Q9 N11:Q11 N19:O20 O13:O18">
    <cfRule type="containsErrors" dxfId="1840" priority="689">
      <formula>ISERROR(N4)</formula>
    </cfRule>
  </conditionalFormatting>
  <conditionalFormatting sqref="O10:P10 N4:Q9 N11:Q11 O13:O20">
    <cfRule type="containsErrors" dxfId="1839" priority="688">
      <formula>ISERROR(N4)</formula>
    </cfRule>
  </conditionalFormatting>
  <conditionalFormatting sqref="N17:N20">
    <cfRule type="cellIs" dxfId="1838" priority="687" operator="notEqual">
      <formula>0</formula>
    </cfRule>
  </conditionalFormatting>
  <conditionalFormatting sqref="O31">
    <cfRule type="containsErrors" dxfId="1837" priority="686">
      <formula>ISERROR(O31)</formula>
    </cfRule>
  </conditionalFormatting>
  <conditionalFormatting sqref="O34">
    <cfRule type="containsErrors" dxfId="1836" priority="685">
      <formula>ISERROR(O34)</formula>
    </cfRule>
  </conditionalFormatting>
  <conditionalFormatting sqref="O31">
    <cfRule type="containsErrors" dxfId="1835" priority="684">
      <formula>ISERROR(O31)</formula>
    </cfRule>
  </conditionalFormatting>
  <conditionalFormatting sqref="O34">
    <cfRule type="containsErrors" dxfId="1834" priority="683">
      <formula>ISERROR(O34)</formula>
    </cfRule>
  </conditionalFormatting>
  <conditionalFormatting sqref="O31">
    <cfRule type="containsErrors" dxfId="1833" priority="682">
      <formula>ISERROR(O31)</formula>
    </cfRule>
  </conditionalFormatting>
  <conditionalFormatting sqref="O34">
    <cfRule type="containsErrors" dxfId="1832" priority="681">
      <formula>ISERROR(O34)</formula>
    </cfRule>
  </conditionalFormatting>
  <conditionalFormatting sqref="O31">
    <cfRule type="containsErrors" dxfId="1831" priority="680">
      <formula>ISERROR(O31)</formula>
    </cfRule>
  </conditionalFormatting>
  <conditionalFormatting sqref="O34">
    <cfRule type="containsErrors" dxfId="1830" priority="679">
      <formula>ISERROR(O34)</formula>
    </cfRule>
  </conditionalFormatting>
  <conditionalFormatting sqref="O31">
    <cfRule type="containsErrors" dxfId="1829" priority="678">
      <formula>ISERROR(O31)</formula>
    </cfRule>
  </conditionalFormatting>
  <conditionalFormatting sqref="O34">
    <cfRule type="containsErrors" dxfId="1828" priority="677">
      <formula>ISERROR(O34)</formula>
    </cfRule>
  </conditionalFormatting>
  <conditionalFormatting sqref="O31">
    <cfRule type="containsErrors" dxfId="1827" priority="676">
      <formula>ISERROR(O31)</formula>
    </cfRule>
  </conditionalFormatting>
  <conditionalFormatting sqref="O34">
    <cfRule type="containsErrors" dxfId="1826" priority="675">
      <formula>ISERROR(O34)</formula>
    </cfRule>
  </conditionalFormatting>
  <conditionalFormatting sqref="O31">
    <cfRule type="containsErrors" dxfId="1825" priority="674">
      <formula>ISERROR(O31)</formula>
    </cfRule>
  </conditionalFormatting>
  <conditionalFormatting sqref="O34">
    <cfRule type="containsErrors" dxfId="1824" priority="673">
      <formula>ISERROR(O34)</formula>
    </cfRule>
  </conditionalFormatting>
  <conditionalFormatting sqref="O31">
    <cfRule type="containsErrors" dxfId="1823" priority="672">
      <formula>ISERROR(O31)</formula>
    </cfRule>
  </conditionalFormatting>
  <conditionalFormatting sqref="O34">
    <cfRule type="containsErrors" dxfId="1822" priority="671">
      <formula>ISERROR(O34)</formula>
    </cfRule>
  </conditionalFormatting>
  <conditionalFormatting sqref="O31">
    <cfRule type="containsErrors" dxfId="1821" priority="670">
      <formula>ISERROR(O31)</formula>
    </cfRule>
  </conditionalFormatting>
  <conditionalFormatting sqref="O34">
    <cfRule type="containsErrors" dxfId="1820" priority="669">
      <formula>ISERROR(O34)</formula>
    </cfRule>
  </conditionalFormatting>
  <conditionalFormatting sqref="O31">
    <cfRule type="containsErrors" dxfId="1819" priority="668">
      <formula>ISERROR(O31)</formula>
    </cfRule>
  </conditionalFormatting>
  <conditionalFormatting sqref="O34">
    <cfRule type="containsErrors" dxfId="1818" priority="667">
      <formula>ISERROR(O34)</formula>
    </cfRule>
  </conditionalFormatting>
  <conditionalFormatting sqref="O31">
    <cfRule type="containsErrors" dxfId="1817" priority="666">
      <formula>ISERROR(O31)</formula>
    </cfRule>
  </conditionalFormatting>
  <conditionalFormatting sqref="O34">
    <cfRule type="containsErrors" dxfId="1816" priority="665">
      <formula>ISERROR(O34)</formula>
    </cfRule>
  </conditionalFormatting>
  <conditionalFormatting sqref="O31">
    <cfRule type="containsErrors" dxfId="1815" priority="664">
      <formula>ISERROR(O31)</formula>
    </cfRule>
  </conditionalFormatting>
  <conditionalFormatting sqref="O34">
    <cfRule type="containsErrors" dxfId="1814" priority="663">
      <formula>ISERROR(O34)</formula>
    </cfRule>
  </conditionalFormatting>
  <conditionalFormatting sqref="O31">
    <cfRule type="containsErrors" dxfId="1813" priority="662">
      <formula>ISERROR(O31)</formula>
    </cfRule>
  </conditionalFormatting>
  <conditionalFormatting sqref="O34">
    <cfRule type="containsErrors" dxfId="1812" priority="661">
      <formula>ISERROR(O34)</formula>
    </cfRule>
  </conditionalFormatting>
  <conditionalFormatting sqref="O31">
    <cfRule type="containsErrors" dxfId="1811" priority="660">
      <formula>ISERROR(O31)</formula>
    </cfRule>
  </conditionalFormatting>
  <conditionalFormatting sqref="O34">
    <cfRule type="containsErrors" dxfId="1810" priority="659">
      <formula>ISERROR(O34)</formula>
    </cfRule>
  </conditionalFormatting>
  <conditionalFormatting sqref="O31">
    <cfRule type="containsErrors" dxfId="1809" priority="658">
      <formula>ISERROR(O31)</formula>
    </cfRule>
  </conditionalFormatting>
  <conditionalFormatting sqref="O34">
    <cfRule type="containsErrors" dxfId="1808" priority="657">
      <formula>ISERROR(O34)</formula>
    </cfRule>
  </conditionalFormatting>
  <conditionalFormatting sqref="O31">
    <cfRule type="containsErrors" dxfId="1807" priority="656">
      <formula>ISERROR(O31)</formula>
    </cfRule>
  </conditionalFormatting>
  <conditionalFormatting sqref="O34">
    <cfRule type="containsErrors" dxfId="1806" priority="655">
      <formula>ISERROR(O34)</formula>
    </cfRule>
  </conditionalFormatting>
  <conditionalFormatting sqref="O31">
    <cfRule type="containsErrors" dxfId="1805" priority="654">
      <formula>ISERROR(O31)</formula>
    </cfRule>
  </conditionalFormatting>
  <conditionalFormatting sqref="O34">
    <cfRule type="containsErrors" dxfId="1804" priority="653">
      <formula>ISERROR(O34)</formula>
    </cfRule>
  </conditionalFormatting>
  <conditionalFormatting sqref="O31">
    <cfRule type="containsErrors" dxfId="1803" priority="652">
      <formula>ISERROR(O31)</formula>
    </cfRule>
  </conditionalFormatting>
  <conditionalFormatting sqref="O34">
    <cfRule type="containsErrors" dxfId="1802" priority="651">
      <formula>ISERROR(O34)</formula>
    </cfRule>
  </conditionalFormatting>
  <conditionalFormatting sqref="O31">
    <cfRule type="containsErrors" dxfId="1801" priority="650">
      <formula>ISERROR(O31)</formula>
    </cfRule>
  </conditionalFormatting>
  <conditionalFormatting sqref="O34">
    <cfRule type="containsErrors" dxfId="1800" priority="649">
      <formula>ISERROR(O34)</formula>
    </cfRule>
  </conditionalFormatting>
  <conditionalFormatting sqref="O31">
    <cfRule type="containsErrors" dxfId="1799" priority="648">
      <formula>ISERROR(O31)</formula>
    </cfRule>
  </conditionalFormatting>
  <conditionalFormatting sqref="O34">
    <cfRule type="containsErrors" dxfId="1798" priority="647">
      <formula>ISERROR(O34)</formula>
    </cfRule>
  </conditionalFormatting>
  <conditionalFormatting sqref="O31">
    <cfRule type="containsErrors" dxfId="1797" priority="646">
      <formula>ISERROR(O31)</formula>
    </cfRule>
  </conditionalFormatting>
  <conditionalFormatting sqref="O34">
    <cfRule type="containsErrors" dxfId="1796" priority="645">
      <formula>ISERROR(O34)</formula>
    </cfRule>
  </conditionalFormatting>
  <conditionalFormatting sqref="O31">
    <cfRule type="containsErrors" dxfId="1795" priority="644">
      <formula>ISERROR(O31)</formula>
    </cfRule>
  </conditionalFormatting>
  <conditionalFormatting sqref="O34">
    <cfRule type="containsErrors" dxfId="1794" priority="643">
      <formula>ISERROR(O34)</formula>
    </cfRule>
  </conditionalFormatting>
  <conditionalFormatting sqref="O31">
    <cfRule type="containsErrors" dxfId="1793" priority="642">
      <formula>ISERROR(O31)</formula>
    </cfRule>
  </conditionalFormatting>
  <conditionalFormatting sqref="O34">
    <cfRule type="containsErrors" dxfId="1792" priority="641">
      <formula>ISERROR(O34)</formula>
    </cfRule>
  </conditionalFormatting>
  <conditionalFormatting sqref="O31">
    <cfRule type="containsErrors" dxfId="1791" priority="640">
      <formula>ISERROR(O31)</formula>
    </cfRule>
  </conditionalFormatting>
  <conditionalFormatting sqref="O34">
    <cfRule type="containsErrors" dxfId="1790" priority="639">
      <formula>ISERROR(O34)</formula>
    </cfRule>
  </conditionalFormatting>
  <conditionalFormatting sqref="O31">
    <cfRule type="containsErrors" dxfId="1789" priority="638">
      <formula>ISERROR(O31)</formula>
    </cfRule>
  </conditionalFormatting>
  <conditionalFormatting sqref="O34">
    <cfRule type="containsErrors" dxfId="1788" priority="637">
      <formula>ISERROR(O34)</formula>
    </cfRule>
  </conditionalFormatting>
  <conditionalFormatting sqref="O31">
    <cfRule type="containsErrors" dxfId="1787" priority="636">
      <formula>ISERROR(O31)</formula>
    </cfRule>
  </conditionalFormatting>
  <conditionalFormatting sqref="O34">
    <cfRule type="containsErrors" dxfId="1786" priority="635">
      <formula>ISERROR(O34)</formula>
    </cfRule>
  </conditionalFormatting>
  <conditionalFormatting sqref="O31">
    <cfRule type="containsErrors" dxfId="1785" priority="634">
      <formula>ISERROR(O31)</formula>
    </cfRule>
  </conditionalFormatting>
  <conditionalFormatting sqref="O34">
    <cfRule type="containsErrors" dxfId="1784" priority="633">
      <formula>ISERROR(O34)</formula>
    </cfRule>
  </conditionalFormatting>
  <conditionalFormatting sqref="O31">
    <cfRule type="containsErrors" dxfId="1783" priority="632">
      <formula>ISERROR(O31)</formula>
    </cfRule>
  </conditionalFormatting>
  <conditionalFormatting sqref="O34">
    <cfRule type="containsErrors" dxfId="1782" priority="631">
      <formula>ISERROR(O34)</formula>
    </cfRule>
  </conditionalFormatting>
  <conditionalFormatting sqref="O31">
    <cfRule type="containsErrors" dxfId="1781" priority="630">
      <formula>ISERROR(O31)</formula>
    </cfRule>
  </conditionalFormatting>
  <conditionalFormatting sqref="O34">
    <cfRule type="containsErrors" dxfId="1780" priority="629">
      <formula>ISERROR(O34)</formula>
    </cfRule>
  </conditionalFormatting>
  <conditionalFormatting sqref="O31">
    <cfRule type="containsErrors" dxfId="1779" priority="628">
      <formula>ISERROR(O31)</formula>
    </cfRule>
  </conditionalFormatting>
  <conditionalFormatting sqref="O34">
    <cfRule type="containsErrors" dxfId="1778" priority="627">
      <formula>ISERROR(O34)</formula>
    </cfRule>
  </conditionalFormatting>
  <conditionalFormatting sqref="O31">
    <cfRule type="containsErrors" dxfId="1777" priority="626">
      <formula>ISERROR(O31)</formula>
    </cfRule>
  </conditionalFormatting>
  <conditionalFormatting sqref="O34">
    <cfRule type="containsErrors" dxfId="1776" priority="625">
      <formula>ISERROR(O34)</formula>
    </cfRule>
  </conditionalFormatting>
  <conditionalFormatting sqref="O31">
    <cfRule type="containsErrors" dxfId="1775" priority="624">
      <formula>ISERROR(O31)</formula>
    </cfRule>
  </conditionalFormatting>
  <conditionalFormatting sqref="O34">
    <cfRule type="containsErrors" dxfId="1774" priority="623">
      <formula>ISERROR(O34)</formula>
    </cfRule>
  </conditionalFormatting>
  <conditionalFormatting sqref="O31">
    <cfRule type="containsErrors" dxfId="1773" priority="622">
      <formula>ISERROR(O31)</formula>
    </cfRule>
  </conditionalFormatting>
  <conditionalFormatting sqref="O34">
    <cfRule type="containsErrors" dxfId="1772" priority="621">
      <formula>ISERROR(O34)</formula>
    </cfRule>
  </conditionalFormatting>
  <conditionalFormatting sqref="O31">
    <cfRule type="containsErrors" dxfId="1771" priority="620">
      <formula>ISERROR(O31)</formula>
    </cfRule>
  </conditionalFormatting>
  <conditionalFormatting sqref="O34">
    <cfRule type="containsErrors" dxfId="1770" priority="619">
      <formula>ISERROR(O34)</formula>
    </cfRule>
  </conditionalFormatting>
  <conditionalFormatting sqref="O31">
    <cfRule type="containsErrors" dxfId="1769" priority="618">
      <formula>ISERROR(O31)</formula>
    </cfRule>
  </conditionalFormatting>
  <conditionalFormatting sqref="O34">
    <cfRule type="containsErrors" dxfId="1768" priority="617">
      <formula>ISERROR(O34)</formula>
    </cfRule>
  </conditionalFormatting>
  <conditionalFormatting sqref="O31">
    <cfRule type="containsErrors" dxfId="1767" priority="616">
      <formula>ISERROR(O31)</formula>
    </cfRule>
  </conditionalFormatting>
  <conditionalFormatting sqref="O34">
    <cfRule type="containsErrors" dxfId="1766" priority="615">
      <formula>ISERROR(O34)</formula>
    </cfRule>
  </conditionalFormatting>
  <conditionalFormatting sqref="O31">
    <cfRule type="containsErrors" dxfId="1765" priority="614">
      <formula>ISERROR(O31)</formula>
    </cfRule>
  </conditionalFormatting>
  <conditionalFormatting sqref="O34">
    <cfRule type="containsErrors" dxfId="1764" priority="613">
      <formula>ISERROR(O34)</formula>
    </cfRule>
  </conditionalFormatting>
  <conditionalFormatting sqref="O31">
    <cfRule type="containsErrors" dxfId="1763" priority="612">
      <formula>ISERROR(O31)</formula>
    </cfRule>
  </conditionalFormatting>
  <conditionalFormatting sqref="O34">
    <cfRule type="containsErrors" dxfId="1762" priority="611">
      <formula>ISERROR(O34)</formula>
    </cfRule>
  </conditionalFormatting>
  <conditionalFormatting sqref="O31">
    <cfRule type="containsErrors" dxfId="1761" priority="610">
      <formula>ISERROR(O31)</formula>
    </cfRule>
  </conditionalFormatting>
  <conditionalFormatting sqref="O34">
    <cfRule type="containsErrors" dxfId="1760" priority="609">
      <formula>ISERROR(O34)</formula>
    </cfRule>
  </conditionalFormatting>
  <conditionalFormatting sqref="O31">
    <cfRule type="containsErrors" dxfId="1759" priority="608">
      <formula>ISERROR(O31)</formula>
    </cfRule>
  </conditionalFormatting>
  <conditionalFormatting sqref="O34">
    <cfRule type="containsErrors" dxfId="1758" priority="607">
      <formula>ISERROR(O34)</formula>
    </cfRule>
  </conditionalFormatting>
  <conditionalFormatting sqref="O31">
    <cfRule type="containsErrors" dxfId="1757" priority="606">
      <formula>ISERROR(O31)</formula>
    </cfRule>
  </conditionalFormatting>
  <conditionalFormatting sqref="O34">
    <cfRule type="containsErrors" dxfId="1756" priority="605">
      <formula>ISERROR(O34)</formula>
    </cfRule>
  </conditionalFormatting>
  <conditionalFormatting sqref="O31">
    <cfRule type="containsErrors" dxfId="1755" priority="604">
      <formula>ISERROR(O31)</formula>
    </cfRule>
  </conditionalFormatting>
  <conditionalFormatting sqref="O34">
    <cfRule type="containsErrors" dxfId="1754" priority="603">
      <formula>ISERROR(O34)</formula>
    </cfRule>
  </conditionalFormatting>
  <conditionalFormatting sqref="O31">
    <cfRule type="containsErrors" dxfId="1753" priority="602">
      <formula>ISERROR(O31)</formula>
    </cfRule>
  </conditionalFormatting>
  <conditionalFormatting sqref="O34">
    <cfRule type="containsErrors" dxfId="1752" priority="601">
      <formula>ISERROR(O34)</formula>
    </cfRule>
  </conditionalFormatting>
  <conditionalFormatting sqref="O31">
    <cfRule type="containsErrors" dxfId="1751" priority="600">
      <formula>ISERROR(O31)</formula>
    </cfRule>
  </conditionalFormatting>
  <conditionalFormatting sqref="O34">
    <cfRule type="containsErrors" dxfId="1750" priority="599">
      <formula>ISERROR(O34)</formula>
    </cfRule>
  </conditionalFormatting>
  <conditionalFormatting sqref="O31">
    <cfRule type="containsErrors" dxfId="1749" priority="598">
      <formula>ISERROR(O31)</formula>
    </cfRule>
  </conditionalFormatting>
  <conditionalFormatting sqref="O34">
    <cfRule type="containsErrors" dxfId="1748" priority="597">
      <formula>ISERROR(O34)</formula>
    </cfRule>
  </conditionalFormatting>
  <conditionalFormatting sqref="O31">
    <cfRule type="containsErrors" dxfId="1747" priority="596">
      <formula>ISERROR(O31)</formula>
    </cfRule>
  </conditionalFormatting>
  <conditionalFormatting sqref="O34">
    <cfRule type="containsErrors" dxfId="1746" priority="595">
      <formula>ISERROR(O34)</formula>
    </cfRule>
  </conditionalFormatting>
  <conditionalFormatting sqref="O31">
    <cfRule type="containsErrors" dxfId="1745" priority="594">
      <formula>ISERROR(O31)</formula>
    </cfRule>
  </conditionalFormatting>
  <conditionalFormatting sqref="O34">
    <cfRule type="containsErrors" dxfId="1744" priority="593">
      <formula>ISERROR(O34)</formula>
    </cfRule>
  </conditionalFormatting>
  <conditionalFormatting sqref="O34">
    <cfRule type="containsErrors" dxfId="1743" priority="592">
      <formula>ISERROR(O34)</formula>
    </cfRule>
  </conditionalFormatting>
  <conditionalFormatting sqref="O31">
    <cfRule type="containsErrors" dxfId="1742" priority="591">
      <formula>ISERROR(O31)</formula>
    </cfRule>
  </conditionalFormatting>
  <conditionalFormatting sqref="O34">
    <cfRule type="containsErrors" dxfId="1741" priority="590">
      <formula>ISERROR(O34)</formula>
    </cfRule>
  </conditionalFormatting>
  <conditionalFormatting sqref="O31">
    <cfRule type="containsErrors" dxfId="1740" priority="589">
      <formula>ISERROR(O31)</formula>
    </cfRule>
  </conditionalFormatting>
  <conditionalFormatting sqref="O34">
    <cfRule type="containsErrors" dxfId="1739" priority="588">
      <formula>ISERROR(O34)</formula>
    </cfRule>
  </conditionalFormatting>
  <conditionalFormatting sqref="O31">
    <cfRule type="containsErrors" dxfId="1738" priority="587">
      <formula>ISERROR(O31)</formula>
    </cfRule>
  </conditionalFormatting>
  <conditionalFormatting sqref="N29:Q29 N28:P28 N22:Q27 N30:O38">
    <cfRule type="containsErrors" dxfId="1737" priority="586">
      <formula>ISERROR(N22)</formula>
    </cfRule>
  </conditionalFormatting>
  <conditionalFormatting sqref="N29:Q29 N28:P28 N22:Q27 N30:O38">
    <cfRule type="containsErrors" dxfId="1736" priority="585">
      <formula>ISERROR(N22)</formula>
    </cfRule>
  </conditionalFormatting>
  <conditionalFormatting sqref="N35:N38">
    <cfRule type="cellIs" dxfId="1735" priority="584" operator="notEqual">
      <formula>0</formula>
    </cfRule>
  </conditionalFormatting>
  <conditionalFormatting sqref="N50">
    <cfRule type="containsErrors" dxfId="1734" priority="583">
      <formula>ISERROR(N50)</formula>
    </cfRule>
  </conditionalFormatting>
  <conditionalFormatting sqref="N50">
    <cfRule type="containsErrors" dxfId="1733" priority="582">
      <formula>ISERROR(N50)</formula>
    </cfRule>
  </conditionalFormatting>
  <conditionalFormatting sqref="N68">
    <cfRule type="containsErrors" dxfId="1732" priority="581">
      <formula>ISERROR(N68)</formula>
    </cfRule>
  </conditionalFormatting>
  <conditionalFormatting sqref="N68">
    <cfRule type="containsErrors" dxfId="1731" priority="580">
      <formula>ISERROR(N68)</formula>
    </cfRule>
  </conditionalFormatting>
  <conditionalFormatting sqref="N86">
    <cfRule type="containsErrors" dxfId="1730" priority="579">
      <formula>ISERROR(N86)</formula>
    </cfRule>
  </conditionalFormatting>
  <conditionalFormatting sqref="N86">
    <cfRule type="containsErrors" dxfId="1729" priority="578">
      <formula>ISERROR(N86)</formula>
    </cfRule>
  </conditionalFormatting>
  <conditionalFormatting sqref="N104">
    <cfRule type="containsErrors" dxfId="1728" priority="577">
      <formula>ISERROR(N104)</formula>
    </cfRule>
  </conditionalFormatting>
  <conditionalFormatting sqref="N104">
    <cfRule type="containsErrors" dxfId="1727" priority="576">
      <formula>ISERROR(N104)</formula>
    </cfRule>
  </conditionalFormatting>
  <conditionalFormatting sqref="N31:O38">
    <cfRule type="containsErrors" dxfId="1726" priority="575">
      <formula>ISERROR(N31)</formula>
    </cfRule>
  </conditionalFormatting>
  <conditionalFormatting sqref="N31:O38">
    <cfRule type="containsErrors" dxfId="1725" priority="574">
      <formula>ISERROR(N31)</formula>
    </cfRule>
  </conditionalFormatting>
  <conditionalFormatting sqref="N35:N38">
    <cfRule type="cellIs" dxfId="1724" priority="573" operator="notEqual">
      <formula>0</formula>
    </cfRule>
  </conditionalFormatting>
  <conditionalFormatting sqref="O49">
    <cfRule type="containsErrors" dxfId="1723" priority="572">
      <formula>ISERROR(O49)</formula>
    </cfRule>
  </conditionalFormatting>
  <conditionalFormatting sqref="O52">
    <cfRule type="containsErrors" dxfId="1722" priority="571">
      <formula>ISERROR(O52)</formula>
    </cfRule>
  </conditionalFormatting>
  <conditionalFormatting sqref="O49">
    <cfRule type="containsErrors" dxfId="1721" priority="570">
      <formula>ISERROR(O49)</formula>
    </cfRule>
  </conditionalFormatting>
  <conditionalFormatting sqref="O52">
    <cfRule type="containsErrors" dxfId="1720" priority="569">
      <formula>ISERROR(O52)</formula>
    </cfRule>
  </conditionalFormatting>
  <conditionalFormatting sqref="O49">
    <cfRule type="containsErrors" dxfId="1719" priority="568">
      <formula>ISERROR(O49)</formula>
    </cfRule>
  </conditionalFormatting>
  <conditionalFormatting sqref="O52">
    <cfRule type="containsErrors" dxfId="1718" priority="567">
      <formula>ISERROR(O52)</formula>
    </cfRule>
  </conditionalFormatting>
  <conditionalFormatting sqref="O49">
    <cfRule type="containsErrors" dxfId="1717" priority="566">
      <formula>ISERROR(O49)</formula>
    </cfRule>
  </conditionalFormatting>
  <conditionalFormatting sqref="O52">
    <cfRule type="containsErrors" dxfId="1716" priority="565">
      <formula>ISERROR(O52)</formula>
    </cfRule>
  </conditionalFormatting>
  <conditionalFormatting sqref="O49">
    <cfRule type="containsErrors" dxfId="1715" priority="564">
      <formula>ISERROR(O49)</formula>
    </cfRule>
  </conditionalFormatting>
  <conditionalFormatting sqref="O52">
    <cfRule type="containsErrors" dxfId="1714" priority="563">
      <formula>ISERROR(O52)</formula>
    </cfRule>
  </conditionalFormatting>
  <conditionalFormatting sqref="O49">
    <cfRule type="containsErrors" dxfId="1713" priority="562">
      <formula>ISERROR(O49)</formula>
    </cfRule>
  </conditionalFormatting>
  <conditionalFormatting sqref="O52">
    <cfRule type="containsErrors" dxfId="1712" priority="561">
      <formula>ISERROR(O52)</formula>
    </cfRule>
  </conditionalFormatting>
  <conditionalFormatting sqref="O49">
    <cfRule type="containsErrors" dxfId="1711" priority="560">
      <formula>ISERROR(O49)</formula>
    </cfRule>
  </conditionalFormatting>
  <conditionalFormatting sqref="O52">
    <cfRule type="containsErrors" dxfId="1710" priority="559">
      <formula>ISERROR(O52)</formula>
    </cfRule>
  </conditionalFormatting>
  <conditionalFormatting sqref="O49">
    <cfRule type="containsErrors" dxfId="1709" priority="558">
      <formula>ISERROR(O49)</formula>
    </cfRule>
  </conditionalFormatting>
  <conditionalFormatting sqref="O52">
    <cfRule type="containsErrors" dxfId="1708" priority="557">
      <formula>ISERROR(O52)</formula>
    </cfRule>
  </conditionalFormatting>
  <conditionalFormatting sqref="O49">
    <cfRule type="containsErrors" dxfId="1707" priority="556">
      <formula>ISERROR(O49)</formula>
    </cfRule>
  </conditionalFormatting>
  <conditionalFormatting sqref="O52">
    <cfRule type="containsErrors" dxfId="1706" priority="555">
      <formula>ISERROR(O52)</formula>
    </cfRule>
  </conditionalFormatting>
  <conditionalFormatting sqref="O49">
    <cfRule type="containsErrors" dxfId="1705" priority="554">
      <formula>ISERROR(O49)</formula>
    </cfRule>
  </conditionalFormatting>
  <conditionalFormatting sqref="O52">
    <cfRule type="containsErrors" dxfId="1704" priority="553">
      <formula>ISERROR(O52)</formula>
    </cfRule>
  </conditionalFormatting>
  <conditionalFormatting sqref="O49">
    <cfRule type="containsErrors" dxfId="1703" priority="552">
      <formula>ISERROR(O49)</formula>
    </cfRule>
  </conditionalFormatting>
  <conditionalFormatting sqref="O52">
    <cfRule type="containsErrors" dxfId="1702" priority="551">
      <formula>ISERROR(O52)</formula>
    </cfRule>
  </conditionalFormatting>
  <conditionalFormatting sqref="O49">
    <cfRule type="containsErrors" dxfId="1701" priority="550">
      <formula>ISERROR(O49)</formula>
    </cfRule>
  </conditionalFormatting>
  <conditionalFormatting sqref="O52">
    <cfRule type="containsErrors" dxfId="1700" priority="549">
      <formula>ISERROR(O52)</formula>
    </cfRule>
  </conditionalFormatting>
  <conditionalFormatting sqref="O49">
    <cfRule type="containsErrors" dxfId="1699" priority="548">
      <formula>ISERROR(O49)</formula>
    </cfRule>
  </conditionalFormatting>
  <conditionalFormatting sqref="O52">
    <cfRule type="containsErrors" dxfId="1698" priority="547">
      <formula>ISERROR(O52)</formula>
    </cfRule>
  </conditionalFormatting>
  <conditionalFormatting sqref="O49">
    <cfRule type="containsErrors" dxfId="1697" priority="546">
      <formula>ISERROR(O49)</formula>
    </cfRule>
  </conditionalFormatting>
  <conditionalFormatting sqref="O52">
    <cfRule type="containsErrors" dxfId="1696" priority="545">
      <formula>ISERROR(O52)</formula>
    </cfRule>
  </conditionalFormatting>
  <conditionalFormatting sqref="O49">
    <cfRule type="containsErrors" dxfId="1695" priority="544">
      <formula>ISERROR(O49)</formula>
    </cfRule>
  </conditionalFormatting>
  <conditionalFormatting sqref="O52">
    <cfRule type="containsErrors" dxfId="1694" priority="543">
      <formula>ISERROR(O52)</formula>
    </cfRule>
  </conditionalFormatting>
  <conditionalFormatting sqref="O49">
    <cfRule type="containsErrors" dxfId="1693" priority="542">
      <formula>ISERROR(O49)</formula>
    </cfRule>
  </conditionalFormatting>
  <conditionalFormatting sqref="O52">
    <cfRule type="containsErrors" dxfId="1692" priority="541">
      <formula>ISERROR(O52)</formula>
    </cfRule>
  </conditionalFormatting>
  <conditionalFormatting sqref="O49">
    <cfRule type="containsErrors" dxfId="1691" priority="540">
      <formula>ISERROR(O49)</formula>
    </cfRule>
  </conditionalFormatting>
  <conditionalFormatting sqref="O52">
    <cfRule type="containsErrors" dxfId="1690" priority="539">
      <formula>ISERROR(O52)</formula>
    </cfRule>
  </conditionalFormatting>
  <conditionalFormatting sqref="O49">
    <cfRule type="containsErrors" dxfId="1689" priority="538">
      <formula>ISERROR(O49)</formula>
    </cfRule>
  </conditionalFormatting>
  <conditionalFormatting sqref="O52">
    <cfRule type="containsErrors" dxfId="1688" priority="537">
      <formula>ISERROR(O52)</formula>
    </cfRule>
  </conditionalFormatting>
  <conditionalFormatting sqref="O49">
    <cfRule type="containsErrors" dxfId="1687" priority="536">
      <formula>ISERROR(O49)</formula>
    </cfRule>
  </conditionalFormatting>
  <conditionalFormatting sqref="O52">
    <cfRule type="containsErrors" dxfId="1686" priority="535">
      <formula>ISERROR(O52)</formula>
    </cfRule>
  </conditionalFormatting>
  <conditionalFormatting sqref="O49">
    <cfRule type="containsErrors" dxfId="1685" priority="534">
      <formula>ISERROR(O49)</formula>
    </cfRule>
  </conditionalFormatting>
  <conditionalFormatting sqref="O52">
    <cfRule type="containsErrors" dxfId="1684" priority="533">
      <formula>ISERROR(O52)</formula>
    </cfRule>
  </conditionalFormatting>
  <conditionalFormatting sqref="O49">
    <cfRule type="containsErrors" dxfId="1683" priority="532">
      <formula>ISERROR(O49)</formula>
    </cfRule>
  </conditionalFormatting>
  <conditionalFormatting sqref="O52">
    <cfRule type="containsErrors" dxfId="1682" priority="531">
      <formula>ISERROR(O52)</formula>
    </cfRule>
  </conditionalFormatting>
  <conditionalFormatting sqref="O49">
    <cfRule type="containsErrors" dxfId="1681" priority="530">
      <formula>ISERROR(O49)</formula>
    </cfRule>
  </conditionalFormatting>
  <conditionalFormatting sqref="O52">
    <cfRule type="containsErrors" dxfId="1680" priority="529">
      <formula>ISERROR(O52)</formula>
    </cfRule>
  </conditionalFormatting>
  <conditionalFormatting sqref="O49">
    <cfRule type="containsErrors" dxfId="1679" priority="528">
      <formula>ISERROR(O49)</formula>
    </cfRule>
  </conditionalFormatting>
  <conditionalFormatting sqref="O52">
    <cfRule type="containsErrors" dxfId="1678" priority="527">
      <formula>ISERROR(O52)</formula>
    </cfRule>
  </conditionalFormatting>
  <conditionalFormatting sqref="O49">
    <cfRule type="containsErrors" dxfId="1677" priority="526">
      <formula>ISERROR(O49)</formula>
    </cfRule>
  </conditionalFormatting>
  <conditionalFormatting sqref="O52">
    <cfRule type="containsErrors" dxfId="1676" priority="525">
      <formula>ISERROR(O52)</formula>
    </cfRule>
  </conditionalFormatting>
  <conditionalFormatting sqref="O49">
    <cfRule type="containsErrors" dxfId="1675" priority="524">
      <formula>ISERROR(O49)</formula>
    </cfRule>
  </conditionalFormatting>
  <conditionalFormatting sqref="O52">
    <cfRule type="containsErrors" dxfId="1674" priority="523">
      <formula>ISERROR(O52)</formula>
    </cfRule>
  </conditionalFormatting>
  <conditionalFormatting sqref="O49">
    <cfRule type="containsErrors" dxfId="1673" priority="522">
      <formula>ISERROR(O49)</formula>
    </cfRule>
  </conditionalFormatting>
  <conditionalFormatting sqref="O52">
    <cfRule type="containsErrors" dxfId="1672" priority="521">
      <formula>ISERROR(O52)</formula>
    </cfRule>
  </conditionalFormatting>
  <conditionalFormatting sqref="O49">
    <cfRule type="containsErrors" dxfId="1671" priority="520">
      <formula>ISERROR(O49)</formula>
    </cfRule>
  </conditionalFormatting>
  <conditionalFormatting sqref="O52">
    <cfRule type="containsErrors" dxfId="1670" priority="519">
      <formula>ISERROR(O52)</formula>
    </cfRule>
  </conditionalFormatting>
  <conditionalFormatting sqref="O49">
    <cfRule type="containsErrors" dxfId="1669" priority="518">
      <formula>ISERROR(O49)</formula>
    </cfRule>
  </conditionalFormatting>
  <conditionalFormatting sqref="O52">
    <cfRule type="containsErrors" dxfId="1668" priority="517">
      <formula>ISERROR(O52)</formula>
    </cfRule>
  </conditionalFormatting>
  <conditionalFormatting sqref="O49">
    <cfRule type="containsErrors" dxfId="1667" priority="516">
      <formula>ISERROR(O49)</formula>
    </cfRule>
  </conditionalFormatting>
  <conditionalFormatting sqref="O52">
    <cfRule type="containsErrors" dxfId="1666" priority="515">
      <formula>ISERROR(O52)</formula>
    </cfRule>
  </conditionalFormatting>
  <conditionalFormatting sqref="O49">
    <cfRule type="containsErrors" dxfId="1665" priority="514">
      <formula>ISERROR(O49)</formula>
    </cfRule>
  </conditionalFormatting>
  <conditionalFormatting sqref="O52">
    <cfRule type="containsErrors" dxfId="1664" priority="513">
      <formula>ISERROR(O52)</formula>
    </cfRule>
  </conditionalFormatting>
  <conditionalFormatting sqref="O49">
    <cfRule type="containsErrors" dxfId="1663" priority="512">
      <formula>ISERROR(O49)</formula>
    </cfRule>
  </conditionalFormatting>
  <conditionalFormatting sqref="O52">
    <cfRule type="containsErrors" dxfId="1662" priority="511">
      <formula>ISERROR(O52)</formula>
    </cfRule>
  </conditionalFormatting>
  <conditionalFormatting sqref="O49">
    <cfRule type="containsErrors" dxfId="1661" priority="510">
      <formula>ISERROR(O49)</formula>
    </cfRule>
  </conditionalFormatting>
  <conditionalFormatting sqref="O52">
    <cfRule type="containsErrors" dxfId="1660" priority="509">
      <formula>ISERROR(O52)</formula>
    </cfRule>
  </conditionalFormatting>
  <conditionalFormatting sqref="O49">
    <cfRule type="containsErrors" dxfId="1659" priority="508">
      <formula>ISERROR(O49)</formula>
    </cfRule>
  </conditionalFormatting>
  <conditionalFormatting sqref="O52">
    <cfRule type="containsErrors" dxfId="1658" priority="507">
      <formula>ISERROR(O52)</formula>
    </cfRule>
  </conditionalFormatting>
  <conditionalFormatting sqref="O49">
    <cfRule type="containsErrors" dxfId="1657" priority="506">
      <formula>ISERROR(O49)</formula>
    </cfRule>
  </conditionalFormatting>
  <conditionalFormatting sqref="O52">
    <cfRule type="containsErrors" dxfId="1656" priority="505">
      <formula>ISERROR(O52)</formula>
    </cfRule>
  </conditionalFormatting>
  <conditionalFormatting sqref="O49">
    <cfRule type="containsErrors" dxfId="1655" priority="504">
      <formula>ISERROR(O49)</formula>
    </cfRule>
  </conditionalFormatting>
  <conditionalFormatting sqref="O52">
    <cfRule type="containsErrors" dxfId="1654" priority="503">
      <formula>ISERROR(O52)</formula>
    </cfRule>
  </conditionalFormatting>
  <conditionalFormatting sqref="O49">
    <cfRule type="containsErrors" dxfId="1653" priority="502">
      <formula>ISERROR(O49)</formula>
    </cfRule>
  </conditionalFormatting>
  <conditionalFormatting sqref="O52">
    <cfRule type="containsErrors" dxfId="1652" priority="501">
      <formula>ISERROR(O52)</formula>
    </cfRule>
  </conditionalFormatting>
  <conditionalFormatting sqref="O49">
    <cfRule type="containsErrors" dxfId="1651" priority="500">
      <formula>ISERROR(O49)</formula>
    </cfRule>
  </conditionalFormatting>
  <conditionalFormatting sqref="O52">
    <cfRule type="containsErrors" dxfId="1650" priority="499">
      <formula>ISERROR(O52)</formula>
    </cfRule>
  </conditionalFormatting>
  <conditionalFormatting sqref="O49">
    <cfRule type="containsErrors" dxfId="1649" priority="498">
      <formula>ISERROR(O49)</formula>
    </cfRule>
  </conditionalFormatting>
  <conditionalFormatting sqref="O52">
    <cfRule type="containsErrors" dxfId="1648" priority="497">
      <formula>ISERROR(O52)</formula>
    </cfRule>
  </conditionalFormatting>
  <conditionalFormatting sqref="O49">
    <cfRule type="containsErrors" dxfId="1647" priority="496">
      <formula>ISERROR(O49)</formula>
    </cfRule>
  </conditionalFormatting>
  <conditionalFormatting sqref="O52">
    <cfRule type="containsErrors" dxfId="1646" priority="495">
      <formula>ISERROR(O52)</formula>
    </cfRule>
  </conditionalFormatting>
  <conditionalFormatting sqref="O49">
    <cfRule type="containsErrors" dxfId="1645" priority="494">
      <formula>ISERROR(O49)</formula>
    </cfRule>
  </conditionalFormatting>
  <conditionalFormatting sqref="O52">
    <cfRule type="containsErrors" dxfId="1644" priority="493">
      <formula>ISERROR(O52)</formula>
    </cfRule>
  </conditionalFormatting>
  <conditionalFormatting sqref="O49">
    <cfRule type="containsErrors" dxfId="1643" priority="492">
      <formula>ISERROR(O49)</formula>
    </cfRule>
  </conditionalFormatting>
  <conditionalFormatting sqref="O52">
    <cfRule type="containsErrors" dxfId="1642" priority="491">
      <formula>ISERROR(O52)</formula>
    </cfRule>
  </conditionalFormatting>
  <conditionalFormatting sqref="O49">
    <cfRule type="containsErrors" dxfId="1641" priority="490">
      <formula>ISERROR(O49)</formula>
    </cfRule>
  </conditionalFormatting>
  <conditionalFormatting sqref="O52">
    <cfRule type="containsErrors" dxfId="1640" priority="489">
      <formula>ISERROR(O52)</formula>
    </cfRule>
  </conditionalFormatting>
  <conditionalFormatting sqref="O49">
    <cfRule type="containsErrors" dxfId="1639" priority="488">
      <formula>ISERROR(O49)</formula>
    </cfRule>
  </conditionalFormatting>
  <conditionalFormatting sqref="O52">
    <cfRule type="containsErrors" dxfId="1638" priority="487">
      <formula>ISERROR(O52)</formula>
    </cfRule>
  </conditionalFormatting>
  <conditionalFormatting sqref="O49">
    <cfRule type="containsErrors" dxfId="1637" priority="486">
      <formula>ISERROR(O49)</formula>
    </cfRule>
  </conditionalFormatting>
  <conditionalFormatting sqref="O52">
    <cfRule type="containsErrors" dxfId="1636" priority="485">
      <formula>ISERROR(O52)</formula>
    </cfRule>
  </conditionalFormatting>
  <conditionalFormatting sqref="O49">
    <cfRule type="containsErrors" dxfId="1635" priority="484">
      <formula>ISERROR(O49)</formula>
    </cfRule>
  </conditionalFormatting>
  <conditionalFormatting sqref="O52">
    <cfRule type="containsErrors" dxfId="1634" priority="483">
      <formula>ISERROR(O52)</formula>
    </cfRule>
  </conditionalFormatting>
  <conditionalFormatting sqref="O49">
    <cfRule type="containsErrors" dxfId="1633" priority="482">
      <formula>ISERROR(O49)</formula>
    </cfRule>
  </conditionalFormatting>
  <conditionalFormatting sqref="O52">
    <cfRule type="containsErrors" dxfId="1632" priority="481">
      <formula>ISERROR(O52)</formula>
    </cfRule>
  </conditionalFormatting>
  <conditionalFormatting sqref="O49">
    <cfRule type="containsErrors" dxfId="1631" priority="480">
      <formula>ISERROR(O49)</formula>
    </cfRule>
  </conditionalFormatting>
  <conditionalFormatting sqref="O52">
    <cfRule type="containsErrors" dxfId="1630" priority="479">
      <formula>ISERROR(O52)</formula>
    </cfRule>
  </conditionalFormatting>
  <conditionalFormatting sqref="O49">
    <cfRule type="containsErrors" dxfId="1629" priority="478">
      <formula>ISERROR(O49)</formula>
    </cfRule>
  </conditionalFormatting>
  <conditionalFormatting sqref="O52">
    <cfRule type="containsErrors" dxfId="1628" priority="477">
      <formula>ISERROR(O52)</formula>
    </cfRule>
  </conditionalFormatting>
  <conditionalFormatting sqref="O49">
    <cfRule type="containsErrors" dxfId="1627" priority="476">
      <formula>ISERROR(O49)</formula>
    </cfRule>
  </conditionalFormatting>
  <conditionalFormatting sqref="O52">
    <cfRule type="containsErrors" dxfId="1626" priority="475">
      <formula>ISERROR(O52)</formula>
    </cfRule>
  </conditionalFormatting>
  <conditionalFormatting sqref="O49">
    <cfRule type="containsErrors" dxfId="1625" priority="474">
      <formula>ISERROR(O49)</formula>
    </cfRule>
  </conditionalFormatting>
  <conditionalFormatting sqref="O52">
    <cfRule type="containsErrors" dxfId="1624" priority="473">
      <formula>ISERROR(O52)</formula>
    </cfRule>
  </conditionalFormatting>
  <conditionalFormatting sqref="O52">
    <cfRule type="containsErrors" dxfId="1623" priority="472">
      <formula>ISERROR(O52)</formula>
    </cfRule>
  </conditionalFormatting>
  <conditionalFormatting sqref="O49">
    <cfRule type="containsErrors" dxfId="1622" priority="471">
      <formula>ISERROR(O49)</formula>
    </cfRule>
  </conditionalFormatting>
  <conditionalFormatting sqref="O52">
    <cfRule type="containsErrors" dxfId="1621" priority="470">
      <formula>ISERROR(O52)</formula>
    </cfRule>
  </conditionalFormatting>
  <conditionalFormatting sqref="O49">
    <cfRule type="containsErrors" dxfId="1620" priority="469">
      <formula>ISERROR(O49)</formula>
    </cfRule>
  </conditionalFormatting>
  <conditionalFormatting sqref="O52">
    <cfRule type="containsErrors" dxfId="1619" priority="468">
      <formula>ISERROR(O52)</formula>
    </cfRule>
  </conditionalFormatting>
  <conditionalFormatting sqref="O49">
    <cfRule type="containsErrors" dxfId="1618" priority="467">
      <formula>ISERROR(O49)</formula>
    </cfRule>
  </conditionalFormatting>
  <conditionalFormatting sqref="N49:O56">
    <cfRule type="containsErrors" dxfId="1617" priority="466">
      <formula>ISERROR(N49)</formula>
    </cfRule>
  </conditionalFormatting>
  <conditionalFormatting sqref="N49:O56">
    <cfRule type="containsErrors" dxfId="1616" priority="465">
      <formula>ISERROR(N49)</formula>
    </cfRule>
  </conditionalFormatting>
  <conditionalFormatting sqref="N53:N56">
    <cfRule type="cellIs" dxfId="1615" priority="464" operator="notEqual">
      <formula>0</formula>
    </cfRule>
  </conditionalFormatting>
  <conditionalFormatting sqref="N49:O56">
    <cfRule type="containsErrors" dxfId="1614" priority="463">
      <formula>ISERROR(N49)</formula>
    </cfRule>
  </conditionalFormatting>
  <conditionalFormatting sqref="N49:O56">
    <cfRule type="containsErrors" dxfId="1613" priority="462">
      <formula>ISERROR(N49)</formula>
    </cfRule>
  </conditionalFormatting>
  <conditionalFormatting sqref="N53:N56">
    <cfRule type="cellIs" dxfId="1612" priority="461" operator="notEqual">
      <formula>0</formula>
    </cfRule>
  </conditionalFormatting>
  <conditionalFormatting sqref="N31:O38">
    <cfRule type="containsErrors" dxfId="1611" priority="460">
      <formula>ISERROR(N31)</formula>
    </cfRule>
  </conditionalFormatting>
  <conditionalFormatting sqref="N31:O38">
    <cfRule type="containsErrors" dxfId="1610" priority="459">
      <formula>ISERROR(N31)</formula>
    </cfRule>
  </conditionalFormatting>
  <conditionalFormatting sqref="N35:N38">
    <cfRule type="cellIs" dxfId="1609" priority="458" operator="notEqual">
      <formula>0</formula>
    </cfRule>
  </conditionalFormatting>
  <conditionalFormatting sqref="N49:O56">
    <cfRule type="containsErrors" dxfId="1608" priority="457">
      <formula>ISERROR(N49)</formula>
    </cfRule>
  </conditionalFormatting>
  <conditionalFormatting sqref="N49:O56">
    <cfRule type="containsErrors" dxfId="1607" priority="456">
      <formula>ISERROR(N49)</formula>
    </cfRule>
  </conditionalFormatting>
  <conditionalFormatting sqref="N53:N56">
    <cfRule type="cellIs" dxfId="1606" priority="455" operator="notEqual">
      <formula>0</formula>
    </cfRule>
  </conditionalFormatting>
  <conditionalFormatting sqref="N1:N9 N11 N19:N110">
    <cfRule type="containsErrors" dxfId="1605" priority="454">
      <formula>ISERROR(N1)</formula>
    </cfRule>
  </conditionalFormatting>
  <conditionalFormatting sqref="N1:N9 N11 N19:N110">
    <cfRule type="containsErrors" dxfId="1604" priority="453">
      <formula>ISERROR(N1)</formula>
    </cfRule>
  </conditionalFormatting>
  <conditionalFormatting sqref="N1:N9 N11 N19:N110">
    <cfRule type="containsErrors" dxfId="1603" priority="452">
      <formula>ISERROR(N1)</formula>
    </cfRule>
  </conditionalFormatting>
  <conditionalFormatting sqref="N94:N110">
    <cfRule type="containsErrors" dxfId="1602" priority="451">
      <formula>ISERROR(N94)</formula>
    </cfRule>
  </conditionalFormatting>
  <conditionalFormatting sqref="N94:N110">
    <cfRule type="containsErrors" dxfId="1601" priority="450">
      <formula>ISERROR(N94)</formula>
    </cfRule>
  </conditionalFormatting>
  <conditionalFormatting sqref="N107:N110">
    <cfRule type="cellIs" dxfId="1600" priority="449" operator="notEqual">
      <formula>0</formula>
    </cfRule>
  </conditionalFormatting>
  <conditionalFormatting sqref="N76:N92">
    <cfRule type="containsErrors" dxfId="1599" priority="448">
      <formula>ISERROR(N76)</formula>
    </cfRule>
  </conditionalFormatting>
  <conditionalFormatting sqref="N76:N92">
    <cfRule type="containsErrors" dxfId="1598" priority="447">
      <formula>ISERROR(N76)</formula>
    </cfRule>
  </conditionalFormatting>
  <conditionalFormatting sqref="N89:N92">
    <cfRule type="cellIs" dxfId="1597" priority="446" operator="notEqual">
      <formula>0</formula>
    </cfRule>
  </conditionalFormatting>
  <conditionalFormatting sqref="N58:N74">
    <cfRule type="containsErrors" dxfId="1596" priority="445">
      <formula>ISERROR(N58)</formula>
    </cfRule>
  </conditionalFormatting>
  <conditionalFormatting sqref="N58:N74">
    <cfRule type="containsErrors" dxfId="1595" priority="444">
      <formula>ISERROR(N58)</formula>
    </cfRule>
  </conditionalFormatting>
  <conditionalFormatting sqref="N71:N74">
    <cfRule type="cellIs" dxfId="1594" priority="443" operator="notEqual">
      <formula>0</formula>
    </cfRule>
  </conditionalFormatting>
  <conditionalFormatting sqref="N40:N56">
    <cfRule type="containsErrors" dxfId="1593" priority="442">
      <formula>ISERROR(N40)</formula>
    </cfRule>
  </conditionalFormatting>
  <conditionalFormatting sqref="N40:N56">
    <cfRule type="containsErrors" dxfId="1592" priority="441">
      <formula>ISERROR(N40)</formula>
    </cfRule>
  </conditionalFormatting>
  <conditionalFormatting sqref="N53:N56">
    <cfRule type="cellIs" dxfId="1591" priority="440" operator="notEqual">
      <formula>0</formula>
    </cfRule>
  </conditionalFormatting>
  <conditionalFormatting sqref="N4:N9 N11 N19:N20">
    <cfRule type="containsErrors" dxfId="1590" priority="439">
      <formula>ISERROR(N4)</formula>
    </cfRule>
  </conditionalFormatting>
  <conditionalFormatting sqref="N4:N9 N11">
    <cfRule type="containsErrors" dxfId="1589" priority="438">
      <formula>ISERROR(N4)</formula>
    </cfRule>
  </conditionalFormatting>
  <conditionalFormatting sqref="N17:N20">
    <cfRule type="cellIs" dxfId="1588" priority="437" operator="notEqual">
      <formula>0</formula>
    </cfRule>
  </conditionalFormatting>
  <conditionalFormatting sqref="N22:N38">
    <cfRule type="containsErrors" dxfId="1587" priority="436">
      <formula>ISERROR(N22)</formula>
    </cfRule>
  </conditionalFormatting>
  <conditionalFormatting sqref="N22:N38">
    <cfRule type="containsErrors" dxfId="1586" priority="435">
      <formula>ISERROR(N22)</formula>
    </cfRule>
  </conditionalFormatting>
  <conditionalFormatting sqref="N35:N38">
    <cfRule type="cellIs" dxfId="1585" priority="434" operator="notEqual">
      <formula>0</formula>
    </cfRule>
  </conditionalFormatting>
  <conditionalFormatting sqref="N50">
    <cfRule type="containsErrors" dxfId="1584" priority="433">
      <formula>ISERROR(N50)</formula>
    </cfRule>
  </conditionalFormatting>
  <conditionalFormatting sqref="N50">
    <cfRule type="containsErrors" dxfId="1583" priority="432">
      <formula>ISERROR(N50)</formula>
    </cfRule>
  </conditionalFormatting>
  <conditionalFormatting sqref="N68">
    <cfRule type="containsErrors" dxfId="1582" priority="431">
      <formula>ISERROR(N68)</formula>
    </cfRule>
  </conditionalFormatting>
  <conditionalFormatting sqref="N68">
    <cfRule type="containsErrors" dxfId="1581" priority="430">
      <formula>ISERROR(N68)</formula>
    </cfRule>
  </conditionalFormatting>
  <conditionalFormatting sqref="N86">
    <cfRule type="containsErrors" dxfId="1580" priority="429">
      <formula>ISERROR(N86)</formula>
    </cfRule>
  </conditionalFormatting>
  <conditionalFormatting sqref="N86">
    <cfRule type="containsErrors" dxfId="1579" priority="428">
      <formula>ISERROR(N86)</formula>
    </cfRule>
  </conditionalFormatting>
  <conditionalFormatting sqref="N104">
    <cfRule type="containsErrors" dxfId="1578" priority="427">
      <formula>ISERROR(N104)</formula>
    </cfRule>
  </conditionalFormatting>
  <conditionalFormatting sqref="N104">
    <cfRule type="containsErrors" dxfId="1577" priority="426">
      <formula>ISERROR(N104)</formula>
    </cfRule>
  </conditionalFormatting>
  <conditionalFormatting sqref="N31:N38">
    <cfRule type="containsErrors" dxfId="1576" priority="425">
      <formula>ISERROR(N31)</formula>
    </cfRule>
  </conditionalFormatting>
  <conditionalFormatting sqref="N31:N38">
    <cfRule type="containsErrors" dxfId="1575" priority="424">
      <formula>ISERROR(N31)</formula>
    </cfRule>
  </conditionalFormatting>
  <conditionalFormatting sqref="N35:N38">
    <cfRule type="cellIs" dxfId="1574" priority="423" operator="notEqual">
      <formula>0</formula>
    </cfRule>
  </conditionalFormatting>
  <conditionalFormatting sqref="N49:N56">
    <cfRule type="containsErrors" dxfId="1573" priority="422">
      <formula>ISERROR(N49)</formula>
    </cfRule>
  </conditionalFormatting>
  <conditionalFormatting sqref="N49:N56">
    <cfRule type="containsErrors" dxfId="1572" priority="421">
      <formula>ISERROR(N49)</formula>
    </cfRule>
  </conditionalFormatting>
  <conditionalFormatting sqref="N53:N56">
    <cfRule type="cellIs" dxfId="1571" priority="420" operator="notEqual">
      <formula>0</formula>
    </cfRule>
  </conditionalFormatting>
  <conditionalFormatting sqref="N49:N56">
    <cfRule type="containsErrors" dxfId="1570" priority="419">
      <formula>ISERROR(N49)</formula>
    </cfRule>
  </conditionalFormatting>
  <conditionalFormatting sqref="N49:N56">
    <cfRule type="containsErrors" dxfId="1569" priority="418">
      <formula>ISERROR(N49)</formula>
    </cfRule>
  </conditionalFormatting>
  <conditionalFormatting sqref="N53:N56">
    <cfRule type="cellIs" dxfId="1568" priority="417" operator="notEqual">
      <formula>0</formula>
    </cfRule>
  </conditionalFormatting>
  <conditionalFormatting sqref="N31:N38">
    <cfRule type="containsErrors" dxfId="1567" priority="416">
      <formula>ISERROR(N31)</formula>
    </cfRule>
  </conditionalFormatting>
  <conditionalFormatting sqref="N31:N38">
    <cfRule type="containsErrors" dxfId="1566" priority="415">
      <formula>ISERROR(N31)</formula>
    </cfRule>
  </conditionalFormatting>
  <conditionalFormatting sqref="N35:N38">
    <cfRule type="cellIs" dxfId="1565" priority="414" operator="notEqual">
      <formula>0</formula>
    </cfRule>
  </conditionalFormatting>
  <conditionalFormatting sqref="N49:N56">
    <cfRule type="containsErrors" dxfId="1564" priority="413">
      <formula>ISERROR(N49)</formula>
    </cfRule>
  </conditionalFormatting>
  <conditionalFormatting sqref="N49:N56">
    <cfRule type="containsErrors" dxfId="1563" priority="412">
      <formula>ISERROR(N49)</formula>
    </cfRule>
  </conditionalFormatting>
  <conditionalFormatting sqref="N53:N56">
    <cfRule type="cellIs" dxfId="1562" priority="411" operator="notEqual">
      <formula>0</formula>
    </cfRule>
  </conditionalFormatting>
  <conditionalFormatting sqref="N1:N9 N11 N19:N110">
    <cfRule type="containsErrors" dxfId="1561" priority="410">
      <formula>ISERROR(N1)</formula>
    </cfRule>
  </conditionalFormatting>
  <conditionalFormatting sqref="N1:N9 N11 N19:N110">
    <cfRule type="containsErrors" dxfId="1560" priority="409">
      <formula>ISERROR(N1)</formula>
    </cfRule>
  </conditionalFormatting>
  <conditionalFormatting sqref="N1:N9 N11 N19:N110">
    <cfRule type="containsErrors" dxfId="1559" priority="408">
      <formula>ISERROR(N1)</formula>
    </cfRule>
  </conditionalFormatting>
  <conditionalFormatting sqref="N94:N110">
    <cfRule type="containsErrors" dxfId="1558" priority="407">
      <formula>ISERROR(N94)</formula>
    </cfRule>
  </conditionalFormatting>
  <conditionalFormatting sqref="N94:N110">
    <cfRule type="containsErrors" dxfId="1557" priority="406">
      <formula>ISERROR(N94)</formula>
    </cfRule>
  </conditionalFormatting>
  <conditionalFormatting sqref="N107:N110">
    <cfRule type="cellIs" dxfId="1556" priority="405" operator="notEqual">
      <formula>0</formula>
    </cfRule>
  </conditionalFormatting>
  <conditionalFormatting sqref="N76:N92">
    <cfRule type="containsErrors" dxfId="1555" priority="404">
      <formula>ISERROR(N76)</formula>
    </cfRule>
  </conditionalFormatting>
  <conditionalFormatting sqref="N76:N92">
    <cfRule type="containsErrors" dxfId="1554" priority="403">
      <formula>ISERROR(N76)</formula>
    </cfRule>
  </conditionalFormatting>
  <conditionalFormatting sqref="N89:N92">
    <cfRule type="cellIs" dxfId="1553" priority="402" operator="notEqual">
      <formula>0</formula>
    </cfRule>
  </conditionalFormatting>
  <conditionalFormatting sqref="N58:N74">
    <cfRule type="containsErrors" dxfId="1552" priority="401">
      <formula>ISERROR(N58)</formula>
    </cfRule>
  </conditionalFormatting>
  <conditionalFormatting sqref="N58:N74">
    <cfRule type="containsErrors" dxfId="1551" priority="400">
      <formula>ISERROR(N58)</formula>
    </cfRule>
  </conditionalFormatting>
  <conditionalFormatting sqref="N71:N74">
    <cfRule type="cellIs" dxfId="1550" priority="399" operator="notEqual">
      <formula>0</formula>
    </cfRule>
  </conditionalFormatting>
  <conditionalFormatting sqref="N40:N56">
    <cfRule type="containsErrors" dxfId="1549" priority="398">
      <formula>ISERROR(N40)</formula>
    </cfRule>
  </conditionalFormatting>
  <conditionalFormatting sqref="N40:N56">
    <cfRule type="containsErrors" dxfId="1548" priority="397">
      <formula>ISERROR(N40)</formula>
    </cfRule>
  </conditionalFormatting>
  <conditionalFormatting sqref="N53:N56">
    <cfRule type="cellIs" dxfId="1547" priority="396" operator="notEqual">
      <formula>0</formula>
    </cfRule>
  </conditionalFormatting>
  <conditionalFormatting sqref="N4:N9 N11 N19:N20">
    <cfRule type="containsErrors" dxfId="1546" priority="395">
      <formula>ISERROR(N4)</formula>
    </cfRule>
  </conditionalFormatting>
  <conditionalFormatting sqref="N4:N9 N11">
    <cfRule type="containsErrors" dxfId="1545" priority="394">
      <formula>ISERROR(N4)</formula>
    </cfRule>
  </conditionalFormatting>
  <conditionalFormatting sqref="N17:N20">
    <cfRule type="cellIs" dxfId="1544" priority="393" operator="notEqual">
      <formula>0</formula>
    </cfRule>
  </conditionalFormatting>
  <conditionalFormatting sqref="N22:N38">
    <cfRule type="containsErrors" dxfId="1543" priority="392">
      <formula>ISERROR(N22)</formula>
    </cfRule>
  </conditionalFormatting>
  <conditionalFormatting sqref="N22:N38">
    <cfRule type="containsErrors" dxfId="1542" priority="391">
      <formula>ISERROR(N22)</formula>
    </cfRule>
  </conditionalFormatting>
  <conditionalFormatting sqref="N35:N38">
    <cfRule type="cellIs" dxfId="1541" priority="390" operator="notEqual">
      <formula>0</formula>
    </cfRule>
  </conditionalFormatting>
  <conditionalFormatting sqref="N50">
    <cfRule type="containsErrors" dxfId="1540" priority="389">
      <formula>ISERROR(N50)</formula>
    </cfRule>
  </conditionalFormatting>
  <conditionalFormatting sqref="N50">
    <cfRule type="containsErrors" dxfId="1539" priority="388">
      <formula>ISERROR(N50)</formula>
    </cfRule>
  </conditionalFormatting>
  <conditionalFormatting sqref="N68">
    <cfRule type="containsErrors" dxfId="1538" priority="387">
      <formula>ISERROR(N68)</formula>
    </cfRule>
  </conditionalFormatting>
  <conditionalFormatting sqref="N68">
    <cfRule type="containsErrors" dxfId="1537" priority="386">
      <formula>ISERROR(N68)</formula>
    </cfRule>
  </conditionalFormatting>
  <conditionalFormatting sqref="N86">
    <cfRule type="containsErrors" dxfId="1536" priority="385">
      <formula>ISERROR(N86)</formula>
    </cfRule>
  </conditionalFormatting>
  <conditionalFormatting sqref="N86">
    <cfRule type="containsErrors" dxfId="1535" priority="384">
      <formula>ISERROR(N86)</formula>
    </cfRule>
  </conditionalFormatting>
  <conditionalFormatting sqref="N104">
    <cfRule type="containsErrors" dxfId="1534" priority="383">
      <formula>ISERROR(N104)</formula>
    </cfRule>
  </conditionalFormatting>
  <conditionalFormatting sqref="N104">
    <cfRule type="containsErrors" dxfId="1533" priority="382">
      <formula>ISERROR(N104)</formula>
    </cfRule>
  </conditionalFormatting>
  <conditionalFormatting sqref="N31:N38">
    <cfRule type="containsErrors" dxfId="1532" priority="381">
      <formula>ISERROR(N31)</formula>
    </cfRule>
  </conditionalFormatting>
  <conditionalFormatting sqref="N31:N38">
    <cfRule type="containsErrors" dxfId="1531" priority="380">
      <formula>ISERROR(N31)</formula>
    </cfRule>
  </conditionalFormatting>
  <conditionalFormatting sqref="N35:N38">
    <cfRule type="cellIs" dxfId="1530" priority="379" operator="notEqual">
      <formula>0</formula>
    </cfRule>
  </conditionalFormatting>
  <conditionalFormatting sqref="N49:N56">
    <cfRule type="containsErrors" dxfId="1529" priority="378">
      <formula>ISERROR(N49)</formula>
    </cfRule>
  </conditionalFormatting>
  <conditionalFormatting sqref="N49:N56">
    <cfRule type="containsErrors" dxfId="1528" priority="377">
      <formula>ISERROR(N49)</formula>
    </cfRule>
  </conditionalFormatting>
  <conditionalFormatting sqref="N53:N56">
    <cfRule type="cellIs" dxfId="1527" priority="376" operator="notEqual">
      <formula>0</formula>
    </cfRule>
  </conditionalFormatting>
  <conditionalFormatting sqref="N49:N56">
    <cfRule type="containsErrors" dxfId="1526" priority="375">
      <formula>ISERROR(N49)</formula>
    </cfRule>
  </conditionalFormatting>
  <conditionalFormatting sqref="N49:N56">
    <cfRule type="containsErrors" dxfId="1525" priority="374">
      <formula>ISERROR(N49)</formula>
    </cfRule>
  </conditionalFormatting>
  <conditionalFormatting sqref="N53:N56">
    <cfRule type="cellIs" dxfId="1524" priority="373" operator="notEqual">
      <formula>0</formula>
    </cfRule>
  </conditionalFormatting>
  <conditionalFormatting sqref="N31:N38">
    <cfRule type="containsErrors" dxfId="1523" priority="372">
      <formula>ISERROR(N31)</formula>
    </cfRule>
  </conditionalFormatting>
  <conditionalFormatting sqref="N31:N38">
    <cfRule type="containsErrors" dxfId="1522" priority="371">
      <formula>ISERROR(N31)</formula>
    </cfRule>
  </conditionalFormatting>
  <conditionalFormatting sqref="N35:N38">
    <cfRule type="cellIs" dxfId="1521" priority="370" operator="notEqual">
      <formula>0</formula>
    </cfRule>
  </conditionalFormatting>
  <conditionalFormatting sqref="N49:N56">
    <cfRule type="containsErrors" dxfId="1520" priority="369">
      <formula>ISERROR(N49)</formula>
    </cfRule>
  </conditionalFormatting>
  <conditionalFormatting sqref="N49:N56">
    <cfRule type="containsErrors" dxfId="1519" priority="368">
      <formula>ISERROR(N49)</formula>
    </cfRule>
  </conditionalFormatting>
  <conditionalFormatting sqref="N53:N56">
    <cfRule type="cellIs" dxfId="1518" priority="367" operator="notEqual">
      <formula>0</formula>
    </cfRule>
  </conditionalFormatting>
  <conditionalFormatting sqref="N19:N20">
    <cfRule type="containsErrors" dxfId="1517" priority="366">
      <formula>ISERROR(N19)</formula>
    </cfRule>
  </conditionalFormatting>
  <conditionalFormatting sqref="N17:N20">
    <cfRule type="cellIs" dxfId="1516" priority="365" operator="notEqual">
      <formula>0</formula>
    </cfRule>
  </conditionalFormatting>
  <conditionalFormatting sqref="N19:N20">
    <cfRule type="containsErrors" dxfId="1515" priority="364">
      <formula>ISERROR(N19)</formula>
    </cfRule>
  </conditionalFormatting>
  <conditionalFormatting sqref="N17:N20">
    <cfRule type="cellIs" dxfId="1514" priority="363" operator="notEqual">
      <formula>0</formula>
    </cfRule>
  </conditionalFormatting>
  <conditionalFormatting sqref="N19:N20">
    <cfRule type="containsErrors" dxfId="1513" priority="362">
      <formula>ISERROR(N19)</formula>
    </cfRule>
  </conditionalFormatting>
  <conditionalFormatting sqref="N17:N20">
    <cfRule type="cellIs" dxfId="1512" priority="361" operator="notEqual">
      <formula>0</formula>
    </cfRule>
  </conditionalFormatting>
  <conditionalFormatting sqref="N19:N20">
    <cfRule type="containsErrors" dxfId="1511" priority="360">
      <formula>ISERROR(N19)</formula>
    </cfRule>
  </conditionalFormatting>
  <conditionalFormatting sqref="N17:N20">
    <cfRule type="cellIs" dxfId="1510" priority="359" operator="notEqual">
      <formula>0</formula>
    </cfRule>
  </conditionalFormatting>
  <conditionalFormatting sqref="N19:N20">
    <cfRule type="containsErrors" dxfId="1509" priority="358">
      <formula>ISERROR(N19)</formula>
    </cfRule>
  </conditionalFormatting>
  <conditionalFormatting sqref="N17:N20">
    <cfRule type="cellIs" dxfId="1508" priority="357" operator="notEqual">
      <formula>0</formula>
    </cfRule>
  </conditionalFormatting>
  <conditionalFormatting sqref="N37:N38">
    <cfRule type="containsErrors" dxfId="1507" priority="356">
      <formula>ISERROR(N37)</formula>
    </cfRule>
  </conditionalFormatting>
  <conditionalFormatting sqref="N35:N38">
    <cfRule type="cellIs" dxfId="1506" priority="355" operator="notEqual">
      <formula>0</formula>
    </cfRule>
  </conditionalFormatting>
  <conditionalFormatting sqref="N37:N38">
    <cfRule type="containsErrors" dxfId="1505" priority="354">
      <formula>ISERROR(N37)</formula>
    </cfRule>
  </conditionalFormatting>
  <conditionalFormatting sqref="N35:N38">
    <cfRule type="cellIs" dxfId="1504" priority="353" operator="notEqual">
      <formula>0</formula>
    </cfRule>
  </conditionalFormatting>
  <conditionalFormatting sqref="N37:N38">
    <cfRule type="containsErrors" dxfId="1503" priority="352">
      <formula>ISERROR(N37)</formula>
    </cfRule>
  </conditionalFormatting>
  <conditionalFormatting sqref="N35:N38">
    <cfRule type="cellIs" dxfId="1502" priority="351" operator="notEqual">
      <formula>0</formula>
    </cfRule>
  </conditionalFormatting>
  <conditionalFormatting sqref="N37:N38">
    <cfRule type="containsErrors" dxfId="1501" priority="350">
      <formula>ISERROR(N37)</formula>
    </cfRule>
  </conditionalFormatting>
  <conditionalFormatting sqref="N35:N38">
    <cfRule type="cellIs" dxfId="1500" priority="349" operator="notEqual">
      <formula>0</formula>
    </cfRule>
  </conditionalFormatting>
  <conditionalFormatting sqref="N37:N38">
    <cfRule type="containsErrors" dxfId="1499" priority="348">
      <formula>ISERROR(N37)</formula>
    </cfRule>
  </conditionalFormatting>
  <conditionalFormatting sqref="N35:N38">
    <cfRule type="cellIs" dxfId="1498" priority="347" operator="notEqual">
      <formula>0</formula>
    </cfRule>
  </conditionalFormatting>
  <conditionalFormatting sqref="N55:N56">
    <cfRule type="containsErrors" dxfId="1497" priority="346">
      <formula>ISERROR(N55)</formula>
    </cfRule>
  </conditionalFormatting>
  <conditionalFormatting sqref="N53:N56">
    <cfRule type="cellIs" dxfId="1496" priority="345" operator="notEqual">
      <formula>0</formula>
    </cfRule>
  </conditionalFormatting>
  <conditionalFormatting sqref="N55:N56">
    <cfRule type="containsErrors" dxfId="1495" priority="344">
      <formula>ISERROR(N55)</formula>
    </cfRule>
  </conditionalFormatting>
  <conditionalFormatting sqref="N53:N56">
    <cfRule type="cellIs" dxfId="1494" priority="343" operator="notEqual">
      <formula>0</formula>
    </cfRule>
  </conditionalFormatting>
  <conditionalFormatting sqref="N55:N56">
    <cfRule type="containsErrors" dxfId="1493" priority="342">
      <formula>ISERROR(N55)</formula>
    </cfRule>
  </conditionalFormatting>
  <conditionalFormatting sqref="N53:N56">
    <cfRule type="cellIs" dxfId="1492" priority="341" operator="notEqual">
      <formula>0</formula>
    </cfRule>
  </conditionalFormatting>
  <conditionalFormatting sqref="N55:N56">
    <cfRule type="containsErrors" dxfId="1491" priority="340">
      <formula>ISERROR(N55)</formula>
    </cfRule>
  </conditionalFormatting>
  <conditionalFormatting sqref="N53:N56">
    <cfRule type="cellIs" dxfId="1490" priority="339" operator="notEqual">
      <formula>0</formula>
    </cfRule>
  </conditionalFormatting>
  <conditionalFormatting sqref="N55:N56">
    <cfRule type="containsErrors" dxfId="1489" priority="338">
      <formula>ISERROR(N55)</formula>
    </cfRule>
  </conditionalFormatting>
  <conditionalFormatting sqref="N53:N56">
    <cfRule type="cellIs" dxfId="1488" priority="337" operator="notEqual">
      <formula>0</formula>
    </cfRule>
  </conditionalFormatting>
  <conditionalFormatting sqref="N73:N74">
    <cfRule type="containsErrors" dxfId="1487" priority="336">
      <formula>ISERROR(N73)</formula>
    </cfRule>
  </conditionalFormatting>
  <conditionalFormatting sqref="N71:N74">
    <cfRule type="cellIs" dxfId="1486" priority="335" operator="notEqual">
      <formula>0</formula>
    </cfRule>
  </conditionalFormatting>
  <conditionalFormatting sqref="N73:N74">
    <cfRule type="containsErrors" dxfId="1485" priority="334">
      <formula>ISERROR(N73)</formula>
    </cfRule>
  </conditionalFormatting>
  <conditionalFormatting sqref="N71:N74">
    <cfRule type="cellIs" dxfId="1484" priority="333" operator="notEqual">
      <formula>0</formula>
    </cfRule>
  </conditionalFormatting>
  <conditionalFormatting sqref="N73:N74">
    <cfRule type="containsErrors" dxfId="1483" priority="332">
      <formula>ISERROR(N73)</formula>
    </cfRule>
  </conditionalFormatting>
  <conditionalFormatting sqref="N71:N74">
    <cfRule type="cellIs" dxfId="1482" priority="331" operator="notEqual">
      <formula>0</formula>
    </cfRule>
  </conditionalFormatting>
  <conditionalFormatting sqref="N73:N74">
    <cfRule type="containsErrors" dxfId="1481" priority="330">
      <formula>ISERROR(N73)</formula>
    </cfRule>
  </conditionalFormatting>
  <conditionalFormatting sqref="N71:N74">
    <cfRule type="cellIs" dxfId="1480" priority="329" operator="notEqual">
      <formula>0</formula>
    </cfRule>
  </conditionalFormatting>
  <conditionalFormatting sqref="N73:N74">
    <cfRule type="containsErrors" dxfId="1479" priority="328">
      <formula>ISERROR(N73)</formula>
    </cfRule>
  </conditionalFormatting>
  <conditionalFormatting sqref="N71:N74">
    <cfRule type="cellIs" dxfId="1478" priority="327" operator="notEqual">
      <formula>0</formula>
    </cfRule>
  </conditionalFormatting>
  <conditionalFormatting sqref="N91:N92">
    <cfRule type="containsErrors" dxfId="1477" priority="326">
      <formula>ISERROR(N91)</formula>
    </cfRule>
  </conditionalFormatting>
  <conditionalFormatting sqref="N89:N92">
    <cfRule type="cellIs" dxfId="1476" priority="325" operator="notEqual">
      <formula>0</formula>
    </cfRule>
  </conditionalFormatting>
  <conditionalFormatting sqref="N91:N92">
    <cfRule type="containsErrors" dxfId="1475" priority="324">
      <formula>ISERROR(N91)</formula>
    </cfRule>
  </conditionalFormatting>
  <conditionalFormatting sqref="N89:N92">
    <cfRule type="cellIs" dxfId="1474" priority="323" operator="notEqual">
      <formula>0</formula>
    </cfRule>
  </conditionalFormatting>
  <conditionalFormatting sqref="N91:N92">
    <cfRule type="containsErrors" dxfId="1473" priority="322">
      <formula>ISERROR(N91)</formula>
    </cfRule>
  </conditionalFormatting>
  <conditionalFormatting sqref="N89:N92">
    <cfRule type="cellIs" dxfId="1472" priority="321" operator="notEqual">
      <formula>0</formula>
    </cfRule>
  </conditionalFormatting>
  <conditionalFormatting sqref="N91:N92">
    <cfRule type="containsErrors" dxfId="1471" priority="320">
      <formula>ISERROR(N91)</formula>
    </cfRule>
  </conditionalFormatting>
  <conditionalFormatting sqref="N89:N92">
    <cfRule type="cellIs" dxfId="1470" priority="319" operator="notEqual">
      <formula>0</formula>
    </cfRule>
  </conditionalFormatting>
  <conditionalFormatting sqref="N91:N92">
    <cfRule type="containsErrors" dxfId="1469" priority="318">
      <formula>ISERROR(N91)</formula>
    </cfRule>
  </conditionalFormatting>
  <conditionalFormatting sqref="N89:N92">
    <cfRule type="cellIs" dxfId="1468" priority="317" operator="notEqual">
      <formula>0</formula>
    </cfRule>
  </conditionalFormatting>
  <conditionalFormatting sqref="N109:N110">
    <cfRule type="containsErrors" dxfId="1467" priority="316">
      <formula>ISERROR(N109)</formula>
    </cfRule>
  </conditionalFormatting>
  <conditionalFormatting sqref="N107:N110">
    <cfRule type="cellIs" dxfId="1466" priority="315" operator="notEqual">
      <formula>0</formula>
    </cfRule>
  </conditionalFormatting>
  <conditionalFormatting sqref="N109:N110">
    <cfRule type="containsErrors" dxfId="1465" priority="314">
      <formula>ISERROR(N109)</formula>
    </cfRule>
  </conditionalFormatting>
  <conditionalFormatting sqref="N107:N110">
    <cfRule type="cellIs" dxfId="1464" priority="313" operator="notEqual">
      <formula>0</formula>
    </cfRule>
  </conditionalFormatting>
  <conditionalFormatting sqref="N109:N110">
    <cfRule type="containsErrors" dxfId="1463" priority="312">
      <formula>ISERROR(N109)</formula>
    </cfRule>
  </conditionalFormatting>
  <conditionalFormatting sqref="N107:N110">
    <cfRule type="cellIs" dxfId="1462" priority="311" operator="notEqual">
      <formula>0</formula>
    </cfRule>
  </conditionalFormatting>
  <conditionalFormatting sqref="N109:N110">
    <cfRule type="containsErrors" dxfId="1461" priority="310">
      <formula>ISERROR(N109)</formula>
    </cfRule>
  </conditionalFormatting>
  <conditionalFormatting sqref="N107:N110">
    <cfRule type="cellIs" dxfId="1460" priority="309" operator="notEqual">
      <formula>0</formula>
    </cfRule>
  </conditionalFormatting>
  <conditionalFormatting sqref="N109:N110">
    <cfRule type="containsErrors" dxfId="1459" priority="308">
      <formula>ISERROR(N109)</formula>
    </cfRule>
  </conditionalFormatting>
  <conditionalFormatting sqref="N107:N110">
    <cfRule type="cellIs" dxfId="1458" priority="307" operator="notEqual">
      <formula>0</formula>
    </cfRule>
  </conditionalFormatting>
  <conditionalFormatting sqref="CY1:DA1048576">
    <cfRule type="containsErrors" dxfId="33" priority="17">
      <formula>ISERROR(CY1)</formula>
    </cfRule>
  </conditionalFormatting>
  <conditionalFormatting sqref="CY1:DA1048576">
    <cfRule type="cellIs" dxfId="32" priority="1" operator="equal">
      <formula>"◎"</formula>
    </cfRule>
    <cfRule type="cellIs" dxfId="31" priority="2" operator="equal">
      <formula>"△"</formula>
    </cfRule>
    <cfRule type="cellIs" dxfId="30" priority="3" operator="equal">
      <formula>"〇"</formula>
    </cfRule>
    <cfRule type="cellIs" dxfId="29" priority="4" operator="equal">
      <formula>"晩"</formula>
    </cfRule>
    <cfRule type="cellIs" dxfId="28" priority="5" operator="equal">
      <formula>"堅"</formula>
    </cfRule>
    <cfRule type="cellIs" dxfId="27" priority="6" operator="equal">
      <formula>"丈"</formula>
    </cfRule>
    <cfRule type="cellIs" dxfId="26" priority="7" operator="equal">
      <formula>"早"</formula>
    </cfRule>
    <cfRule type="cellIs" dxfId="25" priority="8" operator="equal">
      <formula>"難"</formula>
    </cfRule>
    <cfRule type="cellIs" dxfId="24" priority="9" operator="equal">
      <formula>"ダ"</formula>
    </cfRule>
    <cfRule type="cellIs" dxfId="23" priority="10" operator="equal">
      <formula>"長"</formula>
    </cfRule>
    <cfRule type="cellIs" dxfId="22" priority="11" operator="equal">
      <formula>"底"</formula>
    </cfRule>
    <cfRule type="cellIs" dxfId="21" priority="15" operator="equal">
      <formula>"短"</formula>
    </cfRule>
    <cfRule type="cellIs" dxfId="20" priority="16" operator="equal">
      <formula>0</formula>
    </cfRule>
  </conditionalFormatting>
  <conditionalFormatting sqref="CY1:DA1048576">
    <cfRule type="cellIs" dxfId="19" priority="13" operator="equal">
      <formula>"短"</formula>
    </cfRule>
    <cfRule type="cellIs" dxfId="18" priority="14" operator="equal">
      <formula>0</formula>
    </cfRule>
  </conditionalFormatting>
  <conditionalFormatting sqref="CY1:DA1048576">
    <cfRule type="cellIs" dxfId="17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1000-000000000000}">
      <formula1>$Q$140:$Q$144</formula1>
    </dataValidation>
    <dataValidation type="list" allowBlank="1" showInputMessage="1" showErrorMessage="1" sqref="Q19 Q37 Q55 Q73 Q91 Q109" xr:uid="{00000000-0002-0000-1000-000001000000}">
      <formula1>$Q$133:$Q$137</formula1>
    </dataValidation>
    <dataValidation type="list" allowBlank="1" showInputMessage="1" showErrorMessage="1" sqref="Q18 Q36 Q54 Q72 Q90 Q108" xr:uid="{00000000-0002-0000-1000-000002000000}">
      <formula1>$Q$126:$Q$130</formula1>
    </dataValidation>
    <dataValidation type="list" allowBlank="1" showInputMessage="1" showErrorMessage="1" sqref="Q17 Q35 Q53 Q71 Q89 Q107" xr:uid="{00000000-0002-0000-1000-000003000000}">
      <formula1>$Q$119:$Q$123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DA673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1" spans="2:104" ht="15" customHeight="1" x14ac:dyDescent="0.15">
      <c r="CX1" t="s">
        <v>988</v>
      </c>
      <c r="CZ1" s="27" t="s">
        <v>5151</v>
      </c>
    </row>
    <row r="2" spans="2:104" ht="15" customHeight="1" x14ac:dyDescent="0.15">
      <c r="V2" s="47" t="s">
        <v>3001</v>
      </c>
      <c r="CX2" t="s">
        <v>1266</v>
      </c>
      <c r="CZ2" s="27" t="s">
        <v>5151</v>
      </c>
    </row>
    <row r="3" spans="2:104" ht="15" customHeight="1" x14ac:dyDescent="0.15">
      <c r="V3" s="77" t="s">
        <v>3018</v>
      </c>
      <c r="CX3" t="s">
        <v>150</v>
      </c>
      <c r="CZ3" s="27" t="s">
        <v>5152</v>
      </c>
    </row>
    <row r="4" spans="2:104" ht="15" customHeight="1" x14ac:dyDescent="0.15">
      <c r="B4" s="16" t="e">
        <f>AM7</f>
        <v>#N/A</v>
      </c>
      <c r="C4" s="36" t="e">
        <f>BH7</f>
        <v>#N/A</v>
      </c>
      <c r="D4" s="44"/>
      <c r="E4" s="44" t="e">
        <f>BL7</f>
        <v>#N/A</v>
      </c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2937</v>
      </c>
      <c r="V4" s="59" t="s">
        <v>2948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2921</v>
      </c>
      <c r="AL4" s="28" t="s">
        <v>2918</v>
      </c>
      <c r="AM4" s="20" t="s">
        <v>2917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  <c r="CX4" t="s">
        <v>94</v>
      </c>
      <c r="CY4" s="27" t="s">
        <v>5153</v>
      </c>
      <c r="CZ4" s="27" t="s">
        <v>2936</v>
      </c>
    </row>
    <row r="5" spans="2:104" ht="15" customHeight="1" x14ac:dyDescent="0.15">
      <c r="B5" s="29" t="e">
        <f>BG7</f>
        <v>#N/A</v>
      </c>
      <c r="C5" s="36" t="e">
        <f>AL7</f>
        <v>#N/A</v>
      </c>
      <c r="D5" s="44"/>
      <c r="E5" s="44" t="e">
        <f>AY7</f>
        <v>#N/A</v>
      </c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3019</v>
      </c>
      <c r="O5" s="63" t="s">
        <v>3020</v>
      </c>
      <c r="P5" s="62" t="s">
        <v>3021</v>
      </c>
      <c r="Q5" s="63"/>
      <c r="U5" s="73">
        <f>系統表!AK26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2955</v>
      </c>
      <c r="AA5" s="46" t="str">
        <f>N11</f>
        <v>×</v>
      </c>
      <c r="AB5" s="66" t="s">
        <v>2929</v>
      </c>
      <c r="AC5" s="46" t="str">
        <f>O11</f>
        <v>×</v>
      </c>
      <c r="AD5" s="66" t="s">
        <v>2930</v>
      </c>
      <c r="AE5" s="46" t="str">
        <f>P11</f>
        <v>○</v>
      </c>
      <c r="AF5" s="65" t="s">
        <v>2956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  <c r="CX5" t="s">
        <v>1557</v>
      </c>
      <c r="CZ5" s="27" t="s">
        <v>5152</v>
      </c>
    </row>
    <row r="6" spans="2:104" ht="15" customHeight="1" x14ac:dyDescent="0.15">
      <c r="B6" s="1" t="s">
        <v>2919</v>
      </c>
      <c r="C6" s="32" t="e">
        <f>AZ7</f>
        <v>#N/A</v>
      </c>
      <c r="D6" s="27" t="e">
        <f t="shared" ref="D6:D20" si="1">VLOOKUP(C6,$CX$1:$CZ$2000,2,0)</f>
        <v>#N/A</v>
      </c>
      <c r="E6" s="27" t="e">
        <f t="shared" ref="E6:E20" si="2">VLOOKUP(C6,$CX$1:$CZ$2000,3,0)</f>
        <v>#N/A</v>
      </c>
      <c r="F6" s="34" t="e">
        <f>AQ7</f>
        <v>#N/A</v>
      </c>
      <c r="G6" s="17"/>
      <c r="H6" s="1" t="s">
        <v>2919</v>
      </c>
      <c r="I6" s="32" t="e">
        <f>AZ5</f>
        <v>#N/A</v>
      </c>
      <c r="J6" s="27" t="e">
        <f t="shared" ref="J6:J20" si="3">VLOOKUP(I6,$CX$1:$CZ$2000,2,0)</f>
        <v>#N/A</v>
      </c>
      <c r="K6" s="27" t="e">
        <f t="shared" ref="K6:K20" si="4">VLOOKUP(I6,$CX$1:$CZ$2000,3,0)</f>
        <v>#N/A</v>
      </c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2938</v>
      </c>
      <c r="V6" s="55" t="s">
        <v>2948</v>
      </c>
      <c r="W6" s="53" t="s">
        <v>2917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2921</v>
      </c>
      <c r="AL6" s="23" t="s">
        <v>2918</v>
      </c>
      <c r="AM6" s="24" t="s">
        <v>2917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  <c r="CX6" t="s">
        <v>669</v>
      </c>
      <c r="CZ6" s="27" t="s">
        <v>5154</v>
      </c>
    </row>
    <row r="7" spans="2:104" ht="15" customHeight="1" x14ac:dyDescent="0.15">
      <c r="B7" s="1" t="s">
        <v>2919</v>
      </c>
      <c r="C7" s="15" t="e">
        <f>BA7</f>
        <v>#N/A</v>
      </c>
      <c r="D7" s="30" t="e">
        <f t="shared" si="1"/>
        <v>#N/A</v>
      </c>
      <c r="E7" s="30" t="e">
        <f t="shared" si="2"/>
        <v>#N/A</v>
      </c>
      <c r="F7" s="31"/>
      <c r="G7" s="17"/>
      <c r="H7" s="1" t="s">
        <v>2919</v>
      </c>
      <c r="I7" s="15" t="e">
        <f>BA5</f>
        <v>#N/A</v>
      </c>
      <c r="J7" s="30" t="e">
        <f t="shared" si="3"/>
        <v>#N/A</v>
      </c>
      <c r="K7" s="30" t="e">
        <f t="shared" si="4"/>
        <v>#N/A</v>
      </c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系統表!AK27</f>
        <v>0</v>
      </c>
      <c r="V7" s="48" t="e">
        <f>AL7</f>
        <v>#N/A</v>
      </c>
      <c r="W7" s="46" t="e">
        <f t="shared" ref="W7" si="5">AM7</f>
        <v>#N/A</v>
      </c>
      <c r="X7" s="46" t="e">
        <f t="shared" ref="X7:Y7" si="6">BH7</f>
        <v>#N/A</v>
      </c>
      <c r="Y7" s="46" t="e">
        <f t="shared" si="6"/>
        <v>#N/A</v>
      </c>
      <c r="Z7" s="46" t="e">
        <f t="shared" ref="Z7:AD7" si="7">AW7</f>
        <v>#N/A</v>
      </c>
      <c r="AA7" s="46" t="e">
        <f t="shared" si="7"/>
        <v>#N/A</v>
      </c>
      <c r="AB7" s="46" t="e">
        <f t="shared" si="7"/>
        <v>#N/A</v>
      </c>
      <c r="AC7" s="46" t="e">
        <f t="shared" si="7"/>
        <v>#N/A</v>
      </c>
      <c r="AD7" s="46" t="e">
        <f t="shared" si="7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  <c r="CX7" t="s">
        <v>712</v>
      </c>
      <c r="CZ7" s="27" t="s">
        <v>5152</v>
      </c>
    </row>
    <row r="8" spans="2:104" ht="15" customHeight="1" x14ac:dyDescent="0.15">
      <c r="B8" s="1" t="s">
        <v>2919</v>
      </c>
      <c r="C8" s="15" t="e">
        <f>BC7</f>
        <v>#N/A</v>
      </c>
      <c r="D8" s="30" t="e">
        <f t="shared" si="1"/>
        <v>#N/A</v>
      </c>
      <c r="E8" s="30" t="e">
        <f t="shared" si="2"/>
        <v>#N/A</v>
      </c>
      <c r="F8" s="31"/>
      <c r="G8" s="17"/>
      <c r="H8" s="1" t="s">
        <v>2919</v>
      </c>
      <c r="I8" s="15" t="e">
        <f>BC5</f>
        <v>#N/A</v>
      </c>
      <c r="J8" s="30" t="e">
        <f t="shared" si="3"/>
        <v>#N/A</v>
      </c>
      <c r="K8" s="30" t="e">
        <f t="shared" si="4"/>
        <v>#N/A</v>
      </c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2939</v>
      </c>
      <c r="V8" s="55" t="s">
        <v>2948</v>
      </c>
      <c r="W8" s="53" t="s">
        <v>2917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  <c r="CX8" t="s">
        <v>633</v>
      </c>
      <c r="CZ8" s="27" t="s">
        <v>5154</v>
      </c>
    </row>
    <row r="9" spans="2:104" ht="15" customHeight="1" x14ac:dyDescent="0.15">
      <c r="B9" s="1" t="s">
        <v>2919</v>
      </c>
      <c r="C9" s="15" t="e">
        <f>BQ7</f>
        <v>#N/A</v>
      </c>
      <c r="D9" s="30" t="e">
        <f t="shared" si="1"/>
        <v>#N/A</v>
      </c>
      <c r="E9" s="30" t="e">
        <f t="shared" si="2"/>
        <v>#N/A</v>
      </c>
      <c r="F9" s="31"/>
      <c r="G9" s="17"/>
      <c r="H9" s="1" t="s">
        <v>2919</v>
      </c>
      <c r="I9" s="15" t="e">
        <f>BQ5</f>
        <v>#N/A</v>
      </c>
      <c r="J9" s="30" t="e">
        <f t="shared" si="3"/>
        <v>#N/A</v>
      </c>
      <c r="K9" s="30" t="e">
        <f t="shared" si="4"/>
        <v>#N/A</v>
      </c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系統表!AK28</f>
        <v>0</v>
      </c>
      <c r="V9" s="48" t="e">
        <f>AL23</f>
        <v>#N/A</v>
      </c>
      <c r="W9" s="46" t="e">
        <f t="shared" ref="W9" si="8">AM23</f>
        <v>#N/A</v>
      </c>
      <c r="X9" s="46" t="e">
        <f t="shared" ref="X9:Y9" si="9">BH23</f>
        <v>#N/A</v>
      </c>
      <c r="Y9" s="46" t="e">
        <f t="shared" si="9"/>
        <v>#N/A</v>
      </c>
      <c r="Z9" s="46" t="e">
        <f t="shared" ref="Z9:AD9" si="10">AW23</f>
        <v>#N/A</v>
      </c>
      <c r="AA9" s="46" t="e">
        <f t="shared" si="10"/>
        <v>#N/A</v>
      </c>
      <c r="AB9" s="46" t="e">
        <f t="shared" si="10"/>
        <v>#N/A</v>
      </c>
      <c r="AC9" s="46" t="e">
        <f t="shared" si="10"/>
        <v>#N/A</v>
      </c>
      <c r="AD9" s="46" t="e">
        <f t="shared" si="10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  <c r="CX9" t="s">
        <v>358</v>
      </c>
      <c r="CY9" s="27" t="s">
        <v>5154</v>
      </c>
      <c r="CZ9" s="27" t="s">
        <v>5155</v>
      </c>
    </row>
    <row r="10" spans="2:104" ht="15" customHeight="1" x14ac:dyDescent="0.15">
      <c r="B10" s="2" t="s">
        <v>2920</v>
      </c>
      <c r="C10" s="15" t="e">
        <f>BR7</f>
        <v>#N/A</v>
      </c>
      <c r="D10" s="30" t="e">
        <f t="shared" si="1"/>
        <v>#N/A</v>
      </c>
      <c r="E10" s="30" t="e">
        <f t="shared" si="2"/>
        <v>#N/A</v>
      </c>
      <c r="F10" s="35" t="e">
        <f>AU7</f>
        <v>#N/A</v>
      </c>
      <c r="G10" s="17"/>
      <c r="H10" s="2" t="s">
        <v>2920</v>
      </c>
      <c r="I10" s="15" t="e">
        <f>BR5</f>
        <v>#N/A</v>
      </c>
      <c r="J10" s="30" t="e">
        <f t="shared" si="3"/>
        <v>#N/A</v>
      </c>
      <c r="K10" s="30" t="e">
        <f t="shared" si="4"/>
        <v>#N/A</v>
      </c>
      <c r="L10" s="34"/>
      <c r="N10" s="65" t="s">
        <v>2955</v>
      </c>
      <c r="O10" s="66" t="s">
        <v>2929</v>
      </c>
      <c r="P10" s="66" t="s">
        <v>2930</v>
      </c>
      <c r="Q10" s="65" t="s">
        <v>2956</v>
      </c>
      <c r="U10" s="57">
        <f>AK25</f>
        <v>96</v>
      </c>
      <c r="V10" s="48" t="e">
        <f>AL25</f>
        <v>#N/A</v>
      </c>
      <c r="Z10" s="65" t="s">
        <v>2955</v>
      </c>
      <c r="AA10" s="46" t="str">
        <f>N29</f>
        <v>×</v>
      </c>
      <c r="AB10" s="66" t="s">
        <v>2929</v>
      </c>
      <c r="AC10" s="46" t="str">
        <f>O29</f>
        <v>×</v>
      </c>
      <c r="AD10" s="66" t="s">
        <v>2930</v>
      </c>
      <c r="AE10" s="46" t="str">
        <f>P29</f>
        <v>○</v>
      </c>
      <c r="AF10" s="65" t="s">
        <v>2956</v>
      </c>
      <c r="AG10" s="46">
        <f>Q29</f>
        <v>0</v>
      </c>
      <c r="AH10" s="13"/>
      <c r="AI10" s="13"/>
      <c r="CX10" t="s">
        <v>582</v>
      </c>
      <c r="CZ10" s="27" t="s">
        <v>5154</v>
      </c>
    </row>
    <row r="11" spans="2:104" ht="15" customHeight="1" x14ac:dyDescent="0.15">
      <c r="B11" s="1" t="s">
        <v>2919</v>
      </c>
      <c r="C11" s="15" t="e">
        <f>BD7</f>
        <v>#N/A</v>
      </c>
      <c r="D11" s="30" t="e">
        <f t="shared" si="1"/>
        <v>#N/A</v>
      </c>
      <c r="E11" s="30" t="e">
        <f t="shared" si="2"/>
        <v>#N/A</v>
      </c>
      <c r="F11" s="34" t="e">
        <f>AR7</f>
        <v>#N/A</v>
      </c>
      <c r="G11" s="17"/>
      <c r="H11" s="1" t="s">
        <v>2919</v>
      </c>
      <c r="I11" s="15" t="e">
        <f>BD5</f>
        <v>#N/A</v>
      </c>
      <c r="J11" s="30" t="e">
        <f t="shared" si="3"/>
        <v>#N/A</v>
      </c>
      <c r="K11" s="30" t="e">
        <f t="shared" si="4"/>
        <v>#N/A</v>
      </c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2940</v>
      </c>
      <c r="V11" s="55" t="s">
        <v>2948</v>
      </c>
      <c r="W11" s="53" t="s">
        <v>2917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  <c r="CX11" t="s">
        <v>1656</v>
      </c>
      <c r="CZ11" s="27" t="s">
        <v>5152</v>
      </c>
    </row>
    <row r="12" spans="2:104" ht="15" customHeight="1" x14ac:dyDescent="0.15">
      <c r="B12" s="1" t="s">
        <v>2919</v>
      </c>
      <c r="C12" s="15" t="e">
        <f>BS7</f>
        <v>#N/A</v>
      </c>
      <c r="D12" s="30" t="e">
        <f t="shared" si="1"/>
        <v>#N/A</v>
      </c>
      <c r="E12" s="30" t="e">
        <f t="shared" si="2"/>
        <v>#N/A</v>
      </c>
      <c r="F12" s="31"/>
      <c r="G12" s="17"/>
      <c r="H12" s="1" t="s">
        <v>2919</v>
      </c>
      <c r="I12" s="15" t="e">
        <f>BS5</f>
        <v>#N/A</v>
      </c>
      <c r="J12" s="30" t="e">
        <f t="shared" si="3"/>
        <v>#N/A</v>
      </c>
      <c r="K12" s="30" t="e">
        <f t="shared" si="4"/>
        <v>#N/A</v>
      </c>
      <c r="L12" s="31"/>
      <c r="U12" s="73">
        <f>系統表!AK29</f>
        <v>0</v>
      </c>
      <c r="V12" s="48" t="e">
        <f>AL41</f>
        <v>#N/A</v>
      </c>
      <c r="W12" s="46" t="e">
        <f t="shared" ref="W12" si="11">AM41</f>
        <v>#N/A</v>
      </c>
      <c r="X12" s="46" t="e">
        <f t="shared" ref="X12:Y12" si="12">BH41</f>
        <v>#N/A</v>
      </c>
      <c r="Y12" s="46" t="e">
        <f t="shared" si="12"/>
        <v>#N/A</v>
      </c>
      <c r="Z12" s="46" t="e">
        <f t="shared" ref="Z12:AD12" si="13">AW41</f>
        <v>#N/A</v>
      </c>
      <c r="AA12" s="46" t="e">
        <f t="shared" si="13"/>
        <v>#N/A</v>
      </c>
      <c r="AB12" s="46" t="e">
        <f t="shared" si="13"/>
        <v>#N/A</v>
      </c>
      <c r="AC12" s="46" t="e">
        <f t="shared" si="13"/>
        <v>#N/A</v>
      </c>
      <c r="AD12" s="46" t="e">
        <f t="shared" si="13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  <c r="CX12" t="s">
        <v>130</v>
      </c>
      <c r="CZ12" s="27" t="s">
        <v>5153</v>
      </c>
    </row>
    <row r="13" spans="2:104" ht="15" customHeight="1" x14ac:dyDescent="0.15">
      <c r="B13" s="2" t="s">
        <v>2920</v>
      </c>
      <c r="C13" s="15" t="e">
        <f>BT7</f>
        <v>#N/A</v>
      </c>
      <c r="D13" s="30" t="e">
        <f t="shared" si="1"/>
        <v>#N/A</v>
      </c>
      <c r="E13" s="30" t="e">
        <f t="shared" si="2"/>
        <v>#N/A</v>
      </c>
      <c r="F13" s="35" t="e">
        <f>AV7</f>
        <v>#N/A</v>
      </c>
      <c r="G13" s="17"/>
      <c r="H13" s="2" t="s">
        <v>2920</v>
      </c>
      <c r="I13" s="15" t="e">
        <f>BT5</f>
        <v>#N/A</v>
      </c>
      <c r="J13" s="30" t="e">
        <f t="shared" si="3"/>
        <v>#N/A</v>
      </c>
      <c r="K13" s="30" t="e">
        <f t="shared" si="4"/>
        <v>#N/A</v>
      </c>
      <c r="L13" s="34"/>
      <c r="O13" s="80" t="s">
        <v>2919</v>
      </c>
      <c r="R13" s="86" t="s">
        <v>3054</v>
      </c>
      <c r="U13" s="57">
        <f>AK43</f>
        <v>97</v>
      </c>
      <c r="V13" s="48" t="e">
        <f>AL43</f>
        <v>#N/A</v>
      </c>
      <c r="Z13" s="65" t="s">
        <v>2955</v>
      </c>
      <c r="AA13" s="46" t="str">
        <f>N47</f>
        <v>×</v>
      </c>
      <c r="AB13" s="66" t="s">
        <v>2929</v>
      </c>
      <c r="AC13" s="46" t="str">
        <f>O47</f>
        <v>×</v>
      </c>
      <c r="AD13" s="66" t="s">
        <v>2930</v>
      </c>
      <c r="AE13" s="46" t="str">
        <f>P47</f>
        <v>○</v>
      </c>
      <c r="AF13" s="65" t="s">
        <v>2956</v>
      </c>
      <c r="AG13" s="46">
        <f>Q47</f>
        <v>0</v>
      </c>
      <c r="AH13" s="13"/>
      <c r="AI13" s="13"/>
      <c r="CX13" t="s">
        <v>364</v>
      </c>
      <c r="CZ13" s="27" t="s">
        <v>5154</v>
      </c>
    </row>
    <row r="14" spans="2:104" ht="15" customHeight="1" x14ac:dyDescent="0.15">
      <c r="B14" s="1" t="s">
        <v>2919</v>
      </c>
      <c r="C14" s="15" t="e">
        <f>BB7</f>
        <v>#N/A</v>
      </c>
      <c r="D14" s="30" t="e">
        <f t="shared" si="1"/>
        <v>#N/A</v>
      </c>
      <c r="E14" s="30" t="e">
        <f t="shared" si="2"/>
        <v>#N/A</v>
      </c>
      <c r="F14" s="34" t="e">
        <f>AS7</f>
        <v>#N/A</v>
      </c>
      <c r="G14" s="17"/>
      <c r="H14" s="1" t="s">
        <v>2919</v>
      </c>
      <c r="I14" s="15" t="e">
        <f>BB5</f>
        <v>#N/A</v>
      </c>
      <c r="J14" s="30" t="e">
        <f t="shared" si="3"/>
        <v>#N/A</v>
      </c>
      <c r="K14" s="30" t="e">
        <f t="shared" si="4"/>
        <v>#N/A</v>
      </c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2941</v>
      </c>
      <c r="V14" s="55" t="s">
        <v>2948</v>
      </c>
      <c r="W14" s="53" t="s">
        <v>2917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  <c r="CX14" t="s">
        <v>832</v>
      </c>
      <c r="CZ14" s="27" t="s">
        <v>5152</v>
      </c>
    </row>
    <row r="15" spans="2:104" ht="15" customHeight="1" x14ac:dyDescent="0.15">
      <c r="B15" s="1" t="s">
        <v>2919</v>
      </c>
      <c r="C15" s="15" t="e">
        <f>BE7</f>
        <v>#N/A</v>
      </c>
      <c r="D15" s="30" t="e">
        <f t="shared" si="1"/>
        <v>#N/A</v>
      </c>
      <c r="E15" s="30" t="e">
        <f t="shared" si="2"/>
        <v>#N/A</v>
      </c>
      <c r="F15" s="31"/>
      <c r="G15" s="17"/>
      <c r="H15" s="1" t="s">
        <v>2919</v>
      </c>
      <c r="I15" s="15" t="e">
        <f>BE5</f>
        <v>#N/A</v>
      </c>
      <c r="J15" s="30" t="e">
        <f t="shared" si="3"/>
        <v>#N/A</v>
      </c>
      <c r="K15" s="30" t="e">
        <f t="shared" si="4"/>
        <v>#N/A</v>
      </c>
      <c r="L15" s="31"/>
      <c r="N15" s="8"/>
      <c r="O15" s="83" t="s">
        <v>3067</v>
      </c>
      <c r="U15" s="73">
        <f>系統表!AK30</f>
        <v>0</v>
      </c>
      <c r="V15" s="48" t="e">
        <f>AL59</f>
        <v>#N/A</v>
      </c>
      <c r="W15" s="46" t="e">
        <f t="shared" ref="W15" si="14">AM59</f>
        <v>#N/A</v>
      </c>
      <c r="X15" s="46" t="e">
        <f t="shared" ref="X15:Y15" si="15">BH59</f>
        <v>#N/A</v>
      </c>
      <c r="Y15" s="46" t="e">
        <f t="shared" si="15"/>
        <v>#N/A</v>
      </c>
      <c r="Z15" s="46" t="e">
        <f t="shared" ref="Z15:AD15" si="16">AW59</f>
        <v>#N/A</v>
      </c>
      <c r="AA15" s="46" t="e">
        <f t="shared" si="16"/>
        <v>#N/A</v>
      </c>
      <c r="AB15" s="46" t="e">
        <f t="shared" si="16"/>
        <v>#N/A</v>
      </c>
      <c r="AC15" s="46" t="e">
        <f t="shared" si="16"/>
        <v>#N/A</v>
      </c>
      <c r="AD15" s="46" t="e">
        <f t="shared" si="16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  <c r="CX15" t="s">
        <v>949</v>
      </c>
      <c r="CZ15" s="27" t="s">
        <v>5154</v>
      </c>
    </row>
    <row r="16" spans="2:104" ht="15" customHeight="1" x14ac:dyDescent="0.15">
      <c r="B16" s="1" t="s">
        <v>2919</v>
      </c>
      <c r="C16" s="15" t="e">
        <f>BU7</f>
        <v>#N/A</v>
      </c>
      <c r="D16" s="30" t="e">
        <f t="shared" si="1"/>
        <v>#N/A</v>
      </c>
      <c r="E16" s="30" t="e">
        <f t="shared" si="2"/>
        <v>#N/A</v>
      </c>
      <c r="F16" s="31"/>
      <c r="G16" s="17"/>
      <c r="H16" s="1" t="s">
        <v>2919</v>
      </c>
      <c r="I16" s="15" t="e">
        <f>BU5</f>
        <v>#N/A</v>
      </c>
      <c r="J16" s="30" t="e">
        <f t="shared" si="3"/>
        <v>#N/A</v>
      </c>
      <c r="K16" s="30" t="e">
        <f t="shared" si="4"/>
        <v>#N/A</v>
      </c>
      <c r="L16" s="31"/>
      <c r="N16" s="8"/>
      <c r="O16" s="78" t="s">
        <v>2920</v>
      </c>
      <c r="U16" s="57">
        <f>AK61</f>
        <v>98</v>
      </c>
      <c r="V16" s="48" t="e">
        <f>AL61</f>
        <v>#N/A</v>
      </c>
      <c r="Z16" s="65" t="s">
        <v>2955</v>
      </c>
      <c r="AA16" s="46" t="str">
        <f>N65</f>
        <v>×</v>
      </c>
      <c r="AB16" s="66" t="s">
        <v>2929</v>
      </c>
      <c r="AC16" s="46" t="str">
        <f>O65</f>
        <v>×</v>
      </c>
      <c r="AD16" s="66" t="s">
        <v>2930</v>
      </c>
      <c r="AE16" s="46" t="str">
        <f>P65</f>
        <v>○</v>
      </c>
      <c r="AF16" s="65" t="s">
        <v>2956</v>
      </c>
      <c r="AG16" s="46">
        <f>Q65</f>
        <v>0</v>
      </c>
      <c r="AH16" s="13"/>
      <c r="AI16" s="13"/>
      <c r="CX16" t="s">
        <v>1150</v>
      </c>
      <c r="CY16" s="27" t="s">
        <v>5152</v>
      </c>
      <c r="CZ16" s="27" t="s">
        <v>5156</v>
      </c>
    </row>
    <row r="17" spans="2:104" ht="15" customHeight="1" x14ac:dyDescent="0.15">
      <c r="B17" s="2" t="s">
        <v>2920</v>
      </c>
      <c r="C17" s="15" t="e">
        <f>BV7</f>
        <v>#N/A</v>
      </c>
      <c r="D17" s="30" t="e">
        <f t="shared" si="1"/>
        <v>#N/A</v>
      </c>
      <c r="E17" s="30" t="e">
        <f t="shared" si="2"/>
        <v>#N/A</v>
      </c>
      <c r="F17" s="35" t="e">
        <f>AW7</f>
        <v>#N/A</v>
      </c>
      <c r="G17" s="17"/>
      <c r="H17" s="2" t="s">
        <v>2920</v>
      </c>
      <c r="I17" s="15" t="e">
        <f>BV5</f>
        <v>#N/A</v>
      </c>
      <c r="J17" s="30" t="e">
        <f t="shared" si="3"/>
        <v>#N/A</v>
      </c>
      <c r="K17" s="30" t="e">
        <f t="shared" si="4"/>
        <v>#N/A</v>
      </c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2942</v>
      </c>
      <c r="V17" s="55" t="s">
        <v>2948</v>
      </c>
      <c r="W17" s="53" t="s">
        <v>2917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  <c r="CX17" t="s">
        <v>148</v>
      </c>
      <c r="CY17" s="27" t="s">
        <v>5153</v>
      </c>
      <c r="CZ17" s="27" t="s">
        <v>2936</v>
      </c>
    </row>
    <row r="18" spans="2:104" ht="15" customHeight="1" x14ac:dyDescent="0.15">
      <c r="B18" s="1" t="s">
        <v>2919</v>
      </c>
      <c r="C18" s="15" t="e">
        <f>BF7</f>
        <v>#N/A</v>
      </c>
      <c r="D18" s="30" t="e">
        <f t="shared" si="1"/>
        <v>#N/A</v>
      </c>
      <c r="E18" s="30" t="e">
        <f t="shared" si="2"/>
        <v>#N/A</v>
      </c>
      <c r="F18" s="34" t="e">
        <f>AT7</f>
        <v>#N/A</v>
      </c>
      <c r="G18" s="17"/>
      <c r="H18" s="1" t="s">
        <v>2919</v>
      </c>
      <c r="I18" s="15" t="e">
        <f>BF5</f>
        <v>#N/A</v>
      </c>
      <c r="J18" s="30" t="e">
        <f t="shared" si="3"/>
        <v>#N/A</v>
      </c>
      <c r="K18" s="30" t="e">
        <f t="shared" si="4"/>
        <v>#N/A</v>
      </c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系統表!AK31</f>
        <v>0</v>
      </c>
      <c r="V18" s="48" t="e">
        <f>AL77</f>
        <v>#N/A</v>
      </c>
      <c r="W18" s="46" t="e">
        <f t="shared" ref="W18" si="17">AM77</f>
        <v>#N/A</v>
      </c>
      <c r="X18" s="46" t="e">
        <f t="shared" ref="X18:Y18" si="18">BH77</f>
        <v>#N/A</v>
      </c>
      <c r="Y18" s="46" t="e">
        <f t="shared" si="18"/>
        <v>#N/A</v>
      </c>
      <c r="Z18" s="46" t="e">
        <f t="shared" ref="Z18:AD18" si="19">AW77</f>
        <v>#N/A</v>
      </c>
      <c r="AA18" s="46" t="e">
        <f t="shared" si="19"/>
        <v>#N/A</v>
      </c>
      <c r="AB18" s="46" t="e">
        <f t="shared" si="19"/>
        <v>#N/A</v>
      </c>
      <c r="AC18" s="46" t="e">
        <f t="shared" si="19"/>
        <v>#N/A</v>
      </c>
      <c r="AD18" s="46" t="e">
        <f t="shared" si="19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  <c r="CX18" t="s">
        <v>2150</v>
      </c>
      <c r="CZ18" s="27" t="s">
        <v>5154</v>
      </c>
    </row>
    <row r="19" spans="2:104" ht="15" customHeight="1" x14ac:dyDescent="0.15">
      <c r="B19" s="1" t="s">
        <v>2919</v>
      </c>
      <c r="C19" s="15" t="e">
        <f>BW7</f>
        <v>#N/A</v>
      </c>
      <c r="D19" s="30" t="e">
        <f t="shared" si="1"/>
        <v>#N/A</v>
      </c>
      <c r="E19" s="30" t="e">
        <f t="shared" si="2"/>
        <v>#N/A</v>
      </c>
      <c r="F19" s="31"/>
      <c r="G19" s="17"/>
      <c r="H19" s="1" t="s">
        <v>2919</v>
      </c>
      <c r="I19" s="15" t="e">
        <f>BW5</f>
        <v>#N/A</v>
      </c>
      <c r="J19" s="30" t="e">
        <f t="shared" si="3"/>
        <v>#N/A</v>
      </c>
      <c r="K19" s="30" t="e">
        <f t="shared" si="4"/>
        <v>#N/A</v>
      </c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20">N19*Q19</f>
        <v>#N/A</v>
      </c>
      <c r="S19" s="14"/>
      <c r="T19" s="14"/>
      <c r="U19" s="57">
        <f>AK79</f>
        <v>99</v>
      </c>
      <c r="V19" s="48" t="e">
        <f>AL79</f>
        <v>#N/A</v>
      </c>
      <c r="Z19" s="65" t="s">
        <v>2955</v>
      </c>
      <c r="AA19" s="46" t="str">
        <f>N83</f>
        <v>×</v>
      </c>
      <c r="AB19" s="66" t="s">
        <v>2929</v>
      </c>
      <c r="AC19" s="46" t="str">
        <f>O83</f>
        <v>×</v>
      </c>
      <c r="AD19" s="66" t="s">
        <v>2930</v>
      </c>
      <c r="AE19" s="46" t="str">
        <f>P83</f>
        <v>○</v>
      </c>
      <c r="AF19" s="65" t="s">
        <v>2956</v>
      </c>
      <c r="AG19" s="46">
        <f>Q83</f>
        <v>0</v>
      </c>
      <c r="AH19" s="13"/>
      <c r="CX19" t="s">
        <v>80</v>
      </c>
      <c r="CY19" s="27" t="s">
        <v>5153</v>
      </c>
      <c r="CZ19" s="27" t="s">
        <v>2936</v>
      </c>
    </row>
    <row r="20" spans="2:104" ht="15" customHeight="1" x14ac:dyDescent="0.15">
      <c r="B20" s="2" t="s">
        <v>2920</v>
      </c>
      <c r="C20" s="15" t="e">
        <f>BX7</f>
        <v>#N/A</v>
      </c>
      <c r="D20" s="30" t="e">
        <f t="shared" si="1"/>
        <v>#N/A</v>
      </c>
      <c r="E20" s="30" t="e">
        <f t="shared" si="2"/>
        <v>#N/A</v>
      </c>
      <c r="F20" s="35" t="e">
        <f>AX7</f>
        <v>#N/A</v>
      </c>
      <c r="G20" s="17"/>
      <c r="H20" s="2" t="s">
        <v>2920</v>
      </c>
      <c r="I20" s="15" t="e">
        <f>BX5</f>
        <v>#N/A</v>
      </c>
      <c r="J20" s="30" t="e">
        <f t="shared" si="3"/>
        <v>#N/A</v>
      </c>
      <c r="K20" s="30" t="e">
        <f t="shared" si="4"/>
        <v>#N/A</v>
      </c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20"/>
        <v>#N/A</v>
      </c>
      <c r="S20" s="14"/>
      <c r="T20" s="14"/>
      <c r="U20" s="56" t="s">
        <v>2943</v>
      </c>
      <c r="V20" s="55" t="s">
        <v>2948</v>
      </c>
      <c r="W20" s="53" t="s">
        <v>2917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  <c r="CX20" t="s">
        <v>591</v>
      </c>
      <c r="CZ20" s="27" t="s">
        <v>5151</v>
      </c>
    </row>
    <row r="21" spans="2:104" ht="15" customHeight="1" x14ac:dyDescent="0.15">
      <c r="U21" s="73"/>
      <c r="V21" s="48" t="e">
        <f>AL95</f>
        <v>#N/A</v>
      </c>
      <c r="W21" s="46" t="e">
        <f t="shared" ref="W21" si="21">AM95</f>
        <v>#N/A</v>
      </c>
      <c r="X21" s="46" t="e">
        <f t="shared" ref="X21:Y21" si="22">BH95</f>
        <v>#N/A</v>
      </c>
      <c r="Y21" s="46" t="e">
        <f t="shared" si="22"/>
        <v>#N/A</v>
      </c>
      <c r="Z21" s="46" t="e">
        <f t="shared" ref="Z21:AD21" si="23">AW95</f>
        <v>#N/A</v>
      </c>
      <c r="AA21" s="46" t="e">
        <f t="shared" si="23"/>
        <v>#N/A</v>
      </c>
      <c r="AB21" s="46" t="e">
        <f t="shared" si="23"/>
        <v>#N/A</v>
      </c>
      <c r="AC21" s="46" t="e">
        <f t="shared" si="23"/>
        <v>#N/A</v>
      </c>
      <c r="AD21" s="46" t="e">
        <f t="shared" si="23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  <c r="CX21" t="s">
        <v>261</v>
      </c>
      <c r="CY21" s="27" t="s">
        <v>5152</v>
      </c>
      <c r="CZ21" s="27" t="s">
        <v>5156</v>
      </c>
    </row>
    <row r="22" spans="2:104" ht="15" customHeight="1" x14ac:dyDescent="0.15">
      <c r="B22" s="16" t="e">
        <f>AM23</f>
        <v>#N/A</v>
      </c>
      <c r="C22" s="36" t="e">
        <f>BH23</f>
        <v>#N/A</v>
      </c>
      <c r="D22" s="44"/>
      <c r="E22" s="44" t="e">
        <f>BL23</f>
        <v>#N/A</v>
      </c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100</v>
      </c>
      <c r="V22" s="48" t="e">
        <f>AL97</f>
        <v>#N/A</v>
      </c>
      <c r="Z22" s="65" t="s">
        <v>2955</v>
      </c>
      <c r="AA22" s="46" t="str">
        <f>N101</f>
        <v>×</v>
      </c>
      <c r="AB22" s="66" t="s">
        <v>2929</v>
      </c>
      <c r="AC22" s="46" t="str">
        <f>O101</f>
        <v>×</v>
      </c>
      <c r="AD22" s="66" t="s">
        <v>2930</v>
      </c>
      <c r="AE22" s="46" t="str">
        <f>P101</f>
        <v>○</v>
      </c>
      <c r="AF22" s="65" t="s">
        <v>2956</v>
      </c>
      <c r="AG22" s="46">
        <f>Q101</f>
        <v>0</v>
      </c>
      <c r="AH22" s="13"/>
      <c r="AI22" s="9"/>
      <c r="AJ22" s="10"/>
      <c r="AK22" s="22" t="s">
        <v>2921</v>
      </c>
      <c r="AL22" s="23" t="s">
        <v>2918</v>
      </c>
      <c r="AM22" s="24" t="s">
        <v>2917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  <c r="CX22" t="s">
        <v>231</v>
      </c>
      <c r="CY22" s="27" t="s">
        <v>5152</v>
      </c>
      <c r="CZ22" s="27" t="s">
        <v>5157</v>
      </c>
    </row>
    <row r="23" spans="2:104" ht="15" customHeight="1" x14ac:dyDescent="0.15">
      <c r="B23" s="29" t="e">
        <f>BG23</f>
        <v>#N/A</v>
      </c>
      <c r="C23" s="36" t="e">
        <f>AL23</f>
        <v>#N/A</v>
      </c>
      <c r="D23" s="44"/>
      <c r="E23" s="44" t="e">
        <f>AY23</f>
        <v>#N/A</v>
      </c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3019</v>
      </c>
      <c r="O23" s="63" t="s">
        <v>3020</v>
      </c>
      <c r="P23" s="62" t="s">
        <v>3021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  <c r="CX23" t="s">
        <v>246</v>
      </c>
      <c r="CY23" s="27" t="s">
        <v>5154</v>
      </c>
      <c r="CZ23" s="27" t="s">
        <v>5158</v>
      </c>
    </row>
    <row r="24" spans="2:104" ht="15" customHeight="1" x14ac:dyDescent="0.15">
      <c r="B24" s="1" t="s">
        <v>2919</v>
      </c>
      <c r="C24" s="32" t="e">
        <f>AZ23</f>
        <v>#N/A</v>
      </c>
      <c r="D24" s="27" t="e">
        <f t="shared" ref="D24:D38" si="24">VLOOKUP(C24,$CX$1:$CZ$2000,2,0)</f>
        <v>#N/A</v>
      </c>
      <c r="E24" s="27" t="e">
        <f t="shared" ref="E24:E38" si="25">VLOOKUP(C24,$CX$1:$CZ$2000,3,0)</f>
        <v>#N/A</v>
      </c>
      <c r="F24" s="34" t="e">
        <f>AQ23</f>
        <v>#N/A</v>
      </c>
      <c r="G24" s="17"/>
      <c r="H24" s="1" t="s">
        <v>2919</v>
      </c>
      <c r="I24" s="32" t="e">
        <f>C5</f>
        <v>#N/A</v>
      </c>
      <c r="J24" s="27" t="e">
        <f t="shared" ref="J24:J38" si="26">VLOOKUP(I24,$CX$1:$CZ$2000,2,0)</f>
        <v>#N/A</v>
      </c>
      <c r="K24" s="27" t="e">
        <f t="shared" ref="K24:K38" si="27">VLOOKUP(I24,$CX$1:$CZ$2000,3,0)</f>
        <v>#N/A</v>
      </c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2921</v>
      </c>
      <c r="AL24" s="40" t="s">
        <v>2918</v>
      </c>
      <c r="AM24" s="41" t="s">
        <v>2917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  <c r="CX24" t="s">
        <v>460</v>
      </c>
      <c r="CZ24" s="27" t="s">
        <v>5152</v>
      </c>
    </row>
    <row r="25" spans="2:104" ht="15" customHeight="1" x14ac:dyDescent="0.15">
      <c r="B25" s="1" t="s">
        <v>2919</v>
      </c>
      <c r="C25" s="15" t="e">
        <f>BA23</f>
        <v>#N/A</v>
      </c>
      <c r="D25" s="30" t="e">
        <f t="shared" si="24"/>
        <v>#N/A</v>
      </c>
      <c r="E25" s="30" t="e">
        <f t="shared" si="25"/>
        <v>#N/A</v>
      </c>
      <c r="F25" s="31"/>
      <c r="G25" s="17"/>
      <c r="H25" s="1" t="s">
        <v>2919</v>
      </c>
      <c r="I25" s="32" t="e">
        <f t="shared" ref="I25:I27" si="28">C6</f>
        <v>#N/A</v>
      </c>
      <c r="J25" s="30" t="e">
        <f t="shared" si="26"/>
        <v>#N/A</v>
      </c>
      <c r="K25" s="30" t="e">
        <f t="shared" si="27"/>
        <v>#N/A</v>
      </c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96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  <c r="CX25" t="s">
        <v>194</v>
      </c>
      <c r="CZ25" s="27" t="s">
        <v>5154</v>
      </c>
    </row>
    <row r="26" spans="2:104" ht="15" customHeight="1" x14ac:dyDescent="0.15">
      <c r="B26" s="1" t="s">
        <v>2919</v>
      </c>
      <c r="C26" s="15" t="e">
        <f>BC23</f>
        <v>#N/A</v>
      </c>
      <c r="D26" s="30" t="e">
        <f t="shared" si="24"/>
        <v>#N/A</v>
      </c>
      <c r="E26" s="30" t="e">
        <f t="shared" si="25"/>
        <v>#N/A</v>
      </c>
      <c r="F26" s="31"/>
      <c r="G26" s="17"/>
      <c r="H26" s="1" t="s">
        <v>2919</v>
      </c>
      <c r="I26" s="32" t="e">
        <f t="shared" si="28"/>
        <v>#N/A</v>
      </c>
      <c r="J26" s="30" t="e">
        <f t="shared" si="26"/>
        <v>#N/A</v>
      </c>
      <c r="K26" s="30" t="e">
        <f t="shared" si="27"/>
        <v>#N/A</v>
      </c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  <c r="CX26" t="s">
        <v>557</v>
      </c>
      <c r="CZ26" s="27" t="s">
        <v>5151</v>
      </c>
    </row>
    <row r="27" spans="2:104" ht="15" customHeight="1" x14ac:dyDescent="0.15">
      <c r="B27" s="1" t="s">
        <v>2919</v>
      </c>
      <c r="C27" s="15" t="e">
        <f>BQ23</f>
        <v>#N/A</v>
      </c>
      <c r="D27" s="30" t="e">
        <f t="shared" si="24"/>
        <v>#N/A</v>
      </c>
      <c r="E27" s="30" t="e">
        <f t="shared" si="25"/>
        <v>#N/A</v>
      </c>
      <c r="F27" s="31"/>
      <c r="G27" s="17"/>
      <c r="H27" s="1" t="s">
        <v>2919</v>
      </c>
      <c r="I27" s="32" t="e">
        <f t="shared" si="28"/>
        <v>#N/A</v>
      </c>
      <c r="J27" s="30" t="e">
        <f t="shared" si="26"/>
        <v>#N/A</v>
      </c>
      <c r="K27" s="30" t="e">
        <f t="shared" si="27"/>
        <v>#N/A</v>
      </c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  <c r="CX27" t="s">
        <v>156</v>
      </c>
      <c r="CZ27" s="27" t="s">
        <v>5153</v>
      </c>
    </row>
    <row r="28" spans="2:104" ht="15" customHeight="1" x14ac:dyDescent="0.15">
      <c r="B28" s="2" t="s">
        <v>2920</v>
      </c>
      <c r="C28" s="15" t="e">
        <f>BR23</f>
        <v>#N/A</v>
      </c>
      <c r="D28" s="30" t="e">
        <f t="shared" si="24"/>
        <v>#N/A</v>
      </c>
      <c r="E28" s="30" t="e">
        <f t="shared" si="25"/>
        <v>#N/A</v>
      </c>
      <c r="F28" s="35" t="e">
        <f>AU23</f>
        <v>#N/A</v>
      </c>
      <c r="G28" s="17"/>
      <c r="H28" s="2" t="s">
        <v>2920</v>
      </c>
      <c r="I28" s="15" t="e">
        <f>C11</f>
        <v>#N/A</v>
      </c>
      <c r="J28" s="30" t="e">
        <f t="shared" si="26"/>
        <v>#N/A</v>
      </c>
      <c r="K28" s="30" t="e">
        <f t="shared" si="27"/>
        <v>#N/A</v>
      </c>
      <c r="L28" s="38" t="e">
        <f>F11</f>
        <v>#N/A</v>
      </c>
      <c r="N28" s="65" t="s">
        <v>2955</v>
      </c>
      <c r="O28" s="66" t="s">
        <v>2929</v>
      </c>
      <c r="P28" s="66" t="s">
        <v>2930</v>
      </c>
      <c r="Q28" s="65" t="s">
        <v>2956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  <c r="CX28" t="s">
        <v>321</v>
      </c>
      <c r="CZ28" s="27" t="s">
        <v>5152</v>
      </c>
    </row>
    <row r="29" spans="2:104" ht="15" customHeight="1" x14ac:dyDescent="0.15">
      <c r="B29" s="1" t="s">
        <v>2919</v>
      </c>
      <c r="C29" s="15" t="e">
        <f>BD23</f>
        <v>#N/A</v>
      </c>
      <c r="D29" s="30" t="e">
        <f t="shared" si="24"/>
        <v>#N/A</v>
      </c>
      <c r="E29" s="30" t="e">
        <f t="shared" si="25"/>
        <v>#N/A</v>
      </c>
      <c r="F29" s="34" t="e">
        <f>AR23</f>
        <v>#N/A</v>
      </c>
      <c r="G29" s="17"/>
      <c r="H29" s="1" t="s">
        <v>2919</v>
      </c>
      <c r="I29" s="15" t="e">
        <f>C14</f>
        <v>#N/A</v>
      </c>
      <c r="J29" s="30" t="e">
        <f t="shared" si="26"/>
        <v>#N/A</v>
      </c>
      <c r="K29" s="30" t="e">
        <f t="shared" si="27"/>
        <v>#N/A</v>
      </c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9">U12</f>
        <v>0</v>
      </c>
      <c r="V29" s="47" t="e">
        <f t="shared" si="29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  <c r="CX29" t="s">
        <v>900</v>
      </c>
      <c r="CZ29" s="27" t="s">
        <v>5152</v>
      </c>
    </row>
    <row r="30" spans="2:104" ht="15" customHeight="1" x14ac:dyDescent="0.15">
      <c r="B30" s="1" t="s">
        <v>2919</v>
      </c>
      <c r="C30" s="15" t="e">
        <f>BS23</f>
        <v>#N/A</v>
      </c>
      <c r="D30" s="30" t="e">
        <f t="shared" si="24"/>
        <v>#N/A</v>
      </c>
      <c r="E30" s="30" t="e">
        <f t="shared" si="25"/>
        <v>#N/A</v>
      </c>
      <c r="F30" s="31"/>
      <c r="G30" s="17"/>
      <c r="H30" s="1" t="s">
        <v>2919</v>
      </c>
      <c r="I30" s="15" t="e">
        <f>C15</f>
        <v>#N/A</v>
      </c>
      <c r="J30" s="30" t="e">
        <f t="shared" si="26"/>
        <v>#N/A</v>
      </c>
      <c r="K30" s="30" t="e">
        <f t="shared" si="27"/>
        <v>#N/A</v>
      </c>
      <c r="L30" s="31"/>
      <c r="U30" s="45">
        <f t="shared" ref="U30:V30" si="30">U15</f>
        <v>0</v>
      </c>
      <c r="V30" s="47" t="e">
        <f t="shared" si="30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  <c r="CX30" t="s">
        <v>266</v>
      </c>
      <c r="CY30" s="27" t="s">
        <v>5159</v>
      </c>
      <c r="CZ30" s="27" t="s">
        <v>2936</v>
      </c>
    </row>
    <row r="31" spans="2:104" ht="15" customHeight="1" x14ac:dyDescent="0.15">
      <c r="B31" s="2" t="s">
        <v>2920</v>
      </c>
      <c r="C31" s="15" t="e">
        <f>BT23</f>
        <v>#N/A</v>
      </c>
      <c r="D31" s="30" t="e">
        <f t="shared" si="24"/>
        <v>#N/A</v>
      </c>
      <c r="E31" s="30" t="e">
        <f t="shared" si="25"/>
        <v>#N/A</v>
      </c>
      <c r="F31" s="35" t="e">
        <f>AV23</f>
        <v>#N/A</v>
      </c>
      <c r="G31" s="17"/>
      <c r="H31" s="2" t="s">
        <v>2920</v>
      </c>
      <c r="I31" s="15" t="e">
        <f>C18</f>
        <v>#N/A</v>
      </c>
      <c r="J31" s="30" t="e">
        <f t="shared" si="26"/>
        <v>#N/A</v>
      </c>
      <c r="K31" s="30" t="e">
        <f t="shared" si="27"/>
        <v>#N/A</v>
      </c>
      <c r="L31" s="38" t="e">
        <f>F18</f>
        <v>#N/A</v>
      </c>
      <c r="O31" s="80" t="s">
        <v>2919</v>
      </c>
      <c r="R31" s="86" t="s">
        <v>3054</v>
      </c>
      <c r="U31" s="45">
        <f t="shared" ref="U31:V31" si="31">U18</f>
        <v>0</v>
      </c>
      <c r="V31" s="47" t="e">
        <f t="shared" si="31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  <c r="CX31" t="s">
        <v>394</v>
      </c>
      <c r="CZ31" s="27" t="s">
        <v>5152</v>
      </c>
    </row>
    <row r="32" spans="2:104" ht="15" customHeight="1" x14ac:dyDescent="0.15">
      <c r="B32" s="1" t="s">
        <v>2919</v>
      </c>
      <c r="C32" s="15" t="e">
        <f>BB23</f>
        <v>#N/A</v>
      </c>
      <c r="D32" s="30" t="e">
        <f t="shared" si="24"/>
        <v>#N/A</v>
      </c>
      <c r="E32" s="30" t="e">
        <f t="shared" si="25"/>
        <v>#N/A</v>
      </c>
      <c r="F32" s="34" t="e">
        <f>AS23</f>
        <v>#N/A</v>
      </c>
      <c r="G32" s="17"/>
      <c r="H32" s="1" t="s">
        <v>2919</v>
      </c>
      <c r="I32" s="15" t="e">
        <f>I6</f>
        <v>#N/A</v>
      </c>
      <c r="J32" s="30" t="e">
        <f t="shared" si="26"/>
        <v>#N/A</v>
      </c>
      <c r="K32" s="30" t="e">
        <f t="shared" si="27"/>
        <v>#N/A</v>
      </c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  <c r="CX32" t="s">
        <v>415</v>
      </c>
      <c r="CZ32" s="27" t="s">
        <v>5153</v>
      </c>
    </row>
    <row r="33" spans="2:104" ht="15" customHeight="1" x14ac:dyDescent="0.15">
      <c r="B33" s="1" t="s">
        <v>2919</v>
      </c>
      <c r="C33" s="15" t="e">
        <f>BE23</f>
        <v>#N/A</v>
      </c>
      <c r="D33" s="30" t="e">
        <f t="shared" si="24"/>
        <v>#N/A</v>
      </c>
      <c r="E33" s="30" t="e">
        <f t="shared" si="25"/>
        <v>#N/A</v>
      </c>
      <c r="F33" s="31"/>
      <c r="G33" s="17"/>
      <c r="H33" s="1" t="s">
        <v>2919</v>
      </c>
      <c r="I33" s="15" t="e">
        <f t="shared" ref="I33:I34" si="32">I7</f>
        <v>#N/A</v>
      </c>
      <c r="J33" s="30" t="e">
        <f t="shared" si="26"/>
        <v>#N/A</v>
      </c>
      <c r="K33" s="30" t="e">
        <f t="shared" si="27"/>
        <v>#N/A</v>
      </c>
      <c r="L33" s="31"/>
      <c r="N33" s="8"/>
      <c r="O33" s="83" t="s">
        <v>3067</v>
      </c>
      <c r="AH33" s="13"/>
      <c r="AI33" s="13"/>
      <c r="CX33" t="s">
        <v>362</v>
      </c>
      <c r="CZ33" s="27" t="s">
        <v>5152</v>
      </c>
    </row>
    <row r="34" spans="2:104" ht="15" customHeight="1" x14ac:dyDescent="0.15">
      <c r="B34" s="1" t="s">
        <v>2919</v>
      </c>
      <c r="C34" s="15" t="e">
        <f>BU23</f>
        <v>#N/A</v>
      </c>
      <c r="D34" s="30" t="e">
        <f t="shared" si="24"/>
        <v>#N/A</v>
      </c>
      <c r="E34" s="30" t="e">
        <f t="shared" si="25"/>
        <v>#N/A</v>
      </c>
      <c r="F34" s="31"/>
      <c r="G34" s="17"/>
      <c r="H34" s="1" t="s">
        <v>2919</v>
      </c>
      <c r="I34" s="15" t="e">
        <f t="shared" si="32"/>
        <v>#N/A</v>
      </c>
      <c r="J34" s="30" t="e">
        <f t="shared" si="26"/>
        <v>#N/A</v>
      </c>
      <c r="K34" s="30" t="e">
        <f t="shared" si="27"/>
        <v>#N/A</v>
      </c>
      <c r="L34" s="31"/>
      <c r="N34" s="8"/>
      <c r="O34" s="78" t="s">
        <v>2920</v>
      </c>
      <c r="AH34" s="13"/>
      <c r="AI34" s="13"/>
      <c r="CX34" t="s">
        <v>206</v>
      </c>
      <c r="CZ34" s="27" t="s">
        <v>5151</v>
      </c>
    </row>
    <row r="35" spans="2:104" ht="15" customHeight="1" x14ac:dyDescent="0.15">
      <c r="B35" s="2" t="s">
        <v>2920</v>
      </c>
      <c r="C35" s="15" t="e">
        <f>BV23</f>
        <v>#N/A</v>
      </c>
      <c r="D35" s="30" t="e">
        <f t="shared" si="24"/>
        <v>#N/A</v>
      </c>
      <c r="E35" s="30" t="e">
        <f t="shared" si="25"/>
        <v>#N/A</v>
      </c>
      <c r="F35" s="35" t="e">
        <f>AW23</f>
        <v>#N/A</v>
      </c>
      <c r="G35" s="17"/>
      <c r="H35" s="2" t="s">
        <v>2920</v>
      </c>
      <c r="I35" s="15" t="e">
        <f>I11</f>
        <v>#N/A</v>
      </c>
      <c r="J35" s="30" t="e">
        <f t="shared" si="26"/>
        <v>#N/A</v>
      </c>
      <c r="K35" s="30" t="e">
        <f t="shared" si="27"/>
        <v>#N/A</v>
      </c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V35" s="82"/>
      <c r="AH35" s="13"/>
      <c r="AI35" s="13"/>
      <c r="CX35" t="s">
        <v>1087</v>
      </c>
      <c r="CZ35" s="27" t="s">
        <v>5153</v>
      </c>
    </row>
    <row r="36" spans="2:104" ht="15" customHeight="1" x14ac:dyDescent="0.15">
      <c r="B36" s="1" t="s">
        <v>2919</v>
      </c>
      <c r="C36" s="15" t="e">
        <f>BF23</f>
        <v>#N/A</v>
      </c>
      <c r="D36" s="30" t="e">
        <f t="shared" si="24"/>
        <v>#N/A</v>
      </c>
      <c r="E36" s="30" t="e">
        <f t="shared" si="25"/>
        <v>#N/A</v>
      </c>
      <c r="F36" s="34" t="e">
        <f>AT23</f>
        <v>#N/A</v>
      </c>
      <c r="G36" s="17"/>
      <c r="H36" s="1" t="s">
        <v>2919</v>
      </c>
      <c r="I36" s="15" t="e">
        <f>I14</f>
        <v>#N/A</v>
      </c>
      <c r="J36" s="30" t="e">
        <f t="shared" si="26"/>
        <v>#N/A</v>
      </c>
      <c r="K36" s="30" t="e">
        <f t="shared" si="27"/>
        <v>#N/A</v>
      </c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  <c r="CX36" t="s">
        <v>496</v>
      </c>
      <c r="CZ36" s="27" t="s">
        <v>5154</v>
      </c>
    </row>
    <row r="37" spans="2:104" ht="15" customHeight="1" x14ac:dyDescent="0.15">
      <c r="B37" s="1" t="s">
        <v>2919</v>
      </c>
      <c r="C37" s="15" t="e">
        <f>BW23</f>
        <v>#N/A</v>
      </c>
      <c r="D37" s="30" t="e">
        <f t="shared" si="24"/>
        <v>#N/A</v>
      </c>
      <c r="E37" s="30" t="e">
        <f t="shared" si="25"/>
        <v>#N/A</v>
      </c>
      <c r="F37" s="31"/>
      <c r="G37" s="17"/>
      <c r="H37" s="1" t="s">
        <v>2919</v>
      </c>
      <c r="I37" s="15" t="e">
        <f>I15</f>
        <v>#N/A</v>
      </c>
      <c r="J37" s="30" t="e">
        <f t="shared" si="26"/>
        <v>#N/A</v>
      </c>
      <c r="K37" s="30" t="e">
        <f t="shared" si="27"/>
        <v>#N/A</v>
      </c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33">N37*Q37</f>
        <v>#N/A</v>
      </c>
      <c r="S37" s="14"/>
      <c r="T37" s="14"/>
      <c r="AH37" s="13"/>
      <c r="CX37" t="s">
        <v>112</v>
      </c>
      <c r="CZ37" s="27" t="s">
        <v>5151</v>
      </c>
    </row>
    <row r="38" spans="2:104" ht="15" customHeight="1" x14ac:dyDescent="0.15">
      <c r="B38" s="2" t="s">
        <v>2920</v>
      </c>
      <c r="C38" s="15" t="e">
        <f>BX23</f>
        <v>#N/A</v>
      </c>
      <c r="D38" s="30" t="e">
        <f t="shared" si="24"/>
        <v>#N/A</v>
      </c>
      <c r="E38" s="30" t="e">
        <f t="shared" si="25"/>
        <v>#N/A</v>
      </c>
      <c r="F38" s="35" t="e">
        <f>AX23</f>
        <v>#N/A</v>
      </c>
      <c r="G38" s="17"/>
      <c r="H38" s="2" t="s">
        <v>2920</v>
      </c>
      <c r="I38" s="15" t="e">
        <f>I18</f>
        <v>#N/A</v>
      </c>
      <c r="J38" s="30" t="e">
        <f t="shared" si="26"/>
        <v>#N/A</v>
      </c>
      <c r="K38" s="30" t="e">
        <f t="shared" si="27"/>
        <v>#N/A</v>
      </c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33"/>
        <v>#N/A</v>
      </c>
      <c r="S38" s="14"/>
      <c r="T38" s="14"/>
      <c r="AH38" s="13"/>
      <c r="CX38" t="s">
        <v>590</v>
      </c>
      <c r="CZ38" s="27" t="s">
        <v>5156</v>
      </c>
    </row>
    <row r="39" spans="2:104" ht="15" customHeight="1" x14ac:dyDescent="0.15">
      <c r="AH39" s="13"/>
      <c r="CX39" t="s">
        <v>269</v>
      </c>
      <c r="CY39" s="27" t="s">
        <v>5160</v>
      </c>
      <c r="CZ39" s="27" t="s">
        <v>5161</v>
      </c>
    </row>
    <row r="40" spans="2:104" ht="15" customHeight="1" x14ac:dyDescent="0.15">
      <c r="B40" s="16" t="e">
        <f>AM41</f>
        <v>#N/A</v>
      </c>
      <c r="C40" s="36" t="e">
        <f>BH41</f>
        <v>#N/A</v>
      </c>
      <c r="D40" s="44"/>
      <c r="E40" s="44" t="e">
        <f>BL41</f>
        <v>#N/A</v>
      </c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2921</v>
      </c>
      <c r="AL40" s="23" t="s">
        <v>2918</v>
      </c>
      <c r="AM40" s="24" t="s">
        <v>2917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  <c r="CX40" t="s">
        <v>361</v>
      </c>
      <c r="CZ40" s="27" t="s">
        <v>5154</v>
      </c>
    </row>
    <row r="41" spans="2:104" ht="15" customHeight="1" x14ac:dyDescent="0.15">
      <c r="B41" s="29" t="e">
        <f>BG41</f>
        <v>#N/A</v>
      </c>
      <c r="C41" s="36" t="e">
        <f>AL41</f>
        <v>#N/A</v>
      </c>
      <c r="D41" s="44"/>
      <c r="E41" s="44" t="e">
        <f>AY41</f>
        <v>#N/A</v>
      </c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3019</v>
      </c>
      <c r="O41" s="63" t="s">
        <v>3020</v>
      </c>
      <c r="P41" s="62" t="s">
        <v>3021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  <c r="CX41" t="s">
        <v>258</v>
      </c>
      <c r="CY41" s="27" t="s">
        <v>5152</v>
      </c>
      <c r="CZ41" s="27" t="s">
        <v>5162</v>
      </c>
    </row>
    <row r="42" spans="2:104" ht="15" customHeight="1" x14ac:dyDescent="0.15">
      <c r="B42" s="1" t="s">
        <v>2919</v>
      </c>
      <c r="C42" s="32" t="e">
        <f>AZ41</f>
        <v>#N/A</v>
      </c>
      <c r="D42" s="27" t="e">
        <f t="shared" ref="D42:D56" si="34">VLOOKUP(C42,$CX$1:$CZ$2000,2,0)</f>
        <v>#N/A</v>
      </c>
      <c r="E42" s="27" t="e">
        <f t="shared" ref="E42:E56" si="35">VLOOKUP(C42,$CX$1:$CZ$2000,3,0)</f>
        <v>#N/A</v>
      </c>
      <c r="F42" s="34" t="e">
        <f>AQ41</f>
        <v>#N/A</v>
      </c>
      <c r="G42" s="17"/>
      <c r="H42" s="1" t="s">
        <v>2919</v>
      </c>
      <c r="I42" s="32" t="e">
        <f>C23</f>
        <v>#N/A</v>
      </c>
      <c r="J42" s="27" t="e">
        <f t="shared" ref="J42:J56" si="36">VLOOKUP(I42,$CX$1:$CZ$2000,2,0)</f>
        <v>#N/A</v>
      </c>
      <c r="K42" s="27" t="e">
        <f t="shared" ref="K42:K56" si="37">VLOOKUP(I42,$CX$1:$CZ$2000,3,0)</f>
        <v>#N/A</v>
      </c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2921</v>
      </c>
      <c r="AL42" s="40" t="s">
        <v>2918</v>
      </c>
      <c r="AM42" s="41" t="s">
        <v>2917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  <c r="CX42" t="s">
        <v>58</v>
      </c>
      <c r="CZ42" s="27" t="s">
        <v>5160</v>
      </c>
    </row>
    <row r="43" spans="2:104" ht="15" customHeight="1" x14ac:dyDescent="0.15">
      <c r="B43" s="1" t="s">
        <v>2919</v>
      </c>
      <c r="C43" s="15" t="e">
        <f>BA41</f>
        <v>#N/A</v>
      </c>
      <c r="D43" s="30" t="e">
        <f t="shared" si="34"/>
        <v>#N/A</v>
      </c>
      <c r="E43" s="30" t="e">
        <f t="shared" si="35"/>
        <v>#N/A</v>
      </c>
      <c r="F43" s="31"/>
      <c r="G43" s="17"/>
      <c r="H43" s="1" t="s">
        <v>2919</v>
      </c>
      <c r="I43" s="32" t="e">
        <f t="shared" ref="I43:I45" si="38">C24</f>
        <v>#N/A</v>
      </c>
      <c r="J43" s="30" t="e">
        <f t="shared" si="36"/>
        <v>#N/A</v>
      </c>
      <c r="K43" s="30" t="e">
        <f t="shared" si="37"/>
        <v>#N/A</v>
      </c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U43" s="84" t="s">
        <v>3055</v>
      </c>
      <c r="V43" s="84" t="s">
        <v>3056</v>
      </c>
      <c r="AH43" s="13"/>
      <c r="AI43" s="11"/>
      <c r="AJ43" s="12"/>
      <c r="AK43" s="21">
        <v>97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  <c r="CX43" t="s">
        <v>1044</v>
      </c>
      <c r="CZ43" s="27" t="s">
        <v>5156</v>
      </c>
    </row>
    <row r="44" spans="2:104" ht="15" customHeight="1" x14ac:dyDescent="0.15">
      <c r="B44" s="1" t="s">
        <v>2919</v>
      </c>
      <c r="C44" s="15" t="e">
        <f>BC41</f>
        <v>#N/A</v>
      </c>
      <c r="D44" s="30" t="e">
        <f t="shared" si="34"/>
        <v>#N/A</v>
      </c>
      <c r="E44" s="30" t="e">
        <f t="shared" si="35"/>
        <v>#N/A</v>
      </c>
      <c r="F44" s="31"/>
      <c r="G44" s="17"/>
      <c r="H44" s="1" t="s">
        <v>2919</v>
      </c>
      <c r="I44" s="32" t="e">
        <f t="shared" si="38"/>
        <v>#N/A</v>
      </c>
      <c r="J44" s="30" t="e">
        <f t="shared" si="36"/>
        <v>#N/A</v>
      </c>
      <c r="K44" s="30" t="e">
        <f t="shared" si="37"/>
        <v>#N/A</v>
      </c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U44" s="84" t="s">
        <v>3057</v>
      </c>
      <c r="V44" s="84" t="s">
        <v>3058</v>
      </c>
      <c r="AH44" s="13"/>
      <c r="AI44" s="13"/>
      <c r="CX44" t="s">
        <v>291</v>
      </c>
      <c r="CY44" s="27" t="s">
        <v>5151</v>
      </c>
      <c r="CZ44" s="27" t="s">
        <v>5154</v>
      </c>
    </row>
    <row r="45" spans="2:104" ht="15" customHeight="1" x14ac:dyDescent="0.15">
      <c r="B45" s="1" t="s">
        <v>2919</v>
      </c>
      <c r="C45" s="15" t="e">
        <f>BQ41</f>
        <v>#N/A</v>
      </c>
      <c r="D45" s="30" t="e">
        <f t="shared" si="34"/>
        <v>#N/A</v>
      </c>
      <c r="E45" s="30" t="e">
        <f t="shared" si="35"/>
        <v>#N/A</v>
      </c>
      <c r="F45" s="31"/>
      <c r="G45" s="17"/>
      <c r="H45" s="1" t="s">
        <v>2919</v>
      </c>
      <c r="I45" s="32" t="e">
        <f t="shared" si="38"/>
        <v>#N/A</v>
      </c>
      <c r="J45" s="30" t="e">
        <f t="shared" si="36"/>
        <v>#N/A</v>
      </c>
      <c r="K45" s="30" t="e">
        <f t="shared" si="37"/>
        <v>#N/A</v>
      </c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U45" s="84" t="s">
        <v>3059</v>
      </c>
      <c r="V45" s="84" t="s">
        <v>3060</v>
      </c>
      <c r="AH45" s="13"/>
      <c r="AI45" s="13"/>
      <c r="CX45" t="s">
        <v>995</v>
      </c>
      <c r="CY45" s="27" t="s">
        <v>5163</v>
      </c>
      <c r="CZ45" s="27" t="s">
        <v>5164</v>
      </c>
    </row>
    <row r="46" spans="2:104" ht="15" customHeight="1" x14ac:dyDescent="0.15">
      <c r="B46" s="2" t="s">
        <v>2920</v>
      </c>
      <c r="C46" s="15" t="e">
        <f>BR41</f>
        <v>#N/A</v>
      </c>
      <c r="D46" s="30" t="e">
        <f t="shared" si="34"/>
        <v>#N/A</v>
      </c>
      <c r="E46" s="30" t="e">
        <f t="shared" si="35"/>
        <v>#N/A</v>
      </c>
      <c r="F46" s="35" t="e">
        <f>AU41</f>
        <v>#N/A</v>
      </c>
      <c r="G46" s="17"/>
      <c r="H46" s="2" t="s">
        <v>2920</v>
      </c>
      <c r="I46" s="15" t="e">
        <f>C29</f>
        <v>#N/A</v>
      </c>
      <c r="J46" s="30" t="e">
        <f t="shared" si="36"/>
        <v>#N/A</v>
      </c>
      <c r="K46" s="30" t="e">
        <f t="shared" si="37"/>
        <v>#N/A</v>
      </c>
      <c r="L46" s="38" t="e">
        <f>F29</f>
        <v>#N/A</v>
      </c>
      <c r="N46" s="65" t="s">
        <v>2955</v>
      </c>
      <c r="O46" s="66" t="s">
        <v>2929</v>
      </c>
      <c r="P46" s="66" t="s">
        <v>2930</v>
      </c>
      <c r="Q46" s="65" t="s">
        <v>2956</v>
      </c>
      <c r="U46" s="84" t="s">
        <v>3061</v>
      </c>
      <c r="V46" s="84" t="s">
        <v>3062</v>
      </c>
      <c r="AH46" s="13"/>
      <c r="AI46" s="13"/>
      <c r="CX46" t="s">
        <v>57</v>
      </c>
      <c r="CZ46" s="27" t="s">
        <v>5154</v>
      </c>
    </row>
    <row r="47" spans="2:104" ht="15" customHeight="1" x14ac:dyDescent="0.15">
      <c r="B47" s="1" t="s">
        <v>2919</v>
      </c>
      <c r="C47" s="15" t="e">
        <f>BD41</f>
        <v>#N/A</v>
      </c>
      <c r="D47" s="30" t="e">
        <f t="shared" si="34"/>
        <v>#N/A</v>
      </c>
      <c r="E47" s="30" t="e">
        <f t="shared" si="35"/>
        <v>#N/A</v>
      </c>
      <c r="F47" s="34" t="e">
        <f>AR41</f>
        <v>#N/A</v>
      </c>
      <c r="G47" s="17"/>
      <c r="H47" s="1" t="s">
        <v>2919</v>
      </c>
      <c r="I47" s="15" t="e">
        <f>C32</f>
        <v>#N/A</v>
      </c>
      <c r="J47" s="30" t="e">
        <f t="shared" si="36"/>
        <v>#N/A</v>
      </c>
      <c r="K47" s="30" t="e">
        <f t="shared" si="37"/>
        <v>#N/A</v>
      </c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U47" s="84" t="s">
        <v>3063</v>
      </c>
      <c r="V47" s="84" t="s">
        <v>3064</v>
      </c>
      <c r="AH47" s="13"/>
      <c r="AI47" s="13"/>
      <c r="CX47" t="s">
        <v>138</v>
      </c>
      <c r="CY47" s="27" t="s">
        <v>5163</v>
      </c>
      <c r="CZ47" s="27" t="s">
        <v>5165</v>
      </c>
    </row>
    <row r="48" spans="2:104" ht="15" customHeight="1" x14ac:dyDescent="0.15">
      <c r="B48" s="1" t="s">
        <v>2919</v>
      </c>
      <c r="C48" s="15" t="e">
        <f>BS41</f>
        <v>#N/A</v>
      </c>
      <c r="D48" s="30" t="e">
        <f t="shared" si="34"/>
        <v>#N/A</v>
      </c>
      <c r="E48" s="30" t="e">
        <f t="shared" si="35"/>
        <v>#N/A</v>
      </c>
      <c r="F48" s="31"/>
      <c r="G48" s="17"/>
      <c r="H48" s="1" t="s">
        <v>2919</v>
      </c>
      <c r="I48" s="15" t="e">
        <f>C33</f>
        <v>#N/A</v>
      </c>
      <c r="J48" s="30" t="e">
        <f t="shared" si="36"/>
        <v>#N/A</v>
      </c>
      <c r="K48" s="30" t="e">
        <f t="shared" si="37"/>
        <v>#N/A</v>
      </c>
      <c r="L48" s="31"/>
      <c r="U48" s="84" t="s">
        <v>3065</v>
      </c>
      <c r="V48" s="84" t="s">
        <v>3066</v>
      </c>
      <c r="AH48" s="13"/>
      <c r="AI48" s="13"/>
      <c r="CX48" t="s">
        <v>536</v>
      </c>
      <c r="CZ48" s="27" t="s">
        <v>5160</v>
      </c>
    </row>
    <row r="49" spans="2:104" ht="15" customHeight="1" x14ac:dyDescent="0.15">
      <c r="B49" s="2" t="s">
        <v>2920</v>
      </c>
      <c r="C49" s="15" t="e">
        <f>BT41</f>
        <v>#N/A</v>
      </c>
      <c r="D49" s="30" t="e">
        <f t="shared" si="34"/>
        <v>#N/A</v>
      </c>
      <c r="E49" s="30" t="e">
        <f t="shared" si="35"/>
        <v>#N/A</v>
      </c>
      <c r="F49" s="35" t="e">
        <f>AV41</f>
        <v>#N/A</v>
      </c>
      <c r="G49" s="17"/>
      <c r="H49" s="2" t="s">
        <v>2920</v>
      </c>
      <c r="I49" s="15" t="e">
        <f>C36</f>
        <v>#N/A</v>
      </c>
      <c r="J49" s="30" t="e">
        <f t="shared" si="36"/>
        <v>#N/A</v>
      </c>
      <c r="K49" s="30" t="e">
        <f t="shared" si="37"/>
        <v>#N/A</v>
      </c>
      <c r="L49" s="38" t="e">
        <f>F36</f>
        <v>#N/A</v>
      </c>
      <c r="O49" s="80" t="s">
        <v>2919</v>
      </c>
      <c r="R49" s="86" t="s">
        <v>3054</v>
      </c>
      <c r="AH49" s="13"/>
      <c r="AI49" s="13"/>
      <c r="CX49" t="s">
        <v>523</v>
      </c>
      <c r="CZ49" s="27" t="s">
        <v>5165</v>
      </c>
    </row>
    <row r="50" spans="2:104" ht="15" customHeight="1" x14ac:dyDescent="0.15">
      <c r="B50" s="1" t="s">
        <v>2919</v>
      </c>
      <c r="C50" s="15" t="e">
        <f>BB41</f>
        <v>#N/A</v>
      </c>
      <c r="D50" s="30" t="e">
        <f t="shared" si="34"/>
        <v>#N/A</v>
      </c>
      <c r="E50" s="30" t="e">
        <f t="shared" si="35"/>
        <v>#N/A</v>
      </c>
      <c r="F50" s="34" t="e">
        <f>AS41</f>
        <v>#N/A</v>
      </c>
      <c r="G50" s="17"/>
      <c r="H50" s="1" t="s">
        <v>2919</v>
      </c>
      <c r="I50" s="15" t="e">
        <f>I24</f>
        <v>#N/A</v>
      </c>
      <c r="J50" s="30" t="e">
        <f t="shared" si="36"/>
        <v>#N/A</v>
      </c>
      <c r="K50" s="30" t="e">
        <f t="shared" si="37"/>
        <v>#N/A</v>
      </c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  <c r="CX50" t="s">
        <v>562</v>
      </c>
      <c r="CZ50" s="27" t="s">
        <v>5153</v>
      </c>
    </row>
    <row r="51" spans="2:104" ht="15" customHeight="1" x14ac:dyDescent="0.15">
      <c r="B51" s="1" t="s">
        <v>2919</v>
      </c>
      <c r="C51" s="15" t="e">
        <f>BE41</f>
        <v>#N/A</v>
      </c>
      <c r="D51" s="30" t="e">
        <f t="shared" si="34"/>
        <v>#N/A</v>
      </c>
      <c r="E51" s="30" t="e">
        <f t="shared" si="35"/>
        <v>#N/A</v>
      </c>
      <c r="F51" s="31"/>
      <c r="G51" s="17"/>
      <c r="H51" s="1" t="s">
        <v>2919</v>
      </c>
      <c r="I51" s="15" t="e">
        <f t="shared" ref="I51:I52" si="39">I25</f>
        <v>#N/A</v>
      </c>
      <c r="J51" s="30" t="e">
        <f t="shared" si="36"/>
        <v>#N/A</v>
      </c>
      <c r="K51" s="30" t="e">
        <f t="shared" si="37"/>
        <v>#N/A</v>
      </c>
      <c r="L51" s="31"/>
      <c r="N51" s="8"/>
      <c r="O51" s="83" t="s">
        <v>3067</v>
      </c>
      <c r="AH51" s="13"/>
      <c r="AI51" s="13"/>
      <c r="CX51" t="s">
        <v>176</v>
      </c>
      <c r="CZ51" s="27" t="s">
        <v>5152</v>
      </c>
    </row>
    <row r="52" spans="2:104" ht="15" customHeight="1" x14ac:dyDescent="0.15">
      <c r="B52" s="1" t="s">
        <v>2919</v>
      </c>
      <c r="C52" s="15" t="e">
        <f>BU41</f>
        <v>#N/A</v>
      </c>
      <c r="D52" s="30" t="e">
        <f t="shared" si="34"/>
        <v>#N/A</v>
      </c>
      <c r="E52" s="30" t="e">
        <f t="shared" si="35"/>
        <v>#N/A</v>
      </c>
      <c r="F52" s="31"/>
      <c r="G52" s="17"/>
      <c r="H52" s="1" t="s">
        <v>2919</v>
      </c>
      <c r="I52" s="15" t="e">
        <f t="shared" si="39"/>
        <v>#N/A</v>
      </c>
      <c r="J52" s="30" t="e">
        <f t="shared" si="36"/>
        <v>#N/A</v>
      </c>
      <c r="K52" s="30" t="e">
        <f t="shared" si="37"/>
        <v>#N/A</v>
      </c>
      <c r="L52" s="31"/>
      <c r="N52" s="8"/>
      <c r="O52" s="78" t="s">
        <v>2920</v>
      </c>
      <c r="AH52" s="13"/>
      <c r="AI52" s="13"/>
      <c r="CX52" t="s">
        <v>101</v>
      </c>
      <c r="CY52" s="27" t="s">
        <v>5153</v>
      </c>
      <c r="CZ52" s="27" t="s">
        <v>5154</v>
      </c>
    </row>
    <row r="53" spans="2:104" ht="15" customHeight="1" x14ac:dyDescent="0.15">
      <c r="B53" s="2" t="s">
        <v>2920</v>
      </c>
      <c r="C53" s="15" t="e">
        <f>BV41</f>
        <v>#N/A</v>
      </c>
      <c r="D53" s="30" t="e">
        <f t="shared" si="34"/>
        <v>#N/A</v>
      </c>
      <c r="E53" s="30" t="e">
        <f t="shared" si="35"/>
        <v>#N/A</v>
      </c>
      <c r="F53" s="35" t="e">
        <f>AW41</f>
        <v>#N/A</v>
      </c>
      <c r="G53" s="17"/>
      <c r="H53" s="2" t="s">
        <v>2920</v>
      </c>
      <c r="I53" s="15" t="e">
        <f>I29</f>
        <v>#N/A</v>
      </c>
      <c r="J53" s="30" t="e">
        <f t="shared" si="36"/>
        <v>#N/A</v>
      </c>
      <c r="K53" s="30" t="e">
        <f t="shared" si="37"/>
        <v>#N/A</v>
      </c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  <c r="CX53" t="s">
        <v>597</v>
      </c>
      <c r="CZ53" s="27" t="s">
        <v>5163</v>
      </c>
    </row>
    <row r="54" spans="2:104" ht="15" customHeight="1" x14ac:dyDescent="0.15">
      <c r="B54" s="1" t="s">
        <v>2919</v>
      </c>
      <c r="C54" s="15" t="e">
        <f>BF41</f>
        <v>#N/A</v>
      </c>
      <c r="D54" s="30" t="e">
        <f t="shared" si="34"/>
        <v>#N/A</v>
      </c>
      <c r="E54" s="30" t="e">
        <f t="shared" si="35"/>
        <v>#N/A</v>
      </c>
      <c r="F54" s="34" t="e">
        <f>AT41</f>
        <v>#N/A</v>
      </c>
      <c r="G54" s="17"/>
      <c r="H54" s="1" t="s">
        <v>2919</v>
      </c>
      <c r="I54" s="15" t="e">
        <f>I32</f>
        <v>#N/A</v>
      </c>
      <c r="J54" s="30" t="e">
        <f t="shared" si="36"/>
        <v>#N/A</v>
      </c>
      <c r="K54" s="30" t="e">
        <f t="shared" si="37"/>
        <v>#N/A</v>
      </c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  <c r="CX54" t="s">
        <v>329</v>
      </c>
      <c r="CY54" s="27" t="s">
        <v>5166</v>
      </c>
      <c r="CZ54" s="27" t="s">
        <v>5165</v>
      </c>
    </row>
    <row r="55" spans="2:104" ht="15" customHeight="1" x14ac:dyDescent="0.15">
      <c r="B55" s="1" t="s">
        <v>2919</v>
      </c>
      <c r="C55" s="15" t="e">
        <f>BW41</f>
        <v>#N/A</v>
      </c>
      <c r="D55" s="30" t="e">
        <f t="shared" si="34"/>
        <v>#N/A</v>
      </c>
      <c r="E55" s="30" t="e">
        <f t="shared" si="35"/>
        <v>#N/A</v>
      </c>
      <c r="F55" s="31"/>
      <c r="G55" s="17"/>
      <c r="H55" s="1" t="s">
        <v>2919</v>
      </c>
      <c r="I55" s="15" t="e">
        <f>I33</f>
        <v>#N/A</v>
      </c>
      <c r="J55" s="30" t="e">
        <f t="shared" si="36"/>
        <v>#N/A</v>
      </c>
      <c r="K55" s="30" t="e">
        <f t="shared" si="37"/>
        <v>#N/A</v>
      </c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40">N55*Q55</f>
        <v>#N/A</v>
      </c>
      <c r="S55" s="14"/>
      <c r="T55" s="14"/>
      <c r="AH55" s="13"/>
      <c r="CX55" t="s">
        <v>339</v>
      </c>
      <c r="CY55" s="27" t="s">
        <v>2936</v>
      </c>
      <c r="CZ55" s="27" t="s">
        <v>5167</v>
      </c>
    </row>
    <row r="56" spans="2:104" ht="15" customHeight="1" x14ac:dyDescent="0.15">
      <c r="B56" s="2" t="s">
        <v>2920</v>
      </c>
      <c r="C56" s="15" t="e">
        <f>BX41</f>
        <v>#N/A</v>
      </c>
      <c r="D56" s="30" t="e">
        <f t="shared" si="34"/>
        <v>#N/A</v>
      </c>
      <c r="E56" s="30" t="e">
        <f t="shared" si="35"/>
        <v>#N/A</v>
      </c>
      <c r="F56" s="35" t="e">
        <f>AX41</f>
        <v>#N/A</v>
      </c>
      <c r="G56" s="17"/>
      <c r="H56" s="2" t="s">
        <v>2920</v>
      </c>
      <c r="I56" s="15" t="e">
        <f>I36</f>
        <v>#N/A</v>
      </c>
      <c r="J56" s="30" t="e">
        <f t="shared" si="36"/>
        <v>#N/A</v>
      </c>
      <c r="K56" s="30" t="e">
        <f t="shared" si="37"/>
        <v>#N/A</v>
      </c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40"/>
        <v>#N/A</v>
      </c>
      <c r="S56" s="14"/>
      <c r="T56" s="14"/>
      <c r="AH56" s="13"/>
      <c r="CX56" t="s">
        <v>600</v>
      </c>
      <c r="CZ56" s="27" t="s">
        <v>5166</v>
      </c>
    </row>
    <row r="57" spans="2:104" ht="15" customHeight="1" x14ac:dyDescent="0.15">
      <c r="AH57" s="13"/>
      <c r="CX57" t="s">
        <v>51</v>
      </c>
      <c r="CZ57" s="27" t="s">
        <v>5154</v>
      </c>
    </row>
    <row r="58" spans="2:104" ht="15" customHeight="1" x14ac:dyDescent="0.15">
      <c r="B58" s="16" t="e">
        <f>AM59</f>
        <v>#N/A</v>
      </c>
      <c r="C58" s="36" t="e">
        <f>BH59</f>
        <v>#N/A</v>
      </c>
      <c r="D58" s="44"/>
      <c r="E58" s="44" t="e">
        <f>BL59</f>
        <v>#N/A</v>
      </c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2921</v>
      </c>
      <c r="AL58" s="23" t="s">
        <v>2918</v>
      </c>
      <c r="AM58" s="24" t="s">
        <v>2917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  <c r="CX58" t="s">
        <v>1574</v>
      </c>
      <c r="CZ58" s="27" t="s">
        <v>5152</v>
      </c>
    </row>
    <row r="59" spans="2:104" ht="15" customHeight="1" x14ac:dyDescent="0.15">
      <c r="B59" s="29" t="e">
        <f>BG59</f>
        <v>#N/A</v>
      </c>
      <c r="C59" s="36" t="e">
        <f>AL59</f>
        <v>#N/A</v>
      </c>
      <c r="D59" s="44"/>
      <c r="E59" s="44" t="e">
        <f>AY59</f>
        <v>#N/A</v>
      </c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3019</v>
      </c>
      <c r="O59" s="63" t="s">
        <v>3020</v>
      </c>
      <c r="P59" s="62" t="s">
        <v>3021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  <c r="CX59" t="s">
        <v>250</v>
      </c>
      <c r="CZ59" s="27" t="s">
        <v>5152</v>
      </c>
    </row>
    <row r="60" spans="2:104" ht="15" customHeight="1" x14ac:dyDescent="0.15">
      <c r="B60" s="1" t="s">
        <v>2919</v>
      </c>
      <c r="C60" s="32" t="e">
        <f>AZ59</f>
        <v>#N/A</v>
      </c>
      <c r="D60" s="27" t="e">
        <f t="shared" ref="D60:D74" si="41">VLOOKUP(C60,$CX$1:$CZ$2000,2,0)</f>
        <v>#N/A</v>
      </c>
      <c r="E60" s="27" t="e">
        <f t="shared" ref="E60:E74" si="42">VLOOKUP(C60,$CX$1:$CZ$2000,3,0)</f>
        <v>#N/A</v>
      </c>
      <c r="F60" s="34" t="e">
        <f>AQ59</f>
        <v>#N/A</v>
      </c>
      <c r="G60" s="17"/>
      <c r="H60" s="1" t="s">
        <v>2919</v>
      </c>
      <c r="I60" s="32" t="e">
        <f>C41</f>
        <v>#N/A</v>
      </c>
      <c r="J60" s="27" t="e">
        <f t="shared" ref="J60:J74" si="43">VLOOKUP(I60,$CX$1:$CZ$2000,2,0)</f>
        <v>#N/A</v>
      </c>
      <c r="K60" s="27" t="e">
        <f t="shared" ref="K60:K74" si="44">VLOOKUP(I60,$CX$1:$CZ$2000,3,0)</f>
        <v>#N/A</v>
      </c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2921</v>
      </c>
      <c r="AL60" s="40" t="s">
        <v>2918</v>
      </c>
      <c r="AM60" s="41" t="s">
        <v>2917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  <c r="CX60" t="s">
        <v>59</v>
      </c>
      <c r="CY60" s="27" t="s">
        <v>5163</v>
      </c>
      <c r="CZ60" s="27" t="s">
        <v>5164</v>
      </c>
    </row>
    <row r="61" spans="2:104" ht="15" customHeight="1" x14ac:dyDescent="0.15">
      <c r="B61" s="1" t="s">
        <v>2919</v>
      </c>
      <c r="C61" s="15" t="e">
        <f>BA59</f>
        <v>#N/A</v>
      </c>
      <c r="D61" s="30" t="e">
        <f t="shared" si="41"/>
        <v>#N/A</v>
      </c>
      <c r="E61" s="30" t="e">
        <f t="shared" si="42"/>
        <v>#N/A</v>
      </c>
      <c r="F61" s="31"/>
      <c r="G61" s="17"/>
      <c r="H61" s="1" t="s">
        <v>2919</v>
      </c>
      <c r="I61" s="32" t="e">
        <f t="shared" ref="I61:I63" si="45">C42</f>
        <v>#N/A</v>
      </c>
      <c r="J61" s="30" t="e">
        <f t="shared" si="43"/>
        <v>#N/A</v>
      </c>
      <c r="K61" s="30" t="e">
        <f t="shared" si="44"/>
        <v>#N/A</v>
      </c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98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  <c r="CX61" t="s">
        <v>155</v>
      </c>
      <c r="CZ61" s="27" t="s">
        <v>5166</v>
      </c>
    </row>
    <row r="62" spans="2:104" ht="15" customHeight="1" x14ac:dyDescent="0.15">
      <c r="B62" s="1" t="s">
        <v>2919</v>
      </c>
      <c r="C62" s="15" t="e">
        <f>BC59</f>
        <v>#N/A</v>
      </c>
      <c r="D62" s="30" t="e">
        <f t="shared" si="41"/>
        <v>#N/A</v>
      </c>
      <c r="E62" s="30" t="e">
        <f t="shared" si="42"/>
        <v>#N/A</v>
      </c>
      <c r="F62" s="31"/>
      <c r="G62" s="17"/>
      <c r="H62" s="1" t="s">
        <v>2919</v>
      </c>
      <c r="I62" s="32" t="e">
        <f t="shared" si="45"/>
        <v>#N/A</v>
      </c>
      <c r="J62" s="30" t="e">
        <f t="shared" si="43"/>
        <v>#N/A</v>
      </c>
      <c r="K62" s="30" t="e">
        <f t="shared" si="44"/>
        <v>#N/A</v>
      </c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  <c r="CX62" t="s">
        <v>376</v>
      </c>
      <c r="CZ62" s="27" t="s">
        <v>5154</v>
      </c>
    </row>
    <row r="63" spans="2:104" ht="15" customHeight="1" x14ac:dyDescent="0.15">
      <c r="B63" s="1" t="s">
        <v>2919</v>
      </c>
      <c r="C63" s="15" t="e">
        <f>BQ59</f>
        <v>#N/A</v>
      </c>
      <c r="D63" s="30" t="e">
        <f t="shared" si="41"/>
        <v>#N/A</v>
      </c>
      <c r="E63" s="30" t="e">
        <f t="shared" si="42"/>
        <v>#N/A</v>
      </c>
      <c r="F63" s="31"/>
      <c r="G63" s="17"/>
      <c r="H63" s="1" t="s">
        <v>2919</v>
      </c>
      <c r="I63" s="32" t="e">
        <f t="shared" si="45"/>
        <v>#N/A</v>
      </c>
      <c r="J63" s="30" t="e">
        <f t="shared" si="43"/>
        <v>#N/A</v>
      </c>
      <c r="K63" s="30" t="e">
        <f t="shared" si="44"/>
        <v>#N/A</v>
      </c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  <c r="CX63" t="s">
        <v>1053</v>
      </c>
      <c r="CZ63" s="27" t="s">
        <v>5152</v>
      </c>
    </row>
    <row r="64" spans="2:104" ht="15" customHeight="1" x14ac:dyDescent="0.15">
      <c r="B64" s="2" t="s">
        <v>2920</v>
      </c>
      <c r="C64" s="15" t="e">
        <f>BR59</f>
        <v>#N/A</v>
      </c>
      <c r="D64" s="30" t="e">
        <f t="shared" si="41"/>
        <v>#N/A</v>
      </c>
      <c r="E64" s="30" t="e">
        <f t="shared" si="42"/>
        <v>#N/A</v>
      </c>
      <c r="F64" s="35" t="e">
        <f>AU59</f>
        <v>#N/A</v>
      </c>
      <c r="G64" s="17"/>
      <c r="H64" s="2" t="s">
        <v>2920</v>
      </c>
      <c r="I64" s="15" t="e">
        <f>C47</f>
        <v>#N/A</v>
      </c>
      <c r="J64" s="30" t="e">
        <f t="shared" si="43"/>
        <v>#N/A</v>
      </c>
      <c r="K64" s="30" t="e">
        <f t="shared" si="44"/>
        <v>#N/A</v>
      </c>
      <c r="L64" s="38" t="e">
        <f>F47</f>
        <v>#N/A</v>
      </c>
      <c r="N64" s="65" t="s">
        <v>2955</v>
      </c>
      <c r="O64" s="66" t="s">
        <v>2929</v>
      </c>
      <c r="P64" s="66" t="s">
        <v>2930</v>
      </c>
      <c r="Q64" s="65" t="s">
        <v>2956</v>
      </c>
      <c r="AH64" s="13"/>
      <c r="AI64" s="13"/>
      <c r="CX64" t="s">
        <v>484</v>
      </c>
      <c r="CZ64" s="27" t="s">
        <v>5152</v>
      </c>
    </row>
    <row r="65" spans="2:104" ht="15" customHeight="1" x14ac:dyDescent="0.15">
      <c r="B65" s="1" t="s">
        <v>2919</v>
      </c>
      <c r="C65" s="15" t="e">
        <f>BD59</f>
        <v>#N/A</v>
      </c>
      <c r="D65" s="30" t="e">
        <f t="shared" si="41"/>
        <v>#N/A</v>
      </c>
      <c r="E65" s="30" t="e">
        <f t="shared" si="42"/>
        <v>#N/A</v>
      </c>
      <c r="F65" s="34" t="e">
        <f>AR59</f>
        <v>#N/A</v>
      </c>
      <c r="G65" s="17"/>
      <c r="H65" s="1" t="s">
        <v>2919</v>
      </c>
      <c r="I65" s="15" t="e">
        <f>C50</f>
        <v>#N/A</v>
      </c>
      <c r="J65" s="30" t="e">
        <f t="shared" si="43"/>
        <v>#N/A</v>
      </c>
      <c r="K65" s="30" t="e">
        <f t="shared" si="44"/>
        <v>#N/A</v>
      </c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  <c r="CX65" t="s">
        <v>615</v>
      </c>
      <c r="CY65" s="27" t="s">
        <v>5153</v>
      </c>
      <c r="CZ65" s="27" t="s">
        <v>5162</v>
      </c>
    </row>
    <row r="66" spans="2:104" ht="15" customHeight="1" x14ac:dyDescent="0.15">
      <c r="B66" s="1" t="s">
        <v>2919</v>
      </c>
      <c r="C66" s="15" t="e">
        <f>BS59</f>
        <v>#N/A</v>
      </c>
      <c r="D66" s="30" t="e">
        <f t="shared" si="41"/>
        <v>#N/A</v>
      </c>
      <c r="E66" s="30" t="e">
        <f t="shared" si="42"/>
        <v>#N/A</v>
      </c>
      <c r="F66" s="31"/>
      <c r="G66" s="17"/>
      <c r="H66" s="1" t="s">
        <v>2919</v>
      </c>
      <c r="I66" s="15" t="e">
        <f>C51</f>
        <v>#N/A</v>
      </c>
      <c r="J66" s="30" t="e">
        <f t="shared" si="43"/>
        <v>#N/A</v>
      </c>
      <c r="K66" s="30" t="e">
        <f t="shared" si="44"/>
        <v>#N/A</v>
      </c>
      <c r="L66" s="31"/>
      <c r="AH66" s="13"/>
      <c r="AI66" s="13"/>
      <c r="CX66" t="s">
        <v>285</v>
      </c>
      <c r="CY66" s="27" t="s">
        <v>5165</v>
      </c>
      <c r="CZ66" s="27" t="s">
        <v>5160</v>
      </c>
    </row>
    <row r="67" spans="2:104" ht="15" customHeight="1" x14ac:dyDescent="0.15">
      <c r="B67" s="2" t="s">
        <v>2920</v>
      </c>
      <c r="C67" s="15" t="e">
        <f>BT59</f>
        <v>#N/A</v>
      </c>
      <c r="D67" s="30" t="e">
        <f t="shared" si="41"/>
        <v>#N/A</v>
      </c>
      <c r="E67" s="30" t="e">
        <f t="shared" si="42"/>
        <v>#N/A</v>
      </c>
      <c r="F67" s="35" t="e">
        <f>AV59</f>
        <v>#N/A</v>
      </c>
      <c r="G67" s="17"/>
      <c r="H67" s="2" t="s">
        <v>2920</v>
      </c>
      <c r="I67" s="15" t="e">
        <f>C54</f>
        <v>#N/A</v>
      </c>
      <c r="J67" s="30" t="e">
        <f t="shared" si="43"/>
        <v>#N/A</v>
      </c>
      <c r="K67" s="30" t="e">
        <f t="shared" si="44"/>
        <v>#N/A</v>
      </c>
      <c r="L67" s="38" t="e">
        <f>F54</f>
        <v>#N/A</v>
      </c>
      <c r="O67" s="80" t="s">
        <v>2919</v>
      </c>
      <c r="R67" s="86" t="s">
        <v>3054</v>
      </c>
      <c r="AH67" s="13"/>
      <c r="AI67" s="13"/>
      <c r="CX67" t="s">
        <v>48</v>
      </c>
      <c r="CZ67" s="27" t="s">
        <v>5165</v>
      </c>
    </row>
    <row r="68" spans="2:104" ht="15" customHeight="1" x14ac:dyDescent="0.15">
      <c r="B68" s="1" t="s">
        <v>2919</v>
      </c>
      <c r="C68" s="15" t="e">
        <f>BB59</f>
        <v>#N/A</v>
      </c>
      <c r="D68" s="30" t="e">
        <f t="shared" si="41"/>
        <v>#N/A</v>
      </c>
      <c r="E68" s="30" t="e">
        <f t="shared" si="42"/>
        <v>#N/A</v>
      </c>
      <c r="F68" s="34" t="e">
        <f>AS59</f>
        <v>#N/A</v>
      </c>
      <c r="G68" s="17"/>
      <c r="H68" s="1" t="s">
        <v>2919</v>
      </c>
      <c r="I68" s="15" t="e">
        <f>I42</f>
        <v>#N/A</v>
      </c>
      <c r="J68" s="30" t="e">
        <f t="shared" si="43"/>
        <v>#N/A</v>
      </c>
      <c r="K68" s="30" t="e">
        <f t="shared" si="44"/>
        <v>#N/A</v>
      </c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  <c r="CX68" t="s">
        <v>335</v>
      </c>
      <c r="CZ68" s="27" t="s">
        <v>5154</v>
      </c>
    </row>
    <row r="69" spans="2:104" ht="15" customHeight="1" x14ac:dyDescent="0.15">
      <c r="B69" s="1" t="s">
        <v>2919</v>
      </c>
      <c r="C69" s="15" t="e">
        <f>BE59</f>
        <v>#N/A</v>
      </c>
      <c r="D69" s="30" t="e">
        <f t="shared" si="41"/>
        <v>#N/A</v>
      </c>
      <c r="E69" s="30" t="e">
        <f t="shared" si="42"/>
        <v>#N/A</v>
      </c>
      <c r="F69" s="31"/>
      <c r="G69" s="17"/>
      <c r="H69" s="1" t="s">
        <v>2919</v>
      </c>
      <c r="I69" s="15" t="e">
        <f t="shared" ref="I69:I70" si="46">I43</f>
        <v>#N/A</v>
      </c>
      <c r="J69" s="30" t="e">
        <f t="shared" si="43"/>
        <v>#N/A</v>
      </c>
      <c r="K69" s="30" t="e">
        <f t="shared" si="44"/>
        <v>#N/A</v>
      </c>
      <c r="L69" s="31"/>
      <c r="N69" s="8"/>
      <c r="O69" s="83" t="s">
        <v>3067</v>
      </c>
      <c r="AH69" s="13"/>
      <c r="AI69" s="13"/>
      <c r="CX69" t="s">
        <v>410</v>
      </c>
      <c r="CZ69" s="27" t="s">
        <v>5153</v>
      </c>
    </row>
    <row r="70" spans="2:104" ht="15" customHeight="1" x14ac:dyDescent="0.15">
      <c r="B70" s="1" t="s">
        <v>2919</v>
      </c>
      <c r="C70" s="15" t="e">
        <f>BU59</f>
        <v>#N/A</v>
      </c>
      <c r="D70" s="30" t="e">
        <f t="shared" si="41"/>
        <v>#N/A</v>
      </c>
      <c r="E70" s="30" t="e">
        <f t="shared" si="42"/>
        <v>#N/A</v>
      </c>
      <c r="F70" s="31"/>
      <c r="G70" s="17"/>
      <c r="H70" s="1" t="s">
        <v>2919</v>
      </c>
      <c r="I70" s="15" t="e">
        <f t="shared" si="46"/>
        <v>#N/A</v>
      </c>
      <c r="J70" s="30" t="e">
        <f t="shared" si="43"/>
        <v>#N/A</v>
      </c>
      <c r="K70" s="30" t="e">
        <f t="shared" si="44"/>
        <v>#N/A</v>
      </c>
      <c r="L70" s="31"/>
      <c r="N70" s="8"/>
      <c r="O70" s="78" t="s">
        <v>2920</v>
      </c>
      <c r="AH70" s="13"/>
      <c r="AI70" s="13"/>
      <c r="CX70" t="s">
        <v>189</v>
      </c>
      <c r="CZ70" s="27" t="s">
        <v>5166</v>
      </c>
    </row>
    <row r="71" spans="2:104" ht="15" customHeight="1" x14ac:dyDescent="0.15">
      <c r="B71" s="2" t="s">
        <v>2920</v>
      </c>
      <c r="C71" s="15" t="e">
        <f>BV59</f>
        <v>#N/A</v>
      </c>
      <c r="D71" s="30" t="e">
        <f t="shared" si="41"/>
        <v>#N/A</v>
      </c>
      <c r="E71" s="30" t="e">
        <f t="shared" si="42"/>
        <v>#N/A</v>
      </c>
      <c r="F71" s="35" t="e">
        <f>AW59</f>
        <v>#N/A</v>
      </c>
      <c r="G71" s="17"/>
      <c r="H71" s="2" t="s">
        <v>2920</v>
      </c>
      <c r="I71" s="15" t="e">
        <f>I47</f>
        <v>#N/A</v>
      </c>
      <c r="J71" s="30" t="e">
        <f t="shared" si="43"/>
        <v>#N/A</v>
      </c>
      <c r="K71" s="30" t="e">
        <f t="shared" si="44"/>
        <v>#N/A</v>
      </c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  <c r="CX71" t="s">
        <v>193</v>
      </c>
      <c r="CY71" s="27" t="s">
        <v>5151</v>
      </c>
      <c r="CZ71" s="27" t="s">
        <v>5155</v>
      </c>
    </row>
    <row r="72" spans="2:104" ht="15" customHeight="1" x14ac:dyDescent="0.15">
      <c r="B72" s="1" t="s">
        <v>2919</v>
      </c>
      <c r="C72" s="15" t="e">
        <f>BF59</f>
        <v>#N/A</v>
      </c>
      <c r="D72" s="30" t="e">
        <f t="shared" si="41"/>
        <v>#N/A</v>
      </c>
      <c r="E72" s="30" t="e">
        <f t="shared" si="42"/>
        <v>#N/A</v>
      </c>
      <c r="F72" s="34" t="e">
        <f>AT59</f>
        <v>#N/A</v>
      </c>
      <c r="G72" s="17"/>
      <c r="H72" s="1" t="s">
        <v>2919</v>
      </c>
      <c r="I72" s="15" t="e">
        <f>I50</f>
        <v>#N/A</v>
      </c>
      <c r="J72" s="30" t="e">
        <f t="shared" si="43"/>
        <v>#N/A</v>
      </c>
      <c r="K72" s="30" t="e">
        <f t="shared" si="44"/>
        <v>#N/A</v>
      </c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  <c r="CX72" t="s">
        <v>95</v>
      </c>
      <c r="CY72" s="27" t="s">
        <v>5153</v>
      </c>
      <c r="CZ72" s="27" t="s">
        <v>5154</v>
      </c>
    </row>
    <row r="73" spans="2:104" ht="15" customHeight="1" x14ac:dyDescent="0.15">
      <c r="B73" s="1" t="s">
        <v>2919</v>
      </c>
      <c r="C73" s="15" t="e">
        <f>BW59</f>
        <v>#N/A</v>
      </c>
      <c r="D73" s="30" t="e">
        <f t="shared" si="41"/>
        <v>#N/A</v>
      </c>
      <c r="E73" s="30" t="e">
        <f t="shared" si="42"/>
        <v>#N/A</v>
      </c>
      <c r="F73" s="31"/>
      <c r="G73" s="17"/>
      <c r="H73" s="1" t="s">
        <v>2919</v>
      </c>
      <c r="I73" s="15" t="e">
        <f>I51</f>
        <v>#N/A</v>
      </c>
      <c r="J73" s="30" t="e">
        <f t="shared" si="43"/>
        <v>#N/A</v>
      </c>
      <c r="K73" s="30" t="e">
        <f t="shared" si="44"/>
        <v>#N/A</v>
      </c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47">N73*Q73</f>
        <v>#N/A</v>
      </c>
      <c r="S73" s="14"/>
      <c r="T73" s="14"/>
      <c r="AH73" s="13"/>
      <c r="CX73" t="s">
        <v>131</v>
      </c>
      <c r="CY73" s="27" t="s">
        <v>5166</v>
      </c>
      <c r="CZ73" s="27" t="s">
        <v>5165</v>
      </c>
    </row>
    <row r="74" spans="2:104" ht="15" customHeight="1" x14ac:dyDescent="0.15">
      <c r="B74" s="2" t="s">
        <v>2920</v>
      </c>
      <c r="C74" s="15" t="e">
        <f>BX59</f>
        <v>#N/A</v>
      </c>
      <c r="D74" s="30" t="e">
        <f t="shared" si="41"/>
        <v>#N/A</v>
      </c>
      <c r="E74" s="30" t="e">
        <f t="shared" si="42"/>
        <v>#N/A</v>
      </c>
      <c r="F74" s="35" t="e">
        <f>AX59</f>
        <v>#N/A</v>
      </c>
      <c r="G74" s="17"/>
      <c r="H74" s="2" t="s">
        <v>2920</v>
      </c>
      <c r="I74" s="15" t="e">
        <f>I54</f>
        <v>#N/A</v>
      </c>
      <c r="J74" s="30" t="e">
        <f t="shared" si="43"/>
        <v>#N/A</v>
      </c>
      <c r="K74" s="30" t="e">
        <f t="shared" si="44"/>
        <v>#N/A</v>
      </c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47"/>
        <v>#N/A</v>
      </c>
      <c r="S74" s="14"/>
      <c r="T74" s="14"/>
      <c r="AH74" s="13"/>
      <c r="CX74" t="s">
        <v>115</v>
      </c>
      <c r="CZ74" s="27" t="s">
        <v>5153</v>
      </c>
    </row>
    <row r="75" spans="2:104" ht="15" customHeight="1" x14ac:dyDescent="0.15">
      <c r="AH75" s="13"/>
      <c r="CX75" t="s">
        <v>287</v>
      </c>
      <c r="CY75" s="27" t="s">
        <v>5153</v>
      </c>
      <c r="CZ75" s="27" t="s">
        <v>2936</v>
      </c>
    </row>
    <row r="76" spans="2:104" ht="15" customHeight="1" x14ac:dyDescent="0.15">
      <c r="B76" s="16" t="e">
        <f>AM77</f>
        <v>#N/A</v>
      </c>
      <c r="C76" s="36" t="e">
        <f>BH77</f>
        <v>#N/A</v>
      </c>
      <c r="D76" s="44"/>
      <c r="E76" s="44" t="e">
        <f>BL77</f>
        <v>#N/A</v>
      </c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2921</v>
      </c>
      <c r="AL76" s="23" t="s">
        <v>2918</v>
      </c>
      <c r="AM76" s="24" t="s">
        <v>2917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  <c r="CX76" t="s">
        <v>289</v>
      </c>
      <c r="CY76" s="27" t="s">
        <v>5153</v>
      </c>
      <c r="CZ76" s="27" t="s">
        <v>5155</v>
      </c>
    </row>
    <row r="77" spans="2:104" ht="15" customHeight="1" x14ac:dyDescent="0.15">
      <c r="B77" s="29" t="e">
        <f>BG77</f>
        <v>#N/A</v>
      </c>
      <c r="C77" s="36" t="e">
        <f>AL77</f>
        <v>#N/A</v>
      </c>
      <c r="D77" s="44"/>
      <c r="E77" s="44" t="e">
        <f>AY77</f>
        <v>#N/A</v>
      </c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3019</v>
      </c>
      <c r="O77" s="63" t="s">
        <v>3020</v>
      </c>
      <c r="P77" s="62" t="s">
        <v>3021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  <c r="CX77" t="s">
        <v>79</v>
      </c>
      <c r="CZ77" s="27" t="s">
        <v>5154</v>
      </c>
    </row>
    <row r="78" spans="2:104" ht="15" customHeight="1" x14ac:dyDescent="0.15">
      <c r="B78" s="1" t="s">
        <v>2919</v>
      </c>
      <c r="C78" s="32" t="e">
        <f>AZ77</f>
        <v>#N/A</v>
      </c>
      <c r="D78" s="27" t="e">
        <f t="shared" ref="D78:D92" si="48">VLOOKUP(C78,$CX$1:$CZ$2000,2,0)</f>
        <v>#N/A</v>
      </c>
      <c r="E78" s="27" t="e">
        <f t="shared" ref="E78:E92" si="49">VLOOKUP(C78,$CX$1:$CZ$2000,3,0)</f>
        <v>#N/A</v>
      </c>
      <c r="F78" s="34" t="e">
        <f>AQ77</f>
        <v>#N/A</v>
      </c>
      <c r="G78" s="17"/>
      <c r="H78" s="1" t="s">
        <v>2919</v>
      </c>
      <c r="I78" s="32" t="e">
        <f>C59</f>
        <v>#N/A</v>
      </c>
      <c r="J78" s="27" t="e">
        <f t="shared" ref="J78:J92" si="50">VLOOKUP(I78,$CX$1:$CZ$2000,2,0)</f>
        <v>#N/A</v>
      </c>
      <c r="K78" s="27" t="e">
        <f t="shared" ref="K78:K92" si="51">VLOOKUP(I78,$CX$1:$CZ$2000,3,0)</f>
        <v>#N/A</v>
      </c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2921</v>
      </c>
      <c r="AL78" s="40" t="s">
        <v>2918</v>
      </c>
      <c r="AM78" s="41" t="s">
        <v>2917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  <c r="CX78" t="s">
        <v>910</v>
      </c>
      <c r="CZ78" s="27" t="s">
        <v>5151</v>
      </c>
    </row>
    <row r="79" spans="2:104" ht="15" customHeight="1" x14ac:dyDescent="0.15">
      <c r="B79" s="1" t="s">
        <v>2919</v>
      </c>
      <c r="C79" s="15" t="e">
        <f>BA77</f>
        <v>#N/A</v>
      </c>
      <c r="D79" s="30" t="e">
        <f t="shared" si="48"/>
        <v>#N/A</v>
      </c>
      <c r="E79" s="30" t="e">
        <f t="shared" si="49"/>
        <v>#N/A</v>
      </c>
      <c r="F79" s="31"/>
      <c r="G79" s="17"/>
      <c r="H79" s="1" t="s">
        <v>2919</v>
      </c>
      <c r="I79" s="32" t="e">
        <f t="shared" ref="I79:I81" si="52">C60</f>
        <v>#N/A</v>
      </c>
      <c r="J79" s="30" t="e">
        <f t="shared" si="50"/>
        <v>#N/A</v>
      </c>
      <c r="K79" s="30" t="e">
        <f t="shared" si="51"/>
        <v>#N/A</v>
      </c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99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  <c r="CX79" t="s">
        <v>527</v>
      </c>
      <c r="CZ79" s="27" t="s">
        <v>5154</v>
      </c>
    </row>
    <row r="80" spans="2:104" ht="15" customHeight="1" x14ac:dyDescent="0.15">
      <c r="B80" s="1" t="s">
        <v>2919</v>
      </c>
      <c r="C80" s="15" t="e">
        <f>BC77</f>
        <v>#N/A</v>
      </c>
      <c r="D80" s="30" t="e">
        <f t="shared" si="48"/>
        <v>#N/A</v>
      </c>
      <c r="E80" s="30" t="e">
        <f t="shared" si="49"/>
        <v>#N/A</v>
      </c>
      <c r="F80" s="31"/>
      <c r="G80" s="17"/>
      <c r="H80" s="1" t="s">
        <v>2919</v>
      </c>
      <c r="I80" s="32" t="e">
        <f t="shared" si="52"/>
        <v>#N/A</v>
      </c>
      <c r="J80" s="30" t="e">
        <f t="shared" si="50"/>
        <v>#N/A</v>
      </c>
      <c r="K80" s="30" t="e">
        <f t="shared" si="51"/>
        <v>#N/A</v>
      </c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  <c r="CX80" t="s">
        <v>397</v>
      </c>
      <c r="CZ80" s="27" t="s">
        <v>5153</v>
      </c>
    </row>
    <row r="81" spans="2:104" ht="15" customHeight="1" x14ac:dyDescent="0.15">
      <c r="B81" s="1" t="s">
        <v>2919</v>
      </c>
      <c r="C81" s="15" t="e">
        <f>BQ77</f>
        <v>#N/A</v>
      </c>
      <c r="D81" s="30" t="e">
        <f t="shared" si="48"/>
        <v>#N/A</v>
      </c>
      <c r="E81" s="30" t="e">
        <f t="shared" si="49"/>
        <v>#N/A</v>
      </c>
      <c r="F81" s="31"/>
      <c r="G81" s="17"/>
      <c r="H81" s="1" t="s">
        <v>2919</v>
      </c>
      <c r="I81" s="32" t="e">
        <f t="shared" si="52"/>
        <v>#N/A</v>
      </c>
      <c r="J81" s="30" t="e">
        <f t="shared" si="50"/>
        <v>#N/A</v>
      </c>
      <c r="K81" s="30" t="e">
        <f t="shared" si="51"/>
        <v>#N/A</v>
      </c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  <c r="CX81" t="s">
        <v>3099</v>
      </c>
      <c r="CZ81" s="27" t="s">
        <v>5151</v>
      </c>
    </row>
    <row r="82" spans="2:104" ht="15" customHeight="1" x14ac:dyDescent="0.15">
      <c r="B82" s="2" t="s">
        <v>2920</v>
      </c>
      <c r="C82" s="15" t="e">
        <f>BR77</f>
        <v>#N/A</v>
      </c>
      <c r="D82" s="30" t="e">
        <f t="shared" si="48"/>
        <v>#N/A</v>
      </c>
      <c r="E82" s="30" t="e">
        <f t="shared" si="49"/>
        <v>#N/A</v>
      </c>
      <c r="F82" s="35" t="e">
        <f>AU77</f>
        <v>#N/A</v>
      </c>
      <c r="G82" s="17"/>
      <c r="H82" s="2" t="s">
        <v>2920</v>
      </c>
      <c r="I82" s="15" t="e">
        <f>C65</f>
        <v>#N/A</v>
      </c>
      <c r="J82" s="30" t="e">
        <f t="shared" si="50"/>
        <v>#N/A</v>
      </c>
      <c r="K82" s="30" t="e">
        <f t="shared" si="51"/>
        <v>#N/A</v>
      </c>
      <c r="L82" s="38" t="e">
        <f>F65</f>
        <v>#N/A</v>
      </c>
      <c r="N82" s="65" t="s">
        <v>2955</v>
      </c>
      <c r="O82" s="66" t="s">
        <v>2929</v>
      </c>
      <c r="P82" s="66" t="s">
        <v>2930</v>
      </c>
      <c r="Q82" s="65" t="s">
        <v>2956</v>
      </c>
      <c r="AH82" s="13"/>
      <c r="AI82" s="13"/>
      <c r="CX82" t="s">
        <v>580</v>
      </c>
      <c r="CZ82" s="27" t="s">
        <v>2936</v>
      </c>
    </row>
    <row r="83" spans="2:104" ht="15" customHeight="1" x14ac:dyDescent="0.15">
      <c r="B83" s="1" t="s">
        <v>2919</v>
      </c>
      <c r="C83" s="15" t="e">
        <f>BD77</f>
        <v>#N/A</v>
      </c>
      <c r="D83" s="30" t="e">
        <f t="shared" si="48"/>
        <v>#N/A</v>
      </c>
      <c r="E83" s="30" t="e">
        <f t="shared" si="49"/>
        <v>#N/A</v>
      </c>
      <c r="F83" s="34" t="e">
        <f>AR77</f>
        <v>#N/A</v>
      </c>
      <c r="G83" s="17"/>
      <c r="H83" s="1" t="s">
        <v>2919</v>
      </c>
      <c r="I83" s="15" t="e">
        <f>C68</f>
        <v>#N/A</v>
      </c>
      <c r="J83" s="30" t="e">
        <f t="shared" si="50"/>
        <v>#N/A</v>
      </c>
      <c r="K83" s="30" t="e">
        <f t="shared" si="51"/>
        <v>#N/A</v>
      </c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  <c r="CX83" t="s">
        <v>157</v>
      </c>
      <c r="CZ83" s="27" t="s">
        <v>5154</v>
      </c>
    </row>
    <row r="84" spans="2:104" ht="15" customHeight="1" x14ac:dyDescent="0.15">
      <c r="B84" s="1" t="s">
        <v>2919</v>
      </c>
      <c r="C84" s="15" t="e">
        <f>BS77</f>
        <v>#N/A</v>
      </c>
      <c r="D84" s="30" t="e">
        <f t="shared" si="48"/>
        <v>#N/A</v>
      </c>
      <c r="E84" s="30" t="e">
        <f t="shared" si="49"/>
        <v>#N/A</v>
      </c>
      <c r="F84" s="31"/>
      <c r="G84" s="17"/>
      <c r="H84" s="1" t="s">
        <v>2919</v>
      </c>
      <c r="I84" s="15" t="e">
        <f>C69</f>
        <v>#N/A</v>
      </c>
      <c r="J84" s="30" t="e">
        <f t="shared" si="50"/>
        <v>#N/A</v>
      </c>
      <c r="K84" s="30" t="e">
        <f t="shared" si="51"/>
        <v>#N/A</v>
      </c>
      <c r="L84" s="31"/>
      <c r="AH84" s="13"/>
      <c r="AI84" s="13"/>
      <c r="CX84" t="s">
        <v>617</v>
      </c>
      <c r="CZ84" s="27" t="s">
        <v>5151</v>
      </c>
    </row>
    <row r="85" spans="2:104" ht="15" customHeight="1" x14ac:dyDescent="0.15">
      <c r="B85" s="2" t="s">
        <v>2920</v>
      </c>
      <c r="C85" s="15" t="e">
        <f>BT77</f>
        <v>#N/A</v>
      </c>
      <c r="D85" s="30" t="e">
        <f t="shared" si="48"/>
        <v>#N/A</v>
      </c>
      <c r="E85" s="30" t="e">
        <f t="shared" si="49"/>
        <v>#N/A</v>
      </c>
      <c r="F85" s="35" t="e">
        <f>AV77</f>
        <v>#N/A</v>
      </c>
      <c r="G85" s="17"/>
      <c r="H85" s="2" t="s">
        <v>2920</v>
      </c>
      <c r="I85" s="15" t="e">
        <f>C72</f>
        <v>#N/A</v>
      </c>
      <c r="J85" s="30" t="e">
        <f t="shared" si="50"/>
        <v>#N/A</v>
      </c>
      <c r="K85" s="30" t="e">
        <f t="shared" si="51"/>
        <v>#N/A</v>
      </c>
      <c r="L85" s="38" t="e">
        <f>F72</f>
        <v>#N/A</v>
      </c>
      <c r="O85" s="80" t="s">
        <v>2919</v>
      </c>
      <c r="R85" s="86" t="s">
        <v>3054</v>
      </c>
      <c r="AH85" s="13"/>
      <c r="AI85" s="13"/>
      <c r="CX85" t="s">
        <v>842</v>
      </c>
      <c r="CZ85" s="27" t="s">
        <v>5152</v>
      </c>
    </row>
    <row r="86" spans="2:104" ht="15" customHeight="1" x14ac:dyDescent="0.15">
      <c r="B86" s="1" t="s">
        <v>2919</v>
      </c>
      <c r="C86" s="15" t="e">
        <f>BB77</f>
        <v>#N/A</v>
      </c>
      <c r="D86" s="30" t="e">
        <f t="shared" si="48"/>
        <v>#N/A</v>
      </c>
      <c r="E86" s="30" t="e">
        <f t="shared" si="49"/>
        <v>#N/A</v>
      </c>
      <c r="F86" s="34" t="e">
        <f>AS77</f>
        <v>#N/A</v>
      </c>
      <c r="G86" s="17"/>
      <c r="H86" s="1" t="s">
        <v>2919</v>
      </c>
      <c r="I86" s="15" t="e">
        <f>I60</f>
        <v>#N/A</v>
      </c>
      <c r="J86" s="30" t="e">
        <f t="shared" si="50"/>
        <v>#N/A</v>
      </c>
      <c r="K86" s="30" t="e">
        <f t="shared" si="51"/>
        <v>#N/A</v>
      </c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  <c r="CX86" t="s">
        <v>292</v>
      </c>
      <c r="CZ86" s="27" t="s">
        <v>5152</v>
      </c>
    </row>
    <row r="87" spans="2:104" ht="15" customHeight="1" x14ac:dyDescent="0.15">
      <c r="B87" s="1" t="s">
        <v>2919</v>
      </c>
      <c r="C87" s="15" t="e">
        <f>BE77</f>
        <v>#N/A</v>
      </c>
      <c r="D87" s="30" t="e">
        <f t="shared" si="48"/>
        <v>#N/A</v>
      </c>
      <c r="E87" s="30" t="e">
        <f t="shared" si="49"/>
        <v>#N/A</v>
      </c>
      <c r="F87" s="31"/>
      <c r="G87" s="17"/>
      <c r="H87" s="1" t="s">
        <v>2919</v>
      </c>
      <c r="I87" s="15" t="e">
        <f t="shared" ref="I87:I88" si="53">I61</f>
        <v>#N/A</v>
      </c>
      <c r="J87" s="30" t="e">
        <f t="shared" si="50"/>
        <v>#N/A</v>
      </c>
      <c r="K87" s="30" t="e">
        <f t="shared" si="51"/>
        <v>#N/A</v>
      </c>
      <c r="L87" s="31"/>
      <c r="N87" s="8"/>
      <c r="O87" s="83" t="s">
        <v>3067</v>
      </c>
      <c r="AH87" s="13"/>
      <c r="AI87" s="13"/>
      <c r="CX87" t="s">
        <v>495</v>
      </c>
      <c r="CY87" s="27" t="s">
        <v>5152</v>
      </c>
      <c r="CZ87" s="27" t="s">
        <v>5156</v>
      </c>
    </row>
    <row r="88" spans="2:104" ht="15" customHeight="1" x14ac:dyDescent="0.15">
      <c r="B88" s="1" t="s">
        <v>2919</v>
      </c>
      <c r="C88" s="15" t="e">
        <f>BU77</f>
        <v>#N/A</v>
      </c>
      <c r="D88" s="30" t="e">
        <f t="shared" si="48"/>
        <v>#N/A</v>
      </c>
      <c r="E88" s="30" t="e">
        <f t="shared" si="49"/>
        <v>#N/A</v>
      </c>
      <c r="F88" s="31"/>
      <c r="G88" s="17"/>
      <c r="H88" s="1" t="s">
        <v>2919</v>
      </c>
      <c r="I88" s="15" t="e">
        <f t="shared" si="53"/>
        <v>#N/A</v>
      </c>
      <c r="J88" s="30" t="e">
        <f t="shared" si="50"/>
        <v>#N/A</v>
      </c>
      <c r="K88" s="30" t="e">
        <f t="shared" si="51"/>
        <v>#N/A</v>
      </c>
      <c r="L88" s="31"/>
      <c r="N88" s="8"/>
      <c r="O88" s="78" t="s">
        <v>2920</v>
      </c>
      <c r="AH88" s="13"/>
      <c r="AI88" s="13"/>
      <c r="CX88" t="s">
        <v>117</v>
      </c>
      <c r="CZ88" s="27" t="s">
        <v>5152</v>
      </c>
    </row>
    <row r="89" spans="2:104" ht="15" customHeight="1" x14ac:dyDescent="0.15">
      <c r="B89" s="2" t="s">
        <v>2920</v>
      </c>
      <c r="C89" s="15" t="e">
        <f>BV77</f>
        <v>#N/A</v>
      </c>
      <c r="D89" s="30" t="e">
        <f t="shared" si="48"/>
        <v>#N/A</v>
      </c>
      <c r="E89" s="30" t="e">
        <f t="shared" si="49"/>
        <v>#N/A</v>
      </c>
      <c r="F89" s="35" t="e">
        <f>AW77</f>
        <v>#N/A</v>
      </c>
      <c r="G89" s="17"/>
      <c r="H89" s="2" t="s">
        <v>2920</v>
      </c>
      <c r="I89" s="15" t="e">
        <f>I65</f>
        <v>#N/A</v>
      </c>
      <c r="J89" s="30" t="e">
        <f t="shared" si="50"/>
        <v>#N/A</v>
      </c>
      <c r="K89" s="30" t="e">
        <f t="shared" si="51"/>
        <v>#N/A</v>
      </c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  <c r="CX89" t="s">
        <v>644</v>
      </c>
      <c r="CZ89" s="27" t="s">
        <v>5154</v>
      </c>
    </row>
    <row r="90" spans="2:104" ht="15" customHeight="1" x14ac:dyDescent="0.15">
      <c r="B90" s="1" t="s">
        <v>2919</v>
      </c>
      <c r="C90" s="15" t="e">
        <f>BF77</f>
        <v>#N/A</v>
      </c>
      <c r="D90" s="30" t="e">
        <f t="shared" si="48"/>
        <v>#N/A</v>
      </c>
      <c r="E90" s="30" t="e">
        <f t="shared" si="49"/>
        <v>#N/A</v>
      </c>
      <c r="F90" s="34" t="e">
        <f>AT77</f>
        <v>#N/A</v>
      </c>
      <c r="G90" s="17"/>
      <c r="H90" s="1" t="s">
        <v>2919</v>
      </c>
      <c r="I90" s="15" t="e">
        <f>I68</f>
        <v>#N/A</v>
      </c>
      <c r="J90" s="30" t="e">
        <f t="shared" si="50"/>
        <v>#N/A</v>
      </c>
      <c r="K90" s="30" t="e">
        <f t="shared" si="51"/>
        <v>#N/A</v>
      </c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  <c r="CX90" t="s">
        <v>429</v>
      </c>
      <c r="CZ90" s="27" t="s">
        <v>5154</v>
      </c>
    </row>
    <row r="91" spans="2:104" ht="15" customHeight="1" x14ac:dyDescent="0.15">
      <c r="B91" s="1" t="s">
        <v>2919</v>
      </c>
      <c r="C91" s="15" t="e">
        <f>BW77</f>
        <v>#N/A</v>
      </c>
      <c r="D91" s="30" t="e">
        <f t="shared" si="48"/>
        <v>#N/A</v>
      </c>
      <c r="E91" s="30" t="e">
        <f t="shared" si="49"/>
        <v>#N/A</v>
      </c>
      <c r="F91" s="31"/>
      <c r="G91" s="17"/>
      <c r="H91" s="1" t="s">
        <v>2919</v>
      </c>
      <c r="I91" s="15" t="e">
        <f>I69</f>
        <v>#N/A</v>
      </c>
      <c r="J91" s="30" t="e">
        <f t="shared" si="50"/>
        <v>#N/A</v>
      </c>
      <c r="K91" s="30" t="e">
        <f t="shared" si="51"/>
        <v>#N/A</v>
      </c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54">N91*Q91</f>
        <v>#N/A</v>
      </c>
      <c r="S91" s="14"/>
      <c r="T91" s="14"/>
      <c r="AH91" s="13"/>
      <c r="CX91" t="s">
        <v>402</v>
      </c>
      <c r="CY91" s="27" t="s">
        <v>5151</v>
      </c>
      <c r="CZ91" s="27" t="s">
        <v>5158</v>
      </c>
    </row>
    <row r="92" spans="2:104" ht="15" customHeight="1" x14ac:dyDescent="0.15">
      <c r="B92" s="2" t="s">
        <v>2920</v>
      </c>
      <c r="C92" s="15" t="e">
        <f>BX77</f>
        <v>#N/A</v>
      </c>
      <c r="D92" s="30" t="e">
        <f t="shared" si="48"/>
        <v>#N/A</v>
      </c>
      <c r="E92" s="30" t="e">
        <f t="shared" si="49"/>
        <v>#N/A</v>
      </c>
      <c r="F92" s="35" t="e">
        <f>AX77</f>
        <v>#N/A</v>
      </c>
      <c r="G92" s="17"/>
      <c r="H92" s="2" t="s">
        <v>2920</v>
      </c>
      <c r="I92" s="15" t="e">
        <f>I72</f>
        <v>#N/A</v>
      </c>
      <c r="J92" s="30" t="e">
        <f t="shared" si="50"/>
        <v>#N/A</v>
      </c>
      <c r="K92" s="30" t="e">
        <f t="shared" si="51"/>
        <v>#N/A</v>
      </c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54"/>
        <v>#N/A</v>
      </c>
      <c r="S92" s="14"/>
      <c r="T92" s="14"/>
      <c r="AH92" s="13"/>
      <c r="CX92" t="s">
        <v>196</v>
      </c>
      <c r="CY92" s="27" t="s">
        <v>5152</v>
      </c>
      <c r="CZ92" s="27" t="s">
        <v>2936</v>
      </c>
    </row>
    <row r="93" spans="2:104" ht="15" customHeight="1" x14ac:dyDescent="0.15">
      <c r="AH93" s="13"/>
      <c r="CX93" t="s">
        <v>229</v>
      </c>
      <c r="CZ93" s="27" t="s">
        <v>5154</v>
      </c>
    </row>
    <row r="94" spans="2:104" ht="15" customHeight="1" x14ac:dyDescent="0.15">
      <c r="B94" s="16" t="e">
        <f>AM95</f>
        <v>#N/A</v>
      </c>
      <c r="C94" s="36" t="e">
        <f>BH95</f>
        <v>#N/A</v>
      </c>
      <c r="D94" s="44"/>
      <c r="E94" s="44" t="e">
        <f>BL95</f>
        <v>#N/A</v>
      </c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2921</v>
      </c>
      <c r="AL94" s="23" t="s">
        <v>2918</v>
      </c>
      <c r="AM94" s="24" t="s">
        <v>2917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  <c r="CX94" t="s">
        <v>77</v>
      </c>
      <c r="CZ94" s="27" t="s">
        <v>5153</v>
      </c>
    </row>
    <row r="95" spans="2:104" ht="15" customHeight="1" x14ac:dyDescent="0.15">
      <c r="B95" s="29" t="e">
        <f>BG95</f>
        <v>#N/A</v>
      </c>
      <c r="C95" s="36" t="e">
        <f>AL95</f>
        <v>#N/A</v>
      </c>
      <c r="D95" s="44"/>
      <c r="E95" s="44" t="e">
        <f>AY95</f>
        <v>#N/A</v>
      </c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3019</v>
      </c>
      <c r="O95" s="63" t="s">
        <v>3020</v>
      </c>
      <c r="P95" s="62" t="s">
        <v>3021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  <c r="CX95" t="s">
        <v>140</v>
      </c>
      <c r="CY95" s="27" t="s">
        <v>5153</v>
      </c>
      <c r="CZ95" s="27" t="s">
        <v>2936</v>
      </c>
    </row>
    <row r="96" spans="2:104" ht="15" customHeight="1" x14ac:dyDescent="0.15">
      <c r="B96" s="1" t="s">
        <v>2919</v>
      </c>
      <c r="C96" s="32" t="e">
        <f>AZ95</f>
        <v>#N/A</v>
      </c>
      <c r="D96" s="27" t="e">
        <f t="shared" ref="D96:D110" si="55">VLOOKUP(C96,$CX$1:$CZ$2000,2,0)</f>
        <v>#N/A</v>
      </c>
      <c r="E96" s="27" t="e">
        <f t="shared" ref="E96:E110" si="56">VLOOKUP(C96,$CX$1:$CZ$2000,3,0)</f>
        <v>#N/A</v>
      </c>
      <c r="F96" s="34" t="e">
        <f>AQ95</f>
        <v>#N/A</v>
      </c>
      <c r="G96" s="17"/>
      <c r="H96" s="1" t="s">
        <v>2919</v>
      </c>
      <c r="I96" s="32" t="e">
        <f>C77</f>
        <v>#N/A</v>
      </c>
      <c r="J96" s="27" t="e">
        <f t="shared" ref="J96:J110" si="57">VLOOKUP(I96,$CX$1:$CZ$2000,2,0)</f>
        <v>#N/A</v>
      </c>
      <c r="K96" s="27" t="e">
        <f t="shared" ref="K96:K110" si="58">VLOOKUP(I96,$CX$1:$CZ$2000,3,0)</f>
        <v>#N/A</v>
      </c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2921</v>
      </c>
      <c r="AL96" s="40" t="s">
        <v>2918</v>
      </c>
      <c r="AM96" s="41" t="s">
        <v>2917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  <c r="CX96" t="s">
        <v>183</v>
      </c>
      <c r="CY96" s="27" t="s">
        <v>5151</v>
      </c>
      <c r="CZ96" s="27" t="s">
        <v>5167</v>
      </c>
    </row>
    <row r="97" spans="2:104" ht="15" customHeight="1" x14ac:dyDescent="0.15">
      <c r="B97" s="1" t="s">
        <v>2919</v>
      </c>
      <c r="C97" s="15" t="e">
        <f>BA95</f>
        <v>#N/A</v>
      </c>
      <c r="D97" s="30" t="e">
        <f t="shared" si="55"/>
        <v>#N/A</v>
      </c>
      <c r="E97" s="30" t="e">
        <f t="shared" si="56"/>
        <v>#N/A</v>
      </c>
      <c r="F97" s="31"/>
      <c r="G97" s="17"/>
      <c r="H97" s="1" t="s">
        <v>2919</v>
      </c>
      <c r="I97" s="32" t="e">
        <f t="shared" ref="I97:I99" si="59">C78</f>
        <v>#N/A</v>
      </c>
      <c r="J97" s="30" t="e">
        <f t="shared" si="57"/>
        <v>#N/A</v>
      </c>
      <c r="K97" s="30" t="e">
        <f t="shared" si="58"/>
        <v>#N/A</v>
      </c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100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  <c r="CX97" t="s">
        <v>396</v>
      </c>
      <c r="CZ97" s="27" t="s">
        <v>5152</v>
      </c>
    </row>
    <row r="98" spans="2:104" ht="15" customHeight="1" x14ac:dyDescent="0.15">
      <c r="B98" s="1" t="s">
        <v>2919</v>
      </c>
      <c r="C98" s="15" t="e">
        <f>BC95</f>
        <v>#N/A</v>
      </c>
      <c r="D98" s="30" t="e">
        <f t="shared" si="55"/>
        <v>#N/A</v>
      </c>
      <c r="E98" s="30" t="e">
        <f t="shared" si="56"/>
        <v>#N/A</v>
      </c>
      <c r="F98" s="31"/>
      <c r="G98" s="17"/>
      <c r="H98" s="1" t="s">
        <v>2919</v>
      </c>
      <c r="I98" s="32" t="e">
        <f t="shared" si="59"/>
        <v>#N/A</v>
      </c>
      <c r="J98" s="30" t="e">
        <f t="shared" si="57"/>
        <v>#N/A</v>
      </c>
      <c r="K98" s="30" t="e">
        <f t="shared" si="58"/>
        <v>#N/A</v>
      </c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  <c r="CX98" t="s">
        <v>2319</v>
      </c>
      <c r="CZ98" s="27" t="s">
        <v>5152</v>
      </c>
    </row>
    <row r="99" spans="2:104" ht="15" customHeight="1" x14ac:dyDescent="0.15">
      <c r="B99" s="1" t="s">
        <v>2919</v>
      </c>
      <c r="C99" s="15" t="e">
        <f>BQ95</f>
        <v>#N/A</v>
      </c>
      <c r="D99" s="30" t="e">
        <f t="shared" si="55"/>
        <v>#N/A</v>
      </c>
      <c r="E99" s="30" t="e">
        <f t="shared" si="56"/>
        <v>#N/A</v>
      </c>
      <c r="F99" s="31"/>
      <c r="G99" s="17"/>
      <c r="H99" s="1" t="s">
        <v>2919</v>
      </c>
      <c r="I99" s="32" t="e">
        <f t="shared" si="59"/>
        <v>#N/A</v>
      </c>
      <c r="J99" s="30" t="e">
        <f t="shared" si="57"/>
        <v>#N/A</v>
      </c>
      <c r="K99" s="30" t="e">
        <f t="shared" si="58"/>
        <v>#N/A</v>
      </c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  <c r="CX99" t="s">
        <v>202</v>
      </c>
      <c r="CY99" s="27" t="s">
        <v>5154</v>
      </c>
      <c r="CZ99" s="27" t="s">
        <v>5155</v>
      </c>
    </row>
    <row r="100" spans="2:104" ht="15" customHeight="1" x14ac:dyDescent="0.15">
      <c r="B100" s="2" t="s">
        <v>2920</v>
      </c>
      <c r="C100" s="15" t="e">
        <f>BR95</f>
        <v>#N/A</v>
      </c>
      <c r="D100" s="30" t="e">
        <f t="shared" si="55"/>
        <v>#N/A</v>
      </c>
      <c r="E100" s="30" t="e">
        <f t="shared" si="56"/>
        <v>#N/A</v>
      </c>
      <c r="F100" s="35" t="e">
        <f>AU95</f>
        <v>#N/A</v>
      </c>
      <c r="G100" s="17"/>
      <c r="H100" s="2" t="s">
        <v>2920</v>
      </c>
      <c r="I100" s="15" t="e">
        <f>C83</f>
        <v>#N/A</v>
      </c>
      <c r="J100" s="30" t="e">
        <f t="shared" si="57"/>
        <v>#N/A</v>
      </c>
      <c r="K100" s="30" t="e">
        <f t="shared" si="58"/>
        <v>#N/A</v>
      </c>
      <c r="L100" s="38" t="e">
        <f>F83</f>
        <v>#N/A</v>
      </c>
      <c r="N100" s="65" t="s">
        <v>2955</v>
      </c>
      <c r="O100" s="66" t="s">
        <v>2929</v>
      </c>
      <c r="P100" s="66" t="s">
        <v>2930</v>
      </c>
      <c r="Q100" s="65" t="s">
        <v>2956</v>
      </c>
      <c r="AH100" s="13"/>
      <c r="AI100" s="13"/>
      <c r="CX100" t="s">
        <v>828</v>
      </c>
      <c r="CZ100" s="27" t="s">
        <v>5152</v>
      </c>
    </row>
    <row r="101" spans="2:104" ht="15" customHeight="1" x14ac:dyDescent="0.15">
      <c r="B101" s="1" t="s">
        <v>2919</v>
      </c>
      <c r="C101" s="15" t="e">
        <f>BD95</f>
        <v>#N/A</v>
      </c>
      <c r="D101" s="30" t="e">
        <f t="shared" si="55"/>
        <v>#N/A</v>
      </c>
      <c r="E101" s="30" t="e">
        <f t="shared" si="56"/>
        <v>#N/A</v>
      </c>
      <c r="F101" s="34" t="e">
        <f>AR95</f>
        <v>#N/A</v>
      </c>
      <c r="G101" s="17"/>
      <c r="H101" s="1" t="s">
        <v>2919</v>
      </c>
      <c r="I101" s="15" t="e">
        <f>C86</f>
        <v>#N/A</v>
      </c>
      <c r="J101" s="30" t="e">
        <f t="shared" si="57"/>
        <v>#N/A</v>
      </c>
      <c r="K101" s="30" t="e">
        <f t="shared" si="58"/>
        <v>#N/A</v>
      </c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  <c r="CX101" t="s">
        <v>84</v>
      </c>
      <c r="CZ101" s="27" t="s">
        <v>5165</v>
      </c>
    </row>
    <row r="102" spans="2:104" ht="15" customHeight="1" x14ac:dyDescent="0.15">
      <c r="B102" s="1" t="s">
        <v>2919</v>
      </c>
      <c r="C102" s="15" t="e">
        <f>BS95</f>
        <v>#N/A</v>
      </c>
      <c r="D102" s="30" t="e">
        <f t="shared" si="55"/>
        <v>#N/A</v>
      </c>
      <c r="E102" s="30" t="e">
        <f t="shared" si="56"/>
        <v>#N/A</v>
      </c>
      <c r="F102" s="31"/>
      <c r="G102" s="17"/>
      <c r="H102" s="1" t="s">
        <v>2919</v>
      </c>
      <c r="I102" s="15" t="e">
        <f>C87</f>
        <v>#N/A</v>
      </c>
      <c r="J102" s="30" t="e">
        <f t="shared" si="57"/>
        <v>#N/A</v>
      </c>
      <c r="K102" s="30" t="e">
        <f t="shared" si="58"/>
        <v>#N/A</v>
      </c>
      <c r="L102" s="31"/>
      <c r="AH102" s="13"/>
      <c r="AI102" s="13"/>
      <c r="CX102" t="s">
        <v>49</v>
      </c>
      <c r="CY102" s="27" t="s">
        <v>5160</v>
      </c>
      <c r="CZ102" s="27" t="s">
        <v>5164</v>
      </c>
    </row>
    <row r="103" spans="2:104" ht="15" customHeight="1" x14ac:dyDescent="0.15">
      <c r="B103" s="2" t="s">
        <v>2920</v>
      </c>
      <c r="C103" s="15" t="e">
        <f>BT95</f>
        <v>#N/A</v>
      </c>
      <c r="D103" s="30" t="e">
        <f t="shared" si="55"/>
        <v>#N/A</v>
      </c>
      <c r="E103" s="30" t="e">
        <f t="shared" si="56"/>
        <v>#N/A</v>
      </c>
      <c r="F103" s="35" t="e">
        <f>AV95</f>
        <v>#N/A</v>
      </c>
      <c r="G103" s="17"/>
      <c r="H103" s="2" t="s">
        <v>2920</v>
      </c>
      <c r="I103" s="15" t="e">
        <f>C90</f>
        <v>#N/A</v>
      </c>
      <c r="J103" s="30" t="e">
        <f t="shared" si="57"/>
        <v>#N/A</v>
      </c>
      <c r="K103" s="30" t="e">
        <f t="shared" si="58"/>
        <v>#N/A</v>
      </c>
      <c r="L103" s="38" t="e">
        <f>F90</f>
        <v>#N/A</v>
      </c>
      <c r="O103" s="80" t="s">
        <v>2919</v>
      </c>
      <c r="R103" s="86" t="s">
        <v>3054</v>
      </c>
      <c r="AH103" s="13"/>
      <c r="AI103" s="13"/>
      <c r="CX103" t="s">
        <v>405</v>
      </c>
      <c r="CZ103" s="27" t="s">
        <v>5154</v>
      </c>
    </row>
    <row r="104" spans="2:104" ht="15" customHeight="1" x14ac:dyDescent="0.15">
      <c r="B104" s="1" t="s">
        <v>2919</v>
      </c>
      <c r="C104" s="15" t="e">
        <f>BB95</f>
        <v>#N/A</v>
      </c>
      <c r="D104" s="30" t="e">
        <f t="shared" si="55"/>
        <v>#N/A</v>
      </c>
      <c r="E104" s="30" t="e">
        <f t="shared" si="56"/>
        <v>#N/A</v>
      </c>
      <c r="F104" s="34" t="e">
        <f>AS95</f>
        <v>#N/A</v>
      </c>
      <c r="G104" s="17"/>
      <c r="H104" s="1" t="s">
        <v>2919</v>
      </c>
      <c r="I104" s="15" t="e">
        <f>I78</f>
        <v>#N/A</v>
      </c>
      <c r="J104" s="30" t="e">
        <f t="shared" si="57"/>
        <v>#N/A</v>
      </c>
      <c r="K104" s="30" t="e">
        <f t="shared" si="58"/>
        <v>#N/A</v>
      </c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  <c r="CX104" t="s">
        <v>236</v>
      </c>
      <c r="CZ104" s="27" t="s">
        <v>5154</v>
      </c>
    </row>
    <row r="105" spans="2:104" ht="15" customHeight="1" x14ac:dyDescent="0.15">
      <c r="B105" s="1" t="s">
        <v>2919</v>
      </c>
      <c r="C105" s="15" t="e">
        <f>BE95</f>
        <v>#N/A</v>
      </c>
      <c r="D105" s="30" t="e">
        <f t="shared" si="55"/>
        <v>#N/A</v>
      </c>
      <c r="E105" s="30" t="e">
        <f t="shared" si="56"/>
        <v>#N/A</v>
      </c>
      <c r="F105" s="31"/>
      <c r="G105" s="17"/>
      <c r="H105" s="1" t="s">
        <v>2919</v>
      </c>
      <c r="I105" s="15" t="e">
        <f t="shared" ref="I105:I106" si="60">I79</f>
        <v>#N/A</v>
      </c>
      <c r="J105" s="30" t="e">
        <f t="shared" si="57"/>
        <v>#N/A</v>
      </c>
      <c r="K105" s="30" t="e">
        <f t="shared" si="58"/>
        <v>#N/A</v>
      </c>
      <c r="L105" s="31"/>
      <c r="N105" s="8"/>
      <c r="O105" s="83" t="s">
        <v>3067</v>
      </c>
      <c r="AH105" s="13"/>
      <c r="AI105" s="13"/>
      <c r="CX105" t="s">
        <v>333</v>
      </c>
      <c r="CZ105" s="27" t="s">
        <v>5154</v>
      </c>
    </row>
    <row r="106" spans="2:104" ht="15" customHeight="1" x14ac:dyDescent="0.15">
      <c r="B106" s="1" t="s">
        <v>2919</v>
      </c>
      <c r="C106" s="15" t="e">
        <f>BU95</f>
        <v>#N/A</v>
      </c>
      <c r="D106" s="30" t="e">
        <f t="shared" si="55"/>
        <v>#N/A</v>
      </c>
      <c r="E106" s="30" t="e">
        <f t="shared" si="56"/>
        <v>#N/A</v>
      </c>
      <c r="F106" s="31"/>
      <c r="G106" s="17"/>
      <c r="H106" s="1" t="s">
        <v>2919</v>
      </c>
      <c r="I106" s="15" t="e">
        <f t="shared" si="60"/>
        <v>#N/A</v>
      </c>
      <c r="J106" s="30" t="e">
        <f t="shared" si="57"/>
        <v>#N/A</v>
      </c>
      <c r="K106" s="30" t="e">
        <f t="shared" si="58"/>
        <v>#N/A</v>
      </c>
      <c r="L106" s="31"/>
      <c r="N106" s="8"/>
      <c r="O106" s="78" t="s">
        <v>2920</v>
      </c>
      <c r="AH106" s="13"/>
      <c r="AI106" s="13"/>
      <c r="CX106" t="s">
        <v>309</v>
      </c>
      <c r="CY106" s="27" t="s">
        <v>5160</v>
      </c>
      <c r="CZ106" s="27" t="s">
        <v>5161</v>
      </c>
    </row>
    <row r="107" spans="2:104" ht="15" customHeight="1" x14ac:dyDescent="0.15">
      <c r="B107" s="2" t="s">
        <v>2920</v>
      </c>
      <c r="C107" s="15" t="e">
        <f>BV95</f>
        <v>#N/A</v>
      </c>
      <c r="D107" s="30" t="e">
        <f t="shared" si="55"/>
        <v>#N/A</v>
      </c>
      <c r="E107" s="30" t="e">
        <f t="shared" si="56"/>
        <v>#N/A</v>
      </c>
      <c r="F107" s="35" t="e">
        <f>AW95</f>
        <v>#N/A</v>
      </c>
      <c r="G107" s="17"/>
      <c r="H107" s="2" t="s">
        <v>2920</v>
      </c>
      <c r="I107" s="15" t="e">
        <f>I83</f>
        <v>#N/A</v>
      </c>
      <c r="J107" s="30" t="e">
        <f t="shared" si="57"/>
        <v>#N/A</v>
      </c>
      <c r="K107" s="30" t="e">
        <f t="shared" si="58"/>
        <v>#N/A</v>
      </c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  <c r="CX107" t="s">
        <v>411</v>
      </c>
      <c r="CZ107" s="27" t="s">
        <v>5153</v>
      </c>
    </row>
    <row r="108" spans="2:104" ht="15" customHeight="1" x14ac:dyDescent="0.15">
      <c r="B108" s="1" t="s">
        <v>2919</v>
      </c>
      <c r="C108" s="15" t="e">
        <f>BF95</f>
        <v>#N/A</v>
      </c>
      <c r="D108" s="30" t="e">
        <f t="shared" si="55"/>
        <v>#N/A</v>
      </c>
      <c r="E108" s="30" t="e">
        <f t="shared" si="56"/>
        <v>#N/A</v>
      </c>
      <c r="F108" s="34" t="e">
        <f>AT95</f>
        <v>#N/A</v>
      </c>
      <c r="G108" s="17"/>
      <c r="H108" s="1" t="s">
        <v>2919</v>
      </c>
      <c r="I108" s="15" t="e">
        <f>I86</f>
        <v>#N/A</v>
      </c>
      <c r="J108" s="30" t="e">
        <f t="shared" si="57"/>
        <v>#N/A</v>
      </c>
      <c r="K108" s="30" t="e">
        <f t="shared" si="58"/>
        <v>#N/A</v>
      </c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  <c r="CX108" t="s">
        <v>424</v>
      </c>
      <c r="CY108" s="27" t="s">
        <v>5153</v>
      </c>
      <c r="CZ108" s="27" t="s">
        <v>5155</v>
      </c>
    </row>
    <row r="109" spans="2:104" ht="15" customHeight="1" x14ac:dyDescent="0.15">
      <c r="B109" s="1" t="s">
        <v>2919</v>
      </c>
      <c r="C109" s="15" t="e">
        <f>BW95</f>
        <v>#N/A</v>
      </c>
      <c r="D109" s="30" t="e">
        <f t="shared" si="55"/>
        <v>#N/A</v>
      </c>
      <c r="E109" s="30" t="e">
        <f t="shared" si="56"/>
        <v>#N/A</v>
      </c>
      <c r="F109" s="31"/>
      <c r="G109" s="17"/>
      <c r="H109" s="1" t="s">
        <v>2919</v>
      </c>
      <c r="I109" s="15" t="e">
        <f>I87</f>
        <v>#N/A</v>
      </c>
      <c r="J109" s="30" t="e">
        <f t="shared" si="57"/>
        <v>#N/A</v>
      </c>
      <c r="K109" s="30" t="e">
        <f t="shared" si="58"/>
        <v>#N/A</v>
      </c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61">N109*Q109</f>
        <v>#N/A</v>
      </c>
      <c r="S109" s="14"/>
      <c r="T109" s="14"/>
      <c r="AH109" s="13"/>
      <c r="CX109" t="s">
        <v>688</v>
      </c>
      <c r="CZ109" s="27" t="s">
        <v>5152</v>
      </c>
    </row>
    <row r="110" spans="2:104" ht="15" customHeight="1" x14ac:dyDescent="0.15">
      <c r="B110" s="2" t="s">
        <v>2920</v>
      </c>
      <c r="C110" s="15" t="e">
        <f>BX95</f>
        <v>#N/A</v>
      </c>
      <c r="D110" s="30" t="e">
        <f t="shared" si="55"/>
        <v>#N/A</v>
      </c>
      <c r="E110" s="30" t="e">
        <f t="shared" si="56"/>
        <v>#N/A</v>
      </c>
      <c r="F110" s="35" t="e">
        <f>AX95</f>
        <v>#N/A</v>
      </c>
      <c r="G110" s="17"/>
      <c r="H110" s="2" t="s">
        <v>2920</v>
      </c>
      <c r="I110" s="15" t="e">
        <f>I90</f>
        <v>#N/A</v>
      </c>
      <c r="J110" s="30" t="e">
        <f t="shared" si="57"/>
        <v>#N/A</v>
      </c>
      <c r="K110" s="30" t="e">
        <f t="shared" si="58"/>
        <v>#N/A</v>
      </c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61"/>
        <v>#N/A</v>
      </c>
      <c r="S110" s="14"/>
      <c r="T110" s="14"/>
      <c r="AH110" s="13"/>
      <c r="CX110" t="s">
        <v>73</v>
      </c>
      <c r="CY110" s="27" t="s">
        <v>5165</v>
      </c>
      <c r="CZ110" s="27" t="s">
        <v>5164</v>
      </c>
    </row>
    <row r="111" spans="2:104" ht="15" customHeight="1" x14ac:dyDescent="0.15">
      <c r="AH111" s="13"/>
      <c r="CX111" t="s">
        <v>305</v>
      </c>
      <c r="CZ111" s="27" t="s">
        <v>5166</v>
      </c>
    </row>
    <row r="112" spans="2:104" ht="15" customHeight="1" x14ac:dyDescent="0.15">
      <c r="AH112" s="13"/>
      <c r="CX112" t="s">
        <v>493</v>
      </c>
      <c r="CY112" s="27" t="s">
        <v>5154</v>
      </c>
      <c r="CZ112" s="27" t="s">
        <v>5155</v>
      </c>
    </row>
    <row r="113" spans="16:104" ht="15" customHeight="1" x14ac:dyDescent="0.15">
      <c r="Q113" s="13" t="s">
        <v>2951</v>
      </c>
      <c r="AH113" s="13"/>
      <c r="CX113" t="s">
        <v>319</v>
      </c>
      <c r="CY113" s="27" t="s">
        <v>5151</v>
      </c>
      <c r="CZ113" s="27" t="s">
        <v>5162</v>
      </c>
    </row>
    <row r="114" spans="16:104" ht="15" customHeight="1" x14ac:dyDescent="0.15">
      <c r="Q114" s="13" t="s">
        <v>2952</v>
      </c>
      <c r="AH114" s="13"/>
      <c r="CX114" t="s">
        <v>430</v>
      </c>
      <c r="CZ114" s="27" t="s">
        <v>5151</v>
      </c>
    </row>
    <row r="115" spans="16:104" ht="15" customHeight="1" x14ac:dyDescent="0.15">
      <c r="Q115" s="13" t="s">
        <v>2953</v>
      </c>
      <c r="AH115" s="13"/>
      <c r="CX115" t="s">
        <v>240</v>
      </c>
      <c r="CZ115" s="27" t="s">
        <v>5154</v>
      </c>
    </row>
    <row r="116" spans="16:104" ht="15" customHeight="1" x14ac:dyDescent="0.15">
      <c r="Q116" s="13" t="s">
        <v>2954</v>
      </c>
      <c r="AH116" s="13"/>
      <c r="CX116" t="s">
        <v>307</v>
      </c>
      <c r="CY116" s="27" t="s">
        <v>5153</v>
      </c>
      <c r="CZ116" s="27" t="s">
        <v>5154</v>
      </c>
    </row>
    <row r="117" spans="16:104" ht="15" customHeight="1" x14ac:dyDescent="0.15">
      <c r="AH117" s="13"/>
      <c r="CX117" t="s">
        <v>646</v>
      </c>
      <c r="CZ117" s="27" t="s">
        <v>5152</v>
      </c>
    </row>
    <row r="118" spans="16:104" ht="15" customHeight="1" x14ac:dyDescent="0.15">
      <c r="P118" s="21"/>
      <c r="Q118" s="5" t="s">
        <v>2919</v>
      </c>
      <c r="AH118" s="13"/>
      <c r="CX118" t="s">
        <v>736</v>
      </c>
      <c r="CZ118" s="27" t="s">
        <v>5152</v>
      </c>
    </row>
    <row r="119" spans="16:104" ht="15" customHeight="1" x14ac:dyDescent="0.15">
      <c r="P119" s="5" t="s">
        <v>3045</v>
      </c>
      <c r="Q119" s="5">
        <v>3</v>
      </c>
      <c r="AH119" s="13"/>
      <c r="CX119" t="s">
        <v>780</v>
      </c>
      <c r="CY119" s="27" t="s">
        <v>5153</v>
      </c>
      <c r="CZ119" s="27" t="s">
        <v>5158</v>
      </c>
    </row>
    <row r="120" spans="16:104" ht="15" customHeight="1" x14ac:dyDescent="0.15">
      <c r="P120" s="5" t="s">
        <v>3046</v>
      </c>
      <c r="Q120" s="5">
        <v>2.5</v>
      </c>
      <c r="AH120" s="13"/>
      <c r="CX120" t="s">
        <v>344</v>
      </c>
      <c r="CZ120" s="27" t="s">
        <v>5151</v>
      </c>
    </row>
    <row r="121" spans="16:104" ht="15" customHeight="1" x14ac:dyDescent="0.15">
      <c r="P121" s="5" t="s">
        <v>3047</v>
      </c>
      <c r="Q121" s="5">
        <v>2</v>
      </c>
      <c r="AH121" s="13"/>
      <c r="CX121" t="s">
        <v>450</v>
      </c>
      <c r="CZ121" s="27" t="s">
        <v>5152</v>
      </c>
    </row>
    <row r="122" spans="16:104" ht="15" customHeight="1" x14ac:dyDescent="0.15">
      <c r="P122" s="5" t="s">
        <v>3048</v>
      </c>
      <c r="Q122" s="5">
        <v>1.5</v>
      </c>
      <c r="AH122" s="13"/>
      <c r="CX122" t="s">
        <v>222</v>
      </c>
      <c r="CY122" s="27" t="s">
        <v>5154</v>
      </c>
      <c r="CZ122" s="27" t="s">
        <v>5157</v>
      </c>
    </row>
    <row r="123" spans="16:104" ht="15" customHeight="1" x14ac:dyDescent="0.15">
      <c r="P123" s="5" t="s">
        <v>3049</v>
      </c>
      <c r="Q123" s="5">
        <v>1</v>
      </c>
      <c r="AH123" s="13"/>
      <c r="CX123" t="s">
        <v>497</v>
      </c>
      <c r="CZ123" s="27" t="s">
        <v>5152</v>
      </c>
    </row>
    <row r="124" spans="16:104" ht="15" customHeight="1" x14ac:dyDescent="0.15">
      <c r="AH124" s="13"/>
      <c r="CX124" t="s">
        <v>168</v>
      </c>
      <c r="CY124" s="27" t="s">
        <v>5154</v>
      </c>
      <c r="CZ124" s="27" t="s">
        <v>2936</v>
      </c>
    </row>
    <row r="125" spans="16:104" ht="15" customHeight="1" x14ac:dyDescent="0.15">
      <c r="P125" s="21"/>
      <c r="Q125" s="5" t="s">
        <v>3051</v>
      </c>
      <c r="R125" s="14"/>
      <c r="S125" s="14"/>
      <c r="T125" s="14"/>
      <c r="AH125" s="13"/>
      <c r="CX125" t="s">
        <v>129</v>
      </c>
      <c r="CZ125" s="27" t="s">
        <v>5152</v>
      </c>
    </row>
    <row r="126" spans="16:104" ht="15" customHeight="1" x14ac:dyDescent="0.15">
      <c r="P126" s="5" t="s">
        <v>3045</v>
      </c>
      <c r="Q126" s="5">
        <v>2.5</v>
      </c>
      <c r="R126" s="14"/>
      <c r="S126" s="14"/>
      <c r="T126" s="14"/>
      <c r="AH126" s="13"/>
      <c r="CX126" t="s">
        <v>299</v>
      </c>
      <c r="CY126" s="27" t="s">
        <v>5166</v>
      </c>
      <c r="CZ126" s="27" t="s">
        <v>5168</v>
      </c>
    </row>
    <row r="127" spans="16:104" ht="15" customHeight="1" x14ac:dyDescent="0.15">
      <c r="P127" s="5" t="s">
        <v>3046</v>
      </c>
      <c r="Q127" s="5">
        <v>2</v>
      </c>
      <c r="R127" s="14"/>
      <c r="S127" s="14"/>
      <c r="T127" s="14"/>
      <c r="AH127" s="13"/>
      <c r="CX127" t="s">
        <v>1003</v>
      </c>
      <c r="CZ127" s="27" t="s">
        <v>5152</v>
      </c>
    </row>
    <row r="128" spans="16:104" ht="15" customHeight="1" x14ac:dyDescent="0.15">
      <c r="P128" s="5" t="s">
        <v>3047</v>
      </c>
      <c r="Q128" s="5">
        <v>1.5</v>
      </c>
      <c r="R128" s="14"/>
      <c r="S128" s="14"/>
      <c r="T128" s="14"/>
      <c r="AH128" s="13"/>
      <c r="CX128" t="s">
        <v>171</v>
      </c>
      <c r="CZ128" s="27" t="s">
        <v>5153</v>
      </c>
    </row>
    <row r="129" spans="16:105" ht="15" customHeight="1" x14ac:dyDescent="0.15">
      <c r="P129" s="5" t="s">
        <v>3048</v>
      </c>
      <c r="Q129" s="5">
        <v>1.5</v>
      </c>
      <c r="AH129" s="13"/>
      <c r="CX129" t="s">
        <v>235</v>
      </c>
      <c r="CY129" s="27" t="s">
        <v>5165</v>
      </c>
      <c r="CZ129" s="27" t="s">
        <v>5169</v>
      </c>
    </row>
    <row r="130" spans="16:105" ht="15" customHeight="1" x14ac:dyDescent="0.15">
      <c r="P130" s="5" t="s">
        <v>3049</v>
      </c>
      <c r="Q130" s="5">
        <v>1</v>
      </c>
      <c r="AH130" s="13"/>
      <c r="CX130" t="s">
        <v>260</v>
      </c>
      <c r="CZ130" s="27" t="s">
        <v>5152</v>
      </c>
    </row>
    <row r="131" spans="16:105" ht="15" customHeight="1" x14ac:dyDescent="0.15">
      <c r="AH131" s="13"/>
      <c r="CX131" t="s">
        <v>438</v>
      </c>
      <c r="CY131" s="27" t="s">
        <v>5153</v>
      </c>
      <c r="CZ131" s="27" t="s">
        <v>5155</v>
      </c>
    </row>
    <row r="132" spans="16:105" ht="15" customHeight="1" x14ac:dyDescent="0.15">
      <c r="P132" s="21"/>
      <c r="Q132" s="5" t="s">
        <v>3052</v>
      </c>
      <c r="AH132" s="13"/>
      <c r="CX132" t="s">
        <v>334</v>
      </c>
      <c r="CY132" s="27" t="s">
        <v>5153</v>
      </c>
      <c r="CZ132" s="27" t="s">
        <v>5162</v>
      </c>
    </row>
    <row r="133" spans="16:105" ht="15" customHeight="1" x14ac:dyDescent="0.15">
      <c r="P133" s="5" t="s">
        <v>3045</v>
      </c>
      <c r="Q133" s="5">
        <v>2</v>
      </c>
      <c r="AH133" s="13"/>
      <c r="CX133" t="s">
        <v>144</v>
      </c>
      <c r="CY133" s="27" t="s">
        <v>5153</v>
      </c>
      <c r="CZ133" s="27" t="s">
        <v>5156</v>
      </c>
    </row>
    <row r="134" spans="16:105" ht="15" customHeight="1" x14ac:dyDescent="0.15">
      <c r="P134" s="5" t="s">
        <v>3046</v>
      </c>
      <c r="Q134" s="5">
        <v>1.5</v>
      </c>
      <c r="AH134" s="13"/>
      <c r="CX134" t="s">
        <v>638</v>
      </c>
      <c r="CZ134" s="27" t="s">
        <v>5160</v>
      </c>
    </row>
    <row r="135" spans="16:105" ht="15" customHeight="1" x14ac:dyDescent="0.15">
      <c r="P135" s="5" t="s">
        <v>3047</v>
      </c>
      <c r="Q135" s="5">
        <v>1.5</v>
      </c>
      <c r="AH135" s="13"/>
      <c r="CX135" t="s">
        <v>110</v>
      </c>
      <c r="CZ135" s="27" t="s">
        <v>5152</v>
      </c>
    </row>
    <row r="136" spans="16:105" ht="15" customHeight="1" x14ac:dyDescent="0.15">
      <c r="P136" s="5" t="s">
        <v>3048</v>
      </c>
      <c r="Q136" s="5">
        <v>1.2</v>
      </c>
      <c r="AH136" s="13"/>
      <c r="CX136" t="s">
        <v>563</v>
      </c>
      <c r="CZ136" s="27" t="s">
        <v>5152</v>
      </c>
    </row>
    <row r="137" spans="16:105" ht="15" customHeight="1" x14ac:dyDescent="0.15">
      <c r="P137" s="5" t="s">
        <v>3049</v>
      </c>
      <c r="Q137" s="5">
        <v>1</v>
      </c>
      <c r="AH137" s="13"/>
      <c r="CX137" t="s">
        <v>253</v>
      </c>
      <c r="CY137" s="27" t="s">
        <v>5166</v>
      </c>
      <c r="CZ137" s="27" t="s">
        <v>5165</v>
      </c>
    </row>
    <row r="138" spans="16:105" ht="15" customHeight="1" x14ac:dyDescent="0.15">
      <c r="AH138" s="13"/>
      <c r="CX138" t="s">
        <v>114</v>
      </c>
      <c r="CY138" s="27" t="s">
        <v>5152</v>
      </c>
      <c r="CZ138" s="27" t="s">
        <v>5157</v>
      </c>
    </row>
    <row r="139" spans="16:105" ht="15" customHeight="1" x14ac:dyDescent="0.15">
      <c r="P139" s="21"/>
      <c r="Q139" s="5" t="s">
        <v>3053</v>
      </c>
      <c r="AH139" s="13"/>
      <c r="CX139" t="s">
        <v>338</v>
      </c>
      <c r="CZ139" s="27" t="s">
        <v>5154</v>
      </c>
    </row>
    <row r="140" spans="16:105" ht="15" customHeight="1" x14ac:dyDescent="0.15">
      <c r="P140" s="5" t="s">
        <v>3045</v>
      </c>
      <c r="Q140" s="5">
        <v>2</v>
      </c>
      <c r="AH140" s="13"/>
      <c r="CX140" t="s">
        <v>461</v>
      </c>
      <c r="CZ140" s="27" t="s">
        <v>5154</v>
      </c>
    </row>
    <row r="141" spans="16:105" ht="15" customHeight="1" x14ac:dyDescent="0.15">
      <c r="P141" s="5" t="s">
        <v>3046</v>
      </c>
      <c r="Q141" s="5">
        <v>1.2</v>
      </c>
      <c r="AH141" s="13"/>
      <c r="CX141" t="s">
        <v>169</v>
      </c>
      <c r="CZ141" s="27" t="s">
        <v>5151</v>
      </c>
    </row>
    <row r="142" spans="16:105" ht="15" customHeight="1" x14ac:dyDescent="0.15">
      <c r="P142" s="5" t="s">
        <v>3047</v>
      </c>
      <c r="Q142" s="5">
        <v>1.2</v>
      </c>
      <c r="AH142" s="13"/>
      <c r="CX142" t="s">
        <v>478</v>
      </c>
      <c r="CZ142" s="27" t="s">
        <v>5152</v>
      </c>
    </row>
    <row r="143" spans="16:105" ht="15" customHeight="1" x14ac:dyDescent="0.15">
      <c r="P143" s="5" t="s">
        <v>3048</v>
      </c>
      <c r="Q143" s="5">
        <v>1</v>
      </c>
      <c r="R143" s="14"/>
      <c r="S143" s="14"/>
      <c r="T143" s="14"/>
      <c r="AH143" s="13"/>
      <c r="CX143" t="s">
        <v>694</v>
      </c>
      <c r="CY143" s="27" t="s">
        <v>5152</v>
      </c>
      <c r="CZ143" s="27" t="s">
        <v>5157</v>
      </c>
    </row>
    <row r="144" spans="16:105" ht="15" customHeight="1" x14ac:dyDescent="0.15">
      <c r="P144" s="5" t="s">
        <v>3049</v>
      </c>
      <c r="Q144" s="5">
        <v>1</v>
      </c>
      <c r="R144" s="14"/>
      <c r="S144" s="14"/>
      <c r="T144" s="14"/>
      <c r="AH144" s="13"/>
      <c r="CX144" t="s">
        <v>5089</v>
      </c>
      <c r="CY144" s="27" t="s">
        <v>5153</v>
      </c>
      <c r="CZ144" s="27" t="s">
        <v>5152</v>
      </c>
      <c r="DA144" s="27" t="s">
        <v>5152</v>
      </c>
    </row>
    <row r="145" spans="18:105" ht="15" customHeight="1" x14ac:dyDescent="0.15">
      <c r="R145" s="14"/>
      <c r="S145" s="14"/>
      <c r="T145" s="14"/>
      <c r="AH145" s="13"/>
      <c r="CX145" t="s">
        <v>4758</v>
      </c>
      <c r="CZ145" s="27" t="s">
        <v>5151</v>
      </c>
    </row>
    <row r="146" spans="18:105" ht="15" customHeight="1" x14ac:dyDescent="0.15">
      <c r="R146" s="14"/>
      <c r="S146" s="14"/>
      <c r="T146" s="14"/>
      <c r="AH146" s="13"/>
      <c r="CX146" t="s">
        <v>4743</v>
      </c>
      <c r="CZ146" s="27" t="s">
        <v>5151</v>
      </c>
    </row>
    <row r="147" spans="18:105" ht="15" customHeight="1" x14ac:dyDescent="0.15">
      <c r="AH147" s="13"/>
      <c r="CX147" t="s">
        <v>3813</v>
      </c>
      <c r="CZ147" s="27" t="s">
        <v>5151</v>
      </c>
    </row>
    <row r="148" spans="18:105" ht="15" customHeight="1" x14ac:dyDescent="0.15">
      <c r="AH148" s="13"/>
      <c r="CX148" t="s">
        <v>4006</v>
      </c>
      <c r="CZ148" s="27" t="s">
        <v>5153</v>
      </c>
    </row>
    <row r="149" spans="18:105" ht="15" customHeight="1" x14ac:dyDescent="0.15">
      <c r="AH149" s="13"/>
      <c r="CX149" t="s">
        <v>5066</v>
      </c>
      <c r="CY149" s="27" t="s">
        <v>5152</v>
      </c>
      <c r="CZ149" s="27" t="s">
        <v>5153</v>
      </c>
    </row>
    <row r="150" spans="18:105" ht="15" customHeight="1" x14ac:dyDescent="0.15">
      <c r="AH150" s="13"/>
      <c r="CX150" t="s">
        <v>4747</v>
      </c>
      <c r="CZ150" s="27" t="s">
        <v>5151</v>
      </c>
    </row>
    <row r="151" spans="18:105" ht="15" customHeight="1" x14ac:dyDescent="0.15">
      <c r="AH151" s="13"/>
      <c r="CX151" t="s">
        <v>4906</v>
      </c>
      <c r="CY151" s="27" t="s">
        <v>5153</v>
      </c>
      <c r="CZ151" s="27" t="s">
        <v>5151</v>
      </c>
    </row>
    <row r="152" spans="18:105" ht="15" customHeight="1" x14ac:dyDescent="0.15">
      <c r="AH152" s="13"/>
      <c r="CX152" t="s">
        <v>5080</v>
      </c>
      <c r="CY152" s="27" t="s">
        <v>5153</v>
      </c>
    </row>
    <row r="153" spans="18:105" ht="15" customHeight="1" x14ac:dyDescent="0.15">
      <c r="AH153" s="13"/>
      <c r="CX153" t="s">
        <v>4982</v>
      </c>
      <c r="CY153" s="27" t="s">
        <v>5153</v>
      </c>
      <c r="CZ153" s="27" t="s">
        <v>5154</v>
      </c>
      <c r="DA153" s="27" t="s">
        <v>5154</v>
      </c>
    </row>
    <row r="154" spans="18:105" ht="15" customHeight="1" x14ac:dyDescent="0.15">
      <c r="AH154" s="13"/>
      <c r="CX154" t="s">
        <v>4981</v>
      </c>
      <c r="CY154" s="27" t="s">
        <v>5153</v>
      </c>
      <c r="CZ154" s="27" t="s">
        <v>5151</v>
      </c>
    </row>
    <row r="155" spans="18:105" ht="15" customHeight="1" x14ac:dyDescent="0.15">
      <c r="AH155" s="13"/>
      <c r="CX155" t="s">
        <v>3348</v>
      </c>
      <c r="CZ155" s="27" t="s">
        <v>5153</v>
      </c>
    </row>
    <row r="156" spans="18:105" ht="15" customHeight="1" x14ac:dyDescent="0.15">
      <c r="AH156" s="13"/>
      <c r="CX156" t="s">
        <v>4643</v>
      </c>
      <c r="CZ156" s="27" t="s">
        <v>5153</v>
      </c>
    </row>
    <row r="157" spans="18:105" ht="15" customHeight="1" x14ac:dyDescent="0.15">
      <c r="AH157" s="13"/>
      <c r="CX157" t="s">
        <v>3343</v>
      </c>
      <c r="CZ157" s="27" t="s">
        <v>5154</v>
      </c>
    </row>
    <row r="158" spans="18:105" ht="15" customHeight="1" x14ac:dyDescent="0.15">
      <c r="AH158" s="13"/>
      <c r="CX158" t="s">
        <v>3270</v>
      </c>
      <c r="CZ158" s="27" t="s">
        <v>5154</v>
      </c>
    </row>
    <row r="159" spans="18:105" ht="15" customHeight="1" x14ac:dyDescent="0.15">
      <c r="AH159" s="13"/>
      <c r="CX159" t="s">
        <v>5014</v>
      </c>
      <c r="CY159" s="27" t="s">
        <v>5153</v>
      </c>
      <c r="CZ159" s="27" t="s">
        <v>2936</v>
      </c>
    </row>
    <row r="160" spans="18:105" ht="15" customHeight="1" x14ac:dyDescent="0.15">
      <c r="AH160" s="13"/>
      <c r="CX160" t="s">
        <v>4944</v>
      </c>
      <c r="CY160" s="27" t="s">
        <v>5154</v>
      </c>
      <c r="CZ160" s="27" t="s">
        <v>5153</v>
      </c>
    </row>
    <row r="161" spans="18:105" ht="15" customHeight="1" x14ac:dyDescent="0.15">
      <c r="R161" s="14"/>
      <c r="S161" s="14"/>
      <c r="T161" s="14"/>
      <c r="AH161" s="13"/>
      <c r="CX161" t="s">
        <v>3316</v>
      </c>
      <c r="CZ161" s="27" t="s">
        <v>5152</v>
      </c>
    </row>
    <row r="162" spans="18:105" ht="15" customHeight="1" x14ac:dyDescent="0.15">
      <c r="R162" s="14"/>
      <c r="S162" s="14"/>
      <c r="T162" s="14"/>
      <c r="AH162" s="13"/>
      <c r="CX162" t="s">
        <v>3236</v>
      </c>
      <c r="CZ162" s="27" t="s">
        <v>5152</v>
      </c>
    </row>
    <row r="163" spans="18:105" ht="15" customHeight="1" x14ac:dyDescent="0.15">
      <c r="R163" s="14"/>
      <c r="S163" s="14"/>
      <c r="T163" s="14"/>
      <c r="AH163" s="13"/>
      <c r="CX163" t="s">
        <v>4490</v>
      </c>
      <c r="CZ163" s="27" t="s">
        <v>5152</v>
      </c>
    </row>
    <row r="164" spans="18:105" ht="15" customHeight="1" x14ac:dyDescent="0.15">
      <c r="R164" s="14"/>
      <c r="S164" s="14"/>
      <c r="T164" s="14"/>
      <c r="AH164" s="13"/>
      <c r="CX164" t="s">
        <v>4648</v>
      </c>
      <c r="CZ164" s="27" t="s">
        <v>5153</v>
      </c>
    </row>
    <row r="165" spans="18:105" ht="15" customHeight="1" x14ac:dyDescent="0.15">
      <c r="AH165" s="13"/>
      <c r="CX165" t="s">
        <v>4888</v>
      </c>
      <c r="CZ165" s="27" t="s">
        <v>5154</v>
      </c>
    </row>
    <row r="166" spans="18:105" ht="15" customHeight="1" x14ac:dyDescent="0.15">
      <c r="AH166" s="13"/>
      <c r="CX166" t="s">
        <v>4522</v>
      </c>
      <c r="CZ166" s="27" t="s">
        <v>5154</v>
      </c>
    </row>
    <row r="167" spans="18:105" ht="15" customHeight="1" x14ac:dyDescent="0.15">
      <c r="AH167" s="13"/>
      <c r="CX167" t="s">
        <v>4971</v>
      </c>
      <c r="CY167" s="27" t="s">
        <v>5153</v>
      </c>
      <c r="CZ167" s="27" t="s">
        <v>5154</v>
      </c>
      <c r="DA167" s="27" t="s">
        <v>5154</v>
      </c>
    </row>
    <row r="168" spans="18:105" ht="15" customHeight="1" x14ac:dyDescent="0.15">
      <c r="AH168" s="13"/>
      <c r="CX168" t="s">
        <v>1523</v>
      </c>
      <c r="CZ168" s="27" t="s">
        <v>5153</v>
      </c>
    </row>
    <row r="169" spans="18:105" ht="15" customHeight="1" x14ac:dyDescent="0.15">
      <c r="AH169" s="13"/>
      <c r="CX169" t="s">
        <v>4492</v>
      </c>
      <c r="CZ169" s="27" t="s">
        <v>5153</v>
      </c>
    </row>
    <row r="170" spans="18:105" ht="15" customHeight="1" x14ac:dyDescent="0.15">
      <c r="AH170" s="13"/>
      <c r="CX170" t="s">
        <v>4889</v>
      </c>
      <c r="CY170" s="27" t="s">
        <v>5153</v>
      </c>
      <c r="CZ170" s="27" t="s">
        <v>5156</v>
      </c>
    </row>
    <row r="171" spans="18:105" ht="15" customHeight="1" x14ac:dyDescent="0.15">
      <c r="AH171" s="13"/>
      <c r="CX171" t="s">
        <v>4931</v>
      </c>
      <c r="CY171" s="27" t="s">
        <v>5154</v>
      </c>
      <c r="CZ171" s="27" t="s">
        <v>5153</v>
      </c>
    </row>
    <row r="172" spans="18:105" ht="15" customHeight="1" x14ac:dyDescent="0.15">
      <c r="AH172" s="13"/>
      <c r="CX172" t="s">
        <v>4651</v>
      </c>
      <c r="CZ172" s="27" t="s">
        <v>5153</v>
      </c>
    </row>
    <row r="173" spans="18:105" ht="15" customHeight="1" x14ac:dyDescent="0.15">
      <c r="AH173" s="13"/>
      <c r="CX173" t="s">
        <v>1575</v>
      </c>
      <c r="CY173" s="27" t="s">
        <v>5152</v>
      </c>
      <c r="CZ173" s="27" t="s">
        <v>5154</v>
      </c>
    </row>
    <row r="174" spans="18:105" ht="15" customHeight="1" x14ac:dyDescent="0.15">
      <c r="AH174" s="13"/>
      <c r="CX174" t="s">
        <v>4750</v>
      </c>
      <c r="CY174" s="27" t="s">
        <v>5153</v>
      </c>
      <c r="CZ174" s="27" t="s">
        <v>5154</v>
      </c>
    </row>
    <row r="175" spans="18:105" ht="15" customHeight="1" x14ac:dyDescent="0.15">
      <c r="AH175" s="13"/>
      <c r="CX175" t="s">
        <v>4751</v>
      </c>
      <c r="CY175" s="27" t="s">
        <v>5153</v>
      </c>
      <c r="CZ175" s="27" t="s">
        <v>5154</v>
      </c>
    </row>
    <row r="176" spans="18:105" ht="15" customHeight="1" x14ac:dyDescent="0.15">
      <c r="AH176" s="13"/>
      <c r="CX176" t="s">
        <v>5049</v>
      </c>
      <c r="CY176" s="27" t="s">
        <v>5152</v>
      </c>
      <c r="CZ176" s="27" t="s">
        <v>5153</v>
      </c>
    </row>
    <row r="177" spans="18:105" ht="15" customHeight="1" x14ac:dyDescent="0.15">
      <c r="AH177" s="13"/>
      <c r="CX177" t="s">
        <v>5179</v>
      </c>
      <c r="CY177" s="27" t="s">
        <v>5166</v>
      </c>
      <c r="CZ177" s="27" t="s">
        <v>5165</v>
      </c>
    </row>
    <row r="178" spans="18:105" ht="15" customHeight="1" x14ac:dyDescent="0.15">
      <c r="AH178" s="13"/>
      <c r="CX178" t="s">
        <v>4932</v>
      </c>
      <c r="CY178" s="27" t="s">
        <v>5153</v>
      </c>
      <c r="CZ178" s="27" t="s">
        <v>5151</v>
      </c>
      <c r="DA178" s="27" t="s">
        <v>5151</v>
      </c>
    </row>
    <row r="179" spans="18:105" ht="15" customHeight="1" x14ac:dyDescent="0.15">
      <c r="R179" s="14"/>
      <c r="S179" s="14"/>
      <c r="T179" s="14"/>
      <c r="AH179" s="13"/>
      <c r="CX179" t="s">
        <v>820</v>
      </c>
      <c r="CY179" s="27" t="s">
        <v>5157</v>
      </c>
      <c r="CZ179" s="27" t="s">
        <v>5152</v>
      </c>
    </row>
    <row r="180" spans="18:105" ht="15" customHeight="1" x14ac:dyDescent="0.15">
      <c r="R180" s="14"/>
      <c r="S180" s="14"/>
      <c r="T180" s="14"/>
      <c r="AH180" s="13"/>
      <c r="CX180" t="s">
        <v>4939</v>
      </c>
      <c r="CY180" s="27" t="s">
        <v>5153</v>
      </c>
      <c r="CZ180" s="27" t="s">
        <v>5154</v>
      </c>
      <c r="DA180" s="27" t="s">
        <v>5152</v>
      </c>
    </row>
    <row r="181" spans="18:105" ht="15" customHeight="1" x14ac:dyDescent="0.15">
      <c r="R181" s="14"/>
      <c r="S181" s="14"/>
      <c r="T181" s="14"/>
      <c r="AH181" s="13"/>
      <c r="CX181" t="s">
        <v>3819</v>
      </c>
      <c r="CZ181" s="27" t="s">
        <v>5154</v>
      </c>
    </row>
    <row r="182" spans="18:105" ht="15" customHeight="1" x14ac:dyDescent="0.15">
      <c r="R182" s="14"/>
      <c r="S182" s="14"/>
      <c r="T182" s="14"/>
      <c r="AH182" s="13"/>
      <c r="CX182" t="s">
        <v>558</v>
      </c>
      <c r="CY182" s="27" t="s">
        <v>5157</v>
      </c>
      <c r="CZ182" s="27" t="s">
        <v>5152</v>
      </c>
    </row>
    <row r="183" spans="18:105" ht="15" customHeight="1" x14ac:dyDescent="0.15">
      <c r="AH183" s="13"/>
      <c r="CX183" t="s">
        <v>3892</v>
      </c>
      <c r="CZ183" s="27" t="s">
        <v>5152</v>
      </c>
    </row>
    <row r="184" spans="18:105" ht="15" customHeight="1" x14ac:dyDescent="0.15">
      <c r="AH184" s="13"/>
      <c r="CX184" t="s">
        <v>3883</v>
      </c>
      <c r="CZ184" s="27" t="s">
        <v>5152</v>
      </c>
    </row>
    <row r="185" spans="18:105" ht="15" customHeight="1" x14ac:dyDescent="0.15">
      <c r="AH185" s="13"/>
      <c r="CX185" t="s">
        <v>456</v>
      </c>
      <c r="CY185" s="27" t="s">
        <v>5157</v>
      </c>
      <c r="CZ185" s="27" t="s">
        <v>5154</v>
      </c>
    </row>
    <row r="186" spans="18:105" ht="15" customHeight="1" x14ac:dyDescent="0.15">
      <c r="AH186" s="13"/>
      <c r="CX186" t="s">
        <v>5136</v>
      </c>
      <c r="CY186" s="27" t="s">
        <v>5151</v>
      </c>
      <c r="CZ186" s="27" t="s">
        <v>5154</v>
      </c>
    </row>
    <row r="187" spans="18:105" ht="15" customHeight="1" x14ac:dyDescent="0.15">
      <c r="AH187" s="13"/>
      <c r="CX187" t="s">
        <v>3352</v>
      </c>
      <c r="CZ187" s="27" t="s">
        <v>5151</v>
      </c>
    </row>
    <row r="188" spans="18:105" ht="15" customHeight="1" x14ac:dyDescent="0.15">
      <c r="AH188" s="13"/>
      <c r="CX188" t="s">
        <v>4500</v>
      </c>
      <c r="CZ188" s="27" t="s">
        <v>5153</v>
      </c>
    </row>
    <row r="189" spans="18:105" ht="15" customHeight="1" x14ac:dyDescent="0.15">
      <c r="AH189" s="13"/>
      <c r="CX189" t="s">
        <v>4979</v>
      </c>
      <c r="CY189" s="27" t="s">
        <v>5154</v>
      </c>
      <c r="CZ189" s="27" t="s">
        <v>5153</v>
      </c>
    </row>
    <row r="190" spans="18:105" ht="15" customHeight="1" x14ac:dyDescent="0.15">
      <c r="AH190" s="13"/>
      <c r="CX190" t="s">
        <v>4978</v>
      </c>
      <c r="CY190" s="27" t="s">
        <v>5168</v>
      </c>
      <c r="CZ190" s="27" t="s">
        <v>5153</v>
      </c>
    </row>
    <row r="191" spans="18:105" ht="15" customHeight="1" x14ac:dyDescent="0.15">
      <c r="AH191" s="13"/>
      <c r="CX191" t="s">
        <v>4940</v>
      </c>
      <c r="CY191" s="27" t="s">
        <v>5153</v>
      </c>
      <c r="CZ191" s="27" t="s">
        <v>5153</v>
      </c>
      <c r="DA191" s="27" t="s">
        <v>5152</v>
      </c>
    </row>
    <row r="192" spans="18:105" ht="15" customHeight="1" x14ac:dyDescent="0.15">
      <c r="AH192" s="13"/>
      <c r="CX192" t="s">
        <v>4501</v>
      </c>
      <c r="CZ192" s="27" t="s">
        <v>5153</v>
      </c>
    </row>
    <row r="193" spans="18:105" ht="15" customHeight="1" x14ac:dyDescent="0.15">
      <c r="AH193" s="13"/>
      <c r="CX193" t="s">
        <v>4826</v>
      </c>
      <c r="CY193" s="27" t="s">
        <v>5153</v>
      </c>
      <c r="CZ193" s="27" t="s">
        <v>5154</v>
      </c>
    </row>
    <row r="194" spans="18:105" ht="15" customHeight="1" x14ac:dyDescent="0.15">
      <c r="AH194" s="13"/>
      <c r="CX194" t="s">
        <v>4951</v>
      </c>
      <c r="CY194" s="27" t="s">
        <v>5153</v>
      </c>
      <c r="CZ194" s="27" t="s">
        <v>5153</v>
      </c>
      <c r="DA194" s="27" t="s">
        <v>5159</v>
      </c>
    </row>
    <row r="195" spans="18:105" ht="15" customHeight="1" x14ac:dyDescent="0.15">
      <c r="AH195" s="13"/>
      <c r="CX195" t="s">
        <v>3985</v>
      </c>
      <c r="CZ195" s="27" t="s">
        <v>5153</v>
      </c>
    </row>
    <row r="196" spans="18:105" ht="15" customHeight="1" x14ac:dyDescent="0.15">
      <c r="AH196" s="13"/>
      <c r="CX196" t="s">
        <v>4353</v>
      </c>
      <c r="CZ196" s="27" t="s">
        <v>5152</v>
      </c>
    </row>
    <row r="197" spans="18:105" ht="15" customHeight="1" x14ac:dyDescent="0.15">
      <c r="R197" s="14"/>
      <c r="S197" s="14"/>
      <c r="T197" s="14"/>
      <c r="AH197" s="13"/>
      <c r="CX197" t="s">
        <v>4503</v>
      </c>
      <c r="CZ197" s="27" t="s">
        <v>5152</v>
      </c>
    </row>
    <row r="198" spans="18:105" ht="15" customHeight="1" x14ac:dyDescent="0.15">
      <c r="R198" s="14"/>
      <c r="S198" s="14"/>
      <c r="T198" s="14"/>
      <c r="AH198" s="13"/>
      <c r="CX198" t="s">
        <v>5092</v>
      </c>
      <c r="CY198" s="27" t="s">
        <v>5152</v>
      </c>
      <c r="CZ198" s="27" t="s">
        <v>5153</v>
      </c>
    </row>
    <row r="199" spans="18:105" ht="15" customHeight="1" x14ac:dyDescent="0.15">
      <c r="R199" s="14"/>
      <c r="S199" s="14"/>
      <c r="T199" s="14"/>
      <c r="AH199" s="13"/>
      <c r="CX199" t="s">
        <v>4905</v>
      </c>
      <c r="CY199" s="27" t="s">
        <v>5153</v>
      </c>
      <c r="CZ199" s="27" t="s">
        <v>5153</v>
      </c>
      <c r="DA199" s="27" t="s">
        <v>5152</v>
      </c>
    </row>
    <row r="200" spans="18:105" ht="15" customHeight="1" x14ac:dyDescent="0.15">
      <c r="R200" s="14"/>
      <c r="S200" s="14"/>
      <c r="T200" s="14"/>
      <c r="AH200" s="13"/>
      <c r="CX200" t="s">
        <v>3886</v>
      </c>
      <c r="CY200" s="27" t="s">
        <v>5153</v>
      </c>
      <c r="CZ200" s="27" t="s">
        <v>5152</v>
      </c>
    </row>
    <row r="201" spans="18:105" ht="15" customHeight="1" x14ac:dyDescent="0.15">
      <c r="AH201" s="13"/>
      <c r="CX201" t="s">
        <v>5050</v>
      </c>
      <c r="CY201" s="27" t="s">
        <v>5153</v>
      </c>
      <c r="CZ201" s="27" t="s">
        <v>5154</v>
      </c>
      <c r="DA201" s="27" t="s">
        <v>5152</v>
      </c>
    </row>
    <row r="202" spans="18:105" ht="15" customHeight="1" x14ac:dyDescent="0.15">
      <c r="CX202" t="s">
        <v>3821</v>
      </c>
      <c r="CZ202" s="27" t="s">
        <v>5152</v>
      </c>
    </row>
    <row r="203" spans="18:105" ht="15" customHeight="1" x14ac:dyDescent="0.15">
      <c r="CX203" t="s">
        <v>4904</v>
      </c>
      <c r="CY203" s="27" t="s">
        <v>5153</v>
      </c>
      <c r="CZ203" s="27" t="s">
        <v>5153</v>
      </c>
      <c r="DA203" s="27" t="s">
        <v>5161</v>
      </c>
    </row>
    <row r="204" spans="18:105" ht="15" customHeight="1" x14ac:dyDescent="0.15">
      <c r="CX204" t="s">
        <v>3353</v>
      </c>
      <c r="CZ204" s="27" t="s">
        <v>5153</v>
      </c>
    </row>
    <row r="205" spans="18:105" ht="15" customHeight="1" x14ac:dyDescent="0.15">
      <c r="CX205" t="s">
        <v>4173</v>
      </c>
      <c r="CY205" s="27" t="s">
        <v>5153</v>
      </c>
      <c r="CZ205" s="27" t="s">
        <v>5156</v>
      </c>
    </row>
    <row r="206" spans="18:105" ht="15" customHeight="1" x14ac:dyDescent="0.15">
      <c r="CX206" t="s">
        <v>956</v>
      </c>
      <c r="CZ206" s="27" t="s">
        <v>5157</v>
      </c>
    </row>
    <row r="207" spans="18:105" ht="15" customHeight="1" x14ac:dyDescent="0.15">
      <c r="CX207" t="s">
        <v>398</v>
      </c>
      <c r="CY207" s="27" t="s">
        <v>5153</v>
      </c>
      <c r="CZ207" s="27" t="s">
        <v>5155</v>
      </c>
    </row>
    <row r="208" spans="18:105" ht="15" customHeight="1" x14ac:dyDescent="0.15">
      <c r="CX208" t="s">
        <v>3762</v>
      </c>
      <c r="CY208" s="27" t="s">
        <v>5153</v>
      </c>
      <c r="CZ208" s="27" t="s">
        <v>5155</v>
      </c>
    </row>
    <row r="209" spans="102:105" ht="15" customHeight="1" x14ac:dyDescent="0.15">
      <c r="CX209" t="s">
        <v>3900</v>
      </c>
      <c r="CZ209" s="27" t="s">
        <v>5151</v>
      </c>
    </row>
    <row r="210" spans="102:105" ht="15" customHeight="1" x14ac:dyDescent="0.15">
      <c r="CX210" t="s">
        <v>4533</v>
      </c>
      <c r="CZ210" s="27" t="s">
        <v>5153</v>
      </c>
    </row>
    <row r="211" spans="102:105" ht="15" customHeight="1" x14ac:dyDescent="0.15">
      <c r="CX211" t="s">
        <v>4537</v>
      </c>
      <c r="CY211" s="27" t="s">
        <v>5153</v>
      </c>
      <c r="CZ211" s="27" t="s">
        <v>5156</v>
      </c>
    </row>
    <row r="212" spans="102:105" ht="15" customHeight="1" x14ac:dyDescent="0.15">
      <c r="CX212" t="s">
        <v>3119</v>
      </c>
      <c r="CY212" s="27" t="s">
        <v>5152</v>
      </c>
      <c r="CZ212" s="27" t="s">
        <v>5155</v>
      </c>
    </row>
    <row r="213" spans="102:105" ht="15" customHeight="1" x14ac:dyDescent="0.15">
      <c r="CX213" t="s">
        <v>3091</v>
      </c>
      <c r="CY213" s="27" t="s">
        <v>5152</v>
      </c>
      <c r="CZ213" s="27" t="s">
        <v>5155</v>
      </c>
    </row>
    <row r="214" spans="102:105" ht="15" customHeight="1" x14ac:dyDescent="0.15">
      <c r="CX214" t="s">
        <v>4952</v>
      </c>
      <c r="CY214" s="27" t="s">
        <v>5153</v>
      </c>
      <c r="CZ214" s="27" t="s">
        <v>5153</v>
      </c>
      <c r="DA214" s="27" t="s">
        <v>5159</v>
      </c>
    </row>
    <row r="215" spans="102:105" ht="15" customHeight="1" x14ac:dyDescent="0.15">
      <c r="CX215" t="s">
        <v>3888</v>
      </c>
      <c r="CY215" s="27" t="s">
        <v>5153</v>
      </c>
      <c r="CZ215" s="27" t="s">
        <v>5154</v>
      </c>
    </row>
    <row r="216" spans="102:105" ht="15" customHeight="1" x14ac:dyDescent="0.15">
      <c r="CX216" t="s">
        <v>3823</v>
      </c>
      <c r="CZ216" s="27" t="s">
        <v>5151</v>
      </c>
    </row>
    <row r="217" spans="102:105" ht="15" customHeight="1" x14ac:dyDescent="0.15">
      <c r="CX217" t="s">
        <v>4954</v>
      </c>
      <c r="CY217" s="27" t="s">
        <v>5153</v>
      </c>
      <c r="CZ217" s="27" t="s">
        <v>5153</v>
      </c>
      <c r="DA217" s="27" t="s">
        <v>5168</v>
      </c>
    </row>
    <row r="218" spans="102:105" ht="15" customHeight="1" x14ac:dyDescent="0.15">
      <c r="CX218" t="s">
        <v>4251</v>
      </c>
      <c r="CY218" s="27" t="s">
        <v>5154</v>
      </c>
      <c r="CZ218" s="27" t="s">
        <v>5158</v>
      </c>
    </row>
    <row r="219" spans="102:105" ht="15" customHeight="1" x14ac:dyDescent="0.15">
      <c r="CX219" t="s">
        <v>4278</v>
      </c>
      <c r="CY219" s="27" t="s">
        <v>5154</v>
      </c>
      <c r="CZ219" s="27" t="s">
        <v>5158</v>
      </c>
    </row>
    <row r="220" spans="102:105" ht="15" customHeight="1" x14ac:dyDescent="0.15">
      <c r="CX220" t="s">
        <v>3412</v>
      </c>
      <c r="CY220" s="27" t="s">
        <v>5153</v>
      </c>
      <c r="CZ220" s="27" t="s">
        <v>5154</v>
      </c>
    </row>
    <row r="221" spans="102:105" ht="15" customHeight="1" x14ac:dyDescent="0.15">
      <c r="CX221" t="s">
        <v>3026</v>
      </c>
      <c r="CY221" s="27" t="s">
        <v>5153</v>
      </c>
      <c r="CZ221" s="27" t="s">
        <v>5154</v>
      </c>
    </row>
    <row r="222" spans="102:105" ht="15" customHeight="1" x14ac:dyDescent="0.15">
      <c r="CX222" t="s">
        <v>3148</v>
      </c>
      <c r="CY222" s="27" t="s">
        <v>5153</v>
      </c>
      <c r="CZ222" s="27" t="s">
        <v>5154</v>
      </c>
    </row>
    <row r="223" spans="102:105" ht="15" customHeight="1" x14ac:dyDescent="0.15">
      <c r="CX223" t="s">
        <v>5042</v>
      </c>
      <c r="CY223" s="27" t="s">
        <v>5153</v>
      </c>
      <c r="CZ223" s="27" t="s">
        <v>5151</v>
      </c>
    </row>
    <row r="224" spans="102:105" ht="15" customHeight="1" x14ac:dyDescent="0.15">
      <c r="CX224" t="s">
        <v>4832</v>
      </c>
      <c r="CY224" s="27" t="s">
        <v>5153</v>
      </c>
      <c r="CZ224" s="27" t="s">
        <v>5152</v>
      </c>
    </row>
    <row r="225" spans="102:105" ht="15" customHeight="1" x14ac:dyDescent="0.15">
      <c r="CX225" t="s">
        <v>4540</v>
      </c>
      <c r="CY225" s="27" t="s">
        <v>5154</v>
      </c>
      <c r="CZ225" s="27" t="s">
        <v>5152</v>
      </c>
    </row>
    <row r="226" spans="102:105" ht="15" customHeight="1" x14ac:dyDescent="0.15">
      <c r="CX226" t="s">
        <v>4980</v>
      </c>
      <c r="CY226" s="27" t="s">
        <v>5152</v>
      </c>
      <c r="CZ226" s="27" t="s">
        <v>5153</v>
      </c>
    </row>
    <row r="227" spans="102:105" ht="15" customHeight="1" x14ac:dyDescent="0.15">
      <c r="CX227" t="s">
        <v>5027</v>
      </c>
      <c r="CY227" s="27" t="s">
        <v>5151</v>
      </c>
      <c r="CZ227" s="27" t="s">
        <v>5153</v>
      </c>
      <c r="DA227" s="27" t="s">
        <v>5153</v>
      </c>
    </row>
    <row r="228" spans="102:105" ht="15" customHeight="1" x14ac:dyDescent="0.15">
      <c r="CX228" t="s">
        <v>3824</v>
      </c>
      <c r="CZ228" s="27" t="s">
        <v>5153</v>
      </c>
    </row>
    <row r="229" spans="102:105" ht="15" customHeight="1" x14ac:dyDescent="0.15">
      <c r="CX229" t="s">
        <v>5083</v>
      </c>
      <c r="CY229" s="27" t="s">
        <v>5151</v>
      </c>
      <c r="CZ229" s="27" t="s">
        <v>5153</v>
      </c>
      <c r="DA229" s="27" t="s">
        <v>5154</v>
      </c>
    </row>
    <row r="230" spans="102:105" ht="15" customHeight="1" x14ac:dyDescent="0.15">
      <c r="CX230" t="s">
        <v>4549</v>
      </c>
      <c r="CY230" s="27" t="s">
        <v>5153</v>
      </c>
      <c r="CZ230" s="27" t="s">
        <v>5167</v>
      </c>
    </row>
    <row r="231" spans="102:105" ht="15" customHeight="1" x14ac:dyDescent="0.15">
      <c r="CX231" t="s">
        <v>4552</v>
      </c>
      <c r="CY231" s="27" t="s">
        <v>5153</v>
      </c>
      <c r="CZ231" s="27" t="s">
        <v>5167</v>
      </c>
    </row>
    <row r="232" spans="102:105" ht="15" customHeight="1" x14ac:dyDescent="0.15">
      <c r="CX232" t="s">
        <v>379</v>
      </c>
      <c r="CZ232" s="27" t="s">
        <v>5152</v>
      </c>
    </row>
    <row r="233" spans="102:105" ht="15" customHeight="1" x14ac:dyDescent="0.15">
      <c r="CX233" t="s">
        <v>573</v>
      </c>
      <c r="CZ233" s="27" t="s">
        <v>5152</v>
      </c>
    </row>
    <row r="234" spans="102:105" ht="15" customHeight="1" x14ac:dyDescent="0.15">
      <c r="CX234" t="s">
        <v>3309</v>
      </c>
      <c r="CZ234" s="27" t="s">
        <v>5152</v>
      </c>
    </row>
    <row r="235" spans="102:105" ht="15" customHeight="1" x14ac:dyDescent="0.15">
      <c r="CX235" t="s">
        <v>4825</v>
      </c>
      <c r="CY235" s="27" t="s">
        <v>5153</v>
      </c>
      <c r="CZ235" s="27" t="s">
        <v>5152</v>
      </c>
    </row>
    <row r="236" spans="102:105" ht="15" customHeight="1" x14ac:dyDescent="0.15">
      <c r="CX236" t="s">
        <v>5071</v>
      </c>
      <c r="CY236" s="27" t="s">
        <v>5153</v>
      </c>
      <c r="CZ236" s="27" t="s">
        <v>5152</v>
      </c>
      <c r="DA236" s="27" t="s">
        <v>5152</v>
      </c>
    </row>
    <row r="237" spans="102:105" ht="15" customHeight="1" x14ac:dyDescent="0.15">
      <c r="CX237" t="s">
        <v>4898</v>
      </c>
      <c r="CY237" s="27" t="s">
        <v>5153</v>
      </c>
      <c r="CZ237" s="27" t="s">
        <v>5154</v>
      </c>
    </row>
    <row r="238" spans="102:105" ht="15" customHeight="1" x14ac:dyDescent="0.15">
      <c r="CX238" t="s">
        <v>4897</v>
      </c>
      <c r="CY238" s="27" t="s">
        <v>5153</v>
      </c>
      <c r="CZ238" s="27" t="s">
        <v>5153</v>
      </c>
      <c r="DA238" s="27" t="s">
        <v>5159</v>
      </c>
    </row>
    <row r="239" spans="102:105" ht="15" customHeight="1" x14ac:dyDescent="0.15">
      <c r="CX239" t="s">
        <v>3890</v>
      </c>
      <c r="CZ239" s="27" t="s">
        <v>5153</v>
      </c>
    </row>
    <row r="240" spans="102:105" ht="15" customHeight="1" x14ac:dyDescent="0.15">
      <c r="CX240" t="s">
        <v>4177</v>
      </c>
      <c r="CY240" s="27" t="s">
        <v>5154</v>
      </c>
      <c r="CZ240" s="27" t="s">
        <v>5152</v>
      </c>
    </row>
    <row r="241" spans="102:105" ht="15" customHeight="1" x14ac:dyDescent="0.15">
      <c r="CX241" t="s">
        <v>4901</v>
      </c>
      <c r="CY241" s="27" t="s">
        <v>5154</v>
      </c>
      <c r="CZ241" s="27" t="s">
        <v>5153</v>
      </c>
      <c r="DA241" s="27" t="s">
        <v>5153</v>
      </c>
    </row>
    <row r="242" spans="102:105" ht="15" customHeight="1" x14ac:dyDescent="0.15">
      <c r="CX242" t="s">
        <v>3904</v>
      </c>
      <c r="CZ242" s="27" t="s">
        <v>5154</v>
      </c>
    </row>
    <row r="243" spans="102:105" ht="15" customHeight="1" x14ac:dyDescent="0.15">
      <c r="CX243" t="s">
        <v>4756</v>
      </c>
      <c r="CY243" s="27" t="s">
        <v>5152</v>
      </c>
      <c r="CZ243" s="27" t="s">
        <v>2936</v>
      </c>
    </row>
    <row r="244" spans="102:105" ht="15" customHeight="1" x14ac:dyDescent="0.15">
      <c r="CX244" t="s">
        <v>5093</v>
      </c>
      <c r="CY244" s="27" t="s">
        <v>5154</v>
      </c>
      <c r="CZ244" s="27" t="s">
        <v>5153</v>
      </c>
    </row>
    <row r="245" spans="102:105" ht="15" customHeight="1" x14ac:dyDescent="0.15">
      <c r="CX245" t="s">
        <v>5175</v>
      </c>
      <c r="CZ245" s="27" t="s">
        <v>5152</v>
      </c>
    </row>
    <row r="246" spans="102:105" ht="15" customHeight="1" x14ac:dyDescent="0.15">
      <c r="CX246" t="s">
        <v>4716</v>
      </c>
      <c r="CZ246" s="27" t="s">
        <v>5152</v>
      </c>
    </row>
    <row r="247" spans="102:105" ht="15" customHeight="1" x14ac:dyDescent="0.15">
      <c r="CX247" t="s">
        <v>4639</v>
      </c>
      <c r="CZ247" s="27" t="s">
        <v>5152</v>
      </c>
    </row>
    <row r="248" spans="102:105" ht="15" customHeight="1" x14ac:dyDescent="0.15">
      <c r="CX248" t="s">
        <v>4782</v>
      </c>
      <c r="CY248" s="27" t="s">
        <v>5151</v>
      </c>
      <c r="CZ248" s="27" t="s">
        <v>5153</v>
      </c>
    </row>
    <row r="249" spans="102:105" ht="15" customHeight="1" x14ac:dyDescent="0.15">
      <c r="CX249" t="s">
        <v>581</v>
      </c>
      <c r="CZ249" s="27" t="s">
        <v>5157</v>
      </c>
    </row>
    <row r="250" spans="102:105" ht="15" customHeight="1" x14ac:dyDescent="0.15">
      <c r="CX250" t="s">
        <v>4556</v>
      </c>
      <c r="CZ250" s="27" t="s">
        <v>5153</v>
      </c>
    </row>
    <row r="251" spans="102:105" ht="15" customHeight="1" x14ac:dyDescent="0.15">
      <c r="CX251" t="s">
        <v>4991</v>
      </c>
      <c r="CZ251" s="27" t="s">
        <v>5151</v>
      </c>
    </row>
    <row r="252" spans="102:105" ht="15" customHeight="1" x14ac:dyDescent="0.15">
      <c r="CX252" t="s">
        <v>4956</v>
      </c>
      <c r="CY252" s="27" t="s">
        <v>5153</v>
      </c>
      <c r="CZ252" s="27" t="s">
        <v>5151</v>
      </c>
    </row>
    <row r="253" spans="102:105" ht="15" customHeight="1" x14ac:dyDescent="0.15">
      <c r="CX253" t="s">
        <v>4759</v>
      </c>
      <c r="CZ253" s="27" t="s">
        <v>5152</v>
      </c>
    </row>
    <row r="254" spans="102:105" ht="15" customHeight="1" x14ac:dyDescent="0.15">
      <c r="CX254" t="s">
        <v>3522</v>
      </c>
      <c r="CZ254" s="27" t="s">
        <v>5152</v>
      </c>
    </row>
    <row r="255" spans="102:105" ht="15" customHeight="1" x14ac:dyDescent="0.15">
      <c r="CX255" t="s">
        <v>4047</v>
      </c>
      <c r="CZ255" s="27" t="s">
        <v>5153</v>
      </c>
    </row>
    <row r="256" spans="102:105" ht="15" customHeight="1" x14ac:dyDescent="0.15">
      <c r="CX256" t="s">
        <v>4957</v>
      </c>
      <c r="CY256" s="27" t="s">
        <v>5153</v>
      </c>
      <c r="CZ256" s="27" t="s">
        <v>5152</v>
      </c>
      <c r="DA256" s="27" t="s">
        <v>5152</v>
      </c>
    </row>
    <row r="257" spans="102:105" ht="15" customHeight="1" x14ac:dyDescent="0.15">
      <c r="CX257" t="s">
        <v>5121</v>
      </c>
      <c r="CY257" s="27" t="s">
        <v>5153</v>
      </c>
      <c r="CZ257" s="27" t="s">
        <v>5153</v>
      </c>
      <c r="DA257" s="27" t="s">
        <v>5159</v>
      </c>
    </row>
    <row r="258" spans="102:105" ht="15" customHeight="1" x14ac:dyDescent="0.15">
      <c r="CX258" t="s">
        <v>4902</v>
      </c>
      <c r="CY258" s="27" t="s">
        <v>5153</v>
      </c>
      <c r="CZ258" s="27" t="s">
        <v>5153</v>
      </c>
      <c r="DA258" s="27" t="s">
        <v>5152</v>
      </c>
    </row>
    <row r="259" spans="102:105" ht="15" customHeight="1" x14ac:dyDescent="0.15">
      <c r="CX259" t="s">
        <v>4181</v>
      </c>
      <c r="CZ259" s="27" t="s">
        <v>5153</v>
      </c>
    </row>
    <row r="260" spans="102:105" ht="15" customHeight="1" x14ac:dyDescent="0.15">
      <c r="CX260" t="s">
        <v>3831</v>
      </c>
      <c r="CZ260" s="27" t="s">
        <v>5153</v>
      </c>
    </row>
    <row r="261" spans="102:105" ht="15" customHeight="1" x14ac:dyDescent="0.15">
      <c r="CX261" t="s">
        <v>5025</v>
      </c>
      <c r="CY261" s="27" t="s">
        <v>5152</v>
      </c>
      <c r="CZ261" s="27" t="s">
        <v>5153</v>
      </c>
    </row>
    <row r="262" spans="102:105" ht="15" customHeight="1" x14ac:dyDescent="0.15">
      <c r="CX262" t="s">
        <v>5001</v>
      </c>
      <c r="CY262" s="27" t="s">
        <v>5153</v>
      </c>
      <c r="CZ262" s="27" t="s">
        <v>5153</v>
      </c>
      <c r="DA262" s="27" t="s">
        <v>5151</v>
      </c>
    </row>
    <row r="263" spans="102:105" ht="15" customHeight="1" x14ac:dyDescent="0.15">
      <c r="CX263" t="s">
        <v>3832</v>
      </c>
      <c r="CZ263" s="27" t="s">
        <v>5153</v>
      </c>
    </row>
    <row r="264" spans="102:105" ht="15" customHeight="1" x14ac:dyDescent="0.15">
      <c r="CX264" t="s">
        <v>4504</v>
      </c>
      <c r="CY264" s="27" t="s">
        <v>5153</v>
      </c>
      <c r="CZ264" s="27" t="s">
        <v>5151</v>
      </c>
    </row>
    <row r="265" spans="102:105" ht="15" customHeight="1" x14ac:dyDescent="0.15">
      <c r="CX265" t="s">
        <v>4558</v>
      </c>
      <c r="CZ265" s="27" t="s">
        <v>5151</v>
      </c>
    </row>
    <row r="266" spans="102:105" ht="15" customHeight="1" x14ac:dyDescent="0.15">
      <c r="CX266" t="s">
        <v>3910</v>
      </c>
      <c r="CZ266" s="27" t="s">
        <v>5154</v>
      </c>
    </row>
    <row r="267" spans="102:105" ht="15" customHeight="1" x14ac:dyDescent="0.15">
      <c r="CX267" t="s">
        <v>5028</v>
      </c>
      <c r="CY267" s="27" t="s">
        <v>5153</v>
      </c>
      <c r="CZ267" s="27" t="s">
        <v>5153</v>
      </c>
      <c r="DA267" s="27" t="s">
        <v>5152</v>
      </c>
    </row>
    <row r="268" spans="102:105" ht="15" customHeight="1" x14ac:dyDescent="0.15">
      <c r="CX268" t="s">
        <v>4187</v>
      </c>
      <c r="CZ268" s="27" t="s">
        <v>5153</v>
      </c>
    </row>
    <row r="269" spans="102:105" ht="15" customHeight="1" x14ac:dyDescent="0.15">
      <c r="CX269" t="s">
        <v>5098</v>
      </c>
      <c r="CY269" s="27" t="s">
        <v>5152</v>
      </c>
      <c r="CZ269" s="27" t="s">
        <v>5153</v>
      </c>
    </row>
    <row r="270" spans="102:105" ht="15" customHeight="1" x14ac:dyDescent="0.15">
      <c r="CX270" t="s">
        <v>2916</v>
      </c>
      <c r="CZ270" s="27" t="s">
        <v>5152</v>
      </c>
    </row>
    <row r="271" spans="102:105" ht="15" customHeight="1" x14ac:dyDescent="0.15">
      <c r="CX271" t="s">
        <v>705</v>
      </c>
      <c r="CZ271" s="27" t="s">
        <v>5152</v>
      </c>
    </row>
    <row r="272" spans="102:105" ht="15" customHeight="1" x14ac:dyDescent="0.15">
      <c r="CX272" t="s">
        <v>5087</v>
      </c>
      <c r="CY272" s="27" t="s">
        <v>5153</v>
      </c>
      <c r="CZ272" s="27" t="s">
        <v>5154</v>
      </c>
      <c r="DA272" s="27" t="s">
        <v>5152</v>
      </c>
    </row>
    <row r="273" spans="102:105" ht="15" customHeight="1" x14ac:dyDescent="0.15">
      <c r="CX273" t="s">
        <v>4297</v>
      </c>
      <c r="CY273" s="27" t="s">
        <v>5153</v>
      </c>
      <c r="CZ273" s="27" t="s">
        <v>5152</v>
      </c>
    </row>
    <row r="274" spans="102:105" ht="15" customHeight="1" x14ac:dyDescent="0.15">
      <c r="CX274" t="s">
        <v>4918</v>
      </c>
      <c r="CY274" s="27" t="s">
        <v>5166</v>
      </c>
      <c r="CZ274" s="27" t="s">
        <v>5168</v>
      </c>
    </row>
    <row r="275" spans="102:105" ht="15" customHeight="1" x14ac:dyDescent="0.15">
      <c r="CX275" t="s">
        <v>4908</v>
      </c>
      <c r="CY275" s="27" t="s">
        <v>5153</v>
      </c>
      <c r="CZ275" s="27" t="s">
        <v>5153</v>
      </c>
      <c r="DA275" s="27" t="s">
        <v>5168</v>
      </c>
    </row>
    <row r="276" spans="102:105" ht="15" customHeight="1" x14ac:dyDescent="0.15">
      <c r="CX276" t="s">
        <v>137</v>
      </c>
      <c r="CY276" s="27" t="s">
        <v>5153</v>
      </c>
      <c r="CZ276" s="27" t="s">
        <v>5154</v>
      </c>
    </row>
    <row r="277" spans="102:105" ht="15" customHeight="1" x14ac:dyDescent="0.15">
      <c r="CX277" t="s">
        <v>716</v>
      </c>
      <c r="CY277" s="27" t="s">
        <v>5153</v>
      </c>
      <c r="CZ277" s="27" t="s">
        <v>5154</v>
      </c>
    </row>
    <row r="278" spans="102:105" ht="15" customHeight="1" x14ac:dyDescent="0.15">
      <c r="CX278" t="s">
        <v>720</v>
      </c>
      <c r="CY278" s="27" t="s">
        <v>5153</v>
      </c>
      <c r="CZ278" s="27" t="s">
        <v>5154</v>
      </c>
    </row>
    <row r="279" spans="102:105" ht="15" customHeight="1" x14ac:dyDescent="0.15">
      <c r="CX279" t="s">
        <v>3545</v>
      </c>
      <c r="CY279" s="27" t="s">
        <v>5153</v>
      </c>
      <c r="CZ279" s="27" t="s">
        <v>5153</v>
      </c>
    </row>
    <row r="280" spans="102:105" ht="15" customHeight="1" x14ac:dyDescent="0.15">
      <c r="CX280" t="s">
        <v>4864</v>
      </c>
      <c r="CY280" s="27" t="s">
        <v>5153</v>
      </c>
      <c r="CZ280" s="27" t="s">
        <v>5153</v>
      </c>
      <c r="DA280" s="27" t="s">
        <v>5166</v>
      </c>
    </row>
    <row r="281" spans="102:105" ht="15" customHeight="1" x14ac:dyDescent="0.15">
      <c r="CX281" t="s">
        <v>4506</v>
      </c>
      <c r="CY281" s="27" t="s">
        <v>5153</v>
      </c>
      <c r="CZ281" s="27" t="s">
        <v>5152</v>
      </c>
    </row>
    <row r="282" spans="102:105" ht="15" customHeight="1" x14ac:dyDescent="0.15">
      <c r="CX282" t="s">
        <v>4734</v>
      </c>
      <c r="CZ282" s="27" t="s">
        <v>5153</v>
      </c>
    </row>
    <row r="283" spans="102:105" ht="15" customHeight="1" x14ac:dyDescent="0.15">
      <c r="CX283" t="s">
        <v>3345</v>
      </c>
      <c r="CY283" s="27" t="s">
        <v>5154</v>
      </c>
      <c r="CZ283" s="27" t="s">
        <v>5158</v>
      </c>
    </row>
    <row r="284" spans="102:105" ht="15" customHeight="1" x14ac:dyDescent="0.15">
      <c r="CX284" t="s">
        <v>3366</v>
      </c>
      <c r="CY284" s="27" t="s">
        <v>5154</v>
      </c>
      <c r="CZ284" s="27" t="s">
        <v>5158</v>
      </c>
    </row>
    <row r="285" spans="102:105" ht="15" customHeight="1" x14ac:dyDescent="0.15">
      <c r="CX285" t="s">
        <v>5099</v>
      </c>
      <c r="CY285" s="27" t="s">
        <v>5153</v>
      </c>
      <c r="CZ285" s="27" t="s">
        <v>5153</v>
      </c>
      <c r="DA285" s="27" t="s">
        <v>5159</v>
      </c>
    </row>
    <row r="286" spans="102:105" ht="15" customHeight="1" x14ac:dyDescent="0.15">
      <c r="CX286" t="s">
        <v>603</v>
      </c>
      <c r="CY286" s="27" t="s">
        <v>5157</v>
      </c>
      <c r="CZ286" s="27" t="s">
        <v>5152</v>
      </c>
    </row>
    <row r="287" spans="102:105" ht="15" customHeight="1" x14ac:dyDescent="0.15">
      <c r="CX287" t="s">
        <v>5065</v>
      </c>
      <c r="CY287" s="27" t="s">
        <v>5153</v>
      </c>
      <c r="CZ287" s="27" t="s">
        <v>5153</v>
      </c>
    </row>
    <row r="288" spans="102:105" ht="15" customHeight="1" x14ac:dyDescent="0.15">
      <c r="CX288" t="s">
        <v>3814</v>
      </c>
      <c r="CZ288" s="27" t="s">
        <v>5153</v>
      </c>
    </row>
    <row r="289" spans="102:105" ht="15" customHeight="1" x14ac:dyDescent="0.15">
      <c r="CX289" t="s">
        <v>3771</v>
      </c>
      <c r="CZ289" s="27" t="s">
        <v>5153</v>
      </c>
    </row>
    <row r="290" spans="102:105" ht="15" customHeight="1" x14ac:dyDescent="0.15">
      <c r="CX290" t="s">
        <v>5003</v>
      </c>
      <c r="CY290" s="27" t="s">
        <v>5153</v>
      </c>
      <c r="CZ290" s="27" t="s">
        <v>5151</v>
      </c>
      <c r="DA290" s="27" t="s">
        <v>5151</v>
      </c>
    </row>
    <row r="291" spans="102:105" ht="15" customHeight="1" x14ac:dyDescent="0.15">
      <c r="CX291" t="s">
        <v>4561</v>
      </c>
      <c r="CZ291" s="27" t="s">
        <v>5152</v>
      </c>
    </row>
    <row r="292" spans="102:105" ht="15" customHeight="1" x14ac:dyDescent="0.15">
      <c r="CX292" t="s">
        <v>4304</v>
      </c>
      <c r="CZ292" s="27" t="s">
        <v>5153</v>
      </c>
    </row>
    <row r="293" spans="102:105" ht="15" customHeight="1" x14ac:dyDescent="0.15">
      <c r="CX293" t="s">
        <v>3369</v>
      </c>
      <c r="CZ293" s="27" t="s">
        <v>5153</v>
      </c>
    </row>
    <row r="294" spans="102:105" ht="15" customHeight="1" x14ac:dyDescent="0.15">
      <c r="CX294" t="s">
        <v>890</v>
      </c>
      <c r="CY294" s="27" t="s">
        <v>2936</v>
      </c>
      <c r="CZ294" s="27" t="s">
        <v>5153</v>
      </c>
    </row>
    <row r="295" spans="102:105" ht="15" customHeight="1" x14ac:dyDescent="0.15">
      <c r="CX295" t="s">
        <v>3370</v>
      </c>
      <c r="CZ295" s="27" t="s">
        <v>5154</v>
      </c>
    </row>
    <row r="296" spans="102:105" ht="15" customHeight="1" x14ac:dyDescent="0.15">
      <c r="CX296" t="s">
        <v>4833</v>
      </c>
      <c r="CY296" s="27" t="s">
        <v>5154</v>
      </c>
      <c r="CZ296" s="27" t="s">
        <v>5152</v>
      </c>
    </row>
    <row r="297" spans="102:105" ht="15" customHeight="1" x14ac:dyDescent="0.15">
      <c r="CX297" t="s">
        <v>4914</v>
      </c>
      <c r="CY297" s="27" t="s">
        <v>5153</v>
      </c>
      <c r="CZ297" s="27" t="s">
        <v>5154</v>
      </c>
    </row>
    <row r="298" spans="102:105" ht="15" customHeight="1" x14ac:dyDescent="0.15">
      <c r="CX298" t="s">
        <v>4850</v>
      </c>
      <c r="CY298" s="27" t="s">
        <v>5153</v>
      </c>
      <c r="CZ298" s="27" t="s">
        <v>5152</v>
      </c>
    </row>
    <row r="299" spans="102:105" ht="15" customHeight="1" x14ac:dyDescent="0.15">
      <c r="CX299" t="s">
        <v>4563</v>
      </c>
      <c r="CZ299" s="27" t="s">
        <v>5153</v>
      </c>
    </row>
    <row r="300" spans="102:105" ht="15" customHeight="1" x14ac:dyDescent="0.15">
      <c r="CX300" t="s">
        <v>3835</v>
      </c>
      <c r="CZ300" s="27" t="s">
        <v>5153</v>
      </c>
    </row>
    <row r="301" spans="102:105" ht="15" customHeight="1" x14ac:dyDescent="0.15">
      <c r="CX301" t="s">
        <v>3973</v>
      </c>
      <c r="CZ301" s="27" t="s">
        <v>5153</v>
      </c>
    </row>
    <row r="302" spans="102:105" ht="15" customHeight="1" x14ac:dyDescent="0.15">
      <c r="CX302" t="s">
        <v>5051</v>
      </c>
      <c r="CY302" s="27" t="s">
        <v>5153</v>
      </c>
      <c r="CZ302" s="27" t="s">
        <v>5153</v>
      </c>
      <c r="DA302" s="27" t="s">
        <v>5152</v>
      </c>
    </row>
    <row r="303" spans="102:105" ht="15" customHeight="1" x14ac:dyDescent="0.15">
      <c r="CX303" t="s">
        <v>4787</v>
      </c>
      <c r="CY303" s="27" t="s">
        <v>5153</v>
      </c>
      <c r="CZ303" s="27" t="s">
        <v>5152</v>
      </c>
    </row>
    <row r="304" spans="102:105" ht="15" customHeight="1" x14ac:dyDescent="0.15">
      <c r="CX304" t="s">
        <v>3837</v>
      </c>
      <c r="CZ304" s="27" t="s">
        <v>5152</v>
      </c>
    </row>
    <row r="305" spans="102:105" ht="15" customHeight="1" x14ac:dyDescent="0.15">
      <c r="CX305" t="s">
        <v>4983</v>
      </c>
      <c r="CY305" s="27" t="s">
        <v>5151</v>
      </c>
      <c r="CZ305" s="27" t="s">
        <v>5151</v>
      </c>
    </row>
    <row r="306" spans="102:105" ht="15" customHeight="1" x14ac:dyDescent="0.15">
      <c r="CX306" t="s">
        <v>4399</v>
      </c>
      <c r="CZ306" s="27" t="s">
        <v>5153</v>
      </c>
    </row>
    <row r="307" spans="102:105" ht="15" customHeight="1" x14ac:dyDescent="0.15">
      <c r="CX307" t="s">
        <v>4508</v>
      </c>
      <c r="CY307" s="27" t="s">
        <v>5153</v>
      </c>
      <c r="CZ307" s="27" t="s">
        <v>5153</v>
      </c>
    </row>
    <row r="308" spans="102:105" ht="15" customHeight="1" x14ac:dyDescent="0.15">
      <c r="CX308" t="s">
        <v>3371</v>
      </c>
      <c r="CZ308" s="27" t="s">
        <v>5152</v>
      </c>
    </row>
    <row r="309" spans="102:105" ht="15" customHeight="1" x14ac:dyDescent="0.15">
      <c r="CX309" t="s">
        <v>5022</v>
      </c>
      <c r="CY309" s="27" t="s">
        <v>5153</v>
      </c>
      <c r="CZ309" s="27" t="s">
        <v>5153</v>
      </c>
      <c r="DA309" s="27" t="s">
        <v>5153</v>
      </c>
    </row>
    <row r="310" spans="102:105" ht="15" customHeight="1" x14ac:dyDescent="0.15">
      <c r="CX310" t="s">
        <v>4569</v>
      </c>
      <c r="CZ310" s="27" t="s">
        <v>5152</v>
      </c>
    </row>
    <row r="311" spans="102:105" ht="15" customHeight="1" x14ac:dyDescent="0.15">
      <c r="CX311" t="s">
        <v>4571</v>
      </c>
      <c r="CZ311" s="27" t="s">
        <v>5151</v>
      </c>
    </row>
    <row r="312" spans="102:105" ht="15" customHeight="1" x14ac:dyDescent="0.15">
      <c r="CX312" t="s">
        <v>994</v>
      </c>
      <c r="CZ312" s="27" t="s">
        <v>5151</v>
      </c>
    </row>
    <row r="313" spans="102:105" ht="15" customHeight="1" x14ac:dyDescent="0.15">
      <c r="CX313" t="s">
        <v>3974</v>
      </c>
      <c r="CZ313" s="27" t="s">
        <v>5151</v>
      </c>
    </row>
    <row r="314" spans="102:105" ht="15" customHeight="1" x14ac:dyDescent="0.15">
      <c r="CX314" t="s">
        <v>3245</v>
      </c>
      <c r="CZ314" s="27" t="s">
        <v>5151</v>
      </c>
    </row>
    <row r="315" spans="102:105" ht="15" customHeight="1" x14ac:dyDescent="0.15">
      <c r="CX315" t="s">
        <v>4789</v>
      </c>
      <c r="CY315" s="27" t="s">
        <v>5153</v>
      </c>
      <c r="CZ315" s="27" t="s">
        <v>5153</v>
      </c>
    </row>
    <row r="316" spans="102:105" ht="15" customHeight="1" x14ac:dyDescent="0.15">
      <c r="CX316" t="s">
        <v>3574</v>
      </c>
      <c r="CZ316" s="27" t="s">
        <v>5152</v>
      </c>
    </row>
    <row r="317" spans="102:105" ht="15" customHeight="1" x14ac:dyDescent="0.15">
      <c r="CX317" t="s">
        <v>5070</v>
      </c>
      <c r="CY317" s="27" t="s">
        <v>5153</v>
      </c>
      <c r="CZ317" s="27" t="s">
        <v>5153</v>
      </c>
      <c r="DA317" s="27" t="s">
        <v>5152</v>
      </c>
    </row>
    <row r="318" spans="102:105" ht="15" customHeight="1" x14ac:dyDescent="0.15">
      <c r="CX318" t="s">
        <v>4401</v>
      </c>
      <c r="CZ318" s="27" t="s">
        <v>5153</v>
      </c>
    </row>
    <row r="319" spans="102:105" ht="15" customHeight="1" x14ac:dyDescent="0.15">
      <c r="CX319" t="s">
        <v>4862</v>
      </c>
      <c r="CY319" s="27" t="s">
        <v>5151</v>
      </c>
      <c r="CZ319" s="27" t="s">
        <v>5153</v>
      </c>
    </row>
    <row r="320" spans="102:105" ht="15" customHeight="1" x14ac:dyDescent="0.15">
      <c r="CX320" t="s">
        <v>4313</v>
      </c>
      <c r="CY320" s="27" t="s">
        <v>5153</v>
      </c>
      <c r="CZ320" s="27" t="s">
        <v>2936</v>
      </c>
    </row>
    <row r="321" spans="102:105" ht="15" customHeight="1" x14ac:dyDescent="0.15">
      <c r="CX321" t="s">
        <v>4402</v>
      </c>
      <c r="CZ321" s="27" t="s">
        <v>5153</v>
      </c>
    </row>
    <row r="322" spans="102:105" ht="15" customHeight="1" x14ac:dyDescent="0.15">
      <c r="CX322" t="s">
        <v>5111</v>
      </c>
      <c r="CY322" s="27" t="s">
        <v>5152</v>
      </c>
      <c r="CZ322" s="27" t="s">
        <v>5153</v>
      </c>
    </row>
    <row r="323" spans="102:105" ht="15" customHeight="1" x14ac:dyDescent="0.15">
      <c r="CX323" t="s">
        <v>1172</v>
      </c>
      <c r="CY323" s="27" t="s">
        <v>5167</v>
      </c>
      <c r="CZ323" s="27" t="s">
        <v>5153</v>
      </c>
    </row>
    <row r="324" spans="102:105" ht="15" customHeight="1" x14ac:dyDescent="0.15">
      <c r="CX324" t="s">
        <v>3294</v>
      </c>
      <c r="CZ324" s="27" t="s">
        <v>5153</v>
      </c>
    </row>
    <row r="325" spans="102:105" ht="15" customHeight="1" x14ac:dyDescent="0.15">
      <c r="CX325" t="s">
        <v>4315</v>
      </c>
      <c r="CY325" s="27" t="s">
        <v>5153</v>
      </c>
      <c r="CZ325" s="27" t="s">
        <v>5152</v>
      </c>
    </row>
    <row r="326" spans="102:105" ht="15" customHeight="1" x14ac:dyDescent="0.15">
      <c r="CX326" t="s">
        <v>4894</v>
      </c>
      <c r="CY326" s="27" t="s">
        <v>5153</v>
      </c>
      <c r="CZ326" s="27" t="s">
        <v>5152</v>
      </c>
      <c r="DA326" s="27" t="s">
        <v>5152</v>
      </c>
    </row>
    <row r="327" spans="102:105" ht="15" customHeight="1" x14ac:dyDescent="0.15">
      <c r="CX327" t="s">
        <v>4762</v>
      </c>
      <c r="CY327" s="27" t="s">
        <v>5153</v>
      </c>
      <c r="CZ327" s="27" t="s">
        <v>2936</v>
      </c>
    </row>
    <row r="328" spans="102:105" ht="15" customHeight="1" x14ac:dyDescent="0.15">
      <c r="CX328" t="s">
        <v>5123</v>
      </c>
      <c r="CY328" s="27" t="s">
        <v>5153</v>
      </c>
      <c r="CZ328" s="27" t="s">
        <v>5153</v>
      </c>
      <c r="DA328" s="27" t="s">
        <v>5152</v>
      </c>
    </row>
    <row r="329" spans="102:105" ht="15" customHeight="1" x14ac:dyDescent="0.15">
      <c r="CX329" t="s">
        <v>4834</v>
      </c>
      <c r="CY329" s="27" t="s">
        <v>5153</v>
      </c>
      <c r="CZ329" s="27" t="s">
        <v>5152</v>
      </c>
    </row>
    <row r="330" spans="102:105" ht="15" customHeight="1" x14ac:dyDescent="0.15">
      <c r="CX330" t="s">
        <v>82</v>
      </c>
      <c r="CY330" s="27" t="s">
        <v>5167</v>
      </c>
      <c r="CZ330" s="27" t="s">
        <v>5153</v>
      </c>
    </row>
    <row r="331" spans="102:105" ht="15" customHeight="1" x14ac:dyDescent="0.15">
      <c r="CX331" t="s">
        <v>830</v>
      </c>
      <c r="CY331" s="27" t="s">
        <v>5153</v>
      </c>
      <c r="CZ331" s="27" t="s">
        <v>5155</v>
      </c>
    </row>
    <row r="332" spans="102:105" ht="15" customHeight="1" x14ac:dyDescent="0.15">
      <c r="CX332" t="s">
        <v>3376</v>
      </c>
      <c r="CY332" s="27" t="s">
        <v>5153</v>
      </c>
      <c r="CZ332" s="27" t="s">
        <v>5155</v>
      </c>
    </row>
    <row r="333" spans="102:105" ht="15" customHeight="1" x14ac:dyDescent="0.15">
      <c r="CX333" t="s">
        <v>827</v>
      </c>
      <c r="CZ333" s="27" t="s">
        <v>5153</v>
      </c>
    </row>
    <row r="334" spans="102:105" ht="15" customHeight="1" x14ac:dyDescent="0.15">
      <c r="CX334" t="s">
        <v>3589</v>
      </c>
      <c r="CZ334" s="27" t="s">
        <v>5153</v>
      </c>
    </row>
    <row r="335" spans="102:105" ht="15" customHeight="1" x14ac:dyDescent="0.15">
      <c r="CX335" t="s">
        <v>3914</v>
      </c>
      <c r="CZ335" s="27" t="s">
        <v>5156</v>
      </c>
    </row>
    <row r="336" spans="102:105" ht="15" customHeight="1" x14ac:dyDescent="0.15">
      <c r="CX336" t="s">
        <v>635</v>
      </c>
      <c r="CZ336" s="27" t="s">
        <v>5156</v>
      </c>
    </row>
    <row r="337" spans="102:104" ht="15" customHeight="1" x14ac:dyDescent="0.15">
      <c r="CX337" t="s">
        <v>5139</v>
      </c>
      <c r="CY337" s="27" t="s">
        <v>5152</v>
      </c>
    </row>
    <row r="338" spans="102:104" ht="15" customHeight="1" x14ac:dyDescent="0.15">
      <c r="CX338" t="s">
        <v>357</v>
      </c>
      <c r="CY338" s="27" t="s">
        <v>5152</v>
      </c>
      <c r="CZ338" s="27" t="s">
        <v>5154</v>
      </c>
    </row>
    <row r="339" spans="102:104" ht="15" customHeight="1" x14ac:dyDescent="0.15">
      <c r="CX339" t="s">
        <v>4574</v>
      </c>
      <c r="CY339" s="27" t="s">
        <v>5153</v>
      </c>
      <c r="CZ339" s="27" t="s">
        <v>5154</v>
      </c>
    </row>
    <row r="340" spans="102:104" ht="15" customHeight="1" x14ac:dyDescent="0.15">
      <c r="CX340" t="s">
        <v>4890</v>
      </c>
      <c r="CY340" s="27" t="s">
        <v>5151</v>
      </c>
      <c r="CZ340" s="27" t="s">
        <v>5153</v>
      </c>
    </row>
    <row r="341" spans="102:104" ht="15" customHeight="1" x14ac:dyDescent="0.15">
      <c r="CX341" t="s">
        <v>4935</v>
      </c>
      <c r="CY341" s="27" t="s">
        <v>2936</v>
      </c>
      <c r="CZ341" s="27" t="s">
        <v>5153</v>
      </c>
    </row>
    <row r="342" spans="102:104" ht="15" customHeight="1" x14ac:dyDescent="0.15">
      <c r="CX342" t="s">
        <v>4190</v>
      </c>
      <c r="CZ342" s="27" t="s">
        <v>5152</v>
      </c>
    </row>
    <row r="343" spans="102:104" ht="15" customHeight="1" x14ac:dyDescent="0.15">
      <c r="CX343" t="s">
        <v>997</v>
      </c>
      <c r="CZ343" s="27" t="s">
        <v>5152</v>
      </c>
    </row>
    <row r="344" spans="102:104" ht="15" customHeight="1" x14ac:dyDescent="0.15">
      <c r="CX344" t="s">
        <v>3976</v>
      </c>
      <c r="CZ344" s="27" t="s">
        <v>5151</v>
      </c>
    </row>
    <row r="345" spans="102:104" ht="15" customHeight="1" x14ac:dyDescent="0.15">
      <c r="CX345" t="s">
        <v>5052</v>
      </c>
      <c r="CY345" s="27" t="s">
        <v>5153</v>
      </c>
    </row>
    <row r="346" spans="102:104" ht="15" customHeight="1" x14ac:dyDescent="0.15">
      <c r="CX346" t="s">
        <v>5005</v>
      </c>
      <c r="CY346" s="27" t="s">
        <v>5151</v>
      </c>
      <c r="CZ346" s="27" t="s">
        <v>5151</v>
      </c>
    </row>
    <row r="347" spans="102:104" ht="15" customHeight="1" x14ac:dyDescent="0.15">
      <c r="CX347" t="s">
        <v>3982</v>
      </c>
      <c r="CY347" s="27" t="s">
        <v>5153</v>
      </c>
      <c r="CZ347" s="27" t="s">
        <v>5154</v>
      </c>
    </row>
    <row r="348" spans="102:104" ht="15" customHeight="1" x14ac:dyDescent="0.15">
      <c r="CX348" t="s">
        <v>3922</v>
      </c>
      <c r="CZ348" s="27" t="s">
        <v>5152</v>
      </c>
    </row>
    <row r="349" spans="102:104" ht="15" customHeight="1" x14ac:dyDescent="0.15">
      <c r="CX349" t="s">
        <v>5124</v>
      </c>
      <c r="CY349" s="27" t="s">
        <v>5152</v>
      </c>
    </row>
    <row r="350" spans="102:104" ht="15" customHeight="1" x14ac:dyDescent="0.15">
      <c r="CX350" t="s">
        <v>3839</v>
      </c>
      <c r="CZ350" s="27" t="s">
        <v>5153</v>
      </c>
    </row>
    <row r="351" spans="102:104" ht="15" customHeight="1" x14ac:dyDescent="0.15">
      <c r="CX351" t="s">
        <v>4320</v>
      </c>
      <c r="CY351" s="27" t="s">
        <v>5153</v>
      </c>
      <c r="CZ351" s="27" t="s">
        <v>2936</v>
      </c>
    </row>
    <row r="352" spans="102:104" ht="15" customHeight="1" x14ac:dyDescent="0.15">
      <c r="CX352" t="s">
        <v>5180</v>
      </c>
      <c r="CY352" s="27" t="s">
        <v>5159</v>
      </c>
      <c r="CZ352" s="27" t="s">
        <v>2936</v>
      </c>
    </row>
    <row r="353" spans="102:105" ht="15" customHeight="1" x14ac:dyDescent="0.15">
      <c r="CX353" t="s">
        <v>5053</v>
      </c>
      <c r="CY353" s="27" t="s">
        <v>5153</v>
      </c>
      <c r="CZ353" s="27" t="s">
        <v>5153</v>
      </c>
      <c r="DA353" s="27" t="s">
        <v>5159</v>
      </c>
    </row>
    <row r="354" spans="102:105" ht="15" customHeight="1" x14ac:dyDescent="0.15">
      <c r="CX354" t="s">
        <v>3895</v>
      </c>
      <c r="CZ354" s="27" t="s">
        <v>5152</v>
      </c>
    </row>
    <row r="355" spans="102:105" ht="15" customHeight="1" x14ac:dyDescent="0.15">
      <c r="CX355" t="s">
        <v>4928</v>
      </c>
      <c r="CY355" s="27" t="s">
        <v>5152</v>
      </c>
      <c r="CZ355" s="27" t="s">
        <v>5152</v>
      </c>
      <c r="DA355" s="27" t="s">
        <v>5152</v>
      </c>
    </row>
    <row r="356" spans="102:105" ht="15" customHeight="1" x14ac:dyDescent="0.15">
      <c r="CX356" t="s">
        <v>3927</v>
      </c>
      <c r="CZ356" s="27" t="s">
        <v>5153</v>
      </c>
    </row>
    <row r="357" spans="102:105" ht="15" customHeight="1" x14ac:dyDescent="0.15">
      <c r="CX357" t="s">
        <v>4851</v>
      </c>
      <c r="CY357" s="27" t="s">
        <v>5153</v>
      </c>
      <c r="CZ357" s="27" t="s">
        <v>5154</v>
      </c>
    </row>
    <row r="358" spans="102:105" ht="15" customHeight="1" x14ac:dyDescent="0.15">
      <c r="CX358" t="s">
        <v>4852</v>
      </c>
      <c r="CY358" s="27" t="s">
        <v>5151</v>
      </c>
      <c r="CZ358" s="27" t="s">
        <v>5153</v>
      </c>
    </row>
    <row r="359" spans="102:105" ht="15" customHeight="1" x14ac:dyDescent="0.15">
      <c r="CX359" t="s">
        <v>5125</v>
      </c>
      <c r="CY359" s="27" t="s">
        <v>5151</v>
      </c>
      <c r="CZ359" s="27" t="s">
        <v>5153</v>
      </c>
      <c r="DA359" s="27" t="s">
        <v>5153</v>
      </c>
    </row>
    <row r="360" spans="102:105" ht="15" customHeight="1" x14ac:dyDescent="0.15">
      <c r="CX360" t="s">
        <v>5069</v>
      </c>
      <c r="CY360" s="27" t="s">
        <v>5153</v>
      </c>
      <c r="CZ360" s="27" t="s">
        <v>5152</v>
      </c>
      <c r="DA360" s="27" t="s">
        <v>5152</v>
      </c>
    </row>
    <row r="361" spans="102:105" ht="15" customHeight="1" x14ac:dyDescent="0.15">
      <c r="CX361" t="s">
        <v>5067</v>
      </c>
      <c r="CY361" s="27" t="s">
        <v>5152</v>
      </c>
      <c r="CZ361" s="27" t="s">
        <v>5153</v>
      </c>
    </row>
    <row r="362" spans="102:105" ht="15" customHeight="1" x14ac:dyDescent="0.15">
      <c r="CX362" t="s">
        <v>72</v>
      </c>
      <c r="CY362" s="27" t="s">
        <v>5158</v>
      </c>
      <c r="CZ362" s="27" t="s">
        <v>5151</v>
      </c>
    </row>
    <row r="363" spans="102:105" ht="15" customHeight="1" x14ac:dyDescent="0.15">
      <c r="CX363" t="s">
        <v>908</v>
      </c>
      <c r="CY363" s="27" t="s">
        <v>5151</v>
      </c>
      <c r="CZ363" s="27" t="s">
        <v>5158</v>
      </c>
    </row>
    <row r="364" spans="102:105" ht="15" customHeight="1" x14ac:dyDescent="0.15">
      <c r="CX364" t="s">
        <v>4510</v>
      </c>
      <c r="CY364" s="27" t="s">
        <v>5151</v>
      </c>
      <c r="CZ364" s="27" t="s">
        <v>5153</v>
      </c>
    </row>
    <row r="365" spans="102:105" ht="15" customHeight="1" x14ac:dyDescent="0.15">
      <c r="CX365" t="s">
        <v>5024</v>
      </c>
      <c r="CY365" s="27" t="s">
        <v>5153</v>
      </c>
      <c r="CZ365" s="27" t="s">
        <v>5151</v>
      </c>
      <c r="DA365" s="27" t="s">
        <v>5151</v>
      </c>
    </row>
    <row r="366" spans="102:105" ht="15" customHeight="1" x14ac:dyDescent="0.15">
      <c r="CX366" t="s">
        <v>4667</v>
      </c>
      <c r="CY366" s="27" t="s">
        <v>5153</v>
      </c>
      <c r="CZ366" s="27" t="s">
        <v>2936</v>
      </c>
    </row>
    <row r="367" spans="102:105" ht="15" customHeight="1" x14ac:dyDescent="0.15">
      <c r="CX367" t="s">
        <v>403</v>
      </c>
      <c r="CY367" s="27" t="s">
        <v>5156</v>
      </c>
      <c r="CZ367" s="27" t="s">
        <v>2936</v>
      </c>
    </row>
    <row r="368" spans="102:105" ht="15" customHeight="1" x14ac:dyDescent="0.15">
      <c r="CX368" t="s">
        <v>4859</v>
      </c>
      <c r="CY368" s="27" t="s">
        <v>5153</v>
      </c>
      <c r="CZ368" s="27" t="s">
        <v>5153</v>
      </c>
      <c r="DA368" s="27" t="s">
        <v>5152</v>
      </c>
    </row>
    <row r="369" spans="102:105" ht="15" customHeight="1" x14ac:dyDescent="0.15">
      <c r="CX369" t="s">
        <v>3387</v>
      </c>
      <c r="CZ369" s="27" t="s">
        <v>5153</v>
      </c>
    </row>
    <row r="370" spans="102:105" ht="15" customHeight="1" x14ac:dyDescent="0.15">
      <c r="CX370" t="s">
        <v>4194</v>
      </c>
      <c r="CY370" s="27" t="s">
        <v>5153</v>
      </c>
      <c r="CZ370" s="27" t="s">
        <v>5152</v>
      </c>
    </row>
    <row r="371" spans="102:105" ht="15" customHeight="1" x14ac:dyDescent="0.15">
      <c r="CX371" t="s">
        <v>4580</v>
      </c>
      <c r="CZ371" s="27" t="s">
        <v>5153</v>
      </c>
    </row>
    <row r="372" spans="102:105" ht="15" customHeight="1" x14ac:dyDescent="0.15">
      <c r="CX372" t="s">
        <v>3783</v>
      </c>
      <c r="CZ372" s="27" t="s">
        <v>5152</v>
      </c>
    </row>
    <row r="373" spans="102:105" ht="15" customHeight="1" x14ac:dyDescent="0.15">
      <c r="CX373" t="s">
        <v>3929</v>
      </c>
      <c r="CZ373" s="27" t="s">
        <v>5154</v>
      </c>
    </row>
    <row r="374" spans="102:105" ht="15" customHeight="1" x14ac:dyDescent="0.15">
      <c r="CX374" t="s">
        <v>4325</v>
      </c>
      <c r="CY374" s="27" t="s">
        <v>5153</v>
      </c>
      <c r="CZ374" s="27" t="s">
        <v>5154</v>
      </c>
    </row>
    <row r="375" spans="102:105" ht="15" customHeight="1" x14ac:dyDescent="0.15">
      <c r="CX375" t="s">
        <v>4794</v>
      </c>
      <c r="CY375" s="27" t="s">
        <v>5151</v>
      </c>
      <c r="CZ375" s="27" t="s">
        <v>5153</v>
      </c>
    </row>
    <row r="376" spans="102:105" ht="15" customHeight="1" x14ac:dyDescent="0.15">
      <c r="CX376" t="s">
        <v>5078</v>
      </c>
      <c r="CY376" s="27" t="s">
        <v>5151</v>
      </c>
      <c r="CZ376" s="27" t="s">
        <v>5153</v>
      </c>
      <c r="DA376" s="27" t="s">
        <v>5153</v>
      </c>
    </row>
    <row r="377" spans="102:105" ht="15" customHeight="1" x14ac:dyDescent="0.15">
      <c r="CX377" t="s">
        <v>3842</v>
      </c>
      <c r="CZ377" s="27" t="s">
        <v>5153</v>
      </c>
    </row>
    <row r="378" spans="102:105" ht="15" customHeight="1" x14ac:dyDescent="0.15">
      <c r="CX378" t="s">
        <v>446</v>
      </c>
      <c r="CY378" s="27" t="s">
        <v>5167</v>
      </c>
      <c r="CZ378" s="27" t="s">
        <v>5154</v>
      </c>
    </row>
    <row r="379" spans="102:105" ht="15" customHeight="1" x14ac:dyDescent="0.15">
      <c r="CX379" t="s">
        <v>920</v>
      </c>
      <c r="CY379" s="27" t="s">
        <v>5154</v>
      </c>
      <c r="CZ379" s="27" t="s">
        <v>5155</v>
      </c>
    </row>
    <row r="380" spans="102:105" ht="15" customHeight="1" x14ac:dyDescent="0.15">
      <c r="CX380" t="s">
        <v>4736</v>
      </c>
      <c r="CY380" s="27" t="s">
        <v>5151</v>
      </c>
      <c r="CZ380" s="27" t="s">
        <v>5153</v>
      </c>
    </row>
    <row r="381" spans="102:105" ht="15" customHeight="1" x14ac:dyDescent="0.15">
      <c r="CX381" t="s">
        <v>5072</v>
      </c>
      <c r="CY381" s="27" t="s">
        <v>5153</v>
      </c>
      <c r="CZ381" s="27" t="s">
        <v>5151</v>
      </c>
      <c r="DA381" s="27" t="s">
        <v>5151</v>
      </c>
    </row>
    <row r="382" spans="102:105" ht="15" customHeight="1" x14ac:dyDescent="0.15">
      <c r="CX382" t="s">
        <v>3390</v>
      </c>
      <c r="CZ382" s="27" t="s">
        <v>5151</v>
      </c>
    </row>
    <row r="383" spans="102:105" ht="15" customHeight="1" x14ac:dyDescent="0.15">
      <c r="CX383" t="s">
        <v>5056</v>
      </c>
      <c r="CY383" s="27" t="s">
        <v>5153</v>
      </c>
      <c r="CZ383" s="27" t="s">
        <v>5151</v>
      </c>
    </row>
    <row r="384" spans="102:105" ht="15" customHeight="1" x14ac:dyDescent="0.15">
      <c r="CX384" t="s">
        <v>4196</v>
      </c>
      <c r="CY384" s="27" t="s">
        <v>5153</v>
      </c>
      <c r="CZ384" s="27" t="s">
        <v>5154</v>
      </c>
    </row>
    <row r="385" spans="102:105" ht="15" customHeight="1" x14ac:dyDescent="0.15">
      <c r="CX385" t="s">
        <v>4900</v>
      </c>
      <c r="CY385" s="27" t="s">
        <v>5153</v>
      </c>
      <c r="CZ385" s="27" t="s">
        <v>5154</v>
      </c>
      <c r="DA385" s="27" t="s">
        <v>5154</v>
      </c>
    </row>
    <row r="386" spans="102:105" ht="15" customHeight="1" x14ac:dyDescent="0.15">
      <c r="CX386" t="s">
        <v>3310</v>
      </c>
      <c r="CZ386" s="27" t="s">
        <v>5154</v>
      </c>
    </row>
    <row r="387" spans="102:105" ht="15" customHeight="1" x14ac:dyDescent="0.15">
      <c r="CX387" t="s">
        <v>3931</v>
      </c>
      <c r="CY387" s="27" t="s">
        <v>5153</v>
      </c>
      <c r="CZ387" s="27" t="s">
        <v>5154</v>
      </c>
    </row>
    <row r="388" spans="102:105" ht="15" customHeight="1" x14ac:dyDescent="0.15">
      <c r="CX388" t="s">
        <v>5127</v>
      </c>
      <c r="CY388" s="27" t="s">
        <v>5153</v>
      </c>
      <c r="CZ388" s="27" t="s">
        <v>5154</v>
      </c>
      <c r="DA388" s="27" t="s">
        <v>5154</v>
      </c>
    </row>
    <row r="389" spans="102:105" ht="15" customHeight="1" x14ac:dyDescent="0.15">
      <c r="CX389" t="s">
        <v>1139</v>
      </c>
      <c r="CZ389" s="27" t="s">
        <v>5153</v>
      </c>
    </row>
    <row r="390" spans="102:105" ht="15" customHeight="1" x14ac:dyDescent="0.15">
      <c r="CX390" t="s">
        <v>3332</v>
      </c>
      <c r="CZ390" s="27" t="s">
        <v>5153</v>
      </c>
    </row>
    <row r="391" spans="102:105" ht="15" customHeight="1" x14ac:dyDescent="0.15">
      <c r="CX391" t="s">
        <v>946</v>
      </c>
      <c r="CZ391" s="27" t="s">
        <v>5153</v>
      </c>
    </row>
    <row r="392" spans="102:105" ht="15" customHeight="1" x14ac:dyDescent="0.15">
      <c r="CX392" t="s">
        <v>4899</v>
      </c>
      <c r="CY392" s="27" t="s">
        <v>5153</v>
      </c>
      <c r="CZ392" s="27" t="s">
        <v>5153</v>
      </c>
      <c r="DA392" s="27" t="s">
        <v>5168</v>
      </c>
    </row>
    <row r="393" spans="102:105" ht="15" customHeight="1" x14ac:dyDescent="0.15">
      <c r="CX393" t="s">
        <v>4198</v>
      </c>
      <c r="CY393" s="27" t="s">
        <v>5153</v>
      </c>
      <c r="CZ393" s="27" t="s">
        <v>5162</v>
      </c>
    </row>
    <row r="394" spans="102:105" ht="15" customHeight="1" x14ac:dyDescent="0.15">
      <c r="CX394" t="s">
        <v>4835</v>
      </c>
      <c r="CY394" s="27" t="s">
        <v>5153</v>
      </c>
      <c r="CZ394" s="27" t="s">
        <v>5154</v>
      </c>
    </row>
    <row r="395" spans="102:105" ht="15" customHeight="1" x14ac:dyDescent="0.15">
      <c r="CX395" t="s">
        <v>5057</v>
      </c>
      <c r="CY395" s="27" t="s">
        <v>5151</v>
      </c>
      <c r="CZ395" s="27" t="s">
        <v>5151</v>
      </c>
      <c r="DA395" s="27" t="s">
        <v>5153</v>
      </c>
    </row>
    <row r="396" spans="102:105" ht="15" customHeight="1" x14ac:dyDescent="0.15">
      <c r="CX396" t="s">
        <v>5140</v>
      </c>
      <c r="CY396" s="27" t="s">
        <v>5153</v>
      </c>
    </row>
    <row r="397" spans="102:105" ht="15" customHeight="1" x14ac:dyDescent="0.15">
      <c r="CX397" t="s">
        <v>5059</v>
      </c>
      <c r="CY397" s="27" t="s">
        <v>5153</v>
      </c>
      <c r="CZ397" s="27" t="s">
        <v>5153</v>
      </c>
      <c r="DA397" s="27" t="s">
        <v>5152</v>
      </c>
    </row>
    <row r="398" spans="102:105" ht="15" customHeight="1" x14ac:dyDescent="0.15">
      <c r="CX398" t="s">
        <v>4585</v>
      </c>
      <c r="CY398" s="27" t="s">
        <v>5153</v>
      </c>
      <c r="CZ398" s="27" t="s">
        <v>5152</v>
      </c>
    </row>
    <row r="399" spans="102:105" ht="15" customHeight="1" x14ac:dyDescent="0.15">
      <c r="CX399" t="s">
        <v>4200</v>
      </c>
      <c r="CZ399" s="27" t="s">
        <v>5153</v>
      </c>
    </row>
    <row r="400" spans="102:105" ht="15" customHeight="1" x14ac:dyDescent="0.15">
      <c r="CX400" t="s">
        <v>4588</v>
      </c>
      <c r="CZ400" s="27" t="s">
        <v>5152</v>
      </c>
    </row>
    <row r="401" spans="102:105" ht="15" customHeight="1" x14ac:dyDescent="0.15">
      <c r="CX401" t="s">
        <v>3392</v>
      </c>
      <c r="CY401" s="27" t="s">
        <v>5154</v>
      </c>
      <c r="CZ401" s="27" t="s">
        <v>5157</v>
      </c>
    </row>
    <row r="402" spans="102:105" ht="15" customHeight="1" x14ac:dyDescent="0.15">
      <c r="CX402" t="s">
        <v>3346</v>
      </c>
      <c r="CY402" s="27" t="s">
        <v>5154</v>
      </c>
      <c r="CZ402" s="27" t="s">
        <v>5157</v>
      </c>
    </row>
    <row r="403" spans="102:105" ht="15" customHeight="1" x14ac:dyDescent="0.15">
      <c r="CX403" t="s">
        <v>5085</v>
      </c>
      <c r="CY403" s="27" t="s">
        <v>5151</v>
      </c>
      <c r="CZ403" s="27" t="s">
        <v>5153</v>
      </c>
      <c r="DA403" s="27" t="s">
        <v>5153</v>
      </c>
    </row>
    <row r="404" spans="102:105" ht="15" customHeight="1" x14ac:dyDescent="0.15">
      <c r="CX404" t="s">
        <v>4797</v>
      </c>
      <c r="CY404" s="27" t="s">
        <v>5153</v>
      </c>
      <c r="CZ404" s="27" t="s">
        <v>5154</v>
      </c>
    </row>
    <row r="405" spans="102:105" ht="15" customHeight="1" x14ac:dyDescent="0.15">
      <c r="CX405" t="s">
        <v>3933</v>
      </c>
      <c r="CZ405" s="27" t="s">
        <v>5153</v>
      </c>
    </row>
    <row r="406" spans="102:105" ht="15" customHeight="1" x14ac:dyDescent="0.15">
      <c r="CX406" t="s">
        <v>4403</v>
      </c>
      <c r="CY406" s="27" t="s">
        <v>5153</v>
      </c>
      <c r="CZ406" s="27" t="s">
        <v>5152</v>
      </c>
    </row>
    <row r="407" spans="102:105" ht="15" customHeight="1" x14ac:dyDescent="0.15">
      <c r="CX407" t="s">
        <v>4903</v>
      </c>
      <c r="CY407" s="27" t="s">
        <v>5153</v>
      </c>
      <c r="CZ407" s="27" t="s">
        <v>5154</v>
      </c>
      <c r="DA407" s="27" t="s">
        <v>5152</v>
      </c>
    </row>
    <row r="408" spans="102:105" ht="15" customHeight="1" x14ac:dyDescent="0.15">
      <c r="CX408" t="s">
        <v>4205</v>
      </c>
      <c r="CZ408" s="27" t="s">
        <v>5152</v>
      </c>
    </row>
    <row r="409" spans="102:105" ht="15" customHeight="1" x14ac:dyDescent="0.15">
      <c r="CX409" t="s">
        <v>4972</v>
      </c>
      <c r="CY409" s="27" t="s">
        <v>5154</v>
      </c>
      <c r="CZ409" s="27" t="s">
        <v>5153</v>
      </c>
    </row>
    <row r="410" spans="102:105" ht="15" customHeight="1" x14ac:dyDescent="0.15">
      <c r="CX410" t="s">
        <v>3792</v>
      </c>
      <c r="CZ410" s="27" t="s">
        <v>5153</v>
      </c>
    </row>
    <row r="411" spans="102:105" ht="15" customHeight="1" x14ac:dyDescent="0.15">
      <c r="CX411" t="s">
        <v>5081</v>
      </c>
      <c r="CZ411" s="27" t="s">
        <v>5166</v>
      </c>
    </row>
    <row r="412" spans="102:105" ht="15" customHeight="1" x14ac:dyDescent="0.15">
      <c r="CX412" t="s">
        <v>5016</v>
      </c>
      <c r="CY412" s="27" t="s">
        <v>5151</v>
      </c>
      <c r="CZ412" s="27" t="s">
        <v>5153</v>
      </c>
      <c r="DA412" s="27" t="s">
        <v>5154</v>
      </c>
    </row>
    <row r="413" spans="102:105" ht="15" customHeight="1" x14ac:dyDescent="0.15">
      <c r="CX413" t="s">
        <v>4895</v>
      </c>
      <c r="CY413" s="27" t="s">
        <v>5153</v>
      </c>
      <c r="CZ413" s="27" t="s">
        <v>5154</v>
      </c>
      <c r="DA413" s="27" t="s">
        <v>5152</v>
      </c>
    </row>
    <row r="414" spans="102:105" ht="15" customHeight="1" x14ac:dyDescent="0.15">
      <c r="CX414" t="s">
        <v>3296</v>
      </c>
      <c r="CZ414" s="27" t="s">
        <v>5152</v>
      </c>
    </row>
    <row r="415" spans="102:105" ht="15" customHeight="1" x14ac:dyDescent="0.15">
      <c r="CX415" t="s">
        <v>3394</v>
      </c>
      <c r="CZ415" s="27" t="s">
        <v>5153</v>
      </c>
    </row>
    <row r="416" spans="102:105" ht="15" customHeight="1" x14ac:dyDescent="0.15">
      <c r="CX416" t="s">
        <v>3269</v>
      </c>
      <c r="CY416" s="27" t="s">
        <v>5152</v>
      </c>
      <c r="CZ416" s="27" t="s">
        <v>5154</v>
      </c>
    </row>
    <row r="417" spans="102:105" ht="15" customHeight="1" x14ac:dyDescent="0.15">
      <c r="CX417" t="s">
        <v>3395</v>
      </c>
      <c r="CY417" s="27" t="s">
        <v>5152</v>
      </c>
      <c r="CZ417" s="27" t="s">
        <v>5154</v>
      </c>
    </row>
    <row r="418" spans="102:105" ht="15" customHeight="1" x14ac:dyDescent="0.15">
      <c r="CX418" t="s">
        <v>5142</v>
      </c>
      <c r="CY418" s="27" t="s">
        <v>5153</v>
      </c>
      <c r="CZ418" s="27" t="s">
        <v>5154</v>
      </c>
      <c r="DA418" s="27" t="s">
        <v>5152</v>
      </c>
    </row>
    <row r="419" spans="102:105" ht="15" customHeight="1" x14ac:dyDescent="0.15">
      <c r="CX419" t="s">
        <v>4867</v>
      </c>
      <c r="CY419" s="27" t="s">
        <v>5153</v>
      </c>
      <c r="CZ419" s="27" t="s">
        <v>5152</v>
      </c>
    </row>
    <row r="420" spans="102:105" ht="15" customHeight="1" x14ac:dyDescent="0.15">
      <c r="CX420" t="s">
        <v>3313</v>
      </c>
      <c r="CZ420" s="27" t="s">
        <v>5153</v>
      </c>
    </row>
    <row r="421" spans="102:105" ht="15" customHeight="1" x14ac:dyDescent="0.15">
      <c r="CX421" t="s">
        <v>264</v>
      </c>
      <c r="CZ421" s="27" t="s">
        <v>5153</v>
      </c>
    </row>
    <row r="422" spans="102:105" ht="15" customHeight="1" x14ac:dyDescent="0.15">
      <c r="CX422" t="s">
        <v>999</v>
      </c>
      <c r="CZ422" s="27" t="s">
        <v>5153</v>
      </c>
    </row>
    <row r="423" spans="102:105" ht="15" customHeight="1" x14ac:dyDescent="0.15">
      <c r="CX423" t="s">
        <v>3935</v>
      </c>
      <c r="CY423" s="27" t="s">
        <v>5151</v>
      </c>
      <c r="CZ423" s="27" t="s">
        <v>5153</v>
      </c>
    </row>
    <row r="424" spans="102:105" ht="15" customHeight="1" x14ac:dyDescent="0.15">
      <c r="CX424" t="s">
        <v>4872</v>
      </c>
      <c r="CY424" s="27" t="s">
        <v>5153</v>
      </c>
      <c r="CZ424" s="27" t="s">
        <v>5154</v>
      </c>
    </row>
    <row r="425" spans="102:105" ht="15" customHeight="1" x14ac:dyDescent="0.15">
      <c r="CX425" t="s">
        <v>4866</v>
      </c>
      <c r="CY425" s="27" t="s">
        <v>5153</v>
      </c>
      <c r="CZ425" s="27" t="s">
        <v>5154</v>
      </c>
      <c r="DA425" s="27" t="s">
        <v>5152</v>
      </c>
    </row>
    <row r="426" spans="102:105" ht="15" customHeight="1" x14ac:dyDescent="0.15">
      <c r="CX426" t="s">
        <v>3844</v>
      </c>
      <c r="CZ426" s="27" t="s">
        <v>5153</v>
      </c>
    </row>
    <row r="427" spans="102:105" ht="15" customHeight="1" x14ac:dyDescent="0.15">
      <c r="CX427" t="s">
        <v>4924</v>
      </c>
      <c r="CY427" s="27" t="s">
        <v>5168</v>
      </c>
      <c r="CZ427" s="27" t="s">
        <v>5152</v>
      </c>
    </row>
    <row r="428" spans="102:105" ht="15" customHeight="1" x14ac:dyDescent="0.15">
      <c r="CX428" t="s">
        <v>172</v>
      </c>
      <c r="CY428" s="27" t="s">
        <v>5162</v>
      </c>
      <c r="CZ428" s="27" t="s">
        <v>5152</v>
      </c>
    </row>
    <row r="429" spans="102:105" ht="15" customHeight="1" x14ac:dyDescent="0.15">
      <c r="CX429" t="s">
        <v>4589</v>
      </c>
      <c r="CY429" s="27" t="s">
        <v>5152</v>
      </c>
      <c r="CZ429" s="27" t="s">
        <v>5162</v>
      </c>
    </row>
    <row r="430" spans="102:105" ht="15" customHeight="1" x14ac:dyDescent="0.15">
      <c r="CX430" t="s">
        <v>5007</v>
      </c>
      <c r="CY430" s="27" t="s">
        <v>5153</v>
      </c>
      <c r="CZ430" s="27" t="s">
        <v>5153</v>
      </c>
      <c r="DA430" s="27" t="s">
        <v>5152</v>
      </c>
    </row>
    <row r="431" spans="102:105" ht="15" customHeight="1" x14ac:dyDescent="0.15">
      <c r="CX431" t="s">
        <v>4081</v>
      </c>
      <c r="CZ431" s="27" t="s">
        <v>5153</v>
      </c>
    </row>
    <row r="432" spans="102:105" ht="15" customHeight="1" x14ac:dyDescent="0.15">
      <c r="CX432" t="s">
        <v>4082</v>
      </c>
      <c r="CZ432" s="27" t="s">
        <v>5151</v>
      </c>
    </row>
    <row r="433" spans="102:104" ht="15" customHeight="1" x14ac:dyDescent="0.15">
      <c r="CX433" t="s">
        <v>3396</v>
      </c>
      <c r="CZ433" s="27" t="s">
        <v>5156</v>
      </c>
    </row>
    <row r="434" spans="102:104" ht="15" customHeight="1" x14ac:dyDescent="0.15">
      <c r="CX434" t="s">
        <v>256</v>
      </c>
      <c r="CY434" s="27" t="s">
        <v>5153</v>
      </c>
      <c r="CZ434" s="27" t="s">
        <v>5162</v>
      </c>
    </row>
    <row r="435" spans="102:104" ht="15" customHeight="1" x14ac:dyDescent="0.15">
      <c r="CX435" t="s">
        <v>3253</v>
      </c>
      <c r="CY435" s="27" t="s">
        <v>5153</v>
      </c>
      <c r="CZ435" s="27" t="s">
        <v>5162</v>
      </c>
    </row>
    <row r="436" spans="102:104" ht="15" customHeight="1" x14ac:dyDescent="0.15">
      <c r="CX436" t="s">
        <v>1005</v>
      </c>
      <c r="CY436" s="27" t="s">
        <v>5153</v>
      </c>
      <c r="CZ436" s="27" t="s">
        <v>5162</v>
      </c>
    </row>
    <row r="437" spans="102:104" ht="15" customHeight="1" x14ac:dyDescent="0.15">
      <c r="CX437" t="s">
        <v>4836</v>
      </c>
      <c r="CY437" s="27" t="s">
        <v>5153</v>
      </c>
      <c r="CZ437" s="27" t="s">
        <v>5153</v>
      </c>
    </row>
    <row r="438" spans="102:104" ht="15" customHeight="1" x14ac:dyDescent="0.15">
      <c r="CX438" t="s">
        <v>5023</v>
      </c>
      <c r="CY438" s="27" t="s">
        <v>5154</v>
      </c>
      <c r="CZ438" s="27" t="s">
        <v>5152</v>
      </c>
    </row>
    <row r="439" spans="102:104" ht="15" customHeight="1" x14ac:dyDescent="0.15">
      <c r="CX439" t="s">
        <v>4863</v>
      </c>
      <c r="CY439" s="27" t="s">
        <v>5153</v>
      </c>
      <c r="CZ439" s="27" t="s">
        <v>5154</v>
      </c>
    </row>
    <row r="440" spans="102:104" ht="15" customHeight="1" x14ac:dyDescent="0.15">
      <c r="CX440" t="s">
        <v>613</v>
      </c>
      <c r="CY440" s="27" t="s">
        <v>5153</v>
      </c>
      <c r="CZ440" s="27" t="s">
        <v>5154</v>
      </c>
    </row>
    <row r="441" spans="102:104" ht="15" customHeight="1" x14ac:dyDescent="0.15">
      <c r="CX441" t="s">
        <v>3662</v>
      </c>
      <c r="CY441" s="27" t="s">
        <v>5153</v>
      </c>
      <c r="CZ441" s="27" t="s">
        <v>5154</v>
      </c>
    </row>
    <row r="442" spans="102:104" ht="15" customHeight="1" x14ac:dyDescent="0.15">
      <c r="CX442" t="s">
        <v>4865</v>
      </c>
      <c r="CY442" s="27" t="s">
        <v>5153</v>
      </c>
      <c r="CZ442" s="27" t="s">
        <v>5152</v>
      </c>
    </row>
    <row r="443" spans="102:104" ht="15" customHeight="1" x14ac:dyDescent="0.15">
      <c r="CX443" t="s">
        <v>4837</v>
      </c>
      <c r="CY443" s="27" t="s">
        <v>5153</v>
      </c>
      <c r="CZ443" s="27" t="s">
        <v>5154</v>
      </c>
    </row>
    <row r="444" spans="102:104" ht="15" customHeight="1" x14ac:dyDescent="0.15">
      <c r="CX444" t="s">
        <v>3846</v>
      </c>
      <c r="CZ444" s="27" t="s">
        <v>5153</v>
      </c>
    </row>
    <row r="445" spans="102:104" ht="15" customHeight="1" x14ac:dyDescent="0.15">
      <c r="CX445" t="s">
        <v>4678</v>
      </c>
      <c r="CY445" s="27" t="s">
        <v>5153</v>
      </c>
      <c r="CZ445" s="27" t="s">
        <v>5154</v>
      </c>
    </row>
    <row r="446" spans="102:104" ht="15" customHeight="1" x14ac:dyDescent="0.15">
      <c r="CX446" t="s">
        <v>4799</v>
      </c>
      <c r="CY446" s="27" t="s">
        <v>5153</v>
      </c>
      <c r="CZ446" s="27" t="s">
        <v>5156</v>
      </c>
    </row>
    <row r="447" spans="102:104" ht="15" customHeight="1" x14ac:dyDescent="0.15">
      <c r="CX447" t="s">
        <v>3761</v>
      </c>
      <c r="CZ447" s="27" t="s">
        <v>5154</v>
      </c>
    </row>
    <row r="448" spans="102:104" ht="15" customHeight="1" x14ac:dyDescent="0.15">
      <c r="CX448" t="s">
        <v>3793</v>
      </c>
      <c r="CZ448" s="27" t="s">
        <v>5154</v>
      </c>
    </row>
    <row r="449" spans="102:105" ht="15" customHeight="1" x14ac:dyDescent="0.15">
      <c r="CX449" t="s">
        <v>4593</v>
      </c>
      <c r="CY449" s="27" t="s">
        <v>5153</v>
      </c>
      <c r="CZ449" s="27" t="s">
        <v>5152</v>
      </c>
    </row>
    <row r="450" spans="102:105" ht="15" customHeight="1" x14ac:dyDescent="0.15">
      <c r="CX450" t="s">
        <v>4838</v>
      </c>
      <c r="CY450" s="27" t="s">
        <v>5153</v>
      </c>
      <c r="CZ450" s="27" t="s">
        <v>5152</v>
      </c>
    </row>
    <row r="451" spans="102:105" ht="15" customHeight="1" x14ac:dyDescent="0.15">
      <c r="CX451" t="s">
        <v>3760</v>
      </c>
      <c r="CY451" s="27" t="s">
        <v>5152</v>
      </c>
      <c r="CZ451" s="27" t="s">
        <v>5157</v>
      </c>
    </row>
    <row r="452" spans="102:105" ht="15" customHeight="1" x14ac:dyDescent="0.15">
      <c r="CX452" t="s">
        <v>3796</v>
      </c>
      <c r="CY452" s="27" t="s">
        <v>5152</v>
      </c>
      <c r="CZ452" s="27" t="s">
        <v>5157</v>
      </c>
    </row>
    <row r="453" spans="102:105" ht="15" customHeight="1" x14ac:dyDescent="0.15">
      <c r="CX453" t="s">
        <v>4333</v>
      </c>
      <c r="CY453" s="27" t="s">
        <v>5153</v>
      </c>
      <c r="CZ453" s="27" t="s">
        <v>5152</v>
      </c>
    </row>
    <row r="454" spans="102:105" ht="15" customHeight="1" x14ac:dyDescent="0.15">
      <c r="CX454" t="s">
        <v>5181</v>
      </c>
      <c r="CY454" s="27" t="s">
        <v>5153</v>
      </c>
      <c r="CZ454" s="27" t="s">
        <v>2936</v>
      </c>
    </row>
    <row r="455" spans="102:105" ht="15" customHeight="1" x14ac:dyDescent="0.15">
      <c r="CX455" t="s">
        <v>5060</v>
      </c>
      <c r="CY455" s="27" t="s">
        <v>5151</v>
      </c>
      <c r="CZ455" s="27" t="s">
        <v>5153</v>
      </c>
      <c r="DA455" s="27" t="s">
        <v>5153</v>
      </c>
    </row>
    <row r="456" spans="102:105" ht="15" customHeight="1" x14ac:dyDescent="0.15">
      <c r="CX456" t="s">
        <v>4765</v>
      </c>
      <c r="CY456" s="27" t="s">
        <v>5152</v>
      </c>
      <c r="CZ456" s="27" t="s">
        <v>2936</v>
      </c>
    </row>
    <row r="457" spans="102:105" ht="15" customHeight="1" x14ac:dyDescent="0.15">
      <c r="CX457" t="s">
        <v>4719</v>
      </c>
      <c r="CY457" s="27" t="s">
        <v>5151</v>
      </c>
      <c r="CZ457" s="27" t="s">
        <v>5158</v>
      </c>
    </row>
    <row r="458" spans="102:105" ht="15" customHeight="1" x14ac:dyDescent="0.15">
      <c r="CX458" t="s">
        <v>4642</v>
      </c>
      <c r="CY458" s="27" t="s">
        <v>5163</v>
      </c>
      <c r="CZ458" s="27" t="s">
        <v>5164</v>
      </c>
    </row>
    <row r="459" spans="102:105" ht="15" customHeight="1" x14ac:dyDescent="0.15">
      <c r="CX459" s="69" t="s">
        <v>274</v>
      </c>
      <c r="CY459" s="27" t="s">
        <v>2936</v>
      </c>
      <c r="CZ459" s="27" t="s">
        <v>5154</v>
      </c>
    </row>
    <row r="460" spans="102:105" ht="15" customHeight="1" x14ac:dyDescent="0.15">
      <c r="CX460" s="69" t="s">
        <v>3200</v>
      </c>
      <c r="CZ460" s="27" t="s">
        <v>5154</v>
      </c>
    </row>
    <row r="461" spans="102:105" ht="15" customHeight="1" x14ac:dyDescent="0.15">
      <c r="CX461" t="s">
        <v>3200</v>
      </c>
      <c r="CZ461" s="27" t="s">
        <v>5154</v>
      </c>
    </row>
    <row r="462" spans="102:105" ht="15" customHeight="1" x14ac:dyDescent="0.15">
      <c r="CX462" t="s">
        <v>3212</v>
      </c>
      <c r="CZ462" s="27" t="s">
        <v>5154</v>
      </c>
    </row>
    <row r="463" spans="102:105" ht="15" customHeight="1" x14ac:dyDescent="0.15">
      <c r="CX463" t="s">
        <v>4681</v>
      </c>
      <c r="CY463" s="27" t="s">
        <v>5153</v>
      </c>
      <c r="CZ463" s="27" t="s">
        <v>5152</v>
      </c>
    </row>
    <row r="464" spans="102:105" ht="15" customHeight="1" x14ac:dyDescent="0.15">
      <c r="CX464" t="s">
        <v>3991</v>
      </c>
      <c r="CZ464" s="27" t="s">
        <v>5153</v>
      </c>
    </row>
    <row r="465" spans="102:104" ht="15" customHeight="1" x14ac:dyDescent="0.15">
      <c r="CX465" s="69" t="s">
        <v>4801</v>
      </c>
      <c r="CY465" s="27" t="s">
        <v>5154</v>
      </c>
      <c r="CZ465" s="27" t="s">
        <v>5152</v>
      </c>
    </row>
    <row r="466" spans="102:104" ht="15" customHeight="1" x14ac:dyDescent="0.15">
      <c r="CX466" s="69" t="s">
        <v>406</v>
      </c>
      <c r="CY466" s="27" t="s">
        <v>5152</v>
      </c>
      <c r="CZ466" s="27" t="s">
        <v>5157</v>
      </c>
    </row>
    <row r="467" spans="102:104" ht="15" customHeight="1" x14ac:dyDescent="0.15">
      <c r="CX467" t="s">
        <v>4803</v>
      </c>
      <c r="CY467" s="27" t="s">
        <v>5154</v>
      </c>
      <c r="CZ467" s="27" t="s">
        <v>5152</v>
      </c>
    </row>
    <row r="468" spans="102:104" ht="15" customHeight="1" x14ac:dyDescent="0.15">
      <c r="CX468" t="s">
        <v>3940</v>
      </c>
      <c r="CZ468" s="27" t="s">
        <v>5151</v>
      </c>
    </row>
    <row r="469" spans="102:104" ht="15" customHeight="1" x14ac:dyDescent="0.15">
      <c r="CX469" t="s">
        <v>5144</v>
      </c>
      <c r="CY469" s="27" t="s">
        <v>5151</v>
      </c>
    </row>
    <row r="470" spans="102:104" ht="15" customHeight="1" x14ac:dyDescent="0.15">
      <c r="CX470" t="s">
        <v>251</v>
      </c>
      <c r="CZ470" s="27" t="s">
        <v>5152</v>
      </c>
    </row>
    <row r="471" spans="102:104" ht="15" customHeight="1" x14ac:dyDescent="0.15">
      <c r="CX471" t="s">
        <v>4772</v>
      </c>
      <c r="CZ471" s="27" t="s">
        <v>5152</v>
      </c>
    </row>
    <row r="472" spans="102:104" ht="15" customHeight="1" x14ac:dyDescent="0.15">
      <c r="CX472" t="s">
        <v>4390</v>
      </c>
      <c r="CY472" s="27" t="s">
        <v>5152</v>
      </c>
      <c r="CZ472" s="27" t="s">
        <v>5156</v>
      </c>
    </row>
    <row r="473" spans="102:104" ht="15" customHeight="1" x14ac:dyDescent="0.15">
      <c r="CX473" t="s">
        <v>4405</v>
      </c>
      <c r="CY473" s="27" t="s">
        <v>5152</v>
      </c>
      <c r="CZ473" s="27" t="s">
        <v>5156</v>
      </c>
    </row>
    <row r="474" spans="102:104" ht="15" customHeight="1" x14ac:dyDescent="0.15">
      <c r="CX474" t="s">
        <v>4685</v>
      </c>
      <c r="CY474" s="27" t="s">
        <v>5153</v>
      </c>
      <c r="CZ474" s="27" t="s">
        <v>5152</v>
      </c>
    </row>
    <row r="475" spans="102:104" ht="15" customHeight="1" x14ac:dyDescent="0.15">
      <c r="CX475" t="s">
        <v>3897</v>
      </c>
      <c r="CZ475" s="27" t="s">
        <v>5154</v>
      </c>
    </row>
    <row r="476" spans="102:104" ht="15" customHeight="1" x14ac:dyDescent="0.15">
      <c r="CX476" t="s">
        <v>4810</v>
      </c>
      <c r="CZ476" s="27" t="s">
        <v>5151</v>
      </c>
    </row>
    <row r="477" spans="102:104" ht="15" customHeight="1" x14ac:dyDescent="0.15">
      <c r="CX477" t="s">
        <v>4602</v>
      </c>
      <c r="CZ477" s="27" t="s">
        <v>5153</v>
      </c>
    </row>
    <row r="478" spans="102:104" ht="15" customHeight="1" x14ac:dyDescent="0.15">
      <c r="CX478" t="s">
        <v>3172</v>
      </c>
      <c r="CY478" s="27" t="s">
        <v>5154</v>
      </c>
      <c r="CZ478" s="27" t="s">
        <v>5155</v>
      </c>
    </row>
    <row r="479" spans="102:104" ht="15" customHeight="1" x14ac:dyDescent="0.15">
      <c r="CX479" t="s">
        <v>3088</v>
      </c>
      <c r="CY479" s="27" t="s">
        <v>5154</v>
      </c>
      <c r="CZ479" s="27" t="s">
        <v>5155</v>
      </c>
    </row>
    <row r="480" spans="102:104" ht="15" customHeight="1" x14ac:dyDescent="0.15">
      <c r="CX480" t="s">
        <v>3949</v>
      </c>
      <c r="CZ480" s="27" t="s">
        <v>5153</v>
      </c>
    </row>
    <row r="481" spans="102:105" ht="15" customHeight="1" x14ac:dyDescent="0.15">
      <c r="CX481" t="s">
        <v>3799</v>
      </c>
      <c r="CY481" s="27" t="s">
        <v>5152</v>
      </c>
      <c r="CZ481" s="27" t="s">
        <v>2936</v>
      </c>
    </row>
    <row r="482" spans="102:105" ht="15" customHeight="1" x14ac:dyDescent="0.15">
      <c r="CX482" t="s">
        <v>4855</v>
      </c>
      <c r="CY482" s="27" t="s">
        <v>5151</v>
      </c>
      <c r="CZ482" s="27" t="s">
        <v>5153</v>
      </c>
    </row>
    <row r="483" spans="102:105" ht="15" customHeight="1" x14ac:dyDescent="0.15">
      <c r="CX483" t="s">
        <v>5128</v>
      </c>
      <c r="CY483" s="27" t="s">
        <v>5151</v>
      </c>
      <c r="CZ483" s="27" t="s">
        <v>5153</v>
      </c>
      <c r="DA483" s="27" t="s">
        <v>5153</v>
      </c>
    </row>
    <row r="484" spans="102:105" ht="15" customHeight="1" x14ac:dyDescent="0.15">
      <c r="CX484" t="s">
        <v>282</v>
      </c>
      <c r="CZ484" s="27" t="s">
        <v>5152</v>
      </c>
    </row>
    <row r="485" spans="102:105" ht="15" customHeight="1" x14ac:dyDescent="0.15">
      <c r="CX485" s="69" t="s">
        <v>3993</v>
      </c>
      <c r="CZ485" s="27" t="s">
        <v>5154</v>
      </c>
    </row>
    <row r="486" spans="102:105" ht="15" customHeight="1" x14ac:dyDescent="0.15">
      <c r="CX486" s="69" t="s">
        <v>3984</v>
      </c>
      <c r="CZ486" s="27" t="s">
        <v>5154</v>
      </c>
    </row>
    <row r="487" spans="102:105" ht="15" customHeight="1" x14ac:dyDescent="0.15">
      <c r="CX487" t="s">
        <v>3438</v>
      </c>
      <c r="CY487" s="27" t="s">
        <v>5151</v>
      </c>
      <c r="CZ487" s="27" t="s">
        <v>5154</v>
      </c>
    </row>
    <row r="488" spans="102:105" ht="15" customHeight="1" x14ac:dyDescent="0.15">
      <c r="CX488" t="s">
        <v>3687</v>
      </c>
      <c r="CY488" s="27" t="s">
        <v>5151</v>
      </c>
      <c r="CZ488" s="27" t="s">
        <v>5154</v>
      </c>
    </row>
    <row r="489" spans="102:105" ht="15" customHeight="1" x14ac:dyDescent="0.15">
      <c r="CX489" t="s">
        <v>5068</v>
      </c>
      <c r="CY489" s="27" t="s">
        <v>5153</v>
      </c>
      <c r="CZ489" s="27" t="s">
        <v>5151</v>
      </c>
    </row>
    <row r="490" spans="102:105" ht="15" customHeight="1" x14ac:dyDescent="0.15">
      <c r="CX490" t="s">
        <v>3854</v>
      </c>
      <c r="CZ490" s="27" t="s">
        <v>5152</v>
      </c>
    </row>
    <row r="491" spans="102:105" ht="15" customHeight="1" x14ac:dyDescent="0.15">
      <c r="CX491" t="s">
        <v>685</v>
      </c>
      <c r="CY491" s="27" t="s">
        <v>2936</v>
      </c>
      <c r="CZ491" s="27" t="s">
        <v>5154</v>
      </c>
    </row>
    <row r="492" spans="102:105" ht="15" customHeight="1" x14ac:dyDescent="0.15">
      <c r="CX492" t="s">
        <v>4775</v>
      </c>
      <c r="CY492" s="27" t="s">
        <v>5151</v>
      </c>
      <c r="CZ492" s="27" t="s">
        <v>2936</v>
      </c>
    </row>
    <row r="493" spans="102:105" ht="15" customHeight="1" x14ac:dyDescent="0.15">
      <c r="CX493" t="s">
        <v>5145</v>
      </c>
      <c r="CY493" s="27" t="s">
        <v>5168</v>
      </c>
    </row>
    <row r="494" spans="102:105" ht="15" customHeight="1" x14ac:dyDescent="0.15">
      <c r="CX494" t="s">
        <v>4811</v>
      </c>
      <c r="CY494" s="27" t="s">
        <v>5151</v>
      </c>
      <c r="CZ494" s="27" t="s">
        <v>5154</v>
      </c>
    </row>
    <row r="495" spans="102:105" ht="15" customHeight="1" x14ac:dyDescent="0.15">
      <c r="CX495" t="s">
        <v>5146</v>
      </c>
      <c r="CY495" s="27" t="s">
        <v>5153</v>
      </c>
      <c r="CZ495" s="27" t="s">
        <v>5152</v>
      </c>
    </row>
    <row r="496" spans="102:105" ht="15" customHeight="1" x14ac:dyDescent="0.15">
      <c r="CX496" t="s">
        <v>4209</v>
      </c>
      <c r="CZ496" s="27" t="s">
        <v>5153</v>
      </c>
    </row>
    <row r="497" spans="102:105" ht="15" customHeight="1" x14ac:dyDescent="0.15">
      <c r="CX497" t="s">
        <v>810</v>
      </c>
      <c r="CZ497" s="27" t="s">
        <v>5154</v>
      </c>
    </row>
    <row r="498" spans="102:105" ht="15" customHeight="1" x14ac:dyDescent="0.15">
      <c r="CX498" t="s">
        <v>1129</v>
      </c>
      <c r="CZ498" s="27" t="s">
        <v>5154</v>
      </c>
    </row>
    <row r="499" spans="102:105" ht="15" customHeight="1" x14ac:dyDescent="0.15">
      <c r="CX499" t="s">
        <v>4868</v>
      </c>
      <c r="CY499" s="27" t="s">
        <v>5153</v>
      </c>
      <c r="CZ499" s="27" t="s">
        <v>5154</v>
      </c>
    </row>
    <row r="500" spans="102:105" ht="15" customHeight="1" x14ac:dyDescent="0.15">
      <c r="CX500" t="s">
        <v>3342</v>
      </c>
      <c r="CZ500" s="27" t="s">
        <v>5152</v>
      </c>
    </row>
    <row r="501" spans="102:105" ht="15" customHeight="1" x14ac:dyDescent="0.15">
      <c r="CX501" t="s">
        <v>3405</v>
      </c>
      <c r="CZ501" s="27" t="s">
        <v>5151</v>
      </c>
    </row>
    <row r="502" spans="102:105" ht="15" customHeight="1" x14ac:dyDescent="0.15">
      <c r="CX502" t="s">
        <v>3022</v>
      </c>
      <c r="CY502" s="27" t="s">
        <v>5153</v>
      </c>
      <c r="CZ502" s="27" t="s">
        <v>5154</v>
      </c>
    </row>
    <row r="503" spans="102:105" ht="15" customHeight="1" x14ac:dyDescent="0.15">
      <c r="CX503" t="s">
        <v>3314</v>
      </c>
      <c r="CY503" s="27" t="s">
        <v>5153</v>
      </c>
      <c r="CZ503" s="27" t="s">
        <v>5154</v>
      </c>
    </row>
    <row r="504" spans="102:105" ht="15" customHeight="1" x14ac:dyDescent="0.15">
      <c r="CX504" t="s">
        <v>3163</v>
      </c>
      <c r="CY504" s="27" t="s">
        <v>5153</v>
      </c>
      <c r="CZ504" s="27" t="s">
        <v>5154</v>
      </c>
    </row>
    <row r="505" spans="102:105" ht="15" customHeight="1" x14ac:dyDescent="0.15">
      <c r="CX505" t="s">
        <v>4514</v>
      </c>
      <c r="CY505" s="27" t="s">
        <v>5153</v>
      </c>
      <c r="CZ505" s="27" t="s">
        <v>5153</v>
      </c>
    </row>
    <row r="506" spans="102:105" ht="15" customHeight="1" x14ac:dyDescent="0.15">
      <c r="CX506" t="s">
        <v>4907</v>
      </c>
      <c r="CY506" s="27" t="s">
        <v>5153</v>
      </c>
      <c r="CZ506" s="27" t="s">
        <v>5153</v>
      </c>
      <c r="DA506" s="27" t="s">
        <v>5153</v>
      </c>
    </row>
    <row r="507" spans="102:105" ht="15" customHeight="1" x14ac:dyDescent="0.15">
      <c r="CX507" t="s">
        <v>5130</v>
      </c>
      <c r="CY507" s="27" t="s">
        <v>5151</v>
      </c>
      <c r="CZ507" s="27" t="s">
        <v>5151</v>
      </c>
    </row>
    <row r="508" spans="102:105" ht="15" customHeight="1" x14ac:dyDescent="0.15">
      <c r="CX508" t="s">
        <v>3951</v>
      </c>
      <c r="CZ508" s="27" t="s">
        <v>5153</v>
      </c>
    </row>
    <row r="509" spans="102:105" ht="15" customHeight="1" x14ac:dyDescent="0.15">
      <c r="CX509" t="s">
        <v>5148</v>
      </c>
      <c r="CY509" s="27" t="s">
        <v>5153</v>
      </c>
      <c r="CZ509" s="27" t="s">
        <v>5154</v>
      </c>
      <c r="DA509" s="27" t="s">
        <v>5152</v>
      </c>
    </row>
    <row r="510" spans="102:105" ht="15" customHeight="1" x14ac:dyDescent="0.15">
      <c r="CX510" t="s">
        <v>4687</v>
      </c>
      <c r="CY510" s="27" t="s">
        <v>5153</v>
      </c>
      <c r="CZ510" s="27" t="s">
        <v>5154</v>
      </c>
    </row>
    <row r="511" spans="102:105" ht="15" customHeight="1" x14ac:dyDescent="0.15">
      <c r="CX511" t="s">
        <v>4641</v>
      </c>
      <c r="CY511" s="27" t="s">
        <v>5152</v>
      </c>
      <c r="CZ511" s="27" t="s">
        <v>5154</v>
      </c>
    </row>
    <row r="512" spans="102:105" ht="15" customHeight="1" x14ac:dyDescent="0.15">
      <c r="CX512" t="s">
        <v>4689</v>
      </c>
      <c r="CY512" s="27" t="s">
        <v>5152</v>
      </c>
      <c r="CZ512" s="27" t="s">
        <v>5154</v>
      </c>
    </row>
    <row r="513" spans="102:105" ht="15" customHeight="1" x14ac:dyDescent="0.15">
      <c r="CX513" t="s">
        <v>4738</v>
      </c>
      <c r="CY513" s="27" t="s">
        <v>5153</v>
      </c>
      <c r="CZ513" s="27" t="s">
        <v>5154</v>
      </c>
    </row>
    <row r="514" spans="102:105" ht="15" customHeight="1" x14ac:dyDescent="0.15">
      <c r="CX514" t="s">
        <v>3953</v>
      </c>
      <c r="CZ514" s="27" t="s">
        <v>5153</v>
      </c>
    </row>
    <row r="515" spans="102:105" ht="15" customHeight="1" x14ac:dyDescent="0.15">
      <c r="CX515" t="s">
        <v>4691</v>
      </c>
      <c r="CZ515" s="27" t="s">
        <v>5152</v>
      </c>
    </row>
    <row r="516" spans="102:105" ht="15" customHeight="1" x14ac:dyDescent="0.15">
      <c r="CX516" t="s">
        <v>4516</v>
      </c>
      <c r="CZ516" s="27" t="s">
        <v>5152</v>
      </c>
    </row>
    <row r="517" spans="102:105" ht="15" customHeight="1" x14ac:dyDescent="0.15">
      <c r="CX517" t="s">
        <v>3315</v>
      </c>
      <c r="CZ517" s="27" t="s">
        <v>5152</v>
      </c>
    </row>
    <row r="518" spans="102:105" ht="15" customHeight="1" x14ac:dyDescent="0.15">
      <c r="CX518" t="s">
        <v>4346</v>
      </c>
      <c r="CY518" s="27" t="s">
        <v>5154</v>
      </c>
      <c r="CZ518" s="27" t="s">
        <v>5152</v>
      </c>
    </row>
    <row r="519" spans="102:105" ht="15" customHeight="1" x14ac:dyDescent="0.15">
      <c r="CX519" t="s">
        <v>5064</v>
      </c>
      <c r="CY519" s="27" t="s">
        <v>5153</v>
      </c>
      <c r="CZ519" s="27" t="s">
        <v>5162</v>
      </c>
      <c r="DA519" s="27" t="s">
        <v>5152</v>
      </c>
    </row>
    <row r="520" spans="102:105" ht="15" customHeight="1" x14ac:dyDescent="0.15">
      <c r="CX520" t="s">
        <v>4693</v>
      </c>
      <c r="CY520" s="27" t="s">
        <v>5152</v>
      </c>
      <c r="CZ520" s="27" t="s">
        <v>5162</v>
      </c>
    </row>
    <row r="521" spans="102:105" ht="15" customHeight="1" x14ac:dyDescent="0.15">
      <c r="CX521" t="s">
        <v>3803</v>
      </c>
      <c r="CZ521" s="27" t="s">
        <v>5153</v>
      </c>
    </row>
    <row r="522" spans="102:105" ht="15" customHeight="1" x14ac:dyDescent="0.15">
      <c r="CX522" t="s">
        <v>4844</v>
      </c>
      <c r="CY522" s="27" t="s">
        <v>5154</v>
      </c>
      <c r="CZ522" s="27" t="s">
        <v>5152</v>
      </c>
    </row>
    <row r="523" spans="102:105" ht="15" customHeight="1" x14ac:dyDescent="0.15">
      <c r="CX523" t="s">
        <v>3344</v>
      </c>
      <c r="CZ523" s="27" t="s">
        <v>5154</v>
      </c>
    </row>
    <row r="524" spans="102:105" ht="15" customHeight="1" x14ac:dyDescent="0.15">
      <c r="CX524" t="s">
        <v>3406</v>
      </c>
      <c r="CZ524" s="27" t="s">
        <v>5154</v>
      </c>
    </row>
    <row r="525" spans="102:105" ht="15" customHeight="1" x14ac:dyDescent="0.15">
      <c r="CX525" t="s">
        <v>3898</v>
      </c>
      <c r="CZ525" s="27" t="s">
        <v>5153</v>
      </c>
    </row>
    <row r="526" spans="102:105" ht="15" customHeight="1" x14ac:dyDescent="0.15">
      <c r="CX526" t="s">
        <v>870</v>
      </c>
      <c r="CY526" s="27" t="s">
        <v>5153</v>
      </c>
      <c r="CZ526" s="27" t="s">
        <v>5162</v>
      </c>
    </row>
    <row r="527" spans="102:105" ht="15" customHeight="1" x14ac:dyDescent="0.15">
      <c r="CX527" t="s">
        <v>4845</v>
      </c>
      <c r="CY527" s="27" t="s">
        <v>5153</v>
      </c>
      <c r="CZ527" s="27" t="s">
        <v>5162</v>
      </c>
    </row>
    <row r="528" spans="102:105" ht="15" customHeight="1" x14ac:dyDescent="0.15">
      <c r="CX528" t="s">
        <v>4695</v>
      </c>
      <c r="CZ528" s="27" t="s">
        <v>5152</v>
      </c>
    </row>
    <row r="529" spans="102:105" ht="15" customHeight="1" x14ac:dyDescent="0.15">
      <c r="CX529" t="s">
        <v>5046</v>
      </c>
      <c r="CY529" s="27" t="s">
        <v>5160</v>
      </c>
      <c r="CZ529" s="27" t="s">
        <v>5161</v>
      </c>
    </row>
    <row r="530" spans="102:105" ht="15" customHeight="1" x14ac:dyDescent="0.15">
      <c r="CX530" t="s">
        <v>5020</v>
      </c>
      <c r="CY530" s="27" t="s">
        <v>5153</v>
      </c>
      <c r="CZ530" s="27" t="s">
        <v>5154</v>
      </c>
      <c r="DA530" s="27" t="s">
        <v>5152</v>
      </c>
    </row>
    <row r="531" spans="102:105" ht="15" customHeight="1" x14ac:dyDescent="0.15">
      <c r="CX531" t="s">
        <v>4109</v>
      </c>
      <c r="CZ531" s="27" t="s">
        <v>5152</v>
      </c>
    </row>
    <row r="532" spans="102:105" ht="15" customHeight="1" x14ac:dyDescent="0.15">
      <c r="CX532" t="s">
        <v>5132</v>
      </c>
      <c r="CY532" s="27" t="s">
        <v>5153</v>
      </c>
      <c r="CZ532" s="27" t="s">
        <v>5152</v>
      </c>
      <c r="DA532" s="27" t="s">
        <v>5152</v>
      </c>
    </row>
    <row r="533" spans="102:105" ht="15" customHeight="1" x14ac:dyDescent="0.15">
      <c r="CX533" t="s">
        <v>2965</v>
      </c>
      <c r="CZ533" s="27" t="s">
        <v>5152</v>
      </c>
    </row>
    <row r="534" spans="102:105" ht="15" customHeight="1" x14ac:dyDescent="0.15">
      <c r="CX534" t="s">
        <v>2991</v>
      </c>
      <c r="CZ534" s="27" t="s">
        <v>5152</v>
      </c>
    </row>
    <row r="535" spans="102:105" ht="15" customHeight="1" x14ac:dyDescent="0.15">
      <c r="CX535" t="s">
        <v>5044</v>
      </c>
      <c r="CY535" s="27" t="s">
        <v>5152</v>
      </c>
      <c r="CZ535" s="27" t="s">
        <v>5153</v>
      </c>
    </row>
    <row r="536" spans="102:105" ht="15" customHeight="1" x14ac:dyDescent="0.15">
      <c r="CX536" t="s">
        <v>4387</v>
      </c>
      <c r="CZ536" s="27" t="s">
        <v>5154</v>
      </c>
    </row>
    <row r="537" spans="102:105" ht="15" customHeight="1" x14ac:dyDescent="0.15">
      <c r="CX537" t="s">
        <v>4409</v>
      </c>
      <c r="CZ537" s="27" t="s">
        <v>5154</v>
      </c>
    </row>
    <row r="538" spans="102:105" ht="15" customHeight="1" x14ac:dyDescent="0.15">
      <c r="CX538" t="s">
        <v>4161</v>
      </c>
      <c r="CZ538" s="27" t="s">
        <v>5153</v>
      </c>
    </row>
    <row r="539" spans="102:105" ht="15" customHeight="1" x14ac:dyDescent="0.15">
      <c r="CX539" t="s">
        <v>4212</v>
      </c>
      <c r="CZ539" s="27" t="s">
        <v>5153</v>
      </c>
    </row>
    <row r="540" spans="102:105" ht="15" customHeight="1" x14ac:dyDescent="0.15">
      <c r="CX540" t="s">
        <v>4860</v>
      </c>
      <c r="CY540" s="27" t="s">
        <v>5151</v>
      </c>
      <c r="CZ540" s="27" t="s">
        <v>5151</v>
      </c>
      <c r="DA540" s="27" t="s">
        <v>5153</v>
      </c>
    </row>
    <row r="541" spans="102:105" ht="15" customHeight="1" x14ac:dyDescent="0.15">
      <c r="CX541" t="s">
        <v>4698</v>
      </c>
      <c r="CZ541" s="27" t="s">
        <v>5154</v>
      </c>
    </row>
    <row r="542" spans="102:105" ht="15" customHeight="1" x14ac:dyDescent="0.15">
      <c r="CX542" t="s">
        <v>4519</v>
      </c>
      <c r="CY542" s="27" t="s">
        <v>5151</v>
      </c>
      <c r="CZ542" s="27" t="s">
        <v>5158</v>
      </c>
    </row>
    <row r="543" spans="102:105" ht="15" customHeight="1" x14ac:dyDescent="0.15">
      <c r="CX543" t="s">
        <v>4610</v>
      </c>
      <c r="CY543" s="27" t="s">
        <v>5151</v>
      </c>
      <c r="CZ543" s="27" t="s">
        <v>5158</v>
      </c>
    </row>
    <row r="544" spans="102:105" ht="15" customHeight="1" x14ac:dyDescent="0.15">
      <c r="CX544" t="s">
        <v>4701</v>
      </c>
      <c r="CY544" s="27" t="s">
        <v>5154</v>
      </c>
      <c r="CZ544" s="27" t="s">
        <v>5152</v>
      </c>
    </row>
    <row r="545" spans="102:105" ht="15" customHeight="1" x14ac:dyDescent="0.15">
      <c r="CX545" t="s">
        <v>4853</v>
      </c>
      <c r="CY545" s="27" t="s">
        <v>5153</v>
      </c>
      <c r="CZ545" s="27" t="s">
        <v>5154</v>
      </c>
    </row>
    <row r="546" spans="102:105" ht="15" customHeight="1" x14ac:dyDescent="0.15">
      <c r="CX546" t="s">
        <v>3261</v>
      </c>
      <c r="CZ546" s="27" t="s">
        <v>5152</v>
      </c>
    </row>
    <row r="547" spans="102:105" ht="15" customHeight="1" x14ac:dyDescent="0.15">
      <c r="CX547" t="s">
        <v>683</v>
      </c>
      <c r="CZ547" s="27" t="s">
        <v>5152</v>
      </c>
    </row>
    <row r="548" spans="102:105" ht="15" customHeight="1" x14ac:dyDescent="0.15">
      <c r="CX548" t="s">
        <v>1251</v>
      </c>
      <c r="CZ548" s="27" t="s">
        <v>5152</v>
      </c>
    </row>
    <row r="549" spans="102:105" ht="15" customHeight="1" x14ac:dyDescent="0.15">
      <c r="CX549" t="s">
        <v>3806</v>
      </c>
      <c r="CZ549" s="27" t="s">
        <v>5152</v>
      </c>
    </row>
    <row r="550" spans="102:105" ht="15" customHeight="1" x14ac:dyDescent="0.15">
      <c r="CX550" t="s">
        <v>4959</v>
      </c>
      <c r="CY550" s="27" t="s">
        <v>5153</v>
      </c>
      <c r="CZ550" s="27" t="s">
        <v>5153</v>
      </c>
      <c r="DA550" s="27" t="s">
        <v>5152</v>
      </c>
    </row>
    <row r="551" spans="102:105" ht="15" customHeight="1" x14ac:dyDescent="0.15">
      <c r="CX551" t="s">
        <v>4814</v>
      </c>
      <c r="CZ551" s="27" t="s">
        <v>5153</v>
      </c>
    </row>
    <row r="552" spans="102:105" ht="15" customHeight="1" x14ac:dyDescent="0.15">
      <c r="CX552" t="s">
        <v>3748</v>
      </c>
      <c r="CZ552" s="27" t="s">
        <v>5153</v>
      </c>
    </row>
    <row r="553" spans="102:105" ht="15" customHeight="1" x14ac:dyDescent="0.15">
      <c r="CX553" t="s">
        <v>4612</v>
      </c>
      <c r="CY553" s="27" t="s">
        <v>5151</v>
      </c>
      <c r="CZ553" s="27" t="s">
        <v>5153</v>
      </c>
    </row>
    <row r="554" spans="102:105" ht="15" customHeight="1" x14ac:dyDescent="0.15">
      <c r="CX554" t="s">
        <v>3318</v>
      </c>
      <c r="CZ554" s="27" t="s">
        <v>5151</v>
      </c>
    </row>
    <row r="555" spans="102:105" ht="15" customHeight="1" x14ac:dyDescent="0.15">
      <c r="CX555" t="s">
        <v>5086</v>
      </c>
      <c r="CY555" s="27" t="s">
        <v>5153</v>
      </c>
      <c r="CZ555" s="27" t="s">
        <v>5151</v>
      </c>
      <c r="DA555" s="27" t="s">
        <v>5151</v>
      </c>
    </row>
    <row r="556" spans="102:105" ht="15" customHeight="1" x14ac:dyDescent="0.15">
      <c r="CX556" t="s">
        <v>4923</v>
      </c>
      <c r="CY556" s="27" t="s">
        <v>5160</v>
      </c>
      <c r="CZ556" s="27" t="s">
        <v>5164</v>
      </c>
    </row>
    <row r="557" spans="102:105" ht="15" customHeight="1" x14ac:dyDescent="0.15">
      <c r="CX557" t="s">
        <v>4896</v>
      </c>
      <c r="CY557" s="27" t="s">
        <v>5153</v>
      </c>
      <c r="CZ557" s="27" t="s">
        <v>5152</v>
      </c>
      <c r="DA557" s="27" t="s">
        <v>5152</v>
      </c>
    </row>
    <row r="558" spans="102:105" ht="15" customHeight="1" x14ac:dyDescent="0.15">
      <c r="CX558" t="s">
        <v>4740</v>
      </c>
      <c r="CZ558" s="27" t="s">
        <v>5154</v>
      </c>
    </row>
    <row r="559" spans="102:105" ht="15" customHeight="1" x14ac:dyDescent="0.15">
      <c r="CX559" t="s">
        <v>5026</v>
      </c>
      <c r="CY559" s="27" t="s">
        <v>5153</v>
      </c>
      <c r="CZ559" s="27" t="s">
        <v>5154</v>
      </c>
    </row>
    <row r="560" spans="102:105" ht="15" customHeight="1" x14ac:dyDescent="0.15">
      <c r="CX560" t="s">
        <v>5170</v>
      </c>
      <c r="CY560" s="27" t="s">
        <v>5154</v>
      </c>
    </row>
    <row r="561" spans="102:104" ht="15" customHeight="1" x14ac:dyDescent="0.15">
      <c r="CX561" t="s">
        <v>244</v>
      </c>
      <c r="CY561" s="27" t="s">
        <v>5154</v>
      </c>
    </row>
    <row r="562" spans="102:104" ht="15" customHeight="1" x14ac:dyDescent="0.15">
      <c r="CX562" t="s">
        <v>5171</v>
      </c>
      <c r="CY562" s="27" t="s">
        <v>5154</v>
      </c>
    </row>
    <row r="563" spans="102:104" ht="15" customHeight="1" x14ac:dyDescent="0.15">
      <c r="CX563" t="s">
        <v>5172</v>
      </c>
      <c r="CY563" s="27" t="s">
        <v>5152</v>
      </c>
    </row>
    <row r="564" spans="102:104" ht="15" customHeight="1" x14ac:dyDescent="0.15">
      <c r="CX564" t="s">
        <v>1189</v>
      </c>
      <c r="CY564" s="27" t="s">
        <v>5152</v>
      </c>
    </row>
    <row r="565" spans="102:104" ht="15" customHeight="1" x14ac:dyDescent="0.15">
      <c r="CX565" t="s">
        <v>1190</v>
      </c>
      <c r="CY565" s="27" t="s">
        <v>5152</v>
      </c>
    </row>
    <row r="566" spans="102:104" ht="15" customHeight="1" x14ac:dyDescent="0.15">
      <c r="CX566" t="s">
        <v>421</v>
      </c>
      <c r="CY566" s="27" t="s">
        <v>5152</v>
      </c>
    </row>
    <row r="567" spans="102:104" ht="15" customHeight="1" x14ac:dyDescent="0.15">
      <c r="CX567" t="s">
        <v>214</v>
      </c>
      <c r="CY567" s="27" t="s">
        <v>5153</v>
      </c>
      <c r="CZ567" s="27" t="s">
        <v>5178</v>
      </c>
    </row>
    <row r="568" spans="102:104" ht="15" customHeight="1" x14ac:dyDescent="0.15">
      <c r="CX568" t="s">
        <v>214</v>
      </c>
      <c r="CY568" s="27" t="s">
        <v>5153</v>
      </c>
      <c r="CZ568" s="27" t="s">
        <v>5178</v>
      </c>
    </row>
    <row r="569" spans="102:104" ht="15" customHeight="1" x14ac:dyDescent="0.15">
      <c r="CX569" t="s">
        <v>546</v>
      </c>
      <c r="CY569" s="27" t="s">
        <v>5153</v>
      </c>
    </row>
    <row r="570" spans="102:104" ht="15" customHeight="1" x14ac:dyDescent="0.15">
      <c r="CX570" t="s">
        <v>1211</v>
      </c>
      <c r="CY570" s="27" t="s">
        <v>5153</v>
      </c>
    </row>
    <row r="571" spans="102:104" ht="15" customHeight="1" x14ac:dyDescent="0.15">
      <c r="CX571" t="s">
        <v>1212</v>
      </c>
      <c r="CY571" s="27" t="s">
        <v>5153</v>
      </c>
    </row>
    <row r="572" spans="102:104" ht="15" customHeight="1" x14ac:dyDescent="0.15">
      <c r="CX572" t="s">
        <v>500</v>
      </c>
      <c r="CY572" s="27" t="s">
        <v>5153</v>
      </c>
    </row>
    <row r="573" spans="102:104" ht="15" customHeight="1" x14ac:dyDescent="0.15">
      <c r="CX573" t="s">
        <v>1586</v>
      </c>
      <c r="CY573" s="27" t="s">
        <v>5154</v>
      </c>
    </row>
    <row r="574" spans="102:104" ht="15" customHeight="1" x14ac:dyDescent="0.15">
      <c r="CX574" t="s">
        <v>4206</v>
      </c>
      <c r="CY574" s="27" t="s">
        <v>5154</v>
      </c>
    </row>
    <row r="575" spans="102:104" ht="15" customHeight="1" x14ac:dyDescent="0.15">
      <c r="CX575" t="s">
        <v>5173</v>
      </c>
      <c r="CY575" s="27" t="s">
        <v>5154</v>
      </c>
    </row>
    <row r="576" spans="102:104" ht="15" customHeight="1" x14ac:dyDescent="0.15">
      <c r="CX576" t="s">
        <v>5174</v>
      </c>
      <c r="CY576" s="27" t="s">
        <v>5153</v>
      </c>
      <c r="CZ576" s="27" t="s">
        <v>5152</v>
      </c>
    </row>
    <row r="577" spans="102:104" ht="15" customHeight="1" x14ac:dyDescent="0.15">
      <c r="CX577" t="s">
        <v>5175</v>
      </c>
      <c r="CY577" s="27" t="s">
        <v>5152</v>
      </c>
    </row>
    <row r="578" spans="102:104" ht="15" customHeight="1" x14ac:dyDescent="0.15">
      <c r="CX578" t="s">
        <v>5176</v>
      </c>
      <c r="CY578" s="27" t="s">
        <v>5154</v>
      </c>
      <c r="CZ578" s="27" t="s">
        <v>5152</v>
      </c>
    </row>
    <row r="579" spans="102:104" ht="15" customHeight="1" x14ac:dyDescent="0.15">
      <c r="CX579" t="s">
        <v>5177</v>
      </c>
      <c r="CY579" s="27" t="s">
        <v>5151</v>
      </c>
      <c r="CZ579" s="27" t="s">
        <v>5178</v>
      </c>
    </row>
    <row r="580" spans="102:104" ht="15" customHeight="1" x14ac:dyDescent="0.15">
      <c r="CX580" t="s">
        <v>513</v>
      </c>
      <c r="CY580" s="27" t="s">
        <v>5154</v>
      </c>
      <c r="CZ580" s="27" t="s">
        <v>5152</v>
      </c>
    </row>
    <row r="581" spans="102:104" ht="15" customHeight="1" x14ac:dyDescent="0.15">
      <c r="CX581" t="s">
        <v>517</v>
      </c>
      <c r="CY581" s="27" t="s">
        <v>5154</v>
      </c>
      <c r="CZ581" s="27" t="s">
        <v>5152</v>
      </c>
    </row>
    <row r="582" spans="102:104" ht="15" customHeight="1" x14ac:dyDescent="0.15">
      <c r="CX582" t="s">
        <v>521</v>
      </c>
      <c r="CY582" s="27" t="s">
        <v>5154</v>
      </c>
      <c r="CZ582" s="27" t="s">
        <v>5152</v>
      </c>
    </row>
    <row r="583" spans="102:104" ht="15" customHeight="1" x14ac:dyDescent="0.15">
      <c r="CX583" t="s">
        <v>1018</v>
      </c>
      <c r="CY583" s="27" t="s">
        <v>5154</v>
      </c>
    </row>
    <row r="584" spans="102:104" ht="15" customHeight="1" x14ac:dyDescent="0.15">
      <c r="CX584" t="s">
        <v>1020</v>
      </c>
      <c r="CY584" s="27" t="s">
        <v>5154</v>
      </c>
    </row>
    <row r="585" spans="102:104" ht="15" customHeight="1" x14ac:dyDescent="0.15">
      <c r="CX585" t="s">
        <v>744</v>
      </c>
      <c r="CY585" s="27" t="s">
        <v>5154</v>
      </c>
    </row>
    <row r="586" spans="102:104" ht="15" customHeight="1" x14ac:dyDescent="0.15">
      <c r="CX586" t="s">
        <v>3249</v>
      </c>
      <c r="CY586" s="27" t="s">
        <v>5152</v>
      </c>
    </row>
    <row r="587" spans="102:104" ht="15" customHeight="1" x14ac:dyDescent="0.15">
      <c r="CX587" t="s">
        <v>955</v>
      </c>
      <c r="CY587" s="27" t="s">
        <v>5152</v>
      </c>
    </row>
    <row r="588" spans="102:104" ht="15" customHeight="1" x14ac:dyDescent="0.15">
      <c r="CX588" t="s">
        <v>174</v>
      </c>
      <c r="CY588" s="27" t="s">
        <v>5152</v>
      </c>
    </row>
    <row r="589" spans="102:104" ht="15" customHeight="1" x14ac:dyDescent="0.15">
      <c r="CX589" t="s">
        <v>916</v>
      </c>
      <c r="CY589" s="27" t="s">
        <v>5153</v>
      </c>
    </row>
    <row r="590" spans="102:104" ht="15" customHeight="1" x14ac:dyDescent="0.15">
      <c r="CX590" t="s">
        <v>911</v>
      </c>
      <c r="CY590" s="27" t="s">
        <v>5152</v>
      </c>
    </row>
    <row r="591" spans="102:104" ht="15" customHeight="1" x14ac:dyDescent="0.15">
      <c r="CX591" t="s">
        <v>913</v>
      </c>
      <c r="CY591" s="27" t="s">
        <v>5152</v>
      </c>
    </row>
    <row r="592" spans="102:104" ht="15" customHeight="1" x14ac:dyDescent="0.15">
      <c r="CX592" t="s">
        <v>3106</v>
      </c>
      <c r="CY592" s="27" t="s">
        <v>5152</v>
      </c>
    </row>
    <row r="593" spans="102:105" ht="15" customHeight="1" x14ac:dyDescent="0.15">
      <c r="CX593" t="s">
        <v>3210</v>
      </c>
      <c r="CY593" s="27" t="s">
        <v>5152</v>
      </c>
    </row>
    <row r="594" spans="102:105" ht="15" customHeight="1" x14ac:dyDescent="0.15">
      <c r="CX594" t="s">
        <v>227</v>
      </c>
      <c r="CY594" s="27" t="s">
        <v>5152</v>
      </c>
    </row>
    <row r="595" spans="102:105" ht="15" customHeight="1" x14ac:dyDescent="0.15">
      <c r="CX595" t="s">
        <v>568</v>
      </c>
      <c r="CY595" s="27" t="s">
        <v>5154</v>
      </c>
    </row>
    <row r="596" spans="102:105" ht="15" customHeight="1" x14ac:dyDescent="0.15">
      <c r="CX596" t="s">
        <v>3357</v>
      </c>
      <c r="CY596" s="27" t="s">
        <v>5154</v>
      </c>
    </row>
    <row r="597" spans="102:105" ht="15" customHeight="1" x14ac:dyDescent="0.15">
      <c r="CX597" t="s">
        <v>951</v>
      </c>
      <c r="CY597" s="27" t="s">
        <v>5154</v>
      </c>
    </row>
    <row r="598" spans="102:105" ht="15" customHeight="1" x14ac:dyDescent="0.15">
      <c r="CX598" t="s">
        <v>5197</v>
      </c>
      <c r="CY598" s="27" t="s">
        <v>5152</v>
      </c>
      <c r="CZ598" s="27" t="s">
        <v>5154</v>
      </c>
      <c r="DA598" s="27" t="s">
        <v>5154</v>
      </c>
    </row>
    <row r="599" spans="102:105" ht="15" customHeight="1" x14ac:dyDescent="0.15">
      <c r="CX599" t="s">
        <v>5191</v>
      </c>
      <c r="CY599" s="27" t="s">
        <v>5153</v>
      </c>
      <c r="CZ599" s="27" t="s">
        <v>5152</v>
      </c>
      <c r="DA599" s="27" t="s">
        <v>5162</v>
      </c>
    </row>
    <row r="600" spans="102:105" ht="15" customHeight="1" x14ac:dyDescent="0.15">
      <c r="CX600" t="s">
        <v>5190</v>
      </c>
      <c r="CY600" s="27" t="s">
        <v>5151</v>
      </c>
      <c r="CZ600" s="27" t="s">
        <v>5178</v>
      </c>
    </row>
    <row r="601" spans="102:105" ht="15" customHeight="1" x14ac:dyDescent="0.15">
      <c r="CX601" t="s">
        <v>5198</v>
      </c>
      <c r="CY601" s="27" t="s">
        <v>5153</v>
      </c>
      <c r="CZ601" s="27" t="s">
        <v>5151</v>
      </c>
      <c r="DA601" s="27" t="s">
        <v>5178</v>
      </c>
    </row>
    <row r="602" spans="102:105" ht="15" customHeight="1" x14ac:dyDescent="0.15">
      <c r="CX602" t="s">
        <v>5202</v>
      </c>
      <c r="CY602" s="27" t="s">
        <v>5153</v>
      </c>
      <c r="CZ602" s="27" t="s">
        <v>5151</v>
      </c>
    </row>
    <row r="603" spans="102:105" ht="15" customHeight="1" x14ac:dyDescent="0.15">
      <c r="CX603" t="s">
        <v>5206</v>
      </c>
      <c r="CY603" s="27" t="s">
        <v>5153</v>
      </c>
      <c r="CZ603" s="27" t="s">
        <v>5151</v>
      </c>
    </row>
    <row r="604" spans="102:105" ht="15" customHeight="1" x14ac:dyDescent="0.15">
      <c r="CX604" t="s">
        <v>5195</v>
      </c>
      <c r="CY604" s="27" t="s">
        <v>5178</v>
      </c>
    </row>
    <row r="605" spans="102:105" ht="15" customHeight="1" x14ac:dyDescent="0.15">
      <c r="CX605" t="s">
        <v>5194</v>
      </c>
      <c r="CY605" s="27" t="s">
        <v>5153</v>
      </c>
    </row>
    <row r="606" spans="102:105" ht="15" customHeight="1" x14ac:dyDescent="0.15">
      <c r="CX606" t="s">
        <v>5204</v>
      </c>
      <c r="CY606" s="27" t="s">
        <v>5151</v>
      </c>
    </row>
    <row r="607" spans="102:105" ht="15" customHeight="1" x14ac:dyDescent="0.15">
      <c r="CX607" t="s">
        <v>5205</v>
      </c>
      <c r="CY607" s="27" t="s">
        <v>5178</v>
      </c>
    </row>
    <row r="608" spans="102:105" ht="15" customHeight="1" x14ac:dyDescent="0.15">
      <c r="CX608" t="s">
        <v>5193</v>
      </c>
      <c r="CY608" s="27" t="s">
        <v>5162</v>
      </c>
    </row>
    <row r="609" spans="102:105" ht="15" customHeight="1" x14ac:dyDescent="0.15">
      <c r="CX609" t="s">
        <v>5196</v>
      </c>
      <c r="CY609" s="27" t="s">
        <v>5153</v>
      </c>
    </row>
    <row r="610" spans="102:105" ht="15" customHeight="1" x14ac:dyDescent="0.15">
      <c r="CX610" t="s">
        <v>5203</v>
      </c>
      <c r="CY610" s="27" t="s">
        <v>5151</v>
      </c>
    </row>
    <row r="611" spans="102:105" ht="15" customHeight="1" x14ac:dyDescent="0.15">
      <c r="CX611" t="s">
        <v>5192</v>
      </c>
      <c r="CY611" s="27" t="s">
        <v>5153</v>
      </c>
      <c r="CZ611" s="27" t="s">
        <v>5178</v>
      </c>
    </row>
    <row r="612" spans="102:105" ht="15" customHeight="1" x14ac:dyDescent="0.15">
      <c r="CX612" t="s">
        <v>5189</v>
      </c>
      <c r="CY612" s="27" t="s">
        <v>5153</v>
      </c>
      <c r="CZ612" s="27" t="s">
        <v>5178</v>
      </c>
    </row>
    <row r="613" spans="102:105" ht="15" customHeight="1" x14ac:dyDescent="0.15">
      <c r="CX613" t="s">
        <v>5208</v>
      </c>
      <c r="CY613" s="27" t="s">
        <v>5153</v>
      </c>
      <c r="CZ613" s="27" t="s">
        <v>5153</v>
      </c>
      <c r="DA613" s="27" t="s">
        <v>5152</v>
      </c>
    </row>
    <row r="614" spans="102:105" ht="15" customHeight="1" x14ac:dyDescent="0.15">
      <c r="CX614" t="s">
        <v>5213</v>
      </c>
      <c r="CY614" s="27" t="s">
        <v>5153</v>
      </c>
      <c r="CZ614" s="27" t="s">
        <v>5153</v>
      </c>
      <c r="DA614" s="27" t="s">
        <v>5178</v>
      </c>
    </row>
    <row r="615" spans="102:105" ht="15" customHeight="1" x14ac:dyDescent="0.15">
      <c r="CX615" t="s">
        <v>5211</v>
      </c>
      <c r="CY615" s="27" t="s">
        <v>5152</v>
      </c>
      <c r="CZ615" s="27" t="s">
        <v>5154</v>
      </c>
    </row>
    <row r="616" spans="102:105" ht="15" customHeight="1" x14ac:dyDescent="0.15">
      <c r="CX616" t="s">
        <v>5215</v>
      </c>
      <c r="CY616" s="27" t="s">
        <v>5153</v>
      </c>
      <c r="CZ616" s="27" t="s">
        <v>5153</v>
      </c>
      <c r="DA616" s="27" t="s">
        <v>5153</v>
      </c>
    </row>
    <row r="617" spans="102:105" ht="15" customHeight="1" x14ac:dyDescent="0.15">
      <c r="CX617" t="s">
        <v>5212</v>
      </c>
      <c r="CY617" s="27" t="s">
        <v>5153</v>
      </c>
      <c r="CZ617" s="27" t="s">
        <v>5153</v>
      </c>
      <c r="DA617" s="27" t="s">
        <v>5152</v>
      </c>
    </row>
    <row r="618" spans="102:105" ht="15" customHeight="1" x14ac:dyDescent="0.15">
      <c r="CX618" t="s">
        <v>5210</v>
      </c>
      <c r="CY618" s="27" t="s">
        <v>5151</v>
      </c>
    </row>
    <row r="619" spans="102:105" ht="15" customHeight="1" x14ac:dyDescent="0.15">
      <c r="CX619" t="s">
        <v>5216</v>
      </c>
      <c r="CY619" s="27" t="s">
        <v>5154</v>
      </c>
      <c r="CZ619" s="27" t="s">
        <v>5154</v>
      </c>
      <c r="DA619" s="27" t="s">
        <v>5154</v>
      </c>
    </row>
    <row r="620" spans="102:105" ht="15" customHeight="1" x14ac:dyDescent="0.15">
      <c r="CX620" t="s">
        <v>5217</v>
      </c>
      <c r="CY620" s="27" t="s">
        <v>5153</v>
      </c>
      <c r="CZ620" s="27" t="s">
        <v>5151</v>
      </c>
      <c r="DA620" s="27" t="s">
        <v>5151</v>
      </c>
    </row>
    <row r="621" spans="102:105" ht="15" customHeight="1" x14ac:dyDescent="0.15">
      <c r="CX621" t="s">
        <v>5218</v>
      </c>
      <c r="CY621" s="27" t="s">
        <v>5153</v>
      </c>
      <c r="CZ621" s="27" t="s">
        <v>5152</v>
      </c>
    </row>
    <row r="622" spans="102:105" ht="15" customHeight="1" x14ac:dyDescent="0.15">
      <c r="CX622" t="s">
        <v>5219</v>
      </c>
      <c r="CY622" s="27" t="s">
        <v>5153</v>
      </c>
      <c r="CZ622" s="27" t="s">
        <v>5153</v>
      </c>
      <c r="DA622" s="27" t="s">
        <v>5152</v>
      </c>
    </row>
    <row r="623" spans="102:105" ht="15" customHeight="1" x14ac:dyDescent="0.15">
      <c r="CX623" t="s">
        <v>5220</v>
      </c>
      <c r="CY623" s="27" t="s">
        <v>5153</v>
      </c>
      <c r="CZ623" s="27" t="s">
        <v>5151</v>
      </c>
    </row>
    <row r="624" spans="102:105" ht="15" customHeight="1" x14ac:dyDescent="0.15">
      <c r="CX624" t="s">
        <v>5221</v>
      </c>
      <c r="CY624" s="27" t="s">
        <v>5153</v>
      </c>
      <c r="CZ624" s="27" t="s">
        <v>5151</v>
      </c>
    </row>
    <row r="625" spans="102:105" ht="15" customHeight="1" x14ac:dyDescent="0.15">
      <c r="CX625" t="s">
        <v>5222</v>
      </c>
      <c r="CY625" s="27" t="s">
        <v>5153</v>
      </c>
      <c r="CZ625" s="27" t="s">
        <v>5178</v>
      </c>
    </row>
    <row r="626" spans="102:105" ht="15" customHeight="1" x14ac:dyDescent="0.15">
      <c r="CX626" t="s">
        <v>5223</v>
      </c>
      <c r="CY626" s="27" t="s">
        <v>5153</v>
      </c>
      <c r="CZ626" s="27" t="s">
        <v>5153</v>
      </c>
      <c r="DA626" s="27" t="s">
        <v>5152</v>
      </c>
    </row>
    <row r="627" spans="102:105" ht="15" customHeight="1" x14ac:dyDescent="0.15">
      <c r="CX627" t="s">
        <v>5224</v>
      </c>
      <c r="CY627" s="27" t="s">
        <v>5151</v>
      </c>
      <c r="CZ627" s="27" t="s">
        <v>5153</v>
      </c>
      <c r="DA627" s="27" t="s">
        <v>5153</v>
      </c>
    </row>
    <row r="628" spans="102:105" ht="15" customHeight="1" x14ac:dyDescent="0.15">
      <c r="CX628" t="s">
        <v>5225</v>
      </c>
      <c r="CY628" s="27" t="s">
        <v>5178</v>
      </c>
    </row>
    <row r="629" spans="102:105" ht="15" customHeight="1" x14ac:dyDescent="0.15">
      <c r="CX629" t="s">
        <v>5226</v>
      </c>
      <c r="CY629" s="27" t="s">
        <v>5153</v>
      </c>
    </row>
    <row r="630" spans="102:105" ht="15" customHeight="1" x14ac:dyDescent="0.15">
      <c r="CX630" t="s">
        <v>5227</v>
      </c>
      <c r="CY630" s="27" t="s">
        <v>5153</v>
      </c>
      <c r="CZ630" s="27" t="s">
        <v>5151</v>
      </c>
    </row>
    <row r="631" spans="102:105" ht="15" customHeight="1" x14ac:dyDescent="0.15">
      <c r="CX631" t="s">
        <v>5228</v>
      </c>
      <c r="CY631" s="27" t="s">
        <v>5152</v>
      </c>
    </row>
    <row r="632" spans="102:105" ht="15" customHeight="1" x14ac:dyDescent="0.15">
      <c r="CX632" t="s">
        <v>5229</v>
      </c>
      <c r="CY632" s="27" t="s">
        <v>5152</v>
      </c>
      <c r="CZ632" s="27" t="s">
        <v>5154</v>
      </c>
    </row>
    <row r="633" spans="102:105" ht="15" customHeight="1" x14ac:dyDescent="0.15">
      <c r="CX633" t="s">
        <v>5230</v>
      </c>
      <c r="CY633" s="27" t="s">
        <v>5155</v>
      </c>
      <c r="CZ633" s="27" t="s">
        <v>5151</v>
      </c>
    </row>
    <row r="634" spans="102:105" ht="15" customHeight="1" x14ac:dyDescent="0.15">
      <c r="CX634" t="s">
        <v>5250</v>
      </c>
      <c r="CY634" s="27" t="s">
        <v>5153</v>
      </c>
      <c r="CZ634" s="27" t="s">
        <v>5154</v>
      </c>
      <c r="DA634" s="27" t="s">
        <v>5154</v>
      </c>
    </row>
    <row r="635" spans="102:105" ht="15" customHeight="1" x14ac:dyDescent="0.15">
      <c r="CX635" t="s">
        <v>5257</v>
      </c>
      <c r="CY635" s="27" t="s">
        <v>5154</v>
      </c>
      <c r="CZ635" s="27" t="s">
        <v>5152</v>
      </c>
      <c r="DA635" s="27" t="s">
        <v>5152</v>
      </c>
    </row>
    <row r="636" spans="102:105" ht="15" customHeight="1" x14ac:dyDescent="0.15">
      <c r="CX636" t="s">
        <v>5259</v>
      </c>
      <c r="CY636" s="27" t="s">
        <v>5151</v>
      </c>
    </row>
    <row r="637" spans="102:105" ht="15" customHeight="1" x14ac:dyDescent="0.15">
      <c r="CX637" t="s">
        <v>5248</v>
      </c>
      <c r="CY637" s="27" t="s">
        <v>5154</v>
      </c>
    </row>
    <row r="638" spans="102:105" ht="15" customHeight="1" x14ac:dyDescent="0.15">
      <c r="CX638" t="s">
        <v>5249</v>
      </c>
      <c r="CY638" s="27" t="s">
        <v>5153</v>
      </c>
    </row>
    <row r="639" spans="102:105" ht="15" customHeight="1" x14ac:dyDescent="0.15">
      <c r="CX639" t="s">
        <v>5246</v>
      </c>
      <c r="CY639" s="27" t="s">
        <v>5153</v>
      </c>
      <c r="CZ639" s="27" t="s">
        <v>5154</v>
      </c>
      <c r="DA639" s="27" t="s">
        <v>5152</v>
      </c>
    </row>
    <row r="640" spans="102:105" ht="15" customHeight="1" x14ac:dyDescent="0.15">
      <c r="CX640" t="s">
        <v>5242</v>
      </c>
      <c r="CY640" s="27" t="s">
        <v>5153</v>
      </c>
      <c r="CZ640" s="27" t="s">
        <v>5152</v>
      </c>
    </row>
    <row r="641" spans="102:105" ht="15" customHeight="1" x14ac:dyDescent="0.15">
      <c r="CX641" t="s">
        <v>5244</v>
      </c>
      <c r="CY641" s="27" t="s">
        <v>5153</v>
      </c>
      <c r="CZ641" s="27" t="s">
        <v>5153</v>
      </c>
    </row>
    <row r="642" spans="102:105" ht="15" customHeight="1" x14ac:dyDescent="0.15">
      <c r="CX642" t="s">
        <v>5252</v>
      </c>
      <c r="CY642" s="27" t="s">
        <v>5153</v>
      </c>
      <c r="CZ642" s="27" t="s">
        <v>5152</v>
      </c>
    </row>
    <row r="643" spans="102:105" ht="15" customHeight="1" x14ac:dyDescent="0.15">
      <c r="CX643" t="s">
        <v>5255</v>
      </c>
      <c r="CY643" s="27" t="s">
        <v>5153</v>
      </c>
      <c r="CZ643" s="27" t="s">
        <v>5153</v>
      </c>
      <c r="DA643" s="27" t="s">
        <v>5162</v>
      </c>
    </row>
    <row r="644" spans="102:105" ht="15" customHeight="1" x14ac:dyDescent="0.15">
      <c r="CX644" t="s">
        <v>5254</v>
      </c>
      <c r="CY644" s="27" t="s">
        <v>5151</v>
      </c>
      <c r="CZ644" s="27" t="s">
        <v>5151</v>
      </c>
    </row>
    <row r="645" spans="102:105" ht="15" customHeight="1" x14ac:dyDescent="0.15">
      <c r="CX645" t="s">
        <v>5260</v>
      </c>
      <c r="CY645" s="27" t="s">
        <v>5152</v>
      </c>
    </row>
    <row r="646" spans="102:105" ht="15" customHeight="1" x14ac:dyDescent="0.15">
      <c r="CX646" t="s">
        <v>5261</v>
      </c>
      <c r="CY646" s="27" t="s">
        <v>5152</v>
      </c>
      <c r="CZ646" s="27" t="s">
        <v>5152</v>
      </c>
      <c r="DA646" s="27" t="s">
        <v>5152</v>
      </c>
    </row>
    <row r="647" spans="102:105" ht="15" customHeight="1" x14ac:dyDescent="0.15">
      <c r="CX647" t="s">
        <v>5263</v>
      </c>
      <c r="CY647" s="27" t="s">
        <v>5153</v>
      </c>
      <c r="CZ647" s="27" t="s">
        <v>5151</v>
      </c>
      <c r="DA647" s="27" t="s">
        <v>5151</v>
      </c>
    </row>
    <row r="648" spans="102:105" ht="15" customHeight="1" x14ac:dyDescent="0.15">
      <c r="CX648" t="s">
        <v>5265</v>
      </c>
      <c r="CY648" s="27" t="s">
        <v>5153</v>
      </c>
      <c r="CZ648" s="27" t="s">
        <v>5178</v>
      </c>
    </row>
    <row r="649" spans="102:105" ht="15" customHeight="1" x14ac:dyDescent="0.15">
      <c r="CX649" t="s">
        <v>5287</v>
      </c>
      <c r="CY649" s="27" t="s">
        <v>5153</v>
      </c>
      <c r="CZ649" s="27" t="s">
        <v>5151</v>
      </c>
      <c r="DA649" s="27" t="s">
        <v>5178</v>
      </c>
    </row>
    <row r="650" spans="102:105" ht="15" customHeight="1" x14ac:dyDescent="0.15">
      <c r="CX650" t="s">
        <v>5298</v>
      </c>
      <c r="CY650" s="27" t="s">
        <v>5151</v>
      </c>
      <c r="CZ650" s="27" t="s">
        <v>5153</v>
      </c>
      <c r="DA650" s="27" t="s">
        <v>5153</v>
      </c>
    </row>
    <row r="651" spans="102:105" ht="15" customHeight="1" x14ac:dyDescent="0.15">
      <c r="CX651" t="s">
        <v>5301</v>
      </c>
      <c r="CY651" s="27" t="s">
        <v>5153</v>
      </c>
      <c r="CZ651" s="27" t="s">
        <v>5153</v>
      </c>
      <c r="DA651" s="27" t="s">
        <v>5178</v>
      </c>
    </row>
    <row r="652" spans="102:105" ht="15" customHeight="1" x14ac:dyDescent="0.15">
      <c r="CX652" t="s">
        <v>5271</v>
      </c>
      <c r="CY652" s="27" t="s">
        <v>5152</v>
      </c>
      <c r="CZ652" s="27" t="s">
        <v>5152</v>
      </c>
    </row>
    <row r="653" spans="102:105" ht="15" customHeight="1" x14ac:dyDescent="0.15">
      <c r="CX653" t="s">
        <v>5306</v>
      </c>
      <c r="CY653" s="27" t="s">
        <v>5178</v>
      </c>
    </row>
    <row r="654" spans="102:105" ht="15" customHeight="1" x14ac:dyDescent="0.15">
      <c r="CX654" t="s">
        <v>5285</v>
      </c>
      <c r="CY654" s="27" t="s">
        <v>5153</v>
      </c>
      <c r="CZ654" s="27" t="s">
        <v>5151</v>
      </c>
      <c r="DA654" s="27" t="s">
        <v>5151</v>
      </c>
    </row>
    <row r="655" spans="102:105" ht="15" customHeight="1" x14ac:dyDescent="0.15">
      <c r="CX655" t="s">
        <v>5288</v>
      </c>
      <c r="CY655" s="27" t="s">
        <v>5153</v>
      </c>
      <c r="CZ655" s="27" t="s">
        <v>5153</v>
      </c>
      <c r="DA655" s="27" t="s">
        <v>5153</v>
      </c>
    </row>
    <row r="656" spans="102:105" ht="15" customHeight="1" x14ac:dyDescent="0.15">
      <c r="CX656" t="s">
        <v>5304</v>
      </c>
      <c r="CY656" s="27" t="s">
        <v>5151</v>
      </c>
      <c r="CZ656" s="27" t="s">
        <v>5153</v>
      </c>
      <c r="DA656" s="27" t="s">
        <v>5162</v>
      </c>
    </row>
    <row r="657" spans="102:105" ht="15" customHeight="1" x14ac:dyDescent="0.15">
      <c r="CX657" t="s">
        <v>5273</v>
      </c>
      <c r="CY657" s="27" t="s">
        <v>5153</v>
      </c>
      <c r="CZ657" s="27" t="s">
        <v>5154</v>
      </c>
      <c r="DA657" s="27" t="s">
        <v>5154</v>
      </c>
    </row>
    <row r="658" spans="102:105" ht="15" customHeight="1" x14ac:dyDescent="0.15">
      <c r="CX658" t="s">
        <v>5294</v>
      </c>
      <c r="CY658" s="27" t="s">
        <v>5151</v>
      </c>
      <c r="CZ658" s="27" t="s">
        <v>5153</v>
      </c>
    </row>
    <row r="659" spans="102:105" ht="15" customHeight="1" x14ac:dyDescent="0.15">
      <c r="CX659" t="s">
        <v>5293</v>
      </c>
      <c r="CY659" s="27" t="s">
        <v>5178</v>
      </c>
    </row>
    <row r="660" spans="102:105" ht="15" customHeight="1" x14ac:dyDescent="0.15">
      <c r="CX660" t="s">
        <v>5276</v>
      </c>
      <c r="CY660" s="27" t="s">
        <v>5152</v>
      </c>
    </row>
    <row r="661" spans="102:105" ht="15" customHeight="1" x14ac:dyDescent="0.15">
      <c r="CX661" t="s">
        <v>5275</v>
      </c>
      <c r="CY661" s="27" t="s">
        <v>5153</v>
      </c>
    </row>
    <row r="662" spans="102:105" ht="15" customHeight="1" x14ac:dyDescent="0.15">
      <c r="CX662" t="s">
        <v>5296</v>
      </c>
      <c r="CY662" s="27" t="s">
        <v>5151</v>
      </c>
    </row>
    <row r="663" spans="102:105" ht="15" customHeight="1" x14ac:dyDescent="0.15">
      <c r="CX663" t="s">
        <v>5297</v>
      </c>
      <c r="CY663" s="27" t="s">
        <v>5151</v>
      </c>
      <c r="CZ663" s="27" t="s">
        <v>5153</v>
      </c>
    </row>
    <row r="664" spans="102:105" ht="15" customHeight="1" x14ac:dyDescent="0.15">
      <c r="CX664" t="s">
        <v>5283</v>
      </c>
      <c r="CY664" s="27" t="s">
        <v>5151</v>
      </c>
      <c r="CZ664" s="27" t="s">
        <v>5151</v>
      </c>
      <c r="DA664" s="27" t="s">
        <v>5178</v>
      </c>
    </row>
    <row r="665" spans="102:105" ht="15" customHeight="1" x14ac:dyDescent="0.15">
      <c r="CX665" t="s">
        <v>5291</v>
      </c>
      <c r="CY665" s="27" t="s">
        <v>5153</v>
      </c>
      <c r="CZ665" s="27" t="s">
        <v>5154</v>
      </c>
      <c r="DA665" s="27" t="s">
        <v>5152</v>
      </c>
    </row>
    <row r="666" spans="102:105" ht="15" customHeight="1" x14ac:dyDescent="0.15">
      <c r="CX666" t="s">
        <v>5282</v>
      </c>
      <c r="CY666" s="27" t="s">
        <v>5153</v>
      </c>
    </row>
    <row r="667" spans="102:105" ht="15" customHeight="1" x14ac:dyDescent="0.15">
      <c r="CX667" t="s">
        <v>5279</v>
      </c>
      <c r="CY667" s="27" t="s">
        <v>5178</v>
      </c>
    </row>
    <row r="668" spans="102:105" ht="15" customHeight="1" x14ac:dyDescent="0.15">
      <c r="CX668" t="s">
        <v>5280</v>
      </c>
      <c r="CY668" s="27" t="s">
        <v>5151</v>
      </c>
      <c r="CZ668" s="27" t="s">
        <v>5153</v>
      </c>
      <c r="DA668" s="27" t="s">
        <v>5153</v>
      </c>
    </row>
    <row r="669" spans="102:105" ht="15" customHeight="1" x14ac:dyDescent="0.15">
      <c r="CX669" t="s">
        <v>5390</v>
      </c>
      <c r="CY669" s="27" t="s">
        <v>5153</v>
      </c>
      <c r="CZ669" s="27" t="s">
        <v>5151</v>
      </c>
      <c r="DA669" s="27" t="s">
        <v>5178</v>
      </c>
    </row>
    <row r="670" spans="102:105" ht="15" customHeight="1" x14ac:dyDescent="0.15">
      <c r="CX670" t="s">
        <v>5389</v>
      </c>
      <c r="CY670" s="27" t="s">
        <v>5153</v>
      </c>
      <c r="CZ670" s="27" t="s">
        <v>5152</v>
      </c>
      <c r="DA670" s="27" t="s">
        <v>5152</v>
      </c>
    </row>
    <row r="671" spans="102:105" ht="15" customHeight="1" x14ac:dyDescent="0.15">
      <c r="CX671" t="s">
        <v>5388</v>
      </c>
      <c r="CY671" s="27" t="s">
        <v>5153</v>
      </c>
      <c r="CZ671" s="27" t="s">
        <v>5154</v>
      </c>
      <c r="DA671" s="27" t="s">
        <v>5154</v>
      </c>
    </row>
    <row r="672" spans="102:105" ht="15" customHeight="1" x14ac:dyDescent="0.15">
      <c r="CX672" t="s">
        <v>5387</v>
      </c>
      <c r="CY672" s="27" t="s">
        <v>5153</v>
      </c>
      <c r="CZ672" s="27" t="s">
        <v>5152</v>
      </c>
    </row>
    <row r="673" spans="102:104" ht="15" customHeight="1" x14ac:dyDescent="0.15">
      <c r="CX673" t="s">
        <v>5313</v>
      </c>
      <c r="CY673" s="27" t="s">
        <v>5153</v>
      </c>
      <c r="CZ673" s="27" t="s">
        <v>5178</v>
      </c>
    </row>
  </sheetData>
  <phoneticPr fontId="1"/>
  <conditionalFormatting sqref="J95:K95 B5:E5 B23:E23 B41:E41 B59:E59 B77:E77 B95:E95 J5:K5 J23:K23 J41:K41 J59:K59 J77:K77">
    <cfRule type="cellIs" dxfId="1440" priority="1624" operator="equal">
      <formula>"C"</formula>
    </cfRule>
    <cfRule type="cellIs" dxfId="1439" priority="1625" operator="equal">
      <formula>"B"</formula>
    </cfRule>
    <cfRule type="cellIs" dxfId="1438" priority="1626" operator="equal">
      <formula>"A"</formula>
    </cfRule>
  </conditionalFormatting>
  <conditionalFormatting sqref="V1:AG1 B1:M1048576 W2:AG1048576 P119:Q1048576 V2:V34 P111:Q117 V36:V42 V49:V1048576 N111:O1048576">
    <cfRule type="containsErrors" dxfId="1437" priority="1623">
      <formula>ISERROR(B1)</formula>
    </cfRule>
  </conditionalFormatting>
  <conditionalFormatting sqref="D1:E1048576 J1:K1048576">
    <cfRule type="cellIs" dxfId="1436" priority="1610" operator="equal">
      <formula>"◎"</formula>
    </cfRule>
    <cfRule type="cellIs" dxfId="1435" priority="1611" operator="equal">
      <formula>"△"</formula>
    </cfRule>
    <cfRule type="cellIs" dxfId="1434" priority="1612" operator="equal">
      <formula>"〇"</formula>
    </cfRule>
    <cfRule type="cellIs" dxfId="1433" priority="1613" operator="equal">
      <formula>"晩"</formula>
    </cfRule>
    <cfRule type="cellIs" dxfId="1432" priority="1614" operator="equal">
      <formula>"堅"</formula>
    </cfRule>
    <cfRule type="cellIs" dxfId="1431" priority="1615" operator="equal">
      <formula>"丈"</formula>
    </cfRule>
    <cfRule type="cellIs" dxfId="1430" priority="1616" operator="equal">
      <formula>"早"</formula>
    </cfRule>
    <cfRule type="cellIs" dxfId="1429" priority="1617" operator="equal">
      <formula>"気"</formula>
    </cfRule>
    <cfRule type="cellIs" dxfId="1428" priority="1618" operator="equal">
      <formula>"ダ"</formula>
    </cfRule>
    <cfRule type="cellIs" dxfId="1427" priority="1619" operator="equal">
      <formula>"長"</formula>
    </cfRule>
    <cfRule type="cellIs" dxfId="1426" priority="1620" operator="equal">
      <formula>"底"</formula>
    </cfRule>
    <cfRule type="cellIs" dxfId="1425" priority="1621" operator="equal">
      <formula>"短"</formula>
    </cfRule>
    <cfRule type="cellIs" dxfId="1424" priority="1622" operator="equal">
      <formula>0</formula>
    </cfRule>
  </conditionalFormatting>
  <conditionalFormatting sqref="J1:K1048576">
    <cfRule type="cellIs" dxfId="1423" priority="1608" operator="equal">
      <formula>"短"</formula>
    </cfRule>
    <cfRule type="cellIs" dxfId="1422" priority="1609" operator="equal">
      <formula>0</formula>
    </cfRule>
  </conditionalFormatting>
  <conditionalFormatting sqref="E1:E1048576 J1:K1048576">
    <cfRule type="cellIs" dxfId="1421" priority="1607" operator="equal">
      <formula>"速"</formula>
    </cfRule>
  </conditionalFormatting>
  <conditionalFormatting sqref="AC1:AG1048576">
    <cfRule type="cellIs" dxfId="1420" priority="1604" operator="equal">
      <formula>"C"</formula>
    </cfRule>
    <cfRule type="cellIs" dxfId="1419" priority="1605" operator="equal">
      <formula>"B"</formula>
    </cfRule>
    <cfRule type="cellIs" dxfId="1418" priority="1606" operator="equal">
      <formula>"A"</formula>
    </cfRule>
  </conditionalFormatting>
  <conditionalFormatting sqref="AB1:AB1048576 AD10 AD13 AD16 AD19 AD22 AD5">
    <cfRule type="cellIs" dxfId="1417" priority="1601" operator="equal">
      <formula>"△"</formula>
    </cfRule>
    <cfRule type="cellIs" dxfId="1416" priority="1602" operator="equal">
      <formula>"◎"</formula>
    </cfRule>
    <cfRule type="cellIs" dxfId="1415" priority="1603" operator="equal">
      <formula>"〇"</formula>
    </cfRule>
  </conditionalFormatting>
  <conditionalFormatting sqref="X1:X1048576">
    <cfRule type="cellIs" dxfId="1414" priority="1600" operator="equal">
      <formula>0</formula>
    </cfRule>
  </conditionalFormatting>
  <conditionalFormatting sqref="N111:Q1048576">
    <cfRule type="containsErrors" dxfId="1413" priority="1422">
      <formula>ISERROR(N111)</formula>
    </cfRule>
  </conditionalFormatting>
  <conditionalFormatting sqref="P119:Q1048576 P111:Q117 N111:O1048576">
    <cfRule type="containsErrors" dxfId="1412" priority="1421">
      <formula>ISERROR(N111)</formula>
    </cfRule>
  </conditionalFormatting>
  <conditionalFormatting sqref="N111:N1048576">
    <cfRule type="containsErrors" dxfId="1411" priority="1414">
      <formula>ISERROR(N111)</formula>
    </cfRule>
  </conditionalFormatting>
  <conditionalFormatting sqref="N111:N1048576">
    <cfRule type="containsErrors" dxfId="1410" priority="1412">
      <formula>ISERROR(N111)</formula>
    </cfRule>
  </conditionalFormatting>
  <conditionalFormatting sqref="N111:N1048576">
    <cfRule type="containsErrors" dxfId="1409" priority="1405">
      <formula>ISERROR(N111)</formula>
    </cfRule>
  </conditionalFormatting>
  <conditionalFormatting sqref="N111:N1048576">
    <cfRule type="containsErrors" dxfId="1408" priority="1404">
      <formula>ISERROR(N111)</formula>
    </cfRule>
  </conditionalFormatting>
  <conditionalFormatting sqref="W26">
    <cfRule type="containsErrors" dxfId="1407" priority="1389">
      <formula>ISERROR(W26)</formula>
    </cfRule>
  </conditionalFormatting>
  <conditionalFormatting sqref="X5">
    <cfRule type="containsErrors" dxfId="1406" priority="1388">
      <formula>ISERROR(X5)</formula>
    </cfRule>
  </conditionalFormatting>
  <conditionalFormatting sqref="X5">
    <cfRule type="cellIs" dxfId="1405" priority="1387" operator="equal">
      <formula>0</formula>
    </cfRule>
  </conditionalFormatting>
  <conditionalFormatting sqref="X5">
    <cfRule type="containsErrors" dxfId="1404" priority="1386">
      <formula>ISERROR(X5)</formula>
    </cfRule>
  </conditionalFormatting>
  <conditionalFormatting sqref="X5">
    <cfRule type="cellIs" dxfId="1403" priority="1385" operator="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1402" priority="1384">
      <formula>ISERROR(N1)</formula>
    </cfRule>
  </conditionalFormatting>
  <conditionalFormatting sqref="O13">
    <cfRule type="containsErrors" dxfId="1401" priority="1383">
      <formula>ISERROR(O13)</formula>
    </cfRule>
  </conditionalFormatting>
  <conditionalFormatting sqref="O16">
    <cfRule type="containsErrors" dxfId="1400" priority="1382">
      <formula>ISERROR(O16)</formula>
    </cfRule>
  </conditionalFormatting>
  <conditionalFormatting sqref="O103">
    <cfRule type="containsErrors" dxfId="1399" priority="1381">
      <formula>ISERROR(O103)</formula>
    </cfRule>
  </conditionalFormatting>
  <conditionalFormatting sqref="O106">
    <cfRule type="containsErrors" dxfId="1398" priority="1380">
      <formula>ISERROR(O106)</formula>
    </cfRule>
  </conditionalFormatting>
  <conditionalFormatting sqref="O85">
    <cfRule type="containsErrors" dxfId="1397" priority="1379">
      <formula>ISERROR(O85)</formula>
    </cfRule>
  </conditionalFormatting>
  <conditionalFormatting sqref="O88">
    <cfRule type="containsErrors" dxfId="1396" priority="1378">
      <formula>ISERROR(O88)</formula>
    </cfRule>
  </conditionalFormatting>
  <conditionalFormatting sqref="O67">
    <cfRule type="containsErrors" dxfId="1395" priority="1377">
      <formula>ISERROR(O67)</formula>
    </cfRule>
  </conditionalFormatting>
  <conditionalFormatting sqref="O70">
    <cfRule type="containsErrors" dxfId="1394" priority="1376">
      <formula>ISERROR(O70)</formula>
    </cfRule>
  </conditionalFormatting>
  <conditionalFormatting sqref="O49">
    <cfRule type="containsErrors" dxfId="1393" priority="1375">
      <formula>ISERROR(O49)</formula>
    </cfRule>
  </conditionalFormatting>
  <conditionalFormatting sqref="O52">
    <cfRule type="containsErrors" dxfId="1392" priority="1374">
      <formula>ISERROR(O52)</formula>
    </cfRule>
  </conditionalFormatting>
  <conditionalFormatting sqref="O31">
    <cfRule type="containsErrors" dxfId="1391" priority="1373">
      <formula>ISERROR(O31)</formula>
    </cfRule>
  </conditionalFormatting>
  <conditionalFormatting sqref="O34">
    <cfRule type="containsErrors" dxfId="1390" priority="1372">
      <formula>ISERROR(O34)</formula>
    </cfRule>
  </conditionalFormatting>
  <conditionalFormatting sqref="O13">
    <cfRule type="containsErrors" dxfId="1389" priority="1371">
      <formula>ISERROR(O13)</formula>
    </cfRule>
  </conditionalFormatting>
  <conditionalFormatting sqref="O16">
    <cfRule type="containsErrors" dxfId="1388" priority="1370">
      <formula>ISERROR(O16)</formula>
    </cfRule>
  </conditionalFormatting>
  <conditionalFormatting sqref="O49">
    <cfRule type="containsErrors" dxfId="1387" priority="1369">
      <formula>ISERROR(O49)</formula>
    </cfRule>
  </conditionalFormatting>
  <conditionalFormatting sqref="O52">
    <cfRule type="containsErrors" dxfId="1386" priority="1368">
      <formula>ISERROR(O52)</formula>
    </cfRule>
  </conditionalFormatting>
  <conditionalFormatting sqref="O67">
    <cfRule type="containsErrors" dxfId="1385" priority="1367">
      <formula>ISERROR(O67)</formula>
    </cfRule>
  </conditionalFormatting>
  <conditionalFormatting sqref="O70">
    <cfRule type="containsErrors" dxfId="1384" priority="1366">
      <formula>ISERROR(O70)</formula>
    </cfRule>
  </conditionalFormatting>
  <conditionalFormatting sqref="O67">
    <cfRule type="containsErrors" dxfId="1383" priority="1365">
      <formula>ISERROR(O67)</formula>
    </cfRule>
  </conditionalFormatting>
  <conditionalFormatting sqref="O70">
    <cfRule type="containsErrors" dxfId="1382" priority="1364">
      <formula>ISERROR(O70)</formula>
    </cfRule>
  </conditionalFormatting>
  <conditionalFormatting sqref="O31">
    <cfRule type="containsErrors" dxfId="1381" priority="1363">
      <formula>ISERROR(O31)</formula>
    </cfRule>
  </conditionalFormatting>
  <conditionalFormatting sqref="O34">
    <cfRule type="containsErrors" dxfId="1380" priority="1362">
      <formula>ISERROR(O34)</formula>
    </cfRule>
  </conditionalFormatting>
  <conditionalFormatting sqref="O31">
    <cfRule type="containsErrors" dxfId="1379" priority="1361">
      <formula>ISERROR(O31)</formula>
    </cfRule>
  </conditionalFormatting>
  <conditionalFormatting sqref="O34">
    <cfRule type="containsErrors" dxfId="1378" priority="1360">
      <formula>ISERROR(O34)</formula>
    </cfRule>
  </conditionalFormatting>
  <conditionalFormatting sqref="O49">
    <cfRule type="containsErrors" dxfId="1377" priority="1359">
      <formula>ISERROR(O49)</formula>
    </cfRule>
  </conditionalFormatting>
  <conditionalFormatting sqref="O52">
    <cfRule type="containsErrors" dxfId="1376" priority="1358">
      <formula>ISERROR(O52)</formula>
    </cfRule>
  </conditionalFormatting>
  <conditionalFormatting sqref="O49">
    <cfRule type="containsErrors" dxfId="1375" priority="1357">
      <formula>ISERROR(O49)</formula>
    </cfRule>
  </conditionalFormatting>
  <conditionalFormatting sqref="O52">
    <cfRule type="containsErrors" dxfId="1374" priority="1356">
      <formula>ISERROR(O52)</formula>
    </cfRule>
  </conditionalFormatting>
  <conditionalFormatting sqref="O49">
    <cfRule type="containsErrors" dxfId="1373" priority="1355">
      <formula>ISERROR(O49)</formula>
    </cfRule>
  </conditionalFormatting>
  <conditionalFormatting sqref="O52">
    <cfRule type="containsErrors" dxfId="1372" priority="1354">
      <formula>ISERROR(O52)</formula>
    </cfRule>
  </conditionalFormatting>
  <conditionalFormatting sqref="O49">
    <cfRule type="containsErrors" dxfId="1371" priority="1353">
      <formula>ISERROR(O49)</formula>
    </cfRule>
  </conditionalFormatting>
  <conditionalFormatting sqref="O52">
    <cfRule type="containsErrors" dxfId="1370" priority="1352">
      <formula>ISERROR(O52)</formula>
    </cfRule>
  </conditionalFormatting>
  <conditionalFormatting sqref="O49">
    <cfRule type="containsErrors" dxfId="1369" priority="1351">
      <formula>ISERROR(O49)</formula>
    </cfRule>
  </conditionalFormatting>
  <conditionalFormatting sqref="O52">
    <cfRule type="containsErrors" dxfId="1368" priority="1350">
      <formula>ISERROR(O52)</formula>
    </cfRule>
  </conditionalFormatting>
  <conditionalFormatting sqref="O49">
    <cfRule type="containsErrors" dxfId="1367" priority="1349">
      <formula>ISERROR(O49)</formula>
    </cfRule>
  </conditionalFormatting>
  <conditionalFormatting sqref="O52">
    <cfRule type="containsErrors" dxfId="1366" priority="1348">
      <formula>ISERROR(O52)</formula>
    </cfRule>
  </conditionalFormatting>
  <conditionalFormatting sqref="O67">
    <cfRule type="containsErrors" dxfId="1365" priority="1347">
      <formula>ISERROR(O67)</formula>
    </cfRule>
  </conditionalFormatting>
  <conditionalFormatting sqref="O70">
    <cfRule type="containsErrors" dxfId="1364" priority="1346">
      <formula>ISERROR(O70)</formula>
    </cfRule>
  </conditionalFormatting>
  <conditionalFormatting sqref="O67">
    <cfRule type="containsErrors" dxfId="1363" priority="1345">
      <formula>ISERROR(O67)</formula>
    </cfRule>
  </conditionalFormatting>
  <conditionalFormatting sqref="O70">
    <cfRule type="containsErrors" dxfId="1362" priority="1344">
      <formula>ISERROR(O70)</formula>
    </cfRule>
  </conditionalFormatting>
  <conditionalFormatting sqref="O67">
    <cfRule type="containsErrors" dxfId="1361" priority="1343">
      <formula>ISERROR(O67)</formula>
    </cfRule>
  </conditionalFormatting>
  <conditionalFormatting sqref="O70">
    <cfRule type="containsErrors" dxfId="1360" priority="1342">
      <formula>ISERROR(O70)</formula>
    </cfRule>
  </conditionalFormatting>
  <conditionalFormatting sqref="O85">
    <cfRule type="containsErrors" dxfId="1359" priority="1341">
      <formula>ISERROR(O85)</formula>
    </cfRule>
  </conditionalFormatting>
  <conditionalFormatting sqref="O88">
    <cfRule type="containsErrors" dxfId="1358" priority="1340">
      <formula>ISERROR(O88)</formula>
    </cfRule>
  </conditionalFormatting>
  <conditionalFormatting sqref="O85">
    <cfRule type="containsErrors" dxfId="1357" priority="1339">
      <formula>ISERROR(O85)</formula>
    </cfRule>
  </conditionalFormatting>
  <conditionalFormatting sqref="O88">
    <cfRule type="containsErrors" dxfId="1356" priority="1338">
      <formula>ISERROR(O88)</formula>
    </cfRule>
  </conditionalFormatting>
  <conditionalFormatting sqref="O85">
    <cfRule type="containsErrors" dxfId="1355" priority="1337">
      <formula>ISERROR(O85)</formula>
    </cfRule>
  </conditionalFormatting>
  <conditionalFormatting sqref="O88">
    <cfRule type="containsErrors" dxfId="1354" priority="1336">
      <formula>ISERROR(O88)</formula>
    </cfRule>
  </conditionalFormatting>
  <conditionalFormatting sqref="O103">
    <cfRule type="containsErrors" dxfId="1353" priority="1335">
      <formula>ISERROR(O103)</formula>
    </cfRule>
  </conditionalFormatting>
  <conditionalFormatting sqref="O106">
    <cfRule type="containsErrors" dxfId="1352" priority="1334">
      <formula>ISERROR(O106)</formula>
    </cfRule>
  </conditionalFormatting>
  <conditionalFormatting sqref="O103">
    <cfRule type="containsErrors" dxfId="1351" priority="1333">
      <formula>ISERROR(O103)</formula>
    </cfRule>
  </conditionalFormatting>
  <conditionalFormatting sqref="O106">
    <cfRule type="containsErrors" dxfId="1350" priority="1332">
      <formula>ISERROR(O106)</formula>
    </cfRule>
  </conditionalFormatting>
  <conditionalFormatting sqref="O103">
    <cfRule type="containsErrors" dxfId="1349" priority="1331">
      <formula>ISERROR(O103)</formula>
    </cfRule>
  </conditionalFormatting>
  <conditionalFormatting sqref="O106">
    <cfRule type="containsErrors" dxfId="1348" priority="1330">
      <formula>ISERROR(O106)</formula>
    </cfRule>
  </conditionalFormatting>
  <conditionalFormatting sqref="O49">
    <cfRule type="containsErrors" dxfId="1347" priority="1329">
      <formula>ISERROR(O49)</formula>
    </cfRule>
  </conditionalFormatting>
  <conditionalFormatting sqref="O52">
    <cfRule type="containsErrors" dxfId="1346" priority="1328">
      <formula>ISERROR(O52)</formula>
    </cfRule>
  </conditionalFormatting>
  <conditionalFormatting sqref="O49">
    <cfRule type="containsErrors" dxfId="1345" priority="1327">
      <formula>ISERROR(O49)</formula>
    </cfRule>
  </conditionalFormatting>
  <conditionalFormatting sqref="O52">
    <cfRule type="containsErrors" dxfId="1344" priority="1326">
      <formula>ISERROR(O52)</formula>
    </cfRule>
  </conditionalFormatting>
  <conditionalFormatting sqref="O49">
    <cfRule type="containsErrors" dxfId="1343" priority="1325">
      <formula>ISERROR(O49)</formula>
    </cfRule>
  </conditionalFormatting>
  <conditionalFormatting sqref="O52">
    <cfRule type="containsErrors" dxfId="1342" priority="1324">
      <formula>ISERROR(O52)</formula>
    </cfRule>
  </conditionalFormatting>
  <conditionalFormatting sqref="O67">
    <cfRule type="containsErrors" dxfId="1341" priority="1323">
      <formula>ISERROR(O67)</formula>
    </cfRule>
  </conditionalFormatting>
  <conditionalFormatting sqref="O70">
    <cfRule type="containsErrors" dxfId="1340" priority="1322">
      <formula>ISERROR(O70)</formula>
    </cfRule>
  </conditionalFormatting>
  <conditionalFormatting sqref="O67">
    <cfRule type="containsErrors" dxfId="1339" priority="1321">
      <formula>ISERROR(O67)</formula>
    </cfRule>
  </conditionalFormatting>
  <conditionalFormatting sqref="O70">
    <cfRule type="containsErrors" dxfId="1338" priority="1320">
      <formula>ISERROR(O70)</formula>
    </cfRule>
  </conditionalFormatting>
  <conditionalFormatting sqref="O67">
    <cfRule type="containsErrors" dxfId="1337" priority="1319">
      <formula>ISERROR(O67)</formula>
    </cfRule>
  </conditionalFormatting>
  <conditionalFormatting sqref="O70">
    <cfRule type="containsErrors" dxfId="1336" priority="1318">
      <formula>ISERROR(O70)</formula>
    </cfRule>
  </conditionalFormatting>
  <conditionalFormatting sqref="O67">
    <cfRule type="containsErrors" dxfId="1335" priority="1317">
      <formula>ISERROR(O67)</formula>
    </cfRule>
  </conditionalFormatting>
  <conditionalFormatting sqref="O70">
    <cfRule type="containsErrors" dxfId="1334" priority="1316">
      <formula>ISERROR(O70)</formula>
    </cfRule>
  </conditionalFormatting>
  <conditionalFormatting sqref="O67">
    <cfRule type="containsErrors" dxfId="1333" priority="1315">
      <formula>ISERROR(O67)</formula>
    </cfRule>
  </conditionalFormatting>
  <conditionalFormatting sqref="O70">
    <cfRule type="containsErrors" dxfId="1332" priority="1314">
      <formula>ISERROR(O70)</formula>
    </cfRule>
  </conditionalFormatting>
  <conditionalFormatting sqref="O67">
    <cfRule type="containsErrors" dxfId="1331" priority="1313">
      <formula>ISERROR(O67)</formula>
    </cfRule>
  </conditionalFormatting>
  <conditionalFormatting sqref="O70">
    <cfRule type="containsErrors" dxfId="1330" priority="1312">
      <formula>ISERROR(O70)</formula>
    </cfRule>
  </conditionalFormatting>
  <conditionalFormatting sqref="O67">
    <cfRule type="containsErrors" dxfId="1329" priority="1311">
      <formula>ISERROR(O67)</formula>
    </cfRule>
  </conditionalFormatting>
  <conditionalFormatting sqref="O70">
    <cfRule type="containsErrors" dxfId="1328" priority="1310">
      <formula>ISERROR(O70)</formula>
    </cfRule>
  </conditionalFormatting>
  <conditionalFormatting sqref="O67">
    <cfRule type="containsErrors" dxfId="1327" priority="1309">
      <formula>ISERROR(O67)</formula>
    </cfRule>
  </conditionalFormatting>
  <conditionalFormatting sqref="O70">
    <cfRule type="containsErrors" dxfId="1326" priority="1308">
      <formula>ISERROR(O70)</formula>
    </cfRule>
  </conditionalFormatting>
  <conditionalFormatting sqref="O67">
    <cfRule type="containsErrors" dxfId="1325" priority="1307">
      <formula>ISERROR(O67)</formula>
    </cfRule>
  </conditionalFormatting>
  <conditionalFormatting sqref="O70">
    <cfRule type="containsErrors" dxfId="1324" priority="1306">
      <formula>ISERROR(O70)</formula>
    </cfRule>
  </conditionalFormatting>
  <conditionalFormatting sqref="O67">
    <cfRule type="containsErrors" dxfId="1323" priority="1305">
      <formula>ISERROR(O67)</formula>
    </cfRule>
  </conditionalFormatting>
  <conditionalFormatting sqref="O70">
    <cfRule type="containsErrors" dxfId="1322" priority="1304">
      <formula>ISERROR(O70)</formula>
    </cfRule>
  </conditionalFormatting>
  <conditionalFormatting sqref="O67">
    <cfRule type="containsErrors" dxfId="1321" priority="1303">
      <formula>ISERROR(O67)</formula>
    </cfRule>
  </conditionalFormatting>
  <conditionalFormatting sqref="O70">
    <cfRule type="containsErrors" dxfId="1320" priority="1302">
      <formula>ISERROR(O70)</formula>
    </cfRule>
  </conditionalFormatting>
  <conditionalFormatting sqref="O85">
    <cfRule type="containsErrors" dxfId="1319" priority="1301">
      <formula>ISERROR(O85)</formula>
    </cfRule>
  </conditionalFormatting>
  <conditionalFormatting sqref="O88">
    <cfRule type="containsErrors" dxfId="1318" priority="1300">
      <formula>ISERROR(O88)</formula>
    </cfRule>
  </conditionalFormatting>
  <conditionalFormatting sqref="O85">
    <cfRule type="containsErrors" dxfId="1317" priority="1299">
      <formula>ISERROR(O85)</formula>
    </cfRule>
  </conditionalFormatting>
  <conditionalFormatting sqref="O88">
    <cfRule type="containsErrors" dxfId="1316" priority="1298">
      <formula>ISERROR(O88)</formula>
    </cfRule>
  </conditionalFormatting>
  <conditionalFormatting sqref="O85">
    <cfRule type="containsErrors" dxfId="1315" priority="1297">
      <formula>ISERROR(O85)</formula>
    </cfRule>
  </conditionalFormatting>
  <conditionalFormatting sqref="O88">
    <cfRule type="containsErrors" dxfId="1314" priority="1296">
      <formula>ISERROR(O88)</formula>
    </cfRule>
  </conditionalFormatting>
  <conditionalFormatting sqref="O85">
    <cfRule type="containsErrors" dxfId="1313" priority="1295">
      <formula>ISERROR(O85)</formula>
    </cfRule>
  </conditionalFormatting>
  <conditionalFormatting sqref="O88">
    <cfRule type="containsErrors" dxfId="1312" priority="1294">
      <formula>ISERROR(O88)</formula>
    </cfRule>
  </conditionalFormatting>
  <conditionalFormatting sqref="O85">
    <cfRule type="containsErrors" dxfId="1311" priority="1293">
      <formula>ISERROR(O85)</formula>
    </cfRule>
  </conditionalFormatting>
  <conditionalFormatting sqref="O88">
    <cfRule type="containsErrors" dxfId="1310" priority="1292">
      <formula>ISERROR(O88)</formula>
    </cfRule>
  </conditionalFormatting>
  <conditionalFormatting sqref="O85">
    <cfRule type="containsErrors" dxfId="1309" priority="1291">
      <formula>ISERROR(O85)</formula>
    </cfRule>
  </conditionalFormatting>
  <conditionalFormatting sqref="O88">
    <cfRule type="containsErrors" dxfId="1308" priority="1290">
      <formula>ISERROR(O88)</formula>
    </cfRule>
  </conditionalFormatting>
  <conditionalFormatting sqref="O85">
    <cfRule type="containsErrors" dxfId="1307" priority="1289">
      <formula>ISERROR(O85)</formula>
    </cfRule>
  </conditionalFormatting>
  <conditionalFormatting sqref="O88">
    <cfRule type="containsErrors" dxfId="1306" priority="1288">
      <formula>ISERROR(O88)</formula>
    </cfRule>
  </conditionalFormatting>
  <conditionalFormatting sqref="O85">
    <cfRule type="containsErrors" dxfId="1305" priority="1287">
      <formula>ISERROR(O85)</formula>
    </cfRule>
  </conditionalFormatting>
  <conditionalFormatting sqref="O88">
    <cfRule type="containsErrors" dxfId="1304" priority="1286">
      <formula>ISERROR(O88)</formula>
    </cfRule>
  </conditionalFormatting>
  <conditionalFormatting sqref="O85">
    <cfRule type="containsErrors" dxfId="1303" priority="1285">
      <formula>ISERROR(O85)</formula>
    </cfRule>
  </conditionalFormatting>
  <conditionalFormatting sqref="O88">
    <cfRule type="containsErrors" dxfId="1302" priority="1284">
      <formula>ISERROR(O88)</formula>
    </cfRule>
  </conditionalFormatting>
  <conditionalFormatting sqref="O85">
    <cfRule type="containsErrors" dxfId="1301" priority="1283">
      <formula>ISERROR(O85)</formula>
    </cfRule>
  </conditionalFormatting>
  <conditionalFormatting sqref="O88">
    <cfRule type="containsErrors" dxfId="1300" priority="1282">
      <formula>ISERROR(O88)</formula>
    </cfRule>
  </conditionalFormatting>
  <conditionalFormatting sqref="O85">
    <cfRule type="containsErrors" dxfId="1299" priority="1281">
      <formula>ISERROR(O85)</formula>
    </cfRule>
  </conditionalFormatting>
  <conditionalFormatting sqref="O88">
    <cfRule type="containsErrors" dxfId="1298" priority="1280">
      <formula>ISERROR(O88)</formula>
    </cfRule>
  </conditionalFormatting>
  <conditionalFormatting sqref="O103">
    <cfRule type="containsErrors" dxfId="1297" priority="1279">
      <formula>ISERROR(O103)</formula>
    </cfRule>
  </conditionalFormatting>
  <conditionalFormatting sqref="O106">
    <cfRule type="containsErrors" dxfId="1296" priority="1278">
      <formula>ISERROR(O106)</formula>
    </cfRule>
  </conditionalFormatting>
  <conditionalFormatting sqref="O103">
    <cfRule type="containsErrors" dxfId="1295" priority="1277">
      <formula>ISERROR(O103)</formula>
    </cfRule>
  </conditionalFormatting>
  <conditionalFormatting sqref="O106">
    <cfRule type="containsErrors" dxfId="1294" priority="1276">
      <formula>ISERROR(O106)</formula>
    </cfRule>
  </conditionalFormatting>
  <conditionalFormatting sqref="O103">
    <cfRule type="containsErrors" dxfId="1293" priority="1275">
      <formula>ISERROR(O103)</formula>
    </cfRule>
  </conditionalFormatting>
  <conditionalFormatting sqref="O106">
    <cfRule type="containsErrors" dxfId="1292" priority="1274">
      <formula>ISERROR(O106)</formula>
    </cfRule>
  </conditionalFormatting>
  <conditionalFormatting sqref="O103">
    <cfRule type="containsErrors" dxfId="1291" priority="1273">
      <formula>ISERROR(O103)</formula>
    </cfRule>
  </conditionalFormatting>
  <conditionalFormatting sqref="O106">
    <cfRule type="containsErrors" dxfId="1290" priority="1272">
      <formula>ISERROR(O106)</formula>
    </cfRule>
  </conditionalFormatting>
  <conditionalFormatting sqref="O103">
    <cfRule type="containsErrors" dxfId="1289" priority="1271">
      <formula>ISERROR(O103)</formula>
    </cfRule>
  </conditionalFormatting>
  <conditionalFormatting sqref="O106">
    <cfRule type="containsErrors" dxfId="1288" priority="1270">
      <formula>ISERROR(O106)</formula>
    </cfRule>
  </conditionalFormatting>
  <conditionalFormatting sqref="O103">
    <cfRule type="containsErrors" dxfId="1287" priority="1269">
      <formula>ISERROR(O103)</formula>
    </cfRule>
  </conditionalFormatting>
  <conditionalFormatting sqref="O106">
    <cfRule type="containsErrors" dxfId="1286" priority="1268">
      <formula>ISERROR(O106)</formula>
    </cfRule>
  </conditionalFormatting>
  <conditionalFormatting sqref="O103">
    <cfRule type="containsErrors" dxfId="1285" priority="1267">
      <formula>ISERROR(O103)</formula>
    </cfRule>
  </conditionalFormatting>
  <conditionalFormatting sqref="O106">
    <cfRule type="containsErrors" dxfId="1284" priority="1266">
      <formula>ISERROR(O106)</formula>
    </cfRule>
  </conditionalFormatting>
  <conditionalFormatting sqref="O103">
    <cfRule type="containsErrors" dxfId="1283" priority="1265">
      <formula>ISERROR(O103)</formula>
    </cfRule>
  </conditionalFormatting>
  <conditionalFormatting sqref="O106">
    <cfRule type="containsErrors" dxfId="1282" priority="1264">
      <formula>ISERROR(O106)</formula>
    </cfRule>
  </conditionalFormatting>
  <conditionalFormatting sqref="O103">
    <cfRule type="containsErrors" dxfId="1281" priority="1263">
      <formula>ISERROR(O103)</formula>
    </cfRule>
  </conditionalFormatting>
  <conditionalFormatting sqref="O106">
    <cfRule type="containsErrors" dxfId="1280" priority="1262">
      <formula>ISERROR(O106)</formula>
    </cfRule>
  </conditionalFormatting>
  <conditionalFormatting sqref="O103">
    <cfRule type="containsErrors" dxfId="1279" priority="1261">
      <formula>ISERROR(O103)</formula>
    </cfRule>
  </conditionalFormatting>
  <conditionalFormatting sqref="O106">
    <cfRule type="containsErrors" dxfId="1278" priority="1260">
      <formula>ISERROR(O106)</formula>
    </cfRule>
  </conditionalFormatting>
  <conditionalFormatting sqref="O103">
    <cfRule type="containsErrors" dxfId="1277" priority="1259">
      <formula>ISERROR(O103)</formula>
    </cfRule>
  </conditionalFormatting>
  <conditionalFormatting sqref="O106">
    <cfRule type="containsErrors" dxfId="1276" priority="1258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1275" priority="1257">
      <formula>ISERROR(N1)</formula>
    </cfRule>
  </conditionalFormatting>
  <conditionalFormatting sqref="O13">
    <cfRule type="containsErrors" dxfId="1274" priority="1256">
      <formula>ISERROR(O13)</formula>
    </cfRule>
  </conditionalFormatting>
  <conditionalFormatting sqref="O16">
    <cfRule type="containsErrors" dxfId="1273" priority="1255">
      <formula>ISERROR(O16)</formula>
    </cfRule>
  </conditionalFormatting>
  <conditionalFormatting sqref="O103">
    <cfRule type="containsErrors" dxfId="1272" priority="1254">
      <formula>ISERROR(O103)</formula>
    </cfRule>
  </conditionalFormatting>
  <conditionalFormatting sqref="O106">
    <cfRule type="containsErrors" dxfId="1271" priority="1253">
      <formula>ISERROR(O106)</formula>
    </cfRule>
  </conditionalFormatting>
  <conditionalFormatting sqref="O85">
    <cfRule type="containsErrors" dxfId="1270" priority="1252">
      <formula>ISERROR(O85)</formula>
    </cfRule>
  </conditionalFormatting>
  <conditionalFormatting sqref="O88">
    <cfRule type="containsErrors" dxfId="1269" priority="1251">
      <formula>ISERROR(O88)</formula>
    </cfRule>
  </conditionalFormatting>
  <conditionalFormatting sqref="O67">
    <cfRule type="containsErrors" dxfId="1268" priority="1250">
      <formula>ISERROR(O67)</formula>
    </cfRule>
  </conditionalFormatting>
  <conditionalFormatting sqref="O70">
    <cfRule type="containsErrors" dxfId="1267" priority="1249">
      <formula>ISERROR(O70)</formula>
    </cfRule>
  </conditionalFormatting>
  <conditionalFormatting sqref="O49">
    <cfRule type="containsErrors" dxfId="1266" priority="1248">
      <formula>ISERROR(O49)</formula>
    </cfRule>
  </conditionalFormatting>
  <conditionalFormatting sqref="O52">
    <cfRule type="containsErrors" dxfId="1265" priority="1247">
      <formula>ISERROR(O52)</formula>
    </cfRule>
  </conditionalFormatting>
  <conditionalFormatting sqref="O31">
    <cfRule type="containsErrors" dxfId="1264" priority="1246">
      <formula>ISERROR(O31)</formula>
    </cfRule>
  </conditionalFormatting>
  <conditionalFormatting sqref="O34">
    <cfRule type="containsErrors" dxfId="1263" priority="1245">
      <formula>ISERROR(O34)</formula>
    </cfRule>
  </conditionalFormatting>
  <conditionalFormatting sqref="O13">
    <cfRule type="containsErrors" dxfId="1262" priority="1244">
      <formula>ISERROR(O13)</formula>
    </cfRule>
  </conditionalFormatting>
  <conditionalFormatting sqref="O16">
    <cfRule type="containsErrors" dxfId="1261" priority="1243">
      <formula>ISERROR(O16)</formula>
    </cfRule>
  </conditionalFormatting>
  <conditionalFormatting sqref="O49">
    <cfRule type="containsErrors" dxfId="1260" priority="1242">
      <formula>ISERROR(O49)</formula>
    </cfRule>
  </conditionalFormatting>
  <conditionalFormatting sqref="O52">
    <cfRule type="containsErrors" dxfId="1259" priority="1241">
      <formula>ISERROR(O52)</formula>
    </cfRule>
  </conditionalFormatting>
  <conditionalFormatting sqref="O67">
    <cfRule type="containsErrors" dxfId="1258" priority="1240">
      <formula>ISERROR(O67)</formula>
    </cfRule>
  </conditionalFormatting>
  <conditionalFormatting sqref="O70">
    <cfRule type="containsErrors" dxfId="1257" priority="1239">
      <formula>ISERROR(O70)</formula>
    </cfRule>
  </conditionalFormatting>
  <conditionalFormatting sqref="O67">
    <cfRule type="containsErrors" dxfId="1256" priority="1238">
      <formula>ISERROR(O67)</formula>
    </cfRule>
  </conditionalFormatting>
  <conditionalFormatting sqref="O70">
    <cfRule type="containsErrors" dxfId="1255" priority="1237">
      <formula>ISERROR(O70)</formula>
    </cfRule>
  </conditionalFormatting>
  <conditionalFormatting sqref="O31">
    <cfRule type="containsErrors" dxfId="1254" priority="1236">
      <formula>ISERROR(O31)</formula>
    </cfRule>
  </conditionalFormatting>
  <conditionalFormatting sqref="O34">
    <cfRule type="containsErrors" dxfId="1253" priority="1235">
      <formula>ISERROR(O34)</formula>
    </cfRule>
  </conditionalFormatting>
  <conditionalFormatting sqref="O31">
    <cfRule type="containsErrors" dxfId="1252" priority="1234">
      <formula>ISERROR(O31)</formula>
    </cfRule>
  </conditionalFormatting>
  <conditionalFormatting sqref="O34">
    <cfRule type="containsErrors" dxfId="1251" priority="1233">
      <formula>ISERROR(O34)</formula>
    </cfRule>
  </conditionalFormatting>
  <conditionalFormatting sqref="O49">
    <cfRule type="containsErrors" dxfId="1250" priority="1232">
      <formula>ISERROR(O49)</formula>
    </cfRule>
  </conditionalFormatting>
  <conditionalFormatting sqref="O52">
    <cfRule type="containsErrors" dxfId="1249" priority="1231">
      <formula>ISERROR(O52)</formula>
    </cfRule>
  </conditionalFormatting>
  <conditionalFormatting sqref="O49">
    <cfRule type="containsErrors" dxfId="1248" priority="1230">
      <formula>ISERROR(O49)</formula>
    </cfRule>
  </conditionalFormatting>
  <conditionalFormatting sqref="O52">
    <cfRule type="containsErrors" dxfId="1247" priority="1229">
      <formula>ISERROR(O52)</formula>
    </cfRule>
  </conditionalFormatting>
  <conditionalFormatting sqref="O49">
    <cfRule type="containsErrors" dxfId="1246" priority="1228">
      <formula>ISERROR(O49)</formula>
    </cfRule>
  </conditionalFormatting>
  <conditionalFormatting sqref="O52">
    <cfRule type="containsErrors" dxfId="1245" priority="1227">
      <formula>ISERROR(O52)</formula>
    </cfRule>
  </conditionalFormatting>
  <conditionalFormatting sqref="O49">
    <cfRule type="containsErrors" dxfId="1244" priority="1226">
      <formula>ISERROR(O49)</formula>
    </cfRule>
  </conditionalFormatting>
  <conditionalFormatting sqref="O52">
    <cfRule type="containsErrors" dxfId="1243" priority="1225">
      <formula>ISERROR(O52)</formula>
    </cfRule>
  </conditionalFormatting>
  <conditionalFormatting sqref="O49">
    <cfRule type="containsErrors" dxfId="1242" priority="1224">
      <formula>ISERROR(O49)</formula>
    </cfRule>
  </conditionalFormatting>
  <conditionalFormatting sqref="O52">
    <cfRule type="containsErrors" dxfId="1241" priority="1223">
      <formula>ISERROR(O52)</formula>
    </cfRule>
  </conditionalFormatting>
  <conditionalFormatting sqref="O49">
    <cfRule type="containsErrors" dxfId="1240" priority="1222">
      <formula>ISERROR(O49)</formula>
    </cfRule>
  </conditionalFormatting>
  <conditionalFormatting sqref="O52">
    <cfRule type="containsErrors" dxfId="1239" priority="1221">
      <formula>ISERROR(O52)</formula>
    </cfRule>
  </conditionalFormatting>
  <conditionalFormatting sqref="O67">
    <cfRule type="containsErrors" dxfId="1238" priority="1220">
      <formula>ISERROR(O67)</formula>
    </cfRule>
  </conditionalFormatting>
  <conditionalFormatting sqref="O70">
    <cfRule type="containsErrors" dxfId="1237" priority="1219">
      <formula>ISERROR(O70)</formula>
    </cfRule>
  </conditionalFormatting>
  <conditionalFormatting sqref="O67">
    <cfRule type="containsErrors" dxfId="1236" priority="1218">
      <formula>ISERROR(O67)</formula>
    </cfRule>
  </conditionalFormatting>
  <conditionalFormatting sqref="O70">
    <cfRule type="containsErrors" dxfId="1235" priority="1217">
      <formula>ISERROR(O70)</formula>
    </cfRule>
  </conditionalFormatting>
  <conditionalFormatting sqref="O67">
    <cfRule type="containsErrors" dxfId="1234" priority="1216">
      <formula>ISERROR(O67)</formula>
    </cfRule>
  </conditionalFormatting>
  <conditionalFormatting sqref="O70">
    <cfRule type="containsErrors" dxfId="1233" priority="1215">
      <formula>ISERROR(O70)</formula>
    </cfRule>
  </conditionalFormatting>
  <conditionalFormatting sqref="O85">
    <cfRule type="containsErrors" dxfId="1232" priority="1214">
      <formula>ISERROR(O85)</formula>
    </cfRule>
  </conditionalFormatting>
  <conditionalFormatting sqref="O88">
    <cfRule type="containsErrors" dxfId="1231" priority="1213">
      <formula>ISERROR(O88)</formula>
    </cfRule>
  </conditionalFormatting>
  <conditionalFormatting sqref="O85">
    <cfRule type="containsErrors" dxfId="1230" priority="1212">
      <formula>ISERROR(O85)</formula>
    </cfRule>
  </conditionalFormatting>
  <conditionalFormatting sqref="O88">
    <cfRule type="containsErrors" dxfId="1229" priority="1211">
      <formula>ISERROR(O88)</formula>
    </cfRule>
  </conditionalFormatting>
  <conditionalFormatting sqref="O85">
    <cfRule type="containsErrors" dxfId="1228" priority="1210">
      <formula>ISERROR(O85)</formula>
    </cfRule>
  </conditionalFormatting>
  <conditionalFormatting sqref="O88">
    <cfRule type="containsErrors" dxfId="1227" priority="1209">
      <formula>ISERROR(O88)</formula>
    </cfRule>
  </conditionalFormatting>
  <conditionalFormatting sqref="O103">
    <cfRule type="containsErrors" dxfId="1226" priority="1208">
      <formula>ISERROR(O103)</formula>
    </cfRule>
  </conditionalFormatting>
  <conditionalFormatting sqref="O106">
    <cfRule type="containsErrors" dxfId="1225" priority="1207">
      <formula>ISERROR(O106)</formula>
    </cfRule>
  </conditionalFormatting>
  <conditionalFormatting sqref="O103">
    <cfRule type="containsErrors" dxfId="1224" priority="1206">
      <formula>ISERROR(O103)</formula>
    </cfRule>
  </conditionalFormatting>
  <conditionalFormatting sqref="O106">
    <cfRule type="containsErrors" dxfId="1223" priority="1205">
      <formula>ISERROR(O106)</formula>
    </cfRule>
  </conditionalFormatting>
  <conditionalFormatting sqref="O103">
    <cfRule type="containsErrors" dxfId="1222" priority="1204">
      <formula>ISERROR(O103)</formula>
    </cfRule>
  </conditionalFormatting>
  <conditionalFormatting sqref="O106">
    <cfRule type="containsErrors" dxfId="1221" priority="1203">
      <formula>ISERROR(O106)</formula>
    </cfRule>
  </conditionalFormatting>
  <conditionalFormatting sqref="O49">
    <cfRule type="containsErrors" dxfId="1220" priority="1202">
      <formula>ISERROR(O49)</formula>
    </cfRule>
  </conditionalFormatting>
  <conditionalFormatting sqref="O52">
    <cfRule type="containsErrors" dxfId="1219" priority="1201">
      <formula>ISERROR(O52)</formula>
    </cfRule>
  </conditionalFormatting>
  <conditionalFormatting sqref="O49">
    <cfRule type="containsErrors" dxfId="1218" priority="1200">
      <formula>ISERROR(O49)</formula>
    </cfRule>
  </conditionalFormatting>
  <conditionalFormatting sqref="O52">
    <cfRule type="containsErrors" dxfId="1217" priority="1199">
      <formula>ISERROR(O52)</formula>
    </cfRule>
  </conditionalFormatting>
  <conditionalFormatting sqref="O49">
    <cfRule type="containsErrors" dxfId="1216" priority="1198">
      <formula>ISERROR(O49)</formula>
    </cfRule>
  </conditionalFormatting>
  <conditionalFormatting sqref="O52">
    <cfRule type="containsErrors" dxfId="1215" priority="1197">
      <formula>ISERROR(O52)</formula>
    </cfRule>
  </conditionalFormatting>
  <conditionalFormatting sqref="O67">
    <cfRule type="containsErrors" dxfId="1214" priority="1196">
      <formula>ISERROR(O67)</formula>
    </cfRule>
  </conditionalFormatting>
  <conditionalFormatting sqref="O70">
    <cfRule type="containsErrors" dxfId="1213" priority="1195">
      <formula>ISERROR(O70)</formula>
    </cfRule>
  </conditionalFormatting>
  <conditionalFormatting sqref="O67">
    <cfRule type="containsErrors" dxfId="1212" priority="1194">
      <formula>ISERROR(O67)</formula>
    </cfRule>
  </conditionalFormatting>
  <conditionalFormatting sqref="O70">
    <cfRule type="containsErrors" dxfId="1211" priority="1193">
      <formula>ISERROR(O70)</formula>
    </cfRule>
  </conditionalFormatting>
  <conditionalFormatting sqref="O67">
    <cfRule type="containsErrors" dxfId="1210" priority="1192">
      <formula>ISERROR(O67)</formula>
    </cfRule>
  </conditionalFormatting>
  <conditionalFormatting sqref="O70">
    <cfRule type="containsErrors" dxfId="1209" priority="1191">
      <formula>ISERROR(O70)</formula>
    </cfRule>
  </conditionalFormatting>
  <conditionalFormatting sqref="O67">
    <cfRule type="containsErrors" dxfId="1208" priority="1190">
      <formula>ISERROR(O67)</formula>
    </cfRule>
  </conditionalFormatting>
  <conditionalFormatting sqref="O70">
    <cfRule type="containsErrors" dxfId="1207" priority="1189">
      <formula>ISERROR(O70)</formula>
    </cfRule>
  </conditionalFormatting>
  <conditionalFormatting sqref="O67">
    <cfRule type="containsErrors" dxfId="1206" priority="1188">
      <formula>ISERROR(O67)</formula>
    </cfRule>
  </conditionalFormatting>
  <conditionalFormatting sqref="O70">
    <cfRule type="containsErrors" dxfId="1205" priority="1187">
      <formula>ISERROR(O70)</formula>
    </cfRule>
  </conditionalFormatting>
  <conditionalFormatting sqref="O67">
    <cfRule type="containsErrors" dxfId="1204" priority="1186">
      <formula>ISERROR(O67)</formula>
    </cfRule>
  </conditionalFormatting>
  <conditionalFormatting sqref="O70">
    <cfRule type="containsErrors" dxfId="1203" priority="1185">
      <formula>ISERROR(O70)</formula>
    </cfRule>
  </conditionalFormatting>
  <conditionalFormatting sqref="O67">
    <cfRule type="containsErrors" dxfId="1202" priority="1184">
      <formula>ISERROR(O67)</formula>
    </cfRule>
  </conditionalFormatting>
  <conditionalFormatting sqref="O70">
    <cfRule type="containsErrors" dxfId="1201" priority="1183">
      <formula>ISERROR(O70)</formula>
    </cfRule>
  </conditionalFormatting>
  <conditionalFormatting sqref="O67">
    <cfRule type="containsErrors" dxfId="1200" priority="1182">
      <formula>ISERROR(O67)</formula>
    </cfRule>
  </conditionalFormatting>
  <conditionalFormatting sqref="O70">
    <cfRule type="containsErrors" dxfId="1199" priority="1181">
      <formula>ISERROR(O70)</formula>
    </cfRule>
  </conditionalFormatting>
  <conditionalFormatting sqref="O67">
    <cfRule type="containsErrors" dxfId="1198" priority="1180">
      <formula>ISERROR(O67)</formula>
    </cfRule>
  </conditionalFormatting>
  <conditionalFormatting sqref="O70">
    <cfRule type="containsErrors" dxfId="1197" priority="1179">
      <formula>ISERROR(O70)</formula>
    </cfRule>
  </conditionalFormatting>
  <conditionalFormatting sqref="O67">
    <cfRule type="containsErrors" dxfId="1196" priority="1178">
      <formula>ISERROR(O67)</formula>
    </cfRule>
  </conditionalFormatting>
  <conditionalFormatting sqref="O70">
    <cfRule type="containsErrors" dxfId="1195" priority="1177">
      <formula>ISERROR(O70)</formula>
    </cfRule>
  </conditionalFormatting>
  <conditionalFormatting sqref="O67">
    <cfRule type="containsErrors" dxfId="1194" priority="1176">
      <formula>ISERROR(O67)</formula>
    </cfRule>
  </conditionalFormatting>
  <conditionalFormatting sqref="O70">
    <cfRule type="containsErrors" dxfId="1193" priority="1175">
      <formula>ISERROR(O70)</formula>
    </cfRule>
  </conditionalFormatting>
  <conditionalFormatting sqref="O85">
    <cfRule type="containsErrors" dxfId="1192" priority="1174">
      <formula>ISERROR(O85)</formula>
    </cfRule>
  </conditionalFormatting>
  <conditionalFormatting sqref="O88">
    <cfRule type="containsErrors" dxfId="1191" priority="1173">
      <formula>ISERROR(O88)</formula>
    </cfRule>
  </conditionalFormatting>
  <conditionalFormatting sqref="O85">
    <cfRule type="containsErrors" dxfId="1190" priority="1172">
      <formula>ISERROR(O85)</formula>
    </cfRule>
  </conditionalFormatting>
  <conditionalFormatting sqref="O88">
    <cfRule type="containsErrors" dxfId="1189" priority="1171">
      <formula>ISERROR(O88)</formula>
    </cfRule>
  </conditionalFormatting>
  <conditionalFormatting sqref="O85">
    <cfRule type="containsErrors" dxfId="1188" priority="1170">
      <formula>ISERROR(O85)</formula>
    </cfRule>
  </conditionalFormatting>
  <conditionalFormatting sqref="O88">
    <cfRule type="containsErrors" dxfId="1187" priority="1169">
      <formula>ISERROR(O88)</formula>
    </cfRule>
  </conditionalFormatting>
  <conditionalFormatting sqref="O85">
    <cfRule type="containsErrors" dxfId="1186" priority="1168">
      <formula>ISERROR(O85)</formula>
    </cfRule>
  </conditionalFormatting>
  <conditionalFormatting sqref="O88">
    <cfRule type="containsErrors" dxfId="1185" priority="1167">
      <formula>ISERROR(O88)</formula>
    </cfRule>
  </conditionalFormatting>
  <conditionalFormatting sqref="O85">
    <cfRule type="containsErrors" dxfId="1184" priority="1166">
      <formula>ISERROR(O85)</formula>
    </cfRule>
  </conditionalFormatting>
  <conditionalFormatting sqref="O88">
    <cfRule type="containsErrors" dxfId="1183" priority="1165">
      <formula>ISERROR(O88)</formula>
    </cfRule>
  </conditionalFormatting>
  <conditionalFormatting sqref="O85">
    <cfRule type="containsErrors" dxfId="1182" priority="1164">
      <formula>ISERROR(O85)</formula>
    </cfRule>
  </conditionalFormatting>
  <conditionalFormatting sqref="O88">
    <cfRule type="containsErrors" dxfId="1181" priority="1163">
      <formula>ISERROR(O88)</formula>
    </cfRule>
  </conditionalFormatting>
  <conditionalFormatting sqref="O85">
    <cfRule type="containsErrors" dxfId="1180" priority="1162">
      <formula>ISERROR(O85)</formula>
    </cfRule>
  </conditionalFormatting>
  <conditionalFormatting sqref="O88">
    <cfRule type="containsErrors" dxfId="1179" priority="1161">
      <formula>ISERROR(O88)</formula>
    </cfRule>
  </conditionalFormatting>
  <conditionalFormatting sqref="O85">
    <cfRule type="containsErrors" dxfId="1178" priority="1160">
      <formula>ISERROR(O85)</formula>
    </cfRule>
  </conditionalFormatting>
  <conditionalFormatting sqref="O88">
    <cfRule type="containsErrors" dxfId="1177" priority="1159">
      <formula>ISERROR(O88)</formula>
    </cfRule>
  </conditionalFormatting>
  <conditionalFormatting sqref="O85">
    <cfRule type="containsErrors" dxfId="1176" priority="1158">
      <formula>ISERROR(O85)</formula>
    </cfRule>
  </conditionalFormatting>
  <conditionalFormatting sqref="O88">
    <cfRule type="containsErrors" dxfId="1175" priority="1157">
      <formula>ISERROR(O88)</formula>
    </cfRule>
  </conditionalFormatting>
  <conditionalFormatting sqref="O85">
    <cfRule type="containsErrors" dxfId="1174" priority="1156">
      <formula>ISERROR(O85)</formula>
    </cfRule>
  </conditionalFormatting>
  <conditionalFormatting sqref="O88">
    <cfRule type="containsErrors" dxfId="1173" priority="1155">
      <formula>ISERROR(O88)</formula>
    </cfRule>
  </conditionalFormatting>
  <conditionalFormatting sqref="O85">
    <cfRule type="containsErrors" dxfId="1172" priority="1154">
      <formula>ISERROR(O85)</formula>
    </cfRule>
  </conditionalFormatting>
  <conditionalFormatting sqref="O88">
    <cfRule type="containsErrors" dxfId="1171" priority="1153">
      <formula>ISERROR(O88)</formula>
    </cfRule>
  </conditionalFormatting>
  <conditionalFormatting sqref="O103">
    <cfRule type="containsErrors" dxfId="1170" priority="1152">
      <formula>ISERROR(O103)</formula>
    </cfRule>
  </conditionalFormatting>
  <conditionalFormatting sqref="O106">
    <cfRule type="containsErrors" dxfId="1169" priority="1151">
      <formula>ISERROR(O106)</formula>
    </cfRule>
  </conditionalFormatting>
  <conditionalFormatting sqref="O103">
    <cfRule type="containsErrors" dxfId="1168" priority="1150">
      <formula>ISERROR(O103)</formula>
    </cfRule>
  </conditionalFormatting>
  <conditionalFormatting sqref="O106">
    <cfRule type="containsErrors" dxfId="1167" priority="1149">
      <formula>ISERROR(O106)</formula>
    </cfRule>
  </conditionalFormatting>
  <conditionalFormatting sqref="O103">
    <cfRule type="containsErrors" dxfId="1166" priority="1148">
      <formula>ISERROR(O103)</formula>
    </cfRule>
  </conditionalFormatting>
  <conditionalFormatting sqref="O106">
    <cfRule type="containsErrors" dxfId="1165" priority="1147">
      <formula>ISERROR(O106)</formula>
    </cfRule>
  </conditionalFormatting>
  <conditionalFormatting sqref="O103">
    <cfRule type="containsErrors" dxfId="1164" priority="1146">
      <formula>ISERROR(O103)</formula>
    </cfRule>
  </conditionalFormatting>
  <conditionalFormatting sqref="O106">
    <cfRule type="containsErrors" dxfId="1163" priority="1145">
      <formula>ISERROR(O106)</formula>
    </cfRule>
  </conditionalFormatting>
  <conditionalFormatting sqref="O103">
    <cfRule type="containsErrors" dxfId="1162" priority="1144">
      <formula>ISERROR(O103)</formula>
    </cfRule>
  </conditionalFormatting>
  <conditionalFormatting sqref="O106">
    <cfRule type="containsErrors" dxfId="1161" priority="1143">
      <formula>ISERROR(O106)</formula>
    </cfRule>
  </conditionalFormatting>
  <conditionalFormatting sqref="O103">
    <cfRule type="containsErrors" dxfId="1160" priority="1142">
      <formula>ISERROR(O103)</formula>
    </cfRule>
  </conditionalFormatting>
  <conditionalFormatting sqref="O106">
    <cfRule type="containsErrors" dxfId="1159" priority="1141">
      <formula>ISERROR(O106)</formula>
    </cfRule>
  </conditionalFormatting>
  <conditionalFormatting sqref="O103">
    <cfRule type="containsErrors" dxfId="1158" priority="1140">
      <formula>ISERROR(O103)</formula>
    </cfRule>
  </conditionalFormatting>
  <conditionalFormatting sqref="O106">
    <cfRule type="containsErrors" dxfId="1157" priority="1139">
      <formula>ISERROR(O106)</formula>
    </cfRule>
  </conditionalFormatting>
  <conditionalFormatting sqref="O103">
    <cfRule type="containsErrors" dxfId="1156" priority="1138">
      <formula>ISERROR(O103)</formula>
    </cfRule>
  </conditionalFormatting>
  <conditionalFormatting sqref="O106">
    <cfRule type="containsErrors" dxfId="1155" priority="1137">
      <formula>ISERROR(O106)</formula>
    </cfRule>
  </conditionalFormatting>
  <conditionalFormatting sqref="O103">
    <cfRule type="containsErrors" dxfId="1154" priority="1136">
      <formula>ISERROR(O103)</formula>
    </cfRule>
  </conditionalFormatting>
  <conditionalFormatting sqref="O106">
    <cfRule type="containsErrors" dxfId="1153" priority="1135">
      <formula>ISERROR(O106)</formula>
    </cfRule>
  </conditionalFormatting>
  <conditionalFormatting sqref="O103">
    <cfRule type="containsErrors" dxfId="1152" priority="1134">
      <formula>ISERROR(O103)</formula>
    </cfRule>
  </conditionalFormatting>
  <conditionalFormatting sqref="O106">
    <cfRule type="containsErrors" dxfId="1151" priority="1133">
      <formula>ISERROR(O106)</formula>
    </cfRule>
  </conditionalFormatting>
  <conditionalFormatting sqref="O103">
    <cfRule type="containsErrors" dxfId="1150" priority="1132">
      <formula>ISERROR(O103)</formula>
    </cfRule>
  </conditionalFormatting>
  <conditionalFormatting sqref="O106">
    <cfRule type="containsErrors" dxfId="1149" priority="1131">
      <formula>ISERROR(O106)</formula>
    </cfRule>
  </conditionalFormatting>
  <conditionalFormatting sqref="O49">
    <cfRule type="containsErrors" dxfId="1148" priority="1130">
      <formula>ISERROR(O49)</formula>
    </cfRule>
  </conditionalFormatting>
  <conditionalFormatting sqref="O52">
    <cfRule type="containsErrors" dxfId="1147" priority="1129">
      <formula>ISERROR(O52)</formula>
    </cfRule>
  </conditionalFormatting>
  <conditionalFormatting sqref="O49">
    <cfRule type="containsErrors" dxfId="1146" priority="1128">
      <formula>ISERROR(O49)</formula>
    </cfRule>
  </conditionalFormatting>
  <conditionalFormatting sqref="O52">
    <cfRule type="containsErrors" dxfId="1145" priority="1127">
      <formula>ISERROR(O52)</formula>
    </cfRule>
  </conditionalFormatting>
  <conditionalFormatting sqref="O49">
    <cfRule type="containsErrors" dxfId="1144" priority="1126">
      <formula>ISERROR(O49)</formula>
    </cfRule>
  </conditionalFormatting>
  <conditionalFormatting sqref="O52">
    <cfRule type="containsErrors" dxfId="1143" priority="1125">
      <formula>ISERROR(O52)</formula>
    </cfRule>
  </conditionalFormatting>
  <conditionalFormatting sqref="O67">
    <cfRule type="containsErrors" dxfId="1142" priority="1124">
      <formula>ISERROR(O67)</formula>
    </cfRule>
  </conditionalFormatting>
  <conditionalFormatting sqref="O70">
    <cfRule type="containsErrors" dxfId="1141" priority="1123">
      <formula>ISERROR(O70)</formula>
    </cfRule>
  </conditionalFormatting>
  <conditionalFormatting sqref="O67">
    <cfRule type="containsErrors" dxfId="1140" priority="1122">
      <formula>ISERROR(O67)</formula>
    </cfRule>
  </conditionalFormatting>
  <conditionalFormatting sqref="O70">
    <cfRule type="containsErrors" dxfId="1139" priority="1121">
      <formula>ISERROR(O70)</formula>
    </cfRule>
  </conditionalFormatting>
  <conditionalFormatting sqref="O67">
    <cfRule type="containsErrors" dxfId="1138" priority="1120">
      <formula>ISERROR(O67)</formula>
    </cfRule>
  </conditionalFormatting>
  <conditionalFormatting sqref="O70">
    <cfRule type="containsErrors" dxfId="1137" priority="1119">
      <formula>ISERROR(O70)</formula>
    </cfRule>
  </conditionalFormatting>
  <conditionalFormatting sqref="O85">
    <cfRule type="containsErrors" dxfId="1136" priority="1118">
      <formula>ISERROR(O85)</formula>
    </cfRule>
  </conditionalFormatting>
  <conditionalFormatting sqref="O88">
    <cfRule type="containsErrors" dxfId="1135" priority="1117">
      <formula>ISERROR(O88)</formula>
    </cfRule>
  </conditionalFormatting>
  <conditionalFormatting sqref="O85">
    <cfRule type="containsErrors" dxfId="1134" priority="1116">
      <formula>ISERROR(O85)</formula>
    </cfRule>
  </conditionalFormatting>
  <conditionalFormatting sqref="O88">
    <cfRule type="containsErrors" dxfId="1133" priority="1115">
      <formula>ISERROR(O88)</formula>
    </cfRule>
  </conditionalFormatting>
  <conditionalFormatting sqref="O85">
    <cfRule type="containsErrors" dxfId="1132" priority="1114">
      <formula>ISERROR(O85)</formula>
    </cfRule>
  </conditionalFormatting>
  <conditionalFormatting sqref="O88">
    <cfRule type="containsErrors" dxfId="1131" priority="1113">
      <formula>ISERROR(O88)</formula>
    </cfRule>
  </conditionalFormatting>
  <conditionalFormatting sqref="O103">
    <cfRule type="containsErrors" dxfId="1130" priority="1112">
      <formula>ISERROR(O103)</formula>
    </cfRule>
  </conditionalFormatting>
  <conditionalFormatting sqref="O106">
    <cfRule type="containsErrors" dxfId="1129" priority="1111">
      <formula>ISERROR(O106)</formula>
    </cfRule>
  </conditionalFormatting>
  <conditionalFormatting sqref="O103">
    <cfRule type="containsErrors" dxfId="1128" priority="1110">
      <formula>ISERROR(O103)</formula>
    </cfRule>
  </conditionalFormatting>
  <conditionalFormatting sqref="O106">
    <cfRule type="containsErrors" dxfId="1127" priority="1109">
      <formula>ISERROR(O106)</formula>
    </cfRule>
  </conditionalFormatting>
  <conditionalFormatting sqref="O103">
    <cfRule type="containsErrors" dxfId="1126" priority="1108">
      <formula>ISERROR(O103)</formula>
    </cfRule>
  </conditionalFormatting>
  <conditionalFormatting sqref="O106">
    <cfRule type="containsErrors" dxfId="1125" priority="1107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1124" priority="1106">
      <formula>ISERROR(N1)</formula>
    </cfRule>
  </conditionalFormatting>
  <conditionalFormatting sqref="O13">
    <cfRule type="containsErrors" dxfId="1123" priority="1105">
      <formula>ISERROR(O13)</formula>
    </cfRule>
  </conditionalFormatting>
  <conditionalFormatting sqref="O16">
    <cfRule type="containsErrors" dxfId="1122" priority="1104">
      <formula>ISERROR(O16)</formula>
    </cfRule>
  </conditionalFormatting>
  <conditionalFormatting sqref="O103">
    <cfRule type="containsErrors" dxfId="1121" priority="1103">
      <formula>ISERROR(O103)</formula>
    </cfRule>
  </conditionalFormatting>
  <conditionalFormatting sqref="O106">
    <cfRule type="containsErrors" dxfId="1120" priority="1102">
      <formula>ISERROR(O106)</formula>
    </cfRule>
  </conditionalFormatting>
  <conditionalFormatting sqref="O85">
    <cfRule type="containsErrors" dxfId="1119" priority="1101">
      <formula>ISERROR(O85)</formula>
    </cfRule>
  </conditionalFormatting>
  <conditionalFormatting sqref="O88">
    <cfRule type="containsErrors" dxfId="1118" priority="1100">
      <formula>ISERROR(O88)</formula>
    </cfRule>
  </conditionalFormatting>
  <conditionalFormatting sqref="O67">
    <cfRule type="containsErrors" dxfId="1117" priority="1099">
      <formula>ISERROR(O67)</formula>
    </cfRule>
  </conditionalFormatting>
  <conditionalFormatting sqref="O70">
    <cfRule type="containsErrors" dxfId="1116" priority="1098">
      <formula>ISERROR(O70)</formula>
    </cfRule>
  </conditionalFormatting>
  <conditionalFormatting sqref="O49">
    <cfRule type="containsErrors" dxfId="1115" priority="1097">
      <formula>ISERROR(O49)</formula>
    </cfRule>
  </conditionalFormatting>
  <conditionalFormatting sqref="O52">
    <cfRule type="containsErrors" dxfId="1114" priority="1096">
      <formula>ISERROR(O52)</formula>
    </cfRule>
  </conditionalFormatting>
  <conditionalFormatting sqref="O31">
    <cfRule type="containsErrors" dxfId="1113" priority="1095">
      <formula>ISERROR(O31)</formula>
    </cfRule>
  </conditionalFormatting>
  <conditionalFormatting sqref="O34">
    <cfRule type="containsErrors" dxfId="1112" priority="1094">
      <formula>ISERROR(O34)</formula>
    </cfRule>
  </conditionalFormatting>
  <conditionalFormatting sqref="O13">
    <cfRule type="containsErrors" dxfId="1111" priority="1093">
      <formula>ISERROR(O13)</formula>
    </cfRule>
  </conditionalFormatting>
  <conditionalFormatting sqref="O16">
    <cfRule type="containsErrors" dxfId="1110" priority="1092">
      <formula>ISERROR(O16)</formula>
    </cfRule>
  </conditionalFormatting>
  <conditionalFormatting sqref="O49">
    <cfRule type="containsErrors" dxfId="1109" priority="1091">
      <formula>ISERROR(O49)</formula>
    </cfRule>
  </conditionalFormatting>
  <conditionalFormatting sqref="O52">
    <cfRule type="containsErrors" dxfId="1108" priority="1090">
      <formula>ISERROR(O52)</formula>
    </cfRule>
  </conditionalFormatting>
  <conditionalFormatting sqref="O67">
    <cfRule type="containsErrors" dxfId="1107" priority="1089">
      <formula>ISERROR(O67)</formula>
    </cfRule>
  </conditionalFormatting>
  <conditionalFormatting sqref="O70">
    <cfRule type="containsErrors" dxfId="1106" priority="1088">
      <formula>ISERROR(O70)</formula>
    </cfRule>
  </conditionalFormatting>
  <conditionalFormatting sqref="O67">
    <cfRule type="containsErrors" dxfId="1105" priority="1087">
      <formula>ISERROR(O67)</formula>
    </cfRule>
  </conditionalFormatting>
  <conditionalFormatting sqref="O70">
    <cfRule type="containsErrors" dxfId="1104" priority="1086">
      <formula>ISERROR(O70)</formula>
    </cfRule>
  </conditionalFormatting>
  <conditionalFormatting sqref="O31">
    <cfRule type="containsErrors" dxfId="1103" priority="1085">
      <formula>ISERROR(O31)</formula>
    </cfRule>
  </conditionalFormatting>
  <conditionalFormatting sqref="O34">
    <cfRule type="containsErrors" dxfId="1102" priority="1084">
      <formula>ISERROR(O34)</formula>
    </cfRule>
  </conditionalFormatting>
  <conditionalFormatting sqref="O31">
    <cfRule type="containsErrors" dxfId="1101" priority="1083">
      <formula>ISERROR(O31)</formula>
    </cfRule>
  </conditionalFormatting>
  <conditionalFormatting sqref="O34">
    <cfRule type="containsErrors" dxfId="1100" priority="1082">
      <formula>ISERROR(O34)</formula>
    </cfRule>
  </conditionalFormatting>
  <conditionalFormatting sqref="O49">
    <cfRule type="containsErrors" dxfId="1099" priority="1081">
      <formula>ISERROR(O49)</formula>
    </cfRule>
  </conditionalFormatting>
  <conditionalFormatting sqref="O52">
    <cfRule type="containsErrors" dxfId="1098" priority="1080">
      <formula>ISERROR(O52)</formula>
    </cfRule>
  </conditionalFormatting>
  <conditionalFormatting sqref="O49">
    <cfRule type="containsErrors" dxfId="1097" priority="1079">
      <formula>ISERROR(O49)</formula>
    </cfRule>
  </conditionalFormatting>
  <conditionalFormatting sqref="O52">
    <cfRule type="containsErrors" dxfId="1096" priority="1078">
      <formula>ISERROR(O52)</formula>
    </cfRule>
  </conditionalFormatting>
  <conditionalFormatting sqref="O49">
    <cfRule type="containsErrors" dxfId="1095" priority="1077">
      <formula>ISERROR(O49)</formula>
    </cfRule>
  </conditionalFormatting>
  <conditionalFormatting sqref="O52">
    <cfRule type="containsErrors" dxfId="1094" priority="1076">
      <formula>ISERROR(O52)</formula>
    </cfRule>
  </conditionalFormatting>
  <conditionalFormatting sqref="O49">
    <cfRule type="containsErrors" dxfId="1093" priority="1075">
      <formula>ISERROR(O49)</formula>
    </cfRule>
  </conditionalFormatting>
  <conditionalFormatting sqref="O52">
    <cfRule type="containsErrors" dxfId="1092" priority="1074">
      <formula>ISERROR(O52)</formula>
    </cfRule>
  </conditionalFormatting>
  <conditionalFormatting sqref="O49">
    <cfRule type="containsErrors" dxfId="1091" priority="1073">
      <formula>ISERROR(O49)</formula>
    </cfRule>
  </conditionalFormatting>
  <conditionalFormatting sqref="O52">
    <cfRule type="containsErrors" dxfId="1090" priority="1072">
      <formula>ISERROR(O52)</formula>
    </cfRule>
  </conditionalFormatting>
  <conditionalFormatting sqref="O49">
    <cfRule type="containsErrors" dxfId="1089" priority="1071">
      <formula>ISERROR(O49)</formula>
    </cfRule>
  </conditionalFormatting>
  <conditionalFormatting sqref="O52">
    <cfRule type="containsErrors" dxfId="1088" priority="1070">
      <formula>ISERROR(O52)</formula>
    </cfRule>
  </conditionalFormatting>
  <conditionalFormatting sqref="O67">
    <cfRule type="containsErrors" dxfId="1087" priority="1069">
      <formula>ISERROR(O67)</formula>
    </cfRule>
  </conditionalFormatting>
  <conditionalFormatting sqref="O70">
    <cfRule type="containsErrors" dxfId="1086" priority="1068">
      <formula>ISERROR(O70)</formula>
    </cfRule>
  </conditionalFormatting>
  <conditionalFormatting sqref="O67">
    <cfRule type="containsErrors" dxfId="1085" priority="1067">
      <formula>ISERROR(O67)</formula>
    </cfRule>
  </conditionalFormatting>
  <conditionalFormatting sqref="O70">
    <cfRule type="containsErrors" dxfId="1084" priority="1066">
      <formula>ISERROR(O70)</formula>
    </cfRule>
  </conditionalFormatting>
  <conditionalFormatting sqref="O67">
    <cfRule type="containsErrors" dxfId="1083" priority="1065">
      <formula>ISERROR(O67)</formula>
    </cfRule>
  </conditionalFormatting>
  <conditionalFormatting sqref="O70">
    <cfRule type="containsErrors" dxfId="1082" priority="1064">
      <formula>ISERROR(O70)</formula>
    </cfRule>
  </conditionalFormatting>
  <conditionalFormatting sqref="O85">
    <cfRule type="containsErrors" dxfId="1081" priority="1063">
      <formula>ISERROR(O85)</formula>
    </cfRule>
  </conditionalFormatting>
  <conditionalFormatting sqref="O88">
    <cfRule type="containsErrors" dxfId="1080" priority="1062">
      <formula>ISERROR(O88)</formula>
    </cfRule>
  </conditionalFormatting>
  <conditionalFormatting sqref="O85">
    <cfRule type="containsErrors" dxfId="1079" priority="1061">
      <formula>ISERROR(O85)</formula>
    </cfRule>
  </conditionalFormatting>
  <conditionalFormatting sqref="O88">
    <cfRule type="containsErrors" dxfId="1078" priority="1060">
      <formula>ISERROR(O88)</formula>
    </cfRule>
  </conditionalFormatting>
  <conditionalFormatting sqref="O85">
    <cfRule type="containsErrors" dxfId="1077" priority="1059">
      <formula>ISERROR(O85)</formula>
    </cfRule>
  </conditionalFormatting>
  <conditionalFormatting sqref="O88">
    <cfRule type="containsErrors" dxfId="1076" priority="1058">
      <formula>ISERROR(O88)</formula>
    </cfRule>
  </conditionalFormatting>
  <conditionalFormatting sqref="O103">
    <cfRule type="containsErrors" dxfId="1075" priority="1057">
      <formula>ISERROR(O103)</formula>
    </cfRule>
  </conditionalFormatting>
  <conditionalFormatting sqref="O106">
    <cfRule type="containsErrors" dxfId="1074" priority="1056">
      <formula>ISERROR(O106)</formula>
    </cfRule>
  </conditionalFormatting>
  <conditionalFormatting sqref="O103">
    <cfRule type="containsErrors" dxfId="1073" priority="1055">
      <formula>ISERROR(O103)</formula>
    </cfRule>
  </conditionalFormatting>
  <conditionalFormatting sqref="O106">
    <cfRule type="containsErrors" dxfId="1072" priority="1054">
      <formula>ISERROR(O106)</formula>
    </cfRule>
  </conditionalFormatting>
  <conditionalFormatting sqref="O103">
    <cfRule type="containsErrors" dxfId="1071" priority="1053">
      <formula>ISERROR(O103)</formula>
    </cfRule>
  </conditionalFormatting>
  <conditionalFormatting sqref="O106">
    <cfRule type="containsErrors" dxfId="1070" priority="1052">
      <formula>ISERROR(O106)</formula>
    </cfRule>
  </conditionalFormatting>
  <conditionalFormatting sqref="O49">
    <cfRule type="containsErrors" dxfId="1069" priority="1051">
      <formula>ISERROR(O49)</formula>
    </cfRule>
  </conditionalFormatting>
  <conditionalFormatting sqref="O52">
    <cfRule type="containsErrors" dxfId="1068" priority="1050">
      <formula>ISERROR(O52)</formula>
    </cfRule>
  </conditionalFormatting>
  <conditionalFormatting sqref="O49">
    <cfRule type="containsErrors" dxfId="1067" priority="1049">
      <formula>ISERROR(O49)</formula>
    </cfRule>
  </conditionalFormatting>
  <conditionalFormatting sqref="O52">
    <cfRule type="containsErrors" dxfId="1066" priority="1048">
      <formula>ISERROR(O52)</formula>
    </cfRule>
  </conditionalFormatting>
  <conditionalFormatting sqref="O49">
    <cfRule type="containsErrors" dxfId="1065" priority="1047">
      <formula>ISERROR(O49)</formula>
    </cfRule>
  </conditionalFormatting>
  <conditionalFormatting sqref="O52">
    <cfRule type="containsErrors" dxfId="1064" priority="1046">
      <formula>ISERROR(O52)</formula>
    </cfRule>
  </conditionalFormatting>
  <conditionalFormatting sqref="O67">
    <cfRule type="containsErrors" dxfId="1063" priority="1045">
      <formula>ISERROR(O67)</formula>
    </cfRule>
  </conditionalFormatting>
  <conditionalFormatting sqref="O70">
    <cfRule type="containsErrors" dxfId="1062" priority="1044">
      <formula>ISERROR(O70)</formula>
    </cfRule>
  </conditionalFormatting>
  <conditionalFormatting sqref="O67">
    <cfRule type="containsErrors" dxfId="1061" priority="1043">
      <formula>ISERROR(O67)</formula>
    </cfRule>
  </conditionalFormatting>
  <conditionalFormatting sqref="O70">
    <cfRule type="containsErrors" dxfId="1060" priority="1042">
      <formula>ISERROR(O70)</formula>
    </cfRule>
  </conditionalFormatting>
  <conditionalFormatting sqref="O67">
    <cfRule type="containsErrors" dxfId="1059" priority="1041">
      <formula>ISERROR(O67)</formula>
    </cfRule>
  </conditionalFormatting>
  <conditionalFormatting sqref="O70">
    <cfRule type="containsErrors" dxfId="1058" priority="1040">
      <formula>ISERROR(O70)</formula>
    </cfRule>
  </conditionalFormatting>
  <conditionalFormatting sqref="O67">
    <cfRule type="containsErrors" dxfId="1057" priority="1039">
      <formula>ISERROR(O67)</formula>
    </cfRule>
  </conditionalFormatting>
  <conditionalFormatting sqref="O70">
    <cfRule type="containsErrors" dxfId="1056" priority="1038">
      <formula>ISERROR(O70)</formula>
    </cfRule>
  </conditionalFormatting>
  <conditionalFormatting sqref="O67">
    <cfRule type="containsErrors" dxfId="1055" priority="1037">
      <formula>ISERROR(O67)</formula>
    </cfRule>
  </conditionalFormatting>
  <conditionalFormatting sqref="O70">
    <cfRule type="containsErrors" dxfId="1054" priority="1036">
      <formula>ISERROR(O70)</formula>
    </cfRule>
  </conditionalFormatting>
  <conditionalFormatting sqref="O67">
    <cfRule type="containsErrors" dxfId="1053" priority="1035">
      <formula>ISERROR(O67)</formula>
    </cfRule>
  </conditionalFormatting>
  <conditionalFormatting sqref="O70">
    <cfRule type="containsErrors" dxfId="1052" priority="1034">
      <formula>ISERROR(O70)</formula>
    </cfRule>
  </conditionalFormatting>
  <conditionalFormatting sqref="O67">
    <cfRule type="containsErrors" dxfId="1051" priority="1033">
      <formula>ISERROR(O67)</formula>
    </cfRule>
  </conditionalFormatting>
  <conditionalFormatting sqref="O70">
    <cfRule type="containsErrors" dxfId="1050" priority="1032">
      <formula>ISERROR(O70)</formula>
    </cfRule>
  </conditionalFormatting>
  <conditionalFormatting sqref="O67">
    <cfRule type="containsErrors" dxfId="1049" priority="1031">
      <formula>ISERROR(O67)</formula>
    </cfRule>
  </conditionalFormatting>
  <conditionalFormatting sqref="O70">
    <cfRule type="containsErrors" dxfId="1048" priority="1030">
      <formula>ISERROR(O70)</formula>
    </cfRule>
  </conditionalFormatting>
  <conditionalFormatting sqref="O67">
    <cfRule type="containsErrors" dxfId="1047" priority="1029">
      <formula>ISERROR(O67)</formula>
    </cfRule>
  </conditionalFormatting>
  <conditionalFormatting sqref="O70">
    <cfRule type="containsErrors" dxfId="1046" priority="1028">
      <formula>ISERROR(O70)</formula>
    </cfRule>
  </conditionalFormatting>
  <conditionalFormatting sqref="O67">
    <cfRule type="containsErrors" dxfId="1045" priority="1027">
      <formula>ISERROR(O67)</formula>
    </cfRule>
  </conditionalFormatting>
  <conditionalFormatting sqref="O70">
    <cfRule type="containsErrors" dxfId="1044" priority="1026">
      <formula>ISERROR(O70)</formula>
    </cfRule>
  </conditionalFormatting>
  <conditionalFormatting sqref="O67">
    <cfRule type="containsErrors" dxfId="1043" priority="1025">
      <formula>ISERROR(O67)</formula>
    </cfRule>
  </conditionalFormatting>
  <conditionalFormatting sqref="O70">
    <cfRule type="containsErrors" dxfId="1042" priority="1024">
      <formula>ISERROR(O70)</formula>
    </cfRule>
  </conditionalFormatting>
  <conditionalFormatting sqref="O85">
    <cfRule type="containsErrors" dxfId="1041" priority="1023">
      <formula>ISERROR(O85)</formula>
    </cfRule>
  </conditionalFormatting>
  <conditionalFormatting sqref="O88">
    <cfRule type="containsErrors" dxfId="1040" priority="1022">
      <formula>ISERROR(O88)</formula>
    </cfRule>
  </conditionalFormatting>
  <conditionalFormatting sqref="O85">
    <cfRule type="containsErrors" dxfId="1039" priority="1021">
      <formula>ISERROR(O85)</formula>
    </cfRule>
  </conditionalFormatting>
  <conditionalFormatting sqref="O88">
    <cfRule type="containsErrors" dxfId="1038" priority="1020">
      <formula>ISERROR(O88)</formula>
    </cfRule>
  </conditionalFormatting>
  <conditionalFormatting sqref="O85">
    <cfRule type="containsErrors" dxfId="1037" priority="1019">
      <formula>ISERROR(O85)</formula>
    </cfRule>
  </conditionalFormatting>
  <conditionalFormatting sqref="O88">
    <cfRule type="containsErrors" dxfId="1036" priority="1018">
      <formula>ISERROR(O88)</formula>
    </cfRule>
  </conditionalFormatting>
  <conditionalFormatting sqref="O85">
    <cfRule type="containsErrors" dxfId="1035" priority="1017">
      <formula>ISERROR(O85)</formula>
    </cfRule>
  </conditionalFormatting>
  <conditionalFormatting sqref="O88">
    <cfRule type="containsErrors" dxfId="1034" priority="1016">
      <formula>ISERROR(O88)</formula>
    </cfRule>
  </conditionalFormatting>
  <conditionalFormatting sqref="O85">
    <cfRule type="containsErrors" dxfId="1033" priority="1015">
      <formula>ISERROR(O85)</formula>
    </cfRule>
  </conditionalFormatting>
  <conditionalFormatting sqref="O88">
    <cfRule type="containsErrors" dxfId="1032" priority="1014">
      <formula>ISERROR(O88)</formula>
    </cfRule>
  </conditionalFormatting>
  <conditionalFormatting sqref="O85">
    <cfRule type="containsErrors" dxfId="1031" priority="1013">
      <formula>ISERROR(O85)</formula>
    </cfRule>
  </conditionalFormatting>
  <conditionalFormatting sqref="O88">
    <cfRule type="containsErrors" dxfId="1030" priority="1012">
      <formula>ISERROR(O88)</formula>
    </cfRule>
  </conditionalFormatting>
  <conditionalFormatting sqref="O85">
    <cfRule type="containsErrors" dxfId="1029" priority="1011">
      <formula>ISERROR(O85)</formula>
    </cfRule>
  </conditionalFormatting>
  <conditionalFormatting sqref="O88">
    <cfRule type="containsErrors" dxfId="1028" priority="1010">
      <formula>ISERROR(O88)</formula>
    </cfRule>
  </conditionalFormatting>
  <conditionalFormatting sqref="O85">
    <cfRule type="containsErrors" dxfId="1027" priority="1009">
      <formula>ISERROR(O85)</formula>
    </cfRule>
  </conditionalFormatting>
  <conditionalFormatting sqref="O88">
    <cfRule type="containsErrors" dxfId="1026" priority="1008">
      <formula>ISERROR(O88)</formula>
    </cfRule>
  </conditionalFormatting>
  <conditionalFormatting sqref="O85">
    <cfRule type="containsErrors" dxfId="1025" priority="1007">
      <formula>ISERROR(O85)</formula>
    </cfRule>
  </conditionalFormatting>
  <conditionalFormatting sqref="O88">
    <cfRule type="containsErrors" dxfId="1024" priority="1006">
      <formula>ISERROR(O88)</formula>
    </cfRule>
  </conditionalFormatting>
  <conditionalFormatting sqref="O85">
    <cfRule type="containsErrors" dxfId="1023" priority="1005">
      <formula>ISERROR(O85)</formula>
    </cfRule>
  </conditionalFormatting>
  <conditionalFormatting sqref="O88">
    <cfRule type="containsErrors" dxfId="1022" priority="1004">
      <formula>ISERROR(O88)</formula>
    </cfRule>
  </conditionalFormatting>
  <conditionalFormatting sqref="O85">
    <cfRule type="containsErrors" dxfId="1021" priority="1003">
      <formula>ISERROR(O85)</formula>
    </cfRule>
  </conditionalFormatting>
  <conditionalFormatting sqref="O88">
    <cfRule type="containsErrors" dxfId="1020" priority="1002">
      <formula>ISERROR(O88)</formula>
    </cfRule>
  </conditionalFormatting>
  <conditionalFormatting sqref="O103">
    <cfRule type="containsErrors" dxfId="1019" priority="1001">
      <formula>ISERROR(O103)</formula>
    </cfRule>
  </conditionalFormatting>
  <conditionalFormatting sqref="O106">
    <cfRule type="containsErrors" dxfId="1018" priority="1000">
      <formula>ISERROR(O106)</formula>
    </cfRule>
  </conditionalFormatting>
  <conditionalFormatting sqref="O103">
    <cfRule type="containsErrors" dxfId="1017" priority="999">
      <formula>ISERROR(O103)</formula>
    </cfRule>
  </conditionalFormatting>
  <conditionalFormatting sqref="O106">
    <cfRule type="containsErrors" dxfId="1016" priority="998">
      <formula>ISERROR(O106)</formula>
    </cfRule>
  </conditionalFormatting>
  <conditionalFormatting sqref="O103">
    <cfRule type="containsErrors" dxfId="1015" priority="997">
      <formula>ISERROR(O103)</formula>
    </cfRule>
  </conditionalFormatting>
  <conditionalFormatting sqref="O106">
    <cfRule type="containsErrors" dxfId="1014" priority="996">
      <formula>ISERROR(O106)</formula>
    </cfRule>
  </conditionalFormatting>
  <conditionalFormatting sqref="O103">
    <cfRule type="containsErrors" dxfId="1013" priority="995">
      <formula>ISERROR(O103)</formula>
    </cfRule>
  </conditionalFormatting>
  <conditionalFormatting sqref="O106">
    <cfRule type="containsErrors" dxfId="1012" priority="994">
      <formula>ISERROR(O106)</formula>
    </cfRule>
  </conditionalFormatting>
  <conditionalFormatting sqref="O103">
    <cfRule type="containsErrors" dxfId="1011" priority="993">
      <formula>ISERROR(O103)</formula>
    </cfRule>
  </conditionalFormatting>
  <conditionalFormatting sqref="O106">
    <cfRule type="containsErrors" dxfId="1010" priority="992">
      <formula>ISERROR(O106)</formula>
    </cfRule>
  </conditionalFormatting>
  <conditionalFormatting sqref="O103">
    <cfRule type="containsErrors" dxfId="1009" priority="991">
      <formula>ISERROR(O103)</formula>
    </cfRule>
  </conditionalFormatting>
  <conditionalFormatting sqref="O106">
    <cfRule type="containsErrors" dxfId="1008" priority="990">
      <formula>ISERROR(O106)</formula>
    </cfRule>
  </conditionalFormatting>
  <conditionalFormatting sqref="O103">
    <cfRule type="containsErrors" dxfId="1007" priority="989">
      <formula>ISERROR(O103)</formula>
    </cfRule>
  </conditionalFormatting>
  <conditionalFormatting sqref="O106">
    <cfRule type="containsErrors" dxfId="1006" priority="988">
      <formula>ISERROR(O106)</formula>
    </cfRule>
  </conditionalFormatting>
  <conditionalFormatting sqref="O103">
    <cfRule type="containsErrors" dxfId="1005" priority="987">
      <formula>ISERROR(O103)</formula>
    </cfRule>
  </conditionalFormatting>
  <conditionalFormatting sqref="O106">
    <cfRule type="containsErrors" dxfId="1004" priority="986">
      <formula>ISERROR(O106)</formula>
    </cfRule>
  </conditionalFormatting>
  <conditionalFormatting sqref="O103">
    <cfRule type="containsErrors" dxfId="1003" priority="985">
      <formula>ISERROR(O103)</formula>
    </cfRule>
  </conditionalFormatting>
  <conditionalFormatting sqref="O106">
    <cfRule type="containsErrors" dxfId="1002" priority="984">
      <formula>ISERROR(O106)</formula>
    </cfRule>
  </conditionalFormatting>
  <conditionalFormatting sqref="O103">
    <cfRule type="containsErrors" dxfId="1001" priority="983">
      <formula>ISERROR(O103)</formula>
    </cfRule>
  </conditionalFormatting>
  <conditionalFormatting sqref="O106">
    <cfRule type="containsErrors" dxfId="1000" priority="982">
      <formula>ISERROR(O106)</formula>
    </cfRule>
  </conditionalFormatting>
  <conditionalFormatting sqref="O103">
    <cfRule type="containsErrors" dxfId="999" priority="981">
      <formula>ISERROR(O103)</formula>
    </cfRule>
  </conditionalFormatting>
  <conditionalFormatting sqref="O106">
    <cfRule type="containsErrors" dxfId="998" priority="980">
      <formula>ISERROR(O106)</formula>
    </cfRule>
  </conditionalFormatting>
  <conditionalFormatting sqref="O49">
    <cfRule type="containsErrors" dxfId="997" priority="979">
      <formula>ISERROR(O49)</formula>
    </cfRule>
  </conditionalFormatting>
  <conditionalFormatting sqref="O52">
    <cfRule type="containsErrors" dxfId="996" priority="978">
      <formula>ISERROR(O52)</formula>
    </cfRule>
  </conditionalFormatting>
  <conditionalFormatting sqref="O49">
    <cfRule type="containsErrors" dxfId="995" priority="977">
      <formula>ISERROR(O49)</formula>
    </cfRule>
  </conditionalFormatting>
  <conditionalFormatting sqref="O52">
    <cfRule type="containsErrors" dxfId="994" priority="976">
      <formula>ISERROR(O52)</formula>
    </cfRule>
  </conditionalFormatting>
  <conditionalFormatting sqref="O49">
    <cfRule type="containsErrors" dxfId="993" priority="975">
      <formula>ISERROR(O49)</formula>
    </cfRule>
  </conditionalFormatting>
  <conditionalFormatting sqref="O52">
    <cfRule type="containsErrors" dxfId="992" priority="974">
      <formula>ISERROR(O52)</formula>
    </cfRule>
  </conditionalFormatting>
  <conditionalFormatting sqref="O67">
    <cfRule type="containsErrors" dxfId="991" priority="973">
      <formula>ISERROR(O67)</formula>
    </cfRule>
  </conditionalFormatting>
  <conditionalFormatting sqref="O70">
    <cfRule type="containsErrors" dxfId="990" priority="972">
      <formula>ISERROR(O70)</formula>
    </cfRule>
  </conditionalFormatting>
  <conditionalFormatting sqref="O67">
    <cfRule type="containsErrors" dxfId="989" priority="971">
      <formula>ISERROR(O67)</formula>
    </cfRule>
  </conditionalFormatting>
  <conditionalFormatting sqref="O70">
    <cfRule type="containsErrors" dxfId="988" priority="970">
      <formula>ISERROR(O70)</formula>
    </cfRule>
  </conditionalFormatting>
  <conditionalFormatting sqref="O67">
    <cfRule type="containsErrors" dxfId="987" priority="969">
      <formula>ISERROR(O67)</formula>
    </cfRule>
  </conditionalFormatting>
  <conditionalFormatting sqref="O70">
    <cfRule type="containsErrors" dxfId="986" priority="968">
      <formula>ISERROR(O70)</formula>
    </cfRule>
  </conditionalFormatting>
  <conditionalFormatting sqref="O85">
    <cfRule type="containsErrors" dxfId="985" priority="967">
      <formula>ISERROR(O85)</formula>
    </cfRule>
  </conditionalFormatting>
  <conditionalFormatting sqref="O88">
    <cfRule type="containsErrors" dxfId="984" priority="966">
      <formula>ISERROR(O88)</formula>
    </cfRule>
  </conditionalFormatting>
  <conditionalFormatting sqref="O85">
    <cfRule type="containsErrors" dxfId="983" priority="965">
      <formula>ISERROR(O85)</formula>
    </cfRule>
  </conditionalFormatting>
  <conditionalFormatting sqref="O88">
    <cfRule type="containsErrors" dxfId="982" priority="964">
      <formula>ISERROR(O88)</formula>
    </cfRule>
  </conditionalFormatting>
  <conditionalFormatting sqref="O85">
    <cfRule type="containsErrors" dxfId="981" priority="963">
      <formula>ISERROR(O85)</formula>
    </cfRule>
  </conditionalFormatting>
  <conditionalFormatting sqref="O88">
    <cfRule type="containsErrors" dxfId="980" priority="962">
      <formula>ISERROR(O88)</formula>
    </cfRule>
  </conditionalFormatting>
  <conditionalFormatting sqref="O103">
    <cfRule type="containsErrors" dxfId="979" priority="961">
      <formula>ISERROR(O103)</formula>
    </cfRule>
  </conditionalFormatting>
  <conditionalFormatting sqref="O106">
    <cfRule type="containsErrors" dxfId="978" priority="960">
      <formula>ISERROR(O106)</formula>
    </cfRule>
  </conditionalFormatting>
  <conditionalFormatting sqref="O103">
    <cfRule type="containsErrors" dxfId="977" priority="959">
      <formula>ISERROR(O103)</formula>
    </cfRule>
  </conditionalFormatting>
  <conditionalFormatting sqref="O106">
    <cfRule type="containsErrors" dxfId="976" priority="958">
      <formula>ISERROR(O106)</formula>
    </cfRule>
  </conditionalFormatting>
  <conditionalFormatting sqref="O103">
    <cfRule type="containsErrors" dxfId="975" priority="957">
      <formula>ISERROR(O103)</formula>
    </cfRule>
  </conditionalFormatting>
  <conditionalFormatting sqref="O106">
    <cfRule type="containsErrors" dxfId="974" priority="956">
      <formula>ISERROR(O106)</formula>
    </cfRule>
  </conditionalFormatting>
  <conditionalFormatting sqref="O103">
    <cfRule type="containsErrors" dxfId="973" priority="955">
      <formula>ISERROR(O103)</formula>
    </cfRule>
  </conditionalFormatting>
  <conditionalFormatting sqref="O106">
    <cfRule type="containsErrors" dxfId="972" priority="954">
      <formula>ISERROR(O106)</formula>
    </cfRule>
  </conditionalFormatting>
  <conditionalFormatting sqref="O103">
    <cfRule type="containsErrors" dxfId="971" priority="953">
      <formula>ISERROR(O103)</formula>
    </cfRule>
  </conditionalFormatting>
  <conditionalFormatting sqref="O106">
    <cfRule type="containsErrors" dxfId="970" priority="952">
      <formula>ISERROR(O106)</formula>
    </cfRule>
  </conditionalFormatting>
  <conditionalFormatting sqref="O103">
    <cfRule type="containsErrors" dxfId="969" priority="951">
      <formula>ISERROR(O103)</formula>
    </cfRule>
  </conditionalFormatting>
  <conditionalFormatting sqref="O106">
    <cfRule type="containsErrors" dxfId="968" priority="950">
      <formula>ISERROR(O106)</formula>
    </cfRule>
  </conditionalFormatting>
  <conditionalFormatting sqref="O103">
    <cfRule type="containsErrors" dxfId="967" priority="949">
      <formula>ISERROR(O103)</formula>
    </cfRule>
  </conditionalFormatting>
  <conditionalFormatting sqref="O106">
    <cfRule type="containsErrors" dxfId="966" priority="948">
      <formula>ISERROR(O106)</formula>
    </cfRule>
  </conditionalFormatting>
  <conditionalFormatting sqref="O103">
    <cfRule type="containsErrors" dxfId="965" priority="947">
      <formula>ISERROR(O103)</formula>
    </cfRule>
  </conditionalFormatting>
  <conditionalFormatting sqref="O106">
    <cfRule type="containsErrors" dxfId="964" priority="946">
      <formula>ISERROR(O106)</formula>
    </cfRule>
  </conditionalFormatting>
  <conditionalFormatting sqref="O103">
    <cfRule type="containsErrors" dxfId="963" priority="945">
      <formula>ISERROR(O103)</formula>
    </cfRule>
  </conditionalFormatting>
  <conditionalFormatting sqref="O106">
    <cfRule type="containsErrors" dxfId="962" priority="944">
      <formula>ISERROR(O106)</formula>
    </cfRule>
  </conditionalFormatting>
  <conditionalFormatting sqref="O103">
    <cfRule type="containsErrors" dxfId="961" priority="943">
      <formula>ISERROR(O103)</formula>
    </cfRule>
  </conditionalFormatting>
  <conditionalFormatting sqref="O106">
    <cfRule type="containsErrors" dxfId="960" priority="942">
      <formula>ISERROR(O106)</formula>
    </cfRule>
  </conditionalFormatting>
  <conditionalFormatting sqref="O103">
    <cfRule type="containsErrors" dxfId="959" priority="941">
      <formula>ISERROR(O103)</formula>
    </cfRule>
  </conditionalFormatting>
  <conditionalFormatting sqref="O106">
    <cfRule type="containsErrors" dxfId="958" priority="940">
      <formula>ISERROR(O106)</formula>
    </cfRule>
  </conditionalFormatting>
  <conditionalFormatting sqref="O103">
    <cfRule type="containsErrors" dxfId="957" priority="939">
      <formula>ISERROR(O103)</formula>
    </cfRule>
  </conditionalFormatting>
  <conditionalFormatting sqref="O106">
    <cfRule type="containsErrors" dxfId="956" priority="938">
      <formula>ISERROR(O106)</formula>
    </cfRule>
  </conditionalFormatting>
  <conditionalFormatting sqref="O103">
    <cfRule type="containsErrors" dxfId="955" priority="937">
      <formula>ISERROR(O103)</formula>
    </cfRule>
  </conditionalFormatting>
  <conditionalFormatting sqref="O106">
    <cfRule type="containsErrors" dxfId="954" priority="936">
      <formula>ISERROR(O106)</formula>
    </cfRule>
  </conditionalFormatting>
  <conditionalFormatting sqref="O103">
    <cfRule type="containsErrors" dxfId="953" priority="935">
      <formula>ISERROR(O103)</formula>
    </cfRule>
  </conditionalFormatting>
  <conditionalFormatting sqref="O106">
    <cfRule type="containsErrors" dxfId="952" priority="934">
      <formula>ISERROR(O106)</formula>
    </cfRule>
  </conditionalFormatting>
  <conditionalFormatting sqref="O103">
    <cfRule type="containsErrors" dxfId="951" priority="933">
      <formula>ISERROR(O103)</formula>
    </cfRule>
  </conditionalFormatting>
  <conditionalFormatting sqref="O106">
    <cfRule type="containsErrors" dxfId="950" priority="932">
      <formula>ISERROR(O106)</formula>
    </cfRule>
  </conditionalFormatting>
  <conditionalFormatting sqref="O103">
    <cfRule type="containsErrors" dxfId="949" priority="931">
      <formula>ISERROR(O103)</formula>
    </cfRule>
  </conditionalFormatting>
  <conditionalFormatting sqref="O106">
    <cfRule type="containsErrors" dxfId="948" priority="930">
      <formula>ISERROR(O106)</formula>
    </cfRule>
  </conditionalFormatting>
  <conditionalFormatting sqref="O103">
    <cfRule type="containsErrors" dxfId="947" priority="929">
      <formula>ISERROR(O103)</formula>
    </cfRule>
  </conditionalFormatting>
  <conditionalFormatting sqref="O106">
    <cfRule type="containsErrors" dxfId="946" priority="928">
      <formula>ISERROR(O106)</formula>
    </cfRule>
  </conditionalFormatting>
  <conditionalFormatting sqref="O103">
    <cfRule type="containsErrors" dxfId="945" priority="927">
      <formula>ISERROR(O103)</formula>
    </cfRule>
  </conditionalFormatting>
  <conditionalFormatting sqref="O106">
    <cfRule type="containsErrors" dxfId="944" priority="926">
      <formula>ISERROR(O106)</formula>
    </cfRule>
  </conditionalFormatting>
  <conditionalFormatting sqref="O103">
    <cfRule type="containsErrors" dxfId="943" priority="925">
      <formula>ISERROR(O103)</formula>
    </cfRule>
  </conditionalFormatting>
  <conditionalFormatting sqref="O106">
    <cfRule type="containsErrors" dxfId="942" priority="924">
      <formula>ISERROR(O106)</formula>
    </cfRule>
  </conditionalFormatting>
  <conditionalFormatting sqref="O103">
    <cfRule type="containsErrors" dxfId="941" priority="923">
      <formula>ISERROR(O103)</formula>
    </cfRule>
  </conditionalFormatting>
  <conditionalFormatting sqref="O106">
    <cfRule type="containsErrors" dxfId="940" priority="922">
      <formula>ISERROR(O106)</formula>
    </cfRule>
  </conditionalFormatting>
  <conditionalFormatting sqref="O103">
    <cfRule type="containsErrors" dxfId="939" priority="921">
      <formula>ISERROR(O103)</formula>
    </cfRule>
  </conditionalFormatting>
  <conditionalFormatting sqref="O106">
    <cfRule type="containsErrors" dxfId="938" priority="920">
      <formula>ISERROR(O106)</formula>
    </cfRule>
  </conditionalFormatting>
  <conditionalFormatting sqref="O103">
    <cfRule type="containsErrors" dxfId="937" priority="919">
      <formula>ISERROR(O103)</formula>
    </cfRule>
  </conditionalFormatting>
  <conditionalFormatting sqref="O106">
    <cfRule type="containsErrors" dxfId="936" priority="918">
      <formula>ISERROR(O106)</formula>
    </cfRule>
  </conditionalFormatting>
  <conditionalFormatting sqref="O103">
    <cfRule type="containsErrors" dxfId="935" priority="917">
      <formula>ISERROR(O103)</formula>
    </cfRule>
  </conditionalFormatting>
  <conditionalFormatting sqref="O106">
    <cfRule type="containsErrors" dxfId="934" priority="916">
      <formula>ISERROR(O106)</formula>
    </cfRule>
  </conditionalFormatting>
  <conditionalFormatting sqref="O103">
    <cfRule type="containsErrors" dxfId="933" priority="915">
      <formula>ISERROR(O103)</formula>
    </cfRule>
  </conditionalFormatting>
  <conditionalFormatting sqref="O106">
    <cfRule type="containsErrors" dxfId="932" priority="914">
      <formula>ISERROR(O106)</formula>
    </cfRule>
  </conditionalFormatting>
  <conditionalFormatting sqref="O103">
    <cfRule type="containsErrors" dxfId="931" priority="913">
      <formula>ISERROR(O103)</formula>
    </cfRule>
  </conditionalFormatting>
  <conditionalFormatting sqref="O106">
    <cfRule type="containsErrors" dxfId="930" priority="912">
      <formula>ISERROR(O106)</formula>
    </cfRule>
  </conditionalFormatting>
  <conditionalFormatting sqref="O103">
    <cfRule type="containsErrors" dxfId="929" priority="911">
      <formula>ISERROR(O103)</formula>
    </cfRule>
  </conditionalFormatting>
  <conditionalFormatting sqref="O106">
    <cfRule type="containsErrors" dxfId="928" priority="910">
      <formula>ISERROR(O106)</formula>
    </cfRule>
  </conditionalFormatting>
  <conditionalFormatting sqref="O103">
    <cfRule type="containsErrors" dxfId="927" priority="909">
      <formula>ISERROR(O103)</formula>
    </cfRule>
  </conditionalFormatting>
  <conditionalFormatting sqref="O106">
    <cfRule type="containsErrors" dxfId="926" priority="908">
      <formula>ISERROR(O106)</formula>
    </cfRule>
  </conditionalFormatting>
  <conditionalFormatting sqref="O103">
    <cfRule type="containsErrors" dxfId="925" priority="907">
      <formula>ISERROR(O103)</formula>
    </cfRule>
  </conditionalFormatting>
  <conditionalFormatting sqref="O106">
    <cfRule type="containsErrors" dxfId="924" priority="906">
      <formula>ISERROR(O106)</formula>
    </cfRule>
  </conditionalFormatting>
  <conditionalFormatting sqref="O103">
    <cfRule type="containsErrors" dxfId="923" priority="905">
      <formula>ISERROR(O103)</formula>
    </cfRule>
  </conditionalFormatting>
  <conditionalFormatting sqref="O106">
    <cfRule type="containsErrors" dxfId="922" priority="904">
      <formula>ISERROR(O106)</formula>
    </cfRule>
  </conditionalFormatting>
  <conditionalFormatting sqref="O103">
    <cfRule type="containsErrors" dxfId="921" priority="903">
      <formula>ISERROR(O103)</formula>
    </cfRule>
  </conditionalFormatting>
  <conditionalFormatting sqref="O106">
    <cfRule type="containsErrors" dxfId="920" priority="902">
      <formula>ISERROR(O106)</formula>
    </cfRule>
  </conditionalFormatting>
  <conditionalFormatting sqref="O103">
    <cfRule type="containsErrors" dxfId="919" priority="901">
      <formula>ISERROR(O103)</formula>
    </cfRule>
  </conditionalFormatting>
  <conditionalFormatting sqref="O106">
    <cfRule type="containsErrors" dxfId="918" priority="900">
      <formula>ISERROR(O106)</formula>
    </cfRule>
  </conditionalFormatting>
  <conditionalFormatting sqref="O103">
    <cfRule type="containsErrors" dxfId="917" priority="899">
      <formula>ISERROR(O103)</formula>
    </cfRule>
  </conditionalFormatting>
  <conditionalFormatting sqref="O106">
    <cfRule type="containsErrors" dxfId="916" priority="898">
      <formula>ISERROR(O106)</formula>
    </cfRule>
  </conditionalFormatting>
  <conditionalFormatting sqref="O103">
    <cfRule type="containsErrors" dxfId="915" priority="897">
      <formula>ISERROR(O103)</formula>
    </cfRule>
  </conditionalFormatting>
  <conditionalFormatting sqref="O106">
    <cfRule type="containsErrors" dxfId="914" priority="896">
      <formula>ISERROR(O106)</formula>
    </cfRule>
  </conditionalFormatting>
  <conditionalFormatting sqref="O103">
    <cfRule type="containsErrors" dxfId="913" priority="895">
      <formula>ISERROR(O103)</formula>
    </cfRule>
  </conditionalFormatting>
  <conditionalFormatting sqref="O106">
    <cfRule type="containsErrors" dxfId="912" priority="894">
      <formula>ISERROR(O106)</formula>
    </cfRule>
  </conditionalFormatting>
  <conditionalFormatting sqref="O103">
    <cfRule type="containsErrors" dxfId="911" priority="893">
      <formula>ISERROR(O103)</formula>
    </cfRule>
  </conditionalFormatting>
  <conditionalFormatting sqref="O106">
    <cfRule type="containsErrors" dxfId="910" priority="892">
      <formula>ISERROR(O106)</formula>
    </cfRule>
  </conditionalFormatting>
  <conditionalFormatting sqref="O103">
    <cfRule type="containsErrors" dxfId="909" priority="891">
      <formula>ISERROR(O103)</formula>
    </cfRule>
  </conditionalFormatting>
  <conditionalFormatting sqref="O106">
    <cfRule type="containsErrors" dxfId="908" priority="890">
      <formula>ISERROR(O106)</formula>
    </cfRule>
  </conditionalFormatting>
  <conditionalFormatting sqref="O106">
    <cfRule type="containsErrors" dxfId="907" priority="889">
      <formula>ISERROR(O106)</formula>
    </cfRule>
  </conditionalFormatting>
  <conditionalFormatting sqref="O103">
    <cfRule type="containsErrors" dxfId="906" priority="888">
      <formula>ISERROR(O103)</formula>
    </cfRule>
  </conditionalFormatting>
  <conditionalFormatting sqref="O106">
    <cfRule type="containsErrors" dxfId="905" priority="887">
      <formula>ISERROR(O106)</formula>
    </cfRule>
  </conditionalFormatting>
  <conditionalFormatting sqref="O103">
    <cfRule type="containsErrors" dxfId="904" priority="886">
      <formula>ISERROR(O103)</formula>
    </cfRule>
  </conditionalFormatting>
  <conditionalFormatting sqref="O106">
    <cfRule type="containsErrors" dxfId="903" priority="885">
      <formula>ISERROR(O106)</formula>
    </cfRule>
  </conditionalFormatting>
  <conditionalFormatting sqref="O103">
    <cfRule type="containsErrors" dxfId="902" priority="884">
      <formula>ISERROR(O103)</formula>
    </cfRule>
  </conditionalFormatting>
  <conditionalFormatting sqref="N101:Q101 N100:P100 N94:Q99 N102:O110">
    <cfRule type="containsErrors" dxfId="901" priority="883">
      <formula>ISERROR(N94)</formula>
    </cfRule>
  </conditionalFormatting>
  <conditionalFormatting sqref="N101:Q101 N100:P100 N94:Q99 N102:O110">
    <cfRule type="containsErrors" dxfId="900" priority="882">
      <formula>ISERROR(N94)</formula>
    </cfRule>
  </conditionalFormatting>
  <conditionalFormatting sqref="N107:N110">
    <cfRule type="cellIs" dxfId="899" priority="881" operator="notEqual">
      <formula>0</formula>
    </cfRule>
  </conditionalFormatting>
  <conditionalFormatting sqref="O85">
    <cfRule type="containsErrors" dxfId="898" priority="880">
      <formula>ISERROR(O85)</formula>
    </cfRule>
  </conditionalFormatting>
  <conditionalFormatting sqref="O88">
    <cfRule type="containsErrors" dxfId="897" priority="879">
      <formula>ISERROR(O88)</formula>
    </cfRule>
  </conditionalFormatting>
  <conditionalFormatting sqref="O85">
    <cfRule type="containsErrors" dxfId="896" priority="878">
      <formula>ISERROR(O85)</formula>
    </cfRule>
  </conditionalFormatting>
  <conditionalFormatting sqref="O88">
    <cfRule type="containsErrors" dxfId="895" priority="877">
      <formula>ISERROR(O88)</formula>
    </cfRule>
  </conditionalFormatting>
  <conditionalFormatting sqref="O85">
    <cfRule type="containsErrors" dxfId="894" priority="876">
      <formula>ISERROR(O85)</formula>
    </cfRule>
  </conditionalFormatting>
  <conditionalFormatting sqref="O88">
    <cfRule type="containsErrors" dxfId="893" priority="875">
      <formula>ISERROR(O88)</formula>
    </cfRule>
  </conditionalFormatting>
  <conditionalFormatting sqref="O85">
    <cfRule type="containsErrors" dxfId="892" priority="874">
      <formula>ISERROR(O85)</formula>
    </cfRule>
  </conditionalFormatting>
  <conditionalFormatting sqref="O88">
    <cfRule type="containsErrors" dxfId="891" priority="873">
      <formula>ISERROR(O88)</formula>
    </cfRule>
  </conditionalFormatting>
  <conditionalFormatting sqref="O85">
    <cfRule type="containsErrors" dxfId="890" priority="872">
      <formula>ISERROR(O85)</formula>
    </cfRule>
  </conditionalFormatting>
  <conditionalFormatting sqref="O88">
    <cfRule type="containsErrors" dxfId="889" priority="871">
      <formula>ISERROR(O88)</formula>
    </cfRule>
  </conditionalFormatting>
  <conditionalFormatting sqref="O85">
    <cfRule type="containsErrors" dxfId="888" priority="870">
      <formula>ISERROR(O85)</formula>
    </cfRule>
  </conditionalFormatting>
  <conditionalFormatting sqref="O88">
    <cfRule type="containsErrors" dxfId="887" priority="869">
      <formula>ISERROR(O88)</formula>
    </cfRule>
  </conditionalFormatting>
  <conditionalFormatting sqref="O85">
    <cfRule type="containsErrors" dxfId="886" priority="868">
      <formula>ISERROR(O85)</formula>
    </cfRule>
  </conditionalFormatting>
  <conditionalFormatting sqref="O88">
    <cfRule type="containsErrors" dxfId="885" priority="867">
      <formula>ISERROR(O88)</formula>
    </cfRule>
  </conditionalFormatting>
  <conditionalFormatting sqref="O85">
    <cfRule type="containsErrors" dxfId="884" priority="866">
      <formula>ISERROR(O85)</formula>
    </cfRule>
  </conditionalFormatting>
  <conditionalFormatting sqref="O88">
    <cfRule type="containsErrors" dxfId="883" priority="865">
      <formula>ISERROR(O88)</formula>
    </cfRule>
  </conditionalFormatting>
  <conditionalFormatting sqref="O85">
    <cfRule type="containsErrors" dxfId="882" priority="864">
      <formula>ISERROR(O85)</formula>
    </cfRule>
  </conditionalFormatting>
  <conditionalFormatting sqref="O88">
    <cfRule type="containsErrors" dxfId="881" priority="863">
      <formula>ISERROR(O88)</formula>
    </cfRule>
  </conditionalFormatting>
  <conditionalFormatting sqref="O85">
    <cfRule type="containsErrors" dxfId="880" priority="862">
      <formula>ISERROR(O85)</formula>
    </cfRule>
  </conditionalFormatting>
  <conditionalFormatting sqref="O88">
    <cfRule type="containsErrors" dxfId="879" priority="861">
      <formula>ISERROR(O88)</formula>
    </cfRule>
  </conditionalFormatting>
  <conditionalFormatting sqref="O85">
    <cfRule type="containsErrors" dxfId="878" priority="860">
      <formula>ISERROR(O85)</formula>
    </cfRule>
  </conditionalFormatting>
  <conditionalFormatting sqref="O88">
    <cfRule type="containsErrors" dxfId="877" priority="859">
      <formula>ISERROR(O88)</formula>
    </cfRule>
  </conditionalFormatting>
  <conditionalFormatting sqref="O85">
    <cfRule type="containsErrors" dxfId="876" priority="858">
      <formula>ISERROR(O85)</formula>
    </cfRule>
  </conditionalFormatting>
  <conditionalFormatting sqref="O88">
    <cfRule type="containsErrors" dxfId="875" priority="857">
      <formula>ISERROR(O88)</formula>
    </cfRule>
  </conditionalFormatting>
  <conditionalFormatting sqref="O85">
    <cfRule type="containsErrors" dxfId="874" priority="856">
      <formula>ISERROR(O85)</formula>
    </cfRule>
  </conditionalFormatting>
  <conditionalFormatting sqref="O88">
    <cfRule type="containsErrors" dxfId="873" priority="855">
      <formula>ISERROR(O88)</formula>
    </cfRule>
  </conditionalFormatting>
  <conditionalFormatting sqref="O85">
    <cfRule type="containsErrors" dxfId="872" priority="854">
      <formula>ISERROR(O85)</formula>
    </cfRule>
  </conditionalFormatting>
  <conditionalFormatting sqref="O88">
    <cfRule type="containsErrors" dxfId="871" priority="853">
      <formula>ISERROR(O88)</formula>
    </cfRule>
  </conditionalFormatting>
  <conditionalFormatting sqref="O85">
    <cfRule type="containsErrors" dxfId="870" priority="852">
      <formula>ISERROR(O85)</formula>
    </cfRule>
  </conditionalFormatting>
  <conditionalFormatting sqref="O88">
    <cfRule type="containsErrors" dxfId="869" priority="851">
      <formula>ISERROR(O88)</formula>
    </cfRule>
  </conditionalFormatting>
  <conditionalFormatting sqref="O85">
    <cfRule type="containsErrors" dxfId="868" priority="850">
      <formula>ISERROR(O85)</formula>
    </cfRule>
  </conditionalFormatting>
  <conditionalFormatting sqref="O88">
    <cfRule type="containsErrors" dxfId="867" priority="849">
      <formula>ISERROR(O88)</formula>
    </cfRule>
  </conditionalFormatting>
  <conditionalFormatting sqref="O85">
    <cfRule type="containsErrors" dxfId="866" priority="848">
      <formula>ISERROR(O85)</formula>
    </cfRule>
  </conditionalFormatting>
  <conditionalFormatting sqref="O88">
    <cfRule type="containsErrors" dxfId="865" priority="847">
      <formula>ISERROR(O88)</formula>
    </cfRule>
  </conditionalFormatting>
  <conditionalFormatting sqref="O85">
    <cfRule type="containsErrors" dxfId="864" priority="846">
      <formula>ISERROR(O85)</formula>
    </cfRule>
  </conditionalFormatting>
  <conditionalFormatting sqref="O88">
    <cfRule type="containsErrors" dxfId="863" priority="845">
      <formula>ISERROR(O88)</formula>
    </cfRule>
  </conditionalFormatting>
  <conditionalFormatting sqref="O85">
    <cfRule type="containsErrors" dxfId="862" priority="844">
      <formula>ISERROR(O85)</formula>
    </cfRule>
  </conditionalFormatting>
  <conditionalFormatting sqref="O88">
    <cfRule type="containsErrors" dxfId="861" priority="843">
      <formula>ISERROR(O88)</formula>
    </cfRule>
  </conditionalFormatting>
  <conditionalFormatting sqref="O85">
    <cfRule type="containsErrors" dxfId="860" priority="842">
      <formula>ISERROR(O85)</formula>
    </cfRule>
  </conditionalFormatting>
  <conditionalFormatting sqref="O88">
    <cfRule type="containsErrors" dxfId="859" priority="841">
      <formula>ISERROR(O88)</formula>
    </cfRule>
  </conditionalFormatting>
  <conditionalFormatting sqref="O85">
    <cfRule type="containsErrors" dxfId="858" priority="840">
      <formula>ISERROR(O85)</formula>
    </cfRule>
  </conditionalFormatting>
  <conditionalFormatting sqref="O88">
    <cfRule type="containsErrors" dxfId="857" priority="839">
      <formula>ISERROR(O88)</formula>
    </cfRule>
  </conditionalFormatting>
  <conditionalFormatting sqref="O85">
    <cfRule type="containsErrors" dxfId="856" priority="838">
      <formula>ISERROR(O85)</formula>
    </cfRule>
  </conditionalFormatting>
  <conditionalFormatting sqref="O88">
    <cfRule type="containsErrors" dxfId="855" priority="837">
      <formula>ISERROR(O88)</formula>
    </cfRule>
  </conditionalFormatting>
  <conditionalFormatting sqref="O85">
    <cfRule type="containsErrors" dxfId="854" priority="836">
      <formula>ISERROR(O85)</formula>
    </cfRule>
  </conditionalFormatting>
  <conditionalFormatting sqref="O88">
    <cfRule type="containsErrors" dxfId="853" priority="835">
      <formula>ISERROR(O88)</formula>
    </cfRule>
  </conditionalFormatting>
  <conditionalFormatting sqref="O85">
    <cfRule type="containsErrors" dxfId="852" priority="834">
      <formula>ISERROR(O85)</formula>
    </cfRule>
  </conditionalFormatting>
  <conditionalFormatting sqref="O88">
    <cfRule type="containsErrors" dxfId="851" priority="833">
      <formula>ISERROR(O88)</formula>
    </cfRule>
  </conditionalFormatting>
  <conditionalFormatting sqref="O85">
    <cfRule type="containsErrors" dxfId="850" priority="832">
      <formula>ISERROR(O85)</formula>
    </cfRule>
  </conditionalFormatting>
  <conditionalFormatting sqref="O88">
    <cfRule type="containsErrors" dxfId="849" priority="831">
      <formula>ISERROR(O88)</formula>
    </cfRule>
  </conditionalFormatting>
  <conditionalFormatting sqref="O85">
    <cfRule type="containsErrors" dxfId="848" priority="830">
      <formula>ISERROR(O85)</formula>
    </cfRule>
  </conditionalFormatting>
  <conditionalFormatting sqref="O88">
    <cfRule type="containsErrors" dxfId="847" priority="829">
      <formula>ISERROR(O88)</formula>
    </cfRule>
  </conditionalFormatting>
  <conditionalFormatting sqref="O85">
    <cfRule type="containsErrors" dxfId="846" priority="828">
      <formula>ISERROR(O85)</formula>
    </cfRule>
  </conditionalFormatting>
  <conditionalFormatting sqref="O88">
    <cfRule type="containsErrors" dxfId="845" priority="827">
      <formula>ISERROR(O88)</formula>
    </cfRule>
  </conditionalFormatting>
  <conditionalFormatting sqref="O85">
    <cfRule type="containsErrors" dxfId="844" priority="826">
      <formula>ISERROR(O85)</formula>
    </cfRule>
  </conditionalFormatting>
  <conditionalFormatting sqref="O88">
    <cfRule type="containsErrors" dxfId="843" priority="825">
      <formula>ISERROR(O88)</formula>
    </cfRule>
  </conditionalFormatting>
  <conditionalFormatting sqref="O85">
    <cfRule type="containsErrors" dxfId="842" priority="824">
      <formula>ISERROR(O85)</formula>
    </cfRule>
  </conditionalFormatting>
  <conditionalFormatting sqref="O88">
    <cfRule type="containsErrors" dxfId="841" priority="823">
      <formula>ISERROR(O88)</formula>
    </cfRule>
  </conditionalFormatting>
  <conditionalFormatting sqref="O85">
    <cfRule type="containsErrors" dxfId="840" priority="822">
      <formula>ISERROR(O85)</formula>
    </cfRule>
  </conditionalFormatting>
  <conditionalFormatting sqref="O88">
    <cfRule type="containsErrors" dxfId="839" priority="821">
      <formula>ISERROR(O88)</formula>
    </cfRule>
  </conditionalFormatting>
  <conditionalFormatting sqref="O85">
    <cfRule type="containsErrors" dxfId="838" priority="820">
      <formula>ISERROR(O85)</formula>
    </cfRule>
  </conditionalFormatting>
  <conditionalFormatting sqref="O88">
    <cfRule type="containsErrors" dxfId="837" priority="819">
      <formula>ISERROR(O88)</formula>
    </cfRule>
  </conditionalFormatting>
  <conditionalFormatting sqref="O85">
    <cfRule type="containsErrors" dxfId="836" priority="818">
      <formula>ISERROR(O85)</formula>
    </cfRule>
  </conditionalFormatting>
  <conditionalFormatting sqref="O88">
    <cfRule type="containsErrors" dxfId="835" priority="817">
      <formula>ISERROR(O88)</formula>
    </cfRule>
  </conditionalFormatting>
  <conditionalFormatting sqref="O85">
    <cfRule type="containsErrors" dxfId="834" priority="816">
      <formula>ISERROR(O85)</formula>
    </cfRule>
  </conditionalFormatting>
  <conditionalFormatting sqref="O88">
    <cfRule type="containsErrors" dxfId="833" priority="815">
      <formula>ISERROR(O88)</formula>
    </cfRule>
  </conditionalFormatting>
  <conditionalFormatting sqref="O88">
    <cfRule type="containsErrors" dxfId="832" priority="814">
      <formula>ISERROR(O88)</formula>
    </cfRule>
  </conditionalFormatting>
  <conditionalFormatting sqref="O85">
    <cfRule type="containsErrors" dxfId="831" priority="813">
      <formula>ISERROR(O85)</formula>
    </cfRule>
  </conditionalFormatting>
  <conditionalFormatting sqref="O88">
    <cfRule type="containsErrors" dxfId="830" priority="812">
      <formula>ISERROR(O88)</formula>
    </cfRule>
  </conditionalFormatting>
  <conditionalFormatting sqref="O85">
    <cfRule type="containsErrors" dxfId="829" priority="811">
      <formula>ISERROR(O85)</formula>
    </cfRule>
  </conditionalFormatting>
  <conditionalFormatting sqref="O88">
    <cfRule type="containsErrors" dxfId="828" priority="810">
      <formula>ISERROR(O88)</formula>
    </cfRule>
  </conditionalFormatting>
  <conditionalFormatting sqref="O85">
    <cfRule type="containsErrors" dxfId="827" priority="809">
      <formula>ISERROR(O85)</formula>
    </cfRule>
  </conditionalFormatting>
  <conditionalFormatting sqref="N83:Q83 N82:P82 N76:Q81 N84:O92">
    <cfRule type="containsErrors" dxfId="826" priority="808">
      <formula>ISERROR(N76)</formula>
    </cfRule>
  </conditionalFormatting>
  <conditionalFormatting sqref="N83:Q83 N82:P82 N76:Q81 N84:O92">
    <cfRule type="containsErrors" dxfId="825" priority="807">
      <formula>ISERROR(N76)</formula>
    </cfRule>
  </conditionalFormatting>
  <conditionalFormatting sqref="N89:N92">
    <cfRule type="cellIs" dxfId="824" priority="806" operator="notEqual">
      <formula>0</formula>
    </cfRule>
  </conditionalFormatting>
  <conditionalFormatting sqref="O67">
    <cfRule type="containsErrors" dxfId="823" priority="805">
      <formula>ISERROR(O67)</formula>
    </cfRule>
  </conditionalFormatting>
  <conditionalFormatting sqref="O70">
    <cfRule type="containsErrors" dxfId="822" priority="804">
      <formula>ISERROR(O70)</formula>
    </cfRule>
  </conditionalFormatting>
  <conditionalFormatting sqref="O67">
    <cfRule type="containsErrors" dxfId="821" priority="803">
      <formula>ISERROR(O67)</formula>
    </cfRule>
  </conditionalFormatting>
  <conditionalFormatting sqref="O70">
    <cfRule type="containsErrors" dxfId="820" priority="802">
      <formula>ISERROR(O70)</formula>
    </cfRule>
  </conditionalFormatting>
  <conditionalFormatting sqref="O67">
    <cfRule type="containsErrors" dxfId="819" priority="801">
      <formula>ISERROR(O67)</formula>
    </cfRule>
  </conditionalFormatting>
  <conditionalFormatting sqref="O70">
    <cfRule type="containsErrors" dxfId="818" priority="800">
      <formula>ISERROR(O70)</formula>
    </cfRule>
  </conditionalFormatting>
  <conditionalFormatting sqref="O67">
    <cfRule type="containsErrors" dxfId="817" priority="799">
      <formula>ISERROR(O67)</formula>
    </cfRule>
  </conditionalFormatting>
  <conditionalFormatting sqref="O70">
    <cfRule type="containsErrors" dxfId="816" priority="798">
      <formula>ISERROR(O70)</formula>
    </cfRule>
  </conditionalFormatting>
  <conditionalFormatting sqref="O67">
    <cfRule type="containsErrors" dxfId="815" priority="797">
      <formula>ISERROR(O67)</formula>
    </cfRule>
  </conditionalFormatting>
  <conditionalFormatting sqref="O70">
    <cfRule type="containsErrors" dxfId="814" priority="796">
      <formula>ISERROR(O70)</formula>
    </cfRule>
  </conditionalFormatting>
  <conditionalFormatting sqref="O67">
    <cfRule type="containsErrors" dxfId="813" priority="795">
      <formula>ISERROR(O67)</formula>
    </cfRule>
  </conditionalFormatting>
  <conditionalFormatting sqref="O70">
    <cfRule type="containsErrors" dxfId="812" priority="794">
      <formula>ISERROR(O70)</formula>
    </cfRule>
  </conditionalFormatting>
  <conditionalFormatting sqref="O67">
    <cfRule type="containsErrors" dxfId="811" priority="793">
      <formula>ISERROR(O67)</formula>
    </cfRule>
  </conditionalFormatting>
  <conditionalFormatting sqref="O70">
    <cfRule type="containsErrors" dxfId="810" priority="792">
      <formula>ISERROR(O70)</formula>
    </cfRule>
  </conditionalFormatting>
  <conditionalFormatting sqref="O67">
    <cfRule type="containsErrors" dxfId="809" priority="791">
      <formula>ISERROR(O67)</formula>
    </cfRule>
  </conditionalFormatting>
  <conditionalFormatting sqref="O70">
    <cfRule type="containsErrors" dxfId="808" priority="790">
      <formula>ISERROR(O70)</formula>
    </cfRule>
  </conditionalFormatting>
  <conditionalFormatting sqref="O67">
    <cfRule type="containsErrors" dxfId="807" priority="789">
      <formula>ISERROR(O67)</formula>
    </cfRule>
  </conditionalFormatting>
  <conditionalFormatting sqref="O70">
    <cfRule type="containsErrors" dxfId="806" priority="788">
      <formula>ISERROR(O70)</formula>
    </cfRule>
  </conditionalFormatting>
  <conditionalFormatting sqref="O67">
    <cfRule type="containsErrors" dxfId="805" priority="787">
      <formula>ISERROR(O67)</formula>
    </cfRule>
  </conditionalFormatting>
  <conditionalFormatting sqref="O70">
    <cfRule type="containsErrors" dxfId="804" priority="786">
      <formula>ISERROR(O70)</formula>
    </cfRule>
  </conditionalFormatting>
  <conditionalFormatting sqref="O67">
    <cfRule type="containsErrors" dxfId="803" priority="785">
      <formula>ISERROR(O67)</formula>
    </cfRule>
  </conditionalFormatting>
  <conditionalFormatting sqref="O70">
    <cfRule type="containsErrors" dxfId="802" priority="784">
      <formula>ISERROR(O70)</formula>
    </cfRule>
  </conditionalFormatting>
  <conditionalFormatting sqref="O67">
    <cfRule type="containsErrors" dxfId="801" priority="783">
      <formula>ISERROR(O67)</formula>
    </cfRule>
  </conditionalFormatting>
  <conditionalFormatting sqref="O70">
    <cfRule type="containsErrors" dxfId="800" priority="782">
      <formula>ISERROR(O70)</formula>
    </cfRule>
  </conditionalFormatting>
  <conditionalFormatting sqref="O67">
    <cfRule type="containsErrors" dxfId="799" priority="781">
      <formula>ISERROR(O67)</formula>
    </cfRule>
  </conditionalFormatting>
  <conditionalFormatting sqref="O70">
    <cfRule type="containsErrors" dxfId="798" priority="780">
      <formula>ISERROR(O70)</formula>
    </cfRule>
  </conditionalFormatting>
  <conditionalFormatting sqref="O67">
    <cfRule type="containsErrors" dxfId="797" priority="779">
      <formula>ISERROR(O67)</formula>
    </cfRule>
  </conditionalFormatting>
  <conditionalFormatting sqref="O70">
    <cfRule type="containsErrors" dxfId="796" priority="778">
      <formula>ISERROR(O70)</formula>
    </cfRule>
  </conditionalFormatting>
  <conditionalFormatting sqref="O67">
    <cfRule type="containsErrors" dxfId="795" priority="777">
      <formula>ISERROR(O67)</formula>
    </cfRule>
  </conditionalFormatting>
  <conditionalFormatting sqref="O70">
    <cfRule type="containsErrors" dxfId="794" priority="776">
      <formula>ISERROR(O70)</formula>
    </cfRule>
  </conditionalFormatting>
  <conditionalFormatting sqref="O67">
    <cfRule type="containsErrors" dxfId="793" priority="775">
      <formula>ISERROR(O67)</formula>
    </cfRule>
  </conditionalFormatting>
  <conditionalFormatting sqref="O70">
    <cfRule type="containsErrors" dxfId="792" priority="774">
      <formula>ISERROR(O70)</formula>
    </cfRule>
  </conditionalFormatting>
  <conditionalFormatting sqref="O67">
    <cfRule type="containsErrors" dxfId="791" priority="773">
      <formula>ISERROR(O67)</formula>
    </cfRule>
  </conditionalFormatting>
  <conditionalFormatting sqref="O70">
    <cfRule type="containsErrors" dxfId="790" priority="772">
      <formula>ISERROR(O70)</formula>
    </cfRule>
  </conditionalFormatting>
  <conditionalFormatting sqref="O67">
    <cfRule type="containsErrors" dxfId="789" priority="771">
      <formula>ISERROR(O67)</formula>
    </cfRule>
  </conditionalFormatting>
  <conditionalFormatting sqref="O70">
    <cfRule type="containsErrors" dxfId="788" priority="770">
      <formula>ISERROR(O70)</formula>
    </cfRule>
  </conditionalFormatting>
  <conditionalFormatting sqref="O67">
    <cfRule type="containsErrors" dxfId="787" priority="769">
      <formula>ISERROR(O67)</formula>
    </cfRule>
  </conditionalFormatting>
  <conditionalFormatting sqref="O70">
    <cfRule type="containsErrors" dxfId="786" priority="768">
      <formula>ISERROR(O70)</formula>
    </cfRule>
  </conditionalFormatting>
  <conditionalFormatting sqref="O67">
    <cfRule type="containsErrors" dxfId="785" priority="767">
      <formula>ISERROR(O67)</formula>
    </cfRule>
  </conditionalFormatting>
  <conditionalFormatting sqref="O70">
    <cfRule type="containsErrors" dxfId="784" priority="766">
      <formula>ISERROR(O70)</formula>
    </cfRule>
  </conditionalFormatting>
  <conditionalFormatting sqref="O67">
    <cfRule type="containsErrors" dxfId="783" priority="765">
      <formula>ISERROR(O67)</formula>
    </cfRule>
  </conditionalFormatting>
  <conditionalFormatting sqref="O70">
    <cfRule type="containsErrors" dxfId="782" priority="764">
      <formula>ISERROR(O70)</formula>
    </cfRule>
  </conditionalFormatting>
  <conditionalFormatting sqref="O67">
    <cfRule type="containsErrors" dxfId="781" priority="763">
      <formula>ISERROR(O67)</formula>
    </cfRule>
  </conditionalFormatting>
  <conditionalFormatting sqref="O70">
    <cfRule type="containsErrors" dxfId="780" priority="762">
      <formula>ISERROR(O70)</formula>
    </cfRule>
  </conditionalFormatting>
  <conditionalFormatting sqref="O67">
    <cfRule type="containsErrors" dxfId="779" priority="761">
      <formula>ISERROR(O67)</formula>
    </cfRule>
  </conditionalFormatting>
  <conditionalFormatting sqref="O70">
    <cfRule type="containsErrors" dxfId="778" priority="760">
      <formula>ISERROR(O70)</formula>
    </cfRule>
  </conditionalFormatting>
  <conditionalFormatting sqref="O67">
    <cfRule type="containsErrors" dxfId="777" priority="759">
      <formula>ISERROR(O67)</formula>
    </cfRule>
  </conditionalFormatting>
  <conditionalFormatting sqref="O70">
    <cfRule type="containsErrors" dxfId="776" priority="758">
      <formula>ISERROR(O70)</formula>
    </cfRule>
  </conditionalFormatting>
  <conditionalFormatting sqref="O67">
    <cfRule type="containsErrors" dxfId="775" priority="757">
      <formula>ISERROR(O67)</formula>
    </cfRule>
  </conditionalFormatting>
  <conditionalFormatting sqref="O70">
    <cfRule type="containsErrors" dxfId="774" priority="756">
      <formula>ISERROR(O70)</formula>
    </cfRule>
  </conditionalFormatting>
  <conditionalFormatting sqref="O67">
    <cfRule type="containsErrors" dxfId="773" priority="755">
      <formula>ISERROR(O67)</formula>
    </cfRule>
  </conditionalFormatting>
  <conditionalFormatting sqref="O70">
    <cfRule type="containsErrors" dxfId="772" priority="754">
      <formula>ISERROR(O70)</formula>
    </cfRule>
  </conditionalFormatting>
  <conditionalFormatting sqref="O67">
    <cfRule type="containsErrors" dxfId="771" priority="753">
      <formula>ISERROR(O67)</formula>
    </cfRule>
  </conditionalFormatting>
  <conditionalFormatting sqref="O70">
    <cfRule type="containsErrors" dxfId="770" priority="752">
      <formula>ISERROR(O70)</formula>
    </cfRule>
  </conditionalFormatting>
  <conditionalFormatting sqref="O67">
    <cfRule type="containsErrors" dxfId="769" priority="751">
      <formula>ISERROR(O67)</formula>
    </cfRule>
  </conditionalFormatting>
  <conditionalFormatting sqref="O70">
    <cfRule type="containsErrors" dxfId="768" priority="750">
      <formula>ISERROR(O70)</formula>
    </cfRule>
  </conditionalFormatting>
  <conditionalFormatting sqref="O67">
    <cfRule type="containsErrors" dxfId="767" priority="749">
      <formula>ISERROR(O67)</formula>
    </cfRule>
  </conditionalFormatting>
  <conditionalFormatting sqref="O70">
    <cfRule type="containsErrors" dxfId="766" priority="748">
      <formula>ISERROR(O70)</formula>
    </cfRule>
  </conditionalFormatting>
  <conditionalFormatting sqref="O67">
    <cfRule type="containsErrors" dxfId="765" priority="747">
      <formula>ISERROR(O67)</formula>
    </cfRule>
  </conditionalFormatting>
  <conditionalFormatting sqref="O70">
    <cfRule type="containsErrors" dxfId="764" priority="746">
      <formula>ISERROR(O70)</formula>
    </cfRule>
  </conditionalFormatting>
  <conditionalFormatting sqref="O67">
    <cfRule type="containsErrors" dxfId="763" priority="745">
      <formula>ISERROR(O67)</formula>
    </cfRule>
  </conditionalFormatting>
  <conditionalFormatting sqref="O70">
    <cfRule type="containsErrors" dxfId="762" priority="744">
      <formula>ISERROR(O70)</formula>
    </cfRule>
  </conditionalFormatting>
  <conditionalFormatting sqref="O67">
    <cfRule type="containsErrors" dxfId="761" priority="743">
      <formula>ISERROR(O67)</formula>
    </cfRule>
  </conditionalFormatting>
  <conditionalFormatting sqref="O70">
    <cfRule type="containsErrors" dxfId="760" priority="742">
      <formula>ISERROR(O70)</formula>
    </cfRule>
  </conditionalFormatting>
  <conditionalFormatting sqref="O67">
    <cfRule type="containsErrors" dxfId="759" priority="741">
      <formula>ISERROR(O67)</formula>
    </cfRule>
  </conditionalFormatting>
  <conditionalFormatting sqref="O70">
    <cfRule type="containsErrors" dxfId="758" priority="740">
      <formula>ISERROR(O70)</formula>
    </cfRule>
  </conditionalFormatting>
  <conditionalFormatting sqref="O70">
    <cfRule type="containsErrors" dxfId="757" priority="739">
      <formula>ISERROR(O70)</formula>
    </cfRule>
  </conditionalFormatting>
  <conditionalFormatting sqref="O67">
    <cfRule type="containsErrors" dxfId="756" priority="738">
      <formula>ISERROR(O67)</formula>
    </cfRule>
  </conditionalFormatting>
  <conditionalFormatting sqref="O70">
    <cfRule type="containsErrors" dxfId="755" priority="737">
      <formula>ISERROR(O70)</formula>
    </cfRule>
  </conditionalFormatting>
  <conditionalFormatting sqref="O67">
    <cfRule type="containsErrors" dxfId="754" priority="736">
      <formula>ISERROR(O67)</formula>
    </cfRule>
  </conditionalFormatting>
  <conditionalFormatting sqref="O70">
    <cfRule type="containsErrors" dxfId="753" priority="735">
      <formula>ISERROR(O70)</formula>
    </cfRule>
  </conditionalFormatting>
  <conditionalFormatting sqref="O67">
    <cfRule type="containsErrors" dxfId="752" priority="734">
      <formula>ISERROR(O67)</formula>
    </cfRule>
  </conditionalFormatting>
  <conditionalFormatting sqref="N65:Q65 N64:P64 N58:Q63 N66:O74">
    <cfRule type="containsErrors" dxfId="751" priority="733">
      <formula>ISERROR(N58)</formula>
    </cfRule>
  </conditionalFormatting>
  <conditionalFormatting sqref="N65:Q65 N64:P64 N58:Q63 N66:O74">
    <cfRule type="containsErrors" dxfId="750" priority="732">
      <formula>ISERROR(N58)</formula>
    </cfRule>
  </conditionalFormatting>
  <conditionalFormatting sqref="N71:N74">
    <cfRule type="cellIs" dxfId="749" priority="731" operator="notEqual">
      <formula>0</formula>
    </cfRule>
  </conditionalFormatting>
  <conditionalFormatting sqref="O49">
    <cfRule type="containsErrors" dxfId="748" priority="730">
      <formula>ISERROR(O49)</formula>
    </cfRule>
  </conditionalFormatting>
  <conditionalFormatting sqref="O52">
    <cfRule type="containsErrors" dxfId="747" priority="729">
      <formula>ISERROR(O52)</formula>
    </cfRule>
  </conditionalFormatting>
  <conditionalFormatting sqref="O49">
    <cfRule type="containsErrors" dxfId="746" priority="728">
      <formula>ISERROR(O49)</formula>
    </cfRule>
  </conditionalFormatting>
  <conditionalFormatting sqref="O52">
    <cfRule type="containsErrors" dxfId="745" priority="727">
      <formula>ISERROR(O52)</formula>
    </cfRule>
  </conditionalFormatting>
  <conditionalFormatting sqref="O49">
    <cfRule type="containsErrors" dxfId="744" priority="726">
      <formula>ISERROR(O49)</formula>
    </cfRule>
  </conditionalFormatting>
  <conditionalFormatting sqref="O52">
    <cfRule type="containsErrors" dxfId="743" priority="725">
      <formula>ISERROR(O52)</formula>
    </cfRule>
  </conditionalFormatting>
  <conditionalFormatting sqref="O49">
    <cfRule type="containsErrors" dxfId="742" priority="724">
      <formula>ISERROR(O49)</formula>
    </cfRule>
  </conditionalFormatting>
  <conditionalFormatting sqref="O52">
    <cfRule type="containsErrors" dxfId="741" priority="723">
      <formula>ISERROR(O52)</formula>
    </cfRule>
  </conditionalFormatting>
  <conditionalFormatting sqref="O49">
    <cfRule type="containsErrors" dxfId="740" priority="722">
      <formula>ISERROR(O49)</formula>
    </cfRule>
  </conditionalFormatting>
  <conditionalFormatting sqref="O52">
    <cfRule type="containsErrors" dxfId="739" priority="721">
      <formula>ISERROR(O52)</formula>
    </cfRule>
  </conditionalFormatting>
  <conditionalFormatting sqref="O49">
    <cfRule type="containsErrors" dxfId="738" priority="720">
      <formula>ISERROR(O49)</formula>
    </cfRule>
  </conditionalFormatting>
  <conditionalFormatting sqref="O52">
    <cfRule type="containsErrors" dxfId="737" priority="719">
      <formula>ISERROR(O52)</formula>
    </cfRule>
  </conditionalFormatting>
  <conditionalFormatting sqref="O49">
    <cfRule type="containsErrors" dxfId="736" priority="718">
      <formula>ISERROR(O49)</formula>
    </cfRule>
  </conditionalFormatting>
  <conditionalFormatting sqref="O52">
    <cfRule type="containsErrors" dxfId="735" priority="717">
      <formula>ISERROR(O52)</formula>
    </cfRule>
  </conditionalFormatting>
  <conditionalFormatting sqref="O49">
    <cfRule type="containsErrors" dxfId="734" priority="716">
      <formula>ISERROR(O49)</formula>
    </cfRule>
  </conditionalFormatting>
  <conditionalFormatting sqref="O52">
    <cfRule type="containsErrors" dxfId="733" priority="715">
      <formula>ISERROR(O52)</formula>
    </cfRule>
  </conditionalFormatting>
  <conditionalFormatting sqref="O49">
    <cfRule type="containsErrors" dxfId="732" priority="714">
      <formula>ISERROR(O49)</formula>
    </cfRule>
  </conditionalFormatting>
  <conditionalFormatting sqref="O52">
    <cfRule type="containsErrors" dxfId="731" priority="713">
      <formula>ISERROR(O52)</formula>
    </cfRule>
  </conditionalFormatting>
  <conditionalFormatting sqref="O49">
    <cfRule type="containsErrors" dxfId="730" priority="712">
      <formula>ISERROR(O49)</formula>
    </cfRule>
  </conditionalFormatting>
  <conditionalFormatting sqref="O52">
    <cfRule type="containsErrors" dxfId="729" priority="711">
      <formula>ISERROR(O52)</formula>
    </cfRule>
  </conditionalFormatting>
  <conditionalFormatting sqref="O49">
    <cfRule type="containsErrors" dxfId="728" priority="710">
      <formula>ISERROR(O49)</formula>
    </cfRule>
  </conditionalFormatting>
  <conditionalFormatting sqref="O52">
    <cfRule type="containsErrors" dxfId="727" priority="709">
      <formula>ISERROR(O52)</formula>
    </cfRule>
  </conditionalFormatting>
  <conditionalFormatting sqref="O49">
    <cfRule type="containsErrors" dxfId="726" priority="708">
      <formula>ISERROR(O49)</formula>
    </cfRule>
  </conditionalFormatting>
  <conditionalFormatting sqref="O52">
    <cfRule type="containsErrors" dxfId="725" priority="707">
      <formula>ISERROR(O52)</formula>
    </cfRule>
  </conditionalFormatting>
  <conditionalFormatting sqref="O49">
    <cfRule type="containsErrors" dxfId="724" priority="706">
      <formula>ISERROR(O49)</formula>
    </cfRule>
  </conditionalFormatting>
  <conditionalFormatting sqref="O52">
    <cfRule type="containsErrors" dxfId="723" priority="705">
      <formula>ISERROR(O52)</formula>
    </cfRule>
  </conditionalFormatting>
  <conditionalFormatting sqref="O49">
    <cfRule type="containsErrors" dxfId="722" priority="704">
      <formula>ISERROR(O49)</formula>
    </cfRule>
  </conditionalFormatting>
  <conditionalFormatting sqref="O52">
    <cfRule type="containsErrors" dxfId="721" priority="703">
      <formula>ISERROR(O52)</formula>
    </cfRule>
  </conditionalFormatting>
  <conditionalFormatting sqref="O49">
    <cfRule type="containsErrors" dxfId="720" priority="702">
      <formula>ISERROR(O49)</formula>
    </cfRule>
  </conditionalFormatting>
  <conditionalFormatting sqref="O52">
    <cfRule type="containsErrors" dxfId="719" priority="701">
      <formula>ISERROR(O52)</formula>
    </cfRule>
  </conditionalFormatting>
  <conditionalFormatting sqref="O49">
    <cfRule type="containsErrors" dxfId="718" priority="700">
      <formula>ISERROR(O49)</formula>
    </cfRule>
  </conditionalFormatting>
  <conditionalFormatting sqref="O52">
    <cfRule type="containsErrors" dxfId="717" priority="699">
      <formula>ISERROR(O52)</formula>
    </cfRule>
  </conditionalFormatting>
  <conditionalFormatting sqref="O49">
    <cfRule type="containsErrors" dxfId="716" priority="698">
      <formula>ISERROR(O49)</formula>
    </cfRule>
  </conditionalFormatting>
  <conditionalFormatting sqref="O52">
    <cfRule type="containsErrors" dxfId="715" priority="697">
      <formula>ISERROR(O52)</formula>
    </cfRule>
  </conditionalFormatting>
  <conditionalFormatting sqref="O49">
    <cfRule type="containsErrors" dxfId="714" priority="696">
      <formula>ISERROR(O49)</formula>
    </cfRule>
  </conditionalFormatting>
  <conditionalFormatting sqref="O52">
    <cfRule type="containsErrors" dxfId="713" priority="695">
      <formula>ISERROR(O52)</formula>
    </cfRule>
  </conditionalFormatting>
  <conditionalFormatting sqref="O49">
    <cfRule type="containsErrors" dxfId="712" priority="694">
      <formula>ISERROR(O49)</formula>
    </cfRule>
  </conditionalFormatting>
  <conditionalFormatting sqref="O52">
    <cfRule type="containsErrors" dxfId="711" priority="693">
      <formula>ISERROR(O52)</formula>
    </cfRule>
  </conditionalFormatting>
  <conditionalFormatting sqref="O49">
    <cfRule type="containsErrors" dxfId="710" priority="692">
      <formula>ISERROR(O49)</formula>
    </cfRule>
  </conditionalFormatting>
  <conditionalFormatting sqref="O52">
    <cfRule type="containsErrors" dxfId="709" priority="691">
      <formula>ISERROR(O52)</formula>
    </cfRule>
  </conditionalFormatting>
  <conditionalFormatting sqref="O49">
    <cfRule type="containsErrors" dxfId="708" priority="690">
      <formula>ISERROR(O49)</formula>
    </cfRule>
  </conditionalFormatting>
  <conditionalFormatting sqref="O52">
    <cfRule type="containsErrors" dxfId="707" priority="689">
      <formula>ISERROR(O52)</formula>
    </cfRule>
  </conditionalFormatting>
  <conditionalFormatting sqref="O49">
    <cfRule type="containsErrors" dxfId="706" priority="688">
      <formula>ISERROR(O49)</formula>
    </cfRule>
  </conditionalFormatting>
  <conditionalFormatting sqref="O52">
    <cfRule type="containsErrors" dxfId="705" priority="687">
      <formula>ISERROR(O52)</formula>
    </cfRule>
  </conditionalFormatting>
  <conditionalFormatting sqref="O49">
    <cfRule type="containsErrors" dxfId="704" priority="686">
      <formula>ISERROR(O49)</formula>
    </cfRule>
  </conditionalFormatting>
  <conditionalFormatting sqref="O52">
    <cfRule type="containsErrors" dxfId="703" priority="685">
      <formula>ISERROR(O52)</formula>
    </cfRule>
  </conditionalFormatting>
  <conditionalFormatting sqref="O49">
    <cfRule type="containsErrors" dxfId="702" priority="684">
      <formula>ISERROR(O49)</formula>
    </cfRule>
  </conditionalFormatting>
  <conditionalFormatting sqref="O52">
    <cfRule type="containsErrors" dxfId="701" priority="683">
      <formula>ISERROR(O52)</formula>
    </cfRule>
  </conditionalFormatting>
  <conditionalFormatting sqref="O49">
    <cfRule type="containsErrors" dxfId="700" priority="682">
      <formula>ISERROR(O49)</formula>
    </cfRule>
  </conditionalFormatting>
  <conditionalFormatting sqref="O52">
    <cfRule type="containsErrors" dxfId="699" priority="681">
      <formula>ISERROR(O52)</formula>
    </cfRule>
  </conditionalFormatting>
  <conditionalFormatting sqref="O49">
    <cfRule type="containsErrors" dxfId="698" priority="680">
      <formula>ISERROR(O49)</formula>
    </cfRule>
  </conditionalFormatting>
  <conditionalFormatting sqref="O52">
    <cfRule type="containsErrors" dxfId="697" priority="679">
      <formula>ISERROR(O52)</formula>
    </cfRule>
  </conditionalFormatting>
  <conditionalFormatting sqref="O49">
    <cfRule type="containsErrors" dxfId="696" priority="678">
      <formula>ISERROR(O49)</formula>
    </cfRule>
  </conditionalFormatting>
  <conditionalFormatting sqref="O52">
    <cfRule type="containsErrors" dxfId="695" priority="677">
      <formula>ISERROR(O52)</formula>
    </cfRule>
  </conditionalFormatting>
  <conditionalFormatting sqref="O49">
    <cfRule type="containsErrors" dxfId="694" priority="676">
      <formula>ISERROR(O49)</formula>
    </cfRule>
  </conditionalFormatting>
  <conditionalFormatting sqref="O52">
    <cfRule type="containsErrors" dxfId="693" priority="675">
      <formula>ISERROR(O52)</formula>
    </cfRule>
  </conditionalFormatting>
  <conditionalFormatting sqref="O49">
    <cfRule type="containsErrors" dxfId="692" priority="674">
      <formula>ISERROR(O49)</formula>
    </cfRule>
  </conditionalFormatting>
  <conditionalFormatting sqref="O52">
    <cfRule type="containsErrors" dxfId="691" priority="673">
      <formula>ISERROR(O52)</formula>
    </cfRule>
  </conditionalFormatting>
  <conditionalFormatting sqref="O49">
    <cfRule type="containsErrors" dxfId="690" priority="672">
      <formula>ISERROR(O49)</formula>
    </cfRule>
  </conditionalFormatting>
  <conditionalFormatting sqref="O52">
    <cfRule type="containsErrors" dxfId="689" priority="671">
      <formula>ISERROR(O52)</formula>
    </cfRule>
  </conditionalFormatting>
  <conditionalFormatting sqref="O49">
    <cfRule type="containsErrors" dxfId="688" priority="670">
      <formula>ISERROR(O49)</formula>
    </cfRule>
  </conditionalFormatting>
  <conditionalFormatting sqref="O52">
    <cfRule type="containsErrors" dxfId="687" priority="669">
      <formula>ISERROR(O52)</formula>
    </cfRule>
  </conditionalFormatting>
  <conditionalFormatting sqref="O49">
    <cfRule type="containsErrors" dxfId="686" priority="668">
      <formula>ISERROR(O49)</formula>
    </cfRule>
  </conditionalFormatting>
  <conditionalFormatting sqref="O52">
    <cfRule type="containsErrors" dxfId="685" priority="667">
      <formula>ISERROR(O52)</formula>
    </cfRule>
  </conditionalFormatting>
  <conditionalFormatting sqref="O49">
    <cfRule type="containsErrors" dxfId="684" priority="666">
      <formula>ISERROR(O49)</formula>
    </cfRule>
  </conditionalFormatting>
  <conditionalFormatting sqref="O52">
    <cfRule type="containsErrors" dxfId="683" priority="665">
      <formula>ISERROR(O52)</formula>
    </cfRule>
  </conditionalFormatting>
  <conditionalFormatting sqref="O52">
    <cfRule type="containsErrors" dxfId="682" priority="664">
      <formula>ISERROR(O52)</formula>
    </cfRule>
  </conditionalFormatting>
  <conditionalFormatting sqref="O49">
    <cfRule type="containsErrors" dxfId="681" priority="663">
      <formula>ISERROR(O49)</formula>
    </cfRule>
  </conditionalFormatting>
  <conditionalFormatting sqref="O52">
    <cfRule type="containsErrors" dxfId="680" priority="662">
      <formula>ISERROR(O52)</formula>
    </cfRule>
  </conditionalFormatting>
  <conditionalFormatting sqref="O49">
    <cfRule type="containsErrors" dxfId="679" priority="661">
      <formula>ISERROR(O49)</formula>
    </cfRule>
  </conditionalFormatting>
  <conditionalFormatting sqref="O52">
    <cfRule type="containsErrors" dxfId="678" priority="660">
      <formula>ISERROR(O52)</formula>
    </cfRule>
  </conditionalFormatting>
  <conditionalFormatting sqref="O49">
    <cfRule type="containsErrors" dxfId="677" priority="659">
      <formula>ISERROR(O49)</formula>
    </cfRule>
  </conditionalFormatting>
  <conditionalFormatting sqref="N47:Q47 N46:P46 N40:Q45 N48:O56">
    <cfRule type="containsErrors" dxfId="676" priority="658">
      <formula>ISERROR(N40)</formula>
    </cfRule>
  </conditionalFormatting>
  <conditionalFormatting sqref="N47:Q47 N46:P46 N40:Q45 N48:O56">
    <cfRule type="containsErrors" dxfId="675" priority="657">
      <formula>ISERROR(N40)</formula>
    </cfRule>
  </conditionalFormatting>
  <conditionalFormatting sqref="N53:N56">
    <cfRule type="cellIs" dxfId="674" priority="656" operator="notEqual">
      <formula>0</formula>
    </cfRule>
  </conditionalFormatting>
  <conditionalFormatting sqref="O10:P10 N4:Q9 N11:Q11 N19:O20 O13:O18">
    <cfRule type="containsErrors" dxfId="673" priority="655">
      <formula>ISERROR(N4)</formula>
    </cfRule>
  </conditionalFormatting>
  <conditionalFormatting sqref="O10:P10 N4:Q9 N11:Q11 O13:O20">
    <cfRule type="containsErrors" dxfId="672" priority="654">
      <formula>ISERROR(N4)</formula>
    </cfRule>
  </conditionalFormatting>
  <conditionalFormatting sqref="N17:N20">
    <cfRule type="cellIs" dxfId="671" priority="653" operator="notEqual">
      <formula>0</formula>
    </cfRule>
  </conditionalFormatting>
  <conditionalFormatting sqref="O31">
    <cfRule type="containsErrors" dxfId="670" priority="652">
      <formula>ISERROR(O31)</formula>
    </cfRule>
  </conditionalFormatting>
  <conditionalFormatting sqref="O34">
    <cfRule type="containsErrors" dxfId="669" priority="651">
      <formula>ISERROR(O34)</formula>
    </cfRule>
  </conditionalFormatting>
  <conditionalFormatting sqref="O31">
    <cfRule type="containsErrors" dxfId="668" priority="650">
      <formula>ISERROR(O31)</formula>
    </cfRule>
  </conditionalFormatting>
  <conditionalFormatting sqref="O34">
    <cfRule type="containsErrors" dxfId="667" priority="649">
      <formula>ISERROR(O34)</formula>
    </cfRule>
  </conditionalFormatting>
  <conditionalFormatting sqref="O31">
    <cfRule type="containsErrors" dxfId="666" priority="648">
      <formula>ISERROR(O31)</formula>
    </cfRule>
  </conditionalFormatting>
  <conditionalFormatting sqref="O34">
    <cfRule type="containsErrors" dxfId="665" priority="647">
      <formula>ISERROR(O34)</formula>
    </cfRule>
  </conditionalFormatting>
  <conditionalFormatting sqref="O31">
    <cfRule type="containsErrors" dxfId="664" priority="646">
      <formula>ISERROR(O31)</formula>
    </cfRule>
  </conditionalFormatting>
  <conditionalFormatting sqref="O34">
    <cfRule type="containsErrors" dxfId="663" priority="645">
      <formula>ISERROR(O34)</formula>
    </cfRule>
  </conditionalFormatting>
  <conditionalFormatting sqref="O31">
    <cfRule type="containsErrors" dxfId="662" priority="644">
      <formula>ISERROR(O31)</formula>
    </cfRule>
  </conditionalFormatting>
  <conditionalFormatting sqref="O34">
    <cfRule type="containsErrors" dxfId="661" priority="643">
      <formula>ISERROR(O34)</formula>
    </cfRule>
  </conditionalFormatting>
  <conditionalFormatting sqref="O31">
    <cfRule type="containsErrors" dxfId="660" priority="642">
      <formula>ISERROR(O31)</formula>
    </cfRule>
  </conditionalFormatting>
  <conditionalFormatting sqref="O34">
    <cfRule type="containsErrors" dxfId="659" priority="641">
      <formula>ISERROR(O34)</formula>
    </cfRule>
  </conditionalFormatting>
  <conditionalFormatting sqref="O31">
    <cfRule type="containsErrors" dxfId="658" priority="640">
      <formula>ISERROR(O31)</formula>
    </cfRule>
  </conditionalFormatting>
  <conditionalFormatting sqref="O34">
    <cfRule type="containsErrors" dxfId="657" priority="639">
      <formula>ISERROR(O34)</formula>
    </cfRule>
  </conditionalFormatting>
  <conditionalFormatting sqref="O31">
    <cfRule type="containsErrors" dxfId="656" priority="638">
      <formula>ISERROR(O31)</formula>
    </cfRule>
  </conditionalFormatting>
  <conditionalFormatting sqref="O34">
    <cfRule type="containsErrors" dxfId="655" priority="637">
      <formula>ISERROR(O34)</formula>
    </cfRule>
  </conditionalFormatting>
  <conditionalFormatting sqref="O31">
    <cfRule type="containsErrors" dxfId="654" priority="636">
      <formula>ISERROR(O31)</formula>
    </cfRule>
  </conditionalFormatting>
  <conditionalFormatting sqref="O34">
    <cfRule type="containsErrors" dxfId="653" priority="635">
      <formula>ISERROR(O34)</formula>
    </cfRule>
  </conditionalFormatting>
  <conditionalFormatting sqref="O31">
    <cfRule type="containsErrors" dxfId="652" priority="634">
      <formula>ISERROR(O31)</formula>
    </cfRule>
  </conditionalFormatting>
  <conditionalFormatting sqref="O34">
    <cfRule type="containsErrors" dxfId="651" priority="633">
      <formula>ISERROR(O34)</formula>
    </cfRule>
  </conditionalFormatting>
  <conditionalFormatting sqref="O31">
    <cfRule type="containsErrors" dxfId="650" priority="632">
      <formula>ISERROR(O31)</formula>
    </cfRule>
  </conditionalFormatting>
  <conditionalFormatting sqref="O34">
    <cfRule type="containsErrors" dxfId="649" priority="631">
      <formula>ISERROR(O34)</formula>
    </cfRule>
  </conditionalFormatting>
  <conditionalFormatting sqref="O31">
    <cfRule type="containsErrors" dxfId="648" priority="630">
      <formula>ISERROR(O31)</formula>
    </cfRule>
  </conditionalFormatting>
  <conditionalFormatting sqref="O34">
    <cfRule type="containsErrors" dxfId="647" priority="629">
      <formula>ISERROR(O34)</formula>
    </cfRule>
  </conditionalFormatting>
  <conditionalFormatting sqref="O31">
    <cfRule type="containsErrors" dxfId="646" priority="628">
      <formula>ISERROR(O31)</formula>
    </cfRule>
  </conditionalFormatting>
  <conditionalFormatting sqref="O34">
    <cfRule type="containsErrors" dxfId="645" priority="627">
      <formula>ISERROR(O34)</formula>
    </cfRule>
  </conditionalFormatting>
  <conditionalFormatting sqref="O31">
    <cfRule type="containsErrors" dxfId="644" priority="626">
      <formula>ISERROR(O31)</formula>
    </cfRule>
  </conditionalFormatting>
  <conditionalFormatting sqref="O34">
    <cfRule type="containsErrors" dxfId="643" priority="625">
      <formula>ISERROR(O34)</formula>
    </cfRule>
  </conditionalFormatting>
  <conditionalFormatting sqref="O31">
    <cfRule type="containsErrors" dxfId="642" priority="624">
      <formula>ISERROR(O31)</formula>
    </cfRule>
  </conditionalFormatting>
  <conditionalFormatting sqref="O34">
    <cfRule type="containsErrors" dxfId="641" priority="623">
      <formula>ISERROR(O34)</formula>
    </cfRule>
  </conditionalFormatting>
  <conditionalFormatting sqref="O31">
    <cfRule type="containsErrors" dxfId="640" priority="622">
      <formula>ISERROR(O31)</formula>
    </cfRule>
  </conditionalFormatting>
  <conditionalFormatting sqref="O34">
    <cfRule type="containsErrors" dxfId="639" priority="621">
      <formula>ISERROR(O34)</formula>
    </cfRule>
  </conditionalFormatting>
  <conditionalFormatting sqref="O31">
    <cfRule type="containsErrors" dxfId="638" priority="620">
      <formula>ISERROR(O31)</formula>
    </cfRule>
  </conditionalFormatting>
  <conditionalFormatting sqref="O34">
    <cfRule type="containsErrors" dxfId="637" priority="619">
      <formula>ISERROR(O34)</formula>
    </cfRule>
  </conditionalFormatting>
  <conditionalFormatting sqref="O31">
    <cfRule type="containsErrors" dxfId="636" priority="618">
      <formula>ISERROR(O31)</formula>
    </cfRule>
  </conditionalFormatting>
  <conditionalFormatting sqref="O34">
    <cfRule type="containsErrors" dxfId="635" priority="617">
      <formula>ISERROR(O34)</formula>
    </cfRule>
  </conditionalFormatting>
  <conditionalFormatting sqref="O31">
    <cfRule type="containsErrors" dxfId="634" priority="616">
      <formula>ISERROR(O31)</formula>
    </cfRule>
  </conditionalFormatting>
  <conditionalFormatting sqref="O34">
    <cfRule type="containsErrors" dxfId="633" priority="615">
      <formula>ISERROR(O34)</formula>
    </cfRule>
  </conditionalFormatting>
  <conditionalFormatting sqref="O31">
    <cfRule type="containsErrors" dxfId="632" priority="614">
      <formula>ISERROR(O31)</formula>
    </cfRule>
  </conditionalFormatting>
  <conditionalFormatting sqref="O34">
    <cfRule type="containsErrors" dxfId="631" priority="613">
      <formula>ISERROR(O34)</formula>
    </cfRule>
  </conditionalFormatting>
  <conditionalFormatting sqref="O31">
    <cfRule type="containsErrors" dxfId="630" priority="612">
      <formula>ISERROR(O31)</formula>
    </cfRule>
  </conditionalFormatting>
  <conditionalFormatting sqref="O34">
    <cfRule type="containsErrors" dxfId="629" priority="611">
      <formula>ISERROR(O34)</formula>
    </cfRule>
  </conditionalFormatting>
  <conditionalFormatting sqref="O31">
    <cfRule type="containsErrors" dxfId="628" priority="610">
      <formula>ISERROR(O31)</formula>
    </cfRule>
  </conditionalFormatting>
  <conditionalFormatting sqref="O34">
    <cfRule type="containsErrors" dxfId="627" priority="609">
      <formula>ISERROR(O34)</formula>
    </cfRule>
  </conditionalFormatting>
  <conditionalFormatting sqref="O31">
    <cfRule type="containsErrors" dxfId="626" priority="608">
      <formula>ISERROR(O31)</formula>
    </cfRule>
  </conditionalFormatting>
  <conditionalFormatting sqref="O34">
    <cfRule type="containsErrors" dxfId="625" priority="607">
      <formula>ISERROR(O34)</formula>
    </cfRule>
  </conditionalFormatting>
  <conditionalFormatting sqref="O31">
    <cfRule type="containsErrors" dxfId="624" priority="606">
      <formula>ISERROR(O31)</formula>
    </cfRule>
  </conditionalFormatting>
  <conditionalFormatting sqref="O34">
    <cfRule type="containsErrors" dxfId="623" priority="605">
      <formula>ISERROR(O34)</formula>
    </cfRule>
  </conditionalFormatting>
  <conditionalFormatting sqref="O31">
    <cfRule type="containsErrors" dxfId="622" priority="604">
      <formula>ISERROR(O31)</formula>
    </cfRule>
  </conditionalFormatting>
  <conditionalFormatting sqref="O34">
    <cfRule type="containsErrors" dxfId="621" priority="603">
      <formula>ISERROR(O34)</formula>
    </cfRule>
  </conditionalFormatting>
  <conditionalFormatting sqref="O31">
    <cfRule type="containsErrors" dxfId="620" priority="602">
      <formula>ISERROR(O31)</formula>
    </cfRule>
  </conditionalFormatting>
  <conditionalFormatting sqref="O34">
    <cfRule type="containsErrors" dxfId="619" priority="601">
      <formula>ISERROR(O34)</formula>
    </cfRule>
  </conditionalFormatting>
  <conditionalFormatting sqref="O31">
    <cfRule type="containsErrors" dxfId="618" priority="600">
      <formula>ISERROR(O31)</formula>
    </cfRule>
  </conditionalFormatting>
  <conditionalFormatting sqref="O34">
    <cfRule type="containsErrors" dxfId="617" priority="599">
      <formula>ISERROR(O34)</formula>
    </cfRule>
  </conditionalFormatting>
  <conditionalFormatting sqref="O31">
    <cfRule type="containsErrors" dxfId="616" priority="598">
      <formula>ISERROR(O31)</formula>
    </cfRule>
  </conditionalFormatting>
  <conditionalFormatting sqref="O34">
    <cfRule type="containsErrors" dxfId="615" priority="597">
      <formula>ISERROR(O34)</formula>
    </cfRule>
  </conditionalFormatting>
  <conditionalFormatting sqref="O31">
    <cfRule type="containsErrors" dxfId="614" priority="596">
      <formula>ISERROR(O31)</formula>
    </cfRule>
  </conditionalFormatting>
  <conditionalFormatting sqref="O34">
    <cfRule type="containsErrors" dxfId="613" priority="595">
      <formula>ISERROR(O34)</formula>
    </cfRule>
  </conditionalFormatting>
  <conditionalFormatting sqref="O31">
    <cfRule type="containsErrors" dxfId="612" priority="594">
      <formula>ISERROR(O31)</formula>
    </cfRule>
  </conditionalFormatting>
  <conditionalFormatting sqref="O34">
    <cfRule type="containsErrors" dxfId="611" priority="593">
      <formula>ISERROR(O34)</formula>
    </cfRule>
  </conditionalFormatting>
  <conditionalFormatting sqref="O31">
    <cfRule type="containsErrors" dxfId="610" priority="592">
      <formula>ISERROR(O31)</formula>
    </cfRule>
  </conditionalFormatting>
  <conditionalFormatting sqref="O34">
    <cfRule type="containsErrors" dxfId="609" priority="591">
      <formula>ISERROR(O34)</formula>
    </cfRule>
  </conditionalFormatting>
  <conditionalFormatting sqref="O31">
    <cfRule type="containsErrors" dxfId="608" priority="590">
      <formula>ISERROR(O31)</formula>
    </cfRule>
  </conditionalFormatting>
  <conditionalFormatting sqref="O34">
    <cfRule type="containsErrors" dxfId="607" priority="589">
      <formula>ISERROR(O34)</formula>
    </cfRule>
  </conditionalFormatting>
  <conditionalFormatting sqref="O31">
    <cfRule type="containsErrors" dxfId="606" priority="588">
      <formula>ISERROR(O31)</formula>
    </cfRule>
  </conditionalFormatting>
  <conditionalFormatting sqref="O34">
    <cfRule type="containsErrors" dxfId="605" priority="587">
      <formula>ISERROR(O34)</formula>
    </cfRule>
  </conditionalFormatting>
  <conditionalFormatting sqref="O31">
    <cfRule type="containsErrors" dxfId="604" priority="586">
      <formula>ISERROR(O31)</formula>
    </cfRule>
  </conditionalFormatting>
  <conditionalFormatting sqref="O34">
    <cfRule type="containsErrors" dxfId="603" priority="585">
      <formula>ISERROR(O34)</formula>
    </cfRule>
  </conditionalFormatting>
  <conditionalFormatting sqref="O31">
    <cfRule type="containsErrors" dxfId="602" priority="584">
      <formula>ISERROR(O31)</formula>
    </cfRule>
  </conditionalFormatting>
  <conditionalFormatting sqref="O34">
    <cfRule type="containsErrors" dxfId="601" priority="583">
      <formula>ISERROR(O34)</formula>
    </cfRule>
  </conditionalFormatting>
  <conditionalFormatting sqref="O31">
    <cfRule type="containsErrors" dxfId="600" priority="582">
      <formula>ISERROR(O31)</formula>
    </cfRule>
  </conditionalFormatting>
  <conditionalFormatting sqref="O34">
    <cfRule type="containsErrors" dxfId="599" priority="581">
      <formula>ISERROR(O34)</formula>
    </cfRule>
  </conditionalFormatting>
  <conditionalFormatting sqref="O31">
    <cfRule type="containsErrors" dxfId="598" priority="580">
      <formula>ISERROR(O31)</formula>
    </cfRule>
  </conditionalFormatting>
  <conditionalFormatting sqref="O34">
    <cfRule type="containsErrors" dxfId="597" priority="579">
      <formula>ISERROR(O34)</formula>
    </cfRule>
  </conditionalFormatting>
  <conditionalFormatting sqref="O31">
    <cfRule type="containsErrors" dxfId="596" priority="578">
      <formula>ISERROR(O31)</formula>
    </cfRule>
  </conditionalFormatting>
  <conditionalFormatting sqref="O34">
    <cfRule type="containsErrors" dxfId="595" priority="577">
      <formula>ISERROR(O34)</formula>
    </cfRule>
  </conditionalFormatting>
  <conditionalFormatting sqref="O31">
    <cfRule type="containsErrors" dxfId="594" priority="576">
      <formula>ISERROR(O31)</formula>
    </cfRule>
  </conditionalFormatting>
  <conditionalFormatting sqref="O34">
    <cfRule type="containsErrors" dxfId="593" priority="575">
      <formula>ISERROR(O34)</formula>
    </cfRule>
  </conditionalFormatting>
  <conditionalFormatting sqref="O31">
    <cfRule type="containsErrors" dxfId="592" priority="574">
      <formula>ISERROR(O31)</formula>
    </cfRule>
  </conditionalFormatting>
  <conditionalFormatting sqref="O34">
    <cfRule type="containsErrors" dxfId="591" priority="573">
      <formula>ISERROR(O34)</formula>
    </cfRule>
  </conditionalFormatting>
  <conditionalFormatting sqref="O31">
    <cfRule type="containsErrors" dxfId="590" priority="572">
      <formula>ISERROR(O31)</formula>
    </cfRule>
  </conditionalFormatting>
  <conditionalFormatting sqref="O34">
    <cfRule type="containsErrors" dxfId="589" priority="571">
      <formula>ISERROR(O34)</formula>
    </cfRule>
  </conditionalFormatting>
  <conditionalFormatting sqref="O31">
    <cfRule type="containsErrors" dxfId="588" priority="570">
      <formula>ISERROR(O31)</formula>
    </cfRule>
  </conditionalFormatting>
  <conditionalFormatting sqref="O34">
    <cfRule type="containsErrors" dxfId="587" priority="569">
      <formula>ISERROR(O34)</formula>
    </cfRule>
  </conditionalFormatting>
  <conditionalFormatting sqref="O31">
    <cfRule type="containsErrors" dxfId="586" priority="568">
      <formula>ISERROR(O31)</formula>
    </cfRule>
  </conditionalFormatting>
  <conditionalFormatting sqref="O34">
    <cfRule type="containsErrors" dxfId="585" priority="567">
      <formula>ISERROR(O34)</formula>
    </cfRule>
  </conditionalFormatting>
  <conditionalFormatting sqref="O31">
    <cfRule type="containsErrors" dxfId="584" priority="566">
      <formula>ISERROR(O31)</formula>
    </cfRule>
  </conditionalFormatting>
  <conditionalFormatting sqref="O34">
    <cfRule type="containsErrors" dxfId="583" priority="565">
      <formula>ISERROR(O34)</formula>
    </cfRule>
  </conditionalFormatting>
  <conditionalFormatting sqref="O31">
    <cfRule type="containsErrors" dxfId="582" priority="564">
      <formula>ISERROR(O31)</formula>
    </cfRule>
  </conditionalFormatting>
  <conditionalFormatting sqref="O34">
    <cfRule type="containsErrors" dxfId="581" priority="563">
      <formula>ISERROR(O34)</formula>
    </cfRule>
  </conditionalFormatting>
  <conditionalFormatting sqref="O31">
    <cfRule type="containsErrors" dxfId="580" priority="562">
      <formula>ISERROR(O31)</formula>
    </cfRule>
  </conditionalFormatting>
  <conditionalFormatting sqref="O34">
    <cfRule type="containsErrors" dxfId="579" priority="561">
      <formula>ISERROR(O34)</formula>
    </cfRule>
  </conditionalFormatting>
  <conditionalFormatting sqref="O31">
    <cfRule type="containsErrors" dxfId="578" priority="560">
      <formula>ISERROR(O31)</formula>
    </cfRule>
  </conditionalFormatting>
  <conditionalFormatting sqref="O34">
    <cfRule type="containsErrors" dxfId="577" priority="559">
      <formula>ISERROR(O34)</formula>
    </cfRule>
  </conditionalFormatting>
  <conditionalFormatting sqref="O34">
    <cfRule type="containsErrors" dxfId="576" priority="558">
      <formula>ISERROR(O34)</formula>
    </cfRule>
  </conditionalFormatting>
  <conditionalFormatting sqref="O31">
    <cfRule type="containsErrors" dxfId="575" priority="557">
      <formula>ISERROR(O31)</formula>
    </cfRule>
  </conditionalFormatting>
  <conditionalFormatting sqref="O34">
    <cfRule type="containsErrors" dxfId="574" priority="556">
      <formula>ISERROR(O34)</formula>
    </cfRule>
  </conditionalFormatting>
  <conditionalFormatting sqref="O31">
    <cfRule type="containsErrors" dxfId="573" priority="555">
      <formula>ISERROR(O31)</formula>
    </cfRule>
  </conditionalFormatting>
  <conditionalFormatting sqref="O34">
    <cfRule type="containsErrors" dxfId="572" priority="554">
      <formula>ISERROR(O34)</formula>
    </cfRule>
  </conditionalFormatting>
  <conditionalFormatting sqref="O31">
    <cfRule type="containsErrors" dxfId="571" priority="553">
      <formula>ISERROR(O31)</formula>
    </cfRule>
  </conditionalFormatting>
  <conditionalFormatting sqref="N29:Q29 N28:P28 N22:Q27 N30:O38">
    <cfRule type="containsErrors" dxfId="570" priority="552">
      <formula>ISERROR(N22)</formula>
    </cfRule>
  </conditionalFormatting>
  <conditionalFormatting sqref="N29:Q29 N28:P28 N22:Q27 N30:O38">
    <cfRule type="containsErrors" dxfId="569" priority="551">
      <formula>ISERROR(N22)</formula>
    </cfRule>
  </conditionalFormatting>
  <conditionalFormatting sqref="N35:N38">
    <cfRule type="cellIs" dxfId="568" priority="550" operator="notEqual">
      <formula>0</formula>
    </cfRule>
  </conditionalFormatting>
  <conditionalFormatting sqref="N50">
    <cfRule type="containsErrors" dxfId="567" priority="549">
      <formula>ISERROR(N50)</formula>
    </cfRule>
  </conditionalFormatting>
  <conditionalFormatting sqref="N50">
    <cfRule type="containsErrors" dxfId="566" priority="548">
      <formula>ISERROR(N50)</formula>
    </cfRule>
  </conditionalFormatting>
  <conditionalFormatting sqref="N68">
    <cfRule type="containsErrors" dxfId="565" priority="547">
      <formula>ISERROR(N68)</formula>
    </cfRule>
  </conditionalFormatting>
  <conditionalFormatting sqref="N68">
    <cfRule type="containsErrors" dxfId="564" priority="546">
      <formula>ISERROR(N68)</formula>
    </cfRule>
  </conditionalFormatting>
  <conditionalFormatting sqref="N86">
    <cfRule type="containsErrors" dxfId="563" priority="545">
      <formula>ISERROR(N86)</formula>
    </cfRule>
  </conditionalFormatting>
  <conditionalFormatting sqref="N86">
    <cfRule type="containsErrors" dxfId="562" priority="544">
      <formula>ISERROR(N86)</formula>
    </cfRule>
  </conditionalFormatting>
  <conditionalFormatting sqref="N104">
    <cfRule type="containsErrors" dxfId="561" priority="543">
      <formula>ISERROR(N104)</formula>
    </cfRule>
  </conditionalFormatting>
  <conditionalFormatting sqref="N104">
    <cfRule type="containsErrors" dxfId="560" priority="542">
      <formula>ISERROR(N104)</formula>
    </cfRule>
  </conditionalFormatting>
  <conditionalFormatting sqref="N31:O38">
    <cfRule type="containsErrors" dxfId="559" priority="541">
      <formula>ISERROR(N31)</formula>
    </cfRule>
  </conditionalFormatting>
  <conditionalFormatting sqref="N31:O38">
    <cfRule type="containsErrors" dxfId="558" priority="540">
      <formula>ISERROR(N31)</formula>
    </cfRule>
  </conditionalFormatting>
  <conditionalFormatting sqref="N35:N38">
    <cfRule type="cellIs" dxfId="557" priority="539" operator="notEqual">
      <formula>0</formula>
    </cfRule>
  </conditionalFormatting>
  <conditionalFormatting sqref="O49">
    <cfRule type="containsErrors" dxfId="556" priority="538">
      <formula>ISERROR(O49)</formula>
    </cfRule>
  </conditionalFormatting>
  <conditionalFormatting sqref="O52">
    <cfRule type="containsErrors" dxfId="555" priority="537">
      <formula>ISERROR(O52)</formula>
    </cfRule>
  </conditionalFormatting>
  <conditionalFormatting sqref="O49">
    <cfRule type="containsErrors" dxfId="554" priority="536">
      <formula>ISERROR(O49)</formula>
    </cfRule>
  </conditionalFormatting>
  <conditionalFormatting sqref="O52">
    <cfRule type="containsErrors" dxfId="553" priority="535">
      <formula>ISERROR(O52)</formula>
    </cfRule>
  </conditionalFormatting>
  <conditionalFormatting sqref="O49">
    <cfRule type="containsErrors" dxfId="552" priority="534">
      <formula>ISERROR(O49)</formula>
    </cfRule>
  </conditionalFormatting>
  <conditionalFormatting sqref="O52">
    <cfRule type="containsErrors" dxfId="551" priority="533">
      <formula>ISERROR(O52)</formula>
    </cfRule>
  </conditionalFormatting>
  <conditionalFormatting sqref="O49">
    <cfRule type="containsErrors" dxfId="550" priority="532">
      <formula>ISERROR(O49)</formula>
    </cfRule>
  </conditionalFormatting>
  <conditionalFormatting sqref="O52">
    <cfRule type="containsErrors" dxfId="549" priority="531">
      <formula>ISERROR(O52)</formula>
    </cfRule>
  </conditionalFormatting>
  <conditionalFormatting sqref="O49">
    <cfRule type="containsErrors" dxfId="548" priority="530">
      <formula>ISERROR(O49)</formula>
    </cfRule>
  </conditionalFormatting>
  <conditionalFormatting sqref="O52">
    <cfRule type="containsErrors" dxfId="547" priority="529">
      <formula>ISERROR(O52)</formula>
    </cfRule>
  </conditionalFormatting>
  <conditionalFormatting sqref="O49">
    <cfRule type="containsErrors" dxfId="546" priority="528">
      <formula>ISERROR(O49)</formula>
    </cfRule>
  </conditionalFormatting>
  <conditionalFormatting sqref="O52">
    <cfRule type="containsErrors" dxfId="545" priority="527">
      <formula>ISERROR(O52)</formula>
    </cfRule>
  </conditionalFormatting>
  <conditionalFormatting sqref="O49">
    <cfRule type="containsErrors" dxfId="544" priority="526">
      <formula>ISERROR(O49)</formula>
    </cfRule>
  </conditionalFormatting>
  <conditionalFormatting sqref="O52">
    <cfRule type="containsErrors" dxfId="543" priority="525">
      <formula>ISERROR(O52)</formula>
    </cfRule>
  </conditionalFormatting>
  <conditionalFormatting sqref="O49">
    <cfRule type="containsErrors" dxfId="542" priority="524">
      <formula>ISERROR(O49)</formula>
    </cfRule>
  </conditionalFormatting>
  <conditionalFormatting sqref="O52">
    <cfRule type="containsErrors" dxfId="541" priority="523">
      <formula>ISERROR(O52)</formula>
    </cfRule>
  </conditionalFormatting>
  <conditionalFormatting sqref="O49">
    <cfRule type="containsErrors" dxfId="540" priority="522">
      <formula>ISERROR(O49)</formula>
    </cfRule>
  </conditionalFormatting>
  <conditionalFormatting sqref="O52">
    <cfRule type="containsErrors" dxfId="539" priority="521">
      <formula>ISERROR(O52)</formula>
    </cfRule>
  </conditionalFormatting>
  <conditionalFormatting sqref="O49">
    <cfRule type="containsErrors" dxfId="538" priority="520">
      <formula>ISERROR(O49)</formula>
    </cfRule>
  </conditionalFormatting>
  <conditionalFormatting sqref="O52">
    <cfRule type="containsErrors" dxfId="537" priority="519">
      <formula>ISERROR(O52)</formula>
    </cfRule>
  </conditionalFormatting>
  <conditionalFormatting sqref="O49">
    <cfRule type="containsErrors" dxfId="536" priority="518">
      <formula>ISERROR(O49)</formula>
    </cfRule>
  </conditionalFormatting>
  <conditionalFormatting sqref="O52">
    <cfRule type="containsErrors" dxfId="535" priority="517">
      <formula>ISERROR(O52)</formula>
    </cfRule>
  </conditionalFormatting>
  <conditionalFormatting sqref="O49">
    <cfRule type="containsErrors" dxfId="534" priority="516">
      <formula>ISERROR(O49)</formula>
    </cfRule>
  </conditionalFormatting>
  <conditionalFormatting sqref="O52">
    <cfRule type="containsErrors" dxfId="533" priority="515">
      <formula>ISERROR(O52)</formula>
    </cfRule>
  </conditionalFormatting>
  <conditionalFormatting sqref="O49">
    <cfRule type="containsErrors" dxfId="532" priority="514">
      <formula>ISERROR(O49)</formula>
    </cfRule>
  </conditionalFormatting>
  <conditionalFormatting sqref="O52">
    <cfRule type="containsErrors" dxfId="531" priority="513">
      <formula>ISERROR(O52)</formula>
    </cfRule>
  </conditionalFormatting>
  <conditionalFormatting sqref="O49">
    <cfRule type="containsErrors" dxfId="530" priority="512">
      <formula>ISERROR(O49)</formula>
    </cfRule>
  </conditionalFormatting>
  <conditionalFormatting sqref="O52">
    <cfRule type="containsErrors" dxfId="529" priority="511">
      <formula>ISERROR(O52)</formula>
    </cfRule>
  </conditionalFormatting>
  <conditionalFormatting sqref="O49">
    <cfRule type="containsErrors" dxfId="528" priority="510">
      <formula>ISERROR(O49)</formula>
    </cfRule>
  </conditionalFormatting>
  <conditionalFormatting sqref="O52">
    <cfRule type="containsErrors" dxfId="527" priority="509">
      <formula>ISERROR(O52)</formula>
    </cfRule>
  </conditionalFormatting>
  <conditionalFormatting sqref="O49">
    <cfRule type="containsErrors" dxfId="526" priority="508">
      <formula>ISERROR(O49)</formula>
    </cfRule>
  </conditionalFormatting>
  <conditionalFormatting sqref="O52">
    <cfRule type="containsErrors" dxfId="525" priority="507">
      <formula>ISERROR(O52)</formula>
    </cfRule>
  </conditionalFormatting>
  <conditionalFormatting sqref="O49">
    <cfRule type="containsErrors" dxfId="524" priority="506">
      <formula>ISERROR(O49)</formula>
    </cfRule>
  </conditionalFormatting>
  <conditionalFormatting sqref="O52">
    <cfRule type="containsErrors" dxfId="523" priority="505">
      <formula>ISERROR(O52)</formula>
    </cfRule>
  </conditionalFormatting>
  <conditionalFormatting sqref="O49">
    <cfRule type="containsErrors" dxfId="522" priority="504">
      <formula>ISERROR(O49)</formula>
    </cfRule>
  </conditionalFormatting>
  <conditionalFormatting sqref="O52">
    <cfRule type="containsErrors" dxfId="521" priority="503">
      <formula>ISERROR(O52)</formula>
    </cfRule>
  </conditionalFormatting>
  <conditionalFormatting sqref="O49">
    <cfRule type="containsErrors" dxfId="520" priority="502">
      <formula>ISERROR(O49)</formula>
    </cfRule>
  </conditionalFormatting>
  <conditionalFormatting sqref="O52">
    <cfRule type="containsErrors" dxfId="519" priority="501">
      <formula>ISERROR(O52)</formula>
    </cfRule>
  </conditionalFormatting>
  <conditionalFormatting sqref="O49">
    <cfRule type="containsErrors" dxfId="518" priority="500">
      <formula>ISERROR(O49)</formula>
    </cfRule>
  </conditionalFormatting>
  <conditionalFormatting sqref="O52">
    <cfRule type="containsErrors" dxfId="517" priority="499">
      <formula>ISERROR(O52)</formula>
    </cfRule>
  </conditionalFormatting>
  <conditionalFormatting sqref="O49">
    <cfRule type="containsErrors" dxfId="516" priority="498">
      <formula>ISERROR(O49)</formula>
    </cfRule>
  </conditionalFormatting>
  <conditionalFormatting sqref="O52">
    <cfRule type="containsErrors" dxfId="515" priority="497">
      <formula>ISERROR(O52)</formula>
    </cfRule>
  </conditionalFormatting>
  <conditionalFormatting sqref="O49">
    <cfRule type="containsErrors" dxfId="514" priority="496">
      <formula>ISERROR(O49)</formula>
    </cfRule>
  </conditionalFormatting>
  <conditionalFormatting sqref="O52">
    <cfRule type="containsErrors" dxfId="513" priority="495">
      <formula>ISERROR(O52)</formula>
    </cfRule>
  </conditionalFormatting>
  <conditionalFormatting sqref="O49">
    <cfRule type="containsErrors" dxfId="512" priority="494">
      <formula>ISERROR(O49)</formula>
    </cfRule>
  </conditionalFormatting>
  <conditionalFormatting sqref="O52">
    <cfRule type="containsErrors" dxfId="511" priority="493">
      <formula>ISERROR(O52)</formula>
    </cfRule>
  </conditionalFormatting>
  <conditionalFormatting sqref="O49">
    <cfRule type="containsErrors" dxfId="510" priority="492">
      <formula>ISERROR(O49)</formula>
    </cfRule>
  </conditionalFormatting>
  <conditionalFormatting sqref="O52">
    <cfRule type="containsErrors" dxfId="509" priority="491">
      <formula>ISERROR(O52)</formula>
    </cfRule>
  </conditionalFormatting>
  <conditionalFormatting sqref="O49">
    <cfRule type="containsErrors" dxfId="508" priority="490">
      <formula>ISERROR(O49)</formula>
    </cfRule>
  </conditionalFormatting>
  <conditionalFormatting sqref="O52">
    <cfRule type="containsErrors" dxfId="507" priority="489">
      <formula>ISERROR(O52)</formula>
    </cfRule>
  </conditionalFormatting>
  <conditionalFormatting sqref="O49">
    <cfRule type="containsErrors" dxfId="506" priority="488">
      <formula>ISERROR(O49)</formula>
    </cfRule>
  </conditionalFormatting>
  <conditionalFormatting sqref="O52">
    <cfRule type="containsErrors" dxfId="505" priority="487">
      <formula>ISERROR(O52)</formula>
    </cfRule>
  </conditionalFormatting>
  <conditionalFormatting sqref="O49">
    <cfRule type="containsErrors" dxfId="504" priority="486">
      <formula>ISERROR(O49)</formula>
    </cfRule>
  </conditionalFormatting>
  <conditionalFormatting sqref="O52">
    <cfRule type="containsErrors" dxfId="503" priority="485">
      <formula>ISERROR(O52)</formula>
    </cfRule>
  </conditionalFormatting>
  <conditionalFormatting sqref="O49">
    <cfRule type="containsErrors" dxfId="502" priority="484">
      <formula>ISERROR(O49)</formula>
    </cfRule>
  </conditionalFormatting>
  <conditionalFormatting sqref="O52">
    <cfRule type="containsErrors" dxfId="501" priority="483">
      <formula>ISERROR(O52)</formula>
    </cfRule>
  </conditionalFormatting>
  <conditionalFormatting sqref="O49">
    <cfRule type="containsErrors" dxfId="500" priority="482">
      <formula>ISERROR(O49)</formula>
    </cfRule>
  </conditionalFormatting>
  <conditionalFormatting sqref="O52">
    <cfRule type="containsErrors" dxfId="499" priority="481">
      <formula>ISERROR(O52)</formula>
    </cfRule>
  </conditionalFormatting>
  <conditionalFormatting sqref="O49">
    <cfRule type="containsErrors" dxfId="498" priority="480">
      <formula>ISERROR(O49)</formula>
    </cfRule>
  </conditionalFormatting>
  <conditionalFormatting sqref="O52">
    <cfRule type="containsErrors" dxfId="497" priority="479">
      <formula>ISERROR(O52)</formula>
    </cfRule>
  </conditionalFormatting>
  <conditionalFormatting sqref="O49">
    <cfRule type="containsErrors" dxfId="496" priority="478">
      <formula>ISERROR(O49)</formula>
    </cfRule>
  </conditionalFormatting>
  <conditionalFormatting sqref="O52">
    <cfRule type="containsErrors" dxfId="495" priority="477">
      <formula>ISERROR(O52)</formula>
    </cfRule>
  </conditionalFormatting>
  <conditionalFormatting sqref="O49">
    <cfRule type="containsErrors" dxfId="494" priority="476">
      <formula>ISERROR(O49)</formula>
    </cfRule>
  </conditionalFormatting>
  <conditionalFormatting sqref="O52">
    <cfRule type="containsErrors" dxfId="493" priority="475">
      <formula>ISERROR(O52)</formula>
    </cfRule>
  </conditionalFormatting>
  <conditionalFormatting sqref="O49">
    <cfRule type="containsErrors" dxfId="492" priority="474">
      <formula>ISERROR(O49)</formula>
    </cfRule>
  </conditionalFormatting>
  <conditionalFormatting sqref="O52">
    <cfRule type="containsErrors" dxfId="491" priority="473">
      <formula>ISERROR(O52)</formula>
    </cfRule>
  </conditionalFormatting>
  <conditionalFormatting sqref="O49">
    <cfRule type="containsErrors" dxfId="490" priority="472">
      <formula>ISERROR(O49)</formula>
    </cfRule>
  </conditionalFormatting>
  <conditionalFormatting sqref="O52">
    <cfRule type="containsErrors" dxfId="489" priority="471">
      <formula>ISERROR(O52)</formula>
    </cfRule>
  </conditionalFormatting>
  <conditionalFormatting sqref="O49">
    <cfRule type="containsErrors" dxfId="488" priority="470">
      <formula>ISERROR(O49)</formula>
    </cfRule>
  </conditionalFormatting>
  <conditionalFormatting sqref="O52">
    <cfRule type="containsErrors" dxfId="487" priority="469">
      <formula>ISERROR(O52)</formula>
    </cfRule>
  </conditionalFormatting>
  <conditionalFormatting sqref="O49">
    <cfRule type="containsErrors" dxfId="486" priority="468">
      <formula>ISERROR(O49)</formula>
    </cfRule>
  </conditionalFormatting>
  <conditionalFormatting sqref="O52">
    <cfRule type="containsErrors" dxfId="485" priority="467">
      <formula>ISERROR(O52)</formula>
    </cfRule>
  </conditionalFormatting>
  <conditionalFormatting sqref="O49">
    <cfRule type="containsErrors" dxfId="484" priority="466">
      <formula>ISERROR(O49)</formula>
    </cfRule>
  </conditionalFormatting>
  <conditionalFormatting sqref="O52">
    <cfRule type="containsErrors" dxfId="483" priority="465">
      <formula>ISERROR(O52)</formula>
    </cfRule>
  </conditionalFormatting>
  <conditionalFormatting sqref="O49">
    <cfRule type="containsErrors" dxfId="482" priority="464">
      <formula>ISERROR(O49)</formula>
    </cfRule>
  </conditionalFormatting>
  <conditionalFormatting sqref="O52">
    <cfRule type="containsErrors" dxfId="481" priority="463">
      <formula>ISERROR(O52)</formula>
    </cfRule>
  </conditionalFormatting>
  <conditionalFormatting sqref="O49">
    <cfRule type="containsErrors" dxfId="480" priority="462">
      <formula>ISERROR(O49)</formula>
    </cfRule>
  </conditionalFormatting>
  <conditionalFormatting sqref="O52">
    <cfRule type="containsErrors" dxfId="479" priority="461">
      <formula>ISERROR(O52)</formula>
    </cfRule>
  </conditionalFormatting>
  <conditionalFormatting sqref="O49">
    <cfRule type="containsErrors" dxfId="478" priority="460">
      <formula>ISERROR(O49)</formula>
    </cfRule>
  </conditionalFormatting>
  <conditionalFormatting sqref="O52">
    <cfRule type="containsErrors" dxfId="477" priority="459">
      <formula>ISERROR(O52)</formula>
    </cfRule>
  </conditionalFormatting>
  <conditionalFormatting sqref="O49">
    <cfRule type="containsErrors" dxfId="476" priority="458">
      <formula>ISERROR(O49)</formula>
    </cfRule>
  </conditionalFormatting>
  <conditionalFormatting sqref="O52">
    <cfRule type="containsErrors" dxfId="475" priority="457">
      <formula>ISERROR(O52)</formula>
    </cfRule>
  </conditionalFormatting>
  <conditionalFormatting sqref="O49">
    <cfRule type="containsErrors" dxfId="474" priority="456">
      <formula>ISERROR(O49)</formula>
    </cfRule>
  </conditionalFormatting>
  <conditionalFormatting sqref="O52">
    <cfRule type="containsErrors" dxfId="473" priority="455">
      <formula>ISERROR(O52)</formula>
    </cfRule>
  </conditionalFormatting>
  <conditionalFormatting sqref="O49">
    <cfRule type="containsErrors" dxfId="472" priority="454">
      <formula>ISERROR(O49)</formula>
    </cfRule>
  </conditionalFormatting>
  <conditionalFormatting sqref="O52">
    <cfRule type="containsErrors" dxfId="471" priority="453">
      <formula>ISERROR(O52)</formula>
    </cfRule>
  </conditionalFormatting>
  <conditionalFormatting sqref="O49">
    <cfRule type="containsErrors" dxfId="470" priority="452">
      <formula>ISERROR(O49)</formula>
    </cfRule>
  </conditionalFormatting>
  <conditionalFormatting sqref="O52">
    <cfRule type="containsErrors" dxfId="469" priority="451">
      <formula>ISERROR(O52)</formula>
    </cfRule>
  </conditionalFormatting>
  <conditionalFormatting sqref="O49">
    <cfRule type="containsErrors" dxfId="468" priority="450">
      <formula>ISERROR(O49)</formula>
    </cfRule>
  </conditionalFormatting>
  <conditionalFormatting sqref="O52">
    <cfRule type="containsErrors" dxfId="467" priority="449">
      <formula>ISERROR(O52)</formula>
    </cfRule>
  </conditionalFormatting>
  <conditionalFormatting sqref="O49">
    <cfRule type="containsErrors" dxfId="466" priority="448">
      <formula>ISERROR(O49)</formula>
    </cfRule>
  </conditionalFormatting>
  <conditionalFormatting sqref="O52">
    <cfRule type="containsErrors" dxfId="465" priority="447">
      <formula>ISERROR(O52)</formula>
    </cfRule>
  </conditionalFormatting>
  <conditionalFormatting sqref="O49">
    <cfRule type="containsErrors" dxfId="464" priority="446">
      <formula>ISERROR(O49)</formula>
    </cfRule>
  </conditionalFormatting>
  <conditionalFormatting sqref="O52">
    <cfRule type="containsErrors" dxfId="463" priority="445">
      <formula>ISERROR(O52)</formula>
    </cfRule>
  </conditionalFormatting>
  <conditionalFormatting sqref="O49">
    <cfRule type="containsErrors" dxfId="462" priority="444">
      <formula>ISERROR(O49)</formula>
    </cfRule>
  </conditionalFormatting>
  <conditionalFormatting sqref="O52">
    <cfRule type="containsErrors" dxfId="461" priority="443">
      <formula>ISERROR(O52)</formula>
    </cfRule>
  </conditionalFormatting>
  <conditionalFormatting sqref="O49">
    <cfRule type="containsErrors" dxfId="460" priority="442">
      <formula>ISERROR(O49)</formula>
    </cfRule>
  </conditionalFormatting>
  <conditionalFormatting sqref="O52">
    <cfRule type="containsErrors" dxfId="459" priority="441">
      <formula>ISERROR(O52)</formula>
    </cfRule>
  </conditionalFormatting>
  <conditionalFormatting sqref="O49">
    <cfRule type="containsErrors" dxfId="458" priority="440">
      <formula>ISERROR(O49)</formula>
    </cfRule>
  </conditionalFormatting>
  <conditionalFormatting sqref="O52">
    <cfRule type="containsErrors" dxfId="457" priority="439">
      <formula>ISERROR(O52)</formula>
    </cfRule>
  </conditionalFormatting>
  <conditionalFormatting sqref="O52">
    <cfRule type="containsErrors" dxfId="456" priority="438">
      <formula>ISERROR(O52)</formula>
    </cfRule>
  </conditionalFormatting>
  <conditionalFormatting sqref="O49">
    <cfRule type="containsErrors" dxfId="455" priority="437">
      <formula>ISERROR(O49)</formula>
    </cfRule>
  </conditionalFormatting>
  <conditionalFormatting sqref="O52">
    <cfRule type="containsErrors" dxfId="454" priority="436">
      <formula>ISERROR(O52)</formula>
    </cfRule>
  </conditionalFormatting>
  <conditionalFormatting sqref="O49">
    <cfRule type="containsErrors" dxfId="453" priority="435">
      <formula>ISERROR(O49)</formula>
    </cfRule>
  </conditionalFormatting>
  <conditionalFormatting sqref="O52">
    <cfRule type="containsErrors" dxfId="452" priority="434">
      <formula>ISERROR(O52)</formula>
    </cfRule>
  </conditionalFormatting>
  <conditionalFormatting sqref="O49">
    <cfRule type="containsErrors" dxfId="451" priority="433">
      <formula>ISERROR(O49)</formula>
    </cfRule>
  </conditionalFormatting>
  <conditionalFormatting sqref="N49:O56">
    <cfRule type="containsErrors" dxfId="450" priority="432">
      <formula>ISERROR(N49)</formula>
    </cfRule>
  </conditionalFormatting>
  <conditionalFormatting sqref="N49:O56">
    <cfRule type="containsErrors" dxfId="449" priority="431">
      <formula>ISERROR(N49)</formula>
    </cfRule>
  </conditionalFormatting>
  <conditionalFormatting sqref="N53:N56">
    <cfRule type="cellIs" dxfId="448" priority="430" operator="notEqual">
      <formula>0</formula>
    </cfRule>
  </conditionalFormatting>
  <conditionalFormatting sqref="N49:O56">
    <cfRule type="containsErrors" dxfId="447" priority="429">
      <formula>ISERROR(N49)</formula>
    </cfRule>
  </conditionalFormatting>
  <conditionalFormatting sqref="N49:O56">
    <cfRule type="containsErrors" dxfId="446" priority="428">
      <formula>ISERROR(N49)</formula>
    </cfRule>
  </conditionalFormatting>
  <conditionalFormatting sqref="N53:N56">
    <cfRule type="cellIs" dxfId="445" priority="427" operator="notEqual">
      <formula>0</formula>
    </cfRule>
  </conditionalFormatting>
  <conditionalFormatting sqref="N31:O38">
    <cfRule type="containsErrors" dxfId="444" priority="426">
      <formula>ISERROR(N31)</formula>
    </cfRule>
  </conditionalFormatting>
  <conditionalFormatting sqref="N31:O38">
    <cfRule type="containsErrors" dxfId="443" priority="425">
      <formula>ISERROR(N31)</formula>
    </cfRule>
  </conditionalFormatting>
  <conditionalFormatting sqref="N35:N38">
    <cfRule type="cellIs" dxfId="442" priority="424" operator="notEqual">
      <formula>0</formula>
    </cfRule>
  </conditionalFormatting>
  <conditionalFormatting sqref="N49:O56">
    <cfRule type="containsErrors" dxfId="441" priority="423">
      <formula>ISERROR(N49)</formula>
    </cfRule>
  </conditionalFormatting>
  <conditionalFormatting sqref="N49:O56">
    <cfRule type="containsErrors" dxfId="440" priority="422">
      <formula>ISERROR(N49)</formula>
    </cfRule>
  </conditionalFormatting>
  <conditionalFormatting sqref="N53:N56">
    <cfRule type="cellIs" dxfId="439" priority="421" operator="notEqual">
      <formula>0</formula>
    </cfRule>
  </conditionalFormatting>
  <conditionalFormatting sqref="N1:N9 N11 N19:N110">
    <cfRule type="containsErrors" dxfId="438" priority="420">
      <formula>ISERROR(N1)</formula>
    </cfRule>
  </conditionalFormatting>
  <conditionalFormatting sqref="N1:N9 N11 N19:N110">
    <cfRule type="containsErrors" dxfId="437" priority="419">
      <formula>ISERROR(N1)</formula>
    </cfRule>
  </conditionalFormatting>
  <conditionalFormatting sqref="N1:N9 N11 N19:N110">
    <cfRule type="containsErrors" dxfId="436" priority="418">
      <formula>ISERROR(N1)</formula>
    </cfRule>
  </conditionalFormatting>
  <conditionalFormatting sqref="N94:N110">
    <cfRule type="containsErrors" dxfId="435" priority="417">
      <formula>ISERROR(N94)</formula>
    </cfRule>
  </conditionalFormatting>
  <conditionalFormatting sqref="N94:N110">
    <cfRule type="containsErrors" dxfId="434" priority="416">
      <formula>ISERROR(N94)</formula>
    </cfRule>
  </conditionalFormatting>
  <conditionalFormatting sqref="N107:N110">
    <cfRule type="cellIs" dxfId="433" priority="415" operator="notEqual">
      <formula>0</formula>
    </cfRule>
  </conditionalFormatting>
  <conditionalFormatting sqref="N76:N92">
    <cfRule type="containsErrors" dxfId="432" priority="414">
      <formula>ISERROR(N76)</formula>
    </cfRule>
  </conditionalFormatting>
  <conditionalFormatting sqref="N76:N92">
    <cfRule type="containsErrors" dxfId="431" priority="413">
      <formula>ISERROR(N76)</formula>
    </cfRule>
  </conditionalFormatting>
  <conditionalFormatting sqref="N89:N92">
    <cfRule type="cellIs" dxfId="430" priority="412" operator="notEqual">
      <formula>0</formula>
    </cfRule>
  </conditionalFormatting>
  <conditionalFormatting sqref="N58:N74">
    <cfRule type="containsErrors" dxfId="429" priority="411">
      <formula>ISERROR(N58)</formula>
    </cfRule>
  </conditionalFormatting>
  <conditionalFormatting sqref="N58:N74">
    <cfRule type="containsErrors" dxfId="428" priority="410">
      <formula>ISERROR(N58)</formula>
    </cfRule>
  </conditionalFormatting>
  <conditionalFormatting sqref="N71:N74">
    <cfRule type="cellIs" dxfId="427" priority="409" operator="notEqual">
      <formula>0</formula>
    </cfRule>
  </conditionalFormatting>
  <conditionalFormatting sqref="N40:N56">
    <cfRule type="containsErrors" dxfId="426" priority="408">
      <formula>ISERROR(N40)</formula>
    </cfRule>
  </conditionalFormatting>
  <conditionalFormatting sqref="N40:N56">
    <cfRule type="containsErrors" dxfId="425" priority="407">
      <formula>ISERROR(N40)</formula>
    </cfRule>
  </conditionalFormatting>
  <conditionalFormatting sqref="N53:N56">
    <cfRule type="cellIs" dxfId="424" priority="406" operator="notEqual">
      <formula>0</formula>
    </cfRule>
  </conditionalFormatting>
  <conditionalFormatting sqref="N4:N9 N11 N19:N20">
    <cfRule type="containsErrors" dxfId="423" priority="405">
      <formula>ISERROR(N4)</formula>
    </cfRule>
  </conditionalFormatting>
  <conditionalFormatting sqref="N4:N9 N11">
    <cfRule type="containsErrors" dxfId="422" priority="404">
      <formula>ISERROR(N4)</formula>
    </cfRule>
  </conditionalFormatting>
  <conditionalFormatting sqref="N17:N20">
    <cfRule type="cellIs" dxfId="421" priority="403" operator="notEqual">
      <formula>0</formula>
    </cfRule>
  </conditionalFormatting>
  <conditionalFormatting sqref="N22:N38">
    <cfRule type="containsErrors" dxfId="420" priority="402">
      <formula>ISERROR(N22)</formula>
    </cfRule>
  </conditionalFormatting>
  <conditionalFormatting sqref="N22:N38">
    <cfRule type="containsErrors" dxfId="419" priority="401">
      <formula>ISERROR(N22)</formula>
    </cfRule>
  </conditionalFormatting>
  <conditionalFormatting sqref="N35:N38">
    <cfRule type="cellIs" dxfId="418" priority="400" operator="notEqual">
      <formula>0</formula>
    </cfRule>
  </conditionalFormatting>
  <conditionalFormatting sqref="N50">
    <cfRule type="containsErrors" dxfId="417" priority="399">
      <formula>ISERROR(N50)</formula>
    </cfRule>
  </conditionalFormatting>
  <conditionalFormatting sqref="N50">
    <cfRule type="containsErrors" dxfId="416" priority="398">
      <formula>ISERROR(N50)</formula>
    </cfRule>
  </conditionalFormatting>
  <conditionalFormatting sqref="N68">
    <cfRule type="containsErrors" dxfId="415" priority="397">
      <formula>ISERROR(N68)</formula>
    </cfRule>
  </conditionalFormatting>
  <conditionalFormatting sqref="N68">
    <cfRule type="containsErrors" dxfId="414" priority="396">
      <formula>ISERROR(N68)</formula>
    </cfRule>
  </conditionalFormatting>
  <conditionalFormatting sqref="N86">
    <cfRule type="containsErrors" dxfId="413" priority="395">
      <formula>ISERROR(N86)</formula>
    </cfRule>
  </conditionalFormatting>
  <conditionalFormatting sqref="N86">
    <cfRule type="containsErrors" dxfId="412" priority="394">
      <formula>ISERROR(N86)</formula>
    </cfRule>
  </conditionalFormatting>
  <conditionalFormatting sqref="N104">
    <cfRule type="containsErrors" dxfId="411" priority="393">
      <formula>ISERROR(N104)</formula>
    </cfRule>
  </conditionalFormatting>
  <conditionalFormatting sqref="N104">
    <cfRule type="containsErrors" dxfId="410" priority="392">
      <formula>ISERROR(N104)</formula>
    </cfRule>
  </conditionalFormatting>
  <conditionalFormatting sqref="N31:N38">
    <cfRule type="containsErrors" dxfId="409" priority="391">
      <formula>ISERROR(N31)</formula>
    </cfRule>
  </conditionalFormatting>
  <conditionalFormatting sqref="N31:N38">
    <cfRule type="containsErrors" dxfId="408" priority="390">
      <formula>ISERROR(N31)</formula>
    </cfRule>
  </conditionalFormatting>
  <conditionalFormatting sqref="N35:N38">
    <cfRule type="cellIs" dxfId="407" priority="389" operator="notEqual">
      <formula>0</formula>
    </cfRule>
  </conditionalFormatting>
  <conditionalFormatting sqref="N49:N56">
    <cfRule type="containsErrors" dxfId="406" priority="388">
      <formula>ISERROR(N49)</formula>
    </cfRule>
  </conditionalFormatting>
  <conditionalFormatting sqref="N49:N56">
    <cfRule type="containsErrors" dxfId="405" priority="387">
      <formula>ISERROR(N49)</formula>
    </cfRule>
  </conditionalFormatting>
  <conditionalFormatting sqref="N53:N56">
    <cfRule type="cellIs" dxfId="404" priority="386" operator="notEqual">
      <formula>0</formula>
    </cfRule>
  </conditionalFormatting>
  <conditionalFormatting sqref="N49:N56">
    <cfRule type="containsErrors" dxfId="403" priority="385">
      <formula>ISERROR(N49)</formula>
    </cfRule>
  </conditionalFormatting>
  <conditionalFormatting sqref="N49:N56">
    <cfRule type="containsErrors" dxfId="402" priority="384">
      <formula>ISERROR(N49)</formula>
    </cfRule>
  </conditionalFormatting>
  <conditionalFormatting sqref="N53:N56">
    <cfRule type="cellIs" dxfId="401" priority="383" operator="notEqual">
      <formula>0</formula>
    </cfRule>
  </conditionalFormatting>
  <conditionalFormatting sqref="N31:N38">
    <cfRule type="containsErrors" dxfId="400" priority="382">
      <formula>ISERROR(N31)</formula>
    </cfRule>
  </conditionalFormatting>
  <conditionalFormatting sqref="N31:N38">
    <cfRule type="containsErrors" dxfId="399" priority="381">
      <formula>ISERROR(N31)</formula>
    </cfRule>
  </conditionalFormatting>
  <conditionalFormatting sqref="N35:N38">
    <cfRule type="cellIs" dxfId="398" priority="380" operator="notEqual">
      <formula>0</formula>
    </cfRule>
  </conditionalFormatting>
  <conditionalFormatting sqref="N49:N56">
    <cfRule type="containsErrors" dxfId="397" priority="379">
      <formula>ISERROR(N49)</formula>
    </cfRule>
  </conditionalFormatting>
  <conditionalFormatting sqref="N49:N56">
    <cfRule type="containsErrors" dxfId="396" priority="378">
      <formula>ISERROR(N49)</formula>
    </cfRule>
  </conditionalFormatting>
  <conditionalFormatting sqref="N53:N56">
    <cfRule type="cellIs" dxfId="395" priority="377" operator="notEqual">
      <formula>0</formula>
    </cfRule>
  </conditionalFormatting>
  <conditionalFormatting sqref="N1:N9 N11 N19:N110">
    <cfRule type="containsErrors" dxfId="394" priority="376">
      <formula>ISERROR(N1)</formula>
    </cfRule>
  </conditionalFormatting>
  <conditionalFormatting sqref="N1:N9 N11 N19:N110">
    <cfRule type="containsErrors" dxfId="393" priority="375">
      <formula>ISERROR(N1)</formula>
    </cfRule>
  </conditionalFormatting>
  <conditionalFormatting sqref="N1:N9 N11 N19:N110">
    <cfRule type="containsErrors" dxfId="392" priority="374">
      <formula>ISERROR(N1)</formula>
    </cfRule>
  </conditionalFormatting>
  <conditionalFormatting sqref="N94:N110">
    <cfRule type="containsErrors" dxfId="391" priority="373">
      <formula>ISERROR(N94)</formula>
    </cfRule>
  </conditionalFormatting>
  <conditionalFormatting sqref="N94:N110">
    <cfRule type="containsErrors" dxfId="390" priority="372">
      <formula>ISERROR(N94)</formula>
    </cfRule>
  </conditionalFormatting>
  <conditionalFormatting sqref="N107:N110">
    <cfRule type="cellIs" dxfId="389" priority="371" operator="notEqual">
      <formula>0</formula>
    </cfRule>
  </conditionalFormatting>
  <conditionalFormatting sqref="N76:N92">
    <cfRule type="containsErrors" dxfId="388" priority="370">
      <formula>ISERROR(N76)</formula>
    </cfRule>
  </conditionalFormatting>
  <conditionalFormatting sqref="N76:N92">
    <cfRule type="containsErrors" dxfId="387" priority="369">
      <formula>ISERROR(N76)</formula>
    </cfRule>
  </conditionalFormatting>
  <conditionalFormatting sqref="N89:N92">
    <cfRule type="cellIs" dxfId="386" priority="368" operator="notEqual">
      <formula>0</formula>
    </cfRule>
  </conditionalFormatting>
  <conditionalFormatting sqref="N58:N74">
    <cfRule type="containsErrors" dxfId="385" priority="367">
      <formula>ISERROR(N58)</formula>
    </cfRule>
  </conditionalFormatting>
  <conditionalFormatting sqref="N58:N74">
    <cfRule type="containsErrors" dxfId="384" priority="366">
      <formula>ISERROR(N58)</formula>
    </cfRule>
  </conditionalFormatting>
  <conditionalFormatting sqref="N71:N74">
    <cfRule type="cellIs" dxfId="383" priority="365" operator="notEqual">
      <formula>0</formula>
    </cfRule>
  </conditionalFormatting>
  <conditionalFormatting sqref="N40:N56">
    <cfRule type="containsErrors" dxfId="382" priority="364">
      <formula>ISERROR(N40)</formula>
    </cfRule>
  </conditionalFormatting>
  <conditionalFormatting sqref="N40:N56">
    <cfRule type="containsErrors" dxfId="381" priority="363">
      <formula>ISERROR(N40)</formula>
    </cfRule>
  </conditionalFormatting>
  <conditionalFormatting sqref="N53:N56">
    <cfRule type="cellIs" dxfId="380" priority="362" operator="notEqual">
      <formula>0</formula>
    </cfRule>
  </conditionalFormatting>
  <conditionalFormatting sqref="N4:N9 N11 N19:N20">
    <cfRule type="containsErrors" dxfId="379" priority="361">
      <formula>ISERROR(N4)</formula>
    </cfRule>
  </conditionalFormatting>
  <conditionalFormatting sqref="N4:N9 N11">
    <cfRule type="containsErrors" dxfId="378" priority="360">
      <formula>ISERROR(N4)</formula>
    </cfRule>
  </conditionalFormatting>
  <conditionalFormatting sqref="N17:N20">
    <cfRule type="cellIs" dxfId="377" priority="359" operator="notEqual">
      <formula>0</formula>
    </cfRule>
  </conditionalFormatting>
  <conditionalFormatting sqref="N22:N38">
    <cfRule type="containsErrors" dxfId="376" priority="358">
      <formula>ISERROR(N22)</formula>
    </cfRule>
  </conditionalFormatting>
  <conditionalFormatting sqref="N22:N38">
    <cfRule type="containsErrors" dxfId="375" priority="357">
      <formula>ISERROR(N22)</formula>
    </cfRule>
  </conditionalFormatting>
  <conditionalFormatting sqref="N35:N38">
    <cfRule type="cellIs" dxfId="374" priority="356" operator="notEqual">
      <formula>0</formula>
    </cfRule>
  </conditionalFormatting>
  <conditionalFormatting sqref="N50">
    <cfRule type="containsErrors" dxfId="373" priority="355">
      <formula>ISERROR(N50)</formula>
    </cfRule>
  </conditionalFormatting>
  <conditionalFormatting sqref="N50">
    <cfRule type="containsErrors" dxfId="372" priority="354">
      <formula>ISERROR(N50)</formula>
    </cfRule>
  </conditionalFormatting>
  <conditionalFormatting sqref="N68">
    <cfRule type="containsErrors" dxfId="371" priority="353">
      <formula>ISERROR(N68)</formula>
    </cfRule>
  </conditionalFormatting>
  <conditionalFormatting sqref="N68">
    <cfRule type="containsErrors" dxfId="370" priority="352">
      <formula>ISERROR(N68)</formula>
    </cfRule>
  </conditionalFormatting>
  <conditionalFormatting sqref="N86">
    <cfRule type="containsErrors" dxfId="369" priority="351">
      <formula>ISERROR(N86)</formula>
    </cfRule>
  </conditionalFormatting>
  <conditionalFormatting sqref="N86">
    <cfRule type="containsErrors" dxfId="368" priority="350">
      <formula>ISERROR(N86)</formula>
    </cfRule>
  </conditionalFormatting>
  <conditionalFormatting sqref="N104">
    <cfRule type="containsErrors" dxfId="367" priority="349">
      <formula>ISERROR(N104)</formula>
    </cfRule>
  </conditionalFormatting>
  <conditionalFormatting sqref="N104">
    <cfRule type="containsErrors" dxfId="366" priority="348">
      <formula>ISERROR(N104)</formula>
    </cfRule>
  </conditionalFormatting>
  <conditionalFormatting sqref="N31:N38">
    <cfRule type="containsErrors" dxfId="365" priority="347">
      <formula>ISERROR(N31)</formula>
    </cfRule>
  </conditionalFormatting>
  <conditionalFormatting sqref="N31:N38">
    <cfRule type="containsErrors" dxfId="364" priority="346">
      <formula>ISERROR(N31)</formula>
    </cfRule>
  </conditionalFormatting>
  <conditionalFormatting sqref="N35:N38">
    <cfRule type="cellIs" dxfId="363" priority="345" operator="notEqual">
      <formula>0</formula>
    </cfRule>
  </conditionalFormatting>
  <conditionalFormatting sqref="N49:N56">
    <cfRule type="containsErrors" dxfId="362" priority="344">
      <formula>ISERROR(N49)</formula>
    </cfRule>
  </conditionalFormatting>
  <conditionalFormatting sqref="N49:N56">
    <cfRule type="containsErrors" dxfId="361" priority="343">
      <formula>ISERROR(N49)</formula>
    </cfRule>
  </conditionalFormatting>
  <conditionalFormatting sqref="N53:N56">
    <cfRule type="cellIs" dxfId="360" priority="342" operator="notEqual">
      <formula>0</formula>
    </cfRule>
  </conditionalFormatting>
  <conditionalFormatting sqref="N49:N56">
    <cfRule type="containsErrors" dxfId="359" priority="341">
      <formula>ISERROR(N49)</formula>
    </cfRule>
  </conditionalFormatting>
  <conditionalFormatting sqref="N49:N56">
    <cfRule type="containsErrors" dxfId="358" priority="340">
      <formula>ISERROR(N49)</formula>
    </cfRule>
  </conditionalFormatting>
  <conditionalFormatting sqref="N53:N56">
    <cfRule type="cellIs" dxfId="357" priority="339" operator="notEqual">
      <formula>0</formula>
    </cfRule>
  </conditionalFormatting>
  <conditionalFormatting sqref="N31:N38">
    <cfRule type="containsErrors" dxfId="356" priority="338">
      <formula>ISERROR(N31)</formula>
    </cfRule>
  </conditionalFormatting>
  <conditionalFormatting sqref="N31:N38">
    <cfRule type="containsErrors" dxfId="355" priority="337">
      <formula>ISERROR(N31)</formula>
    </cfRule>
  </conditionalFormatting>
  <conditionalFormatting sqref="N35:N38">
    <cfRule type="cellIs" dxfId="354" priority="336" operator="notEqual">
      <formula>0</formula>
    </cfRule>
  </conditionalFormatting>
  <conditionalFormatting sqref="N49:N56">
    <cfRule type="containsErrors" dxfId="353" priority="335">
      <formula>ISERROR(N49)</formula>
    </cfRule>
  </conditionalFormatting>
  <conditionalFormatting sqref="N49:N56">
    <cfRule type="containsErrors" dxfId="352" priority="334">
      <formula>ISERROR(N49)</formula>
    </cfRule>
  </conditionalFormatting>
  <conditionalFormatting sqref="N53:N56">
    <cfRule type="cellIs" dxfId="351" priority="333" operator="notEqual">
      <formula>0</formula>
    </cfRule>
  </conditionalFormatting>
  <conditionalFormatting sqref="N19:N20">
    <cfRule type="containsErrors" dxfId="350" priority="332">
      <formula>ISERROR(N19)</formula>
    </cfRule>
  </conditionalFormatting>
  <conditionalFormatting sqref="N17:N20">
    <cfRule type="cellIs" dxfId="349" priority="331" operator="notEqual">
      <formula>0</formula>
    </cfRule>
  </conditionalFormatting>
  <conditionalFormatting sqref="N19:N20">
    <cfRule type="containsErrors" dxfId="348" priority="330">
      <formula>ISERROR(N19)</formula>
    </cfRule>
  </conditionalFormatting>
  <conditionalFormatting sqref="N17:N20">
    <cfRule type="cellIs" dxfId="347" priority="329" operator="notEqual">
      <formula>0</formula>
    </cfRule>
  </conditionalFormatting>
  <conditionalFormatting sqref="N19:N20">
    <cfRule type="containsErrors" dxfId="346" priority="328">
      <formula>ISERROR(N19)</formula>
    </cfRule>
  </conditionalFormatting>
  <conditionalFormatting sqref="N17:N20">
    <cfRule type="cellIs" dxfId="345" priority="327" operator="notEqual">
      <formula>0</formula>
    </cfRule>
  </conditionalFormatting>
  <conditionalFormatting sqref="N19:N20">
    <cfRule type="containsErrors" dxfId="344" priority="326">
      <formula>ISERROR(N19)</formula>
    </cfRule>
  </conditionalFormatting>
  <conditionalFormatting sqref="N17:N20">
    <cfRule type="cellIs" dxfId="343" priority="325" operator="notEqual">
      <formula>0</formula>
    </cfRule>
  </conditionalFormatting>
  <conditionalFormatting sqref="N19:N20">
    <cfRule type="containsErrors" dxfId="342" priority="324">
      <formula>ISERROR(N19)</formula>
    </cfRule>
  </conditionalFormatting>
  <conditionalFormatting sqref="N17:N20">
    <cfRule type="cellIs" dxfId="341" priority="323" operator="notEqual">
      <formula>0</formula>
    </cfRule>
  </conditionalFormatting>
  <conditionalFormatting sqref="N37:N38">
    <cfRule type="containsErrors" dxfId="340" priority="322">
      <formula>ISERROR(N37)</formula>
    </cfRule>
  </conditionalFormatting>
  <conditionalFormatting sqref="N35:N38">
    <cfRule type="cellIs" dxfId="339" priority="321" operator="notEqual">
      <formula>0</formula>
    </cfRule>
  </conditionalFormatting>
  <conditionalFormatting sqref="N37:N38">
    <cfRule type="containsErrors" dxfId="338" priority="320">
      <formula>ISERROR(N37)</formula>
    </cfRule>
  </conditionalFormatting>
  <conditionalFormatting sqref="N35:N38">
    <cfRule type="cellIs" dxfId="337" priority="319" operator="notEqual">
      <formula>0</formula>
    </cfRule>
  </conditionalFormatting>
  <conditionalFormatting sqref="N37:N38">
    <cfRule type="containsErrors" dxfId="336" priority="318">
      <formula>ISERROR(N37)</formula>
    </cfRule>
  </conditionalFormatting>
  <conditionalFormatting sqref="N35:N38">
    <cfRule type="cellIs" dxfId="335" priority="317" operator="notEqual">
      <formula>0</formula>
    </cfRule>
  </conditionalFormatting>
  <conditionalFormatting sqref="N37:N38">
    <cfRule type="containsErrors" dxfId="334" priority="316">
      <formula>ISERROR(N37)</formula>
    </cfRule>
  </conditionalFormatting>
  <conditionalFormatting sqref="N35:N38">
    <cfRule type="cellIs" dxfId="333" priority="315" operator="notEqual">
      <formula>0</formula>
    </cfRule>
  </conditionalFormatting>
  <conditionalFormatting sqref="N37:N38">
    <cfRule type="containsErrors" dxfId="332" priority="314">
      <formula>ISERROR(N37)</formula>
    </cfRule>
  </conditionalFormatting>
  <conditionalFormatting sqref="N35:N38">
    <cfRule type="cellIs" dxfId="331" priority="313" operator="notEqual">
      <formula>0</formula>
    </cfRule>
  </conditionalFormatting>
  <conditionalFormatting sqref="N55:N56">
    <cfRule type="containsErrors" dxfId="330" priority="312">
      <formula>ISERROR(N55)</formula>
    </cfRule>
  </conditionalFormatting>
  <conditionalFormatting sqref="N53:N56">
    <cfRule type="cellIs" dxfId="329" priority="311" operator="notEqual">
      <formula>0</formula>
    </cfRule>
  </conditionalFormatting>
  <conditionalFormatting sqref="N55:N56">
    <cfRule type="containsErrors" dxfId="328" priority="310">
      <formula>ISERROR(N55)</formula>
    </cfRule>
  </conditionalFormatting>
  <conditionalFormatting sqref="N53:N56">
    <cfRule type="cellIs" dxfId="327" priority="309" operator="notEqual">
      <formula>0</formula>
    </cfRule>
  </conditionalFormatting>
  <conditionalFormatting sqref="N55:N56">
    <cfRule type="containsErrors" dxfId="326" priority="308">
      <formula>ISERROR(N55)</formula>
    </cfRule>
  </conditionalFormatting>
  <conditionalFormatting sqref="N53:N56">
    <cfRule type="cellIs" dxfId="325" priority="307" operator="notEqual">
      <formula>0</formula>
    </cfRule>
  </conditionalFormatting>
  <conditionalFormatting sqref="N55:N56">
    <cfRule type="containsErrors" dxfId="324" priority="306">
      <formula>ISERROR(N55)</formula>
    </cfRule>
  </conditionalFormatting>
  <conditionalFormatting sqref="N53:N56">
    <cfRule type="cellIs" dxfId="323" priority="305" operator="notEqual">
      <formula>0</formula>
    </cfRule>
  </conditionalFormatting>
  <conditionalFormatting sqref="N55:N56">
    <cfRule type="containsErrors" dxfId="322" priority="304">
      <formula>ISERROR(N55)</formula>
    </cfRule>
  </conditionalFormatting>
  <conditionalFormatting sqref="N53:N56">
    <cfRule type="cellIs" dxfId="321" priority="303" operator="notEqual">
      <formula>0</formula>
    </cfRule>
  </conditionalFormatting>
  <conditionalFormatting sqref="N73:N74">
    <cfRule type="containsErrors" dxfId="320" priority="302">
      <formula>ISERROR(N73)</formula>
    </cfRule>
  </conditionalFormatting>
  <conditionalFormatting sqref="N71:N74">
    <cfRule type="cellIs" dxfId="319" priority="301" operator="notEqual">
      <formula>0</formula>
    </cfRule>
  </conditionalFormatting>
  <conditionalFormatting sqref="N73:N74">
    <cfRule type="containsErrors" dxfId="318" priority="300">
      <formula>ISERROR(N73)</formula>
    </cfRule>
  </conditionalFormatting>
  <conditionalFormatting sqref="N71:N74">
    <cfRule type="cellIs" dxfId="317" priority="299" operator="notEqual">
      <formula>0</formula>
    </cfRule>
  </conditionalFormatting>
  <conditionalFormatting sqref="N73:N74">
    <cfRule type="containsErrors" dxfId="316" priority="298">
      <formula>ISERROR(N73)</formula>
    </cfRule>
  </conditionalFormatting>
  <conditionalFormatting sqref="N71:N74">
    <cfRule type="cellIs" dxfId="315" priority="297" operator="notEqual">
      <formula>0</formula>
    </cfRule>
  </conditionalFormatting>
  <conditionalFormatting sqref="N73:N74">
    <cfRule type="containsErrors" dxfId="314" priority="296">
      <formula>ISERROR(N73)</formula>
    </cfRule>
  </conditionalFormatting>
  <conditionalFormatting sqref="N71:N74">
    <cfRule type="cellIs" dxfId="313" priority="295" operator="notEqual">
      <formula>0</formula>
    </cfRule>
  </conditionalFormatting>
  <conditionalFormatting sqref="N73:N74">
    <cfRule type="containsErrors" dxfId="312" priority="294">
      <formula>ISERROR(N73)</formula>
    </cfRule>
  </conditionalFormatting>
  <conditionalFormatting sqref="N71:N74">
    <cfRule type="cellIs" dxfId="311" priority="293" operator="notEqual">
      <formula>0</formula>
    </cfRule>
  </conditionalFormatting>
  <conditionalFormatting sqref="N91:N92">
    <cfRule type="containsErrors" dxfId="310" priority="292">
      <formula>ISERROR(N91)</formula>
    </cfRule>
  </conditionalFormatting>
  <conditionalFormatting sqref="N89:N92">
    <cfRule type="cellIs" dxfId="309" priority="291" operator="notEqual">
      <formula>0</formula>
    </cfRule>
  </conditionalFormatting>
  <conditionalFormatting sqref="N91:N92">
    <cfRule type="containsErrors" dxfId="308" priority="290">
      <formula>ISERROR(N91)</formula>
    </cfRule>
  </conditionalFormatting>
  <conditionalFormatting sqref="N89:N92">
    <cfRule type="cellIs" dxfId="307" priority="289" operator="notEqual">
      <formula>0</formula>
    </cfRule>
  </conditionalFormatting>
  <conditionalFormatting sqref="N91:N92">
    <cfRule type="containsErrors" dxfId="306" priority="288">
      <formula>ISERROR(N91)</formula>
    </cfRule>
  </conditionalFormatting>
  <conditionalFormatting sqref="N89:N92">
    <cfRule type="cellIs" dxfId="305" priority="287" operator="notEqual">
      <formula>0</formula>
    </cfRule>
  </conditionalFormatting>
  <conditionalFormatting sqref="N91:N92">
    <cfRule type="containsErrors" dxfId="304" priority="286">
      <formula>ISERROR(N91)</formula>
    </cfRule>
  </conditionalFormatting>
  <conditionalFormatting sqref="N89:N92">
    <cfRule type="cellIs" dxfId="303" priority="285" operator="notEqual">
      <formula>0</formula>
    </cfRule>
  </conditionalFormatting>
  <conditionalFormatting sqref="N91:N92">
    <cfRule type="containsErrors" dxfId="302" priority="284">
      <formula>ISERROR(N91)</formula>
    </cfRule>
  </conditionalFormatting>
  <conditionalFormatting sqref="N89:N92">
    <cfRule type="cellIs" dxfId="301" priority="283" operator="notEqual">
      <formula>0</formula>
    </cfRule>
  </conditionalFormatting>
  <conditionalFormatting sqref="N109:N110">
    <cfRule type="containsErrors" dxfId="300" priority="282">
      <formula>ISERROR(N109)</formula>
    </cfRule>
  </conditionalFormatting>
  <conditionalFormatting sqref="N107:N110">
    <cfRule type="cellIs" dxfId="299" priority="281" operator="notEqual">
      <formula>0</formula>
    </cfRule>
  </conditionalFormatting>
  <conditionalFormatting sqref="N109:N110">
    <cfRule type="containsErrors" dxfId="298" priority="280">
      <formula>ISERROR(N109)</formula>
    </cfRule>
  </conditionalFormatting>
  <conditionalFormatting sqref="N107:N110">
    <cfRule type="cellIs" dxfId="297" priority="279" operator="notEqual">
      <formula>0</formula>
    </cfRule>
  </conditionalFormatting>
  <conditionalFormatting sqref="N109:N110">
    <cfRule type="containsErrors" dxfId="296" priority="278">
      <formula>ISERROR(N109)</formula>
    </cfRule>
  </conditionalFormatting>
  <conditionalFormatting sqref="N107:N110">
    <cfRule type="cellIs" dxfId="295" priority="277" operator="notEqual">
      <formula>0</formula>
    </cfRule>
  </conditionalFormatting>
  <conditionalFormatting sqref="N109:N110">
    <cfRule type="containsErrors" dxfId="294" priority="276">
      <formula>ISERROR(N109)</formula>
    </cfRule>
  </conditionalFormatting>
  <conditionalFormatting sqref="N107:N110">
    <cfRule type="cellIs" dxfId="293" priority="275" operator="notEqual">
      <formula>0</formula>
    </cfRule>
  </conditionalFormatting>
  <conditionalFormatting sqref="N109:N110">
    <cfRule type="containsErrors" dxfId="292" priority="274">
      <formula>ISERROR(N109)</formula>
    </cfRule>
  </conditionalFormatting>
  <conditionalFormatting sqref="N107:N110">
    <cfRule type="cellIs" dxfId="291" priority="273" operator="notEqual">
      <formula>0</formula>
    </cfRule>
  </conditionalFormatting>
  <conditionalFormatting sqref="CY1:DA1048576">
    <cfRule type="containsErrors" dxfId="16" priority="17">
      <formula>ISERROR(CY1)</formula>
    </cfRule>
  </conditionalFormatting>
  <conditionalFormatting sqref="CY1:DA1048576">
    <cfRule type="cellIs" dxfId="15" priority="1" operator="equal">
      <formula>"◎"</formula>
    </cfRule>
    <cfRule type="cellIs" dxfId="14" priority="2" operator="equal">
      <formula>"△"</formula>
    </cfRule>
    <cfRule type="cellIs" dxfId="13" priority="3" operator="equal">
      <formula>"〇"</formula>
    </cfRule>
    <cfRule type="cellIs" dxfId="12" priority="4" operator="equal">
      <formula>"晩"</formula>
    </cfRule>
    <cfRule type="cellIs" dxfId="11" priority="5" operator="equal">
      <formula>"堅"</formula>
    </cfRule>
    <cfRule type="cellIs" dxfId="10" priority="6" operator="equal">
      <formula>"丈"</formula>
    </cfRule>
    <cfRule type="cellIs" dxfId="9" priority="7" operator="equal">
      <formula>"早"</formula>
    </cfRule>
    <cfRule type="cellIs" dxfId="8" priority="8" operator="equal">
      <formula>"難"</formula>
    </cfRule>
    <cfRule type="cellIs" dxfId="7" priority="9" operator="equal">
      <formula>"ダ"</formula>
    </cfRule>
    <cfRule type="cellIs" dxfId="6" priority="10" operator="equal">
      <formula>"長"</formula>
    </cfRule>
    <cfRule type="cellIs" dxfId="5" priority="11" operator="equal">
      <formula>"底"</formula>
    </cfRule>
    <cfRule type="cellIs" dxfId="4" priority="15" operator="equal">
      <formula>"短"</formula>
    </cfRule>
    <cfRule type="cellIs" dxfId="3" priority="16" operator="equal">
      <formula>0</formula>
    </cfRule>
  </conditionalFormatting>
  <conditionalFormatting sqref="CY1:DA1048576">
    <cfRule type="cellIs" dxfId="2" priority="13" operator="equal">
      <formula>"短"</formula>
    </cfRule>
    <cfRule type="cellIs" dxfId="1" priority="14" operator="equal">
      <formula>0</formula>
    </cfRule>
  </conditionalFormatting>
  <conditionalFormatting sqref="CY1:DA1048576">
    <cfRule type="cellIs" dxfId="0" priority="12" operator="equal">
      <formula>"速"</formula>
    </cfRule>
  </conditionalFormatting>
  <dataValidations count="4">
    <dataValidation type="list" allowBlank="1" showInputMessage="1" showErrorMessage="1" sqref="Q17 Q35 Q53 Q71 Q89 Q107" xr:uid="{00000000-0002-0000-1100-000000000000}">
      <formula1>$Q$119:$Q$123</formula1>
    </dataValidation>
    <dataValidation type="list" allowBlank="1" showInputMessage="1" showErrorMessage="1" sqref="Q18 Q36 Q54 Q72 Q90 Q108" xr:uid="{00000000-0002-0000-1100-000001000000}">
      <formula1>$Q$126:$Q$130</formula1>
    </dataValidation>
    <dataValidation type="list" allowBlank="1" showInputMessage="1" showErrorMessage="1" sqref="Q19 Q37 Q55 Q73 Q91 Q109" xr:uid="{00000000-0002-0000-1100-000002000000}">
      <formula1>$Q$133:$Q$137</formula1>
    </dataValidation>
    <dataValidation type="list" allowBlank="1" showInputMessage="1" showErrorMessage="1" sqref="Q20 Q38 Q56 Q74 Q92 Q110" xr:uid="{00000000-0002-0000-1100-000003000000}">
      <formula1>$Q$140:$Q$144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"/>
  <dimension ref="A1:AS2170"/>
  <sheetViews>
    <sheetView zoomScale="85" zoomScaleNormal="85" workbookViewId="0">
      <selection activeCell="B602" sqref="B602:AS2065"/>
    </sheetView>
  </sheetViews>
  <sheetFormatPr defaultColWidth="9" defaultRowHeight="15" customHeight="1" x14ac:dyDescent="0.15"/>
  <cols>
    <col min="1" max="1" width="5.75" style="8" bestFit="1" customWidth="1"/>
    <col min="2" max="2" width="19" style="8" bestFit="1" customWidth="1"/>
    <col min="3" max="3" width="5.5" style="8" bestFit="1" customWidth="1"/>
    <col min="4" max="6" width="5" style="8" bestFit="1" customWidth="1"/>
    <col min="7" max="7" width="5.5" style="8" bestFit="1" customWidth="1"/>
    <col min="8" max="8" width="5.875" style="8" bestFit="1" customWidth="1"/>
    <col min="9" max="9" width="5.5" style="8" bestFit="1" customWidth="1"/>
    <col min="10" max="10" width="5.875" style="8" bestFit="1" customWidth="1"/>
    <col min="11" max="14" width="7.25" style="8" bestFit="1" customWidth="1"/>
    <col min="15" max="15" width="5.875" style="8" bestFit="1" customWidth="1"/>
    <col min="16" max="16" width="13.625" style="8" bestFit="1" customWidth="1"/>
    <col min="17" max="18" width="13" style="8" bestFit="1" customWidth="1"/>
    <col min="19" max="19" width="11.375" style="8" bestFit="1" customWidth="1"/>
    <col min="20" max="20" width="13.375" style="8" bestFit="1" customWidth="1"/>
    <col min="21" max="21" width="12.5" style="8" bestFit="1" customWidth="1"/>
    <col min="22" max="22" width="14.125" style="8" bestFit="1" customWidth="1"/>
    <col min="23" max="23" width="5" style="8" bestFit="1" customWidth="1"/>
    <col min="24" max="24" width="11.75" style="8" bestFit="1" customWidth="1"/>
    <col min="25" max="25" width="11.375" style="8" bestFit="1" customWidth="1"/>
    <col min="26" max="31" width="5" style="8" bestFit="1" customWidth="1"/>
    <col min="32" max="32" width="20.5" style="8" bestFit="1" customWidth="1"/>
    <col min="33" max="33" width="11.25" style="8" bestFit="1" customWidth="1"/>
    <col min="34" max="34" width="13.25" style="8" bestFit="1" customWidth="1"/>
    <col min="35" max="35" width="13" style="8" bestFit="1" customWidth="1"/>
    <col min="36" max="36" width="14" style="8" bestFit="1" customWidth="1"/>
    <col min="37" max="37" width="11.75" style="8" bestFit="1" customWidth="1"/>
    <col min="38" max="38" width="13.25" style="8" bestFit="1" customWidth="1"/>
    <col min="39" max="39" width="13.125" style="8" bestFit="1" customWidth="1"/>
    <col min="40" max="40" width="13.25" style="8" bestFit="1" customWidth="1"/>
    <col min="41" max="41" width="11.875" style="8" bestFit="1" customWidth="1"/>
    <col min="42" max="42" width="9.75" style="8" bestFit="1" customWidth="1"/>
    <col min="43" max="43" width="8.5" style="8" bestFit="1" customWidth="1"/>
    <col min="44" max="44" width="10" style="8" bestFit="1" customWidth="1"/>
    <col min="45" max="45" width="5.75" style="8" bestFit="1" customWidth="1"/>
    <col min="46" max="16384" width="9" style="8"/>
  </cols>
  <sheetData>
    <row r="1" spans="1:45" ht="15" customHeight="1" x14ac:dyDescent="0.15">
      <c r="A1" s="5"/>
      <c r="B1" s="6" t="s">
        <v>0</v>
      </c>
      <c r="C1" s="6" t="s">
        <v>2917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5</v>
      </c>
      <c r="U1" s="6" t="s">
        <v>17</v>
      </c>
      <c r="V1" s="6" t="s">
        <v>7</v>
      </c>
      <c r="W1" s="6" t="s">
        <v>18</v>
      </c>
      <c r="X1" s="6" t="s">
        <v>19</v>
      </c>
      <c r="Y1" s="6" t="s">
        <v>20</v>
      </c>
      <c r="Z1" s="6" t="s">
        <v>21</v>
      </c>
      <c r="AA1" s="6" t="s">
        <v>22</v>
      </c>
      <c r="AB1" s="6" t="s">
        <v>23</v>
      </c>
      <c r="AC1" s="6" t="s">
        <v>24</v>
      </c>
      <c r="AD1" s="6" t="s">
        <v>25</v>
      </c>
      <c r="AE1" s="6" t="s">
        <v>26</v>
      </c>
      <c r="AF1" s="7" t="s">
        <v>27</v>
      </c>
      <c r="AG1" s="6" t="s">
        <v>28</v>
      </c>
      <c r="AH1" s="6" t="s">
        <v>8</v>
      </c>
      <c r="AI1" s="6" t="s">
        <v>8</v>
      </c>
      <c r="AJ1" s="6" t="s">
        <v>8</v>
      </c>
      <c r="AK1" s="6" t="s">
        <v>8</v>
      </c>
      <c r="AL1" s="6" t="s">
        <v>8</v>
      </c>
      <c r="AM1" s="6" t="s">
        <v>8</v>
      </c>
      <c r="AN1" s="6" t="s">
        <v>11</v>
      </c>
      <c r="AO1" s="6" t="s">
        <v>29</v>
      </c>
      <c r="AP1" s="6" t="s">
        <v>30</v>
      </c>
      <c r="AQ1" s="6" t="s">
        <v>31</v>
      </c>
      <c r="AR1" s="6" t="s">
        <v>32</v>
      </c>
      <c r="AS1" s="6" t="s">
        <v>33</v>
      </c>
    </row>
    <row r="2" spans="1:45" ht="15" customHeight="1" x14ac:dyDescent="0.15">
      <c r="A2" s="13">
        <v>1</v>
      </c>
      <c r="B2" s="71" t="e">
        <f>'本線①　10'!AN25</f>
        <v>#N/A</v>
      </c>
      <c r="C2" s="71" t="e">
        <f>'本線①　10'!AO25</f>
        <v>#N/A</v>
      </c>
      <c r="D2" s="71">
        <f>'本線①　10'!AP25</f>
        <v>0</v>
      </c>
      <c r="E2" s="71">
        <f>'本線①　10'!AQ25</f>
        <v>0</v>
      </c>
      <c r="F2" s="71">
        <f>'本線①　10'!AR25</f>
        <v>0</v>
      </c>
      <c r="G2" s="71" t="e">
        <f>'本線①　10'!AS25</f>
        <v>#N/A</v>
      </c>
      <c r="H2" s="71" t="e">
        <f>'本線①　10'!AT25</f>
        <v>#N/A</v>
      </c>
      <c r="I2" s="71" t="e">
        <f>'本線①　10'!AU25</f>
        <v>#N/A</v>
      </c>
      <c r="J2" s="71" t="e">
        <f>'本線①　10'!AV25</f>
        <v>#N/A</v>
      </c>
      <c r="K2" s="71" t="e">
        <f>'本線①　10'!AW25</f>
        <v>#N/A</v>
      </c>
      <c r="L2" s="71" t="e">
        <f>'本線①　10'!AX25</f>
        <v>#N/A</v>
      </c>
      <c r="M2" s="71" t="e">
        <f>'本線①　10'!AY25</f>
        <v>#N/A</v>
      </c>
      <c r="N2" s="71" t="e">
        <f>'本線①　10'!AZ25</f>
        <v>#N/A</v>
      </c>
      <c r="O2" s="71">
        <f>'本線①　10'!BA25</f>
        <v>0</v>
      </c>
      <c r="P2" s="71" t="e">
        <f>'本線①　10'!BB25</f>
        <v>#N/A</v>
      </c>
      <c r="Q2" s="71" t="e">
        <f>'本線①　10'!BC25</f>
        <v>#N/A</v>
      </c>
      <c r="R2" s="71" t="e">
        <f>'本線①　10'!BD25</f>
        <v>#N/A</v>
      </c>
      <c r="S2" s="71" t="e">
        <f>'本線①　10'!BE25</f>
        <v>#N/A</v>
      </c>
      <c r="T2" s="71" t="e">
        <f>'本線①　10'!BF25</f>
        <v>#N/A</v>
      </c>
      <c r="U2" s="71" t="e">
        <f>'本線①　10'!BG25</f>
        <v>#N/A</v>
      </c>
      <c r="V2" s="71" t="e">
        <f>'本線①　10'!BH25</f>
        <v>#N/A</v>
      </c>
      <c r="W2" s="71">
        <f>'本線①　10'!BI25</f>
        <v>0</v>
      </c>
      <c r="X2" s="71">
        <f>'本線①　10'!BJ25</f>
        <v>0</v>
      </c>
      <c r="Y2" s="71">
        <f>'本線①　10'!BK25</f>
        <v>0</v>
      </c>
      <c r="Z2" s="71">
        <f>'本線①　10'!BL25</f>
        <v>0</v>
      </c>
      <c r="AA2" s="71">
        <f>'本線①　10'!BM25</f>
        <v>0</v>
      </c>
      <c r="AB2" s="71">
        <f>'本線①　10'!BN25</f>
        <v>0</v>
      </c>
      <c r="AC2" s="71">
        <f>'本線①　10'!BO25</f>
        <v>0</v>
      </c>
      <c r="AD2" s="71">
        <f>'本線①　10'!BP25</f>
        <v>0</v>
      </c>
      <c r="AE2" s="71">
        <f>'本線①　10'!BQ25</f>
        <v>0</v>
      </c>
      <c r="AF2" s="71">
        <f>'本線①　10'!BR25</f>
        <v>0</v>
      </c>
      <c r="AG2" s="71" t="e">
        <f>'本線①　10'!BS25</f>
        <v>#N/A</v>
      </c>
      <c r="AH2" s="71" t="e">
        <f>'本線①　10'!BT25</f>
        <v>#N/A</v>
      </c>
      <c r="AI2" s="71" t="e">
        <f>'本線①　10'!BU25</f>
        <v>#N/A</v>
      </c>
      <c r="AJ2" s="71" t="e">
        <f>'本線①　10'!BV25</f>
        <v>#N/A</v>
      </c>
      <c r="AK2" s="71" t="e">
        <f>'本線①　10'!BW25</f>
        <v>#N/A</v>
      </c>
      <c r="AL2" s="71" t="e">
        <f>'本線①　10'!BX25</f>
        <v>#N/A</v>
      </c>
      <c r="AM2" s="71" t="e">
        <f>'本線①　10'!BY25</f>
        <v>#N/A</v>
      </c>
      <c r="AN2" s="71" t="e">
        <f>'本線①　10'!BZ25</f>
        <v>#N/A</v>
      </c>
      <c r="AO2" s="71" t="e">
        <f>'本線①　10'!CA25</f>
        <v>#N/A</v>
      </c>
      <c r="AP2" s="71" t="e">
        <f>'本線①　10'!CB25</f>
        <v>#N/A</v>
      </c>
      <c r="AQ2" s="71" t="e">
        <f>'本線①　10'!CC25</f>
        <v>#N/A</v>
      </c>
      <c r="AR2" s="71" t="e">
        <f>'本線①　10'!CD25</f>
        <v>#N/A</v>
      </c>
      <c r="AS2" s="71">
        <f>'本線①　10'!CE25</f>
        <v>0</v>
      </c>
    </row>
    <row r="3" spans="1:45" ht="15" customHeight="1" x14ac:dyDescent="0.15">
      <c r="A3" s="13">
        <v>2</v>
      </c>
      <c r="B3" s="71" t="e">
        <f>'本線①　10'!AN43</f>
        <v>#N/A</v>
      </c>
      <c r="C3" s="71" t="e">
        <f>'本線①　10'!AO43</f>
        <v>#N/A</v>
      </c>
      <c r="D3" s="71">
        <f>'本線①　10'!AP43</f>
        <v>0</v>
      </c>
      <c r="E3" s="71">
        <f>'本線①　10'!AQ43</f>
        <v>0</v>
      </c>
      <c r="F3" s="71">
        <f>'本線①　10'!AR43</f>
        <v>0</v>
      </c>
      <c r="G3" s="71" t="e">
        <f>'本線①　10'!AS43</f>
        <v>#N/A</v>
      </c>
      <c r="H3" s="71" t="e">
        <f>'本線①　10'!AT43</f>
        <v>#N/A</v>
      </c>
      <c r="I3" s="71" t="e">
        <f>'本線①　10'!AU43</f>
        <v>#N/A</v>
      </c>
      <c r="J3" s="71" t="e">
        <f>'本線①　10'!AV43</f>
        <v>#N/A</v>
      </c>
      <c r="K3" s="71" t="e">
        <f>'本線①　10'!AW43</f>
        <v>#N/A</v>
      </c>
      <c r="L3" s="71" t="e">
        <f>'本線①　10'!AX43</f>
        <v>#N/A</v>
      </c>
      <c r="M3" s="71" t="e">
        <f>'本線①　10'!AY43</f>
        <v>#N/A</v>
      </c>
      <c r="N3" s="71" t="e">
        <f>'本線①　10'!AZ43</f>
        <v>#N/A</v>
      </c>
      <c r="O3" s="71">
        <f>'本線①　10'!BA43</f>
        <v>0</v>
      </c>
      <c r="P3" s="71" t="e">
        <f>'本線①　10'!BB43</f>
        <v>#N/A</v>
      </c>
      <c r="Q3" s="71" t="e">
        <f>'本線①　10'!BC43</f>
        <v>#N/A</v>
      </c>
      <c r="R3" s="71" t="e">
        <f>'本線①　10'!BD43</f>
        <v>#N/A</v>
      </c>
      <c r="S3" s="71" t="e">
        <f>'本線①　10'!BE43</f>
        <v>#N/A</v>
      </c>
      <c r="T3" s="71" t="e">
        <f>'本線①　10'!BF43</f>
        <v>#N/A</v>
      </c>
      <c r="U3" s="71" t="e">
        <f>'本線①　10'!BG43</f>
        <v>#N/A</v>
      </c>
      <c r="V3" s="71" t="e">
        <f>'本線①　10'!BH43</f>
        <v>#N/A</v>
      </c>
      <c r="W3" s="71">
        <f>'本線①　10'!BI43</f>
        <v>0</v>
      </c>
      <c r="X3" s="71">
        <f>'本線①　10'!BJ43</f>
        <v>0</v>
      </c>
      <c r="Y3" s="71">
        <f>'本線①　10'!BK43</f>
        <v>0</v>
      </c>
      <c r="Z3" s="71">
        <f>'本線①　10'!BL43</f>
        <v>0</v>
      </c>
      <c r="AA3" s="71">
        <f>'本線①　10'!BM43</f>
        <v>0</v>
      </c>
      <c r="AB3" s="71">
        <f>'本線①　10'!BN43</f>
        <v>0</v>
      </c>
      <c r="AC3" s="71">
        <f>'本線①　10'!BO43</f>
        <v>0</v>
      </c>
      <c r="AD3" s="71">
        <f>'本線①　10'!BP43</f>
        <v>0</v>
      </c>
      <c r="AE3" s="71">
        <f>'本線①　10'!BQ43</f>
        <v>0</v>
      </c>
      <c r="AF3" s="71">
        <f>'本線①　10'!BR43</f>
        <v>0</v>
      </c>
      <c r="AG3" s="71" t="e">
        <f>'本線①　10'!BS43</f>
        <v>#N/A</v>
      </c>
      <c r="AH3" s="71" t="e">
        <f>'本線①　10'!BT43</f>
        <v>#N/A</v>
      </c>
      <c r="AI3" s="71" t="e">
        <f>'本線①　10'!BU43</f>
        <v>#N/A</v>
      </c>
      <c r="AJ3" s="71" t="e">
        <f>'本線①　10'!BV43</f>
        <v>#N/A</v>
      </c>
      <c r="AK3" s="71" t="e">
        <f>'本線①　10'!BW43</f>
        <v>#N/A</v>
      </c>
      <c r="AL3" s="71" t="e">
        <f>'本線①　10'!BX43</f>
        <v>#N/A</v>
      </c>
      <c r="AM3" s="71" t="e">
        <f>'本線①　10'!BY43</f>
        <v>#N/A</v>
      </c>
      <c r="AN3" s="71" t="e">
        <f>'本線①　10'!BZ43</f>
        <v>#N/A</v>
      </c>
      <c r="AO3" s="71" t="e">
        <f>'本線①　10'!CA43</f>
        <v>#N/A</v>
      </c>
      <c r="AP3" s="71" t="e">
        <f>'本線①　10'!CB43</f>
        <v>#N/A</v>
      </c>
      <c r="AQ3" s="71" t="e">
        <f>'本線①　10'!CC43</f>
        <v>#N/A</v>
      </c>
      <c r="AR3" s="71" t="e">
        <f>'本線①　10'!CD43</f>
        <v>#N/A</v>
      </c>
      <c r="AS3" s="71">
        <f>'本線①　10'!CE43</f>
        <v>0</v>
      </c>
    </row>
    <row r="4" spans="1:45" ht="15" customHeight="1" x14ac:dyDescent="0.15">
      <c r="A4" s="13">
        <v>3</v>
      </c>
      <c r="B4" s="71" t="e">
        <f>'本線①　10'!AN61</f>
        <v>#N/A</v>
      </c>
      <c r="C4" s="71" t="e">
        <f>'本線①　10'!AO61</f>
        <v>#N/A</v>
      </c>
      <c r="D4" s="71">
        <f>'本線①　10'!AP61</f>
        <v>0</v>
      </c>
      <c r="E4" s="71">
        <f>'本線①　10'!AQ61</f>
        <v>0</v>
      </c>
      <c r="F4" s="71">
        <f>'本線①　10'!AR61</f>
        <v>0</v>
      </c>
      <c r="G4" s="71" t="e">
        <f>'本線①　10'!AS61</f>
        <v>#N/A</v>
      </c>
      <c r="H4" s="71" t="e">
        <f>'本線①　10'!AT61</f>
        <v>#N/A</v>
      </c>
      <c r="I4" s="71" t="e">
        <f>'本線①　10'!AU61</f>
        <v>#N/A</v>
      </c>
      <c r="J4" s="71" t="e">
        <f>'本線①　10'!AV61</f>
        <v>#N/A</v>
      </c>
      <c r="K4" s="71" t="e">
        <f>'本線①　10'!AW61</f>
        <v>#N/A</v>
      </c>
      <c r="L4" s="71" t="e">
        <f>'本線①　10'!AX61</f>
        <v>#N/A</v>
      </c>
      <c r="M4" s="71" t="e">
        <f>'本線①　10'!AY61</f>
        <v>#N/A</v>
      </c>
      <c r="N4" s="71" t="e">
        <f>'本線①　10'!AZ61</f>
        <v>#N/A</v>
      </c>
      <c r="O4" s="71">
        <f>'本線①　10'!BA61</f>
        <v>0</v>
      </c>
      <c r="P4" s="71" t="e">
        <f>'本線①　10'!BB61</f>
        <v>#N/A</v>
      </c>
      <c r="Q4" s="71" t="e">
        <f>'本線①　10'!BC61</f>
        <v>#N/A</v>
      </c>
      <c r="R4" s="71" t="e">
        <f>'本線①　10'!BD61</f>
        <v>#N/A</v>
      </c>
      <c r="S4" s="71" t="e">
        <f>'本線①　10'!BE61</f>
        <v>#N/A</v>
      </c>
      <c r="T4" s="71" t="e">
        <f>'本線①　10'!BF61</f>
        <v>#N/A</v>
      </c>
      <c r="U4" s="71" t="e">
        <f>'本線①　10'!BG61</f>
        <v>#N/A</v>
      </c>
      <c r="V4" s="71" t="e">
        <f>'本線①　10'!BH61</f>
        <v>#N/A</v>
      </c>
      <c r="W4" s="71">
        <f>'本線①　10'!BI61</f>
        <v>0</v>
      </c>
      <c r="X4" s="71">
        <f>'本線①　10'!BJ61</f>
        <v>0</v>
      </c>
      <c r="Y4" s="71">
        <f>'本線①　10'!BK61</f>
        <v>0</v>
      </c>
      <c r="Z4" s="71">
        <f>'本線①　10'!BL61</f>
        <v>0</v>
      </c>
      <c r="AA4" s="71">
        <f>'本線①　10'!BM61</f>
        <v>0</v>
      </c>
      <c r="AB4" s="71">
        <f>'本線①　10'!BN61</f>
        <v>0</v>
      </c>
      <c r="AC4" s="71">
        <f>'本線①　10'!BO61</f>
        <v>0</v>
      </c>
      <c r="AD4" s="71">
        <f>'本線①　10'!BP61</f>
        <v>0</v>
      </c>
      <c r="AE4" s="71">
        <f>'本線①　10'!BQ61</f>
        <v>0</v>
      </c>
      <c r="AF4" s="71">
        <f>'本線①　10'!BR61</f>
        <v>0</v>
      </c>
      <c r="AG4" s="71" t="e">
        <f>'本線①　10'!BS61</f>
        <v>#N/A</v>
      </c>
      <c r="AH4" s="71" t="e">
        <f>'本線①　10'!BT61</f>
        <v>#N/A</v>
      </c>
      <c r="AI4" s="71" t="e">
        <f>'本線①　10'!BU61</f>
        <v>#N/A</v>
      </c>
      <c r="AJ4" s="71" t="e">
        <f>'本線①　10'!BV61</f>
        <v>#N/A</v>
      </c>
      <c r="AK4" s="71" t="e">
        <f>'本線①　10'!BW61</f>
        <v>#N/A</v>
      </c>
      <c r="AL4" s="71" t="e">
        <f>'本線①　10'!BX61</f>
        <v>#N/A</v>
      </c>
      <c r="AM4" s="71" t="e">
        <f>'本線①　10'!BY61</f>
        <v>#N/A</v>
      </c>
      <c r="AN4" s="71" t="e">
        <f>'本線①　10'!BZ61</f>
        <v>#N/A</v>
      </c>
      <c r="AO4" s="71" t="e">
        <f>'本線①　10'!CA61</f>
        <v>#N/A</v>
      </c>
      <c r="AP4" s="71" t="e">
        <f>'本線①　10'!CB61</f>
        <v>#N/A</v>
      </c>
      <c r="AQ4" s="71" t="e">
        <f>'本線①　10'!CC61</f>
        <v>#N/A</v>
      </c>
      <c r="AR4" s="71" t="e">
        <f>'本線①　10'!CD61</f>
        <v>#N/A</v>
      </c>
      <c r="AS4" s="71">
        <f>'本線①　10'!CE61</f>
        <v>0</v>
      </c>
    </row>
    <row r="5" spans="1:45" ht="15" customHeight="1" x14ac:dyDescent="0.15">
      <c r="A5" s="13">
        <v>4</v>
      </c>
      <c r="B5" s="71" t="e">
        <f>'本線①　10'!AN79</f>
        <v>#N/A</v>
      </c>
      <c r="C5" s="71" t="e">
        <f>'本線①　10'!AO79</f>
        <v>#N/A</v>
      </c>
      <c r="D5" s="71">
        <f>'本線①　10'!AP79</f>
        <v>0</v>
      </c>
      <c r="E5" s="71">
        <f>'本線①　10'!AQ79</f>
        <v>0</v>
      </c>
      <c r="F5" s="71">
        <f>'本線①　10'!AR79</f>
        <v>0</v>
      </c>
      <c r="G5" s="71" t="e">
        <f>'本線①　10'!AS79</f>
        <v>#N/A</v>
      </c>
      <c r="H5" s="71" t="e">
        <f>'本線①　10'!AT79</f>
        <v>#N/A</v>
      </c>
      <c r="I5" s="71" t="e">
        <f>'本線①　10'!AU79</f>
        <v>#N/A</v>
      </c>
      <c r="J5" s="71" t="e">
        <f>'本線①　10'!AV79</f>
        <v>#N/A</v>
      </c>
      <c r="K5" s="71" t="e">
        <f>'本線①　10'!AW79</f>
        <v>#N/A</v>
      </c>
      <c r="L5" s="71" t="e">
        <f>'本線①　10'!AX79</f>
        <v>#N/A</v>
      </c>
      <c r="M5" s="71" t="e">
        <f>'本線①　10'!AY79</f>
        <v>#N/A</v>
      </c>
      <c r="N5" s="71" t="e">
        <f>'本線①　10'!AZ79</f>
        <v>#N/A</v>
      </c>
      <c r="O5" s="71">
        <f>'本線①　10'!BA79</f>
        <v>0</v>
      </c>
      <c r="P5" s="71" t="e">
        <f>'本線①　10'!BB79</f>
        <v>#N/A</v>
      </c>
      <c r="Q5" s="71" t="e">
        <f>'本線①　10'!BC79</f>
        <v>#N/A</v>
      </c>
      <c r="R5" s="71" t="e">
        <f>'本線①　10'!BD79</f>
        <v>#N/A</v>
      </c>
      <c r="S5" s="71" t="e">
        <f>'本線①　10'!BE79</f>
        <v>#N/A</v>
      </c>
      <c r="T5" s="71" t="e">
        <f>'本線①　10'!BF79</f>
        <v>#N/A</v>
      </c>
      <c r="U5" s="71" t="e">
        <f>'本線①　10'!BG79</f>
        <v>#N/A</v>
      </c>
      <c r="V5" s="71" t="e">
        <f>'本線①　10'!BH79</f>
        <v>#N/A</v>
      </c>
      <c r="W5" s="71">
        <f>'本線①　10'!BI79</f>
        <v>0</v>
      </c>
      <c r="X5" s="71">
        <f>'本線①　10'!BJ79</f>
        <v>0</v>
      </c>
      <c r="Y5" s="71">
        <f>'本線①　10'!BK79</f>
        <v>0</v>
      </c>
      <c r="Z5" s="71">
        <f>'本線①　10'!BL79</f>
        <v>0</v>
      </c>
      <c r="AA5" s="71">
        <f>'本線①　10'!BM79</f>
        <v>0</v>
      </c>
      <c r="AB5" s="71">
        <f>'本線①　10'!BN79</f>
        <v>0</v>
      </c>
      <c r="AC5" s="71">
        <f>'本線①　10'!BO79</f>
        <v>0</v>
      </c>
      <c r="AD5" s="71">
        <f>'本線①　10'!BP79</f>
        <v>0</v>
      </c>
      <c r="AE5" s="71">
        <f>'本線①　10'!BQ79</f>
        <v>0</v>
      </c>
      <c r="AF5" s="71">
        <f>'本線①　10'!BR79</f>
        <v>0</v>
      </c>
      <c r="AG5" s="71" t="e">
        <f>'本線①　10'!BS79</f>
        <v>#N/A</v>
      </c>
      <c r="AH5" s="71" t="e">
        <f>'本線①　10'!BT79</f>
        <v>#N/A</v>
      </c>
      <c r="AI5" s="71" t="e">
        <f>'本線①　10'!BU79</f>
        <v>#N/A</v>
      </c>
      <c r="AJ5" s="71" t="e">
        <f>'本線①　10'!BV79</f>
        <v>#N/A</v>
      </c>
      <c r="AK5" s="71" t="e">
        <f>'本線①　10'!BW79</f>
        <v>#N/A</v>
      </c>
      <c r="AL5" s="71" t="e">
        <f>'本線①　10'!BX79</f>
        <v>#N/A</v>
      </c>
      <c r="AM5" s="71" t="e">
        <f>'本線①　10'!BY79</f>
        <v>#N/A</v>
      </c>
      <c r="AN5" s="71" t="e">
        <f>'本線①　10'!BZ79</f>
        <v>#N/A</v>
      </c>
      <c r="AO5" s="71" t="e">
        <f>'本線①　10'!CA79</f>
        <v>#N/A</v>
      </c>
      <c r="AP5" s="71" t="e">
        <f>'本線①　10'!CB79</f>
        <v>#N/A</v>
      </c>
      <c r="AQ5" s="71" t="e">
        <f>'本線①　10'!CC79</f>
        <v>#N/A</v>
      </c>
      <c r="AR5" s="71" t="e">
        <f>'本線①　10'!CD79</f>
        <v>#N/A</v>
      </c>
      <c r="AS5" s="71">
        <f>'本線①　10'!CE79</f>
        <v>0</v>
      </c>
    </row>
    <row r="6" spans="1:45" ht="15" customHeight="1" x14ac:dyDescent="0.15">
      <c r="A6" s="13">
        <v>5</v>
      </c>
      <c r="B6" s="71" t="e">
        <f>'本線①　10'!AN97</f>
        <v>#N/A</v>
      </c>
      <c r="C6" s="71" t="e">
        <f>'本線①　10'!AO97</f>
        <v>#N/A</v>
      </c>
      <c r="D6" s="71">
        <f>'本線①　10'!AP97</f>
        <v>0</v>
      </c>
      <c r="E6" s="71">
        <f>'本線①　10'!AQ97</f>
        <v>0</v>
      </c>
      <c r="F6" s="71">
        <f>'本線①　10'!AR97</f>
        <v>0</v>
      </c>
      <c r="G6" s="71" t="e">
        <f>'本線①　10'!AS97</f>
        <v>#N/A</v>
      </c>
      <c r="H6" s="71" t="e">
        <f>'本線①　10'!AT97</f>
        <v>#N/A</v>
      </c>
      <c r="I6" s="71" t="e">
        <f>'本線①　10'!AU97</f>
        <v>#N/A</v>
      </c>
      <c r="J6" s="71" t="e">
        <f>'本線①　10'!AV97</f>
        <v>#N/A</v>
      </c>
      <c r="K6" s="71" t="e">
        <f>'本線①　10'!AW97</f>
        <v>#N/A</v>
      </c>
      <c r="L6" s="71" t="e">
        <f>'本線①　10'!AX97</f>
        <v>#N/A</v>
      </c>
      <c r="M6" s="71" t="e">
        <f>'本線①　10'!AY97</f>
        <v>#N/A</v>
      </c>
      <c r="N6" s="71" t="e">
        <f>'本線①　10'!AZ97</f>
        <v>#N/A</v>
      </c>
      <c r="O6" s="71">
        <f>'本線①　10'!BA97</f>
        <v>0</v>
      </c>
      <c r="P6" s="71" t="e">
        <f>'本線①　10'!BB97</f>
        <v>#N/A</v>
      </c>
      <c r="Q6" s="71" t="e">
        <f>'本線①　10'!BC97</f>
        <v>#N/A</v>
      </c>
      <c r="R6" s="71" t="e">
        <f>'本線①　10'!BD97</f>
        <v>#N/A</v>
      </c>
      <c r="S6" s="71" t="e">
        <f>'本線①　10'!BE97</f>
        <v>#N/A</v>
      </c>
      <c r="T6" s="71" t="e">
        <f>'本線①　10'!BF97</f>
        <v>#N/A</v>
      </c>
      <c r="U6" s="71" t="e">
        <f>'本線①　10'!BG97</f>
        <v>#N/A</v>
      </c>
      <c r="V6" s="71" t="e">
        <f>'本線①　10'!BH97</f>
        <v>#N/A</v>
      </c>
      <c r="W6" s="71">
        <f>'本線①　10'!BI97</f>
        <v>0</v>
      </c>
      <c r="X6" s="71">
        <f>'本線①　10'!BJ97</f>
        <v>0</v>
      </c>
      <c r="Y6" s="71">
        <f>'本線①　10'!BK97</f>
        <v>0</v>
      </c>
      <c r="Z6" s="71">
        <f>'本線①　10'!BL97</f>
        <v>0</v>
      </c>
      <c r="AA6" s="71">
        <f>'本線①　10'!BM97</f>
        <v>0</v>
      </c>
      <c r="AB6" s="71">
        <f>'本線①　10'!BN97</f>
        <v>0</v>
      </c>
      <c r="AC6" s="71">
        <f>'本線①　10'!BO97</f>
        <v>0</v>
      </c>
      <c r="AD6" s="71">
        <f>'本線①　10'!BP97</f>
        <v>0</v>
      </c>
      <c r="AE6" s="71">
        <f>'本線①　10'!BQ97</f>
        <v>0</v>
      </c>
      <c r="AF6" s="71">
        <f>'本線①　10'!BR97</f>
        <v>0</v>
      </c>
      <c r="AG6" s="71" t="e">
        <f>'本線①　10'!BS97</f>
        <v>#N/A</v>
      </c>
      <c r="AH6" s="71" t="e">
        <f>'本線①　10'!BT97</f>
        <v>#N/A</v>
      </c>
      <c r="AI6" s="71" t="e">
        <f>'本線①　10'!BU97</f>
        <v>#N/A</v>
      </c>
      <c r="AJ6" s="71" t="e">
        <f>'本線①　10'!BV97</f>
        <v>#N/A</v>
      </c>
      <c r="AK6" s="71" t="e">
        <f>'本線①　10'!BW97</f>
        <v>#N/A</v>
      </c>
      <c r="AL6" s="71" t="e">
        <f>'本線①　10'!BX97</f>
        <v>#N/A</v>
      </c>
      <c r="AM6" s="71" t="e">
        <f>'本線①　10'!BY97</f>
        <v>#N/A</v>
      </c>
      <c r="AN6" s="71" t="e">
        <f>'本線①　10'!BZ97</f>
        <v>#N/A</v>
      </c>
      <c r="AO6" s="71" t="e">
        <f>'本線①　10'!CA97</f>
        <v>#N/A</v>
      </c>
      <c r="AP6" s="71" t="e">
        <f>'本線①　10'!CB97</f>
        <v>#N/A</v>
      </c>
      <c r="AQ6" s="71" t="e">
        <f>'本線①　10'!CC97</f>
        <v>#N/A</v>
      </c>
      <c r="AR6" s="71" t="e">
        <f>'本線①　10'!CD97</f>
        <v>#N/A</v>
      </c>
      <c r="AS6" s="71">
        <f>'本線①　10'!CE97</f>
        <v>0</v>
      </c>
    </row>
    <row r="7" spans="1:45" ht="15" customHeight="1" x14ac:dyDescent="0.15">
      <c r="A7" s="13">
        <v>6</v>
      </c>
      <c r="B7" s="71" t="e">
        <f>'本線①　10'!#REF!</f>
        <v>#REF!</v>
      </c>
      <c r="C7" s="71" t="e">
        <f>'本線①　10'!#REF!</f>
        <v>#REF!</v>
      </c>
      <c r="D7" s="71" t="e">
        <f>'本線①　10'!#REF!</f>
        <v>#REF!</v>
      </c>
      <c r="E7" s="71" t="e">
        <f>'本線①　10'!#REF!</f>
        <v>#REF!</v>
      </c>
      <c r="F7" s="71" t="e">
        <f>'本線①　10'!#REF!</f>
        <v>#REF!</v>
      </c>
      <c r="G7" s="71" t="e">
        <f>'本線①　10'!#REF!</f>
        <v>#REF!</v>
      </c>
      <c r="H7" s="71" t="e">
        <f>'本線①　10'!#REF!</f>
        <v>#REF!</v>
      </c>
      <c r="I7" s="71" t="e">
        <f>'本線①　10'!#REF!</f>
        <v>#REF!</v>
      </c>
      <c r="J7" s="71" t="e">
        <f>'本線①　10'!#REF!</f>
        <v>#REF!</v>
      </c>
      <c r="K7" s="71" t="e">
        <f>'本線①　10'!#REF!</f>
        <v>#REF!</v>
      </c>
      <c r="L7" s="71" t="e">
        <f>'本線①　10'!#REF!</f>
        <v>#REF!</v>
      </c>
      <c r="M7" s="71" t="e">
        <f>'本線①　10'!#REF!</f>
        <v>#REF!</v>
      </c>
      <c r="N7" s="71" t="e">
        <f>'本線①　10'!#REF!</f>
        <v>#REF!</v>
      </c>
      <c r="O7" s="71" t="e">
        <f>'本線①　10'!#REF!</f>
        <v>#REF!</v>
      </c>
      <c r="P7" s="71" t="e">
        <f>'本線①　10'!#REF!</f>
        <v>#REF!</v>
      </c>
      <c r="Q7" s="71" t="e">
        <f>'本線①　10'!#REF!</f>
        <v>#REF!</v>
      </c>
      <c r="R7" s="71" t="e">
        <f>'本線①　10'!#REF!</f>
        <v>#REF!</v>
      </c>
      <c r="S7" s="71" t="e">
        <f>'本線①　10'!#REF!</f>
        <v>#REF!</v>
      </c>
      <c r="T7" s="71" t="e">
        <f>'本線①　10'!#REF!</f>
        <v>#REF!</v>
      </c>
      <c r="U7" s="71" t="e">
        <f>'本線①　10'!#REF!</f>
        <v>#REF!</v>
      </c>
      <c r="V7" s="71" t="e">
        <f>'本線①　10'!#REF!</f>
        <v>#REF!</v>
      </c>
      <c r="W7" s="71" t="e">
        <f>'本線①　10'!#REF!</f>
        <v>#REF!</v>
      </c>
      <c r="X7" s="71" t="e">
        <f>'本線①　10'!#REF!</f>
        <v>#REF!</v>
      </c>
      <c r="Y7" s="71" t="e">
        <f>'本線①　10'!#REF!</f>
        <v>#REF!</v>
      </c>
      <c r="Z7" s="71" t="e">
        <f>'本線①　10'!#REF!</f>
        <v>#REF!</v>
      </c>
      <c r="AA7" s="71" t="e">
        <f>'本線①　10'!#REF!</f>
        <v>#REF!</v>
      </c>
      <c r="AB7" s="71" t="e">
        <f>'本線①　10'!#REF!</f>
        <v>#REF!</v>
      </c>
      <c r="AC7" s="71" t="e">
        <f>'本線①　10'!#REF!</f>
        <v>#REF!</v>
      </c>
      <c r="AD7" s="71" t="e">
        <f>'本線①　10'!#REF!</f>
        <v>#REF!</v>
      </c>
      <c r="AE7" s="71" t="e">
        <f>'本線①　10'!#REF!</f>
        <v>#REF!</v>
      </c>
      <c r="AF7" s="71" t="e">
        <f>'本線①　10'!#REF!</f>
        <v>#REF!</v>
      </c>
      <c r="AG7" s="71" t="e">
        <f>'本線①　10'!#REF!</f>
        <v>#REF!</v>
      </c>
      <c r="AH7" s="71" t="e">
        <f>'本線①　10'!#REF!</f>
        <v>#REF!</v>
      </c>
      <c r="AI7" s="71" t="e">
        <f>'本線①　10'!#REF!</f>
        <v>#REF!</v>
      </c>
      <c r="AJ7" s="71" t="e">
        <f>'本線①　10'!#REF!</f>
        <v>#REF!</v>
      </c>
      <c r="AK7" s="71" t="e">
        <f>'本線①　10'!#REF!</f>
        <v>#REF!</v>
      </c>
      <c r="AL7" s="71" t="e">
        <f>'本線①　10'!#REF!</f>
        <v>#REF!</v>
      </c>
      <c r="AM7" s="71" t="e">
        <f>'本線①　10'!#REF!</f>
        <v>#REF!</v>
      </c>
      <c r="AN7" s="71" t="e">
        <f>'本線①　10'!#REF!</f>
        <v>#REF!</v>
      </c>
      <c r="AO7" s="71" t="e">
        <f>'本線①　10'!#REF!</f>
        <v>#REF!</v>
      </c>
      <c r="AP7" s="71" t="e">
        <f>'本線①　10'!#REF!</f>
        <v>#REF!</v>
      </c>
      <c r="AQ7" s="71" t="e">
        <f>'本線①　10'!#REF!</f>
        <v>#REF!</v>
      </c>
      <c r="AR7" s="71" t="e">
        <f>'本線①　10'!#REF!</f>
        <v>#REF!</v>
      </c>
      <c r="AS7" s="71" t="e">
        <f>'本線①　10'!#REF!</f>
        <v>#REF!</v>
      </c>
    </row>
    <row r="8" spans="1:45" ht="15" customHeight="1" x14ac:dyDescent="0.15">
      <c r="A8" s="13">
        <v>7</v>
      </c>
      <c r="B8" s="71" t="e">
        <f>'本線①　10'!#REF!</f>
        <v>#REF!</v>
      </c>
      <c r="C8" s="71" t="e">
        <f>'本線①　10'!#REF!</f>
        <v>#REF!</v>
      </c>
      <c r="D8" s="71" t="e">
        <f>'本線①　10'!#REF!</f>
        <v>#REF!</v>
      </c>
      <c r="E8" s="71" t="e">
        <f>'本線①　10'!#REF!</f>
        <v>#REF!</v>
      </c>
      <c r="F8" s="71" t="e">
        <f>'本線①　10'!#REF!</f>
        <v>#REF!</v>
      </c>
      <c r="G8" s="71" t="e">
        <f>'本線①　10'!#REF!</f>
        <v>#REF!</v>
      </c>
      <c r="H8" s="71" t="e">
        <f>'本線①　10'!#REF!</f>
        <v>#REF!</v>
      </c>
      <c r="I8" s="71" t="e">
        <f>'本線①　10'!#REF!</f>
        <v>#REF!</v>
      </c>
      <c r="J8" s="71" t="e">
        <f>'本線①　10'!#REF!</f>
        <v>#REF!</v>
      </c>
      <c r="K8" s="71" t="e">
        <f>'本線①　10'!#REF!</f>
        <v>#REF!</v>
      </c>
      <c r="L8" s="71" t="e">
        <f>'本線①　10'!#REF!</f>
        <v>#REF!</v>
      </c>
      <c r="M8" s="71" t="e">
        <f>'本線①　10'!#REF!</f>
        <v>#REF!</v>
      </c>
      <c r="N8" s="71" t="e">
        <f>'本線①　10'!#REF!</f>
        <v>#REF!</v>
      </c>
      <c r="O8" s="71" t="e">
        <f>'本線①　10'!#REF!</f>
        <v>#REF!</v>
      </c>
      <c r="P8" s="71" t="e">
        <f>'本線①　10'!#REF!</f>
        <v>#REF!</v>
      </c>
      <c r="Q8" s="71" t="e">
        <f>'本線①　10'!#REF!</f>
        <v>#REF!</v>
      </c>
      <c r="R8" s="71" t="e">
        <f>'本線①　10'!#REF!</f>
        <v>#REF!</v>
      </c>
      <c r="S8" s="71" t="e">
        <f>'本線①　10'!#REF!</f>
        <v>#REF!</v>
      </c>
      <c r="T8" s="71" t="e">
        <f>'本線①　10'!#REF!</f>
        <v>#REF!</v>
      </c>
      <c r="U8" s="71" t="e">
        <f>'本線①　10'!#REF!</f>
        <v>#REF!</v>
      </c>
      <c r="V8" s="71" t="e">
        <f>'本線①　10'!#REF!</f>
        <v>#REF!</v>
      </c>
      <c r="W8" s="71" t="e">
        <f>'本線①　10'!#REF!</f>
        <v>#REF!</v>
      </c>
      <c r="X8" s="71" t="e">
        <f>'本線①　10'!#REF!</f>
        <v>#REF!</v>
      </c>
      <c r="Y8" s="71" t="e">
        <f>'本線①　10'!#REF!</f>
        <v>#REF!</v>
      </c>
      <c r="Z8" s="71" t="e">
        <f>'本線①　10'!#REF!</f>
        <v>#REF!</v>
      </c>
      <c r="AA8" s="71" t="e">
        <f>'本線①　10'!#REF!</f>
        <v>#REF!</v>
      </c>
      <c r="AB8" s="71" t="e">
        <f>'本線①　10'!#REF!</f>
        <v>#REF!</v>
      </c>
      <c r="AC8" s="71" t="e">
        <f>'本線①　10'!#REF!</f>
        <v>#REF!</v>
      </c>
      <c r="AD8" s="71" t="e">
        <f>'本線①　10'!#REF!</f>
        <v>#REF!</v>
      </c>
      <c r="AE8" s="71" t="e">
        <f>'本線①　10'!#REF!</f>
        <v>#REF!</v>
      </c>
      <c r="AF8" s="71" t="e">
        <f>'本線①　10'!#REF!</f>
        <v>#REF!</v>
      </c>
      <c r="AG8" s="71" t="e">
        <f>'本線①　10'!#REF!</f>
        <v>#REF!</v>
      </c>
      <c r="AH8" s="71" t="e">
        <f>'本線①　10'!#REF!</f>
        <v>#REF!</v>
      </c>
      <c r="AI8" s="71" t="e">
        <f>'本線①　10'!#REF!</f>
        <v>#REF!</v>
      </c>
      <c r="AJ8" s="71" t="e">
        <f>'本線①　10'!#REF!</f>
        <v>#REF!</v>
      </c>
      <c r="AK8" s="71" t="e">
        <f>'本線①　10'!#REF!</f>
        <v>#REF!</v>
      </c>
      <c r="AL8" s="71" t="e">
        <f>'本線①　10'!#REF!</f>
        <v>#REF!</v>
      </c>
      <c r="AM8" s="71" t="e">
        <f>'本線①　10'!#REF!</f>
        <v>#REF!</v>
      </c>
      <c r="AN8" s="71" t="e">
        <f>'本線①　10'!#REF!</f>
        <v>#REF!</v>
      </c>
      <c r="AO8" s="71" t="e">
        <f>'本線①　10'!#REF!</f>
        <v>#REF!</v>
      </c>
      <c r="AP8" s="71" t="e">
        <f>'本線①　10'!#REF!</f>
        <v>#REF!</v>
      </c>
      <c r="AQ8" s="71" t="e">
        <f>'本線①　10'!#REF!</f>
        <v>#REF!</v>
      </c>
      <c r="AR8" s="71" t="e">
        <f>'本線①　10'!#REF!</f>
        <v>#REF!</v>
      </c>
      <c r="AS8" s="71" t="e">
        <f>'本線①　10'!#REF!</f>
        <v>#REF!</v>
      </c>
    </row>
    <row r="9" spans="1:45" ht="15" customHeight="1" x14ac:dyDescent="0.15">
      <c r="A9" s="13">
        <v>8</v>
      </c>
      <c r="B9" s="71" t="e">
        <f>'本線①　10'!#REF!</f>
        <v>#REF!</v>
      </c>
      <c r="C9" s="71" t="e">
        <f>'本線①　10'!#REF!</f>
        <v>#REF!</v>
      </c>
      <c r="D9" s="71" t="e">
        <f>'本線①　10'!#REF!</f>
        <v>#REF!</v>
      </c>
      <c r="E9" s="71" t="e">
        <f>'本線①　10'!#REF!</f>
        <v>#REF!</v>
      </c>
      <c r="F9" s="71" t="e">
        <f>'本線①　10'!#REF!</f>
        <v>#REF!</v>
      </c>
      <c r="G9" s="71" t="e">
        <f>'本線①　10'!#REF!</f>
        <v>#REF!</v>
      </c>
      <c r="H9" s="71" t="e">
        <f>'本線①　10'!#REF!</f>
        <v>#REF!</v>
      </c>
      <c r="I9" s="71" t="e">
        <f>'本線①　10'!#REF!</f>
        <v>#REF!</v>
      </c>
      <c r="J9" s="71" t="e">
        <f>'本線①　10'!#REF!</f>
        <v>#REF!</v>
      </c>
      <c r="K9" s="71" t="e">
        <f>'本線①　10'!#REF!</f>
        <v>#REF!</v>
      </c>
      <c r="L9" s="71" t="e">
        <f>'本線①　10'!#REF!</f>
        <v>#REF!</v>
      </c>
      <c r="M9" s="71" t="e">
        <f>'本線①　10'!#REF!</f>
        <v>#REF!</v>
      </c>
      <c r="N9" s="71" t="e">
        <f>'本線①　10'!#REF!</f>
        <v>#REF!</v>
      </c>
      <c r="O9" s="71" t="e">
        <f>'本線①　10'!#REF!</f>
        <v>#REF!</v>
      </c>
      <c r="P9" s="71" t="e">
        <f>'本線①　10'!#REF!</f>
        <v>#REF!</v>
      </c>
      <c r="Q9" s="71" t="e">
        <f>'本線①　10'!#REF!</f>
        <v>#REF!</v>
      </c>
      <c r="R9" s="71" t="e">
        <f>'本線①　10'!#REF!</f>
        <v>#REF!</v>
      </c>
      <c r="S9" s="71" t="e">
        <f>'本線①　10'!#REF!</f>
        <v>#REF!</v>
      </c>
      <c r="T9" s="71" t="e">
        <f>'本線①　10'!#REF!</f>
        <v>#REF!</v>
      </c>
      <c r="U9" s="71" t="e">
        <f>'本線①　10'!#REF!</f>
        <v>#REF!</v>
      </c>
      <c r="V9" s="71" t="e">
        <f>'本線①　10'!#REF!</f>
        <v>#REF!</v>
      </c>
      <c r="W9" s="71" t="e">
        <f>'本線①　10'!#REF!</f>
        <v>#REF!</v>
      </c>
      <c r="X9" s="71" t="e">
        <f>'本線①　10'!#REF!</f>
        <v>#REF!</v>
      </c>
      <c r="Y9" s="71" t="e">
        <f>'本線①　10'!#REF!</f>
        <v>#REF!</v>
      </c>
      <c r="Z9" s="71" t="e">
        <f>'本線①　10'!#REF!</f>
        <v>#REF!</v>
      </c>
      <c r="AA9" s="71" t="e">
        <f>'本線①　10'!#REF!</f>
        <v>#REF!</v>
      </c>
      <c r="AB9" s="71" t="e">
        <f>'本線①　10'!#REF!</f>
        <v>#REF!</v>
      </c>
      <c r="AC9" s="71" t="e">
        <f>'本線①　10'!#REF!</f>
        <v>#REF!</v>
      </c>
      <c r="AD9" s="71" t="e">
        <f>'本線①　10'!#REF!</f>
        <v>#REF!</v>
      </c>
      <c r="AE9" s="71" t="e">
        <f>'本線①　10'!#REF!</f>
        <v>#REF!</v>
      </c>
      <c r="AF9" s="71" t="e">
        <f>'本線①　10'!#REF!</f>
        <v>#REF!</v>
      </c>
      <c r="AG9" s="71" t="e">
        <f>'本線①　10'!#REF!</f>
        <v>#REF!</v>
      </c>
      <c r="AH9" s="71" t="e">
        <f>'本線①　10'!#REF!</f>
        <v>#REF!</v>
      </c>
      <c r="AI9" s="71" t="e">
        <f>'本線①　10'!#REF!</f>
        <v>#REF!</v>
      </c>
      <c r="AJ9" s="71" t="e">
        <f>'本線①　10'!#REF!</f>
        <v>#REF!</v>
      </c>
      <c r="AK9" s="71" t="e">
        <f>'本線①　10'!#REF!</f>
        <v>#REF!</v>
      </c>
      <c r="AL9" s="71" t="e">
        <f>'本線①　10'!#REF!</f>
        <v>#REF!</v>
      </c>
      <c r="AM9" s="71" t="e">
        <f>'本線①　10'!#REF!</f>
        <v>#REF!</v>
      </c>
      <c r="AN9" s="71" t="e">
        <f>'本線①　10'!#REF!</f>
        <v>#REF!</v>
      </c>
      <c r="AO9" s="71" t="e">
        <f>'本線①　10'!#REF!</f>
        <v>#REF!</v>
      </c>
      <c r="AP9" s="71" t="e">
        <f>'本線①　10'!#REF!</f>
        <v>#REF!</v>
      </c>
      <c r="AQ9" s="71" t="e">
        <f>'本線①　10'!#REF!</f>
        <v>#REF!</v>
      </c>
      <c r="AR9" s="71" t="e">
        <f>'本線①　10'!#REF!</f>
        <v>#REF!</v>
      </c>
      <c r="AS9" s="71" t="e">
        <f>'本線①　10'!#REF!</f>
        <v>#REF!</v>
      </c>
    </row>
    <row r="10" spans="1:45" ht="15" customHeight="1" x14ac:dyDescent="0.15">
      <c r="A10" s="13">
        <v>9</v>
      </c>
      <c r="B10" s="71" t="e">
        <f>'本線①　10'!#REF!</f>
        <v>#REF!</v>
      </c>
      <c r="C10" s="71" t="e">
        <f>'本線①　10'!#REF!</f>
        <v>#REF!</v>
      </c>
      <c r="D10" s="71" t="e">
        <f>'本線①　10'!#REF!</f>
        <v>#REF!</v>
      </c>
      <c r="E10" s="71" t="e">
        <f>'本線①　10'!#REF!</f>
        <v>#REF!</v>
      </c>
      <c r="F10" s="71" t="e">
        <f>'本線①　10'!#REF!</f>
        <v>#REF!</v>
      </c>
      <c r="G10" s="71" t="e">
        <f>'本線①　10'!#REF!</f>
        <v>#REF!</v>
      </c>
      <c r="H10" s="71" t="e">
        <f>'本線①　10'!#REF!</f>
        <v>#REF!</v>
      </c>
      <c r="I10" s="71" t="e">
        <f>'本線①　10'!#REF!</f>
        <v>#REF!</v>
      </c>
      <c r="J10" s="71" t="e">
        <f>'本線①　10'!#REF!</f>
        <v>#REF!</v>
      </c>
      <c r="K10" s="71" t="e">
        <f>'本線①　10'!#REF!</f>
        <v>#REF!</v>
      </c>
      <c r="L10" s="71" t="e">
        <f>'本線①　10'!#REF!</f>
        <v>#REF!</v>
      </c>
      <c r="M10" s="71" t="e">
        <f>'本線①　10'!#REF!</f>
        <v>#REF!</v>
      </c>
      <c r="N10" s="71" t="e">
        <f>'本線①　10'!#REF!</f>
        <v>#REF!</v>
      </c>
      <c r="O10" s="71" t="e">
        <f>'本線①　10'!#REF!</f>
        <v>#REF!</v>
      </c>
      <c r="P10" s="71" t="e">
        <f>'本線①　10'!#REF!</f>
        <v>#REF!</v>
      </c>
      <c r="Q10" s="71" t="e">
        <f>'本線①　10'!#REF!</f>
        <v>#REF!</v>
      </c>
      <c r="R10" s="71" t="e">
        <f>'本線①　10'!#REF!</f>
        <v>#REF!</v>
      </c>
      <c r="S10" s="71" t="e">
        <f>'本線①　10'!#REF!</f>
        <v>#REF!</v>
      </c>
      <c r="T10" s="71" t="e">
        <f>'本線①　10'!#REF!</f>
        <v>#REF!</v>
      </c>
      <c r="U10" s="71" t="e">
        <f>'本線①　10'!#REF!</f>
        <v>#REF!</v>
      </c>
      <c r="V10" s="71" t="e">
        <f>'本線①　10'!#REF!</f>
        <v>#REF!</v>
      </c>
      <c r="W10" s="71" t="e">
        <f>'本線①　10'!#REF!</f>
        <v>#REF!</v>
      </c>
      <c r="X10" s="71" t="e">
        <f>'本線①　10'!#REF!</f>
        <v>#REF!</v>
      </c>
      <c r="Y10" s="71" t="e">
        <f>'本線①　10'!#REF!</f>
        <v>#REF!</v>
      </c>
      <c r="Z10" s="71" t="e">
        <f>'本線①　10'!#REF!</f>
        <v>#REF!</v>
      </c>
      <c r="AA10" s="71" t="e">
        <f>'本線①　10'!#REF!</f>
        <v>#REF!</v>
      </c>
      <c r="AB10" s="71" t="e">
        <f>'本線①　10'!#REF!</f>
        <v>#REF!</v>
      </c>
      <c r="AC10" s="71" t="e">
        <f>'本線①　10'!#REF!</f>
        <v>#REF!</v>
      </c>
      <c r="AD10" s="71" t="e">
        <f>'本線①　10'!#REF!</f>
        <v>#REF!</v>
      </c>
      <c r="AE10" s="71" t="e">
        <f>'本線①　10'!#REF!</f>
        <v>#REF!</v>
      </c>
      <c r="AF10" s="71" t="e">
        <f>'本線①　10'!#REF!</f>
        <v>#REF!</v>
      </c>
      <c r="AG10" s="71" t="e">
        <f>'本線①　10'!#REF!</f>
        <v>#REF!</v>
      </c>
      <c r="AH10" s="71" t="e">
        <f>'本線①　10'!#REF!</f>
        <v>#REF!</v>
      </c>
      <c r="AI10" s="71" t="e">
        <f>'本線①　10'!#REF!</f>
        <v>#REF!</v>
      </c>
      <c r="AJ10" s="71" t="e">
        <f>'本線①　10'!#REF!</f>
        <v>#REF!</v>
      </c>
      <c r="AK10" s="71" t="e">
        <f>'本線①　10'!#REF!</f>
        <v>#REF!</v>
      </c>
      <c r="AL10" s="71" t="e">
        <f>'本線①　10'!#REF!</f>
        <v>#REF!</v>
      </c>
      <c r="AM10" s="71" t="e">
        <f>'本線①　10'!#REF!</f>
        <v>#REF!</v>
      </c>
      <c r="AN10" s="71" t="e">
        <f>'本線①　10'!#REF!</f>
        <v>#REF!</v>
      </c>
      <c r="AO10" s="71" t="e">
        <f>'本線①　10'!#REF!</f>
        <v>#REF!</v>
      </c>
      <c r="AP10" s="71" t="e">
        <f>'本線①　10'!#REF!</f>
        <v>#REF!</v>
      </c>
      <c r="AQ10" s="71" t="e">
        <f>'本線①　10'!#REF!</f>
        <v>#REF!</v>
      </c>
      <c r="AR10" s="71" t="e">
        <f>'本線①　10'!#REF!</f>
        <v>#REF!</v>
      </c>
      <c r="AS10" s="71" t="e">
        <f>'本線①　10'!#REF!</f>
        <v>#REF!</v>
      </c>
    </row>
    <row r="11" spans="1:45" ht="15" customHeight="1" x14ac:dyDescent="0.15">
      <c r="A11" s="13">
        <v>10</v>
      </c>
      <c r="B11" s="71" t="e">
        <f>'本線①　10'!#REF!</f>
        <v>#REF!</v>
      </c>
      <c r="C11" s="71" t="e">
        <f>'本線①　10'!#REF!</f>
        <v>#REF!</v>
      </c>
      <c r="D11" s="71" t="e">
        <f>'本線①　10'!#REF!</f>
        <v>#REF!</v>
      </c>
      <c r="E11" s="71" t="e">
        <f>'本線①　10'!#REF!</f>
        <v>#REF!</v>
      </c>
      <c r="F11" s="71" t="e">
        <f>'本線①　10'!#REF!</f>
        <v>#REF!</v>
      </c>
      <c r="G11" s="71" t="e">
        <f>'本線①　10'!#REF!</f>
        <v>#REF!</v>
      </c>
      <c r="H11" s="71" t="e">
        <f>'本線①　10'!#REF!</f>
        <v>#REF!</v>
      </c>
      <c r="I11" s="71" t="e">
        <f>'本線①　10'!#REF!</f>
        <v>#REF!</v>
      </c>
      <c r="J11" s="71" t="e">
        <f>'本線①　10'!#REF!</f>
        <v>#REF!</v>
      </c>
      <c r="K11" s="71" t="e">
        <f>'本線①　10'!#REF!</f>
        <v>#REF!</v>
      </c>
      <c r="L11" s="71" t="e">
        <f>'本線①　10'!#REF!</f>
        <v>#REF!</v>
      </c>
      <c r="M11" s="71" t="e">
        <f>'本線①　10'!#REF!</f>
        <v>#REF!</v>
      </c>
      <c r="N11" s="71" t="e">
        <f>'本線①　10'!#REF!</f>
        <v>#REF!</v>
      </c>
      <c r="O11" s="71" t="e">
        <f>'本線①　10'!#REF!</f>
        <v>#REF!</v>
      </c>
      <c r="P11" s="71" t="e">
        <f>'本線①　10'!#REF!</f>
        <v>#REF!</v>
      </c>
      <c r="Q11" s="71" t="e">
        <f>'本線①　10'!#REF!</f>
        <v>#REF!</v>
      </c>
      <c r="R11" s="71" t="e">
        <f>'本線①　10'!#REF!</f>
        <v>#REF!</v>
      </c>
      <c r="S11" s="71" t="e">
        <f>'本線①　10'!#REF!</f>
        <v>#REF!</v>
      </c>
      <c r="T11" s="71" t="e">
        <f>'本線①　10'!#REF!</f>
        <v>#REF!</v>
      </c>
      <c r="U11" s="71" t="e">
        <f>'本線①　10'!#REF!</f>
        <v>#REF!</v>
      </c>
      <c r="V11" s="71" t="e">
        <f>'本線①　10'!#REF!</f>
        <v>#REF!</v>
      </c>
      <c r="W11" s="71" t="e">
        <f>'本線①　10'!#REF!</f>
        <v>#REF!</v>
      </c>
      <c r="X11" s="71" t="e">
        <f>'本線①　10'!#REF!</f>
        <v>#REF!</v>
      </c>
      <c r="Y11" s="71" t="e">
        <f>'本線①　10'!#REF!</f>
        <v>#REF!</v>
      </c>
      <c r="Z11" s="71" t="e">
        <f>'本線①　10'!#REF!</f>
        <v>#REF!</v>
      </c>
      <c r="AA11" s="71" t="e">
        <f>'本線①　10'!#REF!</f>
        <v>#REF!</v>
      </c>
      <c r="AB11" s="71" t="e">
        <f>'本線①　10'!#REF!</f>
        <v>#REF!</v>
      </c>
      <c r="AC11" s="71" t="e">
        <f>'本線①　10'!#REF!</f>
        <v>#REF!</v>
      </c>
      <c r="AD11" s="71" t="e">
        <f>'本線①　10'!#REF!</f>
        <v>#REF!</v>
      </c>
      <c r="AE11" s="71" t="e">
        <f>'本線①　10'!#REF!</f>
        <v>#REF!</v>
      </c>
      <c r="AF11" s="71" t="e">
        <f>'本線①　10'!#REF!</f>
        <v>#REF!</v>
      </c>
      <c r="AG11" s="71" t="e">
        <f>'本線①　10'!#REF!</f>
        <v>#REF!</v>
      </c>
      <c r="AH11" s="71" t="e">
        <f>'本線①　10'!#REF!</f>
        <v>#REF!</v>
      </c>
      <c r="AI11" s="71" t="e">
        <f>'本線①　10'!#REF!</f>
        <v>#REF!</v>
      </c>
      <c r="AJ11" s="71" t="e">
        <f>'本線①　10'!#REF!</f>
        <v>#REF!</v>
      </c>
      <c r="AK11" s="71" t="e">
        <f>'本線①　10'!#REF!</f>
        <v>#REF!</v>
      </c>
      <c r="AL11" s="71" t="e">
        <f>'本線①　10'!#REF!</f>
        <v>#REF!</v>
      </c>
      <c r="AM11" s="71" t="e">
        <f>'本線①　10'!#REF!</f>
        <v>#REF!</v>
      </c>
      <c r="AN11" s="71" t="e">
        <f>'本線①　10'!#REF!</f>
        <v>#REF!</v>
      </c>
      <c r="AO11" s="71" t="e">
        <f>'本線①　10'!#REF!</f>
        <v>#REF!</v>
      </c>
      <c r="AP11" s="71" t="e">
        <f>'本線①　10'!#REF!</f>
        <v>#REF!</v>
      </c>
      <c r="AQ11" s="71" t="e">
        <f>'本線①　10'!#REF!</f>
        <v>#REF!</v>
      </c>
      <c r="AR11" s="71" t="e">
        <f>'本線①　10'!#REF!</f>
        <v>#REF!</v>
      </c>
      <c r="AS11" s="71" t="e">
        <f>'本線①　10'!#REF!</f>
        <v>#REF!</v>
      </c>
    </row>
    <row r="12" spans="1:45" ht="15" customHeight="1" x14ac:dyDescent="0.15">
      <c r="A12" s="13">
        <v>11</v>
      </c>
      <c r="B12" s="71" t="e">
        <f>#REF!</f>
        <v>#REF!</v>
      </c>
      <c r="C12" s="71" t="e">
        <f>#REF!</f>
        <v>#REF!</v>
      </c>
      <c r="D12" s="71" t="e">
        <f>#REF!</f>
        <v>#REF!</v>
      </c>
      <c r="E12" s="71" t="e">
        <f>#REF!</f>
        <v>#REF!</v>
      </c>
      <c r="F12" s="71" t="e">
        <f>#REF!</f>
        <v>#REF!</v>
      </c>
      <c r="G12" s="71" t="e">
        <f>#REF!</f>
        <v>#REF!</v>
      </c>
      <c r="H12" s="71" t="e">
        <f>#REF!</f>
        <v>#REF!</v>
      </c>
      <c r="I12" s="71" t="e">
        <f>#REF!</f>
        <v>#REF!</v>
      </c>
      <c r="J12" s="71" t="e">
        <f>#REF!</f>
        <v>#REF!</v>
      </c>
      <c r="K12" s="71" t="e">
        <f>#REF!</f>
        <v>#REF!</v>
      </c>
      <c r="L12" s="71" t="e">
        <f>#REF!</f>
        <v>#REF!</v>
      </c>
      <c r="M12" s="71" t="e">
        <f>#REF!</f>
        <v>#REF!</v>
      </c>
      <c r="N12" s="71" t="e">
        <f>#REF!</f>
        <v>#REF!</v>
      </c>
      <c r="O12" s="71" t="e">
        <f>#REF!</f>
        <v>#REF!</v>
      </c>
      <c r="P12" s="71" t="e">
        <f>#REF!</f>
        <v>#REF!</v>
      </c>
      <c r="Q12" s="71" t="e">
        <f>#REF!</f>
        <v>#REF!</v>
      </c>
      <c r="R12" s="71" t="e">
        <f>#REF!</f>
        <v>#REF!</v>
      </c>
      <c r="S12" s="71" t="e">
        <f>#REF!</f>
        <v>#REF!</v>
      </c>
      <c r="T12" s="71" t="e">
        <f>#REF!</f>
        <v>#REF!</v>
      </c>
      <c r="U12" s="71" t="e">
        <f>#REF!</f>
        <v>#REF!</v>
      </c>
      <c r="V12" s="71" t="e">
        <f>#REF!</f>
        <v>#REF!</v>
      </c>
      <c r="W12" s="71" t="e">
        <f>#REF!</f>
        <v>#REF!</v>
      </c>
      <c r="X12" s="71" t="e">
        <f>#REF!</f>
        <v>#REF!</v>
      </c>
      <c r="Y12" s="71" t="e">
        <f>#REF!</f>
        <v>#REF!</v>
      </c>
      <c r="Z12" s="71" t="e">
        <f>#REF!</f>
        <v>#REF!</v>
      </c>
      <c r="AA12" s="71" t="e">
        <f>#REF!</f>
        <v>#REF!</v>
      </c>
      <c r="AB12" s="71" t="e">
        <f>#REF!</f>
        <v>#REF!</v>
      </c>
      <c r="AC12" s="71" t="e">
        <f>#REF!</f>
        <v>#REF!</v>
      </c>
      <c r="AD12" s="71" t="e">
        <f>#REF!</f>
        <v>#REF!</v>
      </c>
      <c r="AE12" s="71" t="e">
        <f>#REF!</f>
        <v>#REF!</v>
      </c>
      <c r="AF12" s="71" t="e">
        <f>#REF!</f>
        <v>#REF!</v>
      </c>
      <c r="AG12" s="71" t="e">
        <f>#REF!</f>
        <v>#REF!</v>
      </c>
      <c r="AH12" s="71" t="e">
        <f>#REF!</f>
        <v>#REF!</v>
      </c>
      <c r="AI12" s="71" t="e">
        <f>#REF!</f>
        <v>#REF!</v>
      </c>
      <c r="AJ12" s="71" t="e">
        <f>#REF!</f>
        <v>#REF!</v>
      </c>
      <c r="AK12" s="71" t="e">
        <f>#REF!</f>
        <v>#REF!</v>
      </c>
      <c r="AL12" s="71" t="e">
        <f>#REF!</f>
        <v>#REF!</v>
      </c>
      <c r="AM12" s="71" t="e">
        <f>#REF!</f>
        <v>#REF!</v>
      </c>
      <c r="AN12" s="71" t="e">
        <f>#REF!</f>
        <v>#REF!</v>
      </c>
      <c r="AO12" s="71" t="e">
        <f>#REF!</f>
        <v>#REF!</v>
      </c>
      <c r="AP12" s="71" t="e">
        <f>#REF!</f>
        <v>#REF!</v>
      </c>
      <c r="AQ12" s="71" t="e">
        <f>#REF!</f>
        <v>#REF!</v>
      </c>
      <c r="AR12" s="71" t="e">
        <f>#REF!</f>
        <v>#REF!</v>
      </c>
      <c r="AS12" s="71" t="e">
        <f>#REF!</f>
        <v>#REF!</v>
      </c>
    </row>
    <row r="13" spans="1:45" ht="15" customHeight="1" x14ac:dyDescent="0.15">
      <c r="A13" s="13">
        <v>12</v>
      </c>
      <c r="B13" s="71" t="e">
        <f>#REF!</f>
        <v>#REF!</v>
      </c>
      <c r="C13" s="71" t="e">
        <f>#REF!</f>
        <v>#REF!</v>
      </c>
      <c r="D13" s="71" t="e">
        <f>#REF!</f>
        <v>#REF!</v>
      </c>
      <c r="E13" s="71" t="e">
        <f>#REF!</f>
        <v>#REF!</v>
      </c>
      <c r="F13" s="71" t="e">
        <f>#REF!</f>
        <v>#REF!</v>
      </c>
      <c r="G13" s="71" t="e">
        <f>#REF!</f>
        <v>#REF!</v>
      </c>
      <c r="H13" s="71" t="e">
        <f>#REF!</f>
        <v>#REF!</v>
      </c>
      <c r="I13" s="71" t="e">
        <f>#REF!</f>
        <v>#REF!</v>
      </c>
      <c r="J13" s="71" t="e">
        <f>#REF!</f>
        <v>#REF!</v>
      </c>
      <c r="K13" s="71" t="e">
        <f>#REF!</f>
        <v>#REF!</v>
      </c>
      <c r="L13" s="71" t="e">
        <f>#REF!</f>
        <v>#REF!</v>
      </c>
      <c r="M13" s="71" t="e">
        <f>#REF!</f>
        <v>#REF!</v>
      </c>
      <c r="N13" s="71" t="e">
        <f>#REF!</f>
        <v>#REF!</v>
      </c>
      <c r="O13" s="71" t="e">
        <f>#REF!</f>
        <v>#REF!</v>
      </c>
      <c r="P13" s="71" t="e">
        <f>#REF!</f>
        <v>#REF!</v>
      </c>
      <c r="Q13" s="71" t="e">
        <f>#REF!</f>
        <v>#REF!</v>
      </c>
      <c r="R13" s="71" t="e">
        <f>#REF!</f>
        <v>#REF!</v>
      </c>
      <c r="S13" s="71" t="e">
        <f>#REF!</f>
        <v>#REF!</v>
      </c>
      <c r="T13" s="71" t="e">
        <f>#REF!</f>
        <v>#REF!</v>
      </c>
      <c r="U13" s="71" t="e">
        <f>#REF!</f>
        <v>#REF!</v>
      </c>
      <c r="V13" s="71" t="e">
        <f>#REF!</f>
        <v>#REF!</v>
      </c>
      <c r="W13" s="71" t="e">
        <f>#REF!</f>
        <v>#REF!</v>
      </c>
      <c r="X13" s="71" t="e">
        <f>#REF!</f>
        <v>#REF!</v>
      </c>
      <c r="Y13" s="71" t="e">
        <f>#REF!</f>
        <v>#REF!</v>
      </c>
      <c r="Z13" s="71" t="e">
        <f>#REF!</f>
        <v>#REF!</v>
      </c>
      <c r="AA13" s="71" t="e">
        <f>#REF!</f>
        <v>#REF!</v>
      </c>
      <c r="AB13" s="71" t="e">
        <f>#REF!</f>
        <v>#REF!</v>
      </c>
      <c r="AC13" s="71" t="e">
        <f>#REF!</f>
        <v>#REF!</v>
      </c>
      <c r="AD13" s="71" t="e">
        <f>#REF!</f>
        <v>#REF!</v>
      </c>
      <c r="AE13" s="71" t="e">
        <f>#REF!</f>
        <v>#REF!</v>
      </c>
      <c r="AF13" s="71" t="e">
        <f>#REF!</f>
        <v>#REF!</v>
      </c>
      <c r="AG13" s="71" t="e">
        <f>#REF!</f>
        <v>#REF!</v>
      </c>
      <c r="AH13" s="71" t="e">
        <f>#REF!</f>
        <v>#REF!</v>
      </c>
      <c r="AI13" s="71" t="e">
        <f>#REF!</f>
        <v>#REF!</v>
      </c>
      <c r="AJ13" s="71" t="e">
        <f>#REF!</f>
        <v>#REF!</v>
      </c>
      <c r="AK13" s="71" t="e">
        <f>#REF!</f>
        <v>#REF!</v>
      </c>
      <c r="AL13" s="71" t="e">
        <f>#REF!</f>
        <v>#REF!</v>
      </c>
      <c r="AM13" s="71" t="e">
        <f>#REF!</f>
        <v>#REF!</v>
      </c>
      <c r="AN13" s="71" t="e">
        <f>#REF!</f>
        <v>#REF!</v>
      </c>
      <c r="AO13" s="71" t="e">
        <f>#REF!</f>
        <v>#REF!</v>
      </c>
      <c r="AP13" s="71" t="e">
        <f>#REF!</f>
        <v>#REF!</v>
      </c>
      <c r="AQ13" s="71" t="e">
        <f>#REF!</f>
        <v>#REF!</v>
      </c>
      <c r="AR13" s="71" t="e">
        <f>#REF!</f>
        <v>#REF!</v>
      </c>
      <c r="AS13" s="71" t="e">
        <f>#REF!</f>
        <v>#REF!</v>
      </c>
    </row>
    <row r="14" spans="1:45" ht="15" customHeight="1" x14ac:dyDescent="0.15">
      <c r="A14" s="13">
        <v>13</v>
      </c>
      <c r="B14" s="71" t="e">
        <f>#REF!</f>
        <v>#REF!</v>
      </c>
      <c r="C14" s="71" t="e">
        <f>#REF!</f>
        <v>#REF!</v>
      </c>
      <c r="D14" s="71" t="e">
        <f>#REF!</f>
        <v>#REF!</v>
      </c>
      <c r="E14" s="71" t="e">
        <f>#REF!</f>
        <v>#REF!</v>
      </c>
      <c r="F14" s="71" t="e">
        <f>#REF!</f>
        <v>#REF!</v>
      </c>
      <c r="G14" s="71" t="e">
        <f>#REF!</f>
        <v>#REF!</v>
      </c>
      <c r="H14" s="71" t="e">
        <f>#REF!</f>
        <v>#REF!</v>
      </c>
      <c r="I14" s="71" t="e">
        <f>#REF!</f>
        <v>#REF!</v>
      </c>
      <c r="J14" s="71" t="e">
        <f>#REF!</f>
        <v>#REF!</v>
      </c>
      <c r="K14" s="71" t="e">
        <f>#REF!</f>
        <v>#REF!</v>
      </c>
      <c r="L14" s="71" t="e">
        <f>#REF!</f>
        <v>#REF!</v>
      </c>
      <c r="M14" s="71" t="e">
        <f>#REF!</f>
        <v>#REF!</v>
      </c>
      <c r="N14" s="71" t="e">
        <f>#REF!</f>
        <v>#REF!</v>
      </c>
      <c r="O14" s="71" t="e">
        <f>#REF!</f>
        <v>#REF!</v>
      </c>
      <c r="P14" s="71" t="e">
        <f>#REF!</f>
        <v>#REF!</v>
      </c>
      <c r="Q14" s="71" t="e">
        <f>#REF!</f>
        <v>#REF!</v>
      </c>
      <c r="R14" s="71" t="e">
        <f>#REF!</f>
        <v>#REF!</v>
      </c>
      <c r="S14" s="71" t="e">
        <f>#REF!</f>
        <v>#REF!</v>
      </c>
      <c r="T14" s="71" t="e">
        <f>#REF!</f>
        <v>#REF!</v>
      </c>
      <c r="U14" s="71" t="e">
        <f>#REF!</f>
        <v>#REF!</v>
      </c>
      <c r="V14" s="71" t="e">
        <f>#REF!</f>
        <v>#REF!</v>
      </c>
      <c r="W14" s="71" t="e">
        <f>#REF!</f>
        <v>#REF!</v>
      </c>
      <c r="X14" s="71" t="e">
        <f>#REF!</f>
        <v>#REF!</v>
      </c>
      <c r="Y14" s="71" t="e">
        <f>#REF!</f>
        <v>#REF!</v>
      </c>
      <c r="Z14" s="71" t="e">
        <f>#REF!</f>
        <v>#REF!</v>
      </c>
      <c r="AA14" s="71" t="e">
        <f>#REF!</f>
        <v>#REF!</v>
      </c>
      <c r="AB14" s="71" t="e">
        <f>#REF!</f>
        <v>#REF!</v>
      </c>
      <c r="AC14" s="71" t="e">
        <f>#REF!</f>
        <v>#REF!</v>
      </c>
      <c r="AD14" s="71" t="e">
        <f>#REF!</f>
        <v>#REF!</v>
      </c>
      <c r="AE14" s="71" t="e">
        <f>#REF!</f>
        <v>#REF!</v>
      </c>
      <c r="AF14" s="71" t="e">
        <f>#REF!</f>
        <v>#REF!</v>
      </c>
      <c r="AG14" s="71" t="e">
        <f>#REF!</f>
        <v>#REF!</v>
      </c>
      <c r="AH14" s="71" t="e">
        <f>#REF!</f>
        <v>#REF!</v>
      </c>
      <c r="AI14" s="71" t="e">
        <f>#REF!</f>
        <v>#REF!</v>
      </c>
      <c r="AJ14" s="71" t="e">
        <f>#REF!</f>
        <v>#REF!</v>
      </c>
      <c r="AK14" s="71" t="e">
        <f>#REF!</f>
        <v>#REF!</v>
      </c>
      <c r="AL14" s="71" t="e">
        <f>#REF!</f>
        <v>#REF!</v>
      </c>
      <c r="AM14" s="71" t="e">
        <f>#REF!</f>
        <v>#REF!</v>
      </c>
      <c r="AN14" s="71" t="e">
        <f>#REF!</f>
        <v>#REF!</v>
      </c>
      <c r="AO14" s="71" t="e">
        <f>#REF!</f>
        <v>#REF!</v>
      </c>
      <c r="AP14" s="71" t="e">
        <f>#REF!</f>
        <v>#REF!</v>
      </c>
      <c r="AQ14" s="71" t="e">
        <f>#REF!</f>
        <v>#REF!</v>
      </c>
      <c r="AR14" s="71" t="e">
        <f>#REF!</f>
        <v>#REF!</v>
      </c>
      <c r="AS14" s="71" t="e">
        <f>#REF!</f>
        <v>#REF!</v>
      </c>
    </row>
    <row r="15" spans="1:45" ht="15" customHeight="1" x14ac:dyDescent="0.15">
      <c r="A15" s="13">
        <v>14</v>
      </c>
      <c r="B15" s="71" t="e">
        <f>#REF!</f>
        <v>#REF!</v>
      </c>
      <c r="C15" s="71" t="e">
        <f>#REF!</f>
        <v>#REF!</v>
      </c>
      <c r="D15" s="71" t="e">
        <f>#REF!</f>
        <v>#REF!</v>
      </c>
      <c r="E15" s="71" t="e">
        <f>#REF!</f>
        <v>#REF!</v>
      </c>
      <c r="F15" s="71" t="e">
        <f>#REF!</f>
        <v>#REF!</v>
      </c>
      <c r="G15" s="71" t="e">
        <f>#REF!</f>
        <v>#REF!</v>
      </c>
      <c r="H15" s="71" t="e">
        <f>#REF!</f>
        <v>#REF!</v>
      </c>
      <c r="I15" s="71" t="e">
        <f>#REF!</f>
        <v>#REF!</v>
      </c>
      <c r="J15" s="71" t="e">
        <f>#REF!</f>
        <v>#REF!</v>
      </c>
      <c r="K15" s="71" t="e">
        <f>#REF!</f>
        <v>#REF!</v>
      </c>
      <c r="L15" s="71" t="e">
        <f>#REF!</f>
        <v>#REF!</v>
      </c>
      <c r="M15" s="71" t="e">
        <f>#REF!</f>
        <v>#REF!</v>
      </c>
      <c r="N15" s="71" t="e">
        <f>#REF!</f>
        <v>#REF!</v>
      </c>
      <c r="O15" s="71" t="e">
        <f>#REF!</f>
        <v>#REF!</v>
      </c>
      <c r="P15" s="71" t="e">
        <f>#REF!</f>
        <v>#REF!</v>
      </c>
      <c r="Q15" s="71" t="e">
        <f>#REF!</f>
        <v>#REF!</v>
      </c>
      <c r="R15" s="71" t="e">
        <f>#REF!</f>
        <v>#REF!</v>
      </c>
      <c r="S15" s="71" t="e">
        <f>#REF!</f>
        <v>#REF!</v>
      </c>
      <c r="T15" s="71" t="e">
        <f>#REF!</f>
        <v>#REF!</v>
      </c>
      <c r="U15" s="71" t="e">
        <f>#REF!</f>
        <v>#REF!</v>
      </c>
      <c r="V15" s="71" t="e">
        <f>#REF!</f>
        <v>#REF!</v>
      </c>
      <c r="W15" s="71" t="e">
        <f>#REF!</f>
        <v>#REF!</v>
      </c>
      <c r="X15" s="71" t="e">
        <f>#REF!</f>
        <v>#REF!</v>
      </c>
      <c r="Y15" s="71" t="e">
        <f>#REF!</f>
        <v>#REF!</v>
      </c>
      <c r="Z15" s="71" t="e">
        <f>#REF!</f>
        <v>#REF!</v>
      </c>
      <c r="AA15" s="71" t="e">
        <f>#REF!</f>
        <v>#REF!</v>
      </c>
      <c r="AB15" s="71" t="e">
        <f>#REF!</f>
        <v>#REF!</v>
      </c>
      <c r="AC15" s="71" t="e">
        <f>#REF!</f>
        <v>#REF!</v>
      </c>
      <c r="AD15" s="71" t="e">
        <f>#REF!</f>
        <v>#REF!</v>
      </c>
      <c r="AE15" s="71" t="e">
        <f>#REF!</f>
        <v>#REF!</v>
      </c>
      <c r="AF15" s="71" t="e">
        <f>#REF!</f>
        <v>#REF!</v>
      </c>
      <c r="AG15" s="71" t="e">
        <f>#REF!</f>
        <v>#REF!</v>
      </c>
      <c r="AH15" s="71" t="e">
        <f>#REF!</f>
        <v>#REF!</v>
      </c>
      <c r="AI15" s="71" t="e">
        <f>#REF!</f>
        <v>#REF!</v>
      </c>
      <c r="AJ15" s="71" t="e">
        <f>#REF!</f>
        <v>#REF!</v>
      </c>
      <c r="AK15" s="71" t="e">
        <f>#REF!</f>
        <v>#REF!</v>
      </c>
      <c r="AL15" s="71" t="e">
        <f>#REF!</f>
        <v>#REF!</v>
      </c>
      <c r="AM15" s="71" t="e">
        <f>#REF!</f>
        <v>#REF!</v>
      </c>
      <c r="AN15" s="71" t="e">
        <f>#REF!</f>
        <v>#REF!</v>
      </c>
      <c r="AO15" s="71" t="e">
        <f>#REF!</f>
        <v>#REF!</v>
      </c>
      <c r="AP15" s="71" t="e">
        <f>#REF!</f>
        <v>#REF!</v>
      </c>
      <c r="AQ15" s="71" t="e">
        <f>#REF!</f>
        <v>#REF!</v>
      </c>
      <c r="AR15" s="71" t="e">
        <f>#REF!</f>
        <v>#REF!</v>
      </c>
      <c r="AS15" s="71" t="e">
        <f>#REF!</f>
        <v>#REF!</v>
      </c>
    </row>
    <row r="16" spans="1:45" ht="15" customHeight="1" x14ac:dyDescent="0.15">
      <c r="A16" s="13">
        <v>15</v>
      </c>
      <c r="B16" s="71" t="e">
        <f>#REF!</f>
        <v>#REF!</v>
      </c>
      <c r="C16" s="71" t="e">
        <f>#REF!</f>
        <v>#REF!</v>
      </c>
      <c r="D16" s="71" t="e">
        <f>#REF!</f>
        <v>#REF!</v>
      </c>
      <c r="E16" s="71" t="e">
        <f>#REF!</f>
        <v>#REF!</v>
      </c>
      <c r="F16" s="71" t="e">
        <f>#REF!</f>
        <v>#REF!</v>
      </c>
      <c r="G16" s="71" t="e">
        <f>#REF!</f>
        <v>#REF!</v>
      </c>
      <c r="H16" s="71" t="e">
        <f>#REF!</f>
        <v>#REF!</v>
      </c>
      <c r="I16" s="71" t="e">
        <f>#REF!</f>
        <v>#REF!</v>
      </c>
      <c r="J16" s="71" t="e">
        <f>#REF!</f>
        <v>#REF!</v>
      </c>
      <c r="K16" s="71" t="e">
        <f>#REF!</f>
        <v>#REF!</v>
      </c>
      <c r="L16" s="71" t="e">
        <f>#REF!</f>
        <v>#REF!</v>
      </c>
      <c r="M16" s="71" t="e">
        <f>#REF!</f>
        <v>#REF!</v>
      </c>
      <c r="N16" s="71" t="e">
        <f>#REF!</f>
        <v>#REF!</v>
      </c>
      <c r="O16" s="71" t="e">
        <f>#REF!</f>
        <v>#REF!</v>
      </c>
      <c r="P16" s="71" t="e">
        <f>#REF!</f>
        <v>#REF!</v>
      </c>
      <c r="Q16" s="71" t="e">
        <f>#REF!</f>
        <v>#REF!</v>
      </c>
      <c r="R16" s="71" t="e">
        <f>#REF!</f>
        <v>#REF!</v>
      </c>
      <c r="S16" s="71" t="e">
        <f>#REF!</f>
        <v>#REF!</v>
      </c>
      <c r="T16" s="71" t="e">
        <f>#REF!</f>
        <v>#REF!</v>
      </c>
      <c r="U16" s="71" t="e">
        <f>#REF!</f>
        <v>#REF!</v>
      </c>
      <c r="V16" s="71" t="e">
        <f>#REF!</f>
        <v>#REF!</v>
      </c>
      <c r="W16" s="71" t="e">
        <f>#REF!</f>
        <v>#REF!</v>
      </c>
      <c r="X16" s="71" t="e">
        <f>#REF!</f>
        <v>#REF!</v>
      </c>
      <c r="Y16" s="71" t="e">
        <f>#REF!</f>
        <v>#REF!</v>
      </c>
      <c r="Z16" s="71" t="e">
        <f>#REF!</f>
        <v>#REF!</v>
      </c>
      <c r="AA16" s="71" t="e">
        <f>#REF!</f>
        <v>#REF!</v>
      </c>
      <c r="AB16" s="71" t="e">
        <f>#REF!</f>
        <v>#REF!</v>
      </c>
      <c r="AC16" s="71" t="e">
        <f>#REF!</f>
        <v>#REF!</v>
      </c>
      <c r="AD16" s="71" t="e">
        <f>#REF!</f>
        <v>#REF!</v>
      </c>
      <c r="AE16" s="71" t="e">
        <f>#REF!</f>
        <v>#REF!</v>
      </c>
      <c r="AF16" s="71" t="e">
        <f>#REF!</f>
        <v>#REF!</v>
      </c>
      <c r="AG16" s="71" t="e">
        <f>#REF!</f>
        <v>#REF!</v>
      </c>
      <c r="AH16" s="71" t="e">
        <f>#REF!</f>
        <v>#REF!</v>
      </c>
      <c r="AI16" s="71" t="e">
        <f>#REF!</f>
        <v>#REF!</v>
      </c>
      <c r="AJ16" s="71" t="e">
        <f>#REF!</f>
        <v>#REF!</v>
      </c>
      <c r="AK16" s="71" t="e">
        <f>#REF!</f>
        <v>#REF!</v>
      </c>
      <c r="AL16" s="71" t="e">
        <f>#REF!</f>
        <v>#REF!</v>
      </c>
      <c r="AM16" s="71" t="e">
        <f>#REF!</f>
        <v>#REF!</v>
      </c>
      <c r="AN16" s="71" t="e">
        <f>#REF!</f>
        <v>#REF!</v>
      </c>
      <c r="AO16" s="71" t="e">
        <f>#REF!</f>
        <v>#REF!</v>
      </c>
      <c r="AP16" s="71" t="e">
        <f>#REF!</f>
        <v>#REF!</v>
      </c>
      <c r="AQ16" s="71" t="e">
        <f>#REF!</f>
        <v>#REF!</v>
      </c>
      <c r="AR16" s="71" t="e">
        <f>#REF!</f>
        <v>#REF!</v>
      </c>
      <c r="AS16" s="71" t="e">
        <f>#REF!</f>
        <v>#REF!</v>
      </c>
    </row>
    <row r="17" spans="1:45" ht="15" customHeight="1" x14ac:dyDescent="0.15">
      <c r="A17" s="13">
        <v>16</v>
      </c>
      <c r="B17" s="71" t="e">
        <f>#REF!</f>
        <v>#REF!</v>
      </c>
      <c r="C17" s="71" t="e">
        <f>#REF!</f>
        <v>#REF!</v>
      </c>
      <c r="D17" s="71" t="e">
        <f>#REF!</f>
        <v>#REF!</v>
      </c>
      <c r="E17" s="71" t="e">
        <f>#REF!</f>
        <v>#REF!</v>
      </c>
      <c r="F17" s="71" t="e">
        <f>#REF!</f>
        <v>#REF!</v>
      </c>
      <c r="G17" s="71" t="e">
        <f>#REF!</f>
        <v>#REF!</v>
      </c>
      <c r="H17" s="71" t="e">
        <f>#REF!</f>
        <v>#REF!</v>
      </c>
      <c r="I17" s="71" t="e">
        <f>#REF!</f>
        <v>#REF!</v>
      </c>
      <c r="J17" s="71" t="e">
        <f>#REF!</f>
        <v>#REF!</v>
      </c>
      <c r="K17" s="71" t="e">
        <f>#REF!</f>
        <v>#REF!</v>
      </c>
      <c r="L17" s="71" t="e">
        <f>#REF!</f>
        <v>#REF!</v>
      </c>
      <c r="M17" s="71" t="e">
        <f>#REF!</f>
        <v>#REF!</v>
      </c>
      <c r="N17" s="71" t="e">
        <f>#REF!</f>
        <v>#REF!</v>
      </c>
      <c r="O17" s="71" t="e">
        <f>#REF!</f>
        <v>#REF!</v>
      </c>
      <c r="P17" s="71" t="e">
        <f>#REF!</f>
        <v>#REF!</v>
      </c>
      <c r="Q17" s="71" t="e">
        <f>#REF!</f>
        <v>#REF!</v>
      </c>
      <c r="R17" s="71" t="e">
        <f>#REF!</f>
        <v>#REF!</v>
      </c>
      <c r="S17" s="71" t="e">
        <f>#REF!</f>
        <v>#REF!</v>
      </c>
      <c r="T17" s="71" t="e">
        <f>#REF!</f>
        <v>#REF!</v>
      </c>
      <c r="U17" s="71" t="e">
        <f>#REF!</f>
        <v>#REF!</v>
      </c>
      <c r="V17" s="71" t="e">
        <f>#REF!</f>
        <v>#REF!</v>
      </c>
      <c r="W17" s="71" t="e">
        <f>#REF!</f>
        <v>#REF!</v>
      </c>
      <c r="X17" s="71" t="e">
        <f>#REF!</f>
        <v>#REF!</v>
      </c>
      <c r="Y17" s="71" t="e">
        <f>#REF!</f>
        <v>#REF!</v>
      </c>
      <c r="Z17" s="71" t="e">
        <f>#REF!</f>
        <v>#REF!</v>
      </c>
      <c r="AA17" s="71" t="e">
        <f>#REF!</f>
        <v>#REF!</v>
      </c>
      <c r="AB17" s="71" t="e">
        <f>#REF!</f>
        <v>#REF!</v>
      </c>
      <c r="AC17" s="71" t="e">
        <f>#REF!</f>
        <v>#REF!</v>
      </c>
      <c r="AD17" s="71" t="e">
        <f>#REF!</f>
        <v>#REF!</v>
      </c>
      <c r="AE17" s="71" t="e">
        <f>#REF!</f>
        <v>#REF!</v>
      </c>
      <c r="AF17" s="71" t="e">
        <f>#REF!</f>
        <v>#REF!</v>
      </c>
      <c r="AG17" s="71" t="e">
        <f>#REF!</f>
        <v>#REF!</v>
      </c>
      <c r="AH17" s="71" t="e">
        <f>#REF!</f>
        <v>#REF!</v>
      </c>
      <c r="AI17" s="71" t="e">
        <f>#REF!</f>
        <v>#REF!</v>
      </c>
      <c r="AJ17" s="71" t="e">
        <f>#REF!</f>
        <v>#REF!</v>
      </c>
      <c r="AK17" s="71" t="e">
        <f>#REF!</f>
        <v>#REF!</v>
      </c>
      <c r="AL17" s="71" t="e">
        <f>#REF!</f>
        <v>#REF!</v>
      </c>
      <c r="AM17" s="71" t="e">
        <f>#REF!</f>
        <v>#REF!</v>
      </c>
      <c r="AN17" s="71" t="e">
        <f>#REF!</f>
        <v>#REF!</v>
      </c>
      <c r="AO17" s="71" t="e">
        <f>#REF!</f>
        <v>#REF!</v>
      </c>
      <c r="AP17" s="71" t="e">
        <f>#REF!</f>
        <v>#REF!</v>
      </c>
      <c r="AQ17" s="71" t="e">
        <f>#REF!</f>
        <v>#REF!</v>
      </c>
      <c r="AR17" s="71" t="e">
        <f>#REF!</f>
        <v>#REF!</v>
      </c>
      <c r="AS17" s="71" t="e">
        <f>#REF!</f>
        <v>#REF!</v>
      </c>
    </row>
    <row r="18" spans="1:45" ht="15" customHeight="1" x14ac:dyDescent="0.15">
      <c r="A18" s="13">
        <v>17</v>
      </c>
      <c r="B18" s="71" t="e">
        <f>#REF!</f>
        <v>#REF!</v>
      </c>
      <c r="C18" s="71" t="e">
        <f>#REF!</f>
        <v>#REF!</v>
      </c>
      <c r="D18" s="71" t="e">
        <f>#REF!</f>
        <v>#REF!</v>
      </c>
      <c r="E18" s="71" t="e">
        <f>#REF!</f>
        <v>#REF!</v>
      </c>
      <c r="F18" s="71" t="e">
        <f>#REF!</f>
        <v>#REF!</v>
      </c>
      <c r="G18" s="71" t="e">
        <f>#REF!</f>
        <v>#REF!</v>
      </c>
      <c r="H18" s="71" t="e">
        <f>#REF!</f>
        <v>#REF!</v>
      </c>
      <c r="I18" s="71" t="e">
        <f>#REF!</f>
        <v>#REF!</v>
      </c>
      <c r="J18" s="71" t="e">
        <f>#REF!</f>
        <v>#REF!</v>
      </c>
      <c r="K18" s="71" t="e">
        <f>#REF!</f>
        <v>#REF!</v>
      </c>
      <c r="L18" s="71" t="e">
        <f>#REF!</f>
        <v>#REF!</v>
      </c>
      <c r="M18" s="71" t="e">
        <f>#REF!</f>
        <v>#REF!</v>
      </c>
      <c r="N18" s="71" t="e">
        <f>#REF!</f>
        <v>#REF!</v>
      </c>
      <c r="O18" s="71" t="e">
        <f>#REF!</f>
        <v>#REF!</v>
      </c>
      <c r="P18" s="71" t="e">
        <f>#REF!</f>
        <v>#REF!</v>
      </c>
      <c r="Q18" s="71" t="e">
        <f>#REF!</f>
        <v>#REF!</v>
      </c>
      <c r="R18" s="71" t="e">
        <f>#REF!</f>
        <v>#REF!</v>
      </c>
      <c r="S18" s="71" t="e">
        <f>#REF!</f>
        <v>#REF!</v>
      </c>
      <c r="T18" s="71" t="e">
        <f>#REF!</f>
        <v>#REF!</v>
      </c>
      <c r="U18" s="71" t="e">
        <f>#REF!</f>
        <v>#REF!</v>
      </c>
      <c r="V18" s="71" t="e">
        <f>#REF!</f>
        <v>#REF!</v>
      </c>
      <c r="W18" s="71" t="e">
        <f>#REF!</f>
        <v>#REF!</v>
      </c>
      <c r="X18" s="71" t="e">
        <f>#REF!</f>
        <v>#REF!</v>
      </c>
      <c r="Y18" s="71" t="e">
        <f>#REF!</f>
        <v>#REF!</v>
      </c>
      <c r="Z18" s="71" t="e">
        <f>#REF!</f>
        <v>#REF!</v>
      </c>
      <c r="AA18" s="71" t="e">
        <f>#REF!</f>
        <v>#REF!</v>
      </c>
      <c r="AB18" s="71" t="e">
        <f>#REF!</f>
        <v>#REF!</v>
      </c>
      <c r="AC18" s="71" t="e">
        <f>#REF!</f>
        <v>#REF!</v>
      </c>
      <c r="AD18" s="71" t="e">
        <f>#REF!</f>
        <v>#REF!</v>
      </c>
      <c r="AE18" s="71" t="e">
        <f>#REF!</f>
        <v>#REF!</v>
      </c>
      <c r="AF18" s="71" t="e">
        <f>#REF!</f>
        <v>#REF!</v>
      </c>
      <c r="AG18" s="71" t="e">
        <f>#REF!</f>
        <v>#REF!</v>
      </c>
      <c r="AH18" s="71" t="e">
        <f>#REF!</f>
        <v>#REF!</v>
      </c>
      <c r="AI18" s="71" t="e">
        <f>#REF!</f>
        <v>#REF!</v>
      </c>
      <c r="AJ18" s="71" t="e">
        <f>#REF!</f>
        <v>#REF!</v>
      </c>
      <c r="AK18" s="71" t="e">
        <f>#REF!</f>
        <v>#REF!</v>
      </c>
      <c r="AL18" s="71" t="e">
        <f>#REF!</f>
        <v>#REF!</v>
      </c>
      <c r="AM18" s="71" t="e">
        <f>#REF!</f>
        <v>#REF!</v>
      </c>
      <c r="AN18" s="71" t="e">
        <f>#REF!</f>
        <v>#REF!</v>
      </c>
      <c r="AO18" s="71" t="e">
        <f>#REF!</f>
        <v>#REF!</v>
      </c>
      <c r="AP18" s="71" t="e">
        <f>#REF!</f>
        <v>#REF!</v>
      </c>
      <c r="AQ18" s="71" t="e">
        <f>#REF!</f>
        <v>#REF!</v>
      </c>
      <c r="AR18" s="71" t="e">
        <f>#REF!</f>
        <v>#REF!</v>
      </c>
      <c r="AS18" s="71" t="e">
        <f>#REF!</f>
        <v>#REF!</v>
      </c>
    </row>
    <row r="19" spans="1:45" ht="15" customHeight="1" x14ac:dyDescent="0.15">
      <c r="A19" s="13">
        <v>18</v>
      </c>
      <c r="B19" s="71" t="e">
        <f>#REF!</f>
        <v>#REF!</v>
      </c>
      <c r="C19" s="71" t="e">
        <f>#REF!</f>
        <v>#REF!</v>
      </c>
      <c r="D19" s="71" t="e">
        <f>#REF!</f>
        <v>#REF!</v>
      </c>
      <c r="E19" s="71" t="e">
        <f>#REF!</f>
        <v>#REF!</v>
      </c>
      <c r="F19" s="71" t="e">
        <f>#REF!</f>
        <v>#REF!</v>
      </c>
      <c r="G19" s="71" t="e">
        <f>#REF!</f>
        <v>#REF!</v>
      </c>
      <c r="H19" s="71" t="e">
        <f>#REF!</f>
        <v>#REF!</v>
      </c>
      <c r="I19" s="71" t="e">
        <f>#REF!</f>
        <v>#REF!</v>
      </c>
      <c r="J19" s="71" t="e">
        <f>#REF!</f>
        <v>#REF!</v>
      </c>
      <c r="K19" s="71" t="e">
        <f>#REF!</f>
        <v>#REF!</v>
      </c>
      <c r="L19" s="71" t="e">
        <f>#REF!</f>
        <v>#REF!</v>
      </c>
      <c r="M19" s="71" t="e">
        <f>#REF!</f>
        <v>#REF!</v>
      </c>
      <c r="N19" s="71" t="e">
        <f>#REF!</f>
        <v>#REF!</v>
      </c>
      <c r="O19" s="71" t="e">
        <f>#REF!</f>
        <v>#REF!</v>
      </c>
      <c r="P19" s="71" t="e">
        <f>#REF!</f>
        <v>#REF!</v>
      </c>
      <c r="Q19" s="71" t="e">
        <f>#REF!</f>
        <v>#REF!</v>
      </c>
      <c r="R19" s="71" t="e">
        <f>#REF!</f>
        <v>#REF!</v>
      </c>
      <c r="S19" s="71" t="e">
        <f>#REF!</f>
        <v>#REF!</v>
      </c>
      <c r="T19" s="71" t="e">
        <f>#REF!</f>
        <v>#REF!</v>
      </c>
      <c r="U19" s="71" t="e">
        <f>#REF!</f>
        <v>#REF!</v>
      </c>
      <c r="V19" s="71" t="e">
        <f>#REF!</f>
        <v>#REF!</v>
      </c>
      <c r="W19" s="71" t="e">
        <f>#REF!</f>
        <v>#REF!</v>
      </c>
      <c r="X19" s="71" t="e">
        <f>#REF!</f>
        <v>#REF!</v>
      </c>
      <c r="Y19" s="71" t="e">
        <f>#REF!</f>
        <v>#REF!</v>
      </c>
      <c r="Z19" s="71" t="e">
        <f>#REF!</f>
        <v>#REF!</v>
      </c>
      <c r="AA19" s="71" t="e">
        <f>#REF!</f>
        <v>#REF!</v>
      </c>
      <c r="AB19" s="71" t="e">
        <f>#REF!</f>
        <v>#REF!</v>
      </c>
      <c r="AC19" s="71" t="e">
        <f>#REF!</f>
        <v>#REF!</v>
      </c>
      <c r="AD19" s="71" t="e">
        <f>#REF!</f>
        <v>#REF!</v>
      </c>
      <c r="AE19" s="71" t="e">
        <f>#REF!</f>
        <v>#REF!</v>
      </c>
      <c r="AF19" s="71" t="e">
        <f>#REF!</f>
        <v>#REF!</v>
      </c>
      <c r="AG19" s="71" t="e">
        <f>#REF!</f>
        <v>#REF!</v>
      </c>
      <c r="AH19" s="71" t="e">
        <f>#REF!</f>
        <v>#REF!</v>
      </c>
      <c r="AI19" s="71" t="e">
        <f>#REF!</f>
        <v>#REF!</v>
      </c>
      <c r="AJ19" s="71" t="e">
        <f>#REF!</f>
        <v>#REF!</v>
      </c>
      <c r="AK19" s="71" t="e">
        <f>#REF!</f>
        <v>#REF!</v>
      </c>
      <c r="AL19" s="71" t="e">
        <f>#REF!</f>
        <v>#REF!</v>
      </c>
      <c r="AM19" s="71" t="e">
        <f>#REF!</f>
        <v>#REF!</v>
      </c>
      <c r="AN19" s="71" t="e">
        <f>#REF!</f>
        <v>#REF!</v>
      </c>
      <c r="AO19" s="71" t="e">
        <f>#REF!</f>
        <v>#REF!</v>
      </c>
      <c r="AP19" s="71" t="e">
        <f>#REF!</f>
        <v>#REF!</v>
      </c>
      <c r="AQ19" s="71" t="e">
        <f>#REF!</f>
        <v>#REF!</v>
      </c>
      <c r="AR19" s="71" t="e">
        <f>#REF!</f>
        <v>#REF!</v>
      </c>
      <c r="AS19" s="71" t="e">
        <f>#REF!</f>
        <v>#REF!</v>
      </c>
    </row>
    <row r="20" spans="1:45" ht="15" customHeight="1" x14ac:dyDescent="0.15">
      <c r="A20" s="13">
        <v>19</v>
      </c>
      <c r="B20" s="71" t="e">
        <f>#REF!</f>
        <v>#REF!</v>
      </c>
      <c r="C20" s="71" t="e">
        <f>#REF!</f>
        <v>#REF!</v>
      </c>
      <c r="D20" s="71" t="e">
        <f>#REF!</f>
        <v>#REF!</v>
      </c>
      <c r="E20" s="71" t="e">
        <f>#REF!</f>
        <v>#REF!</v>
      </c>
      <c r="F20" s="71" t="e">
        <f>#REF!</f>
        <v>#REF!</v>
      </c>
      <c r="G20" s="71" t="e">
        <f>#REF!</f>
        <v>#REF!</v>
      </c>
      <c r="H20" s="71" t="e">
        <f>#REF!</f>
        <v>#REF!</v>
      </c>
      <c r="I20" s="71" t="e">
        <f>#REF!</f>
        <v>#REF!</v>
      </c>
      <c r="J20" s="71" t="e">
        <f>#REF!</f>
        <v>#REF!</v>
      </c>
      <c r="K20" s="71" t="e">
        <f>#REF!</f>
        <v>#REF!</v>
      </c>
      <c r="L20" s="71" t="e">
        <f>#REF!</f>
        <v>#REF!</v>
      </c>
      <c r="M20" s="71" t="e">
        <f>#REF!</f>
        <v>#REF!</v>
      </c>
      <c r="N20" s="71" t="e">
        <f>#REF!</f>
        <v>#REF!</v>
      </c>
      <c r="O20" s="71" t="e">
        <f>#REF!</f>
        <v>#REF!</v>
      </c>
      <c r="P20" s="71" t="e">
        <f>#REF!</f>
        <v>#REF!</v>
      </c>
      <c r="Q20" s="71" t="e">
        <f>#REF!</f>
        <v>#REF!</v>
      </c>
      <c r="R20" s="71" t="e">
        <f>#REF!</f>
        <v>#REF!</v>
      </c>
      <c r="S20" s="71" t="e">
        <f>#REF!</f>
        <v>#REF!</v>
      </c>
      <c r="T20" s="71" t="e">
        <f>#REF!</f>
        <v>#REF!</v>
      </c>
      <c r="U20" s="71" t="e">
        <f>#REF!</f>
        <v>#REF!</v>
      </c>
      <c r="V20" s="71" t="e">
        <f>#REF!</f>
        <v>#REF!</v>
      </c>
      <c r="W20" s="71" t="e">
        <f>#REF!</f>
        <v>#REF!</v>
      </c>
      <c r="X20" s="71" t="e">
        <f>#REF!</f>
        <v>#REF!</v>
      </c>
      <c r="Y20" s="71" t="e">
        <f>#REF!</f>
        <v>#REF!</v>
      </c>
      <c r="Z20" s="71" t="e">
        <f>#REF!</f>
        <v>#REF!</v>
      </c>
      <c r="AA20" s="71" t="e">
        <f>#REF!</f>
        <v>#REF!</v>
      </c>
      <c r="AB20" s="71" t="e">
        <f>#REF!</f>
        <v>#REF!</v>
      </c>
      <c r="AC20" s="71" t="e">
        <f>#REF!</f>
        <v>#REF!</v>
      </c>
      <c r="AD20" s="71" t="e">
        <f>#REF!</f>
        <v>#REF!</v>
      </c>
      <c r="AE20" s="71" t="e">
        <f>#REF!</f>
        <v>#REF!</v>
      </c>
      <c r="AF20" s="71" t="e">
        <f>#REF!</f>
        <v>#REF!</v>
      </c>
      <c r="AG20" s="71" t="e">
        <f>#REF!</f>
        <v>#REF!</v>
      </c>
      <c r="AH20" s="71" t="e">
        <f>#REF!</f>
        <v>#REF!</v>
      </c>
      <c r="AI20" s="71" t="e">
        <f>#REF!</f>
        <v>#REF!</v>
      </c>
      <c r="AJ20" s="71" t="e">
        <f>#REF!</f>
        <v>#REF!</v>
      </c>
      <c r="AK20" s="71" t="e">
        <f>#REF!</f>
        <v>#REF!</v>
      </c>
      <c r="AL20" s="71" t="e">
        <f>#REF!</f>
        <v>#REF!</v>
      </c>
      <c r="AM20" s="71" t="e">
        <f>#REF!</f>
        <v>#REF!</v>
      </c>
      <c r="AN20" s="71" t="e">
        <f>#REF!</f>
        <v>#REF!</v>
      </c>
      <c r="AO20" s="71" t="e">
        <f>#REF!</f>
        <v>#REF!</v>
      </c>
      <c r="AP20" s="71" t="e">
        <f>#REF!</f>
        <v>#REF!</v>
      </c>
      <c r="AQ20" s="71" t="e">
        <f>#REF!</f>
        <v>#REF!</v>
      </c>
      <c r="AR20" s="71" t="e">
        <f>#REF!</f>
        <v>#REF!</v>
      </c>
      <c r="AS20" s="71" t="e">
        <f>#REF!</f>
        <v>#REF!</v>
      </c>
    </row>
    <row r="21" spans="1:45" ht="15" customHeight="1" x14ac:dyDescent="0.15">
      <c r="A21" s="13">
        <v>20</v>
      </c>
      <c r="B21" s="71" t="e">
        <f>#REF!</f>
        <v>#REF!</v>
      </c>
      <c r="C21" s="71" t="e">
        <f>#REF!</f>
        <v>#REF!</v>
      </c>
      <c r="D21" s="71" t="e">
        <f>#REF!</f>
        <v>#REF!</v>
      </c>
      <c r="E21" s="71" t="e">
        <f>#REF!</f>
        <v>#REF!</v>
      </c>
      <c r="F21" s="71" t="e">
        <f>#REF!</f>
        <v>#REF!</v>
      </c>
      <c r="G21" s="71" t="e">
        <f>#REF!</f>
        <v>#REF!</v>
      </c>
      <c r="H21" s="71" t="e">
        <f>#REF!</f>
        <v>#REF!</v>
      </c>
      <c r="I21" s="71" t="e">
        <f>#REF!</f>
        <v>#REF!</v>
      </c>
      <c r="J21" s="71" t="e">
        <f>#REF!</f>
        <v>#REF!</v>
      </c>
      <c r="K21" s="71" t="e">
        <f>#REF!</f>
        <v>#REF!</v>
      </c>
      <c r="L21" s="71" t="e">
        <f>#REF!</f>
        <v>#REF!</v>
      </c>
      <c r="M21" s="71" t="e">
        <f>#REF!</f>
        <v>#REF!</v>
      </c>
      <c r="N21" s="71" t="e">
        <f>#REF!</f>
        <v>#REF!</v>
      </c>
      <c r="O21" s="71" t="e">
        <f>#REF!</f>
        <v>#REF!</v>
      </c>
      <c r="P21" s="71" t="e">
        <f>#REF!</f>
        <v>#REF!</v>
      </c>
      <c r="Q21" s="71" t="e">
        <f>#REF!</f>
        <v>#REF!</v>
      </c>
      <c r="R21" s="71" t="e">
        <f>#REF!</f>
        <v>#REF!</v>
      </c>
      <c r="S21" s="71" t="e">
        <f>#REF!</f>
        <v>#REF!</v>
      </c>
      <c r="T21" s="71" t="e">
        <f>#REF!</f>
        <v>#REF!</v>
      </c>
      <c r="U21" s="71" t="e">
        <f>#REF!</f>
        <v>#REF!</v>
      </c>
      <c r="V21" s="71" t="e">
        <f>#REF!</f>
        <v>#REF!</v>
      </c>
      <c r="W21" s="71" t="e">
        <f>#REF!</f>
        <v>#REF!</v>
      </c>
      <c r="X21" s="71" t="e">
        <f>#REF!</f>
        <v>#REF!</v>
      </c>
      <c r="Y21" s="71" t="e">
        <f>#REF!</f>
        <v>#REF!</v>
      </c>
      <c r="Z21" s="71" t="e">
        <f>#REF!</f>
        <v>#REF!</v>
      </c>
      <c r="AA21" s="71" t="e">
        <f>#REF!</f>
        <v>#REF!</v>
      </c>
      <c r="AB21" s="71" t="e">
        <f>#REF!</f>
        <v>#REF!</v>
      </c>
      <c r="AC21" s="71" t="e">
        <f>#REF!</f>
        <v>#REF!</v>
      </c>
      <c r="AD21" s="71" t="e">
        <f>#REF!</f>
        <v>#REF!</v>
      </c>
      <c r="AE21" s="71" t="e">
        <f>#REF!</f>
        <v>#REF!</v>
      </c>
      <c r="AF21" s="71" t="e">
        <f>#REF!</f>
        <v>#REF!</v>
      </c>
      <c r="AG21" s="71" t="e">
        <f>#REF!</f>
        <v>#REF!</v>
      </c>
      <c r="AH21" s="71" t="e">
        <f>#REF!</f>
        <v>#REF!</v>
      </c>
      <c r="AI21" s="71" t="e">
        <f>#REF!</f>
        <v>#REF!</v>
      </c>
      <c r="AJ21" s="71" t="e">
        <f>#REF!</f>
        <v>#REF!</v>
      </c>
      <c r="AK21" s="71" t="e">
        <f>#REF!</f>
        <v>#REF!</v>
      </c>
      <c r="AL21" s="71" t="e">
        <f>#REF!</f>
        <v>#REF!</v>
      </c>
      <c r="AM21" s="71" t="e">
        <f>#REF!</f>
        <v>#REF!</v>
      </c>
      <c r="AN21" s="71" t="e">
        <f>#REF!</f>
        <v>#REF!</v>
      </c>
      <c r="AO21" s="71" t="e">
        <f>#REF!</f>
        <v>#REF!</v>
      </c>
      <c r="AP21" s="71" t="e">
        <f>#REF!</f>
        <v>#REF!</v>
      </c>
      <c r="AQ21" s="71" t="e">
        <f>#REF!</f>
        <v>#REF!</v>
      </c>
      <c r="AR21" s="71" t="e">
        <f>#REF!</f>
        <v>#REF!</v>
      </c>
      <c r="AS21" s="71" t="e">
        <f>#REF!</f>
        <v>#REF!</v>
      </c>
    </row>
    <row r="22" spans="1:45" ht="15" customHeight="1" x14ac:dyDescent="0.15">
      <c r="A22" s="13">
        <v>21</v>
      </c>
      <c r="B22" s="71" t="e">
        <f>別線①!AL25</f>
        <v>#N/A</v>
      </c>
      <c r="C22" s="71" t="e">
        <f>別線①!AM25</f>
        <v>#N/A</v>
      </c>
      <c r="D22" s="71">
        <f>別線①!AN25</f>
        <v>0</v>
      </c>
      <c r="E22" s="71">
        <f>別線①!AO25</f>
        <v>0</v>
      </c>
      <c r="F22" s="71">
        <f>別線①!AP25</f>
        <v>0</v>
      </c>
      <c r="G22" s="71" t="e">
        <f>別線①!AQ25</f>
        <v>#N/A</v>
      </c>
      <c r="H22" s="71" t="e">
        <f>別線①!AR25</f>
        <v>#N/A</v>
      </c>
      <c r="I22" s="71" t="e">
        <f>別線①!AS25</f>
        <v>#N/A</v>
      </c>
      <c r="J22" s="71" t="e">
        <f>別線①!AT25</f>
        <v>#N/A</v>
      </c>
      <c r="K22" s="71" t="e">
        <f>別線①!AU25</f>
        <v>#N/A</v>
      </c>
      <c r="L22" s="71" t="e">
        <f>別線①!AV25</f>
        <v>#N/A</v>
      </c>
      <c r="M22" s="71" t="e">
        <f>別線①!AW25</f>
        <v>#N/A</v>
      </c>
      <c r="N22" s="71" t="e">
        <f>別線①!AX25</f>
        <v>#N/A</v>
      </c>
      <c r="O22" s="71">
        <f>別線①!AY25</f>
        <v>0</v>
      </c>
      <c r="P22" s="71" t="e">
        <f>別線①!AZ25</f>
        <v>#N/A</v>
      </c>
      <c r="Q22" s="71" t="e">
        <f>別線①!BA25</f>
        <v>#N/A</v>
      </c>
      <c r="R22" s="71" t="e">
        <f>別線①!BB25</f>
        <v>#N/A</v>
      </c>
      <c r="S22" s="71" t="e">
        <f>別線①!BC25</f>
        <v>#N/A</v>
      </c>
      <c r="T22" s="71" t="e">
        <f>別線①!BD25</f>
        <v>#N/A</v>
      </c>
      <c r="U22" s="71" t="e">
        <f>別線①!BE25</f>
        <v>#N/A</v>
      </c>
      <c r="V22" s="71" t="e">
        <f>別線①!BF25</f>
        <v>#N/A</v>
      </c>
      <c r="W22" s="71">
        <f>別線①!BG25</f>
        <v>0</v>
      </c>
      <c r="X22" s="71">
        <f>別線①!BH25</f>
        <v>0</v>
      </c>
      <c r="Y22" s="71">
        <f>別線①!BI25</f>
        <v>0</v>
      </c>
      <c r="Z22" s="71">
        <f>別線①!BJ25</f>
        <v>0</v>
      </c>
      <c r="AA22" s="71">
        <f>別線①!BK25</f>
        <v>0</v>
      </c>
      <c r="AB22" s="71">
        <f>別線①!BL25</f>
        <v>0</v>
      </c>
      <c r="AC22" s="71">
        <f>別線①!BM25</f>
        <v>0</v>
      </c>
      <c r="AD22" s="71">
        <f>別線①!BN25</f>
        <v>0</v>
      </c>
      <c r="AE22" s="71">
        <f>別線①!BO25</f>
        <v>0</v>
      </c>
      <c r="AF22" s="71">
        <f>別線①!BP25</f>
        <v>0</v>
      </c>
      <c r="AG22" s="71" t="e">
        <f>別線①!BQ25</f>
        <v>#N/A</v>
      </c>
      <c r="AH22" s="71" t="e">
        <f>別線①!BR25</f>
        <v>#N/A</v>
      </c>
      <c r="AI22" s="71" t="e">
        <f>別線①!BS25</f>
        <v>#N/A</v>
      </c>
      <c r="AJ22" s="71" t="e">
        <f>別線①!BT25</f>
        <v>#N/A</v>
      </c>
      <c r="AK22" s="71" t="e">
        <f>別線①!BU25</f>
        <v>#N/A</v>
      </c>
      <c r="AL22" s="71" t="e">
        <f>別線①!BV25</f>
        <v>#N/A</v>
      </c>
      <c r="AM22" s="71" t="e">
        <f>別線①!BW25</f>
        <v>#N/A</v>
      </c>
      <c r="AN22" s="71" t="e">
        <f>別線①!BX25</f>
        <v>#N/A</v>
      </c>
      <c r="AO22" s="71" t="e">
        <f>別線①!BY25</f>
        <v>#N/A</v>
      </c>
      <c r="AP22" s="71" t="e">
        <f>別線①!BZ25</f>
        <v>#N/A</v>
      </c>
      <c r="AQ22" s="71" t="e">
        <f>別線①!CA25</f>
        <v>#N/A</v>
      </c>
      <c r="AR22" s="71" t="e">
        <f>別線①!CB25</f>
        <v>#N/A</v>
      </c>
      <c r="AS22" s="71">
        <f>別線①!CC25</f>
        <v>0</v>
      </c>
    </row>
    <row r="23" spans="1:45" ht="15" customHeight="1" x14ac:dyDescent="0.15">
      <c r="A23" s="13">
        <v>22</v>
      </c>
      <c r="B23" s="71" t="e">
        <f>別線①!AL43</f>
        <v>#N/A</v>
      </c>
      <c r="C23" s="71" t="e">
        <f>別線①!AM43</f>
        <v>#N/A</v>
      </c>
      <c r="D23" s="71">
        <f>別線①!AN43</f>
        <v>0</v>
      </c>
      <c r="E23" s="71">
        <f>別線①!AO43</f>
        <v>0</v>
      </c>
      <c r="F23" s="71">
        <f>別線①!AP43</f>
        <v>0</v>
      </c>
      <c r="G23" s="71" t="e">
        <f>別線①!AQ43</f>
        <v>#N/A</v>
      </c>
      <c r="H23" s="71" t="e">
        <f>別線①!AR43</f>
        <v>#N/A</v>
      </c>
      <c r="I23" s="71" t="e">
        <f>別線①!AS43</f>
        <v>#N/A</v>
      </c>
      <c r="J23" s="71" t="e">
        <f>別線①!AT43</f>
        <v>#N/A</v>
      </c>
      <c r="K23" s="71" t="e">
        <f>別線①!AU43</f>
        <v>#N/A</v>
      </c>
      <c r="L23" s="71" t="e">
        <f>別線①!AV43</f>
        <v>#N/A</v>
      </c>
      <c r="M23" s="71" t="e">
        <f>別線①!AW43</f>
        <v>#N/A</v>
      </c>
      <c r="N23" s="71" t="e">
        <f>別線①!AX43</f>
        <v>#N/A</v>
      </c>
      <c r="O23" s="71">
        <f>別線①!AY43</f>
        <v>0</v>
      </c>
      <c r="P23" s="71" t="e">
        <f>別線①!AZ43</f>
        <v>#N/A</v>
      </c>
      <c r="Q23" s="71" t="e">
        <f>別線①!BA43</f>
        <v>#N/A</v>
      </c>
      <c r="R23" s="71" t="e">
        <f>別線①!BB43</f>
        <v>#N/A</v>
      </c>
      <c r="S23" s="71" t="e">
        <f>別線①!BC43</f>
        <v>#N/A</v>
      </c>
      <c r="T23" s="71" t="e">
        <f>別線①!BD43</f>
        <v>#N/A</v>
      </c>
      <c r="U23" s="71" t="e">
        <f>別線①!BE43</f>
        <v>#N/A</v>
      </c>
      <c r="V23" s="71" t="e">
        <f>別線①!BF43</f>
        <v>#N/A</v>
      </c>
      <c r="W23" s="71">
        <f>別線①!BG43</f>
        <v>0</v>
      </c>
      <c r="X23" s="71">
        <f>別線①!BH43</f>
        <v>0</v>
      </c>
      <c r="Y23" s="71">
        <f>別線①!BI43</f>
        <v>0</v>
      </c>
      <c r="Z23" s="71">
        <f>別線①!BJ43</f>
        <v>0</v>
      </c>
      <c r="AA23" s="71">
        <f>別線①!BK43</f>
        <v>0</v>
      </c>
      <c r="AB23" s="71">
        <f>別線①!BL43</f>
        <v>0</v>
      </c>
      <c r="AC23" s="71">
        <f>別線①!BM43</f>
        <v>0</v>
      </c>
      <c r="AD23" s="71">
        <f>別線①!BN43</f>
        <v>0</v>
      </c>
      <c r="AE23" s="71">
        <f>別線①!BO43</f>
        <v>0</v>
      </c>
      <c r="AF23" s="71">
        <f>別線①!BP43</f>
        <v>0</v>
      </c>
      <c r="AG23" s="71" t="e">
        <f>別線①!BQ43</f>
        <v>#N/A</v>
      </c>
      <c r="AH23" s="71" t="e">
        <f>別線①!BR43</f>
        <v>#N/A</v>
      </c>
      <c r="AI23" s="71" t="e">
        <f>別線①!BS43</f>
        <v>#N/A</v>
      </c>
      <c r="AJ23" s="71" t="e">
        <f>別線①!BT43</f>
        <v>#N/A</v>
      </c>
      <c r="AK23" s="71" t="e">
        <f>別線①!BU43</f>
        <v>#N/A</v>
      </c>
      <c r="AL23" s="71" t="e">
        <f>別線①!BV43</f>
        <v>#N/A</v>
      </c>
      <c r="AM23" s="71" t="e">
        <f>別線①!BW43</f>
        <v>#N/A</v>
      </c>
      <c r="AN23" s="71" t="e">
        <f>別線①!BX43</f>
        <v>#N/A</v>
      </c>
      <c r="AO23" s="71" t="e">
        <f>別線①!BY43</f>
        <v>#N/A</v>
      </c>
      <c r="AP23" s="71" t="e">
        <f>別線①!BZ43</f>
        <v>#N/A</v>
      </c>
      <c r="AQ23" s="71" t="e">
        <f>別線①!CA43</f>
        <v>#N/A</v>
      </c>
      <c r="AR23" s="71" t="e">
        <f>別線①!CB43</f>
        <v>#N/A</v>
      </c>
      <c r="AS23" s="71">
        <f>別線①!CC43</f>
        <v>0</v>
      </c>
    </row>
    <row r="24" spans="1:45" ht="15" customHeight="1" x14ac:dyDescent="0.15">
      <c r="A24" s="13">
        <v>23</v>
      </c>
      <c r="B24" s="71" t="e">
        <f>別線①!AL61</f>
        <v>#N/A</v>
      </c>
      <c r="C24" s="71" t="e">
        <f>別線①!AM61</f>
        <v>#N/A</v>
      </c>
      <c r="D24" s="71">
        <f>別線①!AN61</f>
        <v>0</v>
      </c>
      <c r="E24" s="71">
        <f>別線①!AO61</f>
        <v>0</v>
      </c>
      <c r="F24" s="71">
        <f>別線①!AP61</f>
        <v>0</v>
      </c>
      <c r="G24" s="71" t="e">
        <f>別線①!AQ61</f>
        <v>#N/A</v>
      </c>
      <c r="H24" s="71" t="e">
        <f>別線①!AR61</f>
        <v>#N/A</v>
      </c>
      <c r="I24" s="71" t="e">
        <f>別線①!AS61</f>
        <v>#N/A</v>
      </c>
      <c r="J24" s="71" t="e">
        <f>別線①!AT61</f>
        <v>#N/A</v>
      </c>
      <c r="K24" s="71" t="e">
        <f>別線①!AU61</f>
        <v>#N/A</v>
      </c>
      <c r="L24" s="71" t="e">
        <f>別線①!AV61</f>
        <v>#N/A</v>
      </c>
      <c r="M24" s="71" t="e">
        <f>別線①!AW61</f>
        <v>#N/A</v>
      </c>
      <c r="N24" s="71" t="e">
        <f>別線①!AX61</f>
        <v>#N/A</v>
      </c>
      <c r="O24" s="71">
        <f>別線①!AY61</f>
        <v>0</v>
      </c>
      <c r="P24" s="71" t="e">
        <f>別線①!AZ61</f>
        <v>#N/A</v>
      </c>
      <c r="Q24" s="71" t="e">
        <f>別線①!BA61</f>
        <v>#N/A</v>
      </c>
      <c r="R24" s="71" t="e">
        <f>別線①!BB61</f>
        <v>#N/A</v>
      </c>
      <c r="S24" s="71" t="e">
        <f>別線①!BC61</f>
        <v>#N/A</v>
      </c>
      <c r="T24" s="71" t="e">
        <f>別線①!BD61</f>
        <v>#N/A</v>
      </c>
      <c r="U24" s="71" t="e">
        <f>別線①!BE61</f>
        <v>#N/A</v>
      </c>
      <c r="V24" s="71" t="e">
        <f>別線①!BF61</f>
        <v>#N/A</v>
      </c>
      <c r="W24" s="71">
        <f>別線①!BG61</f>
        <v>0</v>
      </c>
      <c r="X24" s="71">
        <f>別線①!BH61</f>
        <v>0</v>
      </c>
      <c r="Y24" s="71">
        <f>別線①!BI61</f>
        <v>0</v>
      </c>
      <c r="Z24" s="71">
        <f>別線①!BJ61</f>
        <v>0</v>
      </c>
      <c r="AA24" s="71">
        <f>別線①!BK61</f>
        <v>0</v>
      </c>
      <c r="AB24" s="71">
        <f>別線①!BL61</f>
        <v>0</v>
      </c>
      <c r="AC24" s="71">
        <f>別線①!BM61</f>
        <v>0</v>
      </c>
      <c r="AD24" s="71">
        <f>別線①!BN61</f>
        <v>0</v>
      </c>
      <c r="AE24" s="71">
        <f>別線①!BO61</f>
        <v>0</v>
      </c>
      <c r="AF24" s="71">
        <f>別線①!BP61</f>
        <v>0</v>
      </c>
      <c r="AG24" s="71" t="e">
        <f>別線①!BQ61</f>
        <v>#N/A</v>
      </c>
      <c r="AH24" s="71" t="e">
        <f>別線①!BR61</f>
        <v>#N/A</v>
      </c>
      <c r="AI24" s="71" t="e">
        <f>別線①!BS61</f>
        <v>#N/A</v>
      </c>
      <c r="AJ24" s="71" t="e">
        <f>別線①!BT61</f>
        <v>#N/A</v>
      </c>
      <c r="AK24" s="71" t="e">
        <f>別線①!BU61</f>
        <v>#N/A</v>
      </c>
      <c r="AL24" s="71" t="e">
        <f>別線①!BV61</f>
        <v>#N/A</v>
      </c>
      <c r="AM24" s="71" t="e">
        <f>別線①!BW61</f>
        <v>#N/A</v>
      </c>
      <c r="AN24" s="71" t="e">
        <f>別線①!BX61</f>
        <v>#N/A</v>
      </c>
      <c r="AO24" s="71" t="e">
        <f>別線①!BY61</f>
        <v>#N/A</v>
      </c>
      <c r="AP24" s="71" t="e">
        <f>別線①!BZ61</f>
        <v>#N/A</v>
      </c>
      <c r="AQ24" s="71" t="e">
        <f>別線①!CA61</f>
        <v>#N/A</v>
      </c>
      <c r="AR24" s="71" t="e">
        <f>別線①!CB61</f>
        <v>#N/A</v>
      </c>
      <c r="AS24" s="71">
        <f>別線①!CC61</f>
        <v>0</v>
      </c>
    </row>
    <row r="25" spans="1:45" ht="15" customHeight="1" x14ac:dyDescent="0.15">
      <c r="A25" s="13">
        <v>24</v>
      </c>
      <c r="B25" s="71" t="e">
        <f>別線①!AL79</f>
        <v>#N/A</v>
      </c>
      <c r="C25" s="71" t="e">
        <f>別線①!AM79</f>
        <v>#N/A</v>
      </c>
      <c r="D25" s="71">
        <f>別線①!AN79</f>
        <v>0</v>
      </c>
      <c r="E25" s="71">
        <f>別線①!AO79</f>
        <v>0</v>
      </c>
      <c r="F25" s="71">
        <f>別線①!AP79</f>
        <v>0</v>
      </c>
      <c r="G25" s="71" t="e">
        <f>別線①!AQ79</f>
        <v>#N/A</v>
      </c>
      <c r="H25" s="71" t="e">
        <f>別線①!AR79</f>
        <v>#N/A</v>
      </c>
      <c r="I25" s="71" t="e">
        <f>別線①!AS79</f>
        <v>#N/A</v>
      </c>
      <c r="J25" s="71" t="e">
        <f>別線①!AT79</f>
        <v>#N/A</v>
      </c>
      <c r="K25" s="71" t="e">
        <f>別線①!AU79</f>
        <v>#N/A</v>
      </c>
      <c r="L25" s="71" t="e">
        <f>別線①!AV79</f>
        <v>#N/A</v>
      </c>
      <c r="M25" s="71" t="e">
        <f>別線①!AW79</f>
        <v>#N/A</v>
      </c>
      <c r="N25" s="71" t="e">
        <f>別線①!AX79</f>
        <v>#N/A</v>
      </c>
      <c r="O25" s="71">
        <f>別線①!AY79</f>
        <v>0</v>
      </c>
      <c r="P25" s="71" t="e">
        <f>別線①!AZ79</f>
        <v>#N/A</v>
      </c>
      <c r="Q25" s="71" t="e">
        <f>別線①!BA79</f>
        <v>#N/A</v>
      </c>
      <c r="R25" s="71" t="e">
        <f>別線①!BB79</f>
        <v>#N/A</v>
      </c>
      <c r="S25" s="71" t="e">
        <f>別線①!BC79</f>
        <v>#N/A</v>
      </c>
      <c r="T25" s="71" t="e">
        <f>別線①!BD79</f>
        <v>#N/A</v>
      </c>
      <c r="U25" s="71" t="e">
        <f>別線①!BE79</f>
        <v>#N/A</v>
      </c>
      <c r="V25" s="71" t="e">
        <f>別線①!BF79</f>
        <v>#N/A</v>
      </c>
      <c r="W25" s="71">
        <f>別線①!BG79</f>
        <v>0</v>
      </c>
      <c r="X25" s="71">
        <f>別線①!BH79</f>
        <v>0</v>
      </c>
      <c r="Y25" s="71">
        <f>別線①!BI79</f>
        <v>0</v>
      </c>
      <c r="Z25" s="71">
        <f>別線①!BJ79</f>
        <v>0</v>
      </c>
      <c r="AA25" s="71">
        <f>別線①!BK79</f>
        <v>0</v>
      </c>
      <c r="AB25" s="71">
        <f>別線①!BL79</f>
        <v>0</v>
      </c>
      <c r="AC25" s="71">
        <f>別線①!BM79</f>
        <v>0</v>
      </c>
      <c r="AD25" s="71">
        <f>別線①!BN79</f>
        <v>0</v>
      </c>
      <c r="AE25" s="71">
        <f>別線①!BO79</f>
        <v>0</v>
      </c>
      <c r="AF25" s="71">
        <f>別線①!BP79</f>
        <v>0</v>
      </c>
      <c r="AG25" s="71" t="e">
        <f>別線①!BQ79</f>
        <v>#N/A</v>
      </c>
      <c r="AH25" s="71" t="e">
        <f>別線①!BR79</f>
        <v>#N/A</v>
      </c>
      <c r="AI25" s="71" t="e">
        <f>別線①!BS79</f>
        <v>#N/A</v>
      </c>
      <c r="AJ25" s="71" t="e">
        <f>別線①!BT79</f>
        <v>#N/A</v>
      </c>
      <c r="AK25" s="71" t="e">
        <f>別線①!BU79</f>
        <v>#N/A</v>
      </c>
      <c r="AL25" s="71" t="e">
        <f>別線①!BV79</f>
        <v>#N/A</v>
      </c>
      <c r="AM25" s="71" t="e">
        <f>別線①!BW79</f>
        <v>#N/A</v>
      </c>
      <c r="AN25" s="71" t="e">
        <f>別線①!BX79</f>
        <v>#N/A</v>
      </c>
      <c r="AO25" s="71" t="e">
        <f>別線①!BY79</f>
        <v>#N/A</v>
      </c>
      <c r="AP25" s="71" t="e">
        <f>別線①!BZ79</f>
        <v>#N/A</v>
      </c>
      <c r="AQ25" s="71" t="e">
        <f>別線①!CA79</f>
        <v>#N/A</v>
      </c>
      <c r="AR25" s="71" t="e">
        <f>別線①!CB79</f>
        <v>#N/A</v>
      </c>
      <c r="AS25" s="71">
        <f>別線①!CC79</f>
        <v>0</v>
      </c>
    </row>
    <row r="26" spans="1:45" ht="15" customHeight="1" x14ac:dyDescent="0.15">
      <c r="A26" s="13">
        <v>25</v>
      </c>
      <c r="B26" s="71" t="e">
        <f>別線①!AL97</f>
        <v>#N/A</v>
      </c>
      <c r="C26" s="71" t="e">
        <f>別線①!AM97</f>
        <v>#N/A</v>
      </c>
      <c r="D26" s="71">
        <f>別線①!AN97</f>
        <v>0</v>
      </c>
      <c r="E26" s="71">
        <f>別線①!AO97</f>
        <v>0</v>
      </c>
      <c r="F26" s="71">
        <f>別線①!AP97</f>
        <v>0</v>
      </c>
      <c r="G26" s="71" t="e">
        <f>別線①!AQ97</f>
        <v>#N/A</v>
      </c>
      <c r="H26" s="71" t="e">
        <f>別線①!AR97</f>
        <v>#N/A</v>
      </c>
      <c r="I26" s="71" t="e">
        <f>別線①!AS97</f>
        <v>#N/A</v>
      </c>
      <c r="J26" s="71" t="e">
        <f>別線①!AT97</f>
        <v>#N/A</v>
      </c>
      <c r="K26" s="71" t="e">
        <f>別線①!AU97</f>
        <v>#N/A</v>
      </c>
      <c r="L26" s="71" t="e">
        <f>別線①!AV97</f>
        <v>#N/A</v>
      </c>
      <c r="M26" s="71" t="e">
        <f>別線①!AW97</f>
        <v>#N/A</v>
      </c>
      <c r="N26" s="71" t="e">
        <f>別線①!AX97</f>
        <v>#N/A</v>
      </c>
      <c r="O26" s="71">
        <f>別線①!AY97</f>
        <v>0</v>
      </c>
      <c r="P26" s="71" t="e">
        <f>別線①!AZ97</f>
        <v>#N/A</v>
      </c>
      <c r="Q26" s="71" t="e">
        <f>別線①!BA97</f>
        <v>#N/A</v>
      </c>
      <c r="R26" s="71" t="e">
        <f>別線①!BB97</f>
        <v>#N/A</v>
      </c>
      <c r="S26" s="71" t="e">
        <f>別線①!BC97</f>
        <v>#N/A</v>
      </c>
      <c r="T26" s="71" t="e">
        <f>別線①!BD97</f>
        <v>#N/A</v>
      </c>
      <c r="U26" s="71" t="e">
        <f>別線①!BE97</f>
        <v>#N/A</v>
      </c>
      <c r="V26" s="71" t="e">
        <f>別線①!BF97</f>
        <v>#N/A</v>
      </c>
      <c r="W26" s="71">
        <f>別線①!BG97</f>
        <v>0</v>
      </c>
      <c r="X26" s="71">
        <f>別線①!BH97</f>
        <v>0</v>
      </c>
      <c r="Y26" s="71">
        <f>別線①!BI97</f>
        <v>0</v>
      </c>
      <c r="Z26" s="71">
        <f>別線①!BJ97</f>
        <v>0</v>
      </c>
      <c r="AA26" s="71">
        <f>別線①!BK97</f>
        <v>0</v>
      </c>
      <c r="AB26" s="71">
        <f>別線①!BL97</f>
        <v>0</v>
      </c>
      <c r="AC26" s="71">
        <f>別線①!BM97</f>
        <v>0</v>
      </c>
      <c r="AD26" s="71">
        <f>別線①!BN97</f>
        <v>0</v>
      </c>
      <c r="AE26" s="71">
        <f>別線①!BO97</f>
        <v>0</v>
      </c>
      <c r="AF26" s="71">
        <f>別線①!BP97</f>
        <v>0</v>
      </c>
      <c r="AG26" s="71" t="e">
        <f>別線①!BQ97</f>
        <v>#N/A</v>
      </c>
      <c r="AH26" s="71" t="e">
        <f>別線①!BR97</f>
        <v>#N/A</v>
      </c>
      <c r="AI26" s="71" t="e">
        <f>別線①!BS97</f>
        <v>#N/A</v>
      </c>
      <c r="AJ26" s="71" t="e">
        <f>別線①!BT97</f>
        <v>#N/A</v>
      </c>
      <c r="AK26" s="71" t="e">
        <f>別線①!BU97</f>
        <v>#N/A</v>
      </c>
      <c r="AL26" s="71" t="e">
        <f>別線①!BV97</f>
        <v>#N/A</v>
      </c>
      <c r="AM26" s="71" t="e">
        <f>別線①!BW97</f>
        <v>#N/A</v>
      </c>
      <c r="AN26" s="71" t="e">
        <f>別線①!BX97</f>
        <v>#N/A</v>
      </c>
      <c r="AO26" s="71" t="e">
        <f>別線①!BY97</f>
        <v>#N/A</v>
      </c>
      <c r="AP26" s="71" t="e">
        <f>別線①!BZ97</f>
        <v>#N/A</v>
      </c>
      <c r="AQ26" s="71" t="e">
        <f>別線①!CA97</f>
        <v>#N/A</v>
      </c>
      <c r="AR26" s="71" t="e">
        <f>別線①!CB97</f>
        <v>#N/A</v>
      </c>
      <c r="AS26" s="71">
        <f>別線①!CC97</f>
        <v>0</v>
      </c>
    </row>
    <row r="27" spans="1:45" ht="15" customHeight="1" x14ac:dyDescent="0.15">
      <c r="A27" s="13">
        <v>26</v>
      </c>
      <c r="B27" s="71" t="e">
        <f>別線②!AL25</f>
        <v>#N/A</v>
      </c>
      <c r="C27" s="71" t="e">
        <f>別線②!AM25</f>
        <v>#N/A</v>
      </c>
      <c r="D27" s="71">
        <f>別線②!AN25</f>
        <v>0</v>
      </c>
      <c r="E27" s="71">
        <f>別線②!AO25</f>
        <v>0</v>
      </c>
      <c r="F27" s="71">
        <f>別線②!AP25</f>
        <v>0</v>
      </c>
      <c r="G27" s="71" t="e">
        <f>別線②!AQ25</f>
        <v>#N/A</v>
      </c>
      <c r="H27" s="71" t="e">
        <f>別線②!AR25</f>
        <v>#N/A</v>
      </c>
      <c r="I27" s="71" t="e">
        <f>別線②!AS25</f>
        <v>#N/A</v>
      </c>
      <c r="J27" s="71" t="e">
        <f>別線②!AT25</f>
        <v>#N/A</v>
      </c>
      <c r="K27" s="71" t="e">
        <f>別線②!AU25</f>
        <v>#N/A</v>
      </c>
      <c r="L27" s="71" t="e">
        <f>別線②!AV25</f>
        <v>#N/A</v>
      </c>
      <c r="M27" s="71" t="e">
        <f>別線②!AW25</f>
        <v>#N/A</v>
      </c>
      <c r="N27" s="71" t="e">
        <f>別線②!AX25</f>
        <v>#N/A</v>
      </c>
      <c r="O27" s="71">
        <f>別線②!AY25</f>
        <v>0</v>
      </c>
      <c r="P27" s="71" t="e">
        <f>別線②!AZ25</f>
        <v>#N/A</v>
      </c>
      <c r="Q27" s="71" t="e">
        <f>別線②!BA25</f>
        <v>#N/A</v>
      </c>
      <c r="R27" s="71" t="e">
        <f>別線②!BB25</f>
        <v>#N/A</v>
      </c>
      <c r="S27" s="71" t="e">
        <f>別線②!BC25</f>
        <v>#N/A</v>
      </c>
      <c r="T27" s="71" t="e">
        <f>別線②!BD25</f>
        <v>#N/A</v>
      </c>
      <c r="U27" s="71" t="e">
        <f>別線②!BE25</f>
        <v>#N/A</v>
      </c>
      <c r="V27" s="71" t="e">
        <f>別線②!BF25</f>
        <v>#N/A</v>
      </c>
      <c r="W27" s="71">
        <f>別線②!BG25</f>
        <v>0</v>
      </c>
      <c r="X27" s="71">
        <f>別線②!BH25</f>
        <v>0</v>
      </c>
      <c r="Y27" s="71">
        <f>別線②!BI25</f>
        <v>0</v>
      </c>
      <c r="Z27" s="71">
        <f>別線②!BJ25</f>
        <v>0</v>
      </c>
      <c r="AA27" s="71">
        <f>別線②!BK25</f>
        <v>0</v>
      </c>
      <c r="AB27" s="71">
        <f>別線②!BL25</f>
        <v>0</v>
      </c>
      <c r="AC27" s="71">
        <f>別線②!BM25</f>
        <v>0</v>
      </c>
      <c r="AD27" s="71">
        <f>別線②!BN25</f>
        <v>0</v>
      </c>
      <c r="AE27" s="71">
        <f>別線②!BO25</f>
        <v>0</v>
      </c>
      <c r="AF27" s="71">
        <f>別線②!BP25</f>
        <v>0</v>
      </c>
      <c r="AG27" s="71" t="e">
        <f>別線②!BQ25</f>
        <v>#N/A</v>
      </c>
      <c r="AH27" s="71" t="e">
        <f>別線②!BR25</f>
        <v>#N/A</v>
      </c>
      <c r="AI27" s="71" t="e">
        <f>別線②!BS25</f>
        <v>#N/A</v>
      </c>
      <c r="AJ27" s="71" t="e">
        <f>別線②!BT25</f>
        <v>#N/A</v>
      </c>
      <c r="AK27" s="71" t="e">
        <f>別線②!BU25</f>
        <v>#N/A</v>
      </c>
      <c r="AL27" s="71" t="e">
        <f>別線②!BV25</f>
        <v>#N/A</v>
      </c>
      <c r="AM27" s="71" t="e">
        <f>別線②!BW25</f>
        <v>#N/A</v>
      </c>
      <c r="AN27" s="71" t="e">
        <f>別線②!BX25</f>
        <v>#N/A</v>
      </c>
      <c r="AO27" s="71" t="e">
        <f>別線②!BY25</f>
        <v>#N/A</v>
      </c>
      <c r="AP27" s="71" t="e">
        <f>別線②!BZ25</f>
        <v>#N/A</v>
      </c>
      <c r="AQ27" s="71" t="e">
        <f>別線②!CA25</f>
        <v>#N/A</v>
      </c>
      <c r="AR27" s="71" t="e">
        <f>別線②!CB25</f>
        <v>#N/A</v>
      </c>
      <c r="AS27" s="71">
        <f>別線②!CC25</f>
        <v>0</v>
      </c>
    </row>
    <row r="28" spans="1:45" ht="15" customHeight="1" x14ac:dyDescent="0.15">
      <c r="A28" s="13">
        <v>27</v>
      </c>
      <c r="B28" s="71" t="e">
        <f>別線②!AL43</f>
        <v>#N/A</v>
      </c>
      <c r="C28" s="71" t="e">
        <f>別線②!AM43</f>
        <v>#N/A</v>
      </c>
      <c r="D28" s="71">
        <f>別線②!AN43</f>
        <v>0</v>
      </c>
      <c r="E28" s="71">
        <f>別線②!AO43</f>
        <v>0</v>
      </c>
      <c r="F28" s="71">
        <f>別線②!AP43</f>
        <v>0</v>
      </c>
      <c r="G28" s="71" t="e">
        <f>別線②!AQ43</f>
        <v>#N/A</v>
      </c>
      <c r="H28" s="71" t="e">
        <f>別線②!AR43</f>
        <v>#N/A</v>
      </c>
      <c r="I28" s="71" t="e">
        <f>別線②!AS43</f>
        <v>#N/A</v>
      </c>
      <c r="J28" s="71" t="e">
        <f>別線②!AT43</f>
        <v>#N/A</v>
      </c>
      <c r="K28" s="71" t="e">
        <f>別線②!AU43</f>
        <v>#N/A</v>
      </c>
      <c r="L28" s="71" t="e">
        <f>別線②!AV43</f>
        <v>#N/A</v>
      </c>
      <c r="M28" s="71" t="e">
        <f>別線②!AW43</f>
        <v>#N/A</v>
      </c>
      <c r="N28" s="71" t="e">
        <f>別線②!AX43</f>
        <v>#N/A</v>
      </c>
      <c r="O28" s="71">
        <f>別線②!AY43</f>
        <v>0</v>
      </c>
      <c r="P28" s="71" t="e">
        <f>別線②!AZ43</f>
        <v>#N/A</v>
      </c>
      <c r="Q28" s="71" t="e">
        <f>別線②!BA43</f>
        <v>#N/A</v>
      </c>
      <c r="R28" s="71" t="e">
        <f>別線②!BB43</f>
        <v>#N/A</v>
      </c>
      <c r="S28" s="71" t="e">
        <f>別線②!BC43</f>
        <v>#N/A</v>
      </c>
      <c r="T28" s="71" t="e">
        <f>別線②!BD43</f>
        <v>#N/A</v>
      </c>
      <c r="U28" s="71" t="e">
        <f>別線②!BE43</f>
        <v>#N/A</v>
      </c>
      <c r="V28" s="71" t="e">
        <f>別線②!BF43</f>
        <v>#N/A</v>
      </c>
      <c r="W28" s="71">
        <f>別線②!BG43</f>
        <v>0</v>
      </c>
      <c r="X28" s="71">
        <f>別線②!BH43</f>
        <v>0</v>
      </c>
      <c r="Y28" s="71">
        <f>別線②!BI43</f>
        <v>0</v>
      </c>
      <c r="Z28" s="71">
        <f>別線②!BJ43</f>
        <v>0</v>
      </c>
      <c r="AA28" s="71">
        <f>別線②!BK43</f>
        <v>0</v>
      </c>
      <c r="AB28" s="71">
        <f>別線②!BL43</f>
        <v>0</v>
      </c>
      <c r="AC28" s="71">
        <f>別線②!BM43</f>
        <v>0</v>
      </c>
      <c r="AD28" s="71">
        <f>別線②!BN43</f>
        <v>0</v>
      </c>
      <c r="AE28" s="71">
        <f>別線②!BO43</f>
        <v>0</v>
      </c>
      <c r="AF28" s="71">
        <f>別線②!BP43</f>
        <v>0</v>
      </c>
      <c r="AG28" s="71" t="e">
        <f>別線②!BQ43</f>
        <v>#N/A</v>
      </c>
      <c r="AH28" s="71" t="e">
        <f>別線②!BR43</f>
        <v>#N/A</v>
      </c>
      <c r="AI28" s="71" t="e">
        <f>別線②!BS43</f>
        <v>#N/A</v>
      </c>
      <c r="AJ28" s="71" t="e">
        <f>別線②!BT43</f>
        <v>#N/A</v>
      </c>
      <c r="AK28" s="71" t="e">
        <f>別線②!BU43</f>
        <v>#N/A</v>
      </c>
      <c r="AL28" s="71" t="e">
        <f>別線②!BV43</f>
        <v>#N/A</v>
      </c>
      <c r="AM28" s="71" t="e">
        <f>別線②!BW43</f>
        <v>#N/A</v>
      </c>
      <c r="AN28" s="71" t="e">
        <f>別線②!BX43</f>
        <v>#N/A</v>
      </c>
      <c r="AO28" s="71" t="e">
        <f>別線②!BY43</f>
        <v>#N/A</v>
      </c>
      <c r="AP28" s="71" t="e">
        <f>別線②!BZ43</f>
        <v>#N/A</v>
      </c>
      <c r="AQ28" s="71" t="e">
        <f>別線②!CA43</f>
        <v>#N/A</v>
      </c>
      <c r="AR28" s="71" t="e">
        <f>別線②!CB43</f>
        <v>#N/A</v>
      </c>
      <c r="AS28" s="71">
        <f>別線②!CC43</f>
        <v>0</v>
      </c>
    </row>
    <row r="29" spans="1:45" ht="15" customHeight="1" x14ac:dyDescent="0.15">
      <c r="A29" s="13">
        <v>28</v>
      </c>
      <c r="B29" s="71" t="e">
        <f>別線②!AL61</f>
        <v>#N/A</v>
      </c>
      <c r="C29" s="71" t="e">
        <f>別線②!AM61</f>
        <v>#N/A</v>
      </c>
      <c r="D29" s="71">
        <f>別線②!AN61</f>
        <v>0</v>
      </c>
      <c r="E29" s="71">
        <f>別線②!AO61</f>
        <v>0</v>
      </c>
      <c r="F29" s="71">
        <f>別線②!AP61</f>
        <v>0</v>
      </c>
      <c r="G29" s="71" t="e">
        <f>別線②!AQ61</f>
        <v>#N/A</v>
      </c>
      <c r="H29" s="71" t="e">
        <f>別線②!AR61</f>
        <v>#N/A</v>
      </c>
      <c r="I29" s="71" t="e">
        <f>別線②!AS61</f>
        <v>#N/A</v>
      </c>
      <c r="J29" s="71" t="e">
        <f>別線②!AT61</f>
        <v>#N/A</v>
      </c>
      <c r="K29" s="71" t="e">
        <f>別線②!AU61</f>
        <v>#N/A</v>
      </c>
      <c r="L29" s="71" t="e">
        <f>別線②!AV61</f>
        <v>#N/A</v>
      </c>
      <c r="M29" s="71" t="e">
        <f>別線②!AW61</f>
        <v>#N/A</v>
      </c>
      <c r="N29" s="71" t="e">
        <f>別線②!AX61</f>
        <v>#N/A</v>
      </c>
      <c r="O29" s="71">
        <f>別線②!AY61</f>
        <v>0</v>
      </c>
      <c r="P29" s="71" t="e">
        <f>別線②!AZ61</f>
        <v>#N/A</v>
      </c>
      <c r="Q29" s="71" t="e">
        <f>別線②!BA61</f>
        <v>#N/A</v>
      </c>
      <c r="R29" s="71" t="e">
        <f>別線②!BB61</f>
        <v>#N/A</v>
      </c>
      <c r="S29" s="71" t="e">
        <f>別線②!BC61</f>
        <v>#N/A</v>
      </c>
      <c r="T29" s="71" t="e">
        <f>別線②!BD61</f>
        <v>#N/A</v>
      </c>
      <c r="U29" s="71" t="e">
        <f>別線②!BE61</f>
        <v>#N/A</v>
      </c>
      <c r="V29" s="71" t="e">
        <f>別線②!BF61</f>
        <v>#N/A</v>
      </c>
      <c r="W29" s="71">
        <f>別線②!BG61</f>
        <v>0</v>
      </c>
      <c r="X29" s="71">
        <f>別線②!BH61</f>
        <v>0</v>
      </c>
      <c r="Y29" s="71">
        <f>別線②!BI61</f>
        <v>0</v>
      </c>
      <c r="Z29" s="71">
        <f>別線②!BJ61</f>
        <v>0</v>
      </c>
      <c r="AA29" s="71">
        <f>別線②!BK61</f>
        <v>0</v>
      </c>
      <c r="AB29" s="71">
        <f>別線②!BL61</f>
        <v>0</v>
      </c>
      <c r="AC29" s="71">
        <f>別線②!BM61</f>
        <v>0</v>
      </c>
      <c r="AD29" s="71">
        <f>別線②!BN61</f>
        <v>0</v>
      </c>
      <c r="AE29" s="71">
        <f>別線②!BO61</f>
        <v>0</v>
      </c>
      <c r="AF29" s="71">
        <f>別線②!BP61</f>
        <v>0</v>
      </c>
      <c r="AG29" s="71" t="e">
        <f>別線②!BQ61</f>
        <v>#N/A</v>
      </c>
      <c r="AH29" s="71" t="e">
        <f>別線②!BR61</f>
        <v>#N/A</v>
      </c>
      <c r="AI29" s="71" t="e">
        <f>別線②!BS61</f>
        <v>#N/A</v>
      </c>
      <c r="AJ29" s="71" t="e">
        <f>別線②!BT61</f>
        <v>#N/A</v>
      </c>
      <c r="AK29" s="71" t="e">
        <f>別線②!BU61</f>
        <v>#N/A</v>
      </c>
      <c r="AL29" s="71" t="e">
        <f>別線②!BV61</f>
        <v>#N/A</v>
      </c>
      <c r="AM29" s="71" t="e">
        <f>別線②!BW61</f>
        <v>#N/A</v>
      </c>
      <c r="AN29" s="71" t="e">
        <f>別線②!BX61</f>
        <v>#N/A</v>
      </c>
      <c r="AO29" s="71" t="e">
        <f>別線②!BY61</f>
        <v>#N/A</v>
      </c>
      <c r="AP29" s="71" t="e">
        <f>別線②!BZ61</f>
        <v>#N/A</v>
      </c>
      <c r="AQ29" s="71" t="e">
        <f>別線②!CA61</f>
        <v>#N/A</v>
      </c>
      <c r="AR29" s="71" t="e">
        <f>別線②!CB61</f>
        <v>#N/A</v>
      </c>
      <c r="AS29" s="71">
        <f>別線②!CC61</f>
        <v>0</v>
      </c>
    </row>
    <row r="30" spans="1:45" ht="15" customHeight="1" x14ac:dyDescent="0.15">
      <c r="A30" s="13">
        <v>29</v>
      </c>
      <c r="B30" s="71" t="e">
        <f>別線②!AL79</f>
        <v>#N/A</v>
      </c>
      <c r="C30" s="71" t="e">
        <f>別線②!AM79</f>
        <v>#N/A</v>
      </c>
      <c r="D30" s="71">
        <f>別線②!AN79</f>
        <v>0</v>
      </c>
      <c r="E30" s="71">
        <f>別線②!AO79</f>
        <v>0</v>
      </c>
      <c r="F30" s="71">
        <f>別線②!AP79</f>
        <v>0</v>
      </c>
      <c r="G30" s="71" t="e">
        <f>別線②!AQ79</f>
        <v>#N/A</v>
      </c>
      <c r="H30" s="71" t="e">
        <f>別線②!AR79</f>
        <v>#N/A</v>
      </c>
      <c r="I30" s="71" t="e">
        <f>別線②!AS79</f>
        <v>#N/A</v>
      </c>
      <c r="J30" s="71" t="e">
        <f>別線②!AT79</f>
        <v>#N/A</v>
      </c>
      <c r="K30" s="71" t="e">
        <f>別線②!AU79</f>
        <v>#N/A</v>
      </c>
      <c r="L30" s="71" t="e">
        <f>別線②!AV79</f>
        <v>#N/A</v>
      </c>
      <c r="M30" s="71" t="e">
        <f>別線②!AW79</f>
        <v>#N/A</v>
      </c>
      <c r="N30" s="71" t="e">
        <f>別線②!AX79</f>
        <v>#N/A</v>
      </c>
      <c r="O30" s="71">
        <f>別線②!AY79</f>
        <v>0</v>
      </c>
      <c r="P30" s="71" t="e">
        <f>別線②!AZ79</f>
        <v>#N/A</v>
      </c>
      <c r="Q30" s="71" t="e">
        <f>別線②!BA79</f>
        <v>#N/A</v>
      </c>
      <c r="R30" s="71" t="e">
        <f>別線②!BB79</f>
        <v>#N/A</v>
      </c>
      <c r="S30" s="71" t="e">
        <f>別線②!BC79</f>
        <v>#N/A</v>
      </c>
      <c r="T30" s="71" t="e">
        <f>別線②!BD79</f>
        <v>#N/A</v>
      </c>
      <c r="U30" s="71" t="e">
        <f>別線②!BE79</f>
        <v>#N/A</v>
      </c>
      <c r="V30" s="71" t="e">
        <f>別線②!BF79</f>
        <v>#N/A</v>
      </c>
      <c r="W30" s="71">
        <f>別線②!BG79</f>
        <v>0</v>
      </c>
      <c r="X30" s="71">
        <f>別線②!BH79</f>
        <v>0</v>
      </c>
      <c r="Y30" s="71">
        <f>別線②!BI79</f>
        <v>0</v>
      </c>
      <c r="Z30" s="71">
        <f>別線②!BJ79</f>
        <v>0</v>
      </c>
      <c r="AA30" s="71">
        <f>別線②!BK79</f>
        <v>0</v>
      </c>
      <c r="AB30" s="71">
        <f>別線②!BL79</f>
        <v>0</v>
      </c>
      <c r="AC30" s="71">
        <f>別線②!BM79</f>
        <v>0</v>
      </c>
      <c r="AD30" s="71">
        <f>別線②!BN79</f>
        <v>0</v>
      </c>
      <c r="AE30" s="71">
        <f>別線②!BO79</f>
        <v>0</v>
      </c>
      <c r="AF30" s="71">
        <f>別線②!BP79</f>
        <v>0</v>
      </c>
      <c r="AG30" s="71" t="e">
        <f>別線②!BQ79</f>
        <v>#N/A</v>
      </c>
      <c r="AH30" s="71" t="e">
        <f>別線②!BR79</f>
        <v>#N/A</v>
      </c>
      <c r="AI30" s="71" t="e">
        <f>別線②!BS79</f>
        <v>#N/A</v>
      </c>
      <c r="AJ30" s="71" t="e">
        <f>別線②!BT79</f>
        <v>#N/A</v>
      </c>
      <c r="AK30" s="71" t="e">
        <f>別線②!BU79</f>
        <v>#N/A</v>
      </c>
      <c r="AL30" s="71" t="e">
        <f>別線②!BV79</f>
        <v>#N/A</v>
      </c>
      <c r="AM30" s="71" t="e">
        <f>別線②!BW79</f>
        <v>#N/A</v>
      </c>
      <c r="AN30" s="71" t="e">
        <f>別線②!BX79</f>
        <v>#N/A</v>
      </c>
      <c r="AO30" s="71" t="e">
        <f>別線②!BY79</f>
        <v>#N/A</v>
      </c>
      <c r="AP30" s="71" t="e">
        <f>別線②!BZ79</f>
        <v>#N/A</v>
      </c>
      <c r="AQ30" s="71" t="e">
        <f>別線②!CA79</f>
        <v>#N/A</v>
      </c>
      <c r="AR30" s="71" t="e">
        <f>別線②!CB79</f>
        <v>#N/A</v>
      </c>
      <c r="AS30" s="71">
        <f>別線②!CC79</f>
        <v>0</v>
      </c>
    </row>
    <row r="31" spans="1:45" ht="15" customHeight="1" x14ac:dyDescent="0.15">
      <c r="A31" s="13">
        <v>30</v>
      </c>
      <c r="B31" s="71" t="e">
        <f>別線②!AL97</f>
        <v>#N/A</v>
      </c>
      <c r="C31" s="71" t="e">
        <f>別線②!AM97</f>
        <v>#N/A</v>
      </c>
      <c r="D31" s="71">
        <f>別線②!AN97</f>
        <v>0</v>
      </c>
      <c r="E31" s="71">
        <f>別線②!AO97</f>
        <v>0</v>
      </c>
      <c r="F31" s="71">
        <f>別線②!AP97</f>
        <v>0</v>
      </c>
      <c r="G31" s="71" t="e">
        <f>別線②!AQ97</f>
        <v>#N/A</v>
      </c>
      <c r="H31" s="71" t="e">
        <f>別線②!AR97</f>
        <v>#N/A</v>
      </c>
      <c r="I31" s="71" t="e">
        <f>別線②!AS97</f>
        <v>#N/A</v>
      </c>
      <c r="J31" s="71" t="e">
        <f>別線②!AT97</f>
        <v>#N/A</v>
      </c>
      <c r="K31" s="71" t="e">
        <f>別線②!AU97</f>
        <v>#N/A</v>
      </c>
      <c r="L31" s="71" t="e">
        <f>別線②!AV97</f>
        <v>#N/A</v>
      </c>
      <c r="M31" s="71" t="e">
        <f>別線②!AW97</f>
        <v>#N/A</v>
      </c>
      <c r="N31" s="71" t="e">
        <f>別線②!AX97</f>
        <v>#N/A</v>
      </c>
      <c r="O31" s="71">
        <f>別線②!AY97</f>
        <v>0</v>
      </c>
      <c r="P31" s="71" t="e">
        <f>別線②!AZ97</f>
        <v>#N/A</v>
      </c>
      <c r="Q31" s="71" t="e">
        <f>別線②!BA97</f>
        <v>#N/A</v>
      </c>
      <c r="R31" s="71" t="e">
        <f>別線②!BB97</f>
        <v>#N/A</v>
      </c>
      <c r="S31" s="71" t="e">
        <f>別線②!BC97</f>
        <v>#N/A</v>
      </c>
      <c r="T31" s="71" t="e">
        <f>別線②!BD97</f>
        <v>#N/A</v>
      </c>
      <c r="U31" s="71" t="e">
        <f>別線②!BE97</f>
        <v>#N/A</v>
      </c>
      <c r="V31" s="71" t="e">
        <f>別線②!BF97</f>
        <v>#N/A</v>
      </c>
      <c r="W31" s="71">
        <f>別線②!BG97</f>
        <v>0</v>
      </c>
      <c r="X31" s="71">
        <f>別線②!BH97</f>
        <v>0</v>
      </c>
      <c r="Y31" s="71">
        <f>別線②!BI97</f>
        <v>0</v>
      </c>
      <c r="Z31" s="71">
        <f>別線②!BJ97</f>
        <v>0</v>
      </c>
      <c r="AA31" s="71">
        <f>別線②!BK97</f>
        <v>0</v>
      </c>
      <c r="AB31" s="71">
        <f>別線②!BL97</f>
        <v>0</v>
      </c>
      <c r="AC31" s="71">
        <f>別線②!BM97</f>
        <v>0</v>
      </c>
      <c r="AD31" s="71">
        <f>別線②!BN97</f>
        <v>0</v>
      </c>
      <c r="AE31" s="71">
        <f>別線②!BO97</f>
        <v>0</v>
      </c>
      <c r="AF31" s="71">
        <f>別線②!BP97</f>
        <v>0</v>
      </c>
      <c r="AG31" s="71" t="e">
        <f>別線②!BQ97</f>
        <v>#N/A</v>
      </c>
      <c r="AH31" s="71" t="e">
        <f>別線②!BR97</f>
        <v>#N/A</v>
      </c>
      <c r="AI31" s="71" t="e">
        <f>別線②!BS97</f>
        <v>#N/A</v>
      </c>
      <c r="AJ31" s="71" t="e">
        <f>別線②!BT97</f>
        <v>#N/A</v>
      </c>
      <c r="AK31" s="71" t="e">
        <f>別線②!BU97</f>
        <v>#N/A</v>
      </c>
      <c r="AL31" s="71" t="e">
        <f>別線②!BV97</f>
        <v>#N/A</v>
      </c>
      <c r="AM31" s="71" t="e">
        <f>別線②!BW97</f>
        <v>#N/A</v>
      </c>
      <c r="AN31" s="71" t="e">
        <f>別線②!BX97</f>
        <v>#N/A</v>
      </c>
      <c r="AO31" s="71" t="e">
        <f>別線②!BY97</f>
        <v>#N/A</v>
      </c>
      <c r="AP31" s="71" t="e">
        <f>別線②!BZ97</f>
        <v>#N/A</v>
      </c>
      <c r="AQ31" s="71" t="e">
        <f>別線②!CA97</f>
        <v>#N/A</v>
      </c>
      <c r="AR31" s="71" t="e">
        <f>別線②!CB97</f>
        <v>#N/A</v>
      </c>
      <c r="AS31" s="71">
        <f>別線②!CC97</f>
        <v>0</v>
      </c>
    </row>
    <row r="32" spans="1:45" ht="15" customHeight="1" x14ac:dyDescent="0.15">
      <c r="A32" s="13">
        <v>31</v>
      </c>
      <c r="B32" s="71" t="e">
        <f>別線③!AL25</f>
        <v>#N/A</v>
      </c>
      <c r="C32" s="71" t="e">
        <f>別線③!AM25</f>
        <v>#N/A</v>
      </c>
      <c r="D32" s="71">
        <f>別線③!AN25</f>
        <v>0</v>
      </c>
      <c r="E32" s="71">
        <f>別線③!AO25</f>
        <v>0</v>
      </c>
      <c r="F32" s="71">
        <f>別線③!AP25</f>
        <v>0</v>
      </c>
      <c r="G32" s="71" t="e">
        <f>別線③!AQ25</f>
        <v>#N/A</v>
      </c>
      <c r="H32" s="71" t="e">
        <f>別線③!AR25</f>
        <v>#N/A</v>
      </c>
      <c r="I32" s="71" t="e">
        <f>別線③!AS25</f>
        <v>#N/A</v>
      </c>
      <c r="J32" s="71" t="e">
        <f>別線③!AT25</f>
        <v>#N/A</v>
      </c>
      <c r="K32" s="71" t="e">
        <f>別線③!AU25</f>
        <v>#N/A</v>
      </c>
      <c r="L32" s="71" t="e">
        <f>別線③!AV25</f>
        <v>#N/A</v>
      </c>
      <c r="M32" s="71" t="e">
        <f>別線③!AW25</f>
        <v>#N/A</v>
      </c>
      <c r="N32" s="71" t="e">
        <f>別線③!AX25</f>
        <v>#N/A</v>
      </c>
      <c r="O32" s="71">
        <f>別線③!AY25</f>
        <v>0</v>
      </c>
      <c r="P32" s="71" t="e">
        <f>別線③!AZ25</f>
        <v>#N/A</v>
      </c>
      <c r="Q32" s="71" t="e">
        <f>別線③!BA25</f>
        <v>#N/A</v>
      </c>
      <c r="R32" s="71" t="e">
        <f>別線③!BB25</f>
        <v>#N/A</v>
      </c>
      <c r="S32" s="71" t="e">
        <f>別線③!BC25</f>
        <v>#N/A</v>
      </c>
      <c r="T32" s="71" t="e">
        <f>別線③!BD25</f>
        <v>#N/A</v>
      </c>
      <c r="U32" s="71" t="e">
        <f>別線③!BE25</f>
        <v>#N/A</v>
      </c>
      <c r="V32" s="71" t="e">
        <f>別線③!BF25</f>
        <v>#N/A</v>
      </c>
      <c r="W32" s="71">
        <f>別線③!BG25</f>
        <v>0</v>
      </c>
      <c r="X32" s="71">
        <f>別線③!BH25</f>
        <v>0</v>
      </c>
      <c r="Y32" s="71">
        <f>別線③!BI25</f>
        <v>0</v>
      </c>
      <c r="Z32" s="71">
        <f>別線③!BJ25</f>
        <v>0</v>
      </c>
      <c r="AA32" s="71">
        <f>別線③!BK25</f>
        <v>0</v>
      </c>
      <c r="AB32" s="71">
        <f>別線③!BL25</f>
        <v>0</v>
      </c>
      <c r="AC32" s="71">
        <f>別線③!BM25</f>
        <v>0</v>
      </c>
      <c r="AD32" s="71">
        <f>別線③!BN25</f>
        <v>0</v>
      </c>
      <c r="AE32" s="71">
        <f>別線③!BO25</f>
        <v>0</v>
      </c>
      <c r="AF32" s="71">
        <f>別線③!BP25</f>
        <v>0</v>
      </c>
      <c r="AG32" s="71" t="e">
        <f>別線③!BQ25</f>
        <v>#N/A</v>
      </c>
      <c r="AH32" s="71" t="e">
        <f>別線③!BR25</f>
        <v>#N/A</v>
      </c>
      <c r="AI32" s="71" t="e">
        <f>別線③!BS25</f>
        <v>#N/A</v>
      </c>
      <c r="AJ32" s="71" t="e">
        <f>別線③!BT25</f>
        <v>#N/A</v>
      </c>
      <c r="AK32" s="71" t="e">
        <f>別線③!BU25</f>
        <v>#N/A</v>
      </c>
      <c r="AL32" s="71" t="e">
        <f>別線③!BV25</f>
        <v>#N/A</v>
      </c>
      <c r="AM32" s="71" t="e">
        <f>別線③!BW25</f>
        <v>#N/A</v>
      </c>
      <c r="AN32" s="71" t="e">
        <f>別線③!BX25</f>
        <v>#N/A</v>
      </c>
      <c r="AO32" s="71" t="e">
        <f>別線③!BY25</f>
        <v>#N/A</v>
      </c>
      <c r="AP32" s="71" t="e">
        <f>別線③!BZ25</f>
        <v>#N/A</v>
      </c>
      <c r="AQ32" s="71" t="e">
        <f>別線③!CA25</f>
        <v>#N/A</v>
      </c>
      <c r="AR32" s="71" t="e">
        <f>別線③!CB25</f>
        <v>#N/A</v>
      </c>
      <c r="AS32" s="71">
        <f>別線③!CC25</f>
        <v>0</v>
      </c>
    </row>
    <row r="33" spans="1:45" ht="15" customHeight="1" x14ac:dyDescent="0.15">
      <c r="A33" s="13">
        <v>32</v>
      </c>
      <c r="B33" s="71" t="e">
        <f>別線③!AL43</f>
        <v>#N/A</v>
      </c>
      <c r="C33" s="71" t="e">
        <f>別線③!AM43</f>
        <v>#N/A</v>
      </c>
      <c r="D33" s="71">
        <f>別線③!AN43</f>
        <v>0</v>
      </c>
      <c r="E33" s="71">
        <f>別線③!AO43</f>
        <v>0</v>
      </c>
      <c r="F33" s="71">
        <f>別線③!AP43</f>
        <v>0</v>
      </c>
      <c r="G33" s="71" t="e">
        <f>別線③!AQ43</f>
        <v>#N/A</v>
      </c>
      <c r="H33" s="71" t="e">
        <f>別線③!AR43</f>
        <v>#N/A</v>
      </c>
      <c r="I33" s="71" t="e">
        <f>別線③!AS43</f>
        <v>#N/A</v>
      </c>
      <c r="J33" s="71" t="e">
        <f>別線③!AT43</f>
        <v>#N/A</v>
      </c>
      <c r="K33" s="71" t="e">
        <f>別線③!AU43</f>
        <v>#N/A</v>
      </c>
      <c r="L33" s="71" t="e">
        <f>別線③!AV43</f>
        <v>#N/A</v>
      </c>
      <c r="M33" s="71" t="e">
        <f>別線③!AW43</f>
        <v>#N/A</v>
      </c>
      <c r="N33" s="71" t="e">
        <f>別線③!AX43</f>
        <v>#N/A</v>
      </c>
      <c r="O33" s="71">
        <f>別線③!AY43</f>
        <v>0</v>
      </c>
      <c r="P33" s="71" t="e">
        <f>別線③!AZ43</f>
        <v>#N/A</v>
      </c>
      <c r="Q33" s="71" t="e">
        <f>別線③!BA43</f>
        <v>#N/A</v>
      </c>
      <c r="R33" s="71" t="e">
        <f>別線③!BB43</f>
        <v>#N/A</v>
      </c>
      <c r="S33" s="71" t="e">
        <f>別線③!BC43</f>
        <v>#N/A</v>
      </c>
      <c r="T33" s="71" t="e">
        <f>別線③!BD43</f>
        <v>#N/A</v>
      </c>
      <c r="U33" s="71" t="e">
        <f>別線③!BE43</f>
        <v>#N/A</v>
      </c>
      <c r="V33" s="71" t="e">
        <f>別線③!BF43</f>
        <v>#N/A</v>
      </c>
      <c r="W33" s="71">
        <f>別線③!BG43</f>
        <v>0</v>
      </c>
      <c r="X33" s="71">
        <f>別線③!BH43</f>
        <v>0</v>
      </c>
      <c r="Y33" s="71">
        <f>別線③!BI43</f>
        <v>0</v>
      </c>
      <c r="Z33" s="71">
        <f>別線③!BJ43</f>
        <v>0</v>
      </c>
      <c r="AA33" s="71">
        <f>別線③!BK43</f>
        <v>0</v>
      </c>
      <c r="AB33" s="71">
        <f>別線③!BL43</f>
        <v>0</v>
      </c>
      <c r="AC33" s="71">
        <f>別線③!BM43</f>
        <v>0</v>
      </c>
      <c r="AD33" s="71">
        <f>別線③!BN43</f>
        <v>0</v>
      </c>
      <c r="AE33" s="71">
        <f>別線③!BO43</f>
        <v>0</v>
      </c>
      <c r="AF33" s="71">
        <f>別線③!BP43</f>
        <v>0</v>
      </c>
      <c r="AG33" s="71" t="e">
        <f>別線③!BQ43</f>
        <v>#N/A</v>
      </c>
      <c r="AH33" s="71" t="e">
        <f>別線③!BR43</f>
        <v>#N/A</v>
      </c>
      <c r="AI33" s="71" t="e">
        <f>別線③!BS43</f>
        <v>#N/A</v>
      </c>
      <c r="AJ33" s="71" t="e">
        <f>別線③!BT43</f>
        <v>#N/A</v>
      </c>
      <c r="AK33" s="71" t="e">
        <f>別線③!BU43</f>
        <v>#N/A</v>
      </c>
      <c r="AL33" s="71" t="e">
        <f>別線③!BV43</f>
        <v>#N/A</v>
      </c>
      <c r="AM33" s="71" t="e">
        <f>別線③!BW43</f>
        <v>#N/A</v>
      </c>
      <c r="AN33" s="71" t="e">
        <f>別線③!BX43</f>
        <v>#N/A</v>
      </c>
      <c r="AO33" s="71" t="e">
        <f>別線③!BY43</f>
        <v>#N/A</v>
      </c>
      <c r="AP33" s="71" t="e">
        <f>別線③!BZ43</f>
        <v>#N/A</v>
      </c>
      <c r="AQ33" s="71" t="e">
        <f>別線③!CA43</f>
        <v>#N/A</v>
      </c>
      <c r="AR33" s="71" t="e">
        <f>別線③!CB43</f>
        <v>#N/A</v>
      </c>
      <c r="AS33" s="71">
        <f>別線③!CC43</f>
        <v>0</v>
      </c>
    </row>
    <row r="34" spans="1:45" ht="15" customHeight="1" x14ac:dyDescent="0.15">
      <c r="A34" s="13">
        <v>33</v>
      </c>
      <c r="B34" s="71" t="e">
        <f>別線③!AL61</f>
        <v>#N/A</v>
      </c>
      <c r="C34" s="71" t="e">
        <f>別線③!AM61</f>
        <v>#N/A</v>
      </c>
      <c r="D34" s="71">
        <f>別線③!AN61</f>
        <v>0</v>
      </c>
      <c r="E34" s="71">
        <f>別線③!AO61</f>
        <v>0</v>
      </c>
      <c r="F34" s="71">
        <f>別線③!AP61</f>
        <v>0</v>
      </c>
      <c r="G34" s="71" t="e">
        <f>別線③!AQ61</f>
        <v>#N/A</v>
      </c>
      <c r="H34" s="71" t="e">
        <f>別線③!AR61</f>
        <v>#N/A</v>
      </c>
      <c r="I34" s="71" t="e">
        <f>別線③!AS61</f>
        <v>#N/A</v>
      </c>
      <c r="J34" s="71" t="e">
        <f>別線③!AT61</f>
        <v>#N/A</v>
      </c>
      <c r="K34" s="71" t="e">
        <f>別線③!AU61</f>
        <v>#N/A</v>
      </c>
      <c r="L34" s="71" t="e">
        <f>別線③!AV61</f>
        <v>#N/A</v>
      </c>
      <c r="M34" s="71" t="e">
        <f>別線③!AW61</f>
        <v>#N/A</v>
      </c>
      <c r="N34" s="71" t="e">
        <f>別線③!AX61</f>
        <v>#N/A</v>
      </c>
      <c r="O34" s="71">
        <f>別線③!AY61</f>
        <v>0</v>
      </c>
      <c r="P34" s="71" t="e">
        <f>別線③!AZ61</f>
        <v>#N/A</v>
      </c>
      <c r="Q34" s="71" t="e">
        <f>別線③!BA61</f>
        <v>#N/A</v>
      </c>
      <c r="R34" s="71" t="e">
        <f>別線③!BB61</f>
        <v>#N/A</v>
      </c>
      <c r="S34" s="71" t="e">
        <f>別線③!BC61</f>
        <v>#N/A</v>
      </c>
      <c r="T34" s="71" t="e">
        <f>別線③!BD61</f>
        <v>#N/A</v>
      </c>
      <c r="U34" s="71" t="e">
        <f>別線③!BE61</f>
        <v>#N/A</v>
      </c>
      <c r="V34" s="71" t="e">
        <f>別線③!BF61</f>
        <v>#N/A</v>
      </c>
      <c r="W34" s="71">
        <f>別線③!BG61</f>
        <v>0</v>
      </c>
      <c r="X34" s="71">
        <f>別線③!BH61</f>
        <v>0</v>
      </c>
      <c r="Y34" s="71">
        <f>別線③!BI61</f>
        <v>0</v>
      </c>
      <c r="Z34" s="71">
        <f>別線③!BJ61</f>
        <v>0</v>
      </c>
      <c r="AA34" s="71">
        <f>別線③!BK61</f>
        <v>0</v>
      </c>
      <c r="AB34" s="71">
        <f>別線③!BL61</f>
        <v>0</v>
      </c>
      <c r="AC34" s="71">
        <f>別線③!BM61</f>
        <v>0</v>
      </c>
      <c r="AD34" s="71">
        <f>別線③!BN61</f>
        <v>0</v>
      </c>
      <c r="AE34" s="71">
        <f>別線③!BO61</f>
        <v>0</v>
      </c>
      <c r="AF34" s="71">
        <f>別線③!BP61</f>
        <v>0</v>
      </c>
      <c r="AG34" s="71" t="e">
        <f>別線③!BQ61</f>
        <v>#N/A</v>
      </c>
      <c r="AH34" s="71" t="e">
        <f>別線③!BR61</f>
        <v>#N/A</v>
      </c>
      <c r="AI34" s="71" t="e">
        <f>別線③!BS61</f>
        <v>#N/A</v>
      </c>
      <c r="AJ34" s="71" t="e">
        <f>別線③!BT61</f>
        <v>#N/A</v>
      </c>
      <c r="AK34" s="71" t="e">
        <f>別線③!BU61</f>
        <v>#N/A</v>
      </c>
      <c r="AL34" s="71" t="e">
        <f>別線③!BV61</f>
        <v>#N/A</v>
      </c>
      <c r="AM34" s="71" t="e">
        <f>別線③!BW61</f>
        <v>#N/A</v>
      </c>
      <c r="AN34" s="71" t="e">
        <f>別線③!BX61</f>
        <v>#N/A</v>
      </c>
      <c r="AO34" s="71" t="e">
        <f>別線③!BY61</f>
        <v>#N/A</v>
      </c>
      <c r="AP34" s="71" t="e">
        <f>別線③!BZ61</f>
        <v>#N/A</v>
      </c>
      <c r="AQ34" s="71" t="e">
        <f>別線③!CA61</f>
        <v>#N/A</v>
      </c>
      <c r="AR34" s="71" t="e">
        <f>別線③!CB61</f>
        <v>#N/A</v>
      </c>
      <c r="AS34" s="71">
        <f>別線③!CC61</f>
        <v>0</v>
      </c>
    </row>
    <row r="35" spans="1:45" ht="15" customHeight="1" x14ac:dyDescent="0.15">
      <c r="A35" s="13">
        <v>34</v>
      </c>
      <c r="B35" s="71" t="e">
        <f>別線③!AL79</f>
        <v>#N/A</v>
      </c>
      <c r="C35" s="71" t="e">
        <f>別線③!AM79</f>
        <v>#N/A</v>
      </c>
      <c r="D35" s="71">
        <f>別線③!AN79</f>
        <v>0</v>
      </c>
      <c r="E35" s="71">
        <f>別線③!AO79</f>
        <v>0</v>
      </c>
      <c r="F35" s="71">
        <f>別線③!AP79</f>
        <v>0</v>
      </c>
      <c r="G35" s="71" t="e">
        <f>別線③!AQ79</f>
        <v>#N/A</v>
      </c>
      <c r="H35" s="71" t="e">
        <f>別線③!AR79</f>
        <v>#N/A</v>
      </c>
      <c r="I35" s="71" t="e">
        <f>別線③!AS79</f>
        <v>#N/A</v>
      </c>
      <c r="J35" s="71" t="e">
        <f>別線③!AT79</f>
        <v>#N/A</v>
      </c>
      <c r="K35" s="71" t="e">
        <f>別線③!AU79</f>
        <v>#N/A</v>
      </c>
      <c r="L35" s="71" t="e">
        <f>別線③!AV79</f>
        <v>#N/A</v>
      </c>
      <c r="M35" s="71" t="e">
        <f>別線③!AW79</f>
        <v>#N/A</v>
      </c>
      <c r="N35" s="71" t="e">
        <f>別線③!AX79</f>
        <v>#N/A</v>
      </c>
      <c r="O35" s="71">
        <f>別線③!AY79</f>
        <v>0</v>
      </c>
      <c r="P35" s="71" t="e">
        <f>別線③!AZ79</f>
        <v>#N/A</v>
      </c>
      <c r="Q35" s="71" t="e">
        <f>別線③!BA79</f>
        <v>#N/A</v>
      </c>
      <c r="R35" s="71" t="e">
        <f>別線③!BB79</f>
        <v>#N/A</v>
      </c>
      <c r="S35" s="71" t="e">
        <f>別線③!BC79</f>
        <v>#N/A</v>
      </c>
      <c r="T35" s="71" t="e">
        <f>別線③!BD79</f>
        <v>#N/A</v>
      </c>
      <c r="U35" s="71" t="e">
        <f>別線③!BE79</f>
        <v>#N/A</v>
      </c>
      <c r="V35" s="71" t="e">
        <f>別線③!BF79</f>
        <v>#N/A</v>
      </c>
      <c r="W35" s="71">
        <f>別線③!BG79</f>
        <v>0</v>
      </c>
      <c r="X35" s="71">
        <f>別線③!BH79</f>
        <v>0</v>
      </c>
      <c r="Y35" s="71">
        <f>別線③!BI79</f>
        <v>0</v>
      </c>
      <c r="Z35" s="71">
        <f>別線③!BJ79</f>
        <v>0</v>
      </c>
      <c r="AA35" s="71">
        <f>別線③!BK79</f>
        <v>0</v>
      </c>
      <c r="AB35" s="71">
        <f>別線③!BL79</f>
        <v>0</v>
      </c>
      <c r="AC35" s="71">
        <f>別線③!BM79</f>
        <v>0</v>
      </c>
      <c r="AD35" s="71">
        <f>別線③!BN79</f>
        <v>0</v>
      </c>
      <c r="AE35" s="71">
        <f>別線③!BO79</f>
        <v>0</v>
      </c>
      <c r="AF35" s="71">
        <f>別線③!BP79</f>
        <v>0</v>
      </c>
      <c r="AG35" s="71" t="e">
        <f>別線③!BQ79</f>
        <v>#N/A</v>
      </c>
      <c r="AH35" s="71" t="e">
        <f>別線③!BR79</f>
        <v>#N/A</v>
      </c>
      <c r="AI35" s="71" t="e">
        <f>別線③!BS79</f>
        <v>#N/A</v>
      </c>
      <c r="AJ35" s="71" t="e">
        <f>別線③!BT79</f>
        <v>#N/A</v>
      </c>
      <c r="AK35" s="71" t="e">
        <f>別線③!BU79</f>
        <v>#N/A</v>
      </c>
      <c r="AL35" s="71" t="e">
        <f>別線③!BV79</f>
        <v>#N/A</v>
      </c>
      <c r="AM35" s="71" t="e">
        <f>別線③!BW79</f>
        <v>#N/A</v>
      </c>
      <c r="AN35" s="71" t="e">
        <f>別線③!BX79</f>
        <v>#N/A</v>
      </c>
      <c r="AO35" s="71" t="e">
        <f>別線③!BY79</f>
        <v>#N/A</v>
      </c>
      <c r="AP35" s="71" t="e">
        <f>別線③!BZ79</f>
        <v>#N/A</v>
      </c>
      <c r="AQ35" s="71" t="e">
        <f>別線③!CA79</f>
        <v>#N/A</v>
      </c>
      <c r="AR35" s="71" t="e">
        <f>別線③!CB79</f>
        <v>#N/A</v>
      </c>
      <c r="AS35" s="71">
        <f>別線③!CC79</f>
        <v>0</v>
      </c>
    </row>
    <row r="36" spans="1:45" ht="15" customHeight="1" x14ac:dyDescent="0.15">
      <c r="A36" s="13">
        <v>35</v>
      </c>
      <c r="B36" s="71" t="e">
        <f>別線③!AL97</f>
        <v>#N/A</v>
      </c>
      <c r="C36" s="71" t="e">
        <f>別線③!AM97</f>
        <v>#N/A</v>
      </c>
      <c r="D36" s="71">
        <f>別線③!AN97</f>
        <v>0</v>
      </c>
      <c r="E36" s="71">
        <f>別線③!AO97</f>
        <v>0</v>
      </c>
      <c r="F36" s="71">
        <f>別線③!AP97</f>
        <v>0</v>
      </c>
      <c r="G36" s="71" t="e">
        <f>別線③!AQ97</f>
        <v>#N/A</v>
      </c>
      <c r="H36" s="71" t="e">
        <f>別線③!AR97</f>
        <v>#N/A</v>
      </c>
      <c r="I36" s="71" t="e">
        <f>別線③!AS97</f>
        <v>#N/A</v>
      </c>
      <c r="J36" s="71" t="e">
        <f>別線③!AT97</f>
        <v>#N/A</v>
      </c>
      <c r="K36" s="71" t="e">
        <f>別線③!AU97</f>
        <v>#N/A</v>
      </c>
      <c r="L36" s="71" t="e">
        <f>別線③!AV97</f>
        <v>#N/A</v>
      </c>
      <c r="M36" s="71" t="e">
        <f>別線③!AW97</f>
        <v>#N/A</v>
      </c>
      <c r="N36" s="71" t="e">
        <f>別線③!AX97</f>
        <v>#N/A</v>
      </c>
      <c r="O36" s="71">
        <f>別線③!AY97</f>
        <v>0</v>
      </c>
      <c r="P36" s="71" t="e">
        <f>別線③!AZ97</f>
        <v>#N/A</v>
      </c>
      <c r="Q36" s="71" t="e">
        <f>別線③!BA97</f>
        <v>#N/A</v>
      </c>
      <c r="R36" s="71" t="e">
        <f>別線③!BB97</f>
        <v>#N/A</v>
      </c>
      <c r="S36" s="71" t="e">
        <f>別線③!BC97</f>
        <v>#N/A</v>
      </c>
      <c r="T36" s="71" t="e">
        <f>別線③!BD97</f>
        <v>#N/A</v>
      </c>
      <c r="U36" s="71" t="e">
        <f>別線③!BE97</f>
        <v>#N/A</v>
      </c>
      <c r="V36" s="71" t="e">
        <f>別線③!BF97</f>
        <v>#N/A</v>
      </c>
      <c r="W36" s="71">
        <f>別線③!BG97</f>
        <v>0</v>
      </c>
      <c r="X36" s="71">
        <f>別線③!BH97</f>
        <v>0</v>
      </c>
      <c r="Y36" s="71">
        <f>別線③!BI97</f>
        <v>0</v>
      </c>
      <c r="Z36" s="71">
        <f>別線③!BJ97</f>
        <v>0</v>
      </c>
      <c r="AA36" s="71">
        <f>別線③!BK97</f>
        <v>0</v>
      </c>
      <c r="AB36" s="71">
        <f>別線③!BL97</f>
        <v>0</v>
      </c>
      <c r="AC36" s="71">
        <f>別線③!BM97</f>
        <v>0</v>
      </c>
      <c r="AD36" s="71">
        <f>別線③!BN97</f>
        <v>0</v>
      </c>
      <c r="AE36" s="71">
        <f>別線③!BO97</f>
        <v>0</v>
      </c>
      <c r="AF36" s="71">
        <f>別線③!BP97</f>
        <v>0</v>
      </c>
      <c r="AG36" s="71" t="e">
        <f>別線③!BQ97</f>
        <v>#N/A</v>
      </c>
      <c r="AH36" s="71" t="e">
        <f>別線③!BR97</f>
        <v>#N/A</v>
      </c>
      <c r="AI36" s="71" t="e">
        <f>別線③!BS97</f>
        <v>#N/A</v>
      </c>
      <c r="AJ36" s="71" t="e">
        <f>別線③!BT97</f>
        <v>#N/A</v>
      </c>
      <c r="AK36" s="71" t="e">
        <f>別線③!BU97</f>
        <v>#N/A</v>
      </c>
      <c r="AL36" s="71" t="e">
        <f>別線③!BV97</f>
        <v>#N/A</v>
      </c>
      <c r="AM36" s="71" t="e">
        <f>別線③!BW97</f>
        <v>#N/A</v>
      </c>
      <c r="AN36" s="71" t="e">
        <f>別線③!BX97</f>
        <v>#N/A</v>
      </c>
      <c r="AO36" s="71" t="e">
        <f>別線③!BY97</f>
        <v>#N/A</v>
      </c>
      <c r="AP36" s="71" t="e">
        <f>別線③!BZ97</f>
        <v>#N/A</v>
      </c>
      <c r="AQ36" s="71" t="e">
        <f>別線③!CA97</f>
        <v>#N/A</v>
      </c>
      <c r="AR36" s="71" t="e">
        <f>別線③!CB97</f>
        <v>#N/A</v>
      </c>
      <c r="AS36" s="71">
        <f>別線③!CC97</f>
        <v>0</v>
      </c>
    </row>
    <row r="37" spans="1:45" ht="15" customHeight="1" x14ac:dyDescent="0.15">
      <c r="A37" s="13">
        <v>36</v>
      </c>
      <c r="B37" s="71" t="e">
        <f>別線④!AL25</f>
        <v>#N/A</v>
      </c>
      <c r="C37" s="71" t="e">
        <f>別線④!AM25</f>
        <v>#N/A</v>
      </c>
      <c r="D37" s="71">
        <f>別線④!AN25</f>
        <v>0</v>
      </c>
      <c r="E37" s="71">
        <f>別線④!AO25</f>
        <v>0</v>
      </c>
      <c r="F37" s="71">
        <f>別線④!AP25</f>
        <v>0</v>
      </c>
      <c r="G37" s="71" t="e">
        <f>別線④!AQ25</f>
        <v>#N/A</v>
      </c>
      <c r="H37" s="71" t="e">
        <f>別線④!AR25</f>
        <v>#N/A</v>
      </c>
      <c r="I37" s="71" t="e">
        <f>別線④!AS25</f>
        <v>#N/A</v>
      </c>
      <c r="J37" s="71" t="e">
        <f>別線④!AT25</f>
        <v>#N/A</v>
      </c>
      <c r="K37" s="71" t="e">
        <f>別線④!AU25</f>
        <v>#N/A</v>
      </c>
      <c r="L37" s="71" t="e">
        <f>別線④!AV25</f>
        <v>#N/A</v>
      </c>
      <c r="M37" s="71" t="e">
        <f>別線④!AW25</f>
        <v>#N/A</v>
      </c>
      <c r="N37" s="71" t="e">
        <f>別線④!AX25</f>
        <v>#N/A</v>
      </c>
      <c r="O37" s="71">
        <f>別線④!AY25</f>
        <v>0</v>
      </c>
      <c r="P37" s="71" t="e">
        <f>別線④!AZ25</f>
        <v>#N/A</v>
      </c>
      <c r="Q37" s="71" t="e">
        <f>別線④!BA25</f>
        <v>#N/A</v>
      </c>
      <c r="R37" s="71" t="e">
        <f>別線④!BB25</f>
        <v>#N/A</v>
      </c>
      <c r="S37" s="71" t="e">
        <f>別線④!BC25</f>
        <v>#N/A</v>
      </c>
      <c r="T37" s="71" t="e">
        <f>別線④!BD25</f>
        <v>#N/A</v>
      </c>
      <c r="U37" s="71" t="e">
        <f>別線④!BE25</f>
        <v>#N/A</v>
      </c>
      <c r="V37" s="71" t="e">
        <f>別線④!BF25</f>
        <v>#N/A</v>
      </c>
      <c r="W37" s="71">
        <f>別線④!BG25</f>
        <v>0</v>
      </c>
      <c r="X37" s="71">
        <f>別線④!BH25</f>
        <v>0</v>
      </c>
      <c r="Y37" s="71">
        <f>別線④!BI25</f>
        <v>0</v>
      </c>
      <c r="Z37" s="71">
        <f>別線④!BJ25</f>
        <v>0</v>
      </c>
      <c r="AA37" s="71">
        <f>別線④!BK25</f>
        <v>0</v>
      </c>
      <c r="AB37" s="71">
        <f>別線④!BL25</f>
        <v>0</v>
      </c>
      <c r="AC37" s="71">
        <f>別線④!BM25</f>
        <v>0</v>
      </c>
      <c r="AD37" s="71">
        <f>別線④!BN25</f>
        <v>0</v>
      </c>
      <c r="AE37" s="71">
        <f>別線④!BO25</f>
        <v>0</v>
      </c>
      <c r="AF37" s="71">
        <f>別線④!BP25</f>
        <v>0</v>
      </c>
      <c r="AG37" s="71" t="e">
        <f>別線④!BQ25</f>
        <v>#N/A</v>
      </c>
      <c r="AH37" s="71" t="e">
        <f>別線④!BR25</f>
        <v>#N/A</v>
      </c>
      <c r="AI37" s="71" t="e">
        <f>別線④!BS25</f>
        <v>#N/A</v>
      </c>
      <c r="AJ37" s="71" t="e">
        <f>別線④!BT25</f>
        <v>#N/A</v>
      </c>
      <c r="AK37" s="71" t="e">
        <f>別線④!BU25</f>
        <v>#N/A</v>
      </c>
      <c r="AL37" s="71" t="e">
        <f>別線④!BV25</f>
        <v>#N/A</v>
      </c>
      <c r="AM37" s="71" t="e">
        <f>別線④!BW25</f>
        <v>#N/A</v>
      </c>
      <c r="AN37" s="71" t="e">
        <f>別線④!BX25</f>
        <v>#N/A</v>
      </c>
      <c r="AO37" s="71" t="e">
        <f>別線④!BY25</f>
        <v>#N/A</v>
      </c>
      <c r="AP37" s="71" t="e">
        <f>別線④!BZ25</f>
        <v>#N/A</v>
      </c>
      <c r="AQ37" s="71" t="e">
        <f>別線④!CA25</f>
        <v>#N/A</v>
      </c>
      <c r="AR37" s="71" t="e">
        <f>別線④!CB25</f>
        <v>#N/A</v>
      </c>
      <c r="AS37" s="71">
        <f>別線④!CC25</f>
        <v>0</v>
      </c>
    </row>
    <row r="38" spans="1:45" ht="15" customHeight="1" x14ac:dyDescent="0.15">
      <c r="A38" s="13">
        <v>37</v>
      </c>
      <c r="B38" s="71" t="e">
        <f>別線④!AL43</f>
        <v>#N/A</v>
      </c>
      <c r="C38" s="71" t="e">
        <f>別線④!AM43</f>
        <v>#N/A</v>
      </c>
      <c r="D38" s="71">
        <f>別線④!AN43</f>
        <v>0</v>
      </c>
      <c r="E38" s="71">
        <f>別線④!AO43</f>
        <v>0</v>
      </c>
      <c r="F38" s="71">
        <f>別線④!AP43</f>
        <v>0</v>
      </c>
      <c r="G38" s="71" t="e">
        <f>別線④!AQ43</f>
        <v>#N/A</v>
      </c>
      <c r="H38" s="71" t="e">
        <f>別線④!AR43</f>
        <v>#N/A</v>
      </c>
      <c r="I38" s="71" t="e">
        <f>別線④!AS43</f>
        <v>#N/A</v>
      </c>
      <c r="J38" s="71" t="e">
        <f>別線④!AT43</f>
        <v>#N/A</v>
      </c>
      <c r="K38" s="71" t="e">
        <f>別線④!AU43</f>
        <v>#N/A</v>
      </c>
      <c r="L38" s="71" t="e">
        <f>別線④!AV43</f>
        <v>#N/A</v>
      </c>
      <c r="M38" s="71" t="e">
        <f>別線④!AW43</f>
        <v>#N/A</v>
      </c>
      <c r="N38" s="71" t="e">
        <f>別線④!AX43</f>
        <v>#N/A</v>
      </c>
      <c r="O38" s="71">
        <f>別線④!AY43</f>
        <v>0</v>
      </c>
      <c r="P38" s="71" t="e">
        <f>別線④!AZ43</f>
        <v>#N/A</v>
      </c>
      <c r="Q38" s="71" t="e">
        <f>別線④!BA43</f>
        <v>#N/A</v>
      </c>
      <c r="R38" s="71" t="e">
        <f>別線④!BB43</f>
        <v>#N/A</v>
      </c>
      <c r="S38" s="71" t="e">
        <f>別線④!BC43</f>
        <v>#N/A</v>
      </c>
      <c r="T38" s="71" t="e">
        <f>別線④!BD43</f>
        <v>#N/A</v>
      </c>
      <c r="U38" s="71" t="e">
        <f>別線④!BE43</f>
        <v>#N/A</v>
      </c>
      <c r="V38" s="71" t="e">
        <f>別線④!BF43</f>
        <v>#N/A</v>
      </c>
      <c r="W38" s="71">
        <f>別線④!BG43</f>
        <v>0</v>
      </c>
      <c r="X38" s="71">
        <f>別線④!BH43</f>
        <v>0</v>
      </c>
      <c r="Y38" s="71">
        <f>別線④!BI43</f>
        <v>0</v>
      </c>
      <c r="Z38" s="71">
        <f>別線④!BJ43</f>
        <v>0</v>
      </c>
      <c r="AA38" s="71">
        <f>別線④!BK43</f>
        <v>0</v>
      </c>
      <c r="AB38" s="71">
        <f>別線④!BL43</f>
        <v>0</v>
      </c>
      <c r="AC38" s="71">
        <f>別線④!BM43</f>
        <v>0</v>
      </c>
      <c r="AD38" s="71">
        <f>別線④!BN43</f>
        <v>0</v>
      </c>
      <c r="AE38" s="71">
        <f>別線④!BO43</f>
        <v>0</v>
      </c>
      <c r="AF38" s="71">
        <f>別線④!BP43</f>
        <v>0</v>
      </c>
      <c r="AG38" s="71" t="e">
        <f>別線④!BQ43</f>
        <v>#N/A</v>
      </c>
      <c r="AH38" s="71" t="e">
        <f>別線④!BR43</f>
        <v>#N/A</v>
      </c>
      <c r="AI38" s="71" t="e">
        <f>別線④!BS43</f>
        <v>#N/A</v>
      </c>
      <c r="AJ38" s="71" t="e">
        <f>別線④!BT43</f>
        <v>#N/A</v>
      </c>
      <c r="AK38" s="71" t="e">
        <f>別線④!BU43</f>
        <v>#N/A</v>
      </c>
      <c r="AL38" s="71" t="e">
        <f>別線④!BV43</f>
        <v>#N/A</v>
      </c>
      <c r="AM38" s="71" t="e">
        <f>別線④!BW43</f>
        <v>#N/A</v>
      </c>
      <c r="AN38" s="71" t="e">
        <f>別線④!BX43</f>
        <v>#N/A</v>
      </c>
      <c r="AO38" s="71" t="e">
        <f>別線④!BY43</f>
        <v>#N/A</v>
      </c>
      <c r="AP38" s="71" t="e">
        <f>別線④!BZ43</f>
        <v>#N/A</v>
      </c>
      <c r="AQ38" s="71" t="e">
        <f>別線④!CA43</f>
        <v>#N/A</v>
      </c>
      <c r="AR38" s="71" t="e">
        <f>別線④!CB43</f>
        <v>#N/A</v>
      </c>
      <c r="AS38" s="71">
        <f>別線④!CC43</f>
        <v>0</v>
      </c>
    </row>
    <row r="39" spans="1:45" ht="15" customHeight="1" x14ac:dyDescent="0.15">
      <c r="A39" s="13">
        <v>38</v>
      </c>
      <c r="B39" s="71" t="e">
        <f>別線④!AL61</f>
        <v>#N/A</v>
      </c>
      <c r="C39" s="71" t="e">
        <f>別線④!AM61</f>
        <v>#N/A</v>
      </c>
      <c r="D39" s="71">
        <f>別線④!AN61</f>
        <v>0</v>
      </c>
      <c r="E39" s="71">
        <f>別線④!AO61</f>
        <v>0</v>
      </c>
      <c r="F39" s="71">
        <f>別線④!AP61</f>
        <v>0</v>
      </c>
      <c r="G39" s="71" t="e">
        <f>別線④!AQ61</f>
        <v>#N/A</v>
      </c>
      <c r="H39" s="71" t="e">
        <f>別線④!AR61</f>
        <v>#N/A</v>
      </c>
      <c r="I39" s="71" t="e">
        <f>別線④!AS61</f>
        <v>#N/A</v>
      </c>
      <c r="J39" s="71" t="e">
        <f>別線④!AT61</f>
        <v>#N/A</v>
      </c>
      <c r="K39" s="71" t="e">
        <f>別線④!AU61</f>
        <v>#N/A</v>
      </c>
      <c r="L39" s="71" t="e">
        <f>別線④!AV61</f>
        <v>#N/A</v>
      </c>
      <c r="M39" s="71" t="e">
        <f>別線④!AW61</f>
        <v>#N/A</v>
      </c>
      <c r="N39" s="71" t="e">
        <f>別線④!AX61</f>
        <v>#N/A</v>
      </c>
      <c r="O39" s="71">
        <f>別線④!AY61</f>
        <v>0</v>
      </c>
      <c r="P39" s="71" t="e">
        <f>別線④!AZ61</f>
        <v>#N/A</v>
      </c>
      <c r="Q39" s="71" t="e">
        <f>別線④!BA61</f>
        <v>#N/A</v>
      </c>
      <c r="R39" s="71" t="e">
        <f>別線④!BB61</f>
        <v>#N/A</v>
      </c>
      <c r="S39" s="71" t="e">
        <f>別線④!BC61</f>
        <v>#N/A</v>
      </c>
      <c r="T39" s="71" t="e">
        <f>別線④!BD61</f>
        <v>#N/A</v>
      </c>
      <c r="U39" s="71" t="e">
        <f>別線④!BE61</f>
        <v>#N/A</v>
      </c>
      <c r="V39" s="71" t="e">
        <f>別線④!BF61</f>
        <v>#N/A</v>
      </c>
      <c r="W39" s="71">
        <f>別線④!BG61</f>
        <v>0</v>
      </c>
      <c r="X39" s="71">
        <f>別線④!BH61</f>
        <v>0</v>
      </c>
      <c r="Y39" s="71">
        <f>別線④!BI61</f>
        <v>0</v>
      </c>
      <c r="Z39" s="71">
        <f>別線④!BJ61</f>
        <v>0</v>
      </c>
      <c r="AA39" s="71">
        <f>別線④!BK61</f>
        <v>0</v>
      </c>
      <c r="AB39" s="71">
        <f>別線④!BL61</f>
        <v>0</v>
      </c>
      <c r="AC39" s="71">
        <f>別線④!BM61</f>
        <v>0</v>
      </c>
      <c r="AD39" s="71">
        <f>別線④!BN61</f>
        <v>0</v>
      </c>
      <c r="AE39" s="71">
        <f>別線④!BO61</f>
        <v>0</v>
      </c>
      <c r="AF39" s="71">
        <f>別線④!BP61</f>
        <v>0</v>
      </c>
      <c r="AG39" s="71" t="e">
        <f>別線④!BQ61</f>
        <v>#N/A</v>
      </c>
      <c r="AH39" s="71" t="e">
        <f>別線④!BR61</f>
        <v>#N/A</v>
      </c>
      <c r="AI39" s="71" t="e">
        <f>別線④!BS61</f>
        <v>#N/A</v>
      </c>
      <c r="AJ39" s="71" t="e">
        <f>別線④!BT61</f>
        <v>#N/A</v>
      </c>
      <c r="AK39" s="71" t="e">
        <f>別線④!BU61</f>
        <v>#N/A</v>
      </c>
      <c r="AL39" s="71" t="e">
        <f>別線④!BV61</f>
        <v>#N/A</v>
      </c>
      <c r="AM39" s="71" t="e">
        <f>別線④!BW61</f>
        <v>#N/A</v>
      </c>
      <c r="AN39" s="71" t="e">
        <f>別線④!BX61</f>
        <v>#N/A</v>
      </c>
      <c r="AO39" s="71" t="e">
        <f>別線④!BY61</f>
        <v>#N/A</v>
      </c>
      <c r="AP39" s="71" t="e">
        <f>別線④!BZ61</f>
        <v>#N/A</v>
      </c>
      <c r="AQ39" s="71" t="e">
        <f>別線④!CA61</f>
        <v>#N/A</v>
      </c>
      <c r="AR39" s="71" t="e">
        <f>別線④!CB61</f>
        <v>#N/A</v>
      </c>
      <c r="AS39" s="71">
        <f>別線④!CC61</f>
        <v>0</v>
      </c>
    </row>
    <row r="40" spans="1:45" ht="15" customHeight="1" x14ac:dyDescent="0.15">
      <c r="A40" s="13">
        <v>39</v>
      </c>
      <c r="B40" s="71" t="e">
        <f>別線④!AL79</f>
        <v>#N/A</v>
      </c>
      <c r="C40" s="71" t="e">
        <f>別線④!AM79</f>
        <v>#N/A</v>
      </c>
      <c r="D40" s="71">
        <f>別線④!AN79</f>
        <v>0</v>
      </c>
      <c r="E40" s="71">
        <f>別線④!AO79</f>
        <v>0</v>
      </c>
      <c r="F40" s="71">
        <f>別線④!AP79</f>
        <v>0</v>
      </c>
      <c r="G40" s="71" t="e">
        <f>別線④!AQ79</f>
        <v>#N/A</v>
      </c>
      <c r="H40" s="71" t="e">
        <f>別線④!AR79</f>
        <v>#N/A</v>
      </c>
      <c r="I40" s="71" t="e">
        <f>別線④!AS79</f>
        <v>#N/A</v>
      </c>
      <c r="J40" s="71" t="e">
        <f>別線④!AT79</f>
        <v>#N/A</v>
      </c>
      <c r="K40" s="71" t="e">
        <f>別線④!AU79</f>
        <v>#N/A</v>
      </c>
      <c r="L40" s="71" t="e">
        <f>別線④!AV79</f>
        <v>#N/A</v>
      </c>
      <c r="M40" s="71" t="e">
        <f>別線④!AW79</f>
        <v>#N/A</v>
      </c>
      <c r="N40" s="71" t="e">
        <f>別線④!AX79</f>
        <v>#N/A</v>
      </c>
      <c r="O40" s="71">
        <f>別線④!AY79</f>
        <v>0</v>
      </c>
      <c r="P40" s="71" t="e">
        <f>別線④!AZ79</f>
        <v>#N/A</v>
      </c>
      <c r="Q40" s="71" t="e">
        <f>別線④!BA79</f>
        <v>#N/A</v>
      </c>
      <c r="R40" s="71" t="e">
        <f>別線④!BB79</f>
        <v>#N/A</v>
      </c>
      <c r="S40" s="71" t="e">
        <f>別線④!BC79</f>
        <v>#N/A</v>
      </c>
      <c r="T40" s="71" t="e">
        <f>別線④!BD79</f>
        <v>#N/A</v>
      </c>
      <c r="U40" s="71" t="e">
        <f>別線④!BE79</f>
        <v>#N/A</v>
      </c>
      <c r="V40" s="71" t="e">
        <f>別線④!BF79</f>
        <v>#N/A</v>
      </c>
      <c r="W40" s="71">
        <f>別線④!BG79</f>
        <v>0</v>
      </c>
      <c r="X40" s="71">
        <f>別線④!BH79</f>
        <v>0</v>
      </c>
      <c r="Y40" s="71">
        <f>別線④!BI79</f>
        <v>0</v>
      </c>
      <c r="Z40" s="71">
        <f>別線④!BJ79</f>
        <v>0</v>
      </c>
      <c r="AA40" s="71">
        <f>別線④!BK79</f>
        <v>0</v>
      </c>
      <c r="AB40" s="71">
        <f>別線④!BL79</f>
        <v>0</v>
      </c>
      <c r="AC40" s="71">
        <f>別線④!BM79</f>
        <v>0</v>
      </c>
      <c r="AD40" s="71">
        <f>別線④!BN79</f>
        <v>0</v>
      </c>
      <c r="AE40" s="71">
        <f>別線④!BO79</f>
        <v>0</v>
      </c>
      <c r="AF40" s="71">
        <f>別線④!BP79</f>
        <v>0</v>
      </c>
      <c r="AG40" s="71" t="e">
        <f>別線④!BQ79</f>
        <v>#N/A</v>
      </c>
      <c r="AH40" s="71" t="e">
        <f>別線④!BR79</f>
        <v>#N/A</v>
      </c>
      <c r="AI40" s="71" t="e">
        <f>別線④!BS79</f>
        <v>#N/A</v>
      </c>
      <c r="AJ40" s="71" t="e">
        <f>別線④!BT79</f>
        <v>#N/A</v>
      </c>
      <c r="AK40" s="71" t="e">
        <f>別線④!BU79</f>
        <v>#N/A</v>
      </c>
      <c r="AL40" s="71" t="e">
        <f>別線④!BV79</f>
        <v>#N/A</v>
      </c>
      <c r="AM40" s="71" t="e">
        <f>別線④!BW79</f>
        <v>#N/A</v>
      </c>
      <c r="AN40" s="71" t="e">
        <f>別線④!BX79</f>
        <v>#N/A</v>
      </c>
      <c r="AO40" s="71" t="e">
        <f>別線④!BY79</f>
        <v>#N/A</v>
      </c>
      <c r="AP40" s="71" t="e">
        <f>別線④!BZ79</f>
        <v>#N/A</v>
      </c>
      <c r="AQ40" s="71" t="e">
        <f>別線④!CA79</f>
        <v>#N/A</v>
      </c>
      <c r="AR40" s="71" t="e">
        <f>別線④!CB79</f>
        <v>#N/A</v>
      </c>
      <c r="AS40" s="71">
        <f>別線④!CC79</f>
        <v>0</v>
      </c>
    </row>
    <row r="41" spans="1:45" ht="15" customHeight="1" x14ac:dyDescent="0.15">
      <c r="A41" s="13">
        <v>40</v>
      </c>
      <c r="B41" s="71" t="e">
        <f>別線④!AL97</f>
        <v>#N/A</v>
      </c>
      <c r="C41" s="71" t="e">
        <f>別線④!AM97</f>
        <v>#N/A</v>
      </c>
      <c r="D41" s="71">
        <f>別線④!AN97</f>
        <v>0</v>
      </c>
      <c r="E41" s="71">
        <f>別線④!AO97</f>
        <v>0</v>
      </c>
      <c r="F41" s="71">
        <f>別線④!AP97</f>
        <v>0</v>
      </c>
      <c r="G41" s="71" t="e">
        <f>別線④!AQ97</f>
        <v>#N/A</v>
      </c>
      <c r="H41" s="71" t="e">
        <f>別線④!AR97</f>
        <v>#N/A</v>
      </c>
      <c r="I41" s="71" t="e">
        <f>別線④!AS97</f>
        <v>#N/A</v>
      </c>
      <c r="J41" s="71" t="e">
        <f>別線④!AT97</f>
        <v>#N/A</v>
      </c>
      <c r="K41" s="71" t="e">
        <f>別線④!AU97</f>
        <v>#N/A</v>
      </c>
      <c r="L41" s="71" t="e">
        <f>別線④!AV97</f>
        <v>#N/A</v>
      </c>
      <c r="M41" s="71" t="e">
        <f>別線④!AW97</f>
        <v>#N/A</v>
      </c>
      <c r="N41" s="71" t="e">
        <f>別線④!AX97</f>
        <v>#N/A</v>
      </c>
      <c r="O41" s="71">
        <f>別線④!AY97</f>
        <v>0</v>
      </c>
      <c r="P41" s="71" t="e">
        <f>別線④!AZ97</f>
        <v>#N/A</v>
      </c>
      <c r="Q41" s="71" t="e">
        <f>別線④!BA97</f>
        <v>#N/A</v>
      </c>
      <c r="R41" s="71" t="e">
        <f>別線④!BB97</f>
        <v>#N/A</v>
      </c>
      <c r="S41" s="71" t="e">
        <f>別線④!BC97</f>
        <v>#N/A</v>
      </c>
      <c r="T41" s="71" t="e">
        <f>別線④!BD97</f>
        <v>#N/A</v>
      </c>
      <c r="U41" s="71" t="e">
        <f>別線④!BE97</f>
        <v>#N/A</v>
      </c>
      <c r="V41" s="71" t="e">
        <f>別線④!BF97</f>
        <v>#N/A</v>
      </c>
      <c r="W41" s="71">
        <f>別線④!BG97</f>
        <v>0</v>
      </c>
      <c r="X41" s="71">
        <f>別線④!BH97</f>
        <v>0</v>
      </c>
      <c r="Y41" s="71">
        <f>別線④!BI97</f>
        <v>0</v>
      </c>
      <c r="Z41" s="71">
        <f>別線④!BJ97</f>
        <v>0</v>
      </c>
      <c r="AA41" s="71">
        <f>別線④!BK97</f>
        <v>0</v>
      </c>
      <c r="AB41" s="71">
        <f>別線④!BL97</f>
        <v>0</v>
      </c>
      <c r="AC41" s="71">
        <f>別線④!BM97</f>
        <v>0</v>
      </c>
      <c r="AD41" s="71">
        <f>別線④!BN97</f>
        <v>0</v>
      </c>
      <c r="AE41" s="71">
        <f>別線④!BO97</f>
        <v>0</v>
      </c>
      <c r="AF41" s="71">
        <f>別線④!BP97</f>
        <v>0</v>
      </c>
      <c r="AG41" s="71" t="e">
        <f>別線④!BQ97</f>
        <v>#N/A</v>
      </c>
      <c r="AH41" s="71" t="e">
        <f>別線④!BR97</f>
        <v>#N/A</v>
      </c>
      <c r="AI41" s="71" t="e">
        <f>別線④!BS97</f>
        <v>#N/A</v>
      </c>
      <c r="AJ41" s="71" t="e">
        <f>別線④!BT97</f>
        <v>#N/A</v>
      </c>
      <c r="AK41" s="71" t="e">
        <f>別線④!BU97</f>
        <v>#N/A</v>
      </c>
      <c r="AL41" s="71" t="e">
        <f>別線④!BV97</f>
        <v>#N/A</v>
      </c>
      <c r="AM41" s="71" t="e">
        <f>別線④!BW97</f>
        <v>#N/A</v>
      </c>
      <c r="AN41" s="71" t="e">
        <f>別線④!BX97</f>
        <v>#N/A</v>
      </c>
      <c r="AO41" s="71" t="e">
        <f>別線④!BY97</f>
        <v>#N/A</v>
      </c>
      <c r="AP41" s="71" t="e">
        <f>別線④!BZ97</f>
        <v>#N/A</v>
      </c>
      <c r="AQ41" s="71" t="e">
        <f>別線④!CA97</f>
        <v>#N/A</v>
      </c>
      <c r="AR41" s="71" t="e">
        <f>別線④!CB97</f>
        <v>#N/A</v>
      </c>
      <c r="AS41" s="71">
        <f>別線④!CC97</f>
        <v>0</v>
      </c>
    </row>
    <row r="42" spans="1:45" ht="15" customHeight="1" x14ac:dyDescent="0.15">
      <c r="A42" s="13">
        <v>41</v>
      </c>
      <c r="B42" s="71" t="e">
        <f>別線⑤!AL25</f>
        <v>#N/A</v>
      </c>
      <c r="C42" s="71" t="e">
        <f>別線⑤!AM25</f>
        <v>#N/A</v>
      </c>
      <c r="D42" s="71">
        <f>別線⑤!AN25</f>
        <v>0</v>
      </c>
      <c r="E42" s="71">
        <f>別線⑤!AO25</f>
        <v>0</v>
      </c>
      <c r="F42" s="71">
        <f>別線⑤!AP25</f>
        <v>0</v>
      </c>
      <c r="G42" s="71" t="e">
        <f>別線⑤!AQ25</f>
        <v>#N/A</v>
      </c>
      <c r="H42" s="71" t="e">
        <f>別線⑤!AR25</f>
        <v>#N/A</v>
      </c>
      <c r="I42" s="71" t="e">
        <f>別線⑤!AS25</f>
        <v>#N/A</v>
      </c>
      <c r="J42" s="71" t="e">
        <f>別線⑤!AT25</f>
        <v>#N/A</v>
      </c>
      <c r="K42" s="71" t="e">
        <f>別線⑤!AU25</f>
        <v>#N/A</v>
      </c>
      <c r="L42" s="71" t="e">
        <f>別線⑤!AV25</f>
        <v>#N/A</v>
      </c>
      <c r="M42" s="71" t="e">
        <f>別線⑤!AW25</f>
        <v>#N/A</v>
      </c>
      <c r="N42" s="71" t="e">
        <f>別線⑤!AX25</f>
        <v>#N/A</v>
      </c>
      <c r="O42" s="71">
        <f>別線⑤!AY25</f>
        <v>0</v>
      </c>
      <c r="P42" s="71" t="e">
        <f>別線⑤!AZ25</f>
        <v>#N/A</v>
      </c>
      <c r="Q42" s="71" t="e">
        <f>別線⑤!BA25</f>
        <v>#N/A</v>
      </c>
      <c r="R42" s="71" t="e">
        <f>別線⑤!BB25</f>
        <v>#N/A</v>
      </c>
      <c r="S42" s="71" t="e">
        <f>別線⑤!BC25</f>
        <v>#N/A</v>
      </c>
      <c r="T42" s="71" t="e">
        <f>別線⑤!BD25</f>
        <v>#N/A</v>
      </c>
      <c r="U42" s="71" t="e">
        <f>別線⑤!BE25</f>
        <v>#N/A</v>
      </c>
      <c r="V42" s="71" t="e">
        <f>別線⑤!BF25</f>
        <v>#N/A</v>
      </c>
      <c r="W42" s="71">
        <f>別線⑤!BG25</f>
        <v>0</v>
      </c>
      <c r="X42" s="71">
        <f>別線⑤!BH25</f>
        <v>0</v>
      </c>
      <c r="Y42" s="71">
        <f>別線⑤!BI25</f>
        <v>0</v>
      </c>
      <c r="Z42" s="71">
        <f>別線⑤!BJ25</f>
        <v>0</v>
      </c>
      <c r="AA42" s="71">
        <f>別線⑤!BK25</f>
        <v>0</v>
      </c>
      <c r="AB42" s="71">
        <f>別線⑤!BL25</f>
        <v>0</v>
      </c>
      <c r="AC42" s="71">
        <f>別線⑤!BM25</f>
        <v>0</v>
      </c>
      <c r="AD42" s="71">
        <f>別線⑤!BN25</f>
        <v>0</v>
      </c>
      <c r="AE42" s="71">
        <f>別線⑤!BO25</f>
        <v>0</v>
      </c>
      <c r="AF42" s="71">
        <f>別線⑤!BP25</f>
        <v>0</v>
      </c>
      <c r="AG42" s="71" t="e">
        <f>別線⑤!BQ25</f>
        <v>#N/A</v>
      </c>
      <c r="AH42" s="71" t="e">
        <f>別線⑤!BR25</f>
        <v>#N/A</v>
      </c>
      <c r="AI42" s="71" t="e">
        <f>別線⑤!BS25</f>
        <v>#N/A</v>
      </c>
      <c r="AJ42" s="71" t="e">
        <f>別線⑤!BT25</f>
        <v>#N/A</v>
      </c>
      <c r="AK42" s="71" t="e">
        <f>別線⑤!BU25</f>
        <v>#N/A</v>
      </c>
      <c r="AL42" s="71" t="e">
        <f>別線⑤!BV25</f>
        <v>#N/A</v>
      </c>
      <c r="AM42" s="71" t="e">
        <f>別線⑤!BW25</f>
        <v>#N/A</v>
      </c>
      <c r="AN42" s="71" t="e">
        <f>別線⑤!BX25</f>
        <v>#N/A</v>
      </c>
      <c r="AO42" s="71" t="e">
        <f>別線⑤!BY25</f>
        <v>#N/A</v>
      </c>
      <c r="AP42" s="71" t="e">
        <f>別線⑤!BZ25</f>
        <v>#N/A</v>
      </c>
      <c r="AQ42" s="71" t="e">
        <f>別線⑤!CA25</f>
        <v>#N/A</v>
      </c>
      <c r="AR42" s="71" t="e">
        <f>別線⑤!CB25</f>
        <v>#N/A</v>
      </c>
      <c r="AS42" s="71">
        <f>別線⑤!CC25</f>
        <v>0</v>
      </c>
    </row>
    <row r="43" spans="1:45" ht="15" customHeight="1" x14ac:dyDescent="0.15">
      <c r="A43" s="13">
        <v>42</v>
      </c>
      <c r="B43" s="71" t="e">
        <f>別線⑤!AL43</f>
        <v>#N/A</v>
      </c>
      <c r="C43" s="71" t="e">
        <f>別線⑤!AM43</f>
        <v>#N/A</v>
      </c>
      <c r="D43" s="71">
        <f>別線⑤!AN43</f>
        <v>0</v>
      </c>
      <c r="E43" s="71">
        <f>別線⑤!AO43</f>
        <v>0</v>
      </c>
      <c r="F43" s="71">
        <f>別線⑤!AP43</f>
        <v>0</v>
      </c>
      <c r="G43" s="71" t="e">
        <f>別線⑤!AQ43</f>
        <v>#N/A</v>
      </c>
      <c r="H43" s="71" t="e">
        <f>別線⑤!AR43</f>
        <v>#N/A</v>
      </c>
      <c r="I43" s="71" t="e">
        <f>別線⑤!AS43</f>
        <v>#N/A</v>
      </c>
      <c r="J43" s="71" t="e">
        <f>別線⑤!AT43</f>
        <v>#N/A</v>
      </c>
      <c r="K43" s="71" t="e">
        <f>別線⑤!AU43</f>
        <v>#N/A</v>
      </c>
      <c r="L43" s="71" t="e">
        <f>別線⑤!AV43</f>
        <v>#N/A</v>
      </c>
      <c r="M43" s="71" t="e">
        <f>別線⑤!AW43</f>
        <v>#N/A</v>
      </c>
      <c r="N43" s="71" t="e">
        <f>別線⑤!AX43</f>
        <v>#N/A</v>
      </c>
      <c r="O43" s="71">
        <f>別線⑤!AY43</f>
        <v>0</v>
      </c>
      <c r="P43" s="71" t="e">
        <f>別線⑤!AZ43</f>
        <v>#N/A</v>
      </c>
      <c r="Q43" s="71" t="e">
        <f>別線⑤!BA43</f>
        <v>#N/A</v>
      </c>
      <c r="R43" s="71" t="e">
        <f>別線⑤!BB43</f>
        <v>#N/A</v>
      </c>
      <c r="S43" s="71" t="e">
        <f>別線⑤!BC43</f>
        <v>#N/A</v>
      </c>
      <c r="T43" s="71" t="e">
        <f>別線⑤!BD43</f>
        <v>#N/A</v>
      </c>
      <c r="U43" s="71" t="e">
        <f>別線⑤!BE43</f>
        <v>#N/A</v>
      </c>
      <c r="V43" s="71" t="e">
        <f>別線⑤!BF43</f>
        <v>#N/A</v>
      </c>
      <c r="W43" s="71">
        <f>別線⑤!BG43</f>
        <v>0</v>
      </c>
      <c r="X43" s="71">
        <f>別線⑤!BH43</f>
        <v>0</v>
      </c>
      <c r="Y43" s="71">
        <f>別線⑤!BI43</f>
        <v>0</v>
      </c>
      <c r="Z43" s="71">
        <f>別線⑤!BJ43</f>
        <v>0</v>
      </c>
      <c r="AA43" s="71">
        <f>別線⑤!BK43</f>
        <v>0</v>
      </c>
      <c r="AB43" s="71">
        <f>別線⑤!BL43</f>
        <v>0</v>
      </c>
      <c r="AC43" s="71">
        <f>別線⑤!BM43</f>
        <v>0</v>
      </c>
      <c r="AD43" s="71">
        <f>別線⑤!BN43</f>
        <v>0</v>
      </c>
      <c r="AE43" s="71">
        <f>別線⑤!BO43</f>
        <v>0</v>
      </c>
      <c r="AF43" s="71">
        <f>別線⑤!BP43</f>
        <v>0</v>
      </c>
      <c r="AG43" s="71" t="e">
        <f>別線⑤!BQ43</f>
        <v>#N/A</v>
      </c>
      <c r="AH43" s="71" t="e">
        <f>別線⑤!BR43</f>
        <v>#N/A</v>
      </c>
      <c r="AI43" s="71" t="e">
        <f>別線⑤!BS43</f>
        <v>#N/A</v>
      </c>
      <c r="AJ43" s="71" t="e">
        <f>別線⑤!BT43</f>
        <v>#N/A</v>
      </c>
      <c r="AK43" s="71" t="e">
        <f>別線⑤!BU43</f>
        <v>#N/A</v>
      </c>
      <c r="AL43" s="71" t="e">
        <f>別線⑤!BV43</f>
        <v>#N/A</v>
      </c>
      <c r="AM43" s="71" t="e">
        <f>別線⑤!BW43</f>
        <v>#N/A</v>
      </c>
      <c r="AN43" s="71" t="e">
        <f>別線⑤!BX43</f>
        <v>#N/A</v>
      </c>
      <c r="AO43" s="71" t="e">
        <f>別線⑤!BY43</f>
        <v>#N/A</v>
      </c>
      <c r="AP43" s="71" t="e">
        <f>別線⑤!BZ43</f>
        <v>#N/A</v>
      </c>
      <c r="AQ43" s="71" t="e">
        <f>別線⑤!CA43</f>
        <v>#N/A</v>
      </c>
      <c r="AR43" s="71" t="e">
        <f>別線⑤!CB43</f>
        <v>#N/A</v>
      </c>
      <c r="AS43" s="71">
        <f>別線⑤!CC43</f>
        <v>0</v>
      </c>
    </row>
    <row r="44" spans="1:45" ht="15" customHeight="1" x14ac:dyDescent="0.15">
      <c r="A44" s="13">
        <v>43</v>
      </c>
      <c r="B44" s="71" t="e">
        <f>別線⑤!AL61</f>
        <v>#N/A</v>
      </c>
      <c r="C44" s="71" t="e">
        <f>別線⑤!AM61</f>
        <v>#N/A</v>
      </c>
      <c r="D44" s="71">
        <f>別線⑤!AN61</f>
        <v>0</v>
      </c>
      <c r="E44" s="71">
        <f>別線⑤!AO61</f>
        <v>0</v>
      </c>
      <c r="F44" s="71">
        <f>別線⑤!AP61</f>
        <v>0</v>
      </c>
      <c r="G44" s="71" t="e">
        <f>別線⑤!AQ61</f>
        <v>#N/A</v>
      </c>
      <c r="H44" s="71" t="e">
        <f>別線⑤!AR61</f>
        <v>#N/A</v>
      </c>
      <c r="I44" s="71" t="e">
        <f>別線⑤!AS61</f>
        <v>#N/A</v>
      </c>
      <c r="J44" s="71" t="e">
        <f>別線⑤!AT61</f>
        <v>#N/A</v>
      </c>
      <c r="K44" s="71" t="e">
        <f>別線⑤!AU61</f>
        <v>#N/A</v>
      </c>
      <c r="L44" s="71" t="e">
        <f>別線⑤!AV61</f>
        <v>#N/A</v>
      </c>
      <c r="M44" s="71" t="e">
        <f>別線⑤!AW61</f>
        <v>#N/A</v>
      </c>
      <c r="N44" s="71" t="e">
        <f>別線⑤!AX61</f>
        <v>#N/A</v>
      </c>
      <c r="O44" s="71">
        <f>別線⑤!AY61</f>
        <v>0</v>
      </c>
      <c r="P44" s="71" t="e">
        <f>別線⑤!AZ61</f>
        <v>#N/A</v>
      </c>
      <c r="Q44" s="71" t="e">
        <f>別線⑤!BA61</f>
        <v>#N/A</v>
      </c>
      <c r="R44" s="71" t="e">
        <f>別線⑤!BB61</f>
        <v>#N/A</v>
      </c>
      <c r="S44" s="71" t="e">
        <f>別線⑤!BC61</f>
        <v>#N/A</v>
      </c>
      <c r="T44" s="71" t="e">
        <f>別線⑤!BD61</f>
        <v>#N/A</v>
      </c>
      <c r="U44" s="71" t="e">
        <f>別線⑤!BE61</f>
        <v>#N/A</v>
      </c>
      <c r="V44" s="71" t="e">
        <f>別線⑤!BF61</f>
        <v>#N/A</v>
      </c>
      <c r="W44" s="71">
        <f>別線⑤!BG61</f>
        <v>0</v>
      </c>
      <c r="X44" s="71">
        <f>別線⑤!BH61</f>
        <v>0</v>
      </c>
      <c r="Y44" s="71">
        <f>別線⑤!BI61</f>
        <v>0</v>
      </c>
      <c r="Z44" s="71">
        <f>別線⑤!BJ61</f>
        <v>0</v>
      </c>
      <c r="AA44" s="71">
        <f>別線⑤!BK61</f>
        <v>0</v>
      </c>
      <c r="AB44" s="71">
        <f>別線⑤!BL61</f>
        <v>0</v>
      </c>
      <c r="AC44" s="71">
        <f>別線⑤!BM61</f>
        <v>0</v>
      </c>
      <c r="AD44" s="71">
        <f>別線⑤!BN61</f>
        <v>0</v>
      </c>
      <c r="AE44" s="71">
        <f>別線⑤!BO61</f>
        <v>0</v>
      </c>
      <c r="AF44" s="71">
        <f>別線⑤!BP61</f>
        <v>0</v>
      </c>
      <c r="AG44" s="71" t="e">
        <f>別線⑤!BQ61</f>
        <v>#N/A</v>
      </c>
      <c r="AH44" s="71" t="e">
        <f>別線⑤!BR61</f>
        <v>#N/A</v>
      </c>
      <c r="AI44" s="71" t="e">
        <f>別線⑤!BS61</f>
        <v>#N/A</v>
      </c>
      <c r="AJ44" s="71" t="e">
        <f>別線⑤!BT61</f>
        <v>#N/A</v>
      </c>
      <c r="AK44" s="71" t="e">
        <f>別線⑤!BU61</f>
        <v>#N/A</v>
      </c>
      <c r="AL44" s="71" t="e">
        <f>別線⑤!BV61</f>
        <v>#N/A</v>
      </c>
      <c r="AM44" s="71" t="e">
        <f>別線⑤!BW61</f>
        <v>#N/A</v>
      </c>
      <c r="AN44" s="71" t="e">
        <f>別線⑤!BX61</f>
        <v>#N/A</v>
      </c>
      <c r="AO44" s="71" t="e">
        <f>別線⑤!BY61</f>
        <v>#N/A</v>
      </c>
      <c r="AP44" s="71" t="e">
        <f>別線⑤!BZ61</f>
        <v>#N/A</v>
      </c>
      <c r="AQ44" s="71" t="e">
        <f>別線⑤!CA61</f>
        <v>#N/A</v>
      </c>
      <c r="AR44" s="71" t="e">
        <f>別線⑤!CB61</f>
        <v>#N/A</v>
      </c>
      <c r="AS44" s="71">
        <f>別線⑤!CC61</f>
        <v>0</v>
      </c>
    </row>
    <row r="45" spans="1:45" ht="15" customHeight="1" x14ac:dyDescent="0.15">
      <c r="A45" s="13">
        <v>44</v>
      </c>
      <c r="B45" s="71" t="e">
        <f>別線⑤!AL79</f>
        <v>#N/A</v>
      </c>
      <c r="C45" s="71" t="e">
        <f>別線⑤!AM79</f>
        <v>#N/A</v>
      </c>
      <c r="D45" s="71">
        <f>別線⑤!AN79</f>
        <v>0</v>
      </c>
      <c r="E45" s="71">
        <f>別線⑤!AO79</f>
        <v>0</v>
      </c>
      <c r="F45" s="71">
        <f>別線⑤!AP79</f>
        <v>0</v>
      </c>
      <c r="G45" s="71" t="e">
        <f>別線⑤!AQ79</f>
        <v>#N/A</v>
      </c>
      <c r="H45" s="71" t="e">
        <f>別線⑤!AR79</f>
        <v>#N/A</v>
      </c>
      <c r="I45" s="71" t="e">
        <f>別線⑤!AS79</f>
        <v>#N/A</v>
      </c>
      <c r="J45" s="71" t="e">
        <f>別線⑤!AT79</f>
        <v>#N/A</v>
      </c>
      <c r="K45" s="71" t="e">
        <f>別線⑤!AU79</f>
        <v>#N/A</v>
      </c>
      <c r="L45" s="71" t="e">
        <f>別線⑤!AV79</f>
        <v>#N/A</v>
      </c>
      <c r="M45" s="71" t="e">
        <f>別線⑤!AW79</f>
        <v>#N/A</v>
      </c>
      <c r="N45" s="71" t="e">
        <f>別線⑤!AX79</f>
        <v>#N/A</v>
      </c>
      <c r="O45" s="71">
        <f>別線⑤!AY79</f>
        <v>0</v>
      </c>
      <c r="P45" s="71" t="e">
        <f>別線⑤!AZ79</f>
        <v>#N/A</v>
      </c>
      <c r="Q45" s="71" t="e">
        <f>別線⑤!BA79</f>
        <v>#N/A</v>
      </c>
      <c r="R45" s="71" t="e">
        <f>別線⑤!BB79</f>
        <v>#N/A</v>
      </c>
      <c r="S45" s="71" t="e">
        <f>別線⑤!BC79</f>
        <v>#N/A</v>
      </c>
      <c r="T45" s="71" t="e">
        <f>別線⑤!BD79</f>
        <v>#N/A</v>
      </c>
      <c r="U45" s="71" t="e">
        <f>別線⑤!BE79</f>
        <v>#N/A</v>
      </c>
      <c r="V45" s="71" t="e">
        <f>別線⑤!BF79</f>
        <v>#N/A</v>
      </c>
      <c r="W45" s="71">
        <f>別線⑤!BG79</f>
        <v>0</v>
      </c>
      <c r="X45" s="71">
        <f>別線⑤!BH79</f>
        <v>0</v>
      </c>
      <c r="Y45" s="71">
        <f>別線⑤!BI79</f>
        <v>0</v>
      </c>
      <c r="Z45" s="71">
        <f>別線⑤!BJ79</f>
        <v>0</v>
      </c>
      <c r="AA45" s="71">
        <f>別線⑤!BK79</f>
        <v>0</v>
      </c>
      <c r="AB45" s="71">
        <f>別線⑤!BL79</f>
        <v>0</v>
      </c>
      <c r="AC45" s="71">
        <f>別線⑤!BM79</f>
        <v>0</v>
      </c>
      <c r="AD45" s="71">
        <f>別線⑤!BN79</f>
        <v>0</v>
      </c>
      <c r="AE45" s="71">
        <f>別線⑤!BO79</f>
        <v>0</v>
      </c>
      <c r="AF45" s="71">
        <f>別線⑤!BP79</f>
        <v>0</v>
      </c>
      <c r="AG45" s="71" t="e">
        <f>別線⑤!BQ79</f>
        <v>#N/A</v>
      </c>
      <c r="AH45" s="71" t="e">
        <f>別線⑤!BR79</f>
        <v>#N/A</v>
      </c>
      <c r="AI45" s="71" t="e">
        <f>別線⑤!BS79</f>
        <v>#N/A</v>
      </c>
      <c r="AJ45" s="71" t="e">
        <f>別線⑤!BT79</f>
        <v>#N/A</v>
      </c>
      <c r="AK45" s="71" t="e">
        <f>別線⑤!BU79</f>
        <v>#N/A</v>
      </c>
      <c r="AL45" s="71" t="e">
        <f>別線⑤!BV79</f>
        <v>#N/A</v>
      </c>
      <c r="AM45" s="71" t="e">
        <f>別線⑤!BW79</f>
        <v>#N/A</v>
      </c>
      <c r="AN45" s="71" t="e">
        <f>別線⑤!BX79</f>
        <v>#N/A</v>
      </c>
      <c r="AO45" s="71" t="e">
        <f>別線⑤!BY79</f>
        <v>#N/A</v>
      </c>
      <c r="AP45" s="71" t="e">
        <f>別線⑤!BZ79</f>
        <v>#N/A</v>
      </c>
      <c r="AQ45" s="71" t="e">
        <f>別線⑤!CA79</f>
        <v>#N/A</v>
      </c>
      <c r="AR45" s="71" t="e">
        <f>別線⑤!CB79</f>
        <v>#N/A</v>
      </c>
      <c r="AS45" s="71">
        <f>別線⑤!CC79</f>
        <v>0</v>
      </c>
    </row>
    <row r="46" spans="1:45" ht="15" customHeight="1" x14ac:dyDescent="0.15">
      <c r="A46" s="13">
        <v>45</v>
      </c>
      <c r="B46" s="71" t="e">
        <f>別線⑤!AL97</f>
        <v>#N/A</v>
      </c>
      <c r="C46" s="71" t="e">
        <f>別線⑤!AM97</f>
        <v>#N/A</v>
      </c>
      <c r="D46" s="71">
        <f>別線⑤!AN97</f>
        <v>0</v>
      </c>
      <c r="E46" s="71">
        <f>別線⑤!AO97</f>
        <v>0</v>
      </c>
      <c r="F46" s="71">
        <f>別線⑤!AP97</f>
        <v>0</v>
      </c>
      <c r="G46" s="71" t="e">
        <f>別線⑤!AQ97</f>
        <v>#N/A</v>
      </c>
      <c r="H46" s="71" t="e">
        <f>別線⑤!AR97</f>
        <v>#N/A</v>
      </c>
      <c r="I46" s="71" t="e">
        <f>別線⑤!AS97</f>
        <v>#N/A</v>
      </c>
      <c r="J46" s="71" t="e">
        <f>別線⑤!AT97</f>
        <v>#N/A</v>
      </c>
      <c r="K46" s="71" t="e">
        <f>別線⑤!AU97</f>
        <v>#N/A</v>
      </c>
      <c r="L46" s="71" t="e">
        <f>別線⑤!AV97</f>
        <v>#N/A</v>
      </c>
      <c r="M46" s="71" t="e">
        <f>別線⑤!AW97</f>
        <v>#N/A</v>
      </c>
      <c r="N46" s="71" t="e">
        <f>別線⑤!AX97</f>
        <v>#N/A</v>
      </c>
      <c r="O46" s="71">
        <f>別線⑤!AY97</f>
        <v>0</v>
      </c>
      <c r="P46" s="71" t="e">
        <f>別線⑤!AZ97</f>
        <v>#N/A</v>
      </c>
      <c r="Q46" s="71" t="e">
        <f>別線⑤!BA97</f>
        <v>#N/A</v>
      </c>
      <c r="R46" s="71" t="e">
        <f>別線⑤!BB97</f>
        <v>#N/A</v>
      </c>
      <c r="S46" s="71" t="e">
        <f>別線⑤!BC97</f>
        <v>#N/A</v>
      </c>
      <c r="T46" s="71" t="e">
        <f>別線⑤!BD97</f>
        <v>#N/A</v>
      </c>
      <c r="U46" s="71" t="e">
        <f>別線⑤!BE97</f>
        <v>#N/A</v>
      </c>
      <c r="V46" s="71" t="e">
        <f>別線⑤!BF97</f>
        <v>#N/A</v>
      </c>
      <c r="W46" s="71">
        <f>別線⑤!BG97</f>
        <v>0</v>
      </c>
      <c r="X46" s="71">
        <f>別線⑤!BH97</f>
        <v>0</v>
      </c>
      <c r="Y46" s="71">
        <f>別線⑤!BI97</f>
        <v>0</v>
      </c>
      <c r="Z46" s="71">
        <f>別線⑤!BJ97</f>
        <v>0</v>
      </c>
      <c r="AA46" s="71">
        <f>別線⑤!BK97</f>
        <v>0</v>
      </c>
      <c r="AB46" s="71">
        <f>別線⑤!BL97</f>
        <v>0</v>
      </c>
      <c r="AC46" s="71">
        <f>別線⑤!BM97</f>
        <v>0</v>
      </c>
      <c r="AD46" s="71">
        <f>別線⑤!BN97</f>
        <v>0</v>
      </c>
      <c r="AE46" s="71">
        <f>別線⑤!BO97</f>
        <v>0</v>
      </c>
      <c r="AF46" s="71">
        <f>別線⑤!BP97</f>
        <v>0</v>
      </c>
      <c r="AG46" s="71" t="e">
        <f>別線⑤!BQ97</f>
        <v>#N/A</v>
      </c>
      <c r="AH46" s="71" t="e">
        <f>別線⑤!BR97</f>
        <v>#N/A</v>
      </c>
      <c r="AI46" s="71" t="e">
        <f>別線⑤!BS97</f>
        <v>#N/A</v>
      </c>
      <c r="AJ46" s="71" t="e">
        <f>別線⑤!BT97</f>
        <v>#N/A</v>
      </c>
      <c r="AK46" s="71" t="e">
        <f>別線⑤!BU97</f>
        <v>#N/A</v>
      </c>
      <c r="AL46" s="71" t="e">
        <f>別線⑤!BV97</f>
        <v>#N/A</v>
      </c>
      <c r="AM46" s="71" t="e">
        <f>別線⑤!BW97</f>
        <v>#N/A</v>
      </c>
      <c r="AN46" s="71" t="e">
        <f>別線⑤!BX97</f>
        <v>#N/A</v>
      </c>
      <c r="AO46" s="71" t="e">
        <f>別線⑤!BY97</f>
        <v>#N/A</v>
      </c>
      <c r="AP46" s="71" t="e">
        <f>別線⑤!BZ97</f>
        <v>#N/A</v>
      </c>
      <c r="AQ46" s="71" t="e">
        <f>別線⑤!CA97</f>
        <v>#N/A</v>
      </c>
      <c r="AR46" s="71" t="e">
        <f>別線⑤!CB97</f>
        <v>#N/A</v>
      </c>
      <c r="AS46" s="71">
        <f>別線⑤!CC97</f>
        <v>0</v>
      </c>
    </row>
    <row r="47" spans="1:45" ht="15" customHeight="1" x14ac:dyDescent="0.15">
      <c r="A47" s="13">
        <v>46</v>
      </c>
      <c r="B47" s="71" t="e">
        <f>'別線⑥　5'!AL25</f>
        <v>#N/A</v>
      </c>
      <c r="C47" s="71" t="e">
        <f>'別線⑥　5'!AM25</f>
        <v>#N/A</v>
      </c>
      <c r="D47" s="71">
        <f>'別線⑥　5'!AN25</f>
        <v>0</v>
      </c>
      <c r="E47" s="71">
        <f>'別線⑥　5'!AO25</f>
        <v>0</v>
      </c>
      <c r="F47" s="71">
        <f>'別線⑥　5'!AP25</f>
        <v>0</v>
      </c>
      <c r="G47" s="71" t="e">
        <f>'別線⑥　5'!AQ25</f>
        <v>#N/A</v>
      </c>
      <c r="H47" s="71" t="e">
        <f>'別線⑥　5'!AR25</f>
        <v>#N/A</v>
      </c>
      <c r="I47" s="71" t="e">
        <f>'別線⑥　5'!AS25</f>
        <v>#N/A</v>
      </c>
      <c r="J47" s="71" t="e">
        <f>'別線⑥　5'!AT25</f>
        <v>#N/A</v>
      </c>
      <c r="K47" s="71" t="e">
        <f>'別線⑥　5'!AU25</f>
        <v>#N/A</v>
      </c>
      <c r="L47" s="71" t="e">
        <f>'別線⑥　5'!AV25</f>
        <v>#N/A</v>
      </c>
      <c r="M47" s="71" t="e">
        <f>'別線⑥　5'!AW25</f>
        <v>#N/A</v>
      </c>
      <c r="N47" s="71" t="e">
        <f>'別線⑥　5'!AX25</f>
        <v>#N/A</v>
      </c>
      <c r="O47" s="71">
        <f>'別線⑥　5'!AY25</f>
        <v>0</v>
      </c>
      <c r="P47" s="71" t="e">
        <f>'別線⑥　5'!AZ25</f>
        <v>#N/A</v>
      </c>
      <c r="Q47" s="71" t="e">
        <f>'別線⑥　5'!BA25</f>
        <v>#N/A</v>
      </c>
      <c r="R47" s="71" t="e">
        <f>'別線⑥　5'!BB25</f>
        <v>#N/A</v>
      </c>
      <c r="S47" s="71" t="e">
        <f>'別線⑥　5'!BC25</f>
        <v>#N/A</v>
      </c>
      <c r="T47" s="71" t="e">
        <f>'別線⑥　5'!BD25</f>
        <v>#N/A</v>
      </c>
      <c r="U47" s="71" t="e">
        <f>'別線⑥　5'!BE25</f>
        <v>#N/A</v>
      </c>
      <c r="V47" s="71" t="e">
        <f>'別線⑥　5'!BF25</f>
        <v>#N/A</v>
      </c>
      <c r="W47" s="71">
        <f>'別線⑥　5'!BG25</f>
        <v>0</v>
      </c>
      <c r="X47" s="71">
        <f>'別線⑥　5'!BH25</f>
        <v>0</v>
      </c>
      <c r="Y47" s="71">
        <f>'別線⑥　5'!BI25</f>
        <v>0</v>
      </c>
      <c r="Z47" s="71">
        <f>'別線⑥　5'!BJ25</f>
        <v>0</v>
      </c>
      <c r="AA47" s="71">
        <f>'別線⑥　5'!BK25</f>
        <v>0</v>
      </c>
      <c r="AB47" s="71">
        <f>'別線⑥　5'!BL25</f>
        <v>0</v>
      </c>
      <c r="AC47" s="71">
        <f>'別線⑥　5'!BM25</f>
        <v>0</v>
      </c>
      <c r="AD47" s="71">
        <f>'別線⑥　5'!BN25</f>
        <v>0</v>
      </c>
      <c r="AE47" s="71">
        <f>'別線⑥　5'!BO25</f>
        <v>0</v>
      </c>
      <c r="AF47" s="71">
        <f>'別線⑥　5'!BP25</f>
        <v>0</v>
      </c>
      <c r="AG47" s="71" t="e">
        <f>'別線⑥　5'!BQ25</f>
        <v>#N/A</v>
      </c>
      <c r="AH47" s="71" t="e">
        <f>'別線⑥　5'!BR25</f>
        <v>#N/A</v>
      </c>
      <c r="AI47" s="71" t="e">
        <f>'別線⑥　5'!BS25</f>
        <v>#N/A</v>
      </c>
      <c r="AJ47" s="71" t="e">
        <f>'別線⑥　5'!BT25</f>
        <v>#N/A</v>
      </c>
      <c r="AK47" s="71" t="e">
        <f>'別線⑥　5'!BU25</f>
        <v>#N/A</v>
      </c>
      <c r="AL47" s="71" t="e">
        <f>'別線⑥　5'!BV25</f>
        <v>#N/A</v>
      </c>
      <c r="AM47" s="71" t="e">
        <f>'別線⑥　5'!BW25</f>
        <v>#N/A</v>
      </c>
      <c r="AN47" s="71" t="e">
        <f>'別線⑥　5'!BX25</f>
        <v>#N/A</v>
      </c>
      <c r="AO47" s="71" t="e">
        <f>'別線⑥　5'!BY25</f>
        <v>#N/A</v>
      </c>
      <c r="AP47" s="71" t="e">
        <f>'別線⑥　5'!BZ25</f>
        <v>#N/A</v>
      </c>
      <c r="AQ47" s="71" t="e">
        <f>'別線⑥　5'!CA25</f>
        <v>#N/A</v>
      </c>
      <c r="AR47" s="71" t="e">
        <f>'別線⑥　5'!CB25</f>
        <v>#N/A</v>
      </c>
      <c r="AS47" s="71">
        <f>'別線⑥　5'!CC25</f>
        <v>0</v>
      </c>
    </row>
    <row r="48" spans="1:45" ht="15" customHeight="1" x14ac:dyDescent="0.15">
      <c r="A48" s="13">
        <v>47</v>
      </c>
      <c r="B48" s="71" t="e">
        <f>'別線⑥　5'!AL43</f>
        <v>#N/A</v>
      </c>
      <c r="C48" s="71" t="e">
        <f>'別線⑥　5'!AM43</f>
        <v>#N/A</v>
      </c>
      <c r="D48" s="71">
        <f>'別線⑥　5'!AN43</f>
        <v>0</v>
      </c>
      <c r="E48" s="71">
        <f>'別線⑥　5'!AO43</f>
        <v>0</v>
      </c>
      <c r="F48" s="71">
        <f>'別線⑥　5'!AP43</f>
        <v>0</v>
      </c>
      <c r="G48" s="71" t="e">
        <f>'別線⑥　5'!AQ43</f>
        <v>#N/A</v>
      </c>
      <c r="H48" s="71" t="e">
        <f>'別線⑥　5'!AR43</f>
        <v>#N/A</v>
      </c>
      <c r="I48" s="71" t="e">
        <f>'別線⑥　5'!AS43</f>
        <v>#N/A</v>
      </c>
      <c r="J48" s="71" t="e">
        <f>'別線⑥　5'!AT43</f>
        <v>#N/A</v>
      </c>
      <c r="K48" s="71" t="e">
        <f>'別線⑥　5'!AU43</f>
        <v>#N/A</v>
      </c>
      <c r="L48" s="71" t="e">
        <f>'別線⑥　5'!AV43</f>
        <v>#N/A</v>
      </c>
      <c r="M48" s="71" t="e">
        <f>'別線⑥　5'!AW43</f>
        <v>#N/A</v>
      </c>
      <c r="N48" s="71" t="e">
        <f>'別線⑥　5'!AX43</f>
        <v>#N/A</v>
      </c>
      <c r="O48" s="71">
        <f>'別線⑥　5'!AY43</f>
        <v>0</v>
      </c>
      <c r="P48" s="71" t="e">
        <f>'別線⑥　5'!AZ43</f>
        <v>#N/A</v>
      </c>
      <c r="Q48" s="71" t="e">
        <f>'別線⑥　5'!BA43</f>
        <v>#N/A</v>
      </c>
      <c r="R48" s="71" t="e">
        <f>'別線⑥　5'!BB43</f>
        <v>#N/A</v>
      </c>
      <c r="S48" s="71" t="e">
        <f>'別線⑥　5'!BC43</f>
        <v>#N/A</v>
      </c>
      <c r="T48" s="71" t="e">
        <f>'別線⑥　5'!BD43</f>
        <v>#N/A</v>
      </c>
      <c r="U48" s="71" t="e">
        <f>'別線⑥　5'!BE43</f>
        <v>#N/A</v>
      </c>
      <c r="V48" s="71" t="e">
        <f>'別線⑥　5'!BF43</f>
        <v>#N/A</v>
      </c>
      <c r="W48" s="71">
        <f>'別線⑥　5'!BG43</f>
        <v>0</v>
      </c>
      <c r="X48" s="71">
        <f>'別線⑥　5'!BH43</f>
        <v>0</v>
      </c>
      <c r="Y48" s="71">
        <f>'別線⑥　5'!BI43</f>
        <v>0</v>
      </c>
      <c r="Z48" s="71">
        <f>'別線⑥　5'!BJ43</f>
        <v>0</v>
      </c>
      <c r="AA48" s="71">
        <f>'別線⑥　5'!BK43</f>
        <v>0</v>
      </c>
      <c r="AB48" s="71">
        <f>'別線⑥　5'!BL43</f>
        <v>0</v>
      </c>
      <c r="AC48" s="71">
        <f>'別線⑥　5'!BM43</f>
        <v>0</v>
      </c>
      <c r="AD48" s="71">
        <f>'別線⑥　5'!BN43</f>
        <v>0</v>
      </c>
      <c r="AE48" s="71">
        <f>'別線⑥　5'!BO43</f>
        <v>0</v>
      </c>
      <c r="AF48" s="71">
        <f>'別線⑥　5'!BP43</f>
        <v>0</v>
      </c>
      <c r="AG48" s="71" t="e">
        <f>'別線⑥　5'!BQ43</f>
        <v>#N/A</v>
      </c>
      <c r="AH48" s="71" t="e">
        <f>'別線⑥　5'!BR43</f>
        <v>#N/A</v>
      </c>
      <c r="AI48" s="71" t="e">
        <f>'別線⑥　5'!BS43</f>
        <v>#N/A</v>
      </c>
      <c r="AJ48" s="71" t="e">
        <f>'別線⑥　5'!BT43</f>
        <v>#N/A</v>
      </c>
      <c r="AK48" s="71" t="e">
        <f>'別線⑥　5'!BU43</f>
        <v>#N/A</v>
      </c>
      <c r="AL48" s="71" t="e">
        <f>'別線⑥　5'!BV43</f>
        <v>#N/A</v>
      </c>
      <c r="AM48" s="71" t="e">
        <f>'別線⑥　5'!BW43</f>
        <v>#N/A</v>
      </c>
      <c r="AN48" s="71" t="e">
        <f>'別線⑥　5'!BX43</f>
        <v>#N/A</v>
      </c>
      <c r="AO48" s="71" t="e">
        <f>'別線⑥　5'!BY43</f>
        <v>#N/A</v>
      </c>
      <c r="AP48" s="71" t="e">
        <f>'別線⑥　5'!BZ43</f>
        <v>#N/A</v>
      </c>
      <c r="AQ48" s="71" t="e">
        <f>'別線⑥　5'!CA43</f>
        <v>#N/A</v>
      </c>
      <c r="AR48" s="71" t="e">
        <f>'別線⑥　5'!CB43</f>
        <v>#N/A</v>
      </c>
      <c r="AS48" s="71">
        <f>'別線⑥　5'!CC43</f>
        <v>0</v>
      </c>
    </row>
    <row r="49" spans="1:45" ht="15" customHeight="1" x14ac:dyDescent="0.15">
      <c r="A49" s="13">
        <v>48</v>
      </c>
      <c r="B49" s="71" t="e">
        <f>'別線⑥　5'!AL61</f>
        <v>#N/A</v>
      </c>
      <c r="C49" s="71" t="e">
        <f>'別線⑥　5'!AM61</f>
        <v>#N/A</v>
      </c>
      <c r="D49" s="71">
        <f>'別線⑥　5'!AN61</f>
        <v>0</v>
      </c>
      <c r="E49" s="71">
        <f>'別線⑥　5'!AO61</f>
        <v>0</v>
      </c>
      <c r="F49" s="71">
        <f>'別線⑥　5'!AP61</f>
        <v>0</v>
      </c>
      <c r="G49" s="71" t="e">
        <f>'別線⑥　5'!AQ61</f>
        <v>#N/A</v>
      </c>
      <c r="H49" s="71" t="e">
        <f>'別線⑥　5'!AR61</f>
        <v>#N/A</v>
      </c>
      <c r="I49" s="71" t="e">
        <f>'別線⑥　5'!AS61</f>
        <v>#N/A</v>
      </c>
      <c r="J49" s="71" t="e">
        <f>'別線⑥　5'!AT61</f>
        <v>#N/A</v>
      </c>
      <c r="K49" s="71" t="e">
        <f>'別線⑥　5'!AU61</f>
        <v>#N/A</v>
      </c>
      <c r="L49" s="71" t="e">
        <f>'別線⑥　5'!AV61</f>
        <v>#N/A</v>
      </c>
      <c r="M49" s="71" t="e">
        <f>'別線⑥　5'!AW61</f>
        <v>#N/A</v>
      </c>
      <c r="N49" s="71" t="e">
        <f>'別線⑥　5'!AX61</f>
        <v>#N/A</v>
      </c>
      <c r="O49" s="71">
        <f>'別線⑥　5'!AY61</f>
        <v>0</v>
      </c>
      <c r="P49" s="71" t="e">
        <f>'別線⑥　5'!AZ61</f>
        <v>#N/A</v>
      </c>
      <c r="Q49" s="71" t="e">
        <f>'別線⑥　5'!BA61</f>
        <v>#N/A</v>
      </c>
      <c r="R49" s="71" t="e">
        <f>'別線⑥　5'!BB61</f>
        <v>#N/A</v>
      </c>
      <c r="S49" s="71" t="e">
        <f>'別線⑥　5'!BC61</f>
        <v>#N/A</v>
      </c>
      <c r="T49" s="71" t="e">
        <f>'別線⑥　5'!BD61</f>
        <v>#N/A</v>
      </c>
      <c r="U49" s="71" t="e">
        <f>'別線⑥　5'!BE61</f>
        <v>#N/A</v>
      </c>
      <c r="V49" s="71" t="e">
        <f>'別線⑥　5'!BF61</f>
        <v>#N/A</v>
      </c>
      <c r="W49" s="71">
        <f>'別線⑥　5'!BG61</f>
        <v>0</v>
      </c>
      <c r="X49" s="71">
        <f>'別線⑥　5'!BH61</f>
        <v>0</v>
      </c>
      <c r="Y49" s="71">
        <f>'別線⑥　5'!BI61</f>
        <v>0</v>
      </c>
      <c r="Z49" s="71">
        <f>'別線⑥　5'!BJ61</f>
        <v>0</v>
      </c>
      <c r="AA49" s="71">
        <f>'別線⑥　5'!BK61</f>
        <v>0</v>
      </c>
      <c r="AB49" s="71">
        <f>'別線⑥　5'!BL61</f>
        <v>0</v>
      </c>
      <c r="AC49" s="71">
        <f>'別線⑥　5'!BM61</f>
        <v>0</v>
      </c>
      <c r="AD49" s="71">
        <f>'別線⑥　5'!BN61</f>
        <v>0</v>
      </c>
      <c r="AE49" s="71">
        <f>'別線⑥　5'!BO61</f>
        <v>0</v>
      </c>
      <c r="AF49" s="71">
        <f>'別線⑥　5'!BP61</f>
        <v>0</v>
      </c>
      <c r="AG49" s="71" t="e">
        <f>'別線⑥　5'!BQ61</f>
        <v>#N/A</v>
      </c>
      <c r="AH49" s="71" t="e">
        <f>'別線⑥　5'!BR61</f>
        <v>#N/A</v>
      </c>
      <c r="AI49" s="71" t="e">
        <f>'別線⑥　5'!BS61</f>
        <v>#N/A</v>
      </c>
      <c r="AJ49" s="71" t="e">
        <f>'別線⑥　5'!BT61</f>
        <v>#N/A</v>
      </c>
      <c r="AK49" s="71" t="e">
        <f>'別線⑥　5'!BU61</f>
        <v>#N/A</v>
      </c>
      <c r="AL49" s="71" t="e">
        <f>'別線⑥　5'!BV61</f>
        <v>#N/A</v>
      </c>
      <c r="AM49" s="71" t="e">
        <f>'別線⑥　5'!BW61</f>
        <v>#N/A</v>
      </c>
      <c r="AN49" s="71" t="e">
        <f>'別線⑥　5'!BX61</f>
        <v>#N/A</v>
      </c>
      <c r="AO49" s="71" t="e">
        <f>'別線⑥　5'!BY61</f>
        <v>#N/A</v>
      </c>
      <c r="AP49" s="71" t="e">
        <f>'別線⑥　5'!BZ61</f>
        <v>#N/A</v>
      </c>
      <c r="AQ49" s="71" t="e">
        <f>'別線⑥　5'!CA61</f>
        <v>#N/A</v>
      </c>
      <c r="AR49" s="71" t="e">
        <f>'別線⑥　5'!CB61</f>
        <v>#N/A</v>
      </c>
      <c r="AS49" s="71">
        <f>'別線⑥　5'!CC61</f>
        <v>0</v>
      </c>
    </row>
    <row r="50" spans="1:45" ht="15" customHeight="1" x14ac:dyDescent="0.15">
      <c r="A50" s="13">
        <v>49</v>
      </c>
      <c r="B50" s="71" t="e">
        <f>'別線⑥　5'!AL79</f>
        <v>#N/A</v>
      </c>
      <c r="C50" s="71" t="e">
        <f>'別線⑥　5'!AM79</f>
        <v>#N/A</v>
      </c>
      <c r="D50" s="71">
        <f>'別線⑥　5'!AN79</f>
        <v>0</v>
      </c>
      <c r="E50" s="71">
        <f>'別線⑥　5'!AO79</f>
        <v>0</v>
      </c>
      <c r="F50" s="71">
        <f>'別線⑥　5'!AP79</f>
        <v>0</v>
      </c>
      <c r="G50" s="71" t="e">
        <f>'別線⑥　5'!AQ79</f>
        <v>#N/A</v>
      </c>
      <c r="H50" s="71" t="e">
        <f>'別線⑥　5'!AR79</f>
        <v>#N/A</v>
      </c>
      <c r="I50" s="71" t="e">
        <f>'別線⑥　5'!AS79</f>
        <v>#N/A</v>
      </c>
      <c r="J50" s="71" t="e">
        <f>'別線⑥　5'!AT79</f>
        <v>#N/A</v>
      </c>
      <c r="K50" s="71" t="e">
        <f>'別線⑥　5'!AU79</f>
        <v>#N/A</v>
      </c>
      <c r="L50" s="71" t="e">
        <f>'別線⑥　5'!AV79</f>
        <v>#N/A</v>
      </c>
      <c r="M50" s="71" t="e">
        <f>'別線⑥　5'!AW79</f>
        <v>#N/A</v>
      </c>
      <c r="N50" s="71" t="e">
        <f>'別線⑥　5'!AX79</f>
        <v>#N/A</v>
      </c>
      <c r="O50" s="71">
        <f>'別線⑥　5'!AY79</f>
        <v>0</v>
      </c>
      <c r="P50" s="71" t="e">
        <f>'別線⑥　5'!AZ79</f>
        <v>#N/A</v>
      </c>
      <c r="Q50" s="71" t="e">
        <f>'別線⑥　5'!BA79</f>
        <v>#N/A</v>
      </c>
      <c r="R50" s="71" t="e">
        <f>'別線⑥　5'!BB79</f>
        <v>#N/A</v>
      </c>
      <c r="S50" s="71" t="e">
        <f>'別線⑥　5'!BC79</f>
        <v>#N/A</v>
      </c>
      <c r="T50" s="71" t="e">
        <f>'別線⑥　5'!BD79</f>
        <v>#N/A</v>
      </c>
      <c r="U50" s="71" t="e">
        <f>'別線⑥　5'!BE79</f>
        <v>#N/A</v>
      </c>
      <c r="V50" s="71" t="e">
        <f>'別線⑥　5'!BF79</f>
        <v>#N/A</v>
      </c>
      <c r="W50" s="71">
        <f>'別線⑥　5'!BG79</f>
        <v>0</v>
      </c>
      <c r="X50" s="71">
        <f>'別線⑥　5'!BH79</f>
        <v>0</v>
      </c>
      <c r="Y50" s="71">
        <f>'別線⑥　5'!BI79</f>
        <v>0</v>
      </c>
      <c r="Z50" s="71">
        <f>'別線⑥　5'!BJ79</f>
        <v>0</v>
      </c>
      <c r="AA50" s="71">
        <f>'別線⑥　5'!BK79</f>
        <v>0</v>
      </c>
      <c r="AB50" s="71">
        <f>'別線⑥　5'!BL79</f>
        <v>0</v>
      </c>
      <c r="AC50" s="71">
        <f>'別線⑥　5'!BM79</f>
        <v>0</v>
      </c>
      <c r="AD50" s="71">
        <f>'別線⑥　5'!BN79</f>
        <v>0</v>
      </c>
      <c r="AE50" s="71">
        <f>'別線⑥　5'!BO79</f>
        <v>0</v>
      </c>
      <c r="AF50" s="71">
        <f>'別線⑥　5'!BP79</f>
        <v>0</v>
      </c>
      <c r="AG50" s="71" t="e">
        <f>'別線⑥　5'!BQ79</f>
        <v>#N/A</v>
      </c>
      <c r="AH50" s="71" t="e">
        <f>'別線⑥　5'!BR79</f>
        <v>#N/A</v>
      </c>
      <c r="AI50" s="71" t="e">
        <f>'別線⑥　5'!BS79</f>
        <v>#N/A</v>
      </c>
      <c r="AJ50" s="71" t="e">
        <f>'別線⑥　5'!BT79</f>
        <v>#N/A</v>
      </c>
      <c r="AK50" s="71" t="e">
        <f>'別線⑥　5'!BU79</f>
        <v>#N/A</v>
      </c>
      <c r="AL50" s="71" t="e">
        <f>'別線⑥　5'!BV79</f>
        <v>#N/A</v>
      </c>
      <c r="AM50" s="71" t="e">
        <f>'別線⑥　5'!BW79</f>
        <v>#N/A</v>
      </c>
      <c r="AN50" s="71" t="e">
        <f>'別線⑥　5'!BX79</f>
        <v>#N/A</v>
      </c>
      <c r="AO50" s="71" t="e">
        <f>'別線⑥　5'!BY79</f>
        <v>#N/A</v>
      </c>
      <c r="AP50" s="71" t="e">
        <f>'別線⑥　5'!BZ79</f>
        <v>#N/A</v>
      </c>
      <c r="AQ50" s="71" t="e">
        <f>'別線⑥　5'!CA79</f>
        <v>#N/A</v>
      </c>
      <c r="AR50" s="71" t="e">
        <f>'別線⑥　5'!CB79</f>
        <v>#N/A</v>
      </c>
      <c r="AS50" s="71">
        <f>'別線⑥　5'!CC79</f>
        <v>0</v>
      </c>
    </row>
    <row r="51" spans="1:45" ht="15" customHeight="1" x14ac:dyDescent="0.15">
      <c r="A51" s="13">
        <v>50</v>
      </c>
      <c r="B51" s="71" t="e">
        <f>'別線⑥　5'!AL97</f>
        <v>#N/A</v>
      </c>
      <c r="C51" s="71" t="e">
        <f>'別線⑥　5'!AM97</f>
        <v>#N/A</v>
      </c>
      <c r="D51" s="71">
        <f>'別線⑥　5'!AN97</f>
        <v>0</v>
      </c>
      <c r="E51" s="71">
        <f>'別線⑥　5'!AO97</f>
        <v>0</v>
      </c>
      <c r="F51" s="71">
        <f>'別線⑥　5'!AP97</f>
        <v>0</v>
      </c>
      <c r="G51" s="71" t="e">
        <f>'別線⑥　5'!AQ97</f>
        <v>#N/A</v>
      </c>
      <c r="H51" s="71" t="e">
        <f>'別線⑥　5'!AR97</f>
        <v>#N/A</v>
      </c>
      <c r="I51" s="71" t="e">
        <f>'別線⑥　5'!AS97</f>
        <v>#N/A</v>
      </c>
      <c r="J51" s="71" t="e">
        <f>'別線⑥　5'!AT97</f>
        <v>#N/A</v>
      </c>
      <c r="K51" s="71" t="e">
        <f>'別線⑥　5'!AU97</f>
        <v>#N/A</v>
      </c>
      <c r="L51" s="71" t="e">
        <f>'別線⑥　5'!AV97</f>
        <v>#N/A</v>
      </c>
      <c r="M51" s="71" t="e">
        <f>'別線⑥　5'!AW97</f>
        <v>#N/A</v>
      </c>
      <c r="N51" s="71" t="e">
        <f>'別線⑥　5'!AX97</f>
        <v>#N/A</v>
      </c>
      <c r="O51" s="71">
        <f>'別線⑥　5'!AY97</f>
        <v>0</v>
      </c>
      <c r="P51" s="71" t="e">
        <f>'別線⑥　5'!AZ97</f>
        <v>#N/A</v>
      </c>
      <c r="Q51" s="71" t="e">
        <f>'別線⑥　5'!BA97</f>
        <v>#N/A</v>
      </c>
      <c r="R51" s="71" t="e">
        <f>'別線⑥　5'!BB97</f>
        <v>#N/A</v>
      </c>
      <c r="S51" s="71" t="e">
        <f>'別線⑥　5'!BC97</f>
        <v>#N/A</v>
      </c>
      <c r="T51" s="71" t="e">
        <f>'別線⑥　5'!BD97</f>
        <v>#N/A</v>
      </c>
      <c r="U51" s="71" t="e">
        <f>'別線⑥　5'!BE97</f>
        <v>#N/A</v>
      </c>
      <c r="V51" s="71" t="e">
        <f>'別線⑥　5'!BF97</f>
        <v>#N/A</v>
      </c>
      <c r="W51" s="71">
        <f>'別線⑥　5'!BG97</f>
        <v>0</v>
      </c>
      <c r="X51" s="71">
        <f>'別線⑥　5'!BH97</f>
        <v>0</v>
      </c>
      <c r="Y51" s="71">
        <f>'別線⑥　5'!BI97</f>
        <v>0</v>
      </c>
      <c r="Z51" s="71">
        <f>'別線⑥　5'!BJ97</f>
        <v>0</v>
      </c>
      <c r="AA51" s="71">
        <f>'別線⑥　5'!BK97</f>
        <v>0</v>
      </c>
      <c r="AB51" s="71">
        <f>'別線⑥　5'!BL97</f>
        <v>0</v>
      </c>
      <c r="AC51" s="71">
        <f>'別線⑥　5'!BM97</f>
        <v>0</v>
      </c>
      <c r="AD51" s="71">
        <f>'別線⑥　5'!BN97</f>
        <v>0</v>
      </c>
      <c r="AE51" s="71">
        <f>'別線⑥　5'!BO97</f>
        <v>0</v>
      </c>
      <c r="AF51" s="71">
        <f>'別線⑥　5'!BP97</f>
        <v>0</v>
      </c>
      <c r="AG51" s="71" t="e">
        <f>'別線⑥　5'!BQ97</f>
        <v>#N/A</v>
      </c>
      <c r="AH51" s="71" t="e">
        <f>'別線⑥　5'!BR97</f>
        <v>#N/A</v>
      </c>
      <c r="AI51" s="71" t="e">
        <f>'別線⑥　5'!BS97</f>
        <v>#N/A</v>
      </c>
      <c r="AJ51" s="71" t="e">
        <f>'別線⑥　5'!BT97</f>
        <v>#N/A</v>
      </c>
      <c r="AK51" s="71" t="e">
        <f>'別線⑥　5'!BU97</f>
        <v>#N/A</v>
      </c>
      <c r="AL51" s="71" t="e">
        <f>'別線⑥　5'!BV97</f>
        <v>#N/A</v>
      </c>
      <c r="AM51" s="71" t="e">
        <f>'別線⑥　5'!BW97</f>
        <v>#N/A</v>
      </c>
      <c r="AN51" s="71" t="e">
        <f>'別線⑥　5'!BX97</f>
        <v>#N/A</v>
      </c>
      <c r="AO51" s="71" t="e">
        <f>'別線⑥　5'!BY97</f>
        <v>#N/A</v>
      </c>
      <c r="AP51" s="71" t="e">
        <f>'別線⑥　5'!BZ97</f>
        <v>#N/A</v>
      </c>
      <c r="AQ51" s="71" t="e">
        <f>'別線⑥　5'!CA97</f>
        <v>#N/A</v>
      </c>
      <c r="AR51" s="71" t="e">
        <f>'別線⑥　5'!CB97</f>
        <v>#N/A</v>
      </c>
      <c r="AS51" s="71">
        <f>'別線⑥　5'!CC97</f>
        <v>0</v>
      </c>
    </row>
    <row r="52" spans="1:45" ht="15" customHeight="1" x14ac:dyDescent="0.15">
      <c r="A52" s="13">
        <v>51</v>
      </c>
      <c r="B52" s="71" t="e">
        <f>別線⑦!AL25</f>
        <v>#N/A</v>
      </c>
      <c r="C52" s="71" t="e">
        <f>別線⑦!AM25</f>
        <v>#N/A</v>
      </c>
      <c r="D52" s="71">
        <f>別線⑦!AN25</f>
        <v>0</v>
      </c>
      <c r="E52" s="71">
        <f>別線⑦!AO25</f>
        <v>0</v>
      </c>
      <c r="F52" s="71">
        <f>別線⑦!AP25</f>
        <v>0</v>
      </c>
      <c r="G52" s="71" t="e">
        <f>別線⑦!AQ25</f>
        <v>#N/A</v>
      </c>
      <c r="H52" s="71" t="e">
        <f>別線⑦!AR25</f>
        <v>#N/A</v>
      </c>
      <c r="I52" s="71" t="e">
        <f>別線⑦!AS25</f>
        <v>#N/A</v>
      </c>
      <c r="J52" s="71" t="e">
        <f>別線⑦!AT25</f>
        <v>#N/A</v>
      </c>
      <c r="K52" s="71" t="e">
        <f>別線⑦!AU25</f>
        <v>#N/A</v>
      </c>
      <c r="L52" s="71" t="e">
        <f>別線⑦!AV25</f>
        <v>#N/A</v>
      </c>
      <c r="M52" s="71" t="e">
        <f>別線⑦!AW25</f>
        <v>#N/A</v>
      </c>
      <c r="N52" s="71" t="e">
        <f>別線⑦!AX25</f>
        <v>#N/A</v>
      </c>
      <c r="O52" s="71">
        <f>別線⑦!AY25</f>
        <v>0</v>
      </c>
      <c r="P52" s="71" t="e">
        <f>別線⑦!AZ25</f>
        <v>#N/A</v>
      </c>
      <c r="Q52" s="71" t="e">
        <f>別線⑦!BA25</f>
        <v>#N/A</v>
      </c>
      <c r="R52" s="71" t="e">
        <f>別線⑦!BB25</f>
        <v>#N/A</v>
      </c>
      <c r="S52" s="71" t="e">
        <f>別線⑦!BC25</f>
        <v>#N/A</v>
      </c>
      <c r="T52" s="71" t="e">
        <f>別線⑦!BD25</f>
        <v>#N/A</v>
      </c>
      <c r="U52" s="71" t="e">
        <f>別線⑦!BE25</f>
        <v>#N/A</v>
      </c>
      <c r="V52" s="71" t="e">
        <f>別線⑦!BF25</f>
        <v>#N/A</v>
      </c>
      <c r="W52" s="71">
        <f>別線⑦!BG25</f>
        <v>0</v>
      </c>
      <c r="X52" s="71">
        <f>別線⑦!BH25</f>
        <v>0</v>
      </c>
      <c r="Y52" s="71">
        <f>別線⑦!BI25</f>
        <v>0</v>
      </c>
      <c r="Z52" s="71">
        <f>別線⑦!BJ25</f>
        <v>0</v>
      </c>
      <c r="AA52" s="71">
        <f>別線⑦!BK25</f>
        <v>0</v>
      </c>
      <c r="AB52" s="71">
        <f>別線⑦!BL25</f>
        <v>0</v>
      </c>
      <c r="AC52" s="71">
        <f>別線⑦!BM25</f>
        <v>0</v>
      </c>
      <c r="AD52" s="71">
        <f>別線⑦!BN25</f>
        <v>0</v>
      </c>
      <c r="AE52" s="71">
        <f>別線⑦!BO25</f>
        <v>0</v>
      </c>
      <c r="AF52" s="71">
        <f>別線⑦!BP25</f>
        <v>0</v>
      </c>
      <c r="AG52" s="71" t="e">
        <f>別線⑦!BQ25</f>
        <v>#N/A</v>
      </c>
      <c r="AH52" s="71" t="e">
        <f>別線⑦!BR25</f>
        <v>#N/A</v>
      </c>
      <c r="AI52" s="71" t="e">
        <f>別線⑦!BS25</f>
        <v>#N/A</v>
      </c>
      <c r="AJ52" s="71" t="e">
        <f>別線⑦!BT25</f>
        <v>#N/A</v>
      </c>
      <c r="AK52" s="71" t="e">
        <f>別線⑦!BU25</f>
        <v>#N/A</v>
      </c>
      <c r="AL52" s="71" t="e">
        <f>別線⑦!BV25</f>
        <v>#N/A</v>
      </c>
      <c r="AM52" s="71" t="e">
        <f>別線⑦!BW25</f>
        <v>#N/A</v>
      </c>
      <c r="AN52" s="71" t="e">
        <f>別線⑦!BX25</f>
        <v>#N/A</v>
      </c>
      <c r="AO52" s="71" t="e">
        <f>別線⑦!BY25</f>
        <v>#N/A</v>
      </c>
      <c r="AP52" s="71" t="e">
        <f>別線⑦!BZ25</f>
        <v>#N/A</v>
      </c>
      <c r="AQ52" s="71" t="e">
        <f>別線⑦!CA25</f>
        <v>#N/A</v>
      </c>
      <c r="AR52" s="71" t="e">
        <f>別線⑦!CB25</f>
        <v>#N/A</v>
      </c>
      <c r="AS52" s="71">
        <f>別線⑦!CC25</f>
        <v>0</v>
      </c>
    </row>
    <row r="53" spans="1:45" ht="15" customHeight="1" x14ac:dyDescent="0.15">
      <c r="A53" s="13">
        <v>52</v>
      </c>
      <c r="B53" s="71" t="e">
        <f>別線⑦!AL43</f>
        <v>#N/A</v>
      </c>
      <c r="C53" s="71" t="e">
        <f>別線⑦!AM43</f>
        <v>#N/A</v>
      </c>
      <c r="D53" s="71">
        <f>別線⑦!AN43</f>
        <v>0</v>
      </c>
      <c r="E53" s="71">
        <f>別線⑦!AO43</f>
        <v>0</v>
      </c>
      <c r="F53" s="71">
        <f>別線⑦!AP43</f>
        <v>0</v>
      </c>
      <c r="G53" s="71" t="e">
        <f>別線⑦!AQ43</f>
        <v>#N/A</v>
      </c>
      <c r="H53" s="71" t="e">
        <f>別線⑦!AR43</f>
        <v>#N/A</v>
      </c>
      <c r="I53" s="71" t="e">
        <f>別線⑦!AS43</f>
        <v>#N/A</v>
      </c>
      <c r="J53" s="71" t="e">
        <f>別線⑦!AT43</f>
        <v>#N/A</v>
      </c>
      <c r="K53" s="71" t="e">
        <f>別線⑦!AU43</f>
        <v>#N/A</v>
      </c>
      <c r="L53" s="71" t="e">
        <f>別線⑦!AV43</f>
        <v>#N/A</v>
      </c>
      <c r="M53" s="71" t="e">
        <f>別線⑦!AW43</f>
        <v>#N/A</v>
      </c>
      <c r="N53" s="71" t="e">
        <f>別線⑦!AX43</f>
        <v>#N/A</v>
      </c>
      <c r="O53" s="71">
        <f>別線⑦!AY43</f>
        <v>0</v>
      </c>
      <c r="P53" s="71" t="e">
        <f>別線⑦!AZ43</f>
        <v>#N/A</v>
      </c>
      <c r="Q53" s="71" t="e">
        <f>別線⑦!BA43</f>
        <v>#N/A</v>
      </c>
      <c r="R53" s="71" t="e">
        <f>別線⑦!BB43</f>
        <v>#N/A</v>
      </c>
      <c r="S53" s="71" t="e">
        <f>別線⑦!BC43</f>
        <v>#N/A</v>
      </c>
      <c r="T53" s="71" t="e">
        <f>別線⑦!BD43</f>
        <v>#N/A</v>
      </c>
      <c r="U53" s="71" t="e">
        <f>別線⑦!BE43</f>
        <v>#N/A</v>
      </c>
      <c r="V53" s="71" t="e">
        <f>別線⑦!BF43</f>
        <v>#N/A</v>
      </c>
      <c r="W53" s="71">
        <f>別線⑦!BG43</f>
        <v>0</v>
      </c>
      <c r="X53" s="71">
        <f>別線⑦!BH43</f>
        <v>0</v>
      </c>
      <c r="Y53" s="71">
        <f>別線⑦!BI43</f>
        <v>0</v>
      </c>
      <c r="Z53" s="71">
        <f>別線⑦!BJ43</f>
        <v>0</v>
      </c>
      <c r="AA53" s="71">
        <f>別線⑦!BK43</f>
        <v>0</v>
      </c>
      <c r="AB53" s="71">
        <f>別線⑦!BL43</f>
        <v>0</v>
      </c>
      <c r="AC53" s="71">
        <f>別線⑦!BM43</f>
        <v>0</v>
      </c>
      <c r="AD53" s="71">
        <f>別線⑦!BN43</f>
        <v>0</v>
      </c>
      <c r="AE53" s="71">
        <f>別線⑦!BO43</f>
        <v>0</v>
      </c>
      <c r="AF53" s="71">
        <f>別線⑦!BP43</f>
        <v>0</v>
      </c>
      <c r="AG53" s="71" t="e">
        <f>別線⑦!BQ43</f>
        <v>#N/A</v>
      </c>
      <c r="AH53" s="71" t="e">
        <f>別線⑦!BR43</f>
        <v>#N/A</v>
      </c>
      <c r="AI53" s="71" t="e">
        <f>別線⑦!BS43</f>
        <v>#N/A</v>
      </c>
      <c r="AJ53" s="71" t="e">
        <f>別線⑦!BT43</f>
        <v>#N/A</v>
      </c>
      <c r="AK53" s="71" t="e">
        <f>別線⑦!BU43</f>
        <v>#N/A</v>
      </c>
      <c r="AL53" s="71" t="e">
        <f>別線⑦!BV43</f>
        <v>#N/A</v>
      </c>
      <c r="AM53" s="71" t="e">
        <f>別線⑦!BW43</f>
        <v>#N/A</v>
      </c>
      <c r="AN53" s="71" t="e">
        <f>別線⑦!BX43</f>
        <v>#N/A</v>
      </c>
      <c r="AO53" s="71" t="e">
        <f>別線⑦!BY43</f>
        <v>#N/A</v>
      </c>
      <c r="AP53" s="71" t="e">
        <f>別線⑦!BZ43</f>
        <v>#N/A</v>
      </c>
      <c r="AQ53" s="71" t="e">
        <f>別線⑦!CA43</f>
        <v>#N/A</v>
      </c>
      <c r="AR53" s="71" t="e">
        <f>別線⑦!CB43</f>
        <v>#N/A</v>
      </c>
      <c r="AS53" s="71">
        <f>別線⑦!CC43</f>
        <v>0</v>
      </c>
    </row>
    <row r="54" spans="1:45" ht="15" customHeight="1" x14ac:dyDescent="0.15">
      <c r="A54" s="13">
        <v>53</v>
      </c>
      <c r="B54" s="71" t="e">
        <f>別線⑦!AL61</f>
        <v>#N/A</v>
      </c>
      <c r="C54" s="71" t="e">
        <f>別線⑦!AM61</f>
        <v>#N/A</v>
      </c>
      <c r="D54" s="71">
        <f>別線⑦!AN61</f>
        <v>0</v>
      </c>
      <c r="E54" s="71">
        <f>別線⑦!AO61</f>
        <v>0</v>
      </c>
      <c r="F54" s="71">
        <f>別線⑦!AP61</f>
        <v>0</v>
      </c>
      <c r="G54" s="71" t="e">
        <f>別線⑦!AQ61</f>
        <v>#N/A</v>
      </c>
      <c r="H54" s="71" t="e">
        <f>別線⑦!AR61</f>
        <v>#N/A</v>
      </c>
      <c r="I54" s="71" t="e">
        <f>別線⑦!AS61</f>
        <v>#N/A</v>
      </c>
      <c r="J54" s="71" t="e">
        <f>別線⑦!AT61</f>
        <v>#N/A</v>
      </c>
      <c r="K54" s="71" t="e">
        <f>別線⑦!AU61</f>
        <v>#N/A</v>
      </c>
      <c r="L54" s="71" t="e">
        <f>別線⑦!AV61</f>
        <v>#N/A</v>
      </c>
      <c r="M54" s="71" t="e">
        <f>別線⑦!AW61</f>
        <v>#N/A</v>
      </c>
      <c r="N54" s="71" t="e">
        <f>別線⑦!AX61</f>
        <v>#N/A</v>
      </c>
      <c r="O54" s="71">
        <f>別線⑦!AY61</f>
        <v>0</v>
      </c>
      <c r="P54" s="71" t="e">
        <f>別線⑦!AZ61</f>
        <v>#N/A</v>
      </c>
      <c r="Q54" s="71" t="e">
        <f>別線⑦!BA61</f>
        <v>#N/A</v>
      </c>
      <c r="R54" s="71" t="e">
        <f>別線⑦!BB61</f>
        <v>#N/A</v>
      </c>
      <c r="S54" s="71" t="e">
        <f>別線⑦!BC61</f>
        <v>#N/A</v>
      </c>
      <c r="T54" s="71" t="e">
        <f>別線⑦!BD61</f>
        <v>#N/A</v>
      </c>
      <c r="U54" s="71" t="e">
        <f>別線⑦!BE61</f>
        <v>#N/A</v>
      </c>
      <c r="V54" s="71" t="e">
        <f>別線⑦!BF61</f>
        <v>#N/A</v>
      </c>
      <c r="W54" s="71">
        <f>別線⑦!BG61</f>
        <v>0</v>
      </c>
      <c r="X54" s="71">
        <f>別線⑦!BH61</f>
        <v>0</v>
      </c>
      <c r="Y54" s="71">
        <f>別線⑦!BI61</f>
        <v>0</v>
      </c>
      <c r="Z54" s="71">
        <f>別線⑦!BJ61</f>
        <v>0</v>
      </c>
      <c r="AA54" s="71">
        <f>別線⑦!BK61</f>
        <v>0</v>
      </c>
      <c r="AB54" s="71">
        <f>別線⑦!BL61</f>
        <v>0</v>
      </c>
      <c r="AC54" s="71">
        <f>別線⑦!BM61</f>
        <v>0</v>
      </c>
      <c r="AD54" s="71">
        <f>別線⑦!BN61</f>
        <v>0</v>
      </c>
      <c r="AE54" s="71">
        <f>別線⑦!BO61</f>
        <v>0</v>
      </c>
      <c r="AF54" s="71">
        <f>別線⑦!BP61</f>
        <v>0</v>
      </c>
      <c r="AG54" s="71" t="e">
        <f>別線⑦!BQ61</f>
        <v>#N/A</v>
      </c>
      <c r="AH54" s="71" t="e">
        <f>別線⑦!BR61</f>
        <v>#N/A</v>
      </c>
      <c r="AI54" s="71" t="e">
        <f>別線⑦!BS61</f>
        <v>#N/A</v>
      </c>
      <c r="AJ54" s="71" t="e">
        <f>別線⑦!BT61</f>
        <v>#N/A</v>
      </c>
      <c r="AK54" s="71" t="e">
        <f>別線⑦!BU61</f>
        <v>#N/A</v>
      </c>
      <c r="AL54" s="71" t="e">
        <f>別線⑦!BV61</f>
        <v>#N/A</v>
      </c>
      <c r="AM54" s="71" t="e">
        <f>別線⑦!BW61</f>
        <v>#N/A</v>
      </c>
      <c r="AN54" s="71" t="e">
        <f>別線⑦!BX61</f>
        <v>#N/A</v>
      </c>
      <c r="AO54" s="71" t="e">
        <f>別線⑦!BY61</f>
        <v>#N/A</v>
      </c>
      <c r="AP54" s="71" t="e">
        <f>別線⑦!BZ61</f>
        <v>#N/A</v>
      </c>
      <c r="AQ54" s="71" t="e">
        <f>別線⑦!CA61</f>
        <v>#N/A</v>
      </c>
      <c r="AR54" s="71" t="e">
        <f>別線⑦!CB61</f>
        <v>#N/A</v>
      </c>
      <c r="AS54" s="71">
        <f>別線⑦!CC61</f>
        <v>0</v>
      </c>
    </row>
    <row r="55" spans="1:45" ht="15" customHeight="1" x14ac:dyDescent="0.15">
      <c r="A55" s="13">
        <v>54</v>
      </c>
      <c r="B55" s="71" t="e">
        <f>別線⑦!AL79</f>
        <v>#N/A</v>
      </c>
      <c r="C55" s="71" t="e">
        <f>別線⑦!AM79</f>
        <v>#N/A</v>
      </c>
      <c r="D55" s="71">
        <f>別線⑦!AN79</f>
        <v>0</v>
      </c>
      <c r="E55" s="71">
        <f>別線⑦!AO79</f>
        <v>0</v>
      </c>
      <c r="F55" s="71">
        <f>別線⑦!AP79</f>
        <v>0</v>
      </c>
      <c r="G55" s="71" t="e">
        <f>別線⑦!AQ79</f>
        <v>#N/A</v>
      </c>
      <c r="H55" s="71" t="e">
        <f>別線⑦!AR79</f>
        <v>#N/A</v>
      </c>
      <c r="I55" s="71" t="e">
        <f>別線⑦!AS79</f>
        <v>#N/A</v>
      </c>
      <c r="J55" s="71" t="e">
        <f>別線⑦!AT79</f>
        <v>#N/A</v>
      </c>
      <c r="K55" s="71" t="e">
        <f>別線⑦!AU79</f>
        <v>#N/A</v>
      </c>
      <c r="L55" s="71" t="e">
        <f>別線⑦!AV79</f>
        <v>#N/A</v>
      </c>
      <c r="M55" s="71" t="e">
        <f>別線⑦!AW79</f>
        <v>#N/A</v>
      </c>
      <c r="N55" s="71" t="e">
        <f>別線⑦!AX79</f>
        <v>#N/A</v>
      </c>
      <c r="O55" s="71">
        <f>別線⑦!AY79</f>
        <v>0</v>
      </c>
      <c r="P55" s="71" t="e">
        <f>別線⑦!AZ79</f>
        <v>#N/A</v>
      </c>
      <c r="Q55" s="71" t="e">
        <f>別線⑦!BA79</f>
        <v>#N/A</v>
      </c>
      <c r="R55" s="71" t="e">
        <f>別線⑦!BB79</f>
        <v>#N/A</v>
      </c>
      <c r="S55" s="71" t="e">
        <f>別線⑦!BC79</f>
        <v>#N/A</v>
      </c>
      <c r="T55" s="71" t="e">
        <f>別線⑦!BD79</f>
        <v>#N/A</v>
      </c>
      <c r="U55" s="71" t="e">
        <f>別線⑦!BE79</f>
        <v>#N/A</v>
      </c>
      <c r="V55" s="71" t="e">
        <f>別線⑦!BF79</f>
        <v>#N/A</v>
      </c>
      <c r="W55" s="71">
        <f>別線⑦!BG79</f>
        <v>0</v>
      </c>
      <c r="X55" s="71">
        <f>別線⑦!BH79</f>
        <v>0</v>
      </c>
      <c r="Y55" s="71">
        <f>別線⑦!BI79</f>
        <v>0</v>
      </c>
      <c r="Z55" s="71">
        <f>別線⑦!BJ79</f>
        <v>0</v>
      </c>
      <c r="AA55" s="71">
        <f>別線⑦!BK79</f>
        <v>0</v>
      </c>
      <c r="AB55" s="71">
        <f>別線⑦!BL79</f>
        <v>0</v>
      </c>
      <c r="AC55" s="71">
        <f>別線⑦!BM79</f>
        <v>0</v>
      </c>
      <c r="AD55" s="71">
        <f>別線⑦!BN79</f>
        <v>0</v>
      </c>
      <c r="AE55" s="71">
        <f>別線⑦!BO79</f>
        <v>0</v>
      </c>
      <c r="AF55" s="71">
        <f>別線⑦!BP79</f>
        <v>0</v>
      </c>
      <c r="AG55" s="71" t="e">
        <f>別線⑦!BQ79</f>
        <v>#N/A</v>
      </c>
      <c r="AH55" s="71" t="e">
        <f>別線⑦!BR79</f>
        <v>#N/A</v>
      </c>
      <c r="AI55" s="71" t="e">
        <f>別線⑦!BS79</f>
        <v>#N/A</v>
      </c>
      <c r="AJ55" s="71" t="e">
        <f>別線⑦!BT79</f>
        <v>#N/A</v>
      </c>
      <c r="AK55" s="71" t="e">
        <f>別線⑦!BU79</f>
        <v>#N/A</v>
      </c>
      <c r="AL55" s="71" t="e">
        <f>別線⑦!BV79</f>
        <v>#N/A</v>
      </c>
      <c r="AM55" s="71" t="e">
        <f>別線⑦!BW79</f>
        <v>#N/A</v>
      </c>
      <c r="AN55" s="71" t="e">
        <f>別線⑦!BX79</f>
        <v>#N/A</v>
      </c>
      <c r="AO55" s="71" t="e">
        <f>別線⑦!BY79</f>
        <v>#N/A</v>
      </c>
      <c r="AP55" s="71" t="e">
        <f>別線⑦!BZ79</f>
        <v>#N/A</v>
      </c>
      <c r="AQ55" s="71" t="e">
        <f>別線⑦!CA79</f>
        <v>#N/A</v>
      </c>
      <c r="AR55" s="71" t="e">
        <f>別線⑦!CB79</f>
        <v>#N/A</v>
      </c>
      <c r="AS55" s="71">
        <f>別線⑦!CC79</f>
        <v>0</v>
      </c>
    </row>
    <row r="56" spans="1:45" ht="15" customHeight="1" x14ac:dyDescent="0.15">
      <c r="A56" s="13">
        <v>55</v>
      </c>
      <c r="B56" s="71" t="e">
        <f>別線⑦!AL97</f>
        <v>#N/A</v>
      </c>
      <c r="C56" s="71" t="e">
        <f>別線⑦!AM97</f>
        <v>#N/A</v>
      </c>
      <c r="D56" s="71">
        <f>別線⑦!AN97</f>
        <v>0</v>
      </c>
      <c r="E56" s="71">
        <f>別線⑦!AO97</f>
        <v>0</v>
      </c>
      <c r="F56" s="71">
        <f>別線⑦!AP97</f>
        <v>0</v>
      </c>
      <c r="G56" s="71" t="e">
        <f>別線⑦!AQ97</f>
        <v>#N/A</v>
      </c>
      <c r="H56" s="71" t="e">
        <f>別線⑦!AR97</f>
        <v>#N/A</v>
      </c>
      <c r="I56" s="71" t="e">
        <f>別線⑦!AS97</f>
        <v>#N/A</v>
      </c>
      <c r="J56" s="71" t="e">
        <f>別線⑦!AT97</f>
        <v>#N/A</v>
      </c>
      <c r="K56" s="71" t="e">
        <f>別線⑦!AU97</f>
        <v>#N/A</v>
      </c>
      <c r="L56" s="71" t="e">
        <f>別線⑦!AV97</f>
        <v>#N/A</v>
      </c>
      <c r="M56" s="71" t="e">
        <f>別線⑦!AW97</f>
        <v>#N/A</v>
      </c>
      <c r="N56" s="71" t="e">
        <f>別線⑦!AX97</f>
        <v>#N/A</v>
      </c>
      <c r="O56" s="71">
        <f>別線⑦!AY97</f>
        <v>0</v>
      </c>
      <c r="P56" s="71" t="e">
        <f>別線⑦!AZ97</f>
        <v>#N/A</v>
      </c>
      <c r="Q56" s="71" t="e">
        <f>別線⑦!BA97</f>
        <v>#N/A</v>
      </c>
      <c r="R56" s="71" t="e">
        <f>別線⑦!BB97</f>
        <v>#N/A</v>
      </c>
      <c r="S56" s="71" t="e">
        <f>別線⑦!BC97</f>
        <v>#N/A</v>
      </c>
      <c r="T56" s="71" t="e">
        <f>別線⑦!BD97</f>
        <v>#N/A</v>
      </c>
      <c r="U56" s="71" t="e">
        <f>別線⑦!BE97</f>
        <v>#N/A</v>
      </c>
      <c r="V56" s="71" t="e">
        <f>別線⑦!BF97</f>
        <v>#N/A</v>
      </c>
      <c r="W56" s="71">
        <f>別線⑦!BG97</f>
        <v>0</v>
      </c>
      <c r="X56" s="71">
        <f>別線⑦!BH97</f>
        <v>0</v>
      </c>
      <c r="Y56" s="71">
        <f>別線⑦!BI97</f>
        <v>0</v>
      </c>
      <c r="Z56" s="71">
        <f>別線⑦!BJ97</f>
        <v>0</v>
      </c>
      <c r="AA56" s="71">
        <f>別線⑦!BK97</f>
        <v>0</v>
      </c>
      <c r="AB56" s="71">
        <f>別線⑦!BL97</f>
        <v>0</v>
      </c>
      <c r="AC56" s="71">
        <f>別線⑦!BM97</f>
        <v>0</v>
      </c>
      <c r="AD56" s="71">
        <f>別線⑦!BN97</f>
        <v>0</v>
      </c>
      <c r="AE56" s="71">
        <f>別線⑦!BO97</f>
        <v>0</v>
      </c>
      <c r="AF56" s="71">
        <f>別線⑦!BP97</f>
        <v>0</v>
      </c>
      <c r="AG56" s="71" t="e">
        <f>別線⑦!BQ97</f>
        <v>#N/A</v>
      </c>
      <c r="AH56" s="71" t="e">
        <f>別線⑦!BR97</f>
        <v>#N/A</v>
      </c>
      <c r="AI56" s="71" t="e">
        <f>別線⑦!BS97</f>
        <v>#N/A</v>
      </c>
      <c r="AJ56" s="71" t="e">
        <f>別線⑦!BT97</f>
        <v>#N/A</v>
      </c>
      <c r="AK56" s="71" t="e">
        <f>別線⑦!BU97</f>
        <v>#N/A</v>
      </c>
      <c r="AL56" s="71" t="e">
        <f>別線⑦!BV97</f>
        <v>#N/A</v>
      </c>
      <c r="AM56" s="71" t="e">
        <f>別線⑦!BW97</f>
        <v>#N/A</v>
      </c>
      <c r="AN56" s="71" t="e">
        <f>別線⑦!BX97</f>
        <v>#N/A</v>
      </c>
      <c r="AO56" s="71" t="e">
        <f>別線⑦!BY97</f>
        <v>#N/A</v>
      </c>
      <c r="AP56" s="71" t="e">
        <f>別線⑦!BZ97</f>
        <v>#N/A</v>
      </c>
      <c r="AQ56" s="71" t="e">
        <f>別線⑦!CA97</f>
        <v>#N/A</v>
      </c>
      <c r="AR56" s="71" t="e">
        <f>別線⑦!CB97</f>
        <v>#N/A</v>
      </c>
      <c r="AS56" s="71">
        <f>別線⑦!CC97</f>
        <v>0</v>
      </c>
    </row>
    <row r="57" spans="1:45" ht="15" customHeight="1" x14ac:dyDescent="0.15">
      <c r="A57" s="13">
        <v>56</v>
      </c>
      <c r="B57" s="71" t="e">
        <f>'別線⑧　5'!AL25</f>
        <v>#N/A</v>
      </c>
      <c r="C57" s="71" t="e">
        <f>'別線⑧　5'!AM25</f>
        <v>#N/A</v>
      </c>
      <c r="D57" s="71">
        <f>'別線⑧　5'!AN25</f>
        <v>0</v>
      </c>
      <c r="E57" s="71">
        <f>'別線⑧　5'!AO25</f>
        <v>0</v>
      </c>
      <c r="F57" s="71">
        <f>'別線⑧　5'!AP25</f>
        <v>0</v>
      </c>
      <c r="G57" s="71" t="e">
        <f>'別線⑧　5'!AQ25</f>
        <v>#N/A</v>
      </c>
      <c r="H57" s="71" t="e">
        <f>'別線⑧　5'!AR25</f>
        <v>#N/A</v>
      </c>
      <c r="I57" s="71" t="e">
        <f>'別線⑧　5'!AS25</f>
        <v>#N/A</v>
      </c>
      <c r="J57" s="71" t="e">
        <f>'別線⑧　5'!AT25</f>
        <v>#N/A</v>
      </c>
      <c r="K57" s="71" t="e">
        <f>'別線⑧　5'!AU25</f>
        <v>#N/A</v>
      </c>
      <c r="L57" s="71" t="e">
        <f>'別線⑧　5'!AV25</f>
        <v>#N/A</v>
      </c>
      <c r="M57" s="71" t="e">
        <f>'別線⑧　5'!AW25</f>
        <v>#N/A</v>
      </c>
      <c r="N57" s="71" t="e">
        <f>'別線⑧　5'!AX25</f>
        <v>#N/A</v>
      </c>
      <c r="O57" s="71">
        <f>'別線⑧　5'!AY25</f>
        <v>0</v>
      </c>
      <c r="P57" s="71" t="e">
        <f>'別線⑧　5'!AZ25</f>
        <v>#N/A</v>
      </c>
      <c r="Q57" s="71" t="e">
        <f>'別線⑧　5'!BA25</f>
        <v>#N/A</v>
      </c>
      <c r="R57" s="71" t="e">
        <f>'別線⑧　5'!BB25</f>
        <v>#N/A</v>
      </c>
      <c r="S57" s="71" t="e">
        <f>'別線⑧　5'!BC25</f>
        <v>#N/A</v>
      </c>
      <c r="T57" s="71" t="e">
        <f>'別線⑧　5'!BD25</f>
        <v>#N/A</v>
      </c>
      <c r="U57" s="71" t="e">
        <f>'別線⑧　5'!BE25</f>
        <v>#N/A</v>
      </c>
      <c r="V57" s="71" t="e">
        <f>'別線⑧　5'!BF25</f>
        <v>#N/A</v>
      </c>
      <c r="W57" s="71">
        <f>'別線⑧　5'!BG25</f>
        <v>0</v>
      </c>
      <c r="X57" s="71">
        <f>'別線⑧　5'!BH25</f>
        <v>0</v>
      </c>
      <c r="Y57" s="71">
        <f>'別線⑧　5'!BI25</f>
        <v>0</v>
      </c>
      <c r="Z57" s="71">
        <f>'別線⑧　5'!BJ25</f>
        <v>0</v>
      </c>
      <c r="AA57" s="71">
        <f>'別線⑧　5'!BK25</f>
        <v>0</v>
      </c>
      <c r="AB57" s="71">
        <f>'別線⑧　5'!BL25</f>
        <v>0</v>
      </c>
      <c r="AC57" s="71">
        <f>'別線⑧　5'!BM25</f>
        <v>0</v>
      </c>
      <c r="AD57" s="71">
        <f>'別線⑧　5'!BN25</f>
        <v>0</v>
      </c>
      <c r="AE57" s="71">
        <f>'別線⑧　5'!BO25</f>
        <v>0</v>
      </c>
      <c r="AF57" s="71">
        <f>'別線⑧　5'!BP25</f>
        <v>0</v>
      </c>
      <c r="AG57" s="71" t="e">
        <f>'別線⑧　5'!BQ25</f>
        <v>#N/A</v>
      </c>
      <c r="AH57" s="71" t="e">
        <f>'別線⑧　5'!BR25</f>
        <v>#N/A</v>
      </c>
      <c r="AI57" s="71" t="e">
        <f>'別線⑧　5'!BS25</f>
        <v>#N/A</v>
      </c>
      <c r="AJ57" s="71" t="e">
        <f>'別線⑧　5'!BT25</f>
        <v>#N/A</v>
      </c>
      <c r="AK57" s="71" t="e">
        <f>'別線⑧　5'!BU25</f>
        <v>#N/A</v>
      </c>
      <c r="AL57" s="71" t="e">
        <f>'別線⑧　5'!BV25</f>
        <v>#N/A</v>
      </c>
      <c r="AM57" s="71" t="e">
        <f>'別線⑧　5'!BW25</f>
        <v>#N/A</v>
      </c>
      <c r="AN57" s="71" t="e">
        <f>'別線⑧　5'!BX25</f>
        <v>#N/A</v>
      </c>
      <c r="AO57" s="71" t="e">
        <f>'別線⑧　5'!BY25</f>
        <v>#N/A</v>
      </c>
      <c r="AP57" s="71" t="e">
        <f>'別線⑧　5'!BZ25</f>
        <v>#N/A</v>
      </c>
      <c r="AQ57" s="71" t="e">
        <f>'別線⑧　5'!CA25</f>
        <v>#N/A</v>
      </c>
      <c r="AR57" s="71" t="e">
        <f>'別線⑧　5'!CB25</f>
        <v>#N/A</v>
      </c>
      <c r="AS57" s="71">
        <f>'別線⑧　5'!CC25</f>
        <v>0</v>
      </c>
    </row>
    <row r="58" spans="1:45" ht="15" customHeight="1" x14ac:dyDescent="0.15">
      <c r="A58" s="13">
        <v>57</v>
      </c>
      <c r="B58" s="71" t="e">
        <f>'別線⑧　5'!AL43</f>
        <v>#N/A</v>
      </c>
      <c r="C58" s="71" t="e">
        <f>'別線⑧　5'!AM43</f>
        <v>#N/A</v>
      </c>
      <c r="D58" s="71">
        <f>'別線⑧　5'!AN43</f>
        <v>0</v>
      </c>
      <c r="E58" s="71">
        <f>'別線⑧　5'!AO43</f>
        <v>0</v>
      </c>
      <c r="F58" s="71">
        <f>'別線⑧　5'!AP43</f>
        <v>0</v>
      </c>
      <c r="G58" s="71" t="e">
        <f>'別線⑧　5'!AQ43</f>
        <v>#N/A</v>
      </c>
      <c r="H58" s="71" t="e">
        <f>'別線⑧　5'!AR43</f>
        <v>#N/A</v>
      </c>
      <c r="I58" s="71" t="e">
        <f>'別線⑧　5'!AS43</f>
        <v>#N/A</v>
      </c>
      <c r="J58" s="71" t="e">
        <f>'別線⑧　5'!AT43</f>
        <v>#N/A</v>
      </c>
      <c r="K58" s="71" t="e">
        <f>'別線⑧　5'!AU43</f>
        <v>#N/A</v>
      </c>
      <c r="L58" s="71" t="e">
        <f>'別線⑧　5'!AV43</f>
        <v>#N/A</v>
      </c>
      <c r="M58" s="71" t="e">
        <f>'別線⑧　5'!AW43</f>
        <v>#N/A</v>
      </c>
      <c r="N58" s="71" t="e">
        <f>'別線⑧　5'!AX43</f>
        <v>#N/A</v>
      </c>
      <c r="O58" s="71">
        <f>'別線⑧　5'!AY43</f>
        <v>0</v>
      </c>
      <c r="P58" s="71" t="e">
        <f>'別線⑧　5'!AZ43</f>
        <v>#N/A</v>
      </c>
      <c r="Q58" s="71" t="e">
        <f>'別線⑧　5'!BA43</f>
        <v>#N/A</v>
      </c>
      <c r="R58" s="71" t="e">
        <f>'別線⑧　5'!BB43</f>
        <v>#N/A</v>
      </c>
      <c r="S58" s="71" t="e">
        <f>'別線⑧　5'!BC43</f>
        <v>#N/A</v>
      </c>
      <c r="T58" s="71" t="e">
        <f>'別線⑧　5'!BD43</f>
        <v>#N/A</v>
      </c>
      <c r="U58" s="71" t="e">
        <f>'別線⑧　5'!BE43</f>
        <v>#N/A</v>
      </c>
      <c r="V58" s="71" t="e">
        <f>'別線⑧　5'!BF43</f>
        <v>#N/A</v>
      </c>
      <c r="W58" s="71">
        <f>'別線⑧　5'!BG43</f>
        <v>0</v>
      </c>
      <c r="X58" s="71">
        <f>'別線⑧　5'!BH43</f>
        <v>0</v>
      </c>
      <c r="Y58" s="71">
        <f>'別線⑧　5'!BI43</f>
        <v>0</v>
      </c>
      <c r="Z58" s="71">
        <f>'別線⑧　5'!BJ43</f>
        <v>0</v>
      </c>
      <c r="AA58" s="71">
        <f>'別線⑧　5'!BK43</f>
        <v>0</v>
      </c>
      <c r="AB58" s="71">
        <f>'別線⑧　5'!BL43</f>
        <v>0</v>
      </c>
      <c r="AC58" s="71">
        <f>'別線⑧　5'!BM43</f>
        <v>0</v>
      </c>
      <c r="AD58" s="71">
        <f>'別線⑧　5'!BN43</f>
        <v>0</v>
      </c>
      <c r="AE58" s="71">
        <f>'別線⑧　5'!BO43</f>
        <v>0</v>
      </c>
      <c r="AF58" s="71">
        <f>'別線⑧　5'!BP43</f>
        <v>0</v>
      </c>
      <c r="AG58" s="71" t="e">
        <f>'別線⑧　5'!BQ43</f>
        <v>#N/A</v>
      </c>
      <c r="AH58" s="71" t="e">
        <f>'別線⑧　5'!BR43</f>
        <v>#N/A</v>
      </c>
      <c r="AI58" s="71" t="e">
        <f>'別線⑧　5'!BS43</f>
        <v>#N/A</v>
      </c>
      <c r="AJ58" s="71" t="e">
        <f>'別線⑧　5'!BT43</f>
        <v>#N/A</v>
      </c>
      <c r="AK58" s="71" t="e">
        <f>'別線⑧　5'!BU43</f>
        <v>#N/A</v>
      </c>
      <c r="AL58" s="71" t="e">
        <f>'別線⑧　5'!BV43</f>
        <v>#N/A</v>
      </c>
      <c r="AM58" s="71" t="e">
        <f>'別線⑧　5'!BW43</f>
        <v>#N/A</v>
      </c>
      <c r="AN58" s="71" t="e">
        <f>'別線⑧　5'!BX43</f>
        <v>#N/A</v>
      </c>
      <c r="AO58" s="71" t="e">
        <f>'別線⑧　5'!BY43</f>
        <v>#N/A</v>
      </c>
      <c r="AP58" s="71" t="e">
        <f>'別線⑧　5'!BZ43</f>
        <v>#N/A</v>
      </c>
      <c r="AQ58" s="71" t="e">
        <f>'別線⑧　5'!CA43</f>
        <v>#N/A</v>
      </c>
      <c r="AR58" s="71" t="e">
        <f>'別線⑧　5'!CB43</f>
        <v>#N/A</v>
      </c>
      <c r="AS58" s="71">
        <f>'別線⑧　5'!CC43</f>
        <v>0</v>
      </c>
    </row>
    <row r="59" spans="1:45" ht="15" customHeight="1" x14ac:dyDescent="0.15">
      <c r="A59" s="13">
        <v>58</v>
      </c>
      <c r="B59" s="71" t="e">
        <f>'別線⑧　5'!AL61</f>
        <v>#N/A</v>
      </c>
      <c r="C59" s="71" t="e">
        <f>'別線⑧　5'!AM61</f>
        <v>#N/A</v>
      </c>
      <c r="D59" s="71">
        <f>'別線⑧　5'!AN61</f>
        <v>0</v>
      </c>
      <c r="E59" s="71">
        <f>'別線⑧　5'!AO61</f>
        <v>0</v>
      </c>
      <c r="F59" s="71">
        <f>'別線⑧　5'!AP61</f>
        <v>0</v>
      </c>
      <c r="G59" s="71" t="e">
        <f>'別線⑧　5'!AQ61</f>
        <v>#N/A</v>
      </c>
      <c r="H59" s="71" t="e">
        <f>'別線⑧　5'!AR61</f>
        <v>#N/A</v>
      </c>
      <c r="I59" s="71" t="e">
        <f>'別線⑧　5'!AS61</f>
        <v>#N/A</v>
      </c>
      <c r="J59" s="71" t="e">
        <f>'別線⑧　5'!AT61</f>
        <v>#N/A</v>
      </c>
      <c r="K59" s="71" t="e">
        <f>'別線⑧　5'!AU61</f>
        <v>#N/A</v>
      </c>
      <c r="L59" s="71" t="e">
        <f>'別線⑧　5'!AV61</f>
        <v>#N/A</v>
      </c>
      <c r="M59" s="71" t="e">
        <f>'別線⑧　5'!AW61</f>
        <v>#N/A</v>
      </c>
      <c r="N59" s="71" t="e">
        <f>'別線⑧　5'!AX61</f>
        <v>#N/A</v>
      </c>
      <c r="O59" s="71">
        <f>'別線⑧　5'!AY61</f>
        <v>0</v>
      </c>
      <c r="P59" s="71" t="e">
        <f>'別線⑧　5'!AZ61</f>
        <v>#N/A</v>
      </c>
      <c r="Q59" s="71" t="e">
        <f>'別線⑧　5'!BA61</f>
        <v>#N/A</v>
      </c>
      <c r="R59" s="71" t="e">
        <f>'別線⑧　5'!BB61</f>
        <v>#N/A</v>
      </c>
      <c r="S59" s="71" t="e">
        <f>'別線⑧　5'!BC61</f>
        <v>#N/A</v>
      </c>
      <c r="T59" s="71" t="e">
        <f>'別線⑧　5'!BD61</f>
        <v>#N/A</v>
      </c>
      <c r="U59" s="71" t="e">
        <f>'別線⑧　5'!BE61</f>
        <v>#N/A</v>
      </c>
      <c r="V59" s="71" t="e">
        <f>'別線⑧　5'!BF61</f>
        <v>#N/A</v>
      </c>
      <c r="W59" s="71">
        <f>'別線⑧　5'!BG61</f>
        <v>0</v>
      </c>
      <c r="X59" s="71">
        <f>'別線⑧　5'!BH61</f>
        <v>0</v>
      </c>
      <c r="Y59" s="71">
        <f>'別線⑧　5'!BI61</f>
        <v>0</v>
      </c>
      <c r="Z59" s="71">
        <f>'別線⑧　5'!BJ61</f>
        <v>0</v>
      </c>
      <c r="AA59" s="71">
        <f>'別線⑧　5'!BK61</f>
        <v>0</v>
      </c>
      <c r="AB59" s="71">
        <f>'別線⑧　5'!BL61</f>
        <v>0</v>
      </c>
      <c r="AC59" s="71">
        <f>'別線⑧　5'!BM61</f>
        <v>0</v>
      </c>
      <c r="AD59" s="71">
        <f>'別線⑧　5'!BN61</f>
        <v>0</v>
      </c>
      <c r="AE59" s="71">
        <f>'別線⑧　5'!BO61</f>
        <v>0</v>
      </c>
      <c r="AF59" s="71">
        <f>'別線⑧　5'!BP61</f>
        <v>0</v>
      </c>
      <c r="AG59" s="71" t="e">
        <f>'別線⑧　5'!BQ61</f>
        <v>#N/A</v>
      </c>
      <c r="AH59" s="71" t="e">
        <f>'別線⑧　5'!BR61</f>
        <v>#N/A</v>
      </c>
      <c r="AI59" s="71" t="e">
        <f>'別線⑧　5'!BS61</f>
        <v>#N/A</v>
      </c>
      <c r="AJ59" s="71" t="e">
        <f>'別線⑧　5'!BT61</f>
        <v>#N/A</v>
      </c>
      <c r="AK59" s="71" t="e">
        <f>'別線⑧　5'!BU61</f>
        <v>#N/A</v>
      </c>
      <c r="AL59" s="71" t="e">
        <f>'別線⑧　5'!BV61</f>
        <v>#N/A</v>
      </c>
      <c r="AM59" s="71" t="e">
        <f>'別線⑧　5'!BW61</f>
        <v>#N/A</v>
      </c>
      <c r="AN59" s="71" t="e">
        <f>'別線⑧　5'!BX61</f>
        <v>#N/A</v>
      </c>
      <c r="AO59" s="71" t="e">
        <f>'別線⑧　5'!BY61</f>
        <v>#N/A</v>
      </c>
      <c r="AP59" s="71" t="e">
        <f>'別線⑧　5'!BZ61</f>
        <v>#N/A</v>
      </c>
      <c r="AQ59" s="71" t="e">
        <f>'別線⑧　5'!CA61</f>
        <v>#N/A</v>
      </c>
      <c r="AR59" s="71" t="e">
        <f>'別線⑧　5'!CB61</f>
        <v>#N/A</v>
      </c>
      <c r="AS59" s="71">
        <f>'別線⑧　5'!CC61</f>
        <v>0</v>
      </c>
    </row>
    <row r="60" spans="1:45" ht="15" customHeight="1" x14ac:dyDescent="0.15">
      <c r="A60" s="13">
        <v>59</v>
      </c>
      <c r="B60" s="71" t="e">
        <f>'別線⑧　5'!AL79</f>
        <v>#N/A</v>
      </c>
      <c r="C60" s="71" t="e">
        <f>'別線⑧　5'!AM79</f>
        <v>#N/A</v>
      </c>
      <c r="D60" s="71">
        <f>'別線⑧　5'!AN79</f>
        <v>0</v>
      </c>
      <c r="E60" s="71">
        <f>'別線⑧　5'!AO79</f>
        <v>0</v>
      </c>
      <c r="F60" s="71">
        <f>'別線⑧　5'!AP79</f>
        <v>0</v>
      </c>
      <c r="G60" s="71" t="e">
        <f>'別線⑧　5'!AQ79</f>
        <v>#N/A</v>
      </c>
      <c r="H60" s="71" t="e">
        <f>'別線⑧　5'!AR79</f>
        <v>#N/A</v>
      </c>
      <c r="I60" s="71" t="e">
        <f>'別線⑧　5'!AS79</f>
        <v>#N/A</v>
      </c>
      <c r="J60" s="71" t="e">
        <f>'別線⑧　5'!AT79</f>
        <v>#N/A</v>
      </c>
      <c r="K60" s="71" t="e">
        <f>'別線⑧　5'!AU79</f>
        <v>#N/A</v>
      </c>
      <c r="L60" s="71" t="e">
        <f>'別線⑧　5'!AV79</f>
        <v>#N/A</v>
      </c>
      <c r="M60" s="71" t="e">
        <f>'別線⑧　5'!AW79</f>
        <v>#N/A</v>
      </c>
      <c r="N60" s="71" t="e">
        <f>'別線⑧　5'!AX79</f>
        <v>#N/A</v>
      </c>
      <c r="O60" s="71">
        <f>'別線⑧　5'!AY79</f>
        <v>0</v>
      </c>
      <c r="P60" s="71" t="e">
        <f>'別線⑧　5'!AZ79</f>
        <v>#N/A</v>
      </c>
      <c r="Q60" s="71" t="e">
        <f>'別線⑧　5'!BA79</f>
        <v>#N/A</v>
      </c>
      <c r="R60" s="71" t="e">
        <f>'別線⑧　5'!BB79</f>
        <v>#N/A</v>
      </c>
      <c r="S60" s="71" t="e">
        <f>'別線⑧　5'!BC79</f>
        <v>#N/A</v>
      </c>
      <c r="T60" s="71" t="e">
        <f>'別線⑧　5'!BD79</f>
        <v>#N/A</v>
      </c>
      <c r="U60" s="71" t="e">
        <f>'別線⑧　5'!BE79</f>
        <v>#N/A</v>
      </c>
      <c r="V60" s="71" t="e">
        <f>'別線⑧　5'!BF79</f>
        <v>#N/A</v>
      </c>
      <c r="W60" s="71">
        <f>'別線⑧　5'!BG79</f>
        <v>0</v>
      </c>
      <c r="X60" s="71">
        <f>'別線⑧　5'!BH79</f>
        <v>0</v>
      </c>
      <c r="Y60" s="71">
        <f>'別線⑧　5'!BI79</f>
        <v>0</v>
      </c>
      <c r="Z60" s="71">
        <f>'別線⑧　5'!BJ79</f>
        <v>0</v>
      </c>
      <c r="AA60" s="71">
        <f>'別線⑧　5'!BK79</f>
        <v>0</v>
      </c>
      <c r="AB60" s="71">
        <f>'別線⑧　5'!BL79</f>
        <v>0</v>
      </c>
      <c r="AC60" s="71">
        <f>'別線⑧　5'!BM79</f>
        <v>0</v>
      </c>
      <c r="AD60" s="71">
        <f>'別線⑧　5'!BN79</f>
        <v>0</v>
      </c>
      <c r="AE60" s="71">
        <f>'別線⑧　5'!BO79</f>
        <v>0</v>
      </c>
      <c r="AF60" s="71">
        <f>'別線⑧　5'!BP79</f>
        <v>0</v>
      </c>
      <c r="AG60" s="71" t="e">
        <f>'別線⑧　5'!BQ79</f>
        <v>#N/A</v>
      </c>
      <c r="AH60" s="71" t="e">
        <f>'別線⑧　5'!BR79</f>
        <v>#N/A</v>
      </c>
      <c r="AI60" s="71" t="e">
        <f>'別線⑧　5'!BS79</f>
        <v>#N/A</v>
      </c>
      <c r="AJ60" s="71" t="e">
        <f>'別線⑧　5'!BT79</f>
        <v>#N/A</v>
      </c>
      <c r="AK60" s="71" t="e">
        <f>'別線⑧　5'!BU79</f>
        <v>#N/A</v>
      </c>
      <c r="AL60" s="71" t="e">
        <f>'別線⑧　5'!BV79</f>
        <v>#N/A</v>
      </c>
      <c r="AM60" s="71" t="e">
        <f>'別線⑧　5'!BW79</f>
        <v>#N/A</v>
      </c>
      <c r="AN60" s="71" t="e">
        <f>'別線⑧　5'!BX79</f>
        <v>#N/A</v>
      </c>
      <c r="AO60" s="71" t="e">
        <f>'別線⑧　5'!BY79</f>
        <v>#N/A</v>
      </c>
      <c r="AP60" s="71" t="e">
        <f>'別線⑧　5'!BZ79</f>
        <v>#N/A</v>
      </c>
      <c r="AQ60" s="71" t="e">
        <f>'別線⑧　5'!CA79</f>
        <v>#N/A</v>
      </c>
      <c r="AR60" s="71" t="e">
        <f>'別線⑧　5'!CB79</f>
        <v>#N/A</v>
      </c>
      <c r="AS60" s="71">
        <f>'別線⑧　5'!CC79</f>
        <v>0</v>
      </c>
    </row>
    <row r="61" spans="1:45" ht="15" customHeight="1" x14ac:dyDescent="0.15">
      <c r="A61" s="13">
        <v>60</v>
      </c>
      <c r="B61" s="71" t="e">
        <f>'別線⑧　5'!AL97</f>
        <v>#N/A</v>
      </c>
      <c r="C61" s="71" t="e">
        <f>'別線⑧　5'!AM97</f>
        <v>#N/A</v>
      </c>
      <c r="D61" s="71">
        <f>'別線⑧　5'!AN97</f>
        <v>0</v>
      </c>
      <c r="E61" s="71">
        <f>'別線⑧　5'!AO97</f>
        <v>0</v>
      </c>
      <c r="F61" s="71">
        <f>'別線⑧　5'!AP97</f>
        <v>0</v>
      </c>
      <c r="G61" s="71" t="e">
        <f>'別線⑧　5'!AQ97</f>
        <v>#N/A</v>
      </c>
      <c r="H61" s="71" t="e">
        <f>'別線⑧　5'!AR97</f>
        <v>#N/A</v>
      </c>
      <c r="I61" s="71" t="e">
        <f>'別線⑧　5'!AS97</f>
        <v>#N/A</v>
      </c>
      <c r="J61" s="71" t="e">
        <f>'別線⑧　5'!AT97</f>
        <v>#N/A</v>
      </c>
      <c r="K61" s="71" t="e">
        <f>'別線⑧　5'!AU97</f>
        <v>#N/A</v>
      </c>
      <c r="L61" s="71" t="e">
        <f>'別線⑧　5'!AV97</f>
        <v>#N/A</v>
      </c>
      <c r="M61" s="71" t="e">
        <f>'別線⑧　5'!AW97</f>
        <v>#N/A</v>
      </c>
      <c r="N61" s="71" t="e">
        <f>'別線⑧　5'!AX97</f>
        <v>#N/A</v>
      </c>
      <c r="O61" s="71">
        <f>'別線⑧　5'!AY97</f>
        <v>0</v>
      </c>
      <c r="P61" s="71" t="e">
        <f>'別線⑧　5'!AZ97</f>
        <v>#N/A</v>
      </c>
      <c r="Q61" s="71" t="e">
        <f>'別線⑧　5'!BA97</f>
        <v>#N/A</v>
      </c>
      <c r="R61" s="71" t="e">
        <f>'別線⑧　5'!BB97</f>
        <v>#N/A</v>
      </c>
      <c r="S61" s="71" t="e">
        <f>'別線⑧　5'!BC97</f>
        <v>#N/A</v>
      </c>
      <c r="T61" s="71" t="e">
        <f>'別線⑧　5'!BD97</f>
        <v>#N/A</v>
      </c>
      <c r="U61" s="71" t="e">
        <f>'別線⑧　5'!BE97</f>
        <v>#N/A</v>
      </c>
      <c r="V61" s="71" t="e">
        <f>'別線⑧　5'!BF97</f>
        <v>#N/A</v>
      </c>
      <c r="W61" s="71">
        <f>'別線⑧　5'!BG97</f>
        <v>0</v>
      </c>
      <c r="X61" s="71">
        <f>'別線⑧　5'!BH97</f>
        <v>0</v>
      </c>
      <c r="Y61" s="71">
        <f>'別線⑧　5'!BI97</f>
        <v>0</v>
      </c>
      <c r="Z61" s="71">
        <f>'別線⑧　5'!BJ97</f>
        <v>0</v>
      </c>
      <c r="AA61" s="71">
        <f>'別線⑧　5'!BK97</f>
        <v>0</v>
      </c>
      <c r="AB61" s="71">
        <f>'別線⑧　5'!BL97</f>
        <v>0</v>
      </c>
      <c r="AC61" s="71">
        <f>'別線⑧　5'!BM97</f>
        <v>0</v>
      </c>
      <c r="AD61" s="71">
        <f>'別線⑧　5'!BN97</f>
        <v>0</v>
      </c>
      <c r="AE61" s="71">
        <f>'別線⑧　5'!BO97</f>
        <v>0</v>
      </c>
      <c r="AF61" s="71">
        <f>'別線⑧　5'!BP97</f>
        <v>0</v>
      </c>
      <c r="AG61" s="71" t="e">
        <f>'別線⑧　5'!BQ97</f>
        <v>#N/A</v>
      </c>
      <c r="AH61" s="71" t="e">
        <f>'別線⑧　5'!BR97</f>
        <v>#N/A</v>
      </c>
      <c r="AI61" s="71" t="e">
        <f>'別線⑧　5'!BS97</f>
        <v>#N/A</v>
      </c>
      <c r="AJ61" s="71" t="e">
        <f>'別線⑧　5'!BT97</f>
        <v>#N/A</v>
      </c>
      <c r="AK61" s="71" t="e">
        <f>'別線⑧　5'!BU97</f>
        <v>#N/A</v>
      </c>
      <c r="AL61" s="71" t="e">
        <f>'別線⑧　5'!BV97</f>
        <v>#N/A</v>
      </c>
      <c r="AM61" s="71" t="e">
        <f>'別線⑧　5'!BW97</f>
        <v>#N/A</v>
      </c>
      <c r="AN61" s="71" t="e">
        <f>'別線⑧　5'!BX97</f>
        <v>#N/A</v>
      </c>
      <c r="AO61" s="71" t="e">
        <f>'別線⑧　5'!BY97</f>
        <v>#N/A</v>
      </c>
      <c r="AP61" s="71" t="e">
        <f>'別線⑧　5'!BZ97</f>
        <v>#N/A</v>
      </c>
      <c r="AQ61" s="71" t="e">
        <f>'別線⑧　5'!CA97</f>
        <v>#N/A</v>
      </c>
      <c r="AR61" s="71" t="e">
        <f>'別線⑧　5'!CB97</f>
        <v>#N/A</v>
      </c>
      <c r="AS61" s="71">
        <f>'別線⑧　5'!CC97</f>
        <v>0</v>
      </c>
    </row>
    <row r="62" spans="1:45" ht="15" customHeight="1" x14ac:dyDescent="0.15">
      <c r="A62" s="13">
        <v>61</v>
      </c>
      <c r="B62" s="71" t="e">
        <f>'別線⑨　5'!AL25</f>
        <v>#N/A</v>
      </c>
      <c r="C62" s="71" t="e">
        <f>'別線⑨　5'!AM25</f>
        <v>#N/A</v>
      </c>
      <c r="D62" s="71">
        <f>'別線⑨　5'!AN25</f>
        <v>0</v>
      </c>
      <c r="E62" s="71">
        <f>'別線⑨　5'!AO25</f>
        <v>0</v>
      </c>
      <c r="F62" s="71">
        <f>'別線⑨　5'!AP25</f>
        <v>0</v>
      </c>
      <c r="G62" s="71" t="e">
        <f>'別線⑨　5'!AQ25</f>
        <v>#N/A</v>
      </c>
      <c r="H62" s="71" t="e">
        <f>'別線⑨　5'!AR25</f>
        <v>#N/A</v>
      </c>
      <c r="I62" s="71" t="e">
        <f>'別線⑨　5'!AS25</f>
        <v>#N/A</v>
      </c>
      <c r="J62" s="71" t="e">
        <f>'別線⑨　5'!AT25</f>
        <v>#N/A</v>
      </c>
      <c r="K62" s="71" t="e">
        <f>'別線⑨　5'!AU25</f>
        <v>#N/A</v>
      </c>
      <c r="L62" s="71" t="e">
        <f>'別線⑨　5'!AV25</f>
        <v>#N/A</v>
      </c>
      <c r="M62" s="71" t="e">
        <f>'別線⑨　5'!AW25</f>
        <v>#N/A</v>
      </c>
      <c r="N62" s="71" t="e">
        <f>'別線⑨　5'!AX25</f>
        <v>#N/A</v>
      </c>
      <c r="O62" s="71">
        <f>'別線⑨　5'!AY25</f>
        <v>0</v>
      </c>
      <c r="P62" s="71" t="e">
        <f>'別線⑨　5'!AZ25</f>
        <v>#N/A</v>
      </c>
      <c r="Q62" s="71" t="e">
        <f>'別線⑨　5'!BA25</f>
        <v>#N/A</v>
      </c>
      <c r="R62" s="71" t="e">
        <f>'別線⑨　5'!BB25</f>
        <v>#N/A</v>
      </c>
      <c r="S62" s="71" t="e">
        <f>'別線⑨　5'!BC25</f>
        <v>#N/A</v>
      </c>
      <c r="T62" s="71" t="e">
        <f>'別線⑨　5'!BD25</f>
        <v>#N/A</v>
      </c>
      <c r="U62" s="71" t="e">
        <f>'別線⑨　5'!BE25</f>
        <v>#N/A</v>
      </c>
      <c r="V62" s="71" t="e">
        <f>'別線⑨　5'!BF25</f>
        <v>#N/A</v>
      </c>
      <c r="W62" s="71">
        <f>'別線⑨　5'!BG25</f>
        <v>0</v>
      </c>
      <c r="X62" s="71">
        <f>'別線⑨　5'!BH25</f>
        <v>0</v>
      </c>
      <c r="Y62" s="71">
        <f>'別線⑨　5'!BI25</f>
        <v>0</v>
      </c>
      <c r="Z62" s="71">
        <f>'別線⑨　5'!BJ25</f>
        <v>0</v>
      </c>
      <c r="AA62" s="71">
        <f>'別線⑨　5'!BK25</f>
        <v>0</v>
      </c>
      <c r="AB62" s="71">
        <f>'別線⑨　5'!BL25</f>
        <v>0</v>
      </c>
      <c r="AC62" s="71">
        <f>'別線⑨　5'!BM25</f>
        <v>0</v>
      </c>
      <c r="AD62" s="71">
        <f>'別線⑨　5'!BN25</f>
        <v>0</v>
      </c>
      <c r="AE62" s="71">
        <f>'別線⑨　5'!BO25</f>
        <v>0</v>
      </c>
      <c r="AF62" s="71">
        <f>'別線⑨　5'!BP25</f>
        <v>0</v>
      </c>
      <c r="AG62" s="71" t="e">
        <f>'別線⑨　5'!BQ25</f>
        <v>#N/A</v>
      </c>
      <c r="AH62" s="71" t="e">
        <f>'別線⑨　5'!BR25</f>
        <v>#N/A</v>
      </c>
      <c r="AI62" s="71" t="e">
        <f>'別線⑨　5'!BS25</f>
        <v>#N/A</v>
      </c>
      <c r="AJ62" s="71" t="e">
        <f>'別線⑨　5'!BT25</f>
        <v>#N/A</v>
      </c>
      <c r="AK62" s="71" t="e">
        <f>'別線⑨　5'!BU25</f>
        <v>#N/A</v>
      </c>
      <c r="AL62" s="71" t="e">
        <f>'別線⑨　5'!BV25</f>
        <v>#N/A</v>
      </c>
      <c r="AM62" s="71" t="e">
        <f>'別線⑨　5'!BW25</f>
        <v>#N/A</v>
      </c>
      <c r="AN62" s="71" t="e">
        <f>'別線⑨　5'!BX25</f>
        <v>#N/A</v>
      </c>
      <c r="AO62" s="71" t="e">
        <f>'別線⑨　5'!BY25</f>
        <v>#N/A</v>
      </c>
      <c r="AP62" s="71" t="e">
        <f>'別線⑨　5'!BZ25</f>
        <v>#N/A</v>
      </c>
      <c r="AQ62" s="71" t="e">
        <f>'別線⑨　5'!CA25</f>
        <v>#N/A</v>
      </c>
      <c r="AR62" s="71" t="e">
        <f>'別線⑨　5'!CB25</f>
        <v>#N/A</v>
      </c>
      <c r="AS62" s="71">
        <f>'別線⑨　5'!CC25</f>
        <v>0</v>
      </c>
    </row>
    <row r="63" spans="1:45" ht="15" customHeight="1" x14ac:dyDescent="0.15">
      <c r="A63" s="13">
        <v>62</v>
      </c>
      <c r="B63" s="71" t="e">
        <f>'別線⑨　5'!AL43</f>
        <v>#N/A</v>
      </c>
      <c r="C63" s="71" t="e">
        <f>'別線⑨　5'!AM43</f>
        <v>#N/A</v>
      </c>
      <c r="D63" s="71">
        <f>'別線⑨　5'!AN43</f>
        <v>0</v>
      </c>
      <c r="E63" s="71">
        <f>'別線⑨　5'!AO43</f>
        <v>0</v>
      </c>
      <c r="F63" s="71">
        <f>'別線⑨　5'!AP43</f>
        <v>0</v>
      </c>
      <c r="G63" s="71" t="e">
        <f>'別線⑨　5'!AQ43</f>
        <v>#N/A</v>
      </c>
      <c r="H63" s="71" t="e">
        <f>'別線⑨　5'!AR43</f>
        <v>#N/A</v>
      </c>
      <c r="I63" s="71" t="e">
        <f>'別線⑨　5'!AS43</f>
        <v>#N/A</v>
      </c>
      <c r="J63" s="71" t="e">
        <f>'別線⑨　5'!AT43</f>
        <v>#N/A</v>
      </c>
      <c r="K63" s="71" t="e">
        <f>'別線⑨　5'!AU43</f>
        <v>#N/A</v>
      </c>
      <c r="L63" s="71" t="e">
        <f>'別線⑨　5'!AV43</f>
        <v>#N/A</v>
      </c>
      <c r="M63" s="71" t="e">
        <f>'別線⑨　5'!AW43</f>
        <v>#N/A</v>
      </c>
      <c r="N63" s="71" t="e">
        <f>'別線⑨　5'!AX43</f>
        <v>#N/A</v>
      </c>
      <c r="O63" s="71">
        <f>'別線⑨　5'!AY43</f>
        <v>0</v>
      </c>
      <c r="P63" s="71" t="e">
        <f>'別線⑨　5'!AZ43</f>
        <v>#N/A</v>
      </c>
      <c r="Q63" s="71" t="e">
        <f>'別線⑨　5'!BA43</f>
        <v>#N/A</v>
      </c>
      <c r="R63" s="71" t="e">
        <f>'別線⑨　5'!BB43</f>
        <v>#N/A</v>
      </c>
      <c r="S63" s="71" t="e">
        <f>'別線⑨　5'!BC43</f>
        <v>#N/A</v>
      </c>
      <c r="T63" s="71" t="e">
        <f>'別線⑨　5'!BD43</f>
        <v>#N/A</v>
      </c>
      <c r="U63" s="71" t="e">
        <f>'別線⑨　5'!BE43</f>
        <v>#N/A</v>
      </c>
      <c r="V63" s="71" t="e">
        <f>'別線⑨　5'!BF43</f>
        <v>#N/A</v>
      </c>
      <c r="W63" s="71">
        <f>'別線⑨　5'!BG43</f>
        <v>0</v>
      </c>
      <c r="X63" s="71">
        <f>'別線⑨　5'!BH43</f>
        <v>0</v>
      </c>
      <c r="Y63" s="71">
        <f>'別線⑨　5'!BI43</f>
        <v>0</v>
      </c>
      <c r="Z63" s="71">
        <f>'別線⑨　5'!BJ43</f>
        <v>0</v>
      </c>
      <c r="AA63" s="71">
        <f>'別線⑨　5'!BK43</f>
        <v>0</v>
      </c>
      <c r="AB63" s="71">
        <f>'別線⑨　5'!BL43</f>
        <v>0</v>
      </c>
      <c r="AC63" s="71">
        <f>'別線⑨　5'!BM43</f>
        <v>0</v>
      </c>
      <c r="AD63" s="71">
        <f>'別線⑨　5'!BN43</f>
        <v>0</v>
      </c>
      <c r="AE63" s="71">
        <f>'別線⑨　5'!BO43</f>
        <v>0</v>
      </c>
      <c r="AF63" s="71">
        <f>'別線⑨　5'!BP43</f>
        <v>0</v>
      </c>
      <c r="AG63" s="71" t="e">
        <f>'別線⑨　5'!BQ43</f>
        <v>#N/A</v>
      </c>
      <c r="AH63" s="71" t="e">
        <f>'別線⑨　5'!BR43</f>
        <v>#N/A</v>
      </c>
      <c r="AI63" s="71" t="e">
        <f>'別線⑨　5'!BS43</f>
        <v>#N/A</v>
      </c>
      <c r="AJ63" s="71" t="e">
        <f>'別線⑨　5'!BT43</f>
        <v>#N/A</v>
      </c>
      <c r="AK63" s="71" t="e">
        <f>'別線⑨　5'!BU43</f>
        <v>#N/A</v>
      </c>
      <c r="AL63" s="71" t="e">
        <f>'別線⑨　5'!BV43</f>
        <v>#N/A</v>
      </c>
      <c r="AM63" s="71" t="e">
        <f>'別線⑨　5'!BW43</f>
        <v>#N/A</v>
      </c>
      <c r="AN63" s="71" t="e">
        <f>'別線⑨　5'!BX43</f>
        <v>#N/A</v>
      </c>
      <c r="AO63" s="71" t="e">
        <f>'別線⑨　5'!BY43</f>
        <v>#N/A</v>
      </c>
      <c r="AP63" s="71" t="e">
        <f>'別線⑨　5'!BZ43</f>
        <v>#N/A</v>
      </c>
      <c r="AQ63" s="71" t="e">
        <f>'別線⑨　5'!CA43</f>
        <v>#N/A</v>
      </c>
      <c r="AR63" s="71" t="e">
        <f>'別線⑨　5'!CB43</f>
        <v>#N/A</v>
      </c>
      <c r="AS63" s="71">
        <f>'別線⑨　5'!CC43</f>
        <v>0</v>
      </c>
    </row>
    <row r="64" spans="1:45" ht="15" customHeight="1" x14ac:dyDescent="0.15">
      <c r="A64" s="13">
        <v>63</v>
      </c>
      <c r="B64" s="71" t="e">
        <f>'別線⑨　5'!AL61</f>
        <v>#N/A</v>
      </c>
      <c r="C64" s="71" t="e">
        <f>'別線⑨　5'!AM61</f>
        <v>#N/A</v>
      </c>
      <c r="D64" s="71">
        <f>'別線⑨　5'!AN61</f>
        <v>0</v>
      </c>
      <c r="E64" s="71">
        <f>'別線⑨　5'!AO61</f>
        <v>0</v>
      </c>
      <c r="F64" s="71">
        <f>'別線⑨　5'!AP61</f>
        <v>0</v>
      </c>
      <c r="G64" s="71" t="e">
        <f>'別線⑨　5'!AQ61</f>
        <v>#N/A</v>
      </c>
      <c r="H64" s="71" t="e">
        <f>'別線⑨　5'!AR61</f>
        <v>#N/A</v>
      </c>
      <c r="I64" s="71" t="e">
        <f>'別線⑨　5'!AS61</f>
        <v>#N/A</v>
      </c>
      <c r="J64" s="71" t="e">
        <f>'別線⑨　5'!AT61</f>
        <v>#N/A</v>
      </c>
      <c r="K64" s="71" t="e">
        <f>'別線⑨　5'!AU61</f>
        <v>#N/A</v>
      </c>
      <c r="L64" s="71" t="e">
        <f>'別線⑨　5'!AV61</f>
        <v>#N/A</v>
      </c>
      <c r="M64" s="71" t="e">
        <f>'別線⑨　5'!AW61</f>
        <v>#N/A</v>
      </c>
      <c r="N64" s="71" t="e">
        <f>'別線⑨　5'!AX61</f>
        <v>#N/A</v>
      </c>
      <c r="O64" s="71">
        <f>'別線⑨　5'!AY61</f>
        <v>0</v>
      </c>
      <c r="P64" s="71" t="e">
        <f>'別線⑨　5'!AZ61</f>
        <v>#N/A</v>
      </c>
      <c r="Q64" s="71" t="e">
        <f>'別線⑨　5'!BA61</f>
        <v>#N/A</v>
      </c>
      <c r="R64" s="71" t="e">
        <f>'別線⑨　5'!BB61</f>
        <v>#N/A</v>
      </c>
      <c r="S64" s="71" t="e">
        <f>'別線⑨　5'!BC61</f>
        <v>#N/A</v>
      </c>
      <c r="T64" s="71" t="e">
        <f>'別線⑨　5'!BD61</f>
        <v>#N/A</v>
      </c>
      <c r="U64" s="71" t="e">
        <f>'別線⑨　5'!BE61</f>
        <v>#N/A</v>
      </c>
      <c r="V64" s="71" t="e">
        <f>'別線⑨　5'!BF61</f>
        <v>#N/A</v>
      </c>
      <c r="W64" s="71">
        <f>'別線⑨　5'!BG61</f>
        <v>0</v>
      </c>
      <c r="X64" s="71">
        <f>'別線⑨　5'!BH61</f>
        <v>0</v>
      </c>
      <c r="Y64" s="71">
        <f>'別線⑨　5'!BI61</f>
        <v>0</v>
      </c>
      <c r="Z64" s="71">
        <f>'別線⑨　5'!BJ61</f>
        <v>0</v>
      </c>
      <c r="AA64" s="71">
        <f>'別線⑨　5'!BK61</f>
        <v>0</v>
      </c>
      <c r="AB64" s="71">
        <f>'別線⑨　5'!BL61</f>
        <v>0</v>
      </c>
      <c r="AC64" s="71">
        <f>'別線⑨　5'!BM61</f>
        <v>0</v>
      </c>
      <c r="AD64" s="71">
        <f>'別線⑨　5'!BN61</f>
        <v>0</v>
      </c>
      <c r="AE64" s="71">
        <f>'別線⑨　5'!BO61</f>
        <v>0</v>
      </c>
      <c r="AF64" s="71">
        <f>'別線⑨　5'!BP61</f>
        <v>0</v>
      </c>
      <c r="AG64" s="71" t="e">
        <f>'別線⑨　5'!BQ61</f>
        <v>#N/A</v>
      </c>
      <c r="AH64" s="71" t="e">
        <f>'別線⑨　5'!BR61</f>
        <v>#N/A</v>
      </c>
      <c r="AI64" s="71" t="e">
        <f>'別線⑨　5'!BS61</f>
        <v>#N/A</v>
      </c>
      <c r="AJ64" s="71" t="e">
        <f>'別線⑨　5'!BT61</f>
        <v>#N/A</v>
      </c>
      <c r="AK64" s="71" t="e">
        <f>'別線⑨　5'!BU61</f>
        <v>#N/A</v>
      </c>
      <c r="AL64" s="71" t="e">
        <f>'別線⑨　5'!BV61</f>
        <v>#N/A</v>
      </c>
      <c r="AM64" s="71" t="e">
        <f>'別線⑨　5'!BW61</f>
        <v>#N/A</v>
      </c>
      <c r="AN64" s="71" t="e">
        <f>'別線⑨　5'!BX61</f>
        <v>#N/A</v>
      </c>
      <c r="AO64" s="71" t="e">
        <f>'別線⑨　5'!BY61</f>
        <v>#N/A</v>
      </c>
      <c r="AP64" s="71" t="e">
        <f>'別線⑨　5'!BZ61</f>
        <v>#N/A</v>
      </c>
      <c r="AQ64" s="71" t="e">
        <f>'別線⑨　5'!CA61</f>
        <v>#N/A</v>
      </c>
      <c r="AR64" s="71" t="e">
        <f>'別線⑨　5'!CB61</f>
        <v>#N/A</v>
      </c>
      <c r="AS64" s="71">
        <f>'別線⑨　5'!CC61</f>
        <v>0</v>
      </c>
    </row>
    <row r="65" spans="1:45" ht="15" customHeight="1" x14ac:dyDescent="0.15">
      <c r="A65" s="13">
        <v>64</v>
      </c>
      <c r="B65" s="71" t="e">
        <f>'別線⑨　5'!AL79</f>
        <v>#N/A</v>
      </c>
      <c r="C65" s="71" t="e">
        <f>'別線⑨　5'!AM79</f>
        <v>#N/A</v>
      </c>
      <c r="D65" s="71">
        <f>'別線⑨　5'!AN79</f>
        <v>0</v>
      </c>
      <c r="E65" s="71">
        <f>'別線⑨　5'!AO79</f>
        <v>0</v>
      </c>
      <c r="F65" s="71">
        <f>'別線⑨　5'!AP79</f>
        <v>0</v>
      </c>
      <c r="G65" s="71" t="e">
        <f>'別線⑨　5'!AQ79</f>
        <v>#N/A</v>
      </c>
      <c r="H65" s="71" t="e">
        <f>'別線⑨　5'!AR79</f>
        <v>#N/A</v>
      </c>
      <c r="I65" s="71" t="e">
        <f>'別線⑨　5'!AS79</f>
        <v>#N/A</v>
      </c>
      <c r="J65" s="71" t="e">
        <f>'別線⑨　5'!AT79</f>
        <v>#N/A</v>
      </c>
      <c r="K65" s="71" t="e">
        <f>'別線⑨　5'!AU79</f>
        <v>#N/A</v>
      </c>
      <c r="L65" s="71" t="e">
        <f>'別線⑨　5'!AV79</f>
        <v>#N/A</v>
      </c>
      <c r="M65" s="71" t="e">
        <f>'別線⑨　5'!AW79</f>
        <v>#N/A</v>
      </c>
      <c r="N65" s="71" t="e">
        <f>'別線⑨　5'!AX79</f>
        <v>#N/A</v>
      </c>
      <c r="O65" s="71">
        <f>'別線⑨　5'!AY79</f>
        <v>0</v>
      </c>
      <c r="P65" s="71" t="e">
        <f>'別線⑨　5'!AZ79</f>
        <v>#N/A</v>
      </c>
      <c r="Q65" s="71" t="e">
        <f>'別線⑨　5'!BA79</f>
        <v>#N/A</v>
      </c>
      <c r="R65" s="71" t="e">
        <f>'別線⑨　5'!BB79</f>
        <v>#N/A</v>
      </c>
      <c r="S65" s="71" t="e">
        <f>'別線⑨　5'!BC79</f>
        <v>#N/A</v>
      </c>
      <c r="T65" s="71" t="e">
        <f>'別線⑨　5'!BD79</f>
        <v>#N/A</v>
      </c>
      <c r="U65" s="71" t="e">
        <f>'別線⑨　5'!BE79</f>
        <v>#N/A</v>
      </c>
      <c r="V65" s="71" t="e">
        <f>'別線⑨　5'!BF79</f>
        <v>#N/A</v>
      </c>
      <c r="W65" s="71">
        <f>'別線⑨　5'!BG79</f>
        <v>0</v>
      </c>
      <c r="X65" s="71">
        <f>'別線⑨　5'!BH79</f>
        <v>0</v>
      </c>
      <c r="Y65" s="71">
        <f>'別線⑨　5'!BI79</f>
        <v>0</v>
      </c>
      <c r="Z65" s="71">
        <f>'別線⑨　5'!BJ79</f>
        <v>0</v>
      </c>
      <c r="AA65" s="71">
        <f>'別線⑨　5'!BK79</f>
        <v>0</v>
      </c>
      <c r="AB65" s="71">
        <f>'別線⑨　5'!BL79</f>
        <v>0</v>
      </c>
      <c r="AC65" s="71">
        <f>'別線⑨　5'!BM79</f>
        <v>0</v>
      </c>
      <c r="AD65" s="71">
        <f>'別線⑨　5'!BN79</f>
        <v>0</v>
      </c>
      <c r="AE65" s="71">
        <f>'別線⑨　5'!BO79</f>
        <v>0</v>
      </c>
      <c r="AF65" s="71">
        <f>'別線⑨　5'!BP79</f>
        <v>0</v>
      </c>
      <c r="AG65" s="71" t="e">
        <f>'別線⑨　5'!BQ79</f>
        <v>#N/A</v>
      </c>
      <c r="AH65" s="71" t="e">
        <f>'別線⑨　5'!BR79</f>
        <v>#N/A</v>
      </c>
      <c r="AI65" s="71" t="e">
        <f>'別線⑨　5'!BS79</f>
        <v>#N/A</v>
      </c>
      <c r="AJ65" s="71" t="e">
        <f>'別線⑨　5'!BT79</f>
        <v>#N/A</v>
      </c>
      <c r="AK65" s="71" t="e">
        <f>'別線⑨　5'!BU79</f>
        <v>#N/A</v>
      </c>
      <c r="AL65" s="71" t="e">
        <f>'別線⑨　5'!BV79</f>
        <v>#N/A</v>
      </c>
      <c r="AM65" s="71" t="e">
        <f>'別線⑨　5'!BW79</f>
        <v>#N/A</v>
      </c>
      <c r="AN65" s="71" t="e">
        <f>'別線⑨　5'!BX79</f>
        <v>#N/A</v>
      </c>
      <c r="AO65" s="71" t="e">
        <f>'別線⑨　5'!BY79</f>
        <v>#N/A</v>
      </c>
      <c r="AP65" s="71" t="e">
        <f>'別線⑨　5'!BZ79</f>
        <v>#N/A</v>
      </c>
      <c r="AQ65" s="71" t="e">
        <f>'別線⑨　5'!CA79</f>
        <v>#N/A</v>
      </c>
      <c r="AR65" s="71" t="e">
        <f>'別線⑨　5'!CB79</f>
        <v>#N/A</v>
      </c>
      <c r="AS65" s="71">
        <f>'別線⑨　5'!CC79</f>
        <v>0</v>
      </c>
    </row>
    <row r="66" spans="1:45" ht="15" customHeight="1" x14ac:dyDescent="0.15">
      <c r="A66" s="13">
        <v>65</v>
      </c>
      <c r="B66" s="71" t="e">
        <f>'別線⑨　5'!AL97</f>
        <v>#N/A</v>
      </c>
      <c r="C66" s="71" t="e">
        <f>'別線⑨　5'!AM97</f>
        <v>#N/A</v>
      </c>
      <c r="D66" s="71">
        <f>'別線⑨　5'!AN97</f>
        <v>0</v>
      </c>
      <c r="E66" s="71">
        <f>'別線⑨　5'!AO97</f>
        <v>0</v>
      </c>
      <c r="F66" s="71">
        <f>'別線⑨　5'!AP97</f>
        <v>0</v>
      </c>
      <c r="G66" s="71" t="e">
        <f>'別線⑨　5'!AQ97</f>
        <v>#N/A</v>
      </c>
      <c r="H66" s="71" t="e">
        <f>'別線⑨　5'!AR97</f>
        <v>#N/A</v>
      </c>
      <c r="I66" s="71" t="e">
        <f>'別線⑨　5'!AS97</f>
        <v>#N/A</v>
      </c>
      <c r="J66" s="71" t="e">
        <f>'別線⑨　5'!AT97</f>
        <v>#N/A</v>
      </c>
      <c r="K66" s="71" t="e">
        <f>'別線⑨　5'!AU97</f>
        <v>#N/A</v>
      </c>
      <c r="L66" s="71" t="e">
        <f>'別線⑨　5'!AV97</f>
        <v>#N/A</v>
      </c>
      <c r="M66" s="71" t="e">
        <f>'別線⑨　5'!AW97</f>
        <v>#N/A</v>
      </c>
      <c r="N66" s="71" t="e">
        <f>'別線⑨　5'!AX97</f>
        <v>#N/A</v>
      </c>
      <c r="O66" s="71">
        <f>'別線⑨　5'!AY97</f>
        <v>0</v>
      </c>
      <c r="P66" s="71" t="e">
        <f>'別線⑨　5'!AZ97</f>
        <v>#N/A</v>
      </c>
      <c r="Q66" s="71" t="e">
        <f>'別線⑨　5'!BA97</f>
        <v>#N/A</v>
      </c>
      <c r="R66" s="71" t="e">
        <f>'別線⑨　5'!BB97</f>
        <v>#N/A</v>
      </c>
      <c r="S66" s="71" t="e">
        <f>'別線⑨　5'!BC97</f>
        <v>#N/A</v>
      </c>
      <c r="T66" s="71" t="e">
        <f>'別線⑨　5'!BD97</f>
        <v>#N/A</v>
      </c>
      <c r="U66" s="71" t="e">
        <f>'別線⑨　5'!BE97</f>
        <v>#N/A</v>
      </c>
      <c r="V66" s="71" t="e">
        <f>'別線⑨　5'!BF97</f>
        <v>#N/A</v>
      </c>
      <c r="W66" s="71">
        <f>'別線⑨　5'!BG97</f>
        <v>0</v>
      </c>
      <c r="X66" s="71">
        <f>'別線⑨　5'!BH97</f>
        <v>0</v>
      </c>
      <c r="Y66" s="71">
        <f>'別線⑨　5'!BI97</f>
        <v>0</v>
      </c>
      <c r="Z66" s="71">
        <f>'別線⑨　5'!BJ97</f>
        <v>0</v>
      </c>
      <c r="AA66" s="71">
        <f>'別線⑨　5'!BK97</f>
        <v>0</v>
      </c>
      <c r="AB66" s="71">
        <f>'別線⑨　5'!BL97</f>
        <v>0</v>
      </c>
      <c r="AC66" s="71">
        <f>'別線⑨　5'!BM97</f>
        <v>0</v>
      </c>
      <c r="AD66" s="71">
        <f>'別線⑨　5'!BN97</f>
        <v>0</v>
      </c>
      <c r="AE66" s="71">
        <f>'別線⑨　5'!BO97</f>
        <v>0</v>
      </c>
      <c r="AF66" s="71">
        <f>'別線⑨　5'!BP97</f>
        <v>0</v>
      </c>
      <c r="AG66" s="71" t="e">
        <f>'別線⑨　5'!BQ97</f>
        <v>#N/A</v>
      </c>
      <c r="AH66" s="71" t="e">
        <f>'別線⑨　5'!BR97</f>
        <v>#N/A</v>
      </c>
      <c r="AI66" s="71" t="e">
        <f>'別線⑨　5'!BS97</f>
        <v>#N/A</v>
      </c>
      <c r="AJ66" s="71" t="e">
        <f>'別線⑨　5'!BT97</f>
        <v>#N/A</v>
      </c>
      <c r="AK66" s="71" t="e">
        <f>'別線⑨　5'!BU97</f>
        <v>#N/A</v>
      </c>
      <c r="AL66" s="71" t="e">
        <f>'別線⑨　5'!BV97</f>
        <v>#N/A</v>
      </c>
      <c r="AM66" s="71" t="e">
        <f>'別線⑨　5'!BW97</f>
        <v>#N/A</v>
      </c>
      <c r="AN66" s="71" t="e">
        <f>'別線⑨　5'!BX97</f>
        <v>#N/A</v>
      </c>
      <c r="AO66" s="71" t="e">
        <f>'別線⑨　5'!BY97</f>
        <v>#N/A</v>
      </c>
      <c r="AP66" s="71" t="e">
        <f>'別線⑨　5'!BZ97</f>
        <v>#N/A</v>
      </c>
      <c r="AQ66" s="71" t="e">
        <f>'別線⑨　5'!CA97</f>
        <v>#N/A</v>
      </c>
      <c r="AR66" s="71" t="e">
        <f>'別線⑨　5'!CB97</f>
        <v>#N/A</v>
      </c>
      <c r="AS66" s="71">
        <f>'別線⑨　5'!CC97</f>
        <v>0</v>
      </c>
    </row>
    <row r="67" spans="1:45" ht="15" customHeight="1" x14ac:dyDescent="0.15">
      <c r="A67" s="13">
        <v>66</v>
      </c>
      <c r="B67" s="71" t="e">
        <f>'別線⑩　5'!AL25</f>
        <v>#N/A</v>
      </c>
      <c r="C67" s="71" t="e">
        <f>'別線⑩　5'!AM25</f>
        <v>#N/A</v>
      </c>
      <c r="D67" s="71">
        <f>'別線⑩　5'!AN25</f>
        <v>0</v>
      </c>
      <c r="E67" s="71">
        <f>'別線⑩　5'!AO25</f>
        <v>0</v>
      </c>
      <c r="F67" s="71">
        <f>'別線⑩　5'!AP25</f>
        <v>0</v>
      </c>
      <c r="G67" s="71" t="e">
        <f>'別線⑩　5'!AQ25</f>
        <v>#N/A</v>
      </c>
      <c r="H67" s="71" t="e">
        <f>'別線⑩　5'!AR25</f>
        <v>#N/A</v>
      </c>
      <c r="I67" s="71" t="e">
        <f>'別線⑩　5'!AS25</f>
        <v>#N/A</v>
      </c>
      <c r="J67" s="71" t="e">
        <f>'別線⑩　5'!AT25</f>
        <v>#N/A</v>
      </c>
      <c r="K67" s="71" t="e">
        <f>'別線⑩　5'!AU25</f>
        <v>#N/A</v>
      </c>
      <c r="L67" s="71" t="e">
        <f>'別線⑩　5'!AV25</f>
        <v>#N/A</v>
      </c>
      <c r="M67" s="71" t="e">
        <f>'別線⑩　5'!AW25</f>
        <v>#N/A</v>
      </c>
      <c r="N67" s="71" t="e">
        <f>'別線⑩　5'!AX25</f>
        <v>#N/A</v>
      </c>
      <c r="O67" s="71">
        <f>'別線⑩　5'!AY25</f>
        <v>0</v>
      </c>
      <c r="P67" s="71" t="e">
        <f>'別線⑩　5'!AZ25</f>
        <v>#N/A</v>
      </c>
      <c r="Q67" s="71" t="e">
        <f>'別線⑩　5'!BA25</f>
        <v>#N/A</v>
      </c>
      <c r="R67" s="71" t="e">
        <f>'別線⑩　5'!BB25</f>
        <v>#N/A</v>
      </c>
      <c r="S67" s="71" t="e">
        <f>'別線⑩　5'!BC25</f>
        <v>#N/A</v>
      </c>
      <c r="T67" s="71" t="e">
        <f>'別線⑩　5'!BD25</f>
        <v>#N/A</v>
      </c>
      <c r="U67" s="71" t="e">
        <f>'別線⑩　5'!BE25</f>
        <v>#N/A</v>
      </c>
      <c r="V67" s="71" t="e">
        <f>'別線⑩　5'!BF25</f>
        <v>#N/A</v>
      </c>
      <c r="W67" s="71">
        <f>'別線⑩　5'!BG25</f>
        <v>0</v>
      </c>
      <c r="X67" s="71">
        <f>'別線⑩　5'!BH25</f>
        <v>0</v>
      </c>
      <c r="Y67" s="71">
        <f>'別線⑩　5'!BI25</f>
        <v>0</v>
      </c>
      <c r="Z67" s="71">
        <f>'別線⑩　5'!BJ25</f>
        <v>0</v>
      </c>
      <c r="AA67" s="71">
        <f>'別線⑩　5'!BK25</f>
        <v>0</v>
      </c>
      <c r="AB67" s="71">
        <f>'別線⑩　5'!BL25</f>
        <v>0</v>
      </c>
      <c r="AC67" s="71">
        <f>'別線⑩　5'!BM25</f>
        <v>0</v>
      </c>
      <c r="AD67" s="71">
        <f>'別線⑩　5'!BN25</f>
        <v>0</v>
      </c>
      <c r="AE67" s="71">
        <f>'別線⑩　5'!BO25</f>
        <v>0</v>
      </c>
      <c r="AF67" s="71">
        <f>'別線⑩　5'!BP25</f>
        <v>0</v>
      </c>
      <c r="AG67" s="71" t="e">
        <f>'別線⑩　5'!BQ25</f>
        <v>#N/A</v>
      </c>
      <c r="AH67" s="71" t="e">
        <f>'別線⑩　5'!BR25</f>
        <v>#N/A</v>
      </c>
      <c r="AI67" s="71" t="e">
        <f>'別線⑩　5'!BS25</f>
        <v>#N/A</v>
      </c>
      <c r="AJ67" s="71" t="e">
        <f>'別線⑩　5'!BT25</f>
        <v>#N/A</v>
      </c>
      <c r="AK67" s="71" t="e">
        <f>'別線⑩　5'!BU25</f>
        <v>#N/A</v>
      </c>
      <c r="AL67" s="71" t="e">
        <f>'別線⑩　5'!BV25</f>
        <v>#N/A</v>
      </c>
      <c r="AM67" s="71" t="e">
        <f>'別線⑩　5'!BW25</f>
        <v>#N/A</v>
      </c>
      <c r="AN67" s="71" t="e">
        <f>'別線⑩　5'!BX25</f>
        <v>#N/A</v>
      </c>
      <c r="AO67" s="71" t="e">
        <f>'別線⑩　5'!BY25</f>
        <v>#N/A</v>
      </c>
      <c r="AP67" s="71" t="e">
        <f>'別線⑩　5'!BZ25</f>
        <v>#N/A</v>
      </c>
      <c r="AQ67" s="71" t="e">
        <f>'別線⑩　5'!CA25</f>
        <v>#N/A</v>
      </c>
      <c r="AR67" s="71" t="e">
        <f>'別線⑩　5'!CB25</f>
        <v>#N/A</v>
      </c>
      <c r="AS67" s="71">
        <f>'別線⑩　5'!CC25</f>
        <v>0</v>
      </c>
    </row>
    <row r="68" spans="1:45" ht="15" customHeight="1" x14ac:dyDescent="0.15">
      <c r="A68" s="13">
        <v>67</v>
      </c>
      <c r="B68" s="71" t="e">
        <f>'別線⑩　5'!AL43</f>
        <v>#N/A</v>
      </c>
      <c r="C68" s="71" t="e">
        <f>'別線⑩　5'!AM43</f>
        <v>#N/A</v>
      </c>
      <c r="D68" s="71">
        <f>'別線⑩　5'!AN43</f>
        <v>0</v>
      </c>
      <c r="E68" s="71">
        <f>'別線⑩　5'!AO43</f>
        <v>0</v>
      </c>
      <c r="F68" s="71">
        <f>'別線⑩　5'!AP43</f>
        <v>0</v>
      </c>
      <c r="G68" s="71" t="e">
        <f>'別線⑩　5'!AQ43</f>
        <v>#N/A</v>
      </c>
      <c r="H68" s="71" t="e">
        <f>'別線⑩　5'!AR43</f>
        <v>#N/A</v>
      </c>
      <c r="I68" s="71" t="e">
        <f>'別線⑩　5'!AS43</f>
        <v>#N/A</v>
      </c>
      <c r="J68" s="71" t="e">
        <f>'別線⑩　5'!AT43</f>
        <v>#N/A</v>
      </c>
      <c r="K68" s="71" t="e">
        <f>'別線⑩　5'!AU43</f>
        <v>#N/A</v>
      </c>
      <c r="L68" s="71" t="e">
        <f>'別線⑩　5'!AV43</f>
        <v>#N/A</v>
      </c>
      <c r="M68" s="71" t="e">
        <f>'別線⑩　5'!AW43</f>
        <v>#N/A</v>
      </c>
      <c r="N68" s="71" t="e">
        <f>'別線⑩　5'!AX43</f>
        <v>#N/A</v>
      </c>
      <c r="O68" s="71">
        <f>'別線⑩　5'!AY43</f>
        <v>0</v>
      </c>
      <c r="P68" s="71" t="e">
        <f>'別線⑩　5'!AZ43</f>
        <v>#N/A</v>
      </c>
      <c r="Q68" s="71" t="e">
        <f>'別線⑩　5'!BA43</f>
        <v>#N/A</v>
      </c>
      <c r="R68" s="71" t="e">
        <f>'別線⑩　5'!BB43</f>
        <v>#N/A</v>
      </c>
      <c r="S68" s="71" t="e">
        <f>'別線⑩　5'!BC43</f>
        <v>#N/A</v>
      </c>
      <c r="T68" s="71" t="e">
        <f>'別線⑩　5'!BD43</f>
        <v>#N/A</v>
      </c>
      <c r="U68" s="71" t="e">
        <f>'別線⑩　5'!BE43</f>
        <v>#N/A</v>
      </c>
      <c r="V68" s="71" t="e">
        <f>'別線⑩　5'!BF43</f>
        <v>#N/A</v>
      </c>
      <c r="W68" s="71">
        <f>'別線⑩　5'!BG43</f>
        <v>0</v>
      </c>
      <c r="X68" s="71">
        <f>'別線⑩　5'!BH43</f>
        <v>0</v>
      </c>
      <c r="Y68" s="71">
        <f>'別線⑩　5'!BI43</f>
        <v>0</v>
      </c>
      <c r="Z68" s="71">
        <f>'別線⑩　5'!BJ43</f>
        <v>0</v>
      </c>
      <c r="AA68" s="71">
        <f>'別線⑩　5'!BK43</f>
        <v>0</v>
      </c>
      <c r="AB68" s="71">
        <f>'別線⑩　5'!BL43</f>
        <v>0</v>
      </c>
      <c r="AC68" s="71">
        <f>'別線⑩　5'!BM43</f>
        <v>0</v>
      </c>
      <c r="AD68" s="71">
        <f>'別線⑩　5'!BN43</f>
        <v>0</v>
      </c>
      <c r="AE68" s="71">
        <f>'別線⑩　5'!BO43</f>
        <v>0</v>
      </c>
      <c r="AF68" s="71">
        <f>'別線⑩　5'!BP43</f>
        <v>0</v>
      </c>
      <c r="AG68" s="71" t="e">
        <f>'別線⑩　5'!BQ43</f>
        <v>#N/A</v>
      </c>
      <c r="AH68" s="71" t="e">
        <f>'別線⑩　5'!BR43</f>
        <v>#N/A</v>
      </c>
      <c r="AI68" s="71" t="e">
        <f>'別線⑩　5'!BS43</f>
        <v>#N/A</v>
      </c>
      <c r="AJ68" s="71" t="e">
        <f>'別線⑩　5'!BT43</f>
        <v>#N/A</v>
      </c>
      <c r="AK68" s="71" t="e">
        <f>'別線⑩　5'!BU43</f>
        <v>#N/A</v>
      </c>
      <c r="AL68" s="71" t="e">
        <f>'別線⑩　5'!BV43</f>
        <v>#N/A</v>
      </c>
      <c r="AM68" s="71" t="e">
        <f>'別線⑩　5'!BW43</f>
        <v>#N/A</v>
      </c>
      <c r="AN68" s="71" t="e">
        <f>'別線⑩　5'!BX43</f>
        <v>#N/A</v>
      </c>
      <c r="AO68" s="71" t="e">
        <f>'別線⑩　5'!BY43</f>
        <v>#N/A</v>
      </c>
      <c r="AP68" s="71" t="e">
        <f>'別線⑩　5'!BZ43</f>
        <v>#N/A</v>
      </c>
      <c r="AQ68" s="71" t="e">
        <f>'別線⑩　5'!CA43</f>
        <v>#N/A</v>
      </c>
      <c r="AR68" s="71" t="e">
        <f>'別線⑩　5'!CB43</f>
        <v>#N/A</v>
      </c>
      <c r="AS68" s="71">
        <f>'別線⑩　5'!CC43</f>
        <v>0</v>
      </c>
    </row>
    <row r="69" spans="1:45" ht="15" customHeight="1" x14ac:dyDescent="0.15">
      <c r="A69" s="13">
        <v>68</v>
      </c>
      <c r="B69" s="71" t="e">
        <f>'別線⑩　5'!AL61</f>
        <v>#N/A</v>
      </c>
      <c r="C69" s="71" t="e">
        <f>'別線⑩　5'!AM61</f>
        <v>#N/A</v>
      </c>
      <c r="D69" s="71">
        <f>'別線⑩　5'!AN61</f>
        <v>0</v>
      </c>
      <c r="E69" s="71">
        <f>'別線⑩　5'!AO61</f>
        <v>0</v>
      </c>
      <c r="F69" s="71">
        <f>'別線⑩　5'!AP61</f>
        <v>0</v>
      </c>
      <c r="G69" s="71" t="e">
        <f>'別線⑩　5'!AQ61</f>
        <v>#N/A</v>
      </c>
      <c r="H69" s="71" t="e">
        <f>'別線⑩　5'!AR61</f>
        <v>#N/A</v>
      </c>
      <c r="I69" s="71" t="e">
        <f>'別線⑩　5'!AS61</f>
        <v>#N/A</v>
      </c>
      <c r="J69" s="71" t="e">
        <f>'別線⑩　5'!AT61</f>
        <v>#N/A</v>
      </c>
      <c r="K69" s="71" t="e">
        <f>'別線⑩　5'!AU61</f>
        <v>#N/A</v>
      </c>
      <c r="L69" s="71" t="e">
        <f>'別線⑩　5'!AV61</f>
        <v>#N/A</v>
      </c>
      <c r="M69" s="71" t="e">
        <f>'別線⑩　5'!AW61</f>
        <v>#N/A</v>
      </c>
      <c r="N69" s="71" t="e">
        <f>'別線⑩　5'!AX61</f>
        <v>#N/A</v>
      </c>
      <c r="O69" s="71">
        <f>'別線⑩　5'!AY61</f>
        <v>0</v>
      </c>
      <c r="P69" s="71" t="e">
        <f>'別線⑩　5'!AZ61</f>
        <v>#N/A</v>
      </c>
      <c r="Q69" s="71" t="e">
        <f>'別線⑩　5'!BA61</f>
        <v>#N/A</v>
      </c>
      <c r="R69" s="71" t="e">
        <f>'別線⑩　5'!BB61</f>
        <v>#N/A</v>
      </c>
      <c r="S69" s="71" t="e">
        <f>'別線⑩　5'!BC61</f>
        <v>#N/A</v>
      </c>
      <c r="T69" s="71" t="e">
        <f>'別線⑩　5'!BD61</f>
        <v>#N/A</v>
      </c>
      <c r="U69" s="71" t="e">
        <f>'別線⑩　5'!BE61</f>
        <v>#N/A</v>
      </c>
      <c r="V69" s="71" t="e">
        <f>'別線⑩　5'!BF61</f>
        <v>#N/A</v>
      </c>
      <c r="W69" s="71">
        <f>'別線⑩　5'!BG61</f>
        <v>0</v>
      </c>
      <c r="X69" s="71">
        <f>'別線⑩　5'!BH61</f>
        <v>0</v>
      </c>
      <c r="Y69" s="71">
        <f>'別線⑩　5'!BI61</f>
        <v>0</v>
      </c>
      <c r="Z69" s="71">
        <f>'別線⑩　5'!BJ61</f>
        <v>0</v>
      </c>
      <c r="AA69" s="71">
        <f>'別線⑩　5'!BK61</f>
        <v>0</v>
      </c>
      <c r="AB69" s="71">
        <f>'別線⑩　5'!BL61</f>
        <v>0</v>
      </c>
      <c r="AC69" s="71">
        <f>'別線⑩　5'!BM61</f>
        <v>0</v>
      </c>
      <c r="AD69" s="71">
        <f>'別線⑩　5'!BN61</f>
        <v>0</v>
      </c>
      <c r="AE69" s="71">
        <f>'別線⑩　5'!BO61</f>
        <v>0</v>
      </c>
      <c r="AF69" s="71">
        <f>'別線⑩　5'!BP61</f>
        <v>0</v>
      </c>
      <c r="AG69" s="71" t="e">
        <f>'別線⑩　5'!BQ61</f>
        <v>#N/A</v>
      </c>
      <c r="AH69" s="71" t="e">
        <f>'別線⑩　5'!BR61</f>
        <v>#N/A</v>
      </c>
      <c r="AI69" s="71" t="e">
        <f>'別線⑩　5'!BS61</f>
        <v>#N/A</v>
      </c>
      <c r="AJ69" s="71" t="e">
        <f>'別線⑩　5'!BT61</f>
        <v>#N/A</v>
      </c>
      <c r="AK69" s="71" t="e">
        <f>'別線⑩　5'!BU61</f>
        <v>#N/A</v>
      </c>
      <c r="AL69" s="71" t="e">
        <f>'別線⑩　5'!BV61</f>
        <v>#N/A</v>
      </c>
      <c r="AM69" s="71" t="e">
        <f>'別線⑩　5'!BW61</f>
        <v>#N/A</v>
      </c>
      <c r="AN69" s="71" t="e">
        <f>'別線⑩　5'!BX61</f>
        <v>#N/A</v>
      </c>
      <c r="AO69" s="71" t="e">
        <f>'別線⑩　5'!BY61</f>
        <v>#N/A</v>
      </c>
      <c r="AP69" s="71" t="e">
        <f>'別線⑩　5'!BZ61</f>
        <v>#N/A</v>
      </c>
      <c r="AQ69" s="71" t="e">
        <f>'別線⑩　5'!CA61</f>
        <v>#N/A</v>
      </c>
      <c r="AR69" s="71" t="e">
        <f>'別線⑩　5'!CB61</f>
        <v>#N/A</v>
      </c>
      <c r="AS69" s="71">
        <f>'別線⑩　5'!CC61</f>
        <v>0</v>
      </c>
    </row>
    <row r="70" spans="1:45" ht="15" customHeight="1" x14ac:dyDescent="0.15">
      <c r="A70" s="13">
        <v>69</v>
      </c>
      <c r="B70" s="71" t="e">
        <f>'別線⑩　5'!AL79</f>
        <v>#N/A</v>
      </c>
      <c r="C70" s="71" t="e">
        <f>'別線⑩　5'!AM79</f>
        <v>#N/A</v>
      </c>
      <c r="D70" s="71">
        <f>'別線⑩　5'!AN79</f>
        <v>0</v>
      </c>
      <c r="E70" s="71">
        <f>'別線⑩　5'!AO79</f>
        <v>0</v>
      </c>
      <c r="F70" s="71">
        <f>'別線⑩　5'!AP79</f>
        <v>0</v>
      </c>
      <c r="G70" s="71" t="e">
        <f>'別線⑩　5'!AQ79</f>
        <v>#N/A</v>
      </c>
      <c r="H70" s="71" t="e">
        <f>'別線⑩　5'!AR79</f>
        <v>#N/A</v>
      </c>
      <c r="I70" s="71" t="e">
        <f>'別線⑩　5'!AS79</f>
        <v>#N/A</v>
      </c>
      <c r="J70" s="71" t="e">
        <f>'別線⑩　5'!AT79</f>
        <v>#N/A</v>
      </c>
      <c r="K70" s="71" t="e">
        <f>'別線⑩　5'!AU79</f>
        <v>#N/A</v>
      </c>
      <c r="L70" s="71" t="e">
        <f>'別線⑩　5'!AV79</f>
        <v>#N/A</v>
      </c>
      <c r="M70" s="71" t="e">
        <f>'別線⑩　5'!AW79</f>
        <v>#N/A</v>
      </c>
      <c r="N70" s="71" t="e">
        <f>'別線⑩　5'!AX79</f>
        <v>#N/A</v>
      </c>
      <c r="O70" s="71">
        <f>'別線⑩　5'!AY79</f>
        <v>0</v>
      </c>
      <c r="P70" s="71" t="e">
        <f>'別線⑩　5'!AZ79</f>
        <v>#N/A</v>
      </c>
      <c r="Q70" s="71" t="e">
        <f>'別線⑩　5'!BA79</f>
        <v>#N/A</v>
      </c>
      <c r="R70" s="71" t="e">
        <f>'別線⑩　5'!BB79</f>
        <v>#N/A</v>
      </c>
      <c r="S70" s="71" t="e">
        <f>'別線⑩　5'!BC79</f>
        <v>#N/A</v>
      </c>
      <c r="T70" s="71" t="e">
        <f>'別線⑩　5'!BD79</f>
        <v>#N/A</v>
      </c>
      <c r="U70" s="71" t="e">
        <f>'別線⑩　5'!BE79</f>
        <v>#N/A</v>
      </c>
      <c r="V70" s="71" t="e">
        <f>'別線⑩　5'!BF79</f>
        <v>#N/A</v>
      </c>
      <c r="W70" s="71">
        <f>'別線⑩　5'!BG79</f>
        <v>0</v>
      </c>
      <c r="X70" s="71">
        <f>'別線⑩　5'!BH79</f>
        <v>0</v>
      </c>
      <c r="Y70" s="71">
        <f>'別線⑩　5'!BI79</f>
        <v>0</v>
      </c>
      <c r="Z70" s="71">
        <f>'別線⑩　5'!BJ79</f>
        <v>0</v>
      </c>
      <c r="AA70" s="71">
        <f>'別線⑩　5'!BK79</f>
        <v>0</v>
      </c>
      <c r="AB70" s="71">
        <f>'別線⑩　5'!BL79</f>
        <v>0</v>
      </c>
      <c r="AC70" s="71">
        <f>'別線⑩　5'!BM79</f>
        <v>0</v>
      </c>
      <c r="AD70" s="71">
        <f>'別線⑩　5'!BN79</f>
        <v>0</v>
      </c>
      <c r="AE70" s="71">
        <f>'別線⑩　5'!BO79</f>
        <v>0</v>
      </c>
      <c r="AF70" s="71">
        <f>'別線⑩　5'!BP79</f>
        <v>0</v>
      </c>
      <c r="AG70" s="71" t="e">
        <f>'別線⑩　5'!BQ79</f>
        <v>#N/A</v>
      </c>
      <c r="AH70" s="71" t="e">
        <f>'別線⑩　5'!BR79</f>
        <v>#N/A</v>
      </c>
      <c r="AI70" s="71" t="e">
        <f>'別線⑩　5'!BS79</f>
        <v>#N/A</v>
      </c>
      <c r="AJ70" s="71" t="e">
        <f>'別線⑩　5'!BT79</f>
        <v>#N/A</v>
      </c>
      <c r="AK70" s="71" t="e">
        <f>'別線⑩　5'!BU79</f>
        <v>#N/A</v>
      </c>
      <c r="AL70" s="71" t="e">
        <f>'別線⑩　5'!BV79</f>
        <v>#N/A</v>
      </c>
      <c r="AM70" s="71" t="e">
        <f>'別線⑩　5'!BW79</f>
        <v>#N/A</v>
      </c>
      <c r="AN70" s="71" t="e">
        <f>'別線⑩　5'!BX79</f>
        <v>#N/A</v>
      </c>
      <c r="AO70" s="71" t="e">
        <f>'別線⑩　5'!BY79</f>
        <v>#N/A</v>
      </c>
      <c r="AP70" s="71" t="e">
        <f>'別線⑩　5'!BZ79</f>
        <v>#N/A</v>
      </c>
      <c r="AQ70" s="71" t="e">
        <f>'別線⑩　5'!CA79</f>
        <v>#N/A</v>
      </c>
      <c r="AR70" s="71" t="e">
        <f>'別線⑩　5'!CB79</f>
        <v>#N/A</v>
      </c>
      <c r="AS70" s="71">
        <f>'別線⑩　5'!CC79</f>
        <v>0</v>
      </c>
    </row>
    <row r="71" spans="1:45" ht="15" customHeight="1" x14ac:dyDescent="0.15">
      <c r="A71" s="13">
        <v>70</v>
      </c>
      <c r="B71" s="71" t="e">
        <f>'別線⑩　5'!AL97</f>
        <v>#N/A</v>
      </c>
      <c r="C71" s="71" t="e">
        <f>'別線⑩　5'!AM97</f>
        <v>#N/A</v>
      </c>
      <c r="D71" s="71">
        <f>'別線⑩　5'!AN97</f>
        <v>0</v>
      </c>
      <c r="E71" s="71">
        <f>'別線⑩　5'!AO97</f>
        <v>0</v>
      </c>
      <c r="F71" s="71">
        <f>'別線⑩　5'!AP97</f>
        <v>0</v>
      </c>
      <c r="G71" s="71" t="e">
        <f>'別線⑩　5'!AQ97</f>
        <v>#N/A</v>
      </c>
      <c r="H71" s="71" t="e">
        <f>'別線⑩　5'!AR97</f>
        <v>#N/A</v>
      </c>
      <c r="I71" s="71" t="e">
        <f>'別線⑩　5'!AS97</f>
        <v>#N/A</v>
      </c>
      <c r="J71" s="71" t="e">
        <f>'別線⑩　5'!AT97</f>
        <v>#N/A</v>
      </c>
      <c r="K71" s="71" t="e">
        <f>'別線⑩　5'!AU97</f>
        <v>#N/A</v>
      </c>
      <c r="L71" s="71" t="e">
        <f>'別線⑩　5'!AV97</f>
        <v>#N/A</v>
      </c>
      <c r="M71" s="71" t="e">
        <f>'別線⑩　5'!AW97</f>
        <v>#N/A</v>
      </c>
      <c r="N71" s="71" t="e">
        <f>'別線⑩　5'!AX97</f>
        <v>#N/A</v>
      </c>
      <c r="O71" s="71">
        <f>'別線⑩　5'!AY97</f>
        <v>0</v>
      </c>
      <c r="P71" s="71" t="e">
        <f>'別線⑩　5'!AZ97</f>
        <v>#N/A</v>
      </c>
      <c r="Q71" s="71" t="e">
        <f>'別線⑩　5'!BA97</f>
        <v>#N/A</v>
      </c>
      <c r="R71" s="71" t="e">
        <f>'別線⑩　5'!BB97</f>
        <v>#N/A</v>
      </c>
      <c r="S71" s="71" t="e">
        <f>'別線⑩　5'!BC97</f>
        <v>#N/A</v>
      </c>
      <c r="T71" s="71" t="e">
        <f>'別線⑩　5'!BD97</f>
        <v>#N/A</v>
      </c>
      <c r="U71" s="71" t="e">
        <f>'別線⑩　5'!BE97</f>
        <v>#N/A</v>
      </c>
      <c r="V71" s="71" t="e">
        <f>'別線⑩　5'!BF97</f>
        <v>#N/A</v>
      </c>
      <c r="W71" s="71">
        <f>'別線⑩　5'!BG97</f>
        <v>0</v>
      </c>
      <c r="X71" s="71">
        <f>'別線⑩　5'!BH97</f>
        <v>0</v>
      </c>
      <c r="Y71" s="71">
        <f>'別線⑩　5'!BI97</f>
        <v>0</v>
      </c>
      <c r="Z71" s="71">
        <f>'別線⑩　5'!BJ97</f>
        <v>0</v>
      </c>
      <c r="AA71" s="71">
        <f>'別線⑩　5'!BK97</f>
        <v>0</v>
      </c>
      <c r="AB71" s="71">
        <f>'別線⑩　5'!BL97</f>
        <v>0</v>
      </c>
      <c r="AC71" s="71">
        <f>'別線⑩　5'!BM97</f>
        <v>0</v>
      </c>
      <c r="AD71" s="71">
        <f>'別線⑩　5'!BN97</f>
        <v>0</v>
      </c>
      <c r="AE71" s="71">
        <f>'別線⑩　5'!BO97</f>
        <v>0</v>
      </c>
      <c r="AF71" s="71">
        <f>'別線⑩　5'!BP97</f>
        <v>0</v>
      </c>
      <c r="AG71" s="71" t="e">
        <f>'別線⑩　5'!BQ97</f>
        <v>#N/A</v>
      </c>
      <c r="AH71" s="71" t="e">
        <f>'別線⑩　5'!BR97</f>
        <v>#N/A</v>
      </c>
      <c r="AI71" s="71" t="e">
        <f>'別線⑩　5'!BS97</f>
        <v>#N/A</v>
      </c>
      <c r="AJ71" s="71" t="e">
        <f>'別線⑩　5'!BT97</f>
        <v>#N/A</v>
      </c>
      <c r="AK71" s="71" t="e">
        <f>'別線⑩　5'!BU97</f>
        <v>#N/A</v>
      </c>
      <c r="AL71" s="71" t="e">
        <f>'別線⑩　5'!BV97</f>
        <v>#N/A</v>
      </c>
      <c r="AM71" s="71" t="e">
        <f>'別線⑩　5'!BW97</f>
        <v>#N/A</v>
      </c>
      <c r="AN71" s="71" t="e">
        <f>'別線⑩　5'!BX97</f>
        <v>#N/A</v>
      </c>
      <c r="AO71" s="71" t="e">
        <f>'別線⑩　5'!BY97</f>
        <v>#N/A</v>
      </c>
      <c r="AP71" s="71" t="e">
        <f>'別線⑩　5'!BZ97</f>
        <v>#N/A</v>
      </c>
      <c r="AQ71" s="71" t="e">
        <f>'別線⑩　5'!CA97</f>
        <v>#N/A</v>
      </c>
      <c r="AR71" s="71" t="e">
        <f>'別線⑩　5'!CB97</f>
        <v>#N/A</v>
      </c>
      <c r="AS71" s="71">
        <f>'別線⑩　5'!CC97</f>
        <v>0</v>
      </c>
    </row>
    <row r="72" spans="1:45" ht="15" customHeight="1" x14ac:dyDescent="0.15">
      <c r="A72" s="13">
        <v>71</v>
      </c>
      <c r="B72" s="71" t="e">
        <f>'別線⑪　5'!AL25</f>
        <v>#N/A</v>
      </c>
      <c r="C72" s="71" t="e">
        <f>'別線⑪　5'!AM25</f>
        <v>#N/A</v>
      </c>
      <c r="D72" s="71">
        <f>'別線⑪　5'!AN25</f>
        <v>0</v>
      </c>
      <c r="E72" s="71">
        <f>'別線⑪　5'!AO25</f>
        <v>0</v>
      </c>
      <c r="F72" s="71">
        <f>'別線⑪　5'!AP25</f>
        <v>0</v>
      </c>
      <c r="G72" s="71" t="e">
        <f>'別線⑪　5'!AQ25</f>
        <v>#N/A</v>
      </c>
      <c r="H72" s="71" t="e">
        <f>'別線⑪　5'!AR25</f>
        <v>#N/A</v>
      </c>
      <c r="I72" s="71" t="e">
        <f>'別線⑪　5'!AS25</f>
        <v>#N/A</v>
      </c>
      <c r="J72" s="71" t="e">
        <f>'別線⑪　5'!AT25</f>
        <v>#N/A</v>
      </c>
      <c r="K72" s="71" t="e">
        <f>'別線⑪　5'!AU25</f>
        <v>#N/A</v>
      </c>
      <c r="L72" s="71" t="e">
        <f>'別線⑪　5'!AV25</f>
        <v>#N/A</v>
      </c>
      <c r="M72" s="71" t="e">
        <f>'別線⑪　5'!AW25</f>
        <v>#N/A</v>
      </c>
      <c r="N72" s="71" t="e">
        <f>'別線⑪　5'!AX25</f>
        <v>#N/A</v>
      </c>
      <c r="O72" s="71">
        <f>'別線⑪　5'!AY25</f>
        <v>0</v>
      </c>
      <c r="P72" s="71" t="e">
        <f>'別線⑪　5'!AZ25</f>
        <v>#N/A</v>
      </c>
      <c r="Q72" s="71" t="e">
        <f>'別線⑪　5'!BA25</f>
        <v>#N/A</v>
      </c>
      <c r="R72" s="71" t="e">
        <f>'別線⑪　5'!BB25</f>
        <v>#N/A</v>
      </c>
      <c r="S72" s="71" t="e">
        <f>'別線⑪　5'!BC25</f>
        <v>#N/A</v>
      </c>
      <c r="T72" s="71" t="e">
        <f>'別線⑪　5'!BD25</f>
        <v>#N/A</v>
      </c>
      <c r="U72" s="71" t="e">
        <f>'別線⑪　5'!BE25</f>
        <v>#N/A</v>
      </c>
      <c r="V72" s="71" t="e">
        <f>'別線⑪　5'!BF25</f>
        <v>#N/A</v>
      </c>
      <c r="W72" s="71">
        <f>'別線⑪　5'!BG25</f>
        <v>0</v>
      </c>
      <c r="X72" s="71">
        <f>'別線⑪　5'!BH25</f>
        <v>0</v>
      </c>
      <c r="Y72" s="71">
        <f>'別線⑪　5'!BI25</f>
        <v>0</v>
      </c>
      <c r="Z72" s="71">
        <f>'別線⑪　5'!BJ25</f>
        <v>0</v>
      </c>
      <c r="AA72" s="71">
        <f>'別線⑪　5'!BK25</f>
        <v>0</v>
      </c>
      <c r="AB72" s="71">
        <f>'別線⑪　5'!BL25</f>
        <v>0</v>
      </c>
      <c r="AC72" s="71">
        <f>'別線⑪　5'!BM25</f>
        <v>0</v>
      </c>
      <c r="AD72" s="71">
        <f>'別線⑪　5'!BN25</f>
        <v>0</v>
      </c>
      <c r="AE72" s="71">
        <f>'別線⑪　5'!BO25</f>
        <v>0</v>
      </c>
      <c r="AF72" s="71">
        <f>'別線⑪　5'!BP25</f>
        <v>0</v>
      </c>
      <c r="AG72" s="71" t="e">
        <f>'別線⑪　5'!BQ25</f>
        <v>#N/A</v>
      </c>
      <c r="AH72" s="71" t="e">
        <f>'別線⑪　5'!BR25</f>
        <v>#N/A</v>
      </c>
      <c r="AI72" s="71" t="e">
        <f>'別線⑪　5'!BS25</f>
        <v>#N/A</v>
      </c>
      <c r="AJ72" s="71" t="e">
        <f>'別線⑪　5'!BT25</f>
        <v>#N/A</v>
      </c>
      <c r="AK72" s="71" t="e">
        <f>'別線⑪　5'!BU25</f>
        <v>#N/A</v>
      </c>
      <c r="AL72" s="71" t="e">
        <f>'別線⑪　5'!BV25</f>
        <v>#N/A</v>
      </c>
      <c r="AM72" s="71" t="e">
        <f>'別線⑪　5'!BW25</f>
        <v>#N/A</v>
      </c>
      <c r="AN72" s="71" t="e">
        <f>'別線⑪　5'!BX25</f>
        <v>#N/A</v>
      </c>
      <c r="AO72" s="71" t="e">
        <f>'別線⑪　5'!BY25</f>
        <v>#N/A</v>
      </c>
      <c r="AP72" s="71" t="e">
        <f>'別線⑪　5'!BZ25</f>
        <v>#N/A</v>
      </c>
      <c r="AQ72" s="71" t="e">
        <f>'別線⑪　5'!CA25</f>
        <v>#N/A</v>
      </c>
      <c r="AR72" s="71" t="e">
        <f>'別線⑪　5'!CB25</f>
        <v>#N/A</v>
      </c>
      <c r="AS72" s="71">
        <f>'別線⑪　5'!CC25</f>
        <v>0</v>
      </c>
    </row>
    <row r="73" spans="1:45" ht="15" customHeight="1" x14ac:dyDescent="0.15">
      <c r="A73" s="13">
        <v>72</v>
      </c>
      <c r="B73" s="71" t="e">
        <f>'別線⑪　5'!AL43</f>
        <v>#N/A</v>
      </c>
      <c r="C73" s="71" t="e">
        <f>'別線⑪　5'!AM43</f>
        <v>#N/A</v>
      </c>
      <c r="D73" s="71">
        <f>'別線⑪　5'!AN43</f>
        <v>0</v>
      </c>
      <c r="E73" s="71">
        <f>'別線⑪　5'!AO43</f>
        <v>0</v>
      </c>
      <c r="F73" s="71">
        <f>'別線⑪　5'!AP43</f>
        <v>0</v>
      </c>
      <c r="G73" s="71" t="e">
        <f>'別線⑪　5'!AQ43</f>
        <v>#N/A</v>
      </c>
      <c r="H73" s="71" t="e">
        <f>'別線⑪　5'!AR43</f>
        <v>#N/A</v>
      </c>
      <c r="I73" s="71" t="e">
        <f>'別線⑪　5'!AS43</f>
        <v>#N/A</v>
      </c>
      <c r="J73" s="71" t="e">
        <f>'別線⑪　5'!AT43</f>
        <v>#N/A</v>
      </c>
      <c r="K73" s="71" t="e">
        <f>'別線⑪　5'!AU43</f>
        <v>#N/A</v>
      </c>
      <c r="L73" s="71" t="e">
        <f>'別線⑪　5'!AV43</f>
        <v>#N/A</v>
      </c>
      <c r="M73" s="71" t="e">
        <f>'別線⑪　5'!AW43</f>
        <v>#N/A</v>
      </c>
      <c r="N73" s="71" t="e">
        <f>'別線⑪　5'!AX43</f>
        <v>#N/A</v>
      </c>
      <c r="O73" s="71">
        <f>'別線⑪　5'!AY43</f>
        <v>0</v>
      </c>
      <c r="P73" s="71" t="e">
        <f>'別線⑪　5'!AZ43</f>
        <v>#N/A</v>
      </c>
      <c r="Q73" s="71" t="e">
        <f>'別線⑪　5'!BA43</f>
        <v>#N/A</v>
      </c>
      <c r="R73" s="71" t="e">
        <f>'別線⑪　5'!BB43</f>
        <v>#N/A</v>
      </c>
      <c r="S73" s="71" t="e">
        <f>'別線⑪　5'!BC43</f>
        <v>#N/A</v>
      </c>
      <c r="T73" s="71" t="e">
        <f>'別線⑪　5'!BD43</f>
        <v>#N/A</v>
      </c>
      <c r="U73" s="71" t="e">
        <f>'別線⑪　5'!BE43</f>
        <v>#N/A</v>
      </c>
      <c r="V73" s="71" t="e">
        <f>'別線⑪　5'!BF43</f>
        <v>#N/A</v>
      </c>
      <c r="W73" s="71">
        <f>'別線⑪　5'!BG43</f>
        <v>0</v>
      </c>
      <c r="X73" s="71">
        <f>'別線⑪　5'!BH43</f>
        <v>0</v>
      </c>
      <c r="Y73" s="71">
        <f>'別線⑪　5'!BI43</f>
        <v>0</v>
      </c>
      <c r="Z73" s="71">
        <f>'別線⑪　5'!BJ43</f>
        <v>0</v>
      </c>
      <c r="AA73" s="71">
        <f>'別線⑪　5'!BK43</f>
        <v>0</v>
      </c>
      <c r="AB73" s="71">
        <f>'別線⑪　5'!BL43</f>
        <v>0</v>
      </c>
      <c r="AC73" s="71">
        <f>'別線⑪　5'!BM43</f>
        <v>0</v>
      </c>
      <c r="AD73" s="71">
        <f>'別線⑪　5'!BN43</f>
        <v>0</v>
      </c>
      <c r="AE73" s="71">
        <f>'別線⑪　5'!BO43</f>
        <v>0</v>
      </c>
      <c r="AF73" s="71">
        <f>'別線⑪　5'!BP43</f>
        <v>0</v>
      </c>
      <c r="AG73" s="71" t="e">
        <f>'別線⑪　5'!BQ43</f>
        <v>#N/A</v>
      </c>
      <c r="AH73" s="71" t="e">
        <f>'別線⑪　5'!BR43</f>
        <v>#N/A</v>
      </c>
      <c r="AI73" s="71" t="e">
        <f>'別線⑪　5'!BS43</f>
        <v>#N/A</v>
      </c>
      <c r="AJ73" s="71" t="e">
        <f>'別線⑪　5'!BT43</f>
        <v>#N/A</v>
      </c>
      <c r="AK73" s="71" t="e">
        <f>'別線⑪　5'!BU43</f>
        <v>#N/A</v>
      </c>
      <c r="AL73" s="71" t="e">
        <f>'別線⑪　5'!BV43</f>
        <v>#N/A</v>
      </c>
      <c r="AM73" s="71" t="e">
        <f>'別線⑪　5'!BW43</f>
        <v>#N/A</v>
      </c>
      <c r="AN73" s="71" t="e">
        <f>'別線⑪　5'!BX43</f>
        <v>#N/A</v>
      </c>
      <c r="AO73" s="71" t="e">
        <f>'別線⑪　5'!BY43</f>
        <v>#N/A</v>
      </c>
      <c r="AP73" s="71" t="e">
        <f>'別線⑪　5'!BZ43</f>
        <v>#N/A</v>
      </c>
      <c r="AQ73" s="71" t="e">
        <f>'別線⑪　5'!CA43</f>
        <v>#N/A</v>
      </c>
      <c r="AR73" s="71" t="e">
        <f>'別線⑪　5'!CB43</f>
        <v>#N/A</v>
      </c>
      <c r="AS73" s="71">
        <f>'別線⑪　5'!CC43</f>
        <v>0</v>
      </c>
    </row>
    <row r="74" spans="1:45" ht="15" customHeight="1" x14ac:dyDescent="0.15">
      <c r="A74" s="13">
        <v>73</v>
      </c>
      <c r="B74" s="71" t="e">
        <f>'別線⑪　5'!AL61</f>
        <v>#N/A</v>
      </c>
      <c r="C74" s="71" t="e">
        <f>'別線⑪　5'!AM61</f>
        <v>#N/A</v>
      </c>
      <c r="D74" s="71">
        <f>'別線⑪　5'!AN61</f>
        <v>0</v>
      </c>
      <c r="E74" s="71">
        <f>'別線⑪　5'!AO61</f>
        <v>0</v>
      </c>
      <c r="F74" s="71">
        <f>'別線⑪　5'!AP61</f>
        <v>0</v>
      </c>
      <c r="G74" s="71" t="e">
        <f>'別線⑪　5'!AQ61</f>
        <v>#N/A</v>
      </c>
      <c r="H74" s="71" t="e">
        <f>'別線⑪　5'!AR61</f>
        <v>#N/A</v>
      </c>
      <c r="I74" s="71" t="e">
        <f>'別線⑪　5'!AS61</f>
        <v>#N/A</v>
      </c>
      <c r="J74" s="71" t="e">
        <f>'別線⑪　5'!AT61</f>
        <v>#N/A</v>
      </c>
      <c r="K74" s="71" t="e">
        <f>'別線⑪　5'!AU61</f>
        <v>#N/A</v>
      </c>
      <c r="L74" s="71" t="e">
        <f>'別線⑪　5'!AV61</f>
        <v>#N/A</v>
      </c>
      <c r="M74" s="71" t="e">
        <f>'別線⑪　5'!AW61</f>
        <v>#N/A</v>
      </c>
      <c r="N74" s="71" t="e">
        <f>'別線⑪　5'!AX61</f>
        <v>#N/A</v>
      </c>
      <c r="O74" s="71">
        <f>'別線⑪　5'!AY61</f>
        <v>0</v>
      </c>
      <c r="P74" s="71" t="e">
        <f>'別線⑪　5'!AZ61</f>
        <v>#N/A</v>
      </c>
      <c r="Q74" s="71" t="e">
        <f>'別線⑪　5'!BA61</f>
        <v>#N/A</v>
      </c>
      <c r="R74" s="71" t="e">
        <f>'別線⑪　5'!BB61</f>
        <v>#N/A</v>
      </c>
      <c r="S74" s="71" t="e">
        <f>'別線⑪　5'!BC61</f>
        <v>#N/A</v>
      </c>
      <c r="T74" s="71" t="e">
        <f>'別線⑪　5'!BD61</f>
        <v>#N/A</v>
      </c>
      <c r="U74" s="71" t="e">
        <f>'別線⑪　5'!BE61</f>
        <v>#N/A</v>
      </c>
      <c r="V74" s="71" t="e">
        <f>'別線⑪　5'!BF61</f>
        <v>#N/A</v>
      </c>
      <c r="W74" s="71">
        <f>'別線⑪　5'!BG61</f>
        <v>0</v>
      </c>
      <c r="X74" s="71">
        <f>'別線⑪　5'!BH61</f>
        <v>0</v>
      </c>
      <c r="Y74" s="71">
        <f>'別線⑪　5'!BI61</f>
        <v>0</v>
      </c>
      <c r="Z74" s="71">
        <f>'別線⑪　5'!BJ61</f>
        <v>0</v>
      </c>
      <c r="AA74" s="71">
        <f>'別線⑪　5'!BK61</f>
        <v>0</v>
      </c>
      <c r="AB74" s="71">
        <f>'別線⑪　5'!BL61</f>
        <v>0</v>
      </c>
      <c r="AC74" s="71">
        <f>'別線⑪　5'!BM61</f>
        <v>0</v>
      </c>
      <c r="AD74" s="71">
        <f>'別線⑪　5'!BN61</f>
        <v>0</v>
      </c>
      <c r="AE74" s="71">
        <f>'別線⑪　5'!BO61</f>
        <v>0</v>
      </c>
      <c r="AF74" s="71">
        <f>'別線⑪　5'!BP61</f>
        <v>0</v>
      </c>
      <c r="AG74" s="71" t="e">
        <f>'別線⑪　5'!BQ61</f>
        <v>#N/A</v>
      </c>
      <c r="AH74" s="71" t="e">
        <f>'別線⑪　5'!BR61</f>
        <v>#N/A</v>
      </c>
      <c r="AI74" s="71" t="e">
        <f>'別線⑪　5'!BS61</f>
        <v>#N/A</v>
      </c>
      <c r="AJ74" s="71" t="e">
        <f>'別線⑪　5'!BT61</f>
        <v>#N/A</v>
      </c>
      <c r="AK74" s="71" t="e">
        <f>'別線⑪　5'!BU61</f>
        <v>#N/A</v>
      </c>
      <c r="AL74" s="71" t="e">
        <f>'別線⑪　5'!BV61</f>
        <v>#N/A</v>
      </c>
      <c r="AM74" s="71" t="e">
        <f>'別線⑪　5'!BW61</f>
        <v>#N/A</v>
      </c>
      <c r="AN74" s="71" t="e">
        <f>'別線⑪　5'!BX61</f>
        <v>#N/A</v>
      </c>
      <c r="AO74" s="71" t="e">
        <f>'別線⑪　5'!BY61</f>
        <v>#N/A</v>
      </c>
      <c r="AP74" s="71" t="e">
        <f>'別線⑪　5'!BZ61</f>
        <v>#N/A</v>
      </c>
      <c r="AQ74" s="71" t="e">
        <f>'別線⑪　5'!CA61</f>
        <v>#N/A</v>
      </c>
      <c r="AR74" s="71" t="e">
        <f>'別線⑪　5'!CB61</f>
        <v>#N/A</v>
      </c>
      <c r="AS74" s="71">
        <f>'別線⑪　5'!CC61</f>
        <v>0</v>
      </c>
    </row>
    <row r="75" spans="1:45" ht="15" customHeight="1" x14ac:dyDescent="0.15">
      <c r="A75" s="13">
        <v>74</v>
      </c>
      <c r="B75" s="71" t="e">
        <f>'別線⑪　5'!AL79</f>
        <v>#N/A</v>
      </c>
      <c r="C75" s="71" t="e">
        <f>'別線⑪　5'!AM79</f>
        <v>#N/A</v>
      </c>
      <c r="D75" s="71">
        <f>'別線⑪　5'!AN79</f>
        <v>0</v>
      </c>
      <c r="E75" s="71">
        <f>'別線⑪　5'!AO79</f>
        <v>0</v>
      </c>
      <c r="F75" s="71">
        <f>'別線⑪　5'!AP79</f>
        <v>0</v>
      </c>
      <c r="G75" s="71" t="e">
        <f>'別線⑪　5'!AQ79</f>
        <v>#N/A</v>
      </c>
      <c r="H75" s="71" t="e">
        <f>'別線⑪　5'!AR79</f>
        <v>#N/A</v>
      </c>
      <c r="I75" s="71" t="e">
        <f>'別線⑪　5'!AS79</f>
        <v>#N/A</v>
      </c>
      <c r="J75" s="71" t="e">
        <f>'別線⑪　5'!AT79</f>
        <v>#N/A</v>
      </c>
      <c r="K75" s="71" t="e">
        <f>'別線⑪　5'!AU79</f>
        <v>#N/A</v>
      </c>
      <c r="L75" s="71" t="e">
        <f>'別線⑪　5'!AV79</f>
        <v>#N/A</v>
      </c>
      <c r="M75" s="71" t="e">
        <f>'別線⑪　5'!AW79</f>
        <v>#N/A</v>
      </c>
      <c r="N75" s="71" t="e">
        <f>'別線⑪　5'!AX79</f>
        <v>#N/A</v>
      </c>
      <c r="O75" s="71">
        <f>'別線⑪　5'!AY79</f>
        <v>0</v>
      </c>
      <c r="P75" s="71" t="e">
        <f>'別線⑪　5'!AZ79</f>
        <v>#N/A</v>
      </c>
      <c r="Q75" s="71" t="e">
        <f>'別線⑪　5'!BA79</f>
        <v>#N/A</v>
      </c>
      <c r="R75" s="71" t="e">
        <f>'別線⑪　5'!BB79</f>
        <v>#N/A</v>
      </c>
      <c r="S75" s="71" t="e">
        <f>'別線⑪　5'!BC79</f>
        <v>#N/A</v>
      </c>
      <c r="T75" s="71" t="e">
        <f>'別線⑪　5'!BD79</f>
        <v>#N/A</v>
      </c>
      <c r="U75" s="71" t="e">
        <f>'別線⑪　5'!BE79</f>
        <v>#N/A</v>
      </c>
      <c r="V75" s="71" t="e">
        <f>'別線⑪　5'!BF79</f>
        <v>#N/A</v>
      </c>
      <c r="W75" s="71">
        <f>'別線⑪　5'!BG79</f>
        <v>0</v>
      </c>
      <c r="X75" s="71">
        <f>'別線⑪　5'!BH79</f>
        <v>0</v>
      </c>
      <c r="Y75" s="71">
        <f>'別線⑪　5'!BI79</f>
        <v>0</v>
      </c>
      <c r="Z75" s="71">
        <f>'別線⑪　5'!BJ79</f>
        <v>0</v>
      </c>
      <c r="AA75" s="71">
        <f>'別線⑪　5'!BK79</f>
        <v>0</v>
      </c>
      <c r="AB75" s="71">
        <f>'別線⑪　5'!BL79</f>
        <v>0</v>
      </c>
      <c r="AC75" s="71">
        <f>'別線⑪　5'!BM79</f>
        <v>0</v>
      </c>
      <c r="AD75" s="71">
        <f>'別線⑪　5'!BN79</f>
        <v>0</v>
      </c>
      <c r="AE75" s="71">
        <f>'別線⑪　5'!BO79</f>
        <v>0</v>
      </c>
      <c r="AF75" s="71">
        <f>'別線⑪　5'!BP79</f>
        <v>0</v>
      </c>
      <c r="AG75" s="71" t="e">
        <f>'別線⑪　5'!BQ79</f>
        <v>#N/A</v>
      </c>
      <c r="AH75" s="71" t="e">
        <f>'別線⑪　5'!BR79</f>
        <v>#N/A</v>
      </c>
      <c r="AI75" s="71" t="e">
        <f>'別線⑪　5'!BS79</f>
        <v>#N/A</v>
      </c>
      <c r="AJ75" s="71" t="e">
        <f>'別線⑪　5'!BT79</f>
        <v>#N/A</v>
      </c>
      <c r="AK75" s="71" t="e">
        <f>'別線⑪　5'!BU79</f>
        <v>#N/A</v>
      </c>
      <c r="AL75" s="71" t="e">
        <f>'別線⑪　5'!BV79</f>
        <v>#N/A</v>
      </c>
      <c r="AM75" s="71" t="e">
        <f>'別線⑪　5'!BW79</f>
        <v>#N/A</v>
      </c>
      <c r="AN75" s="71" t="e">
        <f>'別線⑪　5'!BX79</f>
        <v>#N/A</v>
      </c>
      <c r="AO75" s="71" t="e">
        <f>'別線⑪　5'!BY79</f>
        <v>#N/A</v>
      </c>
      <c r="AP75" s="71" t="e">
        <f>'別線⑪　5'!BZ79</f>
        <v>#N/A</v>
      </c>
      <c r="AQ75" s="71" t="e">
        <f>'別線⑪　5'!CA79</f>
        <v>#N/A</v>
      </c>
      <c r="AR75" s="71" t="e">
        <f>'別線⑪　5'!CB79</f>
        <v>#N/A</v>
      </c>
      <c r="AS75" s="71">
        <f>'別線⑪　5'!CC79</f>
        <v>0</v>
      </c>
    </row>
    <row r="76" spans="1:45" ht="15" customHeight="1" x14ac:dyDescent="0.15">
      <c r="A76" s="13">
        <v>75</v>
      </c>
      <c r="B76" s="71" t="e">
        <f>'別線⑪　5'!AL97</f>
        <v>#N/A</v>
      </c>
      <c r="C76" s="71" t="e">
        <f>'別線⑪　5'!AM97</f>
        <v>#N/A</v>
      </c>
      <c r="D76" s="71">
        <f>'別線⑪　5'!AN97</f>
        <v>0</v>
      </c>
      <c r="E76" s="71">
        <f>'別線⑪　5'!AO97</f>
        <v>0</v>
      </c>
      <c r="F76" s="71">
        <f>'別線⑪　5'!AP97</f>
        <v>0</v>
      </c>
      <c r="G76" s="71" t="e">
        <f>'別線⑪　5'!AQ97</f>
        <v>#N/A</v>
      </c>
      <c r="H76" s="71" t="e">
        <f>'別線⑪　5'!AR97</f>
        <v>#N/A</v>
      </c>
      <c r="I76" s="71" t="e">
        <f>'別線⑪　5'!AS97</f>
        <v>#N/A</v>
      </c>
      <c r="J76" s="71" t="e">
        <f>'別線⑪　5'!AT97</f>
        <v>#N/A</v>
      </c>
      <c r="K76" s="71" t="e">
        <f>'別線⑪　5'!AU97</f>
        <v>#N/A</v>
      </c>
      <c r="L76" s="71" t="e">
        <f>'別線⑪　5'!AV97</f>
        <v>#N/A</v>
      </c>
      <c r="M76" s="71" t="e">
        <f>'別線⑪　5'!AW97</f>
        <v>#N/A</v>
      </c>
      <c r="N76" s="71" t="e">
        <f>'別線⑪　5'!AX97</f>
        <v>#N/A</v>
      </c>
      <c r="O76" s="71">
        <f>'別線⑪　5'!AY97</f>
        <v>0</v>
      </c>
      <c r="P76" s="71" t="e">
        <f>'別線⑪　5'!AZ97</f>
        <v>#N/A</v>
      </c>
      <c r="Q76" s="71" t="e">
        <f>'別線⑪　5'!BA97</f>
        <v>#N/A</v>
      </c>
      <c r="R76" s="71" t="e">
        <f>'別線⑪　5'!BB97</f>
        <v>#N/A</v>
      </c>
      <c r="S76" s="71" t="e">
        <f>'別線⑪　5'!BC97</f>
        <v>#N/A</v>
      </c>
      <c r="T76" s="71" t="e">
        <f>'別線⑪　5'!BD97</f>
        <v>#N/A</v>
      </c>
      <c r="U76" s="71" t="e">
        <f>'別線⑪　5'!BE97</f>
        <v>#N/A</v>
      </c>
      <c r="V76" s="71" t="e">
        <f>'別線⑪　5'!BF97</f>
        <v>#N/A</v>
      </c>
      <c r="W76" s="71">
        <f>'別線⑪　5'!BG97</f>
        <v>0</v>
      </c>
      <c r="X76" s="71">
        <f>'別線⑪　5'!BH97</f>
        <v>0</v>
      </c>
      <c r="Y76" s="71">
        <f>'別線⑪　5'!BI97</f>
        <v>0</v>
      </c>
      <c r="Z76" s="71">
        <f>'別線⑪　5'!BJ97</f>
        <v>0</v>
      </c>
      <c r="AA76" s="71">
        <f>'別線⑪　5'!BK97</f>
        <v>0</v>
      </c>
      <c r="AB76" s="71">
        <f>'別線⑪　5'!BL97</f>
        <v>0</v>
      </c>
      <c r="AC76" s="71">
        <f>'別線⑪　5'!BM97</f>
        <v>0</v>
      </c>
      <c r="AD76" s="71">
        <f>'別線⑪　5'!BN97</f>
        <v>0</v>
      </c>
      <c r="AE76" s="71">
        <f>'別線⑪　5'!BO97</f>
        <v>0</v>
      </c>
      <c r="AF76" s="71">
        <f>'別線⑪　5'!BP97</f>
        <v>0</v>
      </c>
      <c r="AG76" s="71" t="e">
        <f>'別線⑪　5'!BQ97</f>
        <v>#N/A</v>
      </c>
      <c r="AH76" s="71" t="e">
        <f>'別線⑪　5'!BR97</f>
        <v>#N/A</v>
      </c>
      <c r="AI76" s="71" t="e">
        <f>'別線⑪　5'!BS97</f>
        <v>#N/A</v>
      </c>
      <c r="AJ76" s="71" t="e">
        <f>'別線⑪　5'!BT97</f>
        <v>#N/A</v>
      </c>
      <c r="AK76" s="71" t="e">
        <f>'別線⑪　5'!BU97</f>
        <v>#N/A</v>
      </c>
      <c r="AL76" s="71" t="e">
        <f>'別線⑪　5'!BV97</f>
        <v>#N/A</v>
      </c>
      <c r="AM76" s="71" t="e">
        <f>'別線⑪　5'!BW97</f>
        <v>#N/A</v>
      </c>
      <c r="AN76" s="71" t="e">
        <f>'別線⑪　5'!BX97</f>
        <v>#N/A</v>
      </c>
      <c r="AO76" s="71" t="e">
        <f>'別線⑪　5'!BY97</f>
        <v>#N/A</v>
      </c>
      <c r="AP76" s="71" t="e">
        <f>'別線⑪　5'!BZ97</f>
        <v>#N/A</v>
      </c>
      <c r="AQ76" s="71" t="e">
        <f>'別線⑪　5'!CA97</f>
        <v>#N/A</v>
      </c>
      <c r="AR76" s="71" t="e">
        <f>'別線⑪　5'!CB97</f>
        <v>#N/A</v>
      </c>
      <c r="AS76" s="71">
        <f>'別線⑪　5'!CC97</f>
        <v>0</v>
      </c>
    </row>
    <row r="77" spans="1:45" ht="15" customHeight="1" x14ac:dyDescent="0.15">
      <c r="A77" s="13">
        <v>76</v>
      </c>
      <c r="B77" s="71" t="e">
        <f>'別線⑫　5'!AL25</f>
        <v>#N/A</v>
      </c>
      <c r="C77" s="71" t="e">
        <f>'別線⑫　5'!AM25</f>
        <v>#N/A</v>
      </c>
      <c r="D77" s="71">
        <f>'別線⑫　5'!AN25</f>
        <v>0</v>
      </c>
      <c r="E77" s="71">
        <f>'別線⑫　5'!AO25</f>
        <v>0</v>
      </c>
      <c r="F77" s="71">
        <f>'別線⑫　5'!AP25</f>
        <v>0</v>
      </c>
      <c r="G77" s="71" t="e">
        <f>'別線⑫　5'!AQ25</f>
        <v>#N/A</v>
      </c>
      <c r="H77" s="71" t="e">
        <f>'別線⑫　5'!AR25</f>
        <v>#N/A</v>
      </c>
      <c r="I77" s="71" t="e">
        <f>'別線⑫　5'!AS25</f>
        <v>#N/A</v>
      </c>
      <c r="J77" s="71" t="e">
        <f>'別線⑫　5'!AT25</f>
        <v>#N/A</v>
      </c>
      <c r="K77" s="71" t="e">
        <f>'別線⑫　5'!AU25</f>
        <v>#N/A</v>
      </c>
      <c r="L77" s="71" t="e">
        <f>'別線⑫　5'!AV25</f>
        <v>#N/A</v>
      </c>
      <c r="M77" s="71" t="e">
        <f>'別線⑫　5'!AW25</f>
        <v>#N/A</v>
      </c>
      <c r="N77" s="71" t="e">
        <f>'別線⑫　5'!AX25</f>
        <v>#N/A</v>
      </c>
      <c r="O77" s="71">
        <f>'別線⑫　5'!AY25</f>
        <v>0</v>
      </c>
      <c r="P77" s="71" t="e">
        <f>'別線⑫　5'!AZ25</f>
        <v>#N/A</v>
      </c>
      <c r="Q77" s="71" t="e">
        <f>'別線⑫　5'!BA25</f>
        <v>#N/A</v>
      </c>
      <c r="R77" s="71" t="e">
        <f>'別線⑫　5'!BB25</f>
        <v>#N/A</v>
      </c>
      <c r="S77" s="71" t="e">
        <f>'別線⑫　5'!BC25</f>
        <v>#N/A</v>
      </c>
      <c r="T77" s="71" t="e">
        <f>'別線⑫　5'!BD25</f>
        <v>#N/A</v>
      </c>
      <c r="U77" s="71" t="e">
        <f>'別線⑫　5'!BE25</f>
        <v>#N/A</v>
      </c>
      <c r="V77" s="71" t="e">
        <f>'別線⑫　5'!BF25</f>
        <v>#N/A</v>
      </c>
      <c r="W77" s="71">
        <f>'別線⑫　5'!BG25</f>
        <v>0</v>
      </c>
      <c r="X77" s="71">
        <f>'別線⑫　5'!BH25</f>
        <v>0</v>
      </c>
      <c r="Y77" s="71">
        <f>'別線⑫　5'!BI25</f>
        <v>0</v>
      </c>
      <c r="Z77" s="71">
        <f>'別線⑫　5'!BJ25</f>
        <v>0</v>
      </c>
      <c r="AA77" s="71">
        <f>'別線⑫　5'!BK25</f>
        <v>0</v>
      </c>
      <c r="AB77" s="71">
        <f>'別線⑫　5'!BL25</f>
        <v>0</v>
      </c>
      <c r="AC77" s="71">
        <f>'別線⑫　5'!BM25</f>
        <v>0</v>
      </c>
      <c r="AD77" s="71">
        <f>'別線⑫　5'!BN25</f>
        <v>0</v>
      </c>
      <c r="AE77" s="71">
        <f>'別線⑫　5'!BO25</f>
        <v>0</v>
      </c>
      <c r="AF77" s="71">
        <f>'別線⑫　5'!BP25</f>
        <v>0</v>
      </c>
      <c r="AG77" s="71" t="e">
        <f>'別線⑫　5'!BQ25</f>
        <v>#N/A</v>
      </c>
      <c r="AH77" s="71" t="e">
        <f>'別線⑫　5'!BR25</f>
        <v>#N/A</v>
      </c>
      <c r="AI77" s="71" t="e">
        <f>'別線⑫　5'!BS25</f>
        <v>#N/A</v>
      </c>
      <c r="AJ77" s="71" t="e">
        <f>'別線⑫　5'!BT25</f>
        <v>#N/A</v>
      </c>
      <c r="AK77" s="71" t="e">
        <f>'別線⑫　5'!BU25</f>
        <v>#N/A</v>
      </c>
      <c r="AL77" s="71" t="e">
        <f>'別線⑫　5'!BV25</f>
        <v>#N/A</v>
      </c>
      <c r="AM77" s="71" t="e">
        <f>'別線⑫　5'!BW25</f>
        <v>#N/A</v>
      </c>
      <c r="AN77" s="71" t="e">
        <f>'別線⑫　5'!BX25</f>
        <v>#N/A</v>
      </c>
      <c r="AO77" s="71" t="e">
        <f>'別線⑫　5'!BY25</f>
        <v>#N/A</v>
      </c>
      <c r="AP77" s="71" t="e">
        <f>'別線⑫　5'!BZ25</f>
        <v>#N/A</v>
      </c>
      <c r="AQ77" s="71" t="e">
        <f>'別線⑫　5'!CA25</f>
        <v>#N/A</v>
      </c>
      <c r="AR77" s="71" t="e">
        <f>'別線⑫　5'!CB25</f>
        <v>#N/A</v>
      </c>
      <c r="AS77" s="71">
        <f>'別線⑫　5'!CC25</f>
        <v>0</v>
      </c>
    </row>
    <row r="78" spans="1:45" ht="15" customHeight="1" x14ac:dyDescent="0.15">
      <c r="A78" s="13">
        <v>77</v>
      </c>
      <c r="B78" s="71" t="e">
        <f>'別線⑫　5'!AL43</f>
        <v>#N/A</v>
      </c>
      <c r="C78" s="71" t="e">
        <f>'別線⑫　5'!AM43</f>
        <v>#N/A</v>
      </c>
      <c r="D78" s="71">
        <f>'別線⑫　5'!AN43</f>
        <v>0</v>
      </c>
      <c r="E78" s="71">
        <f>'別線⑫　5'!AO43</f>
        <v>0</v>
      </c>
      <c r="F78" s="71">
        <f>'別線⑫　5'!AP43</f>
        <v>0</v>
      </c>
      <c r="G78" s="71" t="e">
        <f>'別線⑫　5'!AQ43</f>
        <v>#N/A</v>
      </c>
      <c r="H78" s="71" t="e">
        <f>'別線⑫　5'!AR43</f>
        <v>#N/A</v>
      </c>
      <c r="I78" s="71" t="e">
        <f>'別線⑫　5'!AS43</f>
        <v>#N/A</v>
      </c>
      <c r="J78" s="71" t="e">
        <f>'別線⑫　5'!AT43</f>
        <v>#N/A</v>
      </c>
      <c r="K78" s="71" t="e">
        <f>'別線⑫　5'!AU43</f>
        <v>#N/A</v>
      </c>
      <c r="L78" s="71" t="e">
        <f>'別線⑫　5'!AV43</f>
        <v>#N/A</v>
      </c>
      <c r="M78" s="71" t="e">
        <f>'別線⑫　5'!AW43</f>
        <v>#N/A</v>
      </c>
      <c r="N78" s="71" t="e">
        <f>'別線⑫　5'!AX43</f>
        <v>#N/A</v>
      </c>
      <c r="O78" s="71">
        <f>'別線⑫　5'!AY43</f>
        <v>0</v>
      </c>
      <c r="P78" s="71" t="e">
        <f>'別線⑫　5'!AZ43</f>
        <v>#N/A</v>
      </c>
      <c r="Q78" s="71" t="e">
        <f>'別線⑫　5'!BA43</f>
        <v>#N/A</v>
      </c>
      <c r="R78" s="71" t="e">
        <f>'別線⑫　5'!BB43</f>
        <v>#N/A</v>
      </c>
      <c r="S78" s="71" t="e">
        <f>'別線⑫　5'!BC43</f>
        <v>#N/A</v>
      </c>
      <c r="T78" s="71" t="e">
        <f>'別線⑫　5'!BD43</f>
        <v>#N/A</v>
      </c>
      <c r="U78" s="71" t="e">
        <f>'別線⑫　5'!BE43</f>
        <v>#N/A</v>
      </c>
      <c r="V78" s="71" t="e">
        <f>'別線⑫　5'!BF43</f>
        <v>#N/A</v>
      </c>
      <c r="W78" s="71">
        <f>'別線⑫　5'!BG43</f>
        <v>0</v>
      </c>
      <c r="X78" s="71">
        <f>'別線⑫　5'!BH43</f>
        <v>0</v>
      </c>
      <c r="Y78" s="71">
        <f>'別線⑫　5'!BI43</f>
        <v>0</v>
      </c>
      <c r="Z78" s="71">
        <f>'別線⑫　5'!BJ43</f>
        <v>0</v>
      </c>
      <c r="AA78" s="71">
        <f>'別線⑫　5'!BK43</f>
        <v>0</v>
      </c>
      <c r="AB78" s="71">
        <f>'別線⑫　5'!BL43</f>
        <v>0</v>
      </c>
      <c r="AC78" s="71">
        <f>'別線⑫　5'!BM43</f>
        <v>0</v>
      </c>
      <c r="AD78" s="71">
        <f>'別線⑫　5'!BN43</f>
        <v>0</v>
      </c>
      <c r="AE78" s="71">
        <f>'別線⑫　5'!BO43</f>
        <v>0</v>
      </c>
      <c r="AF78" s="71">
        <f>'別線⑫　5'!BP43</f>
        <v>0</v>
      </c>
      <c r="AG78" s="71" t="e">
        <f>'別線⑫　5'!BQ43</f>
        <v>#N/A</v>
      </c>
      <c r="AH78" s="71" t="e">
        <f>'別線⑫　5'!BR43</f>
        <v>#N/A</v>
      </c>
      <c r="AI78" s="71" t="e">
        <f>'別線⑫　5'!BS43</f>
        <v>#N/A</v>
      </c>
      <c r="AJ78" s="71" t="e">
        <f>'別線⑫　5'!BT43</f>
        <v>#N/A</v>
      </c>
      <c r="AK78" s="71" t="e">
        <f>'別線⑫　5'!BU43</f>
        <v>#N/A</v>
      </c>
      <c r="AL78" s="71" t="e">
        <f>'別線⑫　5'!BV43</f>
        <v>#N/A</v>
      </c>
      <c r="AM78" s="71" t="e">
        <f>'別線⑫　5'!BW43</f>
        <v>#N/A</v>
      </c>
      <c r="AN78" s="71" t="e">
        <f>'別線⑫　5'!BX43</f>
        <v>#N/A</v>
      </c>
      <c r="AO78" s="71" t="e">
        <f>'別線⑫　5'!BY43</f>
        <v>#N/A</v>
      </c>
      <c r="AP78" s="71" t="e">
        <f>'別線⑫　5'!BZ43</f>
        <v>#N/A</v>
      </c>
      <c r="AQ78" s="71" t="e">
        <f>'別線⑫　5'!CA43</f>
        <v>#N/A</v>
      </c>
      <c r="AR78" s="71" t="e">
        <f>'別線⑫　5'!CB43</f>
        <v>#N/A</v>
      </c>
      <c r="AS78" s="71">
        <f>'別線⑫　5'!CC43</f>
        <v>0</v>
      </c>
    </row>
    <row r="79" spans="1:45" ht="15" customHeight="1" x14ac:dyDescent="0.15">
      <c r="A79" s="13">
        <v>78</v>
      </c>
      <c r="B79" s="71" t="e">
        <f>'別線⑫　5'!AL61</f>
        <v>#N/A</v>
      </c>
      <c r="C79" s="71" t="e">
        <f>'別線⑫　5'!AM61</f>
        <v>#N/A</v>
      </c>
      <c r="D79" s="71">
        <f>'別線⑫　5'!AN61</f>
        <v>0</v>
      </c>
      <c r="E79" s="71">
        <f>'別線⑫　5'!AO61</f>
        <v>0</v>
      </c>
      <c r="F79" s="71">
        <f>'別線⑫　5'!AP61</f>
        <v>0</v>
      </c>
      <c r="G79" s="71" t="e">
        <f>'別線⑫　5'!AQ61</f>
        <v>#N/A</v>
      </c>
      <c r="H79" s="71" t="e">
        <f>'別線⑫　5'!AR61</f>
        <v>#N/A</v>
      </c>
      <c r="I79" s="71" t="e">
        <f>'別線⑫　5'!AS61</f>
        <v>#N/A</v>
      </c>
      <c r="J79" s="71" t="e">
        <f>'別線⑫　5'!AT61</f>
        <v>#N/A</v>
      </c>
      <c r="K79" s="71" t="e">
        <f>'別線⑫　5'!AU61</f>
        <v>#N/A</v>
      </c>
      <c r="L79" s="71" t="e">
        <f>'別線⑫　5'!AV61</f>
        <v>#N/A</v>
      </c>
      <c r="M79" s="71" t="e">
        <f>'別線⑫　5'!AW61</f>
        <v>#N/A</v>
      </c>
      <c r="N79" s="71" t="e">
        <f>'別線⑫　5'!AX61</f>
        <v>#N/A</v>
      </c>
      <c r="O79" s="71">
        <f>'別線⑫　5'!AY61</f>
        <v>0</v>
      </c>
      <c r="P79" s="71" t="e">
        <f>'別線⑫　5'!AZ61</f>
        <v>#N/A</v>
      </c>
      <c r="Q79" s="71" t="e">
        <f>'別線⑫　5'!BA61</f>
        <v>#N/A</v>
      </c>
      <c r="R79" s="71" t="e">
        <f>'別線⑫　5'!BB61</f>
        <v>#N/A</v>
      </c>
      <c r="S79" s="71" t="e">
        <f>'別線⑫　5'!BC61</f>
        <v>#N/A</v>
      </c>
      <c r="T79" s="71" t="e">
        <f>'別線⑫　5'!BD61</f>
        <v>#N/A</v>
      </c>
      <c r="U79" s="71" t="e">
        <f>'別線⑫　5'!BE61</f>
        <v>#N/A</v>
      </c>
      <c r="V79" s="71" t="e">
        <f>'別線⑫　5'!BF61</f>
        <v>#N/A</v>
      </c>
      <c r="W79" s="71">
        <f>'別線⑫　5'!BG61</f>
        <v>0</v>
      </c>
      <c r="X79" s="71">
        <f>'別線⑫　5'!BH61</f>
        <v>0</v>
      </c>
      <c r="Y79" s="71">
        <f>'別線⑫　5'!BI61</f>
        <v>0</v>
      </c>
      <c r="Z79" s="71">
        <f>'別線⑫　5'!BJ61</f>
        <v>0</v>
      </c>
      <c r="AA79" s="71">
        <f>'別線⑫　5'!BK61</f>
        <v>0</v>
      </c>
      <c r="AB79" s="71">
        <f>'別線⑫　5'!BL61</f>
        <v>0</v>
      </c>
      <c r="AC79" s="71">
        <f>'別線⑫　5'!BM61</f>
        <v>0</v>
      </c>
      <c r="AD79" s="71">
        <f>'別線⑫　5'!BN61</f>
        <v>0</v>
      </c>
      <c r="AE79" s="71">
        <f>'別線⑫　5'!BO61</f>
        <v>0</v>
      </c>
      <c r="AF79" s="71">
        <f>'別線⑫　5'!BP61</f>
        <v>0</v>
      </c>
      <c r="AG79" s="71" t="e">
        <f>'別線⑫　5'!BQ61</f>
        <v>#N/A</v>
      </c>
      <c r="AH79" s="71" t="e">
        <f>'別線⑫　5'!BR61</f>
        <v>#N/A</v>
      </c>
      <c r="AI79" s="71" t="e">
        <f>'別線⑫　5'!BS61</f>
        <v>#N/A</v>
      </c>
      <c r="AJ79" s="71" t="e">
        <f>'別線⑫　5'!BT61</f>
        <v>#N/A</v>
      </c>
      <c r="AK79" s="71" t="e">
        <f>'別線⑫　5'!BU61</f>
        <v>#N/A</v>
      </c>
      <c r="AL79" s="71" t="e">
        <f>'別線⑫　5'!BV61</f>
        <v>#N/A</v>
      </c>
      <c r="AM79" s="71" t="e">
        <f>'別線⑫　5'!BW61</f>
        <v>#N/A</v>
      </c>
      <c r="AN79" s="71" t="e">
        <f>'別線⑫　5'!BX61</f>
        <v>#N/A</v>
      </c>
      <c r="AO79" s="71" t="e">
        <f>'別線⑫　5'!BY61</f>
        <v>#N/A</v>
      </c>
      <c r="AP79" s="71" t="e">
        <f>'別線⑫　5'!BZ61</f>
        <v>#N/A</v>
      </c>
      <c r="AQ79" s="71" t="e">
        <f>'別線⑫　5'!CA61</f>
        <v>#N/A</v>
      </c>
      <c r="AR79" s="71" t="e">
        <f>'別線⑫　5'!CB61</f>
        <v>#N/A</v>
      </c>
      <c r="AS79" s="71">
        <f>'別線⑫　5'!CC61</f>
        <v>0</v>
      </c>
    </row>
    <row r="80" spans="1:45" ht="15" customHeight="1" x14ac:dyDescent="0.15">
      <c r="A80" s="13">
        <v>79</v>
      </c>
      <c r="B80" s="71" t="e">
        <f>'別線⑫　5'!AL79</f>
        <v>#N/A</v>
      </c>
      <c r="C80" s="71" t="e">
        <f>'別線⑫　5'!AM79</f>
        <v>#N/A</v>
      </c>
      <c r="D80" s="71">
        <f>'別線⑫　5'!AN79</f>
        <v>0</v>
      </c>
      <c r="E80" s="71">
        <f>'別線⑫　5'!AO79</f>
        <v>0</v>
      </c>
      <c r="F80" s="71">
        <f>'別線⑫　5'!AP79</f>
        <v>0</v>
      </c>
      <c r="G80" s="71" t="e">
        <f>'別線⑫　5'!AQ79</f>
        <v>#N/A</v>
      </c>
      <c r="H80" s="71" t="e">
        <f>'別線⑫　5'!AR79</f>
        <v>#N/A</v>
      </c>
      <c r="I80" s="71" t="e">
        <f>'別線⑫　5'!AS79</f>
        <v>#N/A</v>
      </c>
      <c r="J80" s="71" t="e">
        <f>'別線⑫　5'!AT79</f>
        <v>#N/A</v>
      </c>
      <c r="K80" s="71" t="e">
        <f>'別線⑫　5'!AU79</f>
        <v>#N/A</v>
      </c>
      <c r="L80" s="71" t="e">
        <f>'別線⑫　5'!AV79</f>
        <v>#N/A</v>
      </c>
      <c r="M80" s="71" t="e">
        <f>'別線⑫　5'!AW79</f>
        <v>#N/A</v>
      </c>
      <c r="N80" s="71" t="e">
        <f>'別線⑫　5'!AX79</f>
        <v>#N/A</v>
      </c>
      <c r="O80" s="71">
        <f>'別線⑫　5'!AY79</f>
        <v>0</v>
      </c>
      <c r="P80" s="71" t="e">
        <f>'別線⑫　5'!AZ79</f>
        <v>#N/A</v>
      </c>
      <c r="Q80" s="71" t="e">
        <f>'別線⑫　5'!BA79</f>
        <v>#N/A</v>
      </c>
      <c r="R80" s="71" t="e">
        <f>'別線⑫　5'!BB79</f>
        <v>#N/A</v>
      </c>
      <c r="S80" s="71" t="e">
        <f>'別線⑫　5'!BC79</f>
        <v>#N/A</v>
      </c>
      <c r="T80" s="71" t="e">
        <f>'別線⑫　5'!BD79</f>
        <v>#N/A</v>
      </c>
      <c r="U80" s="71" t="e">
        <f>'別線⑫　5'!BE79</f>
        <v>#N/A</v>
      </c>
      <c r="V80" s="71" t="e">
        <f>'別線⑫　5'!BF79</f>
        <v>#N/A</v>
      </c>
      <c r="W80" s="71">
        <f>'別線⑫　5'!BG79</f>
        <v>0</v>
      </c>
      <c r="X80" s="71">
        <f>'別線⑫　5'!BH79</f>
        <v>0</v>
      </c>
      <c r="Y80" s="71">
        <f>'別線⑫　5'!BI79</f>
        <v>0</v>
      </c>
      <c r="Z80" s="71">
        <f>'別線⑫　5'!BJ79</f>
        <v>0</v>
      </c>
      <c r="AA80" s="71">
        <f>'別線⑫　5'!BK79</f>
        <v>0</v>
      </c>
      <c r="AB80" s="71">
        <f>'別線⑫　5'!BL79</f>
        <v>0</v>
      </c>
      <c r="AC80" s="71">
        <f>'別線⑫　5'!BM79</f>
        <v>0</v>
      </c>
      <c r="AD80" s="71">
        <f>'別線⑫　5'!BN79</f>
        <v>0</v>
      </c>
      <c r="AE80" s="71">
        <f>'別線⑫　5'!BO79</f>
        <v>0</v>
      </c>
      <c r="AF80" s="71">
        <f>'別線⑫　5'!BP79</f>
        <v>0</v>
      </c>
      <c r="AG80" s="71" t="e">
        <f>'別線⑫　5'!BQ79</f>
        <v>#N/A</v>
      </c>
      <c r="AH80" s="71" t="e">
        <f>'別線⑫　5'!BR79</f>
        <v>#N/A</v>
      </c>
      <c r="AI80" s="71" t="e">
        <f>'別線⑫　5'!BS79</f>
        <v>#N/A</v>
      </c>
      <c r="AJ80" s="71" t="e">
        <f>'別線⑫　5'!BT79</f>
        <v>#N/A</v>
      </c>
      <c r="AK80" s="71" t="e">
        <f>'別線⑫　5'!BU79</f>
        <v>#N/A</v>
      </c>
      <c r="AL80" s="71" t="e">
        <f>'別線⑫　5'!BV79</f>
        <v>#N/A</v>
      </c>
      <c r="AM80" s="71" t="e">
        <f>'別線⑫　5'!BW79</f>
        <v>#N/A</v>
      </c>
      <c r="AN80" s="71" t="e">
        <f>'別線⑫　5'!BX79</f>
        <v>#N/A</v>
      </c>
      <c r="AO80" s="71" t="e">
        <f>'別線⑫　5'!BY79</f>
        <v>#N/A</v>
      </c>
      <c r="AP80" s="71" t="e">
        <f>'別線⑫　5'!BZ79</f>
        <v>#N/A</v>
      </c>
      <c r="AQ80" s="71" t="e">
        <f>'別線⑫　5'!CA79</f>
        <v>#N/A</v>
      </c>
      <c r="AR80" s="71" t="e">
        <f>'別線⑫　5'!CB79</f>
        <v>#N/A</v>
      </c>
      <c r="AS80" s="71">
        <f>'別線⑫　5'!CC79</f>
        <v>0</v>
      </c>
    </row>
    <row r="81" spans="1:45" ht="15" customHeight="1" x14ac:dyDescent="0.15">
      <c r="A81" s="13">
        <v>80</v>
      </c>
      <c r="B81" s="71" t="e">
        <f>'別線⑫　5'!AL97</f>
        <v>#N/A</v>
      </c>
      <c r="C81" s="71" t="e">
        <f>'別線⑫　5'!AM97</f>
        <v>#N/A</v>
      </c>
      <c r="D81" s="71">
        <f>'別線⑫　5'!AN97</f>
        <v>0</v>
      </c>
      <c r="E81" s="71">
        <f>'別線⑫　5'!AO97</f>
        <v>0</v>
      </c>
      <c r="F81" s="71">
        <f>'別線⑫　5'!AP97</f>
        <v>0</v>
      </c>
      <c r="G81" s="71" t="e">
        <f>'別線⑫　5'!AQ97</f>
        <v>#N/A</v>
      </c>
      <c r="H81" s="71" t="e">
        <f>'別線⑫　5'!AR97</f>
        <v>#N/A</v>
      </c>
      <c r="I81" s="71" t="e">
        <f>'別線⑫　5'!AS97</f>
        <v>#N/A</v>
      </c>
      <c r="J81" s="71" t="e">
        <f>'別線⑫　5'!AT97</f>
        <v>#N/A</v>
      </c>
      <c r="K81" s="71" t="e">
        <f>'別線⑫　5'!AU97</f>
        <v>#N/A</v>
      </c>
      <c r="L81" s="71" t="e">
        <f>'別線⑫　5'!AV97</f>
        <v>#N/A</v>
      </c>
      <c r="M81" s="71" t="e">
        <f>'別線⑫　5'!AW97</f>
        <v>#N/A</v>
      </c>
      <c r="N81" s="71" t="e">
        <f>'別線⑫　5'!AX97</f>
        <v>#N/A</v>
      </c>
      <c r="O81" s="71">
        <f>'別線⑫　5'!AY97</f>
        <v>0</v>
      </c>
      <c r="P81" s="71" t="e">
        <f>'別線⑫　5'!AZ97</f>
        <v>#N/A</v>
      </c>
      <c r="Q81" s="71" t="e">
        <f>'別線⑫　5'!BA97</f>
        <v>#N/A</v>
      </c>
      <c r="R81" s="71" t="e">
        <f>'別線⑫　5'!BB97</f>
        <v>#N/A</v>
      </c>
      <c r="S81" s="71" t="e">
        <f>'別線⑫　5'!BC97</f>
        <v>#N/A</v>
      </c>
      <c r="T81" s="71" t="e">
        <f>'別線⑫　5'!BD97</f>
        <v>#N/A</v>
      </c>
      <c r="U81" s="71" t="e">
        <f>'別線⑫　5'!BE97</f>
        <v>#N/A</v>
      </c>
      <c r="V81" s="71" t="e">
        <f>'別線⑫　5'!BF97</f>
        <v>#N/A</v>
      </c>
      <c r="W81" s="71">
        <f>'別線⑫　5'!BG97</f>
        <v>0</v>
      </c>
      <c r="X81" s="71">
        <f>'別線⑫　5'!BH97</f>
        <v>0</v>
      </c>
      <c r="Y81" s="71">
        <f>'別線⑫　5'!BI97</f>
        <v>0</v>
      </c>
      <c r="Z81" s="71">
        <f>'別線⑫　5'!BJ97</f>
        <v>0</v>
      </c>
      <c r="AA81" s="71">
        <f>'別線⑫　5'!BK97</f>
        <v>0</v>
      </c>
      <c r="AB81" s="71">
        <f>'別線⑫　5'!BL97</f>
        <v>0</v>
      </c>
      <c r="AC81" s="71">
        <f>'別線⑫　5'!BM97</f>
        <v>0</v>
      </c>
      <c r="AD81" s="71">
        <f>'別線⑫　5'!BN97</f>
        <v>0</v>
      </c>
      <c r="AE81" s="71">
        <f>'別線⑫　5'!BO97</f>
        <v>0</v>
      </c>
      <c r="AF81" s="71">
        <f>'別線⑫　5'!BP97</f>
        <v>0</v>
      </c>
      <c r="AG81" s="71" t="e">
        <f>'別線⑫　5'!BQ97</f>
        <v>#N/A</v>
      </c>
      <c r="AH81" s="71" t="e">
        <f>'別線⑫　5'!BR97</f>
        <v>#N/A</v>
      </c>
      <c r="AI81" s="71" t="e">
        <f>'別線⑫　5'!BS97</f>
        <v>#N/A</v>
      </c>
      <c r="AJ81" s="71" t="e">
        <f>'別線⑫　5'!BT97</f>
        <v>#N/A</v>
      </c>
      <c r="AK81" s="71" t="e">
        <f>'別線⑫　5'!BU97</f>
        <v>#N/A</v>
      </c>
      <c r="AL81" s="71" t="e">
        <f>'別線⑫　5'!BV97</f>
        <v>#N/A</v>
      </c>
      <c r="AM81" s="71" t="e">
        <f>'別線⑫　5'!BW97</f>
        <v>#N/A</v>
      </c>
      <c r="AN81" s="71" t="e">
        <f>'別線⑫　5'!BX97</f>
        <v>#N/A</v>
      </c>
      <c r="AO81" s="71" t="e">
        <f>'別線⑫　5'!BY97</f>
        <v>#N/A</v>
      </c>
      <c r="AP81" s="71" t="e">
        <f>'別線⑫　5'!BZ97</f>
        <v>#N/A</v>
      </c>
      <c r="AQ81" s="71" t="e">
        <f>'別線⑫　5'!CA97</f>
        <v>#N/A</v>
      </c>
      <c r="AR81" s="71" t="e">
        <f>'別線⑫　5'!CB97</f>
        <v>#N/A</v>
      </c>
      <c r="AS81" s="71">
        <f>'別線⑫　5'!CC97</f>
        <v>0</v>
      </c>
    </row>
    <row r="82" spans="1:45" ht="15" customHeight="1" x14ac:dyDescent="0.15">
      <c r="A82" s="13">
        <v>81</v>
      </c>
      <c r="B82" s="71" t="e">
        <f>'別線⑬　5'!AL25</f>
        <v>#N/A</v>
      </c>
      <c r="C82" s="71" t="e">
        <f>'別線⑬　5'!AM25</f>
        <v>#N/A</v>
      </c>
      <c r="D82" s="71">
        <f>'別線⑬　5'!AN25</f>
        <v>0</v>
      </c>
      <c r="E82" s="71">
        <f>'別線⑬　5'!AO25</f>
        <v>0</v>
      </c>
      <c r="F82" s="71">
        <f>'別線⑬　5'!AP25</f>
        <v>0</v>
      </c>
      <c r="G82" s="71" t="e">
        <f>'別線⑬　5'!AQ25</f>
        <v>#N/A</v>
      </c>
      <c r="H82" s="71" t="e">
        <f>'別線⑬　5'!AR25</f>
        <v>#N/A</v>
      </c>
      <c r="I82" s="71" t="e">
        <f>'別線⑬　5'!AS25</f>
        <v>#N/A</v>
      </c>
      <c r="J82" s="71" t="e">
        <f>'別線⑬　5'!AT25</f>
        <v>#N/A</v>
      </c>
      <c r="K82" s="71" t="e">
        <f>'別線⑬　5'!AU25</f>
        <v>#N/A</v>
      </c>
      <c r="L82" s="71" t="e">
        <f>'別線⑬　5'!AV25</f>
        <v>#N/A</v>
      </c>
      <c r="M82" s="71" t="e">
        <f>'別線⑬　5'!AW25</f>
        <v>#N/A</v>
      </c>
      <c r="N82" s="71" t="e">
        <f>'別線⑬　5'!AX25</f>
        <v>#N/A</v>
      </c>
      <c r="O82" s="71">
        <f>'別線⑬　5'!AY25</f>
        <v>0</v>
      </c>
      <c r="P82" s="71" t="e">
        <f>'別線⑬　5'!AZ25</f>
        <v>#N/A</v>
      </c>
      <c r="Q82" s="71" t="e">
        <f>'別線⑬　5'!BA25</f>
        <v>#N/A</v>
      </c>
      <c r="R82" s="71" t="e">
        <f>'別線⑬　5'!BB25</f>
        <v>#N/A</v>
      </c>
      <c r="S82" s="71" t="e">
        <f>'別線⑬　5'!BC25</f>
        <v>#N/A</v>
      </c>
      <c r="T82" s="71" t="e">
        <f>'別線⑬　5'!BD25</f>
        <v>#N/A</v>
      </c>
      <c r="U82" s="71" t="e">
        <f>'別線⑬　5'!BE25</f>
        <v>#N/A</v>
      </c>
      <c r="V82" s="71" t="e">
        <f>'別線⑬　5'!BF25</f>
        <v>#N/A</v>
      </c>
      <c r="W82" s="71">
        <f>'別線⑬　5'!BG25</f>
        <v>0</v>
      </c>
      <c r="X82" s="71">
        <f>'別線⑬　5'!BH25</f>
        <v>0</v>
      </c>
      <c r="Y82" s="71">
        <f>'別線⑬　5'!BI25</f>
        <v>0</v>
      </c>
      <c r="Z82" s="71">
        <f>'別線⑬　5'!BJ25</f>
        <v>0</v>
      </c>
      <c r="AA82" s="71">
        <f>'別線⑬　5'!BK25</f>
        <v>0</v>
      </c>
      <c r="AB82" s="71">
        <f>'別線⑬　5'!BL25</f>
        <v>0</v>
      </c>
      <c r="AC82" s="71">
        <f>'別線⑬　5'!BM25</f>
        <v>0</v>
      </c>
      <c r="AD82" s="71">
        <f>'別線⑬　5'!BN25</f>
        <v>0</v>
      </c>
      <c r="AE82" s="71">
        <f>'別線⑬　5'!BO25</f>
        <v>0</v>
      </c>
      <c r="AF82" s="71">
        <f>'別線⑬　5'!BP25</f>
        <v>0</v>
      </c>
      <c r="AG82" s="71" t="e">
        <f>'別線⑬　5'!BQ25</f>
        <v>#N/A</v>
      </c>
      <c r="AH82" s="71" t="e">
        <f>'別線⑬　5'!BR25</f>
        <v>#N/A</v>
      </c>
      <c r="AI82" s="71" t="e">
        <f>'別線⑬　5'!BS25</f>
        <v>#N/A</v>
      </c>
      <c r="AJ82" s="71" t="e">
        <f>'別線⑬　5'!BT25</f>
        <v>#N/A</v>
      </c>
      <c r="AK82" s="71" t="e">
        <f>'別線⑬　5'!BU25</f>
        <v>#N/A</v>
      </c>
      <c r="AL82" s="71" t="e">
        <f>'別線⑬　5'!BV25</f>
        <v>#N/A</v>
      </c>
      <c r="AM82" s="71" t="e">
        <f>'別線⑬　5'!BW25</f>
        <v>#N/A</v>
      </c>
      <c r="AN82" s="71" t="e">
        <f>'別線⑬　5'!BX25</f>
        <v>#N/A</v>
      </c>
      <c r="AO82" s="71" t="e">
        <f>'別線⑬　5'!BY25</f>
        <v>#N/A</v>
      </c>
      <c r="AP82" s="71" t="e">
        <f>'別線⑬　5'!BZ25</f>
        <v>#N/A</v>
      </c>
      <c r="AQ82" s="71" t="e">
        <f>'別線⑬　5'!CA25</f>
        <v>#N/A</v>
      </c>
      <c r="AR82" s="71" t="e">
        <f>'別線⑬　5'!CB25</f>
        <v>#N/A</v>
      </c>
      <c r="AS82" s="71">
        <f>'別線⑬　5'!CC25</f>
        <v>0</v>
      </c>
    </row>
    <row r="83" spans="1:45" ht="15" customHeight="1" x14ac:dyDescent="0.15">
      <c r="A83" s="13">
        <v>82</v>
      </c>
      <c r="B83" s="71" t="e">
        <f>'別線⑬　5'!AL43</f>
        <v>#N/A</v>
      </c>
      <c r="C83" s="71" t="e">
        <f>'別線⑬　5'!AM43</f>
        <v>#N/A</v>
      </c>
      <c r="D83" s="71">
        <f>'別線⑬　5'!AN43</f>
        <v>0</v>
      </c>
      <c r="E83" s="71">
        <f>'別線⑬　5'!AO43</f>
        <v>0</v>
      </c>
      <c r="F83" s="71">
        <f>'別線⑬　5'!AP43</f>
        <v>0</v>
      </c>
      <c r="G83" s="71" t="e">
        <f>'別線⑬　5'!AQ43</f>
        <v>#N/A</v>
      </c>
      <c r="H83" s="71" t="e">
        <f>'別線⑬　5'!AR43</f>
        <v>#N/A</v>
      </c>
      <c r="I83" s="71" t="e">
        <f>'別線⑬　5'!AS43</f>
        <v>#N/A</v>
      </c>
      <c r="J83" s="71" t="e">
        <f>'別線⑬　5'!AT43</f>
        <v>#N/A</v>
      </c>
      <c r="K83" s="71" t="e">
        <f>'別線⑬　5'!AU43</f>
        <v>#N/A</v>
      </c>
      <c r="L83" s="71" t="e">
        <f>'別線⑬　5'!AV43</f>
        <v>#N/A</v>
      </c>
      <c r="M83" s="71" t="e">
        <f>'別線⑬　5'!AW43</f>
        <v>#N/A</v>
      </c>
      <c r="N83" s="71" t="e">
        <f>'別線⑬　5'!AX43</f>
        <v>#N/A</v>
      </c>
      <c r="O83" s="71">
        <f>'別線⑬　5'!AY43</f>
        <v>0</v>
      </c>
      <c r="P83" s="71" t="e">
        <f>'別線⑬　5'!AZ43</f>
        <v>#N/A</v>
      </c>
      <c r="Q83" s="71" t="e">
        <f>'別線⑬　5'!BA43</f>
        <v>#N/A</v>
      </c>
      <c r="R83" s="71" t="e">
        <f>'別線⑬　5'!BB43</f>
        <v>#N/A</v>
      </c>
      <c r="S83" s="71" t="e">
        <f>'別線⑬　5'!BC43</f>
        <v>#N/A</v>
      </c>
      <c r="T83" s="71" t="e">
        <f>'別線⑬　5'!BD43</f>
        <v>#N/A</v>
      </c>
      <c r="U83" s="71" t="e">
        <f>'別線⑬　5'!BE43</f>
        <v>#N/A</v>
      </c>
      <c r="V83" s="71" t="e">
        <f>'別線⑬　5'!BF43</f>
        <v>#N/A</v>
      </c>
      <c r="W83" s="71">
        <f>'別線⑬　5'!BG43</f>
        <v>0</v>
      </c>
      <c r="X83" s="71">
        <f>'別線⑬　5'!BH43</f>
        <v>0</v>
      </c>
      <c r="Y83" s="71">
        <f>'別線⑬　5'!BI43</f>
        <v>0</v>
      </c>
      <c r="Z83" s="71">
        <f>'別線⑬　5'!BJ43</f>
        <v>0</v>
      </c>
      <c r="AA83" s="71">
        <f>'別線⑬　5'!BK43</f>
        <v>0</v>
      </c>
      <c r="AB83" s="71">
        <f>'別線⑬　5'!BL43</f>
        <v>0</v>
      </c>
      <c r="AC83" s="71">
        <f>'別線⑬　5'!BM43</f>
        <v>0</v>
      </c>
      <c r="AD83" s="71">
        <f>'別線⑬　5'!BN43</f>
        <v>0</v>
      </c>
      <c r="AE83" s="71">
        <f>'別線⑬　5'!BO43</f>
        <v>0</v>
      </c>
      <c r="AF83" s="71">
        <f>'別線⑬　5'!BP43</f>
        <v>0</v>
      </c>
      <c r="AG83" s="71" t="e">
        <f>'別線⑬　5'!BQ43</f>
        <v>#N/A</v>
      </c>
      <c r="AH83" s="71" t="e">
        <f>'別線⑬　5'!BR43</f>
        <v>#N/A</v>
      </c>
      <c r="AI83" s="71" t="e">
        <f>'別線⑬　5'!BS43</f>
        <v>#N/A</v>
      </c>
      <c r="AJ83" s="71" t="e">
        <f>'別線⑬　5'!BT43</f>
        <v>#N/A</v>
      </c>
      <c r="AK83" s="71" t="e">
        <f>'別線⑬　5'!BU43</f>
        <v>#N/A</v>
      </c>
      <c r="AL83" s="71" t="e">
        <f>'別線⑬　5'!BV43</f>
        <v>#N/A</v>
      </c>
      <c r="AM83" s="71" t="e">
        <f>'別線⑬　5'!BW43</f>
        <v>#N/A</v>
      </c>
      <c r="AN83" s="71" t="e">
        <f>'別線⑬　5'!BX43</f>
        <v>#N/A</v>
      </c>
      <c r="AO83" s="71" t="e">
        <f>'別線⑬　5'!BY43</f>
        <v>#N/A</v>
      </c>
      <c r="AP83" s="71" t="e">
        <f>'別線⑬　5'!BZ43</f>
        <v>#N/A</v>
      </c>
      <c r="AQ83" s="71" t="e">
        <f>'別線⑬　5'!CA43</f>
        <v>#N/A</v>
      </c>
      <c r="AR83" s="71" t="e">
        <f>'別線⑬　5'!CB43</f>
        <v>#N/A</v>
      </c>
      <c r="AS83" s="71">
        <f>'別線⑬　5'!CC43</f>
        <v>0</v>
      </c>
    </row>
    <row r="84" spans="1:45" ht="15" customHeight="1" x14ac:dyDescent="0.15">
      <c r="A84" s="13">
        <v>83</v>
      </c>
      <c r="B84" s="71" t="e">
        <f>'別線⑬　5'!AL61</f>
        <v>#N/A</v>
      </c>
      <c r="C84" s="71" t="e">
        <f>'別線⑬　5'!AM61</f>
        <v>#N/A</v>
      </c>
      <c r="D84" s="71">
        <f>'別線⑬　5'!AN61</f>
        <v>0</v>
      </c>
      <c r="E84" s="71">
        <f>'別線⑬　5'!AO61</f>
        <v>0</v>
      </c>
      <c r="F84" s="71">
        <f>'別線⑬　5'!AP61</f>
        <v>0</v>
      </c>
      <c r="G84" s="71" t="e">
        <f>'別線⑬　5'!AQ61</f>
        <v>#N/A</v>
      </c>
      <c r="H84" s="71" t="e">
        <f>'別線⑬　5'!AR61</f>
        <v>#N/A</v>
      </c>
      <c r="I84" s="71" t="e">
        <f>'別線⑬　5'!AS61</f>
        <v>#N/A</v>
      </c>
      <c r="J84" s="71" t="e">
        <f>'別線⑬　5'!AT61</f>
        <v>#N/A</v>
      </c>
      <c r="K84" s="71" t="e">
        <f>'別線⑬　5'!AU61</f>
        <v>#N/A</v>
      </c>
      <c r="L84" s="71" t="e">
        <f>'別線⑬　5'!AV61</f>
        <v>#N/A</v>
      </c>
      <c r="M84" s="71" t="e">
        <f>'別線⑬　5'!AW61</f>
        <v>#N/A</v>
      </c>
      <c r="N84" s="71" t="e">
        <f>'別線⑬　5'!AX61</f>
        <v>#N/A</v>
      </c>
      <c r="O84" s="71">
        <f>'別線⑬　5'!AY61</f>
        <v>0</v>
      </c>
      <c r="P84" s="71" t="e">
        <f>'別線⑬　5'!AZ61</f>
        <v>#N/A</v>
      </c>
      <c r="Q84" s="71" t="e">
        <f>'別線⑬　5'!BA61</f>
        <v>#N/A</v>
      </c>
      <c r="R84" s="71" t="e">
        <f>'別線⑬　5'!BB61</f>
        <v>#N/A</v>
      </c>
      <c r="S84" s="71" t="e">
        <f>'別線⑬　5'!BC61</f>
        <v>#N/A</v>
      </c>
      <c r="T84" s="71" t="e">
        <f>'別線⑬　5'!BD61</f>
        <v>#N/A</v>
      </c>
      <c r="U84" s="71" t="e">
        <f>'別線⑬　5'!BE61</f>
        <v>#N/A</v>
      </c>
      <c r="V84" s="71" t="e">
        <f>'別線⑬　5'!BF61</f>
        <v>#N/A</v>
      </c>
      <c r="W84" s="71">
        <f>'別線⑬　5'!BG61</f>
        <v>0</v>
      </c>
      <c r="X84" s="71">
        <f>'別線⑬　5'!BH61</f>
        <v>0</v>
      </c>
      <c r="Y84" s="71">
        <f>'別線⑬　5'!BI61</f>
        <v>0</v>
      </c>
      <c r="Z84" s="71">
        <f>'別線⑬　5'!BJ61</f>
        <v>0</v>
      </c>
      <c r="AA84" s="71">
        <f>'別線⑬　5'!BK61</f>
        <v>0</v>
      </c>
      <c r="AB84" s="71">
        <f>'別線⑬　5'!BL61</f>
        <v>0</v>
      </c>
      <c r="AC84" s="71">
        <f>'別線⑬　5'!BM61</f>
        <v>0</v>
      </c>
      <c r="AD84" s="71">
        <f>'別線⑬　5'!BN61</f>
        <v>0</v>
      </c>
      <c r="AE84" s="71">
        <f>'別線⑬　5'!BO61</f>
        <v>0</v>
      </c>
      <c r="AF84" s="71">
        <f>'別線⑬　5'!BP61</f>
        <v>0</v>
      </c>
      <c r="AG84" s="71" t="e">
        <f>'別線⑬　5'!BQ61</f>
        <v>#N/A</v>
      </c>
      <c r="AH84" s="71" t="e">
        <f>'別線⑬　5'!BR61</f>
        <v>#N/A</v>
      </c>
      <c r="AI84" s="71" t="e">
        <f>'別線⑬　5'!BS61</f>
        <v>#N/A</v>
      </c>
      <c r="AJ84" s="71" t="e">
        <f>'別線⑬　5'!BT61</f>
        <v>#N/A</v>
      </c>
      <c r="AK84" s="71" t="e">
        <f>'別線⑬　5'!BU61</f>
        <v>#N/A</v>
      </c>
      <c r="AL84" s="71" t="e">
        <f>'別線⑬　5'!BV61</f>
        <v>#N/A</v>
      </c>
      <c r="AM84" s="71" t="e">
        <f>'別線⑬　5'!BW61</f>
        <v>#N/A</v>
      </c>
      <c r="AN84" s="71" t="e">
        <f>'別線⑬　5'!BX61</f>
        <v>#N/A</v>
      </c>
      <c r="AO84" s="71" t="e">
        <f>'別線⑬　5'!BY61</f>
        <v>#N/A</v>
      </c>
      <c r="AP84" s="71" t="e">
        <f>'別線⑬　5'!BZ61</f>
        <v>#N/A</v>
      </c>
      <c r="AQ84" s="71" t="e">
        <f>'別線⑬　5'!CA61</f>
        <v>#N/A</v>
      </c>
      <c r="AR84" s="71" t="e">
        <f>'別線⑬　5'!CB61</f>
        <v>#N/A</v>
      </c>
      <c r="AS84" s="71">
        <f>'別線⑬　5'!CC61</f>
        <v>0</v>
      </c>
    </row>
    <row r="85" spans="1:45" ht="15" customHeight="1" x14ac:dyDescent="0.15">
      <c r="A85" s="13">
        <v>84</v>
      </c>
      <c r="B85" s="71" t="e">
        <f>'別線⑬　5'!AL79</f>
        <v>#N/A</v>
      </c>
      <c r="C85" s="71" t="e">
        <f>'別線⑬　5'!AM79</f>
        <v>#N/A</v>
      </c>
      <c r="D85" s="71">
        <f>'別線⑬　5'!AN79</f>
        <v>0</v>
      </c>
      <c r="E85" s="71">
        <f>'別線⑬　5'!AO79</f>
        <v>0</v>
      </c>
      <c r="F85" s="71">
        <f>'別線⑬　5'!AP79</f>
        <v>0</v>
      </c>
      <c r="G85" s="71" t="e">
        <f>'別線⑬　5'!AQ79</f>
        <v>#N/A</v>
      </c>
      <c r="H85" s="71" t="e">
        <f>'別線⑬　5'!AR79</f>
        <v>#N/A</v>
      </c>
      <c r="I85" s="71" t="e">
        <f>'別線⑬　5'!AS79</f>
        <v>#N/A</v>
      </c>
      <c r="J85" s="71" t="e">
        <f>'別線⑬　5'!AT79</f>
        <v>#N/A</v>
      </c>
      <c r="K85" s="71" t="e">
        <f>'別線⑬　5'!AU79</f>
        <v>#N/A</v>
      </c>
      <c r="L85" s="71" t="e">
        <f>'別線⑬　5'!AV79</f>
        <v>#N/A</v>
      </c>
      <c r="M85" s="71" t="e">
        <f>'別線⑬　5'!AW79</f>
        <v>#N/A</v>
      </c>
      <c r="N85" s="71" t="e">
        <f>'別線⑬　5'!AX79</f>
        <v>#N/A</v>
      </c>
      <c r="O85" s="71">
        <f>'別線⑬　5'!AY79</f>
        <v>0</v>
      </c>
      <c r="P85" s="71" t="e">
        <f>'別線⑬　5'!AZ79</f>
        <v>#N/A</v>
      </c>
      <c r="Q85" s="71" t="e">
        <f>'別線⑬　5'!BA79</f>
        <v>#N/A</v>
      </c>
      <c r="R85" s="71" t="e">
        <f>'別線⑬　5'!BB79</f>
        <v>#N/A</v>
      </c>
      <c r="S85" s="71" t="e">
        <f>'別線⑬　5'!BC79</f>
        <v>#N/A</v>
      </c>
      <c r="T85" s="71" t="e">
        <f>'別線⑬　5'!BD79</f>
        <v>#N/A</v>
      </c>
      <c r="U85" s="71" t="e">
        <f>'別線⑬　5'!BE79</f>
        <v>#N/A</v>
      </c>
      <c r="V85" s="71" t="e">
        <f>'別線⑬　5'!BF79</f>
        <v>#N/A</v>
      </c>
      <c r="W85" s="71">
        <f>'別線⑬　5'!BG79</f>
        <v>0</v>
      </c>
      <c r="X85" s="71">
        <f>'別線⑬　5'!BH79</f>
        <v>0</v>
      </c>
      <c r="Y85" s="71">
        <f>'別線⑬　5'!BI79</f>
        <v>0</v>
      </c>
      <c r="Z85" s="71">
        <f>'別線⑬　5'!BJ79</f>
        <v>0</v>
      </c>
      <c r="AA85" s="71">
        <f>'別線⑬　5'!BK79</f>
        <v>0</v>
      </c>
      <c r="AB85" s="71">
        <f>'別線⑬　5'!BL79</f>
        <v>0</v>
      </c>
      <c r="AC85" s="71">
        <f>'別線⑬　5'!BM79</f>
        <v>0</v>
      </c>
      <c r="AD85" s="71">
        <f>'別線⑬　5'!BN79</f>
        <v>0</v>
      </c>
      <c r="AE85" s="71">
        <f>'別線⑬　5'!BO79</f>
        <v>0</v>
      </c>
      <c r="AF85" s="71">
        <f>'別線⑬　5'!BP79</f>
        <v>0</v>
      </c>
      <c r="AG85" s="71" t="e">
        <f>'別線⑬　5'!BQ79</f>
        <v>#N/A</v>
      </c>
      <c r="AH85" s="71" t="e">
        <f>'別線⑬　5'!BR79</f>
        <v>#N/A</v>
      </c>
      <c r="AI85" s="71" t="e">
        <f>'別線⑬　5'!BS79</f>
        <v>#N/A</v>
      </c>
      <c r="AJ85" s="71" t="e">
        <f>'別線⑬　5'!BT79</f>
        <v>#N/A</v>
      </c>
      <c r="AK85" s="71" t="e">
        <f>'別線⑬　5'!BU79</f>
        <v>#N/A</v>
      </c>
      <c r="AL85" s="71" t="e">
        <f>'別線⑬　5'!BV79</f>
        <v>#N/A</v>
      </c>
      <c r="AM85" s="71" t="e">
        <f>'別線⑬　5'!BW79</f>
        <v>#N/A</v>
      </c>
      <c r="AN85" s="71" t="e">
        <f>'別線⑬　5'!BX79</f>
        <v>#N/A</v>
      </c>
      <c r="AO85" s="71" t="e">
        <f>'別線⑬　5'!BY79</f>
        <v>#N/A</v>
      </c>
      <c r="AP85" s="71" t="e">
        <f>'別線⑬　5'!BZ79</f>
        <v>#N/A</v>
      </c>
      <c r="AQ85" s="71" t="e">
        <f>'別線⑬　5'!CA79</f>
        <v>#N/A</v>
      </c>
      <c r="AR85" s="71" t="e">
        <f>'別線⑬　5'!CB79</f>
        <v>#N/A</v>
      </c>
      <c r="AS85" s="71">
        <f>'別線⑬　5'!CC79</f>
        <v>0</v>
      </c>
    </row>
    <row r="86" spans="1:45" ht="15" customHeight="1" x14ac:dyDescent="0.15">
      <c r="A86" s="13">
        <v>85</v>
      </c>
      <c r="B86" s="71" t="e">
        <f>'別線⑬　5'!AL97</f>
        <v>#N/A</v>
      </c>
      <c r="C86" s="71" t="e">
        <f>'別線⑬　5'!AM97</f>
        <v>#N/A</v>
      </c>
      <c r="D86" s="71">
        <f>'別線⑬　5'!AN97</f>
        <v>0</v>
      </c>
      <c r="E86" s="71">
        <f>'別線⑬　5'!AO97</f>
        <v>0</v>
      </c>
      <c r="F86" s="71">
        <f>'別線⑬　5'!AP97</f>
        <v>0</v>
      </c>
      <c r="G86" s="71" t="e">
        <f>'別線⑬　5'!AQ97</f>
        <v>#N/A</v>
      </c>
      <c r="H86" s="71" t="e">
        <f>'別線⑬　5'!AR97</f>
        <v>#N/A</v>
      </c>
      <c r="I86" s="71" t="e">
        <f>'別線⑬　5'!AS97</f>
        <v>#N/A</v>
      </c>
      <c r="J86" s="71" t="e">
        <f>'別線⑬　5'!AT97</f>
        <v>#N/A</v>
      </c>
      <c r="K86" s="71" t="e">
        <f>'別線⑬　5'!AU97</f>
        <v>#N/A</v>
      </c>
      <c r="L86" s="71" t="e">
        <f>'別線⑬　5'!AV97</f>
        <v>#N/A</v>
      </c>
      <c r="M86" s="71" t="e">
        <f>'別線⑬　5'!AW97</f>
        <v>#N/A</v>
      </c>
      <c r="N86" s="71" t="e">
        <f>'別線⑬　5'!AX97</f>
        <v>#N/A</v>
      </c>
      <c r="O86" s="71">
        <f>'別線⑬　5'!AY97</f>
        <v>0</v>
      </c>
      <c r="P86" s="71" t="e">
        <f>'別線⑬　5'!AZ97</f>
        <v>#N/A</v>
      </c>
      <c r="Q86" s="71" t="e">
        <f>'別線⑬　5'!BA97</f>
        <v>#N/A</v>
      </c>
      <c r="R86" s="71" t="e">
        <f>'別線⑬　5'!BB97</f>
        <v>#N/A</v>
      </c>
      <c r="S86" s="71" t="e">
        <f>'別線⑬　5'!BC97</f>
        <v>#N/A</v>
      </c>
      <c r="T86" s="71" t="e">
        <f>'別線⑬　5'!BD97</f>
        <v>#N/A</v>
      </c>
      <c r="U86" s="71" t="e">
        <f>'別線⑬　5'!BE97</f>
        <v>#N/A</v>
      </c>
      <c r="V86" s="71" t="e">
        <f>'別線⑬　5'!BF97</f>
        <v>#N/A</v>
      </c>
      <c r="W86" s="71">
        <f>'別線⑬　5'!BG97</f>
        <v>0</v>
      </c>
      <c r="X86" s="71">
        <f>'別線⑬　5'!BH97</f>
        <v>0</v>
      </c>
      <c r="Y86" s="71">
        <f>'別線⑬　5'!BI97</f>
        <v>0</v>
      </c>
      <c r="Z86" s="71">
        <f>'別線⑬　5'!BJ97</f>
        <v>0</v>
      </c>
      <c r="AA86" s="71">
        <f>'別線⑬　5'!BK97</f>
        <v>0</v>
      </c>
      <c r="AB86" s="71">
        <f>'別線⑬　5'!BL97</f>
        <v>0</v>
      </c>
      <c r="AC86" s="71">
        <f>'別線⑬　5'!BM97</f>
        <v>0</v>
      </c>
      <c r="AD86" s="71">
        <f>'別線⑬　5'!BN97</f>
        <v>0</v>
      </c>
      <c r="AE86" s="71">
        <f>'別線⑬　5'!BO97</f>
        <v>0</v>
      </c>
      <c r="AF86" s="71">
        <f>'別線⑬　5'!BP97</f>
        <v>0</v>
      </c>
      <c r="AG86" s="71" t="e">
        <f>'別線⑬　5'!BQ97</f>
        <v>#N/A</v>
      </c>
      <c r="AH86" s="71" t="e">
        <f>'別線⑬　5'!BR97</f>
        <v>#N/A</v>
      </c>
      <c r="AI86" s="71" t="e">
        <f>'別線⑬　5'!BS97</f>
        <v>#N/A</v>
      </c>
      <c r="AJ86" s="71" t="e">
        <f>'別線⑬　5'!BT97</f>
        <v>#N/A</v>
      </c>
      <c r="AK86" s="71" t="e">
        <f>'別線⑬　5'!BU97</f>
        <v>#N/A</v>
      </c>
      <c r="AL86" s="71" t="e">
        <f>'別線⑬　5'!BV97</f>
        <v>#N/A</v>
      </c>
      <c r="AM86" s="71" t="e">
        <f>'別線⑬　5'!BW97</f>
        <v>#N/A</v>
      </c>
      <c r="AN86" s="71" t="e">
        <f>'別線⑬　5'!BX97</f>
        <v>#N/A</v>
      </c>
      <c r="AO86" s="71" t="e">
        <f>'別線⑬　5'!BY97</f>
        <v>#N/A</v>
      </c>
      <c r="AP86" s="71" t="e">
        <f>'別線⑬　5'!BZ97</f>
        <v>#N/A</v>
      </c>
      <c r="AQ86" s="71" t="e">
        <f>'別線⑬　5'!CA97</f>
        <v>#N/A</v>
      </c>
      <c r="AR86" s="71" t="e">
        <f>'別線⑬　5'!CB97</f>
        <v>#N/A</v>
      </c>
      <c r="AS86" s="71">
        <f>'別線⑬　5'!CC97</f>
        <v>0</v>
      </c>
    </row>
    <row r="87" spans="1:45" ht="15" customHeight="1" x14ac:dyDescent="0.15">
      <c r="A87" s="13">
        <v>86</v>
      </c>
      <c r="B87" s="71" t="e">
        <f>'別線⑭　5'!AL25</f>
        <v>#N/A</v>
      </c>
      <c r="C87" s="71" t="e">
        <f>'別線⑭　5'!AM25</f>
        <v>#N/A</v>
      </c>
      <c r="D87" s="71">
        <f>'別線⑭　5'!AN25</f>
        <v>0</v>
      </c>
      <c r="E87" s="71">
        <f>'別線⑭　5'!AO25</f>
        <v>0</v>
      </c>
      <c r="F87" s="71">
        <f>'別線⑭　5'!AP25</f>
        <v>0</v>
      </c>
      <c r="G87" s="71" t="e">
        <f>'別線⑭　5'!AQ25</f>
        <v>#N/A</v>
      </c>
      <c r="H87" s="71" t="e">
        <f>'別線⑭　5'!AR25</f>
        <v>#N/A</v>
      </c>
      <c r="I87" s="71" t="e">
        <f>'別線⑭　5'!AS25</f>
        <v>#N/A</v>
      </c>
      <c r="J87" s="71" t="e">
        <f>'別線⑭　5'!AT25</f>
        <v>#N/A</v>
      </c>
      <c r="K87" s="71" t="e">
        <f>'別線⑭　5'!AU25</f>
        <v>#N/A</v>
      </c>
      <c r="L87" s="71" t="e">
        <f>'別線⑭　5'!AV25</f>
        <v>#N/A</v>
      </c>
      <c r="M87" s="71" t="e">
        <f>'別線⑭　5'!AW25</f>
        <v>#N/A</v>
      </c>
      <c r="N87" s="71" t="e">
        <f>'別線⑭　5'!AX25</f>
        <v>#N/A</v>
      </c>
      <c r="O87" s="71">
        <f>'別線⑭　5'!AY25</f>
        <v>0</v>
      </c>
      <c r="P87" s="71" t="e">
        <f>'別線⑭　5'!AZ25</f>
        <v>#N/A</v>
      </c>
      <c r="Q87" s="71" t="e">
        <f>'別線⑭　5'!BA25</f>
        <v>#N/A</v>
      </c>
      <c r="R87" s="71" t="e">
        <f>'別線⑭　5'!BB25</f>
        <v>#N/A</v>
      </c>
      <c r="S87" s="71" t="e">
        <f>'別線⑭　5'!BC25</f>
        <v>#N/A</v>
      </c>
      <c r="T87" s="71" t="e">
        <f>'別線⑭　5'!BD25</f>
        <v>#N/A</v>
      </c>
      <c r="U87" s="71" t="e">
        <f>'別線⑭　5'!BE25</f>
        <v>#N/A</v>
      </c>
      <c r="V87" s="71" t="e">
        <f>'別線⑭　5'!BF25</f>
        <v>#N/A</v>
      </c>
      <c r="W87" s="71">
        <f>'別線⑭　5'!BG25</f>
        <v>0</v>
      </c>
      <c r="X87" s="71">
        <f>'別線⑭　5'!BH25</f>
        <v>0</v>
      </c>
      <c r="Y87" s="71">
        <f>'別線⑭　5'!BI25</f>
        <v>0</v>
      </c>
      <c r="Z87" s="71">
        <f>'別線⑭　5'!BJ25</f>
        <v>0</v>
      </c>
      <c r="AA87" s="71">
        <f>'別線⑭　5'!BK25</f>
        <v>0</v>
      </c>
      <c r="AB87" s="71">
        <f>'別線⑭　5'!BL25</f>
        <v>0</v>
      </c>
      <c r="AC87" s="71">
        <f>'別線⑭　5'!BM25</f>
        <v>0</v>
      </c>
      <c r="AD87" s="71">
        <f>'別線⑭　5'!BN25</f>
        <v>0</v>
      </c>
      <c r="AE87" s="71">
        <f>'別線⑭　5'!BO25</f>
        <v>0</v>
      </c>
      <c r="AF87" s="71">
        <f>'別線⑭　5'!BP25</f>
        <v>0</v>
      </c>
      <c r="AG87" s="71" t="e">
        <f>'別線⑭　5'!BQ25</f>
        <v>#N/A</v>
      </c>
      <c r="AH87" s="71" t="e">
        <f>'別線⑭　5'!BR25</f>
        <v>#N/A</v>
      </c>
      <c r="AI87" s="71" t="e">
        <f>'別線⑭　5'!BS25</f>
        <v>#N/A</v>
      </c>
      <c r="AJ87" s="71" t="e">
        <f>'別線⑭　5'!BT25</f>
        <v>#N/A</v>
      </c>
      <c r="AK87" s="71" t="e">
        <f>'別線⑭　5'!BU25</f>
        <v>#N/A</v>
      </c>
      <c r="AL87" s="71" t="e">
        <f>'別線⑭　5'!BV25</f>
        <v>#N/A</v>
      </c>
      <c r="AM87" s="71" t="e">
        <f>'別線⑭　5'!BW25</f>
        <v>#N/A</v>
      </c>
      <c r="AN87" s="71" t="e">
        <f>'別線⑭　5'!BX25</f>
        <v>#N/A</v>
      </c>
      <c r="AO87" s="71" t="e">
        <f>'別線⑭　5'!BY25</f>
        <v>#N/A</v>
      </c>
      <c r="AP87" s="71" t="e">
        <f>'別線⑭　5'!BZ25</f>
        <v>#N/A</v>
      </c>
      <c r="AQ87" s="71" t="e">
        <f>'別線⑭　5'!CA25</f>
        <v>#N/A</v>
      </c>
      <c r="AR87" s="71" t="e">
        <f>'別線⑭　5'!CB25</f>
        <v>#N/A</v>
      </c>
      <c r="AS87" s="71">
        <f>'別線⑭　5'!CC25</f>
        <v>0</v>
      </c>
    </row>
    <row r="88" spans="1:45" ht="15" customHeight="1" x14ac:dyDescent="0.15">
      <c r="A88" s="13">
        <v>87</v>
      </c>
      <c r="B88" s="71" t="e">
        <f>'別線⑭　5'!AL43</f>
        <v>#N/A</v>
      </c>
      <c r="C88" s="71" t="e">
        <f>'別線⑭　5'!AM43</f>
        <v>#N/A</v>
      </c>
      <c r="D88" s="71">
        <f>'別線⑭　5'!AN43</f>
        <v>0</v>
      </c>
      <c r="E88" s="71">
        <f>'別線⑭　5'!AO43</f>
        <v>0</v>
      </c>
      <c r="F88" s="71">
        <f>'別線⑭　5'!AP43</f>
        <v>0</v>
      </c>
      <c r="G88" s="71" t="e">
        <f>'別線⑭　5'!AQ43</f>
        <v>#N/A</v>
      </c>
      <c r="H88" s="71" t="e">
        <f>'別線⑭　5'!AR43</f>
        <v>#N/A</v>
      </c>
      <c r="I88" s="71" t="e">
        <f>'別線⑭　5'!AS43</f>
        <v>#N/A</v>
      </c>
      <c r="J88" s="71" t="e">
        <f>'別線⑭　5'!AT43</f>
        <v>#N/A</v>
      </c>
      <c r="K88" s="71" t="e">
        <f>'別線⑭　5'!AU43</f>
        <v>#N/A</v>
      </c>
      <c r="L88" s="71" t="e">
        <f>'別線⑭　5'!AV43</f>
        <v>#N/A</v>
      </c>
      <c r="M88" s="71" t="e">
        <f>'別線⑭　5'!AW43</f>
        <v>#N/A</v>
      </c>
      <c r="N88" s="71" t="e">
        <f>'別線⑭　5'!AX43</f>
        <v>#N/A</v>
      </c>
      <c r="O88" s="71">
        <f>'別線⑭　5'!AY43</f>
        <v>0</v>
      </c>
      <c r="P88" s="71" t="e">
        <f>'別線⑭　5'!AZ43</f>
        <v>#N/A</v>
      </c>
      <c r="Q88" s="71" t="e">
        <f>'別線⑭　5'!BA43</f>
        <v>#N/A</v>
      </c>
      <c r="R88" s="71" t="e">
        <f>'別線⑭　5'!BB43</f>
        <v>#N/A</v>
      </c>
      <c r="S88" s="71" t="e">
        <f>'別線⑭　5'!BC43</f>
        <v>#N/A</v>
      </c>
      <c r="T88" s="71" t="e">
        <f>'別線⑭　5'!BD43</f>
        <v>#N/A</v>
      </c>
      <c r="U88" s="71" t="e">
        <f>'別線⑭　5'!BE43</f>
        <v>#N/A</v>
      </c>
      <c r="V88" s="71" t="e">
        <f>'別線⑭　5'!BF43</f>
        <v>#N/A</v>
      </c>
      <c r="W88" s="71">
        <f>'別線⑭　5'!BG43</f>
        <v>0</v>
      </c>
      <c r="X88" s="71">
        <f>'別線⑭　5'!BH43</f>
        <v>0</v>
      </c>
      <c r="Y88" s="71">
        <f>'別線⑭　5'!BI43</f>
        <v>0</v>
      </c>
      <c r="Z88" s="71">
        <f>'別線⑭　5'!BJ43</f>
        <v>0</v>
      </c>
      <c r="AA88" s="71">
        <f>'別線⑭　5'!BK43</f>
        <v>0</v>
      </c>
      <c r="AB88" s="71">
        <f>'別線⑭　5'!BL43</f>
        <v>0</v>
      </c>
      <c r="AC88" s="71">
        <f>'別線⑭　5'!BM43</f>
        <v>0</v>
      </c>
      <c r="AD88" s="71">
        <f>'別線⑭　5'!BN43</f>
        <v>0</v>
      </c>
      <c r="AE88" s="71">
        <f>'別線⑭　5'!BO43</f>
        <v>0</v>
      </c>
      <c r="AF88" s="71">
        <f>'別線⑭　5'!BP43</f>
        <v>0</v>
      </c>
      <c r="AG88" s="71" t="e">
        <f>'別線⑭　5'!BQ43</f>
        <v>#N/A</v>
      </c>
      <c r="AH88" s="71" t="e">
        <f>'別線⑭　5'!BR43</f>
        <v>#N/A</v>
      </c>
      <c r="AI88" s="71" t="e">
        <f>'別線⑭　5'!BS43</f>
        <v>#N/A</v>
      </c>
      <c r="AJ88" s="71" t="e">
        <f>'別線⑭　5'!BT43</f>
        <v>#N/A</v>
      </c>
      <c r="AK88" s="71" t="e">
        <f>'別線⑭　5'!BU43</f>
        <v>#N/A</v>
      </c>
      <c r="AL88" s="71" t="e">
        <f>'別線⑭　5'!BV43</f>
        <v>#N/A</v>
      </c>
      <c r="AM88" s="71" t="e">
        <f>'別線⑭　5'!BW43</f>
        <v>#N/A</v>
      </c>
      <c r="AN88" s="71" t="e">
        <f>'別線⑭　5'!BX43</f>
        <v>#N/A</v>
      </c>
      <c r="AO88" s="71" t="e">
        <f>'別線⑭　5'!BY43</f>
        <v>#N/A</v>
      </c>
      <c r="AP88" s="71" t="e">
        <f>'別線⑭　5'!BZ43</f>
        <v>#N/A</v>
      </c>
      <c r="AQ88" s="71" t="e">
        <f>'別線⑭　5'!CA43</f>
        <v>#N/A</v>
      </c>
      <c r="AR88" s="71" t="e">
        <f>'別線⑭　5'!CB43</f>
        <v>#N/A</v>
      </c>
      <c r="AS88" s="71">
        <f>'別線⑭　5'!CC43</f>
        <v>0</v>
      </c>
    </row>
    <row r="89" spans="1:45" ht="15" customHeight="1" x14ac:dyDescent="0.15">
      <c r="A89" s="13">
        <v>88</v>
      </c>
      <c r="B89" s="71" t="e">
        <f>'別線⑭　5'!AL61</f>
        <v>#N/A</v>
      </c>
      <c r="C89" s="71" t="e">
        <f>'別線⑭　5'!AM61</f>
        <v>#N/A</v>
      </c>
      <c r="D89" s="71">
        <f>'別線⑭　5'!AN61</f>
        <v>0</v>
      </c>
      <c r="E89" s="71">
        <f>'別線⑭　5'!AO61</f>
        <v>0</v>
      </c>
      <c r="F89" s="71">
        <f>'別線⑭　5'!AP61</f>
        <v>0</v>
      </c>
      <c r="G89" s="71" t="e">
        <f>'別線⑭　5'!AQ61</f>
        <v>#N/A</v>
      </c>
      <c r="H89" s="71" t="e">
        <f>'別線⑭　5'!AR61</f>
        <v>#N/A</v>
      </c>
      <c r="I89" s="71" t="e">
        <f>'別線⑭　5'!AS61</f>
        <v>#N/A</v>
      </c>
      <c r="J89" s="71" t="e">
        <f>'別線⑭　5'!AT61</f>
        <v>#N/A</v>
      </c>
      <c r="K89" s="71" t="e">
        <f>'別線⑭　5'!AU61</f>
        <v>#N/A</v>
      </c>
      <c r="L89" s="71" t="e">
        <f>'別線⑭　5'!AV61</f>
        <v>#N/A</v>
      </c>
      <c r="M89" s="71" t="e">
        <f>'別線⑭　5'!AW61</f>
        <v>#N/A</v>
      </c>
      <c r="N89" s="71" t="e">
        <f>'別線⑭　5'!AX61</f>
        <v>#N/A</v>
      </c>
      <c r="O89" s="71">
        <f>'別線⑭　5'!AY61</f>
        <v>0</v>
      </c>
      <c r="P89" s="71" t="e">
        <f>'別線⑭　5'!AZ61</f>
        <v>#N/A</v>
      </c>
      <c r="Q89" s="71" t="e">
        <f>'別線⑭　5'!BA61</f>
        <v>#N/A</v>
      </c>
      <c r="R89" s="71" t="e">
        <f>'別線⑭　5'!BB61</f>
        <v>#N/A</v>
      </c>
      <c r="S89" s="71" t="e">
        <f>'別線⑭　5'!BC61</f>
        <v>#N/A</v>
      </c>
      <c r="T89" s="71" t="e">
        <f>'別線⑭　5'!BD61</f>
        <v>#N/A</v>
      </c>
      <c r="U89" s="71" t="e">
        <f>'別線⑭　5'!BE61</f>
        <v>#N/A</v>
      </c>
      <c r="V89" s="71" t="e">
        <f>'別線⑭　5'!BF61</f>
        <v>#N/A</v>
      </c>
      <c r="W89" s="71">
        <f>'別線⑭　5'!BG61</f>
        <v>0</v>
      </c>
      <c r="X89" s="71">
        <f>'別線⑭　5'!BH61</f>
        <v>0</v>
      </c>
      <c r="Y89" s="71">
        <f>'別線⑭　5'!BI61</f>
        <v>0</v>
      </c>
      <c r="Z89" s="71">
        <f>'別線⑭　5'!BJ61</f>
        <v>0</v>
      </c>
      <c r="AA89" s="71">
        <f>'別線⑭　5'!BK61</f>
        <v>0</v>
      </c>
      <c r="AB89" s="71">
        <f>'別線⑭　5'!BL61</f>
        <v>0</v>
      </c>
      <c r="AC89" s="71">
        <f>'別線⑭　5'!BM61</f>
        <v>0</v>
      </c>
      <c r="AD89" s="71">
        <f>'別線⑭　5'!BN61</f>
        <v>0</v>
      </c>
      <c r="AE89" s="71">
        <f>'別線⑭　5'!BO61</f>
        <v>0</v>
      </c>
      <c r="AF89" s="71">
        <f>'別線⑭　5'!BP61</f>
        <v>0</v>
      </c>
      <c r="AG89" s="71" t="e">
        <f>'別線⑭　5'!BQ61</f>
        <v>#N/A</v>
      </c>
      <c r="AH89" s="71" t="e">
        <f>'別線⑭　5'!BR61</f>
        <v>#N/A</v>
      </c>
      <c r="AI89" s="71" t="e">
        <f>'別線⑭　5'!BS61</f>
        <v>#N/A</v>
      </c>
      <c r="AJ89" s="71" t="e">
        <f>'別線⑭　5'!BT61</f>
        <v>#N/A</v>
      </c>
      <c r="AK89" s="71" t="e">
        <f>'別線⑭　5'!BU61</f>
        <v>#N/A</v>
      </c>
      <c r="AL89" s="71" t="e">
        <f>'別線⑭　5'!BV61</f>
        <v>#N/A</v>
      </c>
      <c r="AM89" s="71" t="e">
        <f>'別線⑭　5'!BW61</f>
        <v>#N/A</v>
      </c>
      <c r="AN89" s="71" t="e">
        <f>'別線⑭　5'!BX61</f>
        <v>#N/A</v>
      </c>
      <c r="AO89" s="71" t="e">
        <f>'別線⑭　5'!BY61</f>
        <v>#N/A</v>
      </c>
      <c r="AP89" s="71" t="e">
        <f>'別線⑭　5'!BZ61</f>
        <v>#N/A</v>
      </c>
      <c r="AQ89" s="71" t="e">
        <f>'別線⑭　5'!CA61</f>
        <v>#N/A</v>
      </c>
      <c r="AR89" s="71" t="e">
        <f>'別線⑭　5'!CB61</f>
        <v>#N/A</v>
      </c>
      <c r="AS89" s="71">
        <f>'別線⑭　5'!CC61</f>
        <v>0</v>
      </c>
    </row>
    <row r="90" spans="1:45" ht="15" customHeight="1" x14ac:dyDescent="0.15">
      <c r="A90" s="13">
        <v>89</v>
      </c>
      <c r="B90" s="71" t="e">
        <f>'別線⑭　5'!AL79</f>
        <v>#N/A</v>
      </c>
      <c r="C90" s="71" t="e">
        <f>'別線⑭　5'!AM79</f>
        <v>#N/A</v>
      </c>
      <c r="D90" s="71">
        <f>'別線⑭　5'!AN79</f>
        <v>0</v>
      </c>
      <c r="E90" s="71">
        <f>'別線⑭　5'!AO79</f>
        <v>0</v>
      </c>
      <c r="F90" s="71">
        <f>'別線⑭　5'!AP79</f>
        <v>0</v>
      </c>
      <c r="G90" s="71" t="e">
        <f>'別線⑭　5'!AQ79</f>
        <v>#N/A</v>
      </c>
      <c r="H90" s="71" t="e">
        <f>'別線⑭　5'!AR79</f>
        <v>#N/A</v>
      </c>
      <c r="I90" s="71" t="e">
        <f>'別線⑭　5'!AS79</f>
        <v>#N/A</v>
      </c>
      <c r="J90" s="71" t="e">
        <f>'別線⑭　5'!AT79</f>
        <v>#N/A</v>
      </c>
      <c r="K90" s="71" t="e">
        <f>'別線⑭　5'!AU79</f>
        <v>#N/A</v>
      </c>
      <c r="L90" s="71" t="e">
        <f>'別線⑭　5'!AV79</f>
        <v>#N/A</v>
      </c>
      <c r="M90" s="71" t="e">
        <f>'別線⑭　5'!AW79</f>
        <v>#N/A</v>
      </c>
      <c r="N90" s="71" t="e">
        <f>'別線⑭　5'!AX79</f>
        <v>#N/A</v>
      </c>
      <c r="O90" s="71">
        <f>'別線⑭　5'!AY79</f>
        <v>0</v>
      </c>
      <c r="P90" s="71" t="e">
        <f>'別線⑭　5'!AZ79</f>
        <v>#N/A</v>
      </c>
      <c r="Q90" s="71" t="e">
        <f>'別線⑭　5'!BA79</f>
        <v>#N/A</v>
      </c>
      <c r="R90" s="71" t="e">
        <f>'別線⑭　5'!BB79</f>
        <v>#N/A</v>
      </c>
      <c r="S90" s="71" t="e">
        <f>'別線⑭　5'!BC79</f>
        <v>#N/A</v>
      </c>
      <c r="T90" s="71" t="e">
        <f>'別線⑭　5'!BD79</f>
        <v>#N/A</v>
      </c>
      <c r="U90" s="71" t="e">
        <f>'別線⑭　5'!BE79</f>
        <v>#N/A</v>
      </c>
      <c r="V90" s="71" t="e">
        <f>'別線⑭　5'!BF79</f>
        <v>#N/A</v>
      </c>
      <c r="W90" s="71">
        <f>'別線⑭　5'!BG79</f>
        <v>0</v>
      </c>
      <c r="X90" s="71">
        <f>'別線⑭　5'!BH79</f>
        <v>0</v>
      </c>
      <c r="Y90" s="71">
        <f>'別線⑭　5'!BI79</f>
        <v>0</v>
      </c>
      <c r="Z90" s="71">
        <f>'別線⑭　5'!BJ79</f>
        <v>0</v>
      </c>
      <c r="AA90" s="71">
        <f>'別線⑭　5'!BK79</f>
        <v>0</v>
      </c>
      <c r="AB90" s="71">
        <f>'別線⑭　5'!BL79</f>
        <v>0</v>
      </c>
      <c r="AC90" s="71">
        <f>'別線⑭　5'!BM79</f>
        <v>0</v>
      </c>
      <c r="AD90" s="71">
        <f>'別線⑭　5'!BN79</f>
        <v>0</v>
      </c>
      <c r="AE90" s="71">
        <f>'別線⑭　5'!BO79</f>
        <v>0</v>
      </c>
      <c r="AF90" s="71">
        <f>'別線⑭　5'!BP79</f>
        <v>0</v>
      </c>
      <c r="AG90" s="71" t="e">
        <f>'別線⑭　5'!BQ79</f>
        <v>#N/A</v>
      </c>
      <c r="AH90" s="71" t="e">
        <f>'別線⑭　5'!BR79</f>
        <v>#N/A</v>
      </c>
      <c r="AI90" s="71" t="e">
        <f>'別線⑭　5'!BS79</f>
        <v>#N/A</v>
      </c>
      <c r="AJ90" s="71" t="e">
        <f>'別線⑭　5'!BT79</f>
        <v>#N/A</v>
      </c>
      <c r="AK90" s="71" t="e">
        <f>'別線⑭　5'!BU79</f>
        <v>#N/A</v>
      </c>
      <c r="AL90" s="71" t="e">
        <f>'別線⑭　5'!BV79</f>
        <v>#N/A</v>
      </c>
      <c r="AM90" s="71" t="e">
        <f>'別線⑭　5'!BW79</f>
        <v>#N/A</v>
      </c>
      <c r="AN90" s="71" t="e">
        <f>'別線⑭　5'!BX79</f>
        <v>#N/A</v>
      </c>
      <c r="AO90" s="71" t="e">
        <f>'別線⑭　5'!BY79</f>
        <v>#N/A</v>
      </c>
      <c r="AP90" s="71" t="e">
        <f>'別線⑭　5'!BZ79</f>
        <v>#N/A</v>
      </c>
      <c r="AQ90" s="71" t="e">
        <f>'別線⑭　5'!CA79</f>
        <v>#N/A</v>
      </c>
      <c r="AR90" s="71" t="e">
        <f>'別線⑭　5'!CB79</f>
        <v>#N/A</v>
      </c>
      <c r="AS90" s="71">
        <f>'別線⑭　5'!CC79</f>
        <v>0</v>
      </c>
    </row>
    <row r="91" spans="1:45" ht="15" customHeight="1" x14ac:dyDescent="0.15">
      <c r="A91" s="13">
        <v>90</v>
      </c>
      <c r="B91" s="71" t="e">
        <f>'別線⑭　5'!AL97</f>
        <v>#N/A</v>
      </c>
      <c r="C91" s="71" t="e">
        <f>'別線⑭　5'!AM97</f>
        <v>#N/A</v>
      </c>
      <c r="D91" s="71">
        <f>'別線⑭　5'!AN97</f>
        <v>0</v>
      </c>
      <c r="E91" s="71">
        <f>'別線⑭　5'!AO97</f>
        <v>0</v>
      </c>
      <c r="F91" s="71">
        <f>'別線⑭　5'!AP97</f>
        <v>0</v>
      </c>
      <c r="G91" s="71" t="e">
        <f>'別線⑭　5'!AQ97</f>
        <v>#N/A</v>
      </c>
      <c r="H91" s="71" t="e">
        <f>'別線⑭　5'!AR97</f>
        <v>#N/A</v>
      </c>
      <c r="I91" s="71" t="e">
        <f>'別線⑭　5'!AS97</f>
        <v>#N/A</v>
      </c>
      <c r="J91" s="71" t="e">
        <f>'別線⑭　5'!AT97</f>
        <v>#N/A</v>
      </c>
      <c r="K91" s="71" t="e">
        <f>'別線⑭　5'!AU97</f>
        <v>#N/A</v>
      </c>
      <c r="L91" s="71" t="e">
        <f>'別線⑭　5'!AV97</f>
        <v>#N/A</v>
      </c>
      <c r="M91" s="71" t="e">
        <f>'別線⑭　5'!AW97</f>
        <v>#N/A</v>
      </c>
      <c r="N91" s="71" t="e">
        <f>'別線⑭　5'!AX97</f>
        <v>#N/A</v>
      </c>
      <c r="O91" s="71">
        <f>'別線⑭　5'!AY97</f>
        <v>0</v>
      </c>
      <c r="P91" s="71" t="e">
        <f>'別線⑭　5'!AZ97</f>
        <v>#N/A</v>
      </c>
      <c r="Q91" s="71" t="e">
        <f>'別線⑭　5'!BA97</f>
        <v>#N/A</v>
      </c>
      <c r="R91" s="71" t="e">
        <f>'別線⑭　5'!BB97</f>
        <v>#N/A</v>
      </c>
      <c r="S91" s="71" t="e">
        <f>'別線⑭　5'!BC97</f>
        <v>#N/A</v>
      </c>
      <c r="T91" s="71" t="e">
        <f>'別線⑭　5'!BD97</f>
        <v>#N/A</v>
      </c>
      <c r="U91" s="71" t="e">
        <f>'別線⑭　5'!BE97</f>
        <v>#N/A</v>
      </c>
      <c r="V91" s="71" t="e">
        <f>'別線⑭　5'!BF97</f>
        <v>#N/A</v>
      </c>
      <c r="W91" s="71">
        <f>'別線⑭　5'!BG97</f>
        <v>0</v>
      </c>
      <c r="X91" s="71">
        <f>'別線⑭　5'!BH97</f>
        <v>0</v>
      </c>
      <c r="Y91" s="71">
        <f>'別線⑭　5'!BI97</f>
        <v>0</v>
      </c>
      <c r="Z91" s="71">
        <f>'別線⑭　5'!BJ97</f>
        <v>0</v>
      </c>
      <c r="AA91" s="71">
        <f>'別線⑭　5'!BK97</f>
        <v>0</v>
      </c>
      <c r="AB91" s="71">
        <f>'別線⑭　5'!BL97</f>
        <v>0</v>
      </c>
      <c r="AC91" s="71">
        <f>'別線⑭　5'!BM97</f>
        <v>0</v>
      </c>
      <c r="AD91" s="71">
        <f>'別線⑭　5'!BN97</f>
        <v>0</v>
      </c>
      <c r="AE91" s="71">
        <f>'別線⑭　5'!BO97</f>
        <v>0</v>
      </c>
      <c r="AF91" s="71">
        <f>'別線⑭　5'!BP97</f>
        <v>0</v>
      </c>
      <c r="AG91" s="71" t="e">
        <f>'別線⑭　5'!BQ97</f>
        <v>#N/A</v>
      </c>
      <c r="AH91" s="71" t="e">
        <f>'別線⑭　5'!BR97</f>
        <v>#N/A</v>
      </c>
      <c r="AI91" s="71" t="e">
        <f>'別線⑭　5'!BS97</f>
        <v>#N/A</v>
      </c>
      <c r="AJ91" s="71" t="e">
        <f>'別線⑭　5'!BT97</f>
        <v>#N/A</v>
      </c>
      <c r="AK91" s="71" t="e">
        <f>'別線⑭　5'!BU97</f>
        <v>#N/A</v>
      </c>
      <c r="AL91" s="71" t="e">
        <f>'別線⑭　5'!BV97</f>
        <v>#N/A</v>
      </c>
      <c r="AM91" s="71" t="e">
        <f>'別線⑭　5'!BW97</f>
        <v>#N/A</v>
      </c>
      <c r="AN91" s="71" t="e">
        <f>'別線⑭　5'!BX97</f>
        <v>#N/A</v>
      </c>
      <c r="AO91" s="71" t="e">
        <f>'別線⑭　5'!BY97</f>
        <v>#N/A</v>
      </c>
      <c r="AP91" s="71" t="e">
        <f>'別線⑭　5'!BZ97</f>
        <v>#N/A</v>
      </c>
      <c r="AQ91" s="71" t="e">
        <f>'別線⑭　5'!CA97</f>
        <v>#N/A</v>
      </c>
      <c r="AR91" s="71" t="e">
        <f>'別線⑭　5'!CB97</f>
        <v>#N/A</v>
      </c>
      <c r="AS91" s="71">
        <f>'別線⑭　5'!CC97</f>
        <v>0</v>
      </c>
    </row>
    <row r="92" spans="1:45" ht="15" customHeight="1" x14ac:dyDescent="0.15">
      <c r="A92" s="13">
        <v>91</v>
      </c>
      <c r="B92" s="71" t="e">
        <f>'別線⑮　5'!AL25</f>
        <v>#N/A</v>
      </c>
      <c r="C92" s="71" t="e">
        <f>'別線⑮　5'!AM25</f>
        <v>#N/A</v>
      </c>
      <c r="D92" s="71">
        <f>'別線⑮　5'!AN25</f>
        <v>0</v>
      </c>
      <c r="E92" s="71">
        <f>'別線⑮　5'!AO25</f>
        <v>0</v>
      </c>
      <c r="F92" s="71">
        <f>'別線⑮　5'!AP25</f>
        <v>0</v>
      </c>
      <c r="G92" s="71" t="e">
        <f>'別線⑮　5'!AQ25</f>
        <v>#N/A</v>
      </c>
      <c r="H92" s="71" t="e">
        <f>'別線⑮　5'!AR25</f>
        <v>#N/A</v>
      </c>
      <c r="I92" s="71" t="e">
        <f>'別線⑮　5'!AS25</f>
        <v>#N/A</v>
      </c>
      <c r="J92" s="71" t="e">
        <f>'別線⑮　5'!AT25</f>
        <v>#N/A</v>
      </c>
      <c r="K92" s="71" t="e">
        <f>'別線⑮　5'!AU25</f>
        <v>#N/A</v>
      </c>
      <c r="L92" s="71" t="e">
        <f>'別線⑮　5'!AV25</f>
        <v>#N/A</v>
      </c>
      <c r="M92" s="71" t="e">
        <f>'別線⑮　5'!AW25</f>
        <v>#N/A</v>
      </c>
      <c r="N92" s="71" t="e">
        <f>'別線⑮　5'!AX25</f>
        <v>#N/A</v>
      </c>
      <c r="O92" s="71">
        <f>'別線⑮　5'!AY25</f>
        <v>0</v>
      </c>
      <c r="P92" s="71" t="e">
        <f>'別線⑮　5'!AZ25</f>
        <v>#N/A</v>
      </c>
      <c r="Q92" s="71" t="e">
        <f>'別線⑮　5'!BA25</f>
        <v>#N/A</v>
      </c>
      <c r="R92" s="71" t="e">
        <f>'別線⑮　5'!BB25</f>
        <v>#N/A</v>
      </c>
      <c r="S92" s="71" t="e">
        <f>'別線⑮　5'!BC25</f>
        <v>#N/A</v>
      </c>
      <c r="T92" s="71" t="e">
        <f>'別線⑮　5'!BD25</f>
        <v>#N/A</v>
      </c>
      <c r="U92" s="71" t="e">
        <f>'別線⑮　5'!BE25</f>
        <v>#N/A</v>
      </c>
      <c r="V92" s="71" t="e">
        <f>'別線⑮　5'!BF25</f>
        <v>#N/A</v>
      </c>
      <c r="W92" s="71">
        <f>'別線⑮　5'!BG25</f>
        <v>0</v>
      </c>
      <c r="X92" s="71">
        <f>'別線⑮　5'!BH25</f>
        <v>0</v>
      </c>
      <c r="Y92" s="71">
        <f>'別線⑮　5'!BI25</f>
        <v>0</v>
      </c>
      <c r="Z92" s="71">
        <f>'別線⑮　5'!BJ25</f>
        <v>0</v>
      </c>
      <c r="AA92" s="71">
        <f>'別線⑮　5'!BK25</f>
        <v>0</v>
      </c>
      <c r="AB92" s="71">
        <f>'別線⑮　5'!BL25</f>
        <v>0</v>
      </c>
      <c r="AC92" s="71">
        <f>'別線⑮　5'!BM25</f>
        <v>0</v>
      </c>
      <c r="AD92" s="71">
        <f>'別線⑮　5'!BN25</f>
        <v>0</v>
      </c>
      <c r="AE92" s="71">
        <f>'別線⑮　5'!BO25</f>
        <v>0</v>
      </c>
      <c r="AF92" s="71">
        <f>'別線⑮　5'!BP25</f>
        <v>0</v>
      </c>
      <c r="AG92" s="71" t="e">
        <f>'別線⑮　5'!BQ25</f>
        <v>#N/A</v>
      </c>
      <c r="AH92" s="71" t="e">
        <f>'別線⑮　5'!BR25</f>
        <v>#N/A</v>
      </c>
      <c r="AI92" s="71" t="e">
        <f>'別線⑮　5'!BS25</f>
        <v>#N/A</v>
      </c>
      <c r="AJ92" s="71" t="e">
        <f>'別線⑮　5'!BT25</f>
        <v>#N/A</v>
      </c>
      <c r="AK92" s="71" t="e">
        <f>'別線⑮　5'!BU25</f>
        <v>#N/A</v>
      </c>
      <c r="AL92" s="71" t="e">
        <f>'別線⑮　5'!BV25</f>
        <v>#N/A</v>
      </c>
      <c r="AM92" s="71" t="e">
        <f>'別線⑮　5'!BW25</f>
        <v>#N/A</v>
      </c>
      <c r="AN92" s="71" t="e">
        <f>'別線⑮　5'!BX25</f>
        <v>#N/A</v>
      </c>
      <c r="AO92" s="71" t="e">
        <f>'別線⑮　5'!BY25</f>
        <v>#N/A</v>
      </c>
      <c r="AP92" s="71" t="e">
        <f>'別線⑮　5'!BZ25</f>
        <v>#N/A</v>
      </c>
      <c r="AQ92" s="71" t="e">
        <f>'別線⑮　5'!CA25</f>
        <v>#N/A</v>
      </c>
      <c r="AR92" s="71" t="e">
        <f>'別線⑮　5'!CB25</f>
        <v>#N/A</v>
      </c>
      <c r="AS92" s="71">
        <f>'別線⑮　5'!CC25</f>
        <v>0</v>
      </c>
    </row>
    <row r="93" spans="1:45" ht="15" customHeight="1" x14ac:dyDescent="0.15">
      <c r="A93" s="13">
        <v>92</v>
      </c>
      <c r="B93" s="71" t="e">
        <f>'別線⑮　5'!AL43</f>
        <v>#N/A</v>
      </c>
      <c r="C93" s="71" t="e">
        <f>'別線⑮　5'!AM43</f>
        <v>#N/A</v>
      </c>
      <c r="D93" s="71">
        <f>'別線⑮　5'!AN43</f>
        <v>0</v>
      </c>
      <c r="E93" s="71">
        <f>'別線⑮　5'!AO43</f>
        <v>0</v>
      </c>
      <c r="F93" s="71">
        <f>'別線⑮　5'!AP43</f>
        <v>0</v>
      </c>
      <c r="G93" s="71" t="e">
        <f>'別線⑮　5'!AQ43</f>
        <v>#N/A</v>
      </c>
      <c r="H93" s="71" t="e">
        <f>'別線⑮　5'!AR43</f>
        <v>#N/A</v>
      </c>
      <c r="I93" s="71" t="e">
        <f>'別線⑮　5'!AS43</f>
        <v>#N/A</v>
      </c>
      <c r="J93" s="71" t="e">
        <f>'別線⑮　5'!AT43</f>
        <v>#N/A</v>
      </c>
      <c r="K93" s="71" t="e">
        <f>'別線⑮　5'!AU43</f>
        <v>#N/A</v>
      </c>
      <c r="L93" s="71" t="e">
        <f>'別線⑮　5'!AV43</f>
        <v>#N/A</v>
      </c>
      <c r="M93" s="71" t="e">
        <f>'別線⑮　5'!AW43</f>
        <v>#N/A</v>
      </c>
      <c r="N93" s="71" t="e">
        <f>'別線⑮　5'!AX43</f>
        <v>#N/A</v>
      </c>
      <c r="O93" s="71">
        <f>'別線⑮　5'!AY43</f>
        <v>0</v>
      </c>
      <c r="P93" s="71" t="e">
        <f>'別線⑮　5'!AZ43</f>
        <v>#N/A</v>
      </c>
      <c r="Q93" s="71" t="e">
        <f>'別線⑮　5'!BA43</f>
        <v>#N/A</v>
      </c>
      <c r="R93" s="71" t="e">
        <f>'別線⑮　5'!BB43</f>
        <v>#N/A</v>
      </c>
      <c r="S93" s="71" t="e">
        <f>'別線⑮　5'!BC43</f>
        <v>#N/A</v>
      </c>
      <c r="T93" s="71" t="e">
        <f>'別線⑮　5'!BD43</f>
        <v>#N/A</v>
      </c>
      <c r="U93" s="71" t="e">
        <f>'別線⑮　5'!BE43</f>
        <v>#N/A</v>
      </c>
      <c r="V93" s="71" t="e">
        <f>'別線⑮　5'!BF43</f>
        <v>#N/A</v>
      </c>
      <c r="W93" s="71">
        <f>'別線⑮　5'!BG43</f>
        <v>0</v>
      </c>
      <c r="X93" s="71">
        <f>'別線⑮　5'!BH43</f>
        <v>0</v>
      </c>
      <c r="Y93" s="71">
        <f>'別線⑮　5'!BI43</f>
        <v>0</v>
      </c>
      <c r="Z93" s="71">
        <f>'別線⑮　5'!BJ43</f>
        <v>0</v>
      </c>
      <c r="AA93" s="71">
        <f>'別線⑮　5'!BK43</f>
        <v>0</v>
      </c>
      <c r="AB93" s="71">
        <f>'別線⑮　5'!BL43</f>
        <v>0</v>
      </c>
      <c r="AC93" s="71">
        <f>'別線⑮　5'!BM43</f>
        <v>0</v>
      </c>
      <c r="AD93" s="71">
        <f>'別線⑮　5'!BN43</f>
        <v>0</v>
      </c>
      <c r="AE93" s="71">
        <f>'別線⑮　5'!BO43</f>
        <v>0</v>
      </c>
      <c r="AF93" s="71">
        <f>'別線⑮　5'!BP43</f>
        <v>0</v>
      </c>
      <c r="AG93" s="71" t="e">
        <f>'別線⑮　5'!BQ43</f>
        <v>#N/A</v>
      </c>
      <c r="AH93" s="71" t="e">
        <f>'別線⑮　5'!BR43</f>
        <v>#N/A</v>
      </c>
      <c r="AI93" s="71" t="e">
        <f>'別線⑮　5'!BS43</f>
        <v>#N/A</v>
      </c>
      <c r="AJ93" s="71" t="e">
        <f>'別線⑮　5'!BT43</f>
        <v>#N/A</v>
      </c>
      <c r="AK93" s="71" t="e">
        <f>'別線⑮　5'!BU43</f>
        <v>#N/A</v>
      </c>
      <c r="AL93" s="71" t="e">
        <f>'別線⑮　5'!BV43</f>
        <v>#N/A</v>
      </c>
      <c r="AM93" s="71" t="e">
        <f>'別線⑮　5'!BW43</f>
        <v>#N/A</v>
      </c>
      <c r="AN93" s="71" t="e">
        <f>'別線⑮　5'!BX43</f>
        <v>#N/A</v>
      </c>
      <c r="AO93" s="71" t="e">
        <f>'別線⑮　5'!BY43</f>
        <v>#N/A</v>
      </c>
      <c r="AP93" s="71" t="e">
        <f>'別線⑮　5'!BZ43</f>
        <v>#N/A</v>
      </c>
      <c r="AQ93" s="71" t="e">
        <f>'別線⑮　5'!CA43</f>
        <v>#N/A</v>
      </c>
      <c r="AR93" s="71" t="e">
        <f>'別線⑮　5'!CB43</f>
        <v>#N/A</v>
      </c>
      <c r="AS93" s="71">
        <f>'別線⑮　5'!CC43</f>
        <v>0</v>
      </c>
    </row>
    <row r="94" spans="1:45" ht="15" customHeight="1" x14ac:dyDescent="0.15">
      <c r="A94" s="13">
        <v>93</v>
      </c>
      <c r="B94" s="71" t="e">
        <f>'別線⑮　5'!AL61</f>
        <v>#N/A</v>
      </c>
      <c r="C94" s="71" t="e">
        <f>'別線⑮　5'!AM61</f>
        <v>#N/A</v>
      </c>
      <c r="D94" s="71">
        <f>'別線⑮　5'!AN61</f>
        <v>0</v>
      </c>
      <c r="E94" s="71">
        <f>'別線⑮　5'!AO61</f>
        <v>0</v>
      </c>
      <c r="F94" s="71">
        <f>'別線⑮　5'!AP61</f>
        <v>0</v>
      </c>
      <c r="G94" s="71" t="e">
        <f>'別線⑮　5'!AQ61</f>
        <v>#N/A</v>
      </c>
      <c r="H94" s="71" t="e">
        <f>'別線⑮　5'!AR61</f>
        <v>#N/A</v>
      </c>
      <c r="I94" s="71" t="e">
        <f>'別線⑮　5'!AS61</f>
        <v>#N/A</v>
      </c>
      <c r="J94" s="71" t="e">
        <f>'別線⑮　5'!AT61</f>
        <v>#N/A</v>
      </c>
      <c r="K94" s="71" t="e">
        <f>'別線⑮　5'!AU61</f>
        <v>#N/A</v>
      </c>
      <c r="L94" s="71" t="e">
        <f>'別線⑮　5'!AV61</f>
        <v>#N/A</v>
      </c>
      <c r="M94" s="71" t="e">
        <f>'別線⑮　5'!AW61</f>
        <v>#N/A</v>
      </c>
      <c r="N94" s="71" t="e">
        <f>'別線⑮　5'!AX61</f>
        <v>#N/A</v>
      </c>
      <c r="O94" s="71">
        <f>'別線⑮　5'!AY61</f>
        <v>0</v>
      </c>
      <c r="P94" s="71" t="e">
        <f>'別線⑮　5'!AZ61</f>
        <v>#N/A</v>
      </c>
      <c r="Q94" s="71" t="e">
        <f>'別線⑮　5'!BA61</f>
        <v>#N/A</v>
      </c>
      <c r="R94" s="71" t="e">
        <f>'別線⑮　5'!BB61</f>
        <v>#N/A</v>
      </c>
      <c r="S94" s="71" t="e">
        <f>'別線⑮　5'!BC61</f>
        <v>#N/A</v>
      </c>
      <c r="T94" s="71" t="e">
        <f>'別線⑮　5'!BD61</f>
        <v>#N/A</v>
      </c>
      <c r="U94" s="71" t="e">
        <f>'別線⑮　5'!BE61</f>
        <v>#N/A</v>
      </c>
      <c r="V94" s="71" t="e">
        <f>'別線⑮　5'!BF61</f>
        <v>#N/A</v>
      </c>
      <c r="W94" s="71">
        <f>'別線⑮　5'!BG61</f>
        <v>0</v>
      </c>
      <c r="X94" s="71">
        <f>'別線⑮　5'!BH61</f>
        <v>0</v>
      </c>
      <c r="Y94" s="71">
        <f>'別線⑮　5'!BI61</f>
        <v>0</v>
      </c>
      <c r="Z94" s="71">
        <f>'別線⑮　5'!BJ61</f>
        <v>0</v>
      </c>
      <c r="AA94" s="71">
        <f>'別線⑮　5'!BK61</f>
        <v>0</v>
      </c>
      <c r="AB94" s="71">
        <f>'別線⑮　5'!BL61</f>
        <v>0</v>
      </c>
      <c r="AC94" s="71">
        <f>'別線⑮　5'!BM61</f>
        <v>0</v>
      </c>
      <c r="AD94" s="71">
        <f>'別線⑮　5'!BN61</f>
        <v>0</v>
      </c>
      <c r="AE94" s="71">
        <f>'別線⑮　5'!BO61</f>
        <v>0</v>
      </c>
      <c r="AF94" s="71">
        <f>'別線⑮　5'!BP61</f>
        <v>0</v>
      </c>
      <c r="AG94" s="71" t="e">
        <f>'別線⑮　5'!BQ61</f>
        <v>#N/A</v>
      </c>
      <c r="AH94" s="71" t="e">
        <f>'別線⑮　5'!BR61</f>
        <v>#N/A</v>
      </c>
      <c r="AI94" s="71" t="e">
        <f>'別線⑮　5'!BS61</f>
        <v>#N/A</v>
      </c>
      <c r="AJ94" s="71" t="e">
        <f>'別線⑮　5'!BT61</f>
        <v>#N/A</v>
      </c>
      <c r="AK94" s="71" t="e">
        <f>'別線⑮　5'!BU61</f>
        <v>#N/A</v>
      </c>
      <c r="AL94" s="71" t="e">
        <f>'別線⑮　5'!BV61</f>
        <v>#N/A</v>
      </c>
      <c r="AM94" s="71" t="e">
        <f>'別線⑮　5'!BW61</f>
        <v>#N/A</v>
      </c>
      <c r="AN94" s="71" t="e">
        <f>'別線⑮　5'!BX61</f>
        <v>#N/A</v>
      </c>
      <c r="AO94" s="71" t="e">
        <f>'別線⑮　5'!BY61</f>
        <v>#N/A</v>
      </c>
      <c r="AP94" s="71" t="e">
        <f>'別線⑮　5'!BZ61</f>
        <v>#N/A</v>
      </c>
      <c r="AQ94" s="71" t="e">
        <f>'別線⑮　5'!CA61</f>
        <v>#N/A</v>
      </c>
      <c r="AR94" s="71" t="e">
        <f>'別線⑮　5'!CB61</f>
        <v>#N/A</v>
      </c>
      <c r="AS94" s="71">
        <f>'別線⑮　5'!CC61</f>
        <v>0</v>
      </c>
    </row>
    <row r="95" spans="1:45" ht="15" customHeight="1" x14ac:dyDescent="0.15">
      <c r="A95" s="13">
        <v>94</v>
      </c>
      <c r="B95" s="71" t="e">
        <f>'別線⑮　5'!AL79</f>
        <v>#N/A</v>
      </c>
      <c r="C95" s="71" t="e">
        <f>'別線⑮　5'!AM79</f>
        <v>#N/A</v>
      </c>
      <c r="D95" s="71">
        <f>'別線⑮　5'!AN79</f>
        <v>0</v>
      </c>
      <c r="E95" s="71">
        <f>'別線⑮　5'!AO79</f>
        <v>0</v>
      </c>
      <c r="F95" s="71">
        <f>'別線⑮　5'!AP79</f>
        <v>0</v>
      </c>
      <c r="G95" s="71" t="e">
        <f>'別線⑮　5'!AQ79</f>
        <v>#N/A</v>
      </c>
      <c r="H95" s="71" t="e">
        <f>'別線⑮　5'!AR79</f>
        <v>#N/A</v>
      </c>
      <c r="I95" s="71" t="e">
        <f>'別線⑮　5'!AS79</f>
        <v>#N/A</v>
      </c>
      <c r="J95" s="71" t="e">
        <f>'別線⑮　5'!AT79</f>
        <v>#N/A</v>
      </c>
      <c r="K95" s="71" t="e">
        <f>'別線⑮　5'!AU79</f>
        <v>#N/A</v>
      </c>
      <c r="L95" s="71" t="e">
        <f>'別線⑮　5'!AV79</f>
        <v>#N/A</v>
      </c>
      <c r="M95" s="71" t="e">
        <f>'別線⑮　5'!AW79</f>
        <v>#N/A</v>
      </c>
      <c r="N95" s="71" t="e">
        <f>'別線⑮　5'!AX79</f>
        <v>#N/A</v>
      </c>
      <c r="O95" s="71">
        <f>'別線⑮　5'!AY79</f>
        <v>0</v>
      </c>
      <c r="P95" s="71" t="e">
        <f>'別線⑮　5'!AZ79</f>
        <v>#N/A</v>
      </c>
      <c r="Q95" s="71" t="e">
        <f>'別線⑮　5'!BA79</f>
        <v>#N/A</v>
      </c>
      <c r="R95" s="71" t="e">
        <f>'別線⑮　5'!BB79</f>
        <v>#N/A</v>
      </c>
      <c r="S95" s="71" t="e">
        <f>'別線⑮　5'!BC79</f>
        <v>#N/A</v>
      </c>
      <c r="T95" s="71" t="e">
        <f>'別線⑮　5'!BD79</f>
        <v>#N/A</v>
      </c>
      <c r="U95" s="71" t="e">
        <f>'別線⑮　5'!BE79</f>
        <v>#N/A</v>
      </c>
      <c r="V95" s="71" t="e">
        <f>'別線⑮　5'!BF79</f>
        <v>#N/A</v>
      </c>
      <c r="W95" s="71">
        <f>'別線⑮　5'!BG79</f>
        <v>0</v>
      </c>
      <c r="X95" s="71">
        <f>'別線⑮　5'!BH79</f>
        <v>0</v>
      </c>
      <c r="Y95" s="71">
        <f>'別線⑮　5'!BI79</f>
        <v>0</v>
      </c>
      <c r="Z95" s="71">
        <f>'別線⑮　5'!BJ79</f>
        <v>0</v>
      </c>
      <c r="AA95" s="71">
        <f>'別線⑮　5'!BK79</f>
        <v>0</v>
      </c>
      <c r="AB95" s="71">
        <f>'別線⑮　5'!BL79</f>
        <v>0</v>
      </c>
      <c r="AC95" s="71">
        <f>'別線⑮　5'!BM79</f>
        <v>0</v>
      </c>
      <c r="AD95" s="71">
        <f>'別線⑮　5'!BN79</f>
        <v>0</v>
      </c>
      <c r="AE95" s="71">
        <f>'別線⑮　5'!BO79</f>
        <v>0</v>
      </c>
      <c r="AF95" s="71">
        <f>'別線⑮　5'!BP79</f>
        <v>0</v>
      </c>
      <c r="AG95" s="71" t="e">
        <f>'別線⑮　5'!BQ79</f>
        <v>#N/A</v>
      </c>
      <c r="AH95" s="71" t="e">
        <f>'別線⑮　5'!BR79</f>
        <v>#N/A</v>
      </c>
      <c r="AI95" s="71" t="e">
        <f>'別線⑮　5'!BS79</f>
        <v>#N/A</v>
      </c>
      <c r="AJ95" s="71" t="e">
        <f>'別線⑮　5'!BT79</f>
        <v>#N/A</v>
      </c>
      <c r="AK95" s="71" t="e">
        <f>'別線⑮　5'!BU79</f>
        <v>#N/A</v>
      </c>
      <c r="AL95" s="71" t="e">
        <f>'別線⑮　5'!BV79</f>
        <v>#N/A</v>
      </c>
      <c r="AM95" s="71" t="e">
        <f>'別線⑮　5'!BW79</f>
        <v>#N/A</v>
      </c>
      <c r="AN95" s="71" t="e">
        <f>'別線⑮　5'!BX79</f>
        <v>#N/A</v>
      </c>
      <c r="AO95" s="71" t="e">
        <f>'別線⑮　5'!BY79</f>
        <v>#N/A</v>
      </c>
      <c r="AP95" s="71" t="e">
        <f>'別線⑮　5'!BZ79</f>
        <v>#N/A</v>
      </c>
      <c r="AQ95" s="71" t="e">
        <f>'別線⑮　5'!CA79</f>
        <v>#N/A</v>
      </c>
      <c r="AR95" s="71" t="e">
        <f>'別線⑮　5'!CB79</f>
        <v>#N/A</v>
      </c>
      <c r="AS95" s="71">
        <f>'別線⑮　5'!CC79</f>
        <v>0</v>
      </c>
    </row>
    <row r="96" spans="1:45" ht="15" customHeight="1" x14ac:dyDescent="0.15">
      <c r="A96" s="13">
        <v>95</v>
      </c>
      <c r="B96" s="71" t="e">
        <f>'別線⑮　5'!AL97</f>
        <v>#N/A</v>
      </c>
      <c r="C96" s="71" t="e">
        <f>'別線⑮　5'!AM97</f>
        <v>#N/A</v>
      </c>
      <c r="D96" s="71">
        <f>'別線⑮　5'!AN97</f>
        <v>0</v>
      </c>
      <c r="E96" s="71">
        <f>'別線⑮　5'!AO97</f>
        <v>0</v>
      </c>
      <c r="F96" s="71">
        <f>'別線⑮　5'!AP97</f>
        <v>0</v>
      </c>
      <c r="G96" s="71" t="e">
        <f>'別線⑮　5'!AQ97</f>
        <v>#N/A</v>
      </c>
      <c r="H96" s="71" t="e">
        <f>'別線⑮　5'!AR97</f>
        <v>#N/A</v>
      </c>
      <c r="I96" s="71" t="e">
        <f>'別線⑮　5'!AS97</f>
        <v>#N/A</v>
      </c>
      <c r="J96" s="71" t="e">
        <f>'別線⑮　5'!AT97</f>
        <v>#N/A</v>
      </c>
      <c r="K96" s="71" t="e">
        <f>'別線⑮　5'!AU97</f>
        <v>#N/A</v>
      </c>
      <c r="L96" s="71" t="e">
        <f>'別線⑮　5'!AV97</f>
        <v>#N/A</v>
      </c>
      <c r="M96" s="71" t="e">
        <f>'別線⑮　5'!AW97</f>
        <v>#N/A</v>
      </c>
      <c r="N96" s="71" t="e">
        <f>'別線⑮　5'!AX97</f>
        <v>#N/A</v>
      </c>
      <c r="O96" s="71">
        <f>'別線⑮　5'!AY97</f>
        <v>0</v>
      </c>
      <c r="P96" s="71" t="e">
        <f>'別線⑮　5'!AZ97</f>
        <v>#N/A</v>
      </c>
      <c r="Q96" s="71" t="e">
        <f>'別線⑮　5'!BA97</f>
        <v>#N/A</v>
      </c>
      <c r="R96" s="71" t="e">
        <f>'別線⑮　5'!BB97</f>
        <v>#N/A</v>
      </c>
      <c r="S96" s="71" t="e">
        <f>'別線⑮　5'!BC97</f>
        <v>#N/A</v>
      </c>
      <c r="T96" s="71" t="e">
        <f>'別線⑮　5'!BD97</f>
        <v>#N/A</v>
      </c>
      <c r="U96" s="71" t="e">
        <f>'別線⑮　5'!BE97</f>
        <v>#N/A</v>
      </c>
      <c r="V96" s="71" t="e">
        <f>'別線⑮　5'!BF97</f>
        <v>#N/A</v>
      </c>
      <c r="W96" s="71">
        <f>'別線⑮　5'!BG97</f>
        <v>0</v>
      </c>
      <c r="X96" s="71">
        <f>'別線⑮　5'!BH97</f>
        <v>0</v>
      </c>
      <c r="Y96" s="71">
        <f>'別線⑮　5'!BI97</f>
        <v>0</v>
      </c>
      <c r="Z96" s="71">
        <f>'別線⑮　5'!BJ97</f>
        <v>0</v>
      </c>
      <c r="AA96" s="71">
        <f>'別線⑮　5'!BK97</f>
        <v>0</v>
      </c>
      <c r="AB96" s="71">
        <f>'別線⑮　5'!BL97</f>
        <v>0</v>
      </c>
      <c r="AC96" s="71">
        <f>'別線⑮　5'!BM97</f>
        <v>0</v>
      </c>
      <c r="AD96" s="71">
        <f>'別線⑮　5'!BN97</f>
        <v>0</v>
      </c>
      <c r="AE96" s="71">
        <f>'別線⑮　5'!BO97</f>
        <v>0</v>
      </c>
      <c r="AF96" s="71">
        <f>'別線⑮　5'!BP97</f>
        <v>0</v>
      </c>
      <c r="AG96" s="71" t="e">
        <f>'別線⑮　5'!BQ97</f>
        <v>#N/A</v>
      </c>
      <c r="AH96" s="71" t="e">
        <f>'別線⑮　5'!BR97</f>
        <v>#N/A</v>
      </c>
      <c r="AI96" s="71" t="e">
        <f>'別線⑮　5'!BS97</f>
        <v>#N/A</v>
      </c>
      <c r="AJ96" s="71" t="e">
        <f>'別線⑮　5'!BT97</f>
        <v>#N/A</v>
      </c>
      <c r="AK96" s="71" t="e">
        <f>'別線⑮　5'!BU97</f>
        <v>#N/A</v>
      </c>
      <c r="AL96" s="71" t="e">
        <f>'別線⑮　5'!BV97</f>
        <v>#N/A</v>
      </c>
      <c r="AM96" s="71" t="e">
        <f>'別線⑮　5'!BW97</f>
        <v>#N/A</v>
      </c>
      <c r="AN96" s="71" t="e">
        <f>'別線⑮　5'!BX97</f>
        <v>#N/A</v>
      </c>
      <c r="AO96" s="71" t="e">
        <f>'別線⑮　5'!BY97</f>
        <v>#N/A</v>
      </c>
      <c r="AP96" s="71" t="e">
        <f>'別線⑮　5'!BZ97</f>
        <v>#N/A</v>
      </c>
      <c r="AQ96" s="71" t="e">
        <f>'別線⑮　5'!CA97</f>
        <v>#N/A</v>
      </c>
      <c r="AR96" s="71" t="e">
        <f>'別線⑮　5'!CB97</f>
        <v>#N/A</v>
      </c>
      <c r="AS96" s="71">
        <f>'別線⑮　5'!CC97</f>
        <v>0</v>
      </c>
    </row>
    <row r="97" spans="1:45" ht="15" customHeight="1" x14ac:dyDescent="0.15">
      <c r="A97" s="13">
        <v>96</v>
      </c>
      <c r="B97" s="71" t="e">
        <f>'別線⑯　5'!AL25</f>
        <v>#N/A</v>
      </c>
      <c r="C97" s="71" t="e">
        <f>'別線⑯　5'!AM25</f>
        <v>#N/A</v>
      </c>
      <c r="D97" s="71">
        <f>'別線⑯　5'!AN25</f>
        <v>0</v>
      </c>
      <c r="E97" s="71">
        <f>'別線⑯　5'!AO25</f>
        <v>0</v>
      </c>
      <c r="F97" s="71">
        <f>'別線⑯　5'!AP25</f>
        <v>0</v>
      </c>
      <c r="G97" s="71" t="e">
        <f>'別線⑯　5'!AQ25</f>
        <v>#N/A</v>
      </c>
      <c r="H97" s="71" t="e">
        <f>'別線⑯　5'!AR25</f>
        <v>#N/A</v>
      </c>
      <c r="I97" s="71" t="e">
        <f>'別線⑯　5'!AS25</f>
        <v>#N/A</v>
      </c>
      <c r="J97" s="71" t="e">
        <f>'別線⑯　5'!AT25</f>
        <v>#N/A</v>
      </c>
      <c r="K97" s="71" t="e">
        <f>'別線⑯　5'!AU25</f>
        <v>#N/A</v>
      </c>
      <c r="L97" s="71" t="e">
        <f>'別線⑯　5'!AV25</f>
        <v>#N/A</v>
      </c>
      <c r="M97" s="71" t="e">
        <f>'別線⑯　5'!AW25</f>
        <v>#N/A</v>
      </c>
      <c r="N97" s="71" t="e">
        <f>'別線⑯　5'!AX25</f>
        <v>#N/A</v>
      </c>
      <c r="O97" s="71">
        <f>'別線⑯　5'!AY25</f>
        <v>0</v>
      </c>
      <c r="P97" s="71" t="e">
        <f>'別線⑯　5'!AZ25</f>
        <v>#N/A</v>
      </c>
      <c r="Q97" s="71" t="e">
        <f>'別線⑯　5'!BA25</f>
        <v>#N/A</v>
      </c>
      <c r="R97" s="71" t="e">
        <f>'別線⑯　5'!BB25</f>
        <v>#N/A</v>
      </c>
      <c r="S97" s="71" t="e">
        <f>'別線⑯　5'!BC25</f>
        <v>#N/A</v>
      </c>
      <c r="T97" s="71" t="e">
        <f>'別線⑯　5'!BD25</f>
        <v>#N/A</v>
      </c>
      <c r="U97" s="71" t="e">
        <f>'別線⑯　5'!BE25</f>
        <v>#N/A</v>
      </c>
      <c r="V97" s="71" t="e">
        <f>'別線⑯　5'!BF25</f>
        <v>#N/A</v>
      </c>
      <c r="W97" s="71">
        <f>'別線⑯　5'!BG25</f>
        <v>0</v>
      </c>
      <c r="X97" s="71">
        <f>'別線⑯　5'!BH25</f>
        <v>0</v>
      </c>
      <c r="Y97" s="71">
        <f>'別線⑯　5'!BI25</f>
        <v>0</v>
      </c>
      <c r="Z97" s="71">
        <f>'別線⑯　5'!BJ25</f>
        <v>0</v>
      </c>
      <c r="AA97" s="71">
        <f>'別線⑯　5'!BK25</f>
        <v>0</v>
      </c>
      <c r="AB97" s="71">
        <f>'別線⑯　5'!BL25</f>
        <v>0</v>
      </c>
      <c r="AC97" s="71">
        <f>'別線⑯　5'!BM25</f>
        <v>0</v>
      </c>
      <c r="AD97" s="71">
        <f>'別線⑯　5'!BN25</f>
        <v>0</v>
      </c>
      <c r="AE97" s="71">
        <f>'別線⑯　5'!BO25</f>
        <v>0</v>
      </c>
      <c r="AF97" s="71">
        <f>'別線⑯　5'!BP25</f>
        <v>0</v>
      </c>
      <c r="AG97" s="71" t="e">
        <f>'別線⑯　5'!BQ25</f>
        <v>#N/A</v>
      </c>
      <c r="AH97" s="71" t="e">
        <f>'別線⑯　5'!BR25</f>
        <v>#N/A</v>
      </c>
      <c r="AI97" s="71" t="e">
        <f>'別線⑯　5'!BS25</f>
        <v>#N/A</v>
      </c>
      <c r="AJ97" s="71" t="e">
        <f>'別線⑯　5'!BT25</f>
        <v>#N/A</v>
      </c>
      <c r="AK97" s="71" t="e">
        <f>'別線⑯　5'!BU25</f>
        <v>#N/A</v>
      </c>
      <c r="AL97" s="71" t="e">
        <f>'別線⑯　5'!BV25</f>
        <v>#N/A</v>
      </c>
      <c r="AM97" s="71" t="e">
        <f>'別線⑯　5'!BW25</f>
        <v>#N/A</v>
      </c>
      <c r="AN97" s="71" t="e">
        <f>'別線⑯　5'!BX25</f>
        <v>#N/A</v>
      </c>
      <c r="AO97" s="71" t="e">
        <f>'別線⑯　5'!BY25</f>
        <v>#N/A</v>
      </c>
      <c r="AP97" s="71" t="e">
        <f>'別線⑯　5'!BZ25</f>
        <v>#N/A</v>
      </c>
      <c r="AQ97" s="71" t="e">
        <f>'別線⑯　5'!CA25</f>
        <v>#N/A</v>
      </c>
      <c r="AR97" s="71" t="e">
        <f>'別線⑯　5'!CB25</f>
        <v>#N/A</v>
      </c>
      <c r="AS97" s="71">
        <f>'別線⑯　5'!CC25</f>
        <v>0</v>
      </c>
    </row>
    <row r="98" spans="1:45" ht="15" customHeight="1" x14ac:dyDescent="0.15">
      <c r="A98" s="13">
        <v>97</v>
      </c>
      <c r="B98" s="71" t="e">
        <f>'別線⑯　5'!AL43</f>
        <v>#N/A</v>
      </c>
      <c r="C98" s="71" t="e">
        <f>'別線⑯　5'!AM43</f>
        <v>#N/A</v>
      </c>
      <c r="D98" s="71">
        <f>'別線⑯　5'!AN43</f>
        <v>0</v>
      </c>
      <c r="E98" s="71">
        <f>'別線⑯　5'!AO43</f>
        <v>0</v>
      </c>
      <c r="F98" s="71">
        <f>'別線⑯　5'!AP43</f>
        <v>0</v>
      </c>
      <c r="G98" s="71" t="e">
        <f>'別線⑯　5'!AQ43</f>
        <v>#N/A</v>
      </c>
      <c r="H98" s="71" t="e">
        <f>'別線⑯　5'!AR43</f>
        <v>#N/A</v>
      </c>
      <c r="I98" s="71" t="e">
        <f>'別線⑯　5'!AS43</f>
        <v>#N/A</v>
      </c>
      <c r="J98" s="71" t="e">
        <f>'別線⑯　5'!AT43</f>
        <v>#N/A</v>
      </c>
      <c r="K98" s="71" t="e">
        <f>'別線⑯　5'!AU43</f>
        <v>#N/A</v>
      </c>
      <c r="L98" s="71" t="e">
        <f>'別線⑯　5'!AV43</f>
        <v>#N/A</v>
      </c>
      <c r="M98" s="71" t="e">
        <f>'別線⑯　5'!AW43</f>
        <v>#N/A</v>
      </c>
      <c r="N98" s="71" t="e">
        <f>'別線⑯　5'!AX43</f>
        <v>#N/A</v>
      </c>
      <c r="O98" s="71">
        <f>'別線⑯　5'!AY43</f>
        <v>0</v>
      </c>
      <c r="P98" s="71" t="e">
        <f>'別線⑯　5'!AZ43</f>
        <v>#N/A</v>
      </c>
      <c r="Q98" s="71" t="e">
        <f>'別線⑯　5'!BA43</f>
        <v>#N/A</v>
      </c>
      <c r="R98" s="71" t="e">
        <f>'別線⑯　5'!BB43</f>
        <v>#N/A</v>
      </c>
      <c r="S98" s="71" t="e">
        <f>'別線⑯　5'!BC43</f>
        <v>#N/A</v>
      </c>
      <c r="T98" s="71" t="e">
        <f>'別線⑯　5'!BD43</f>
        <v>#N/A</v>
      </c>
      <c r="U98" s="71" t="e">
        <f>'別線⑯　5'!BE43</f>
        <v>#N/A</v>
      </c>
      <c r="V98" s="71" t="e">
        <f>'別線⑯　5'!BF43</f>
        <v>#N/A</v>
      </c>
      <c r="W98" s="71">
        <f>'別線⑯　5'!BG43</f>
        <v>0</v>
      </c>
      <c r="X98" s="71">
        <f>'別線⑯　5'!BH43</f>
        <v>0</v>
      </c>
      <c r="Y98" s="71">
        <f>'別線⑯　5'!BI43</f>
        <v>0</v>
      </c>
      <c r="Z98" s="71">
        <f>'別線⑯　5'!BJ43</f>
        <v>0</v>
      </c>
      <c r="AA98" s="71">
        <f>'別線⑯　5'!BK43</f>
        <v>0</v>
      </c>
      <c r="AB98" s="71">
        <f>'別線⑯　5'!BL43</f>
        <v>0</v>
      </c>
      <c r="AC98" s="71">
        <f>'別線⑯　5'!BM43</f>
        <v>0</v>
      </c>
      <c r="AD98" s="71">
        <f>'別線⑯　5'!BN43</f>
        <v>0</v>
      </c>
      <c r="AE98" s="71">
        <f>'別線⑯　5'!BO43</f>
        <v>0</v>
      </c>
      <c r="AF98" s="71">
        <f>'別線⑯　5'!BP43</f>
        <v>0</v>
      </c>
      <c r="AG98" s="71" t="e">
        <f>'別線⑯　5'!BQ43</f>
        <v>#N/A</v>
      </c>
      <c r="AH98" s="71" t="e">
        <f>'別線⑯　5'!BR43</f>
        <v>#N/A</v>
      </c>
      <c r="AI98" s="71" t="e">
        <f>'別線⑯　5'!BS43</f>
        <v>#N/A</v>
      </c>
      <c r="AJ98" s="71" t="e">
        <f>'別線⑯　5'!BT43</f>
        <v>#N/A</v>
      </c>
      <c r="AK98" s="71" t="e">
        <f>'別線⑯　5'!BU43</f>
        <v>#N/A</v>
      </c>
      <c r="AL98" s="71" t="e">
        <f>'別線⑯　5'!BV43</f>
        <v>#N/A</v>
      </c>
      <c r="AM98" s="71" t="e">
        <f>'別線⑯　5'!BW43</f>
        <v>#N/A</v>
      </c>
      <c r="AN98" s="71" t="e">
        <f>'別線⑯　5'!BX43</f>
        <v>#N/A</v>
      </c>
      <c r="AO98" s="71" t="e">
        <f>'別線⑯　5'!BY43</f>
        <v>#N/A</v>
      </c>
      <c r="AP98" s="71" t="e">
        <f>'別線⑯　5'!BZ43</f>
        <v>#N/A</v>
      </c>
      <c r="AQ98" s="71" t="e">
        <f>'別線⑯　5'!CA43</f>
        <v>#N/A</v>
      </c>
      <c r="AR98" s="71" t="e">
        <f>'別線⑯　5'!CB43</f>
        <v>#N/A</v>
      </c>
      <c r="AS98" s="71">
        <f>'別線⑯　5'!CC43</f>
        <v>0</v>
      </c>
    </row>
    <row r="99" spans="1:45" ht="15" customHeight="1" x14ac:dyDescent="0.15">
      <c r="A99" s="13">
        <v>98</v>
      </c>
      <c r="B99" s="71" t="e">
        <f>'別線⑯　5'!AL61</f>
        <v>#N/A</v>
      </c>
      <c r="C99" s="71" t="e">
        <f>'別線⑯　5'!AM61</f>
        <v>#N/A</v>
      </c>
      <c r="D99" s="71">
        <f>'別線⑯　5'!AN61</f>
        <v>0</v>
      </c>
      <c r="E99" s="71">
        <f>'別線⑯　5'!AO61</f>
        <v>0</v>
      </c>
      <c r="F99" s="71">
        <f>'別線⑯　5'!AP61</f>
        <v>0</v>
      </c>
      <c r="G99" s="71" t="e">
        <f>'別線⑯　5'!AQ61</f>
        <v>#N/A</v>
      </c>
      <c r="H99" s="71" t="e">
        <f>'別線⑯　5'!AR61</f>
        <v>#N/A</v>
      </c>
      <c r="I99" s="71" t="e">
        <f>'別線⑯　5'!AS61</f>
        <v>#N/A</v>
      </c>
      <c r="J99" s="71" t="e">
        <f>'別線⑯　5'!AT61</f>
        <v>#N/A</v>
      </c>
      <c r="K99" s="71" t="e">
        <f>'別線⑯　5'!AU61</f>
        <v>#N/A</v>
      </c>
      <c r="L99" s="71" t="e">
        <f>'別線⑯　5'!AV61</f>
        <v>#N/A</v>
      </c>
      <c r="M99" s="71" t="e">
        <f>'別線⑯　5'!AW61</f>
        <v>#N/A</v>
      </c>
      <c r="N99" s="71" t="e">
        <f>'別線⑯　5'!AX61</f>
        <v>#N/A</v>
      </c>
      <c r="O99" s="71">
        <f>'別線⑯　5'!AY61</f>
        <v>0</v>
      </c>
      <c r="P99" s="71" t="e">
        <f>'別線⑯　5'!AZ61</f>
        <v>#N/A</v>
      </c>
      <c r="Q99" s="71" t="e">
        <f>'別線⑯　5'!BA61</f>
        <v>#N/A</v>
      </c>
      <c r="R99" s="71" t="e">
        <f>'別線⑯　5'!BB61</f>
        <v>#N/A</v>
      </c>
      <c r="S99" s="71" t="e">
        <f>'別線⑯　5'!BC61</f>
        <v>#N/A</v>
      </c>
      <c r="T99" s="71" t="e">
        <f>'別線⑯　5'!BD61</f>
        <v>#N/A</v>
      </c>
      <c r="U99" s="71" t="e">
        <f>'別線⑯　5'!BE61</f>
        <v>#N/A</v>
      </c>
      <c r="V99" s="71" t="e">
        <f>'別線⑯　5'!BF61</f>
        <v>#N/A</v>
      </c>
      <c r="W99" s="71">
        <f>'別線⑯　5'!BG61</f>
        <v>0</v>
      </c>
      <c r="X99" s="71">
        <f>'別線⑯　5'!BH61</f>
        <v>0</v>
      </c>
      <c r="Y99" s="71">
        <f>'別線⑯　5'!BI61</f>
        <v>0</v>
      </c>
      <c r="Z99" s="71">
        <f>'別線⑯　5'!BJ61</f>
        <v>0</v>
      </c>
      <c r="AA99" s="71">
        <f>'別線⑯　5'!BK61</f>
        <v>0</v>
      </c>
      <c r="AB99" s="71">
        <f>'別線⑯　5'!BL61</f>
        <v>0</v>
      </c>
      <c r="AC99" s="71">
        <f>'別線⑯　5'!BM61</f>
        <v>0</v>
      </c>
      <c r="AD99" s="71">
        <f>'別線⑯　5'!BN61</f>
        <v>0</v>
      </c>
      <c r="AE99" s="71">
        <f>'別線⑯　5'!BO61</f>
        <v>0</v>
      </c>
      <c r="AF99" s="71">
        <f>'別線⑯　5'!BP61</f>
        <v>0</v>
      </c>
      <c r="AG99" s="71" t="e">
        <f>'別線⑯　5'!BQ61</f>
        <v>#N/A</v>
      </c>
      <c r="AH99" s="71" t="e">
        <f>'別線⑯　5'!BR61</f>
        <v>#N/A</v>
      </c>
      <c r="AI99" s="71" t="e">
        <f>'別線⑯　5'!BS61</f>
        <v>#N/A</v>
      </c>
      <c r="AJ99" s="71" t="e">
        <f>'別線⑯　5'!BT61</f>
        <v>#N/A</v>
      </c>
      <c r="AK99" s="71" t="e">
        <f>'別線⑯　5'!BU61</f>
        <v>#N/A</v>
      </c>
      <c r="AL99" s="71" t="e">
        <f>'別線⑯　5'!BV61</f>
        <v>#N/A</v>
      </c>
      <c r="AM99" s="71" t="e">
        <f>'別線⑯　5'!BW61</f>
        <v>#N/A</v>
      </c>
      <c r="AN99" s="71" t="e">
        <f>'別線⑯　5'!BX61</f>
        <v>#N/A</v>
      </c>
      <c r="AO99" s="71" t="e">
        <f>'別線⑯　5'!BY61</f>
        <v>#N/A</v>
      </c>
      <c r="AP99" s="71" t="e">
        <f>'別線⑯　5'!BZ61</f>
        <v>#N/A</v>
      </c>
      <c r="AQ99" s="71" t="e">
        <f>'別線⑯　5'!CA61</f>
        <v>#N/A</v>
      </c>
      <c r="AR99" s="71" t="e">
        <f>'別線⑯　5'!CB61</f>
        <v>#N/A</v>
      </c>
      <c r="AS99" s="71">
        <f>'別線⑯　5'!CC61</f>
        <v>0</v>
      </c>
    </row>
    <row r="100" spans="1:45" ht="15" customHeight="1" x14ac:dyDescent="0.15">
      <c r="A100" s="13">
        <v>99</v>
      </c>
      <c r="B100" s="71" t="e">
        <f>'別線⑯　5'!AL79</f>
        <v>#N/A</v>
      </c>
      <c r="C100" s="71" t="e">
        <f>'別線⑯　5'!AM79</f>
        <v>#N/A</v>
      </c>
      <c r="D100" s="71">
        <f>'別線⑯　5'!AN79</f>
        <v>0</v>
      </c>
      <c r="E100" s="71">
        <f>'別線⑯　5'!AO79</f>
        <v>0</v>
      </c>
      <c r="F100" s="71">
        <f>'別線⑯　5'!AP79</f>
        <v>0</v>
      </c>
      <c r="G100" s="71" t="e">
        <f>'別線⑯　5'!AQ79</f>
        <v>#N/A</v>
      </c>
      <c r="H100" s="71" t="e">
        <f>'別線⑯　5'!AR79</f>
        <v>#N/A</v>
      </c>
      <c r="I100" s="71" t="e">
        <f>'別線⑯　5'!AS79</f>
        <v>#N/A</v>
      </c>
      <c r="J100" s="71" t="e">
        <f>'別線⑯　5'!AT79</f>
        <v>#N/A</v>
      </c>
      <c r="K100" s="71" t="e">
        <f>'別線⑯　5'!AU79</f>
        <v>#N/A</v>
      </c>
      <c r="L100" s="71" t="e">
        <f>'別線⑯　5'!AV79</f>
        <v>#N/A</v>
      </c>
      <c r="M100" s="71" t="e">
        <f>'別線⑯　5'!AW79</f>
        <v>#N/A</v>
      </c>
      <c r="N100" s="71" t="e">
        <f>'別線⑯　5'!AX79</f>
        <v>#N/A</v>
      </c>
      <c r="O100" s="71">
        <f>'別線⑯　5'!AY79</f>
        <v>0</v>
      </c>
      <c r="P100" s="71" t="e">
        <f>'別線⑯　5'!AZ79</f>
        <v>#N/A</v>
      </c>
      <c r="Q100" s="71" t="e">
        <f>'別線⑯　5'!BA79</f>
        <v>#N/A</v>
      </c>
      <c r="R100" s="71" t="e">
        <f>'別線⑯　5'!BB79</f>
        <v>#N/A</v>
      </c>
      <c r="S100" s="71" t="e">
        <f>'別線⑯　5'!BC79</f>
        <v>#N/A</v>
      </c>
      <c r="T100" s="71" t="e">
        <f>'別線⑯　5'!BD79</f>
        <v>#N/A</v>
      </c>
      <c r="U100" s="71" t="e">
        <f>'別線⑯　5'!BE79</f>
        <v>#N/A</v>
      </c>
      <c r="V100" s="71" t="e">
        <f>'別線⑯　5'!BF79</f>
        <v>#N/A</v>
      </c>
      <c r="W100" s="71">
        <f>'別線⑯　5'!BG79</f>
        <v>0</v>
      </c>
      <c r="X100" s="71">
        <f>'別線⑯　5'!BH79</f>
        <v>0</v>
      </c>
      <c r="Y100" s="71">
        <f>'別線⑯　5'!BI79</f>
        <v>0</v>
      </c>
      <c r="Z100" s="71">
        <f>'別線⑯　5'!BJ79</f>
        <v>0</v>
      </c>
      <c r="AA100" s="71">
        <f>'別線⑯　5'!BK79</f>
        <v>0</v>
      </c>
      <c r="AB100" s="71">
        <f>'別線⑯　5'!BL79</f>
        <v>0</v>
      </c>
      <c r="AC100" s="71">
        <f>'別線⑯　5'!BM79</f>
        <v>0</v>
      </c>
      <c r="AD100" s="71">
        <f>'別線⑯　5'!BN79</f>
        <v>0</v>
      </c>
      <c r="AE100" s="71">
        <f>'別線⑯　5'!BO79</f>
        <v>0</v>
      </c>
      <c r="AF100" s="71">
        <f>'別線⑯　5'!BP79</f>
        <v>0</v>
      </c>
      <c r="AG100" s="71" t="e">
        <f>'別線⑯　5'!BQ79</f>
        <v>#N/A</v>
      </c>
      <c r="AH100" s="71" t="e">
        <f>'別線⑯　5'!BR79</f>
        <v>#N/A</v>
      </c>
      <c r="AI100" s="71" t="e">
        <f>'別線⑯　5'!BS79</f>
        <v>#N/A</v>
      </c>
      <c r="AJ100" s="71" t="e">
        <f>'別線⑯　5'!BT79</f>
        <v>#N/A</v>
      </c>
      <c r="AK100" s="71" t="e">
        <f>'別線⑯　5'!BU79</f>
        <v>#N/A</v>
      </c>
      <c r="AL100" s="71" t="e">
        <f>'別線⑯　5'!BV79</f>
        <v>#N/A</v>
      </c>
      <c r="AM100" s="71" t="e">
        <f>'別線⑯　5'!BW79</f>
        <v>#N/A</v>
      </c>
      <c r="AN100" s="71" t="e">
        <f>'別線⑯　5'!BX79</f>
        <v>#N/A</v>
      </c>
      <c r="AO100" s="71" t="e">
        <f>'別線⑯　5'!BY79</f>
        <v>#N/A</v>
      </c>
      <c r="AP100" s="71" t="e">
        <f>'別線⑯　5'!BZ79</f>
        <v>#N/A</v>
      </c>
      <c r="AQ100" s="71" t="e">
        <f>'別線⑯　5'!CA79</f>
        <v>#N/A</v>
      </c>
      <c r="AR100" s="71" t="e">
        <f>'別線⑯　5'!CB79</f>
        <v>#N/A</v>
      </c>
      <c r="AS100" s="71">
        <f>'別線⑯　5'!CC79</f>
        <v>0</v>
      </c>
    </row>
    <row r="101" spans="1:45" ht="15" customHeight="1" x14ac:dyDescent="0.15">
      <c r="A101" s="13">
        <v>100</v>
      </c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</row>
    <row r="102" spans="1:45" ht="15" customHeight="1" x14ac:dyDescent="0.15">
      <c r="A102" s="13">
        <v>101</v>
      </c>
      <c r="B102" s="122" t="s">
        <v>4725</v>
      </c>
      <c r="C102" s="123" t="s">
        <v>4815</v>
      </c>
      <c r="D102" s="123">
        <v>0</v>
      </c>
      <c r="E102" s="123"/>
      <c r="F102" s="123"/>
      <c r="G102" s="123" t="s">
        <v>67</v>
      </c>
      <c r="H102" s="123" t="s">
        <v>68</v>
      </c>
      <c r="I102" s="123" t="s">
        <v>42</v>
      </c>
      <c r="J102" s="123" t="s">
        <v>39</v>
      </c>
      <c r="K102" s="123"/>
      <c r="L102" s="123"/>
      <c r="M102" s="123"/>
      <c r="N102" s="123"/>
      <c r="O102" s="123"/>
      <c r="P102" s="124" t="s">
        <v>3151</v>
      </c>
      <c r="Q102" s="124" t="s">
        <v>3022</v>
      </c>
      <c r="R102" s="125" t="s">
        <v>4726</v>
      </c>
      <c r="S102" s="126" t="s">
        <v>77</v>
      </c>
      <c r="T102" s="124" t="s">
        <v>80</v>
      </c>
      <c r="U102" s="127" t="s">
        <v>515</v>
      </c>
      <c r="V102" s="128" t="s">
        <v>516</v>
      </c>
      <c r="W102" s="123" t="s">
        <v>4727</v>
      </c>
      <c r="X102" s="122"/>
      <c r="Y102" s="122"/>
      <c r="Z102" s="122"/>
      <c r="AA102" s="122"/>
      <c r="AB102" s="122"/>
      <c r="AC102" s="122"/>
      <c r="AD102" s="122"/>
      <c r="AE102" s="122"/>
      <c r="AF102" s="122"/>
      <c r="AG102" s="129" t="s">
        <v>95</v>
      </c>
      <c r="AH102" s="122" t="s">
        <v>189</v>
      </c>
      <c r="AI102" s="130" t="s">
        <v>171</v>
      </c>
      <c r="AJ102" s="122" t="s">
        <v>196</v>
      </c>
      <c r="AK102" s="130" t="s">
        <v>129</v>
      </c>
      <c r="AL102" s="131" t="s">
        <v>117</v>
      </c>
      <c r="AM102" s="130" t="s">
        <v>984</v>
      </c>
      <c r="AN102" s="128" t="s">
        <v>4728</v>
      </c>
      <c r="AO102" s="132" t="s">
        <v>85</v>
      </c>
      <c r="AP102" s="132" t="s">
        <v>418</v>
      </c>
      <c r="AQ102" s="132" t="s">
        <v>1170</v>
      </c>
      <c r="AR102" s="122" t="s">
        <v>134</v>
      </c>
      <c r="AS102" s="13"/>
    </row>
    <row r="103" spans="1:45" ht="15" customHeight="1" x14ac:dyDescent="0.15">
      <c r="A103" s="13">
        <v>102</v>
      </c>
      <c r="B103" s="122" t="s">
        <v>2157</v>
      </c>
      <c r="C103" s="123" t="s">
        <v>4815</v>
      </c>
      <c r="D103" s="123">
        <v>1</v>
      </c>
      <c r="E103" s="123"/>
      <c r="F103" s="123"/>
      <c r="G103" s="123" t="s">
        <v>67</v>
      </c>
      <c r="H103" s="123" t="s">
        <v>40</v>
      </c>
      <c r="I103" s="123" t="s">
        <v>37</v>
      </c>
      <c r="J103" s="123" t="s">
        <v>40</v>
      </c>
      <c r="K103" s="123"/>
      <c r="L103" s="123"/>
      <c r="M103" s="123"/>
      <c r="N103" s="123"/>
      <c r="O103" s="123"/>
      <c r="P103" s="122" t="s">
        <v>2158</v>
      </c>
      <c r="Q103" s="128" t="s">
        <v>951</v>
      </c>
      <c r="R103" s="122" t="s">
        <v>137</v>
      </c>
      <c r="S103" s="122" t="s">
        <v>379</v>
      </c>
      <c r="T103" s="126" t="s">
        <v>216</v>
      </c>
      <c r="U103" s="125" t="s">
        <v>3438</v>
      </c>
      <c r="V103" s="130" t="s">
        <v>264</v>
      </c>
      <c r="W103" s="123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 t="s">
        <v>3022</v>
      </c>
      <c r="AH103" s="133" t="s">
        <v>569</v>
      </c>
      <c r="AI103" s="133" t="s">
        <v>222</v>
      </c>
      <c r="AJ103" s="122" t="s">
        <v>1259</v>
      </c>
      <c r="AK103" s="130" t="s">
        <v>57</v>
      </c>
      <c r="AL103" s="122" t="s">
        <v>4520</v>
      </c>
      <c r="AM103" s="126" t="s">
        <v>79</v>
      </c>
      <c r="AN103" s="130" t="s">
        <v>80</v>
      </c>
      <c r="AO103" s="122" t="s">
        <v>85</v>
      </c>
      <c r="AP103" s="122" t="s">
        <v>64</v>
      </c>
      <c r="AQ103" s="122" t="s">
        <v>161</v>
      </c>
      <c r="AR103" s="122" t="s">
        <v>816</v>
      </c>
      <c r="AS103" s="13"/>
    </row>
    <row r="104" spans="1:45" ht="15" customHeight="1" x14ac:dyDescent="0.15">
      <c r="A104" s="13">
        <v>103</v>
      </c>
      <c r="B104" s="122" t="s">
        <v>4617</v>
      </c>
      <c r="C104" s="123" t="s">
        <v>4815</v>
      </c>
      <c r="D104" s="123">
        <v>2</v>
      </c>
      <c r="E104" s="123"/>
      <c r="F104" s="123"/>
      <c r="G104" s="123" t="s">
        <v>68</v>
      </c>
      <c r="H104" s="123" t="s">
        <v>42</v>
      </c>
      <c r="I104" s="123" t="s">
        <v>43</v>
      </c>
      <c r="J104" s="123" t="s">
        <v>136</v>
      </c>
      <c r="K104" s="123"/>
      <c r="L104" s="123"/>
      <c r="M104" s="123"/>
      <c r="N104" s="123"/>
      <c r="O104" s="123"/>
      <c r="P104" s="124" t="s">
        <v>331</v>
      </c>
      <c r="Q104" s="126" t="s">
        <v>171</v>
      </c>
      <c r="R104" s="122" t="s">
        <v>339</v>
      </c>
      <c r="S104" s="129" t="s">
        <v>195</v>
      </c>
      <c r="T104" s="122" t="s">
        <v>261</v>
      </c>
      <c r="U104" s="122" t="s">
        <v>101</v>
      </c>
      <c r="V104" s="122" t="s">
        <v>461</v>
      </c>
      <c r="W104" s="123" t="s">
        <v>4618</v>
      </c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8" t="s">
        <v>690</v>
      </c>
      <c r="AH104" s="128" t="s">
        <v>591</v>
      </c>
      <c r="AI104" s="122" t="s">
        <v>591</v>
      </c>
      <c r="AJ104" s="122" t="s">
        <v>4619</v>
      </c>
      <c r="AK104" s="125" t="s">
        <v>361</v>
      </c>
      <c r="AL104" s="122" t="s">
        <v>1273</v>
      </c>
      <c r="AM104" s="122" t="s">
        <v>1053</v>
      </c>
      <c r="AN104" s="122" t="s">
        <v>376</v>
      </c>
      <c r="AO104" s="132" t="s">
        <v>816</v>
      </c>
      <c r="AP104" s="132" t="s">
        <v>3030</v>
      </c>
      <c r="AQ104" s="132" t="s">
        <v>1060</v>
      </c>
      <c r="AR104" s="134" t="s">
        <v>1170</v>
      </c>
      <c r="AS104" s="13"/>
    </row>
    <row r="105" spans="1:45" ht="15" customHeight="1" x14ac:dyDescent="0.15">
      <c r="A105" s="13">
        <v>104</v>
      </c>
      <c r="B105" s="122" t="s">
        <v>5150</v>
      </c>
      <c r="C105" s="123" t="s">
        <v>4815</v>
      </c>
      <c r="D105" s="123">
        <v>0</v>
      </c>
      <c r="E105" s="123">
        <v>0</v>
      </c>
      <c r="F105" s="123">
        <v>0</v>
      </c>
      <c r="G105" s="123" t="s">
        <v>37</v>
      </c>
      <c r="H105" s="123" t="s">
        <v>42</v>
      </c>
      <c r="I105" s="123" t="s">
        <v>44</v>
      </c>
      <c r="J105" s="123" t="s">
        <v>40</v>
      </c>
      <c r="K105" s="123" t="s">
        <v>120</v>
      </c>
      <c r="L105" s="123" t="s">
        <v>43</v>
      </c>
      <c r="M105" s="123" t="s">
        <v>43</v>
      </c>
      <c r="N105" s="123" t="s">
        <v>88</v>
      </c>
      <c r="O105" s="123">
        <v>0</v>
      </c>
      <c r="P105" s="124" t="s">
        <v>137</v>
      </c>
      <c r="Q105" s="125" t="s">
        <v>3438</v>
      </c>
      <c r="R105" s="122" t="s">
        <v>174</v>
      </c>
      <c r="S105" s="127" t="s">
        <v>57</v>
      </c>
      <c r="T105" s="122" t="s">
        <v>4520</v>
      </c>
      <c r="U105" s="122" t="s">
        <v>175</v>
      </c>
      <c r="V105" s="132" t="s">
        <v>256</v>
      </c>
      <c r="W105" s="123">
        <v>0</v>
      </c>
      <c r="X105" s="122">
        <v>0</v>
      </c>
      <c r="Y105" s="122">
        <v>0</v>
      </c>
      <c r="Z105" s="122">
        <v>0</v>
      </c>
      <c r="AA105" s="122">
        <v>0</v>
      </c>
      <c r="AB105" s="122">
        <v>0</v>
      </c>
      <c r="AC105" s="122">
        <v>0</v>
      </c>
      <c r="AD105" s="122">
        <v>0</v>
      </c>
      <c r="AE105" s="122"/>
      <c r="AF105" s="122"/>
      <c r="AG105" s="130" t="s">
        <v>144</v>
      </c>
      <c r="AH105" s="131" t="s">
        <v>145</v>
      </c>
      <c r="AI105" s="122" t="s">
        <v>146</v>
      </c>
      <c r="AJ105" s="126" t="s">
        <v>147</v>
      </c>
      <c r="AK105" s="125" t="s">
        <v>3119</v>
      </c>
      <c r="AL105" s="122" t="s">
        <v>176</v>
      </c>
      <c r="AM105" s="125" t="s">
        <v>79</v>
      </c>
      <c r="AN105" s="130" t="s">
        <v>398</v>
      </c>
      <c r="AO105" s="132" t="s">
        <v>64</v>
      </c>
      <c r="AP105" s="132">
        <v>0</v>
      </c>
      <c r="AQ105" s="132">
        <v>0</v>
      </c>
      <c r="AR105" s="122">
        <v>0</v>
      </c>
      <c r="AS105" s="13"/>
    </row>
    <row r="106" spans="1:45" ht="15" customHeight="1" x14ac:dyDescent="0.15">
      <c r="A106" s="13">
        <v>105</v>
      </c>
      <c r="B106" s="122" t="s">
        <v>3303</v>
      </c>
      <c r="C106" s="123" t="s">
        <v>4815</v>
      </c>
      <c r="D106" s="123">
        <v>0</v>
      </c>
      <c r="E106" s="123"/>
      <c r="F106" s="123"/>
      <c r="G106" s="123" t="s">
        <v>67</v>
      </c>
      <c r="H106" s="123" t="s">
        <v>40</v>
      </c>
      <c r="I106" s="123" t="s">
        <v>40</v>
      </c>
      <c r="J106" s="123" t="s">
        <v>44</v>
      </c>
      <c r="K106" s="123"/>
      <c r="L106" s="123"/>
      <c r="M106" s="123"/>
      <c r="N106" s="123"/>
      <c r="O106" s="123"/>
      <c r="P106" s="122" t="s">
        <v>951</v>
      </c>
      <c r="Q106" s="122" t="s">
        <v>379</v>
      </c>
      <c r="R106" s="122" t="s">
        <v>2415</v>
      </c>
      <c r="S106" s="125" t="s">
        <v>3022</v>
      </c>
      <c r="T106" s="122" t="s">
        <v>569</v>
      </c>
      <c r="U106" s="126" t="s">
        <v>248</v>
      </c>
      <c r="V106" s="122" t="s">
        <v>74</v>
      </c>
      <c r="W106" s="123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35" t="s">
        <v>77</v>
      </c>
      <c r="AH106" s="122" t="s">
        <v>264</v>
      </c>
      <c r="AI106" s="122" t="s">
        <v>570</v>
      </c>
      <c r="AJ106" s="128" t="s">
        <v>571</v>
      </c>
      <c r="AK106" s="135" t="s">
        <v>253</v>
      </c>
      <c r="AL106" s="122" t="s">
        <v>2416</v>
      </c>
      <c r="AM106" s="127" t="s">
        <v>83</v>
      </c>
      <c r="AN106" s="122" t="s">
        <v>747</v>
      </c>
      <c r="AO106" s="132" t="s">
        <v>85</v>
      </c>
      <c r="AP106" s="122" t="s">
        <v>161</v>
      </c>
      <c r="AQ106" s="132" t="s">
        <v>349</v>
      </c>
      <c r="AR106" s="122" t="s">
        <v>442</v>
      </c>
      <c r="AS106" s="13"/>
    </row>
    <row r="107" spans="1:45" ht="15" customHeight="1" x14ac:dyDescent="0.15">
      <c r="A107" s="13">
        <v>106</v>
      </c>
      <c r="B107" s="122" t="s">
        <v>4999</v>
      </c>
      <c r="C107" s="123" t="s">
        <v>4815</v>
      </c>
      <c r="D107" s="123" t="s">
        <v>5100</v>
      </c>
      <c r="E107" s="123"/>
      <c r="F107" s="123"/>
      <c r="G107" s="123" t="s">
        <v>44</v>
      </c>
      <c r="H107" s="123" t="s">
        <v>136</v>
      </c>
      <c r="I107" s="123" t="s">
        <v>43</v>
      </c>
      <c r="J107" s="123" t="s">
        <v>39</v>
      </c>
      <c r="K107" s="123"/>
      <c r="L107" s="123"/>
      <c r="M107" s="123"/>
      <c r="N107" s="123"/>
      <c r="O107" s="123"/>
      <c r="P107" s="124" t="s">
        <v>148</v>
      </c>
      <c r="Q107" s="125" t="s">
        <v>193</v>
      </c>
      <c r="R107" s="122" t="s">
        <v>357</v>
      </c>
      <c r="S107" s="127" t="s">
        <v>4872</v>
      </c>
      <c r="T107" s="122" t="s">
        <v>394</v>
      </c>
      <c r="U107" s="125" t="s">
        <v>358</v>
      </c>
      <c r="V107" s="128" t="s">
        <v>900</v>
      </c>
      <c r="W107" s="123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30" t="s">
        <v>363</v>
      </c>
      <c r="AH107" s="131" t="s">
        <v>832</v>
      </c>
      <c r="AI107" s="122" t="s">
        <v>833</v>
      </c>
      <c r="AJ107" s="126" t="s">
        <v>834</v>
      </c>
      <c r="AK107" s="128" t="s">
        <v>101</v>
      </c>
      <c r="AL107" s="127" t="s">
        <v>4872</v>
      </c>
      <c r="AM107" s="130" t="s">
        <v>362</v>
      </c>
      <c r="AN107" s="130" t="s">
        <v>97</v>
      </c>
      <c r="AO107" s="132" t="s">
        <v>349</v>
      </c>
      <c r="AP107" s="132">
        <v>0</v>
      </c>
      <c r="AQ107" s="132">
        <v>0</v>
      </c>
      <c r="AR107" s="122">
        <v>0</v>
      </c>
      <c r="AS107" s="13"/>
    </row>
    <row r="108" spans="1:45" ht="15" customHeight="1" x14ac:dyDescent="0.15">
      <c r="A108" s="13">
        <v>107</v>
      </c>
      <c r="B108" s="122" t="s">
        <v>4963</v>
      </c>
      <c r="C108" s="123" t="s">
        <v>4815</v>
      </c>
      <c r="D108" s="123" t="s">
        <v>5100</v>
      </c>
      <c r="E108" s="123"/>
      <c r="F108" s="123"/>
      <c r="G108" s="123" t="s">
        <v>41</v>
      </c>
      <c r="H108" s="123" t="s">
        <v>120</v>
      </c>
      <c r="I108" s="123" t="s">
        <v>200</v>
      </c>
      <c r="J108" s="123" t="s">
        <v>42</v>
      </c>
      <c r="K108" s="123"/>
      <c r="L108" s="123"/>
      <c r="M108" s="123"/>
      <c r="N108" s="123"/>
      <c r="O108" s="123"/>
      <c r="P108" s="124" t="s">
        <v>4964</v>
      </c>
      <c r="Q108" s="125" t="s">
        <v>1150</v>
      </c>
      <c r="R108" s="122" t="s">
        <v>949</v>
      </c>
      <c r="S108" s="127" t="s">
        <v>1152</v>
      </c>
      <c r="T108" s="122" t="s">
        <v>3238</v>
      </c>
      <c r="U108" s="125" t="s">
        <v>3087</v>
      </c>
      <c r="V108" s="128" t="s">
        <v>880</v>
      </c>
      <c r="W108" s="123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30" t="s">
        <v>4804</v>
      </c>
      <c r="AH108" s="131" t="s">
        <v>3767</v>
      </c>
      <c r="AI108" s="122" t="s">
        <v>363</v>
      </c>
      <c r="AJ108" s="126" t="s">
        <v>132</v>
      </c>
      <c r="AK108" s="128" t="s">
        <v>3248</v>
      </c>
      <c r="AL108" s="127" t="s">
        <v>4000</v>
      </c>
      <c r="AM108" s="130" t="s">
        <v>4881</v>
      </c>
      <c r="AN108" s="130" t="s">
        <v>4965</v>
      </c>
      <c r="AO108" s="132" t="s">
        <v>1153</v>
      </c>
      <c r="AP108" s="132"/>
      <c r="AQ108" s="132"/>
      <c r="AR108" s="122"/>
      <c r="AS108" s="13"/>
    </row>
    <row r="109" spans="1:45" ht="15" customHeight="1" x14ac:dyDescent="0.15">
      <c r="A109" s="13">
        <v>108</v>
      </c>
      <c r="B109" s="122" t="s">
        <v>3304</v>
      </c>
      <c r="C109" s="123" t="s">
        <v>4815</v>
      </c>
      <c r="D109" s="123">
        <v>2</v>
      </c>
      <c r="E109" s="123"/>
      <c r="F109" s="123"/>
      <c r="G109" s="123" t="s">
        <v>37</v>
      </c>
      <c r="H109" s="123" t="s">
        <v>40</v>
      </c>
      <c r="I109" s="123" t="s">
        <v>40</v>
      </c>
      <c r="J109" s="123" t="s">
        <v>67</v>
      </c>
      <c r="K109" s="123"/>
      <c r="L109" s="123"/>
      <c r="M109" s="123"/>
      <c r="N109" s="123"/>
      <c r="O109" s="123"/>
      <c r="P109" s="122" t="s">
        <v>227</v>
      </c>
      <c r="Q109" s="122" t="s">
        <v>137</v>
      </c>
      <c r="R109" s="122" t="s">
        <v>594</v>
      </c>
      <c r="S109" s="126" t="s">
        <v>3438</v>
      </c>
      <c r="T109" s="122" t="s">
        <v>4647</v>
      </c>
      <c r="U109" s="130" t="s">
        <v>248</v>
      </c>
      <c r="V109" s="128" t="s">
        <v>1289</v>
      </c>
      <c r="W109" s="123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30" t="s">
        <v>57</v>
      </c>
      <c r="AH109" s="126" t="s">
        <v>4520</v>
      </c>
      <c r="AI109" s="130" t="s">
        <v>155</v>
      </c>
      <c r="AJ109" s="126" t="s">
        <v>3760</v>
      </c>
      <c r="AK109" s="128" t="s">
        <v>253</v>
      </c>
      <c r="AL109" s="132" t="s">
        <v>596</v>
      </c>
      <c r="AM109" s="130" t="s">
        <v>3022</v>
      </c>
      <c r="AN109" s="122" t="s">
        <v>3172</v>
      </c>
      <c r="AO109" s="132" t="s">
        <v>64</v>
      </c>
      <c r="AP109" s="132" t="s">
        <v>161</v>
      </c>
      <c r="AQ109" s="132" t="s">
        <v>85</v>
      </c>
      <c r="AR109" s="122" t="s">
        <v>187</v>
      </c>
      <c r="AS109" s="13"/>
    </row>
    <row r="110" spans="1:45" ht="15" customHeight="1" x14ac:dyDescent="0.15">
      <c r="A110" s="13">
        <v>109</v>
      </c>
      <c r="B110" s="122" t="s">
        <v>4729</v>
      </c>
      <c r="C110" s="123" t="s">
        <v>4815</v>
      </c>
      <c r="D110" s="123">
        <v>2</v>
      </c>
      <c r="E110" s="123"/>
      <c r="F110" s="123"/>
      <c r="G110" s="123" t="s">
        <v>43</v>
      </c>
      <c r="H110" s="123" t="s">
        <v>41</v>
      </c>
      <c r="I110" s="123" t="s">
        <v>40</v>
      </c>
      <c r="J110" s="123" t="s">
        <v>37</v>
      </c>
      <c r="K110" s="123"/>
      <c r="L110" s="123"/>
      <c r="M110" s="123"/>
      <c r="N110" s="123"/>
      <c r="O110" s="123"/>
      <c r="P110" s="124" t="s">
        <v>422</v>
      </c>
      <c r="Q110" s="122" t="s">
        <v>424</v>
      </c>
      <c r="R110" s="136" t="s">
        <v>256</v>
      </c>
      <c r="S110" s="126" t="s">
        <v>693</v>
      </c>
      <c r="T110" s="126" t="s">
        <v>694</v>
      </c>
      <c r="U110" s="130" t="s">
        <v>79</v>
      </c>
      <c r="V110" s="128" t="s">
        <v>1203</v>
      </c>
      <c r="W110" s="123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8" t="s">
        <v>695</v>
      </c>
      <c r="AH110" s="122" t="s">
        <v>696</v>
      </c>
      <c r="AI110" s="125" t="s">
        <v>478</v>
      </c>
      <c r="AJ110" s="122" t="s">
        <v>697</v>
      </c>
      <c r="AK110" s="128" t="s">
        <v>115</v>
      </c>
      <c r="AL110" s="122" t="s">
        <v>170</v>
      </c>
      <c r="AM110" s="122" t="s">
        <v>144</v>
      </c>
      <c r="AN110" s="128" t="s">
        <v>1169</v>
      </c>
      <c r="AO110" s="122" t="s">
        <v>698</v>
      </c>
      <c r="AP110" s="132" t="s">
        <v>161</v>
      </c>
      <c r="AQ110" s="122" t="s">
        <v>806</v>
      </c>
      <c r="AR110" s="134" t="s">
        <v>3028</v>
      </c>
      <c r="AS110" s="13"/>
    </row>
    <row r="111" spans="1:45" ht="15" customHeight="1" x14ac:dyDescent="0.15">
      <c r="A111" s="13">
        <v>110</v>
      </c>
      <c r="B111" s="122" t="s">
        <v>3023</v>
      </c>
      <c r="C111" s="123" t="s">
        <v>4815</v>
      </c>
      <c r="D111" s="123">
        <v>0</v>
      </c>
      <c r="E111" s="123"/>
      <c r="F111" s="123"/>
      <c r="G111" s="123" t="s">
        <v>40</v>
      </c>
      <c r="H111" s="123" t="s">
        <v>41</v>
      </c>
      <c r="I111" s="123" t="s">
        <v>44</v>
      </c>
      <c r="J111" s="123" t="s">
        <v>37</v>
      </c>
      <c r="K111" s="123"/>
      <c r="L111" s="123"/>
      <c r="M111" s="123"/>
      <c r="N111" s="123"/>
      <c r="O111" s="123"/>
      <c r="P111" s="122" t="s">
        <v>594</v>
      </c>
      <c r="Q111" s="137" t="s">
        <v>248</v>
      </c>
      <c r="R111" s="122" t="s">
        <v>1118</v>
      </c>
      <c r="S111" s="128" t="s">
        <v>253</v>
      </c>
      <c r="T111" s="122" t="s">
        <v>596</v>
      </c>
      <c r="U111" s="130" t="s">
        <v>683</v>
      </c>
      <c r="V111" s="122" t="s">
        <v>703</v>
      </c>
      <c r="W111" s="123" t="s">
        <v>4413</v>
      </c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33" t="s">
        <v>79</v>
      </c>
      <c r="AH111" s="126" t="s">
        <v>479</v>
      </c>
      <c r="AI111" s="130" t="s">
        <v>598</v>
      </c>
      <c r="AJ111" s="127" t="s">
        <v>148</v>
      </c>
      <c r="AK111" s="126" t="s">
        <v>3172</v>
      </c>
      <c r="AL111" s="122" t="s">
        <v>3024</v>
      </c>
      <c r="AM111" s="130" t="s">
        <v>3438</v>
      </c>
      <c r="AN111" s="126" t="s">
        <v>3025</v>
      </c>
      <c r="AO111" s="132" t="s">
        <v>161</v>
      </c>
      <c r="AP111" s="122" t="s">
        <v>187</v>
      </c>
      <c r="AQ111" s="122" t="s">
        <v>64</v>
      </c>
      <c r="AR111" s="122" t="s">
        <v>209</v>
      </c>
      <c r="AS111" s="13"/>
    </row>
    <row r="112" spans="1:45" ht="15" customHeight="1" x14ac:dyDescent="0.15">
      <c r="A112" s="13">
        <v>111</v>
      </c>
      <c r="B112" s="122" t="s">
        <v>2159</v>
      </c>
      <c r="C112" s="123" t="s">
        <v>4815</v>
      </c>
      <c r="D112" s="123">
        <v>0</v>
      </c>
      <c r="E112" s="123"/>
      <c r="F112" s="123"/>
      <c r="G112" s="123" t="s">
        <v>37</v>
      </c>
      <c r="H112" s="123" t="s">
        <v>40</v>
      </c>
      <c r="I112" s="123" t="s">
        <v>67</v>
      </c>
      <c r="J112" s="123" t="s">
        <v>40</v>
      </c>
      <c r="K112" s="123"/>
      <c r="L112" s="123"/>
      <c r="M112" s="123"/>
      <c r="N112" s="123"/>
      <c r="O112" s="123"/>
      <c r="P112" s="122" t="s">
        <v>227</v>
      </c>
      <c r="Q112" s="130" t="s">
        <v>137</v>
      </c>
      <c r="R112" s="122" t="s">
        <v>325</v>
      </c>
      <c r="S112" s="135" t="s">
        <v>3438</v>
      </c>
      <c r="T112" s="122" t="s">
        <v>4647</v>
      </c>
      <c r="U112" s="130" t="s">
        <v>3022</v>
      </c>
      <c r="V112" s="122" t="s">
        <v>264</v>
      </c>
      <c r="W112" s="123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8" t="s">
        <v>57</v>
      </c>
      <c r="AH112" s="122" t="s">
        <v>4520</v>
      </c>
      <c r="AI112" s="125" t="s">
        <v>155</v>
      </c>
      <c r="AJ112" s="122" t="s">
        <v>3760</v>
      </c>
      <c r="AK112" s="128" t="s">
        <v>77</v>
      </c>
      <c r="AL112" s="128" t="s">
        <v>3438</v>
      </c>
      <c r="AM112" s="125" t="s">
        <v>79</v>
      </c>
      <c r="AN112" s="126" t="s">
        <v>3172</v>
      </c>
      <c r="AO112" s="132" t="s">
        <v>64</v>
      </c>
      <c r="AP112" s="132" t="s">
        <v>85</v>
      </c>
      <c r="AQ112" s="132" t="s">
        <v>161</v>
      </c>
      <c r="AR112" s="122" t="s">
        <v>187</v>
      </c>
      <c r="AS112" s="13"/>
    </row>
    <row r="113" spans="1:45" ht="15" customHeight="1" x14ac:dyDescent="0.15">
      <c r="A113" s="13">
        <v>112</v>
      </c>
      <c r="B113" s="122" t="s">
        <v>2160</v>
      </c>
      <c r="C113" s="123" t="s">
        <v>4815</v>
      </c>
      <c r="D113" s="123">
        <v>1</v>
      </c>
      <c r="E113" s="123"/>
      <c r="F113" s="123"/>
      <c r="G113" s="123" t="s">
        <v>37</v>
      </c>
      <c r="H113" s="123" t="s">
        <v>40</v>
      </c>
      <c r="I113" s="123" t="s">
        <v>67</v>
      </c>
      <c r="J113" s="123" t="s">
        <v>40</v>
      </c>
      <c r="K113" s="123"/>
      <c r="L113" s="123"/>
      <c r="M113" s="123"/>
      <c r="N113" s="123"/>
      <c r="O113" s="123"/>
      <c r="P113" s="122" t="s">
        <v>227</v>
      </c>
      <c r="Q113" s="137" t="s">
        <v>137</v>
      </c>
      <c r="R113" s="122" t="s">
        <v>325</v>
      </c>
      <c r="S113" s="128" t="s">
        <v>3438</v>
      </c>
      <c r="T113" s="137" t="s">
        <v>4647</v>
      </c>
      <c r="U113" s="133" t="s">
        <v>3022</v>
      </c>
      <c r="V113" s="122" t="s">
        <v>264</v>
      </c>
      <c r="W113" s="123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33" t="s">
        <v>57</v>
      </c>
      <c r="AH113" s="126" t="s">
        <v>4520</v>
      </c>
      <c r="AI113" s="130" t="s">
        <v>155</v>
      </c>
      <c r="AJ113" s="126" t="s">
        <v>3760</v>
      </c>
      <c r="AK113" s="130" t="s">
        <v>77</v>
      </c>
      <c r="AL113" s="122" t="s">
        <v>3438</v>
      </c>
      <c r="AM113" s="122" t="s">
        <v>79</v>
      </c>
      <c r="AN113" s="122" t="s">
        <v>3172</v>
      </c>
      <c r="AO113" s="132" t="s">
        <v>64</v>
      </c>
      <c r="AP113" s="122" t="s">
        <v>85</v>
      </c>
      <c r="AQ113" s="122" t="s">
        <v>161</v>
      </c>
      <c r="AR113" s="134" t="s">
        <v>187</v>
      </c>
      <c r="AS113" s="13"/>
    </row>
    <row r="114" spans="1:45" ht="15" customHeight="1" x14ac:dyDescent="0.15">
      <c r="A114" s="13">
        <v>113</v>
      </c>
      <c r="B114" s="122" t="s">
        <v>2161</v>
      </c>
      <c r="C114" s="123" t="s">
        <v>4815</v>
      </c>
      <c r="D114" s="123">
        <v>0</v>
      </c>
      <c r="E114" s="123"/>
      <c r="F114" s="123"/>
      <c r="G114" s="123" t="s">
        <v>37</v>
      </c>
      <c r="H114" s="123" t="s">
        <v>44</v>
      </c>
      <c r="I114" s="123" t="s">
        <v>44</v>
      </c>
      <c r="J114" s="123" t="s">
        <v>44</v>
      </c>
      <c r="K114" s="123"/>
      <c r="L114" s="123"/>
      <c r="M114" s="123"/>
      <c r="N114" s="123"/>
      <c r="O114" s="123"/>
      <c r="P114" s="122" t="s">
        <v>2162</v>
      </c>
      <c r="Q114" s="122" t="s">
        <v>47</v>
      </c>
      <c r="R114" s="122" t="s">
        <v>1964</v>
      </c>
      <c r="S114" s="135" t="s">
        <v>49</v>
      </c>
      <c r="T114" s="122" t="s">
        <v>897</v>
      </c>
      <c r="U114" s="122" t="s">
        <v>4387</v>
      </c>
      <c r="V114" s="122" t="s">
        <v>1139</v>
      </c>
      <c r="W114" s="123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33" t="s">
        <v>57</v>
      </c>
      <c r="AH114" s="122" t="s">
        <v>4639</v>
      </c>
      <c r="AI114" s="122" t="s">
        <v>4251</v>
      </c>
      <c r="AJ114" s="122" t="s">
        <v>688</v>
      </c>
      <c r="AK114" s="133" t="s">
        <v>287</v>
      </c>
      <c r="AL114" s="122" t="s">
        <v>1965</v>
      </c>
      <c r="AM114" s="127" t="s">
        <v>446</v>
      </c>
      <c r="AN114" s="122" t="s">
        <v>670</v>
      </c>
      <c r="AO114" s="122" t="s">
        <v>64</v>
      </c>
      <c r="AP114" s="132" t="s">
        <v>295</v>
      </c>
      <c r="AQ114" s="132" t="s">
        <v>464</v>
      </c>
      <c r="AR114" s="122" t="s">
        <v>862</v>
      </c>
      <c r="AS114" s="13"/>
    </row>
    <row r="115" spans="1:45" ht="15" customHeight="1" x14ac:dyDescent="0.15">
      <c r="A115" s="13">
        <v>114</v>
      </c>
      <c r="B115" s="122" t="s">
        <v>2163</v>
      </c>
      <c r="C115" s="123" t="s">
        <v>4815</v>
      </c>
      <c r="D115" s="123">
        <v>2</v>
      </c>
      <c r="E115" s="123"/>
      <c r="F115" s="123"/>
      <c r="G115" s="123" t="s">
        <v>44</v>
      </c>
      <c r="H115" s="123" t="s">
        <v>43</v>
      </c>
      <c r="I115" s="123" t="s">
        <v>40</v>
      </c>
      <c r="J115" s="123" t="s">
        <v>88</v>
      </c>
      <c r="K115" s="123"/>
      <c r="L115" s="123"/>
      <c r="M115" s="123"/>
      <c r="N115" s="123"/>
      <c r="O115" s="123"/>
      <c r="P115" s="124" t="s">
        <v>174</v>
      </c>
      <c r="Q115" s="130" t="s">
        <v>175</v>
      </c>
      <c r="R115" s="130" t="s">
        <v>256</v>
      </c>
      <c r="S115" s="135" t="s">
        <v>3119</v>
      </c>
      <c r="T115" s="128" t="s">
        <v>176</v>
      </c>
      <c r="U115" s="126" t="s">
        <v>79</v>
      </c>
      <c r="V115" s="125" t="s">
        <v>398</v>
      </c>
      <c r="W115" s="123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8" t="s">
        <v>827</v>
      </c>
      <c r="AH115" s="122" t="s">
        <v>956</v>
      </c>
      <c r="AI115" s="128" t="s">
        <v>101</v>
      </c>
      <c r="AJ115" s="122" t="s">
        <v>957</v>
      </c>
      <c r="AK115" s="127" t="s">
        <v>115</v>
      </c>
      <c r="AL115" s="122" t="s">
        <v>170</v>
      </c>
      <c r="AM115" s="126" t="s">
        <v>1231</v>
      </c>
      <c r="AN115" s="126" t="s">
        <v>289</v>
      </c>
      <c r="AO115" s="132" t="s">
        <v>959</v>
      </c>
      <c r="AP115" s="122" t="s">
        <v>161</v>
      </c>
      <c r="AQ115" s="122" t="s">
        <v>2151</v>
      </c>
      <c r="AR115" s="134" t="s">
        <v>942</v>
      </c>
      <c r="AS115" s="13"/>
    </row>
    <row r="116" spans="1:45" ht="15" customHeight="1" x14ac:dyDescent="0.15">
      <c r="A116" s="13">
        <v>115</v>
      </c>
      <c r="B116" s="122" t="s">
        <v>3077</v>
      </c>
      <c r="C116" s="123" t="s">
        <v>4815</v>
      </c>
      <c r="D116" s="123">
        <v>2</v>
      </c>
      <c r="E116" s="123"/>
      <c r="F116" s="123"/>
      <c r="G116" s="123" t="s">
        <v>44</v>
      </c>
      <c r="H116" s="123" t="s">
        <v>41</v>
      </c>
      <c r="I116" s="123" t="s">
        <v>41</v>
      </c>
      <c r="J116" s="123" t="s">
        <v>43</v>
      </c>
      <c r="K116" s="123"/>
      <c r="L116" s="123"/>
      <c r="M116" s="123"/>
      <c r="N116" s="123"/>
      <c r="O116" s="123"/>
      <c r="P116" s="122" t="s">
        <v>284</v>
      </c>
      <c r="Q116" s="122" t="s">
        <v>4641</v>
      </c>
      <c r="R116" s="122" t="s">
        <v>982</v>
      </c>
      <c r="S116" s="122" t="s">
        <v>287</v>
      </c>
      <c r="T116" s="122" t="s">
        <v>288</v>
      </c>
      <c r="U116" s="126" t="s">
        <v>493</v>
      </c>
      <c r="V116" s="130" t="s">
        <v>403</v>
      </c>
      <c r="W116" s="123" t="s">
        <v>4414</v>
      </c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8" t="s">
        <v>193</v>
      </c>
      <c r="AH116" s="122" t="s">
        <v>196</v>
      </c>
      <c r="AI116" s="130" t="s">
        <v>202</v>
      </c>
      <c r="AJ116" s="122" t="s">
        <v>291</v>
      </c>
      <c r="AK116" s="130" t="s">
        <v>495</v>
      </c>
      <c r="AL116" s="122" t="s">
        <v>109</v>
      </c>
      <c r="AM116" s="126" t="s">
        <v>405</v>
      </c>
      <c r="AN116" s="122" t="s">
        <v>712</v>
      </c>
      <c r="AO116" s="122" t="s">
        <v>295</v>
      </c>
      <c r="AP116" s="132" t="s">
        <v>502</v>
      </c>
      <c r="AQ116" s="122" t="s">
        <v>475</v>
      </c>
      <c r="AR116" s="122" t="s">
        <v>1170</v>
      </c>
      <c r="AS116" s="13"/>
    </row>
    <row r="117" spans="1:45" ht="15" customHeight="1" x14ac:dyDescent="0.15">
      <c r="A117" s="13">
        <v>116</v>
      </c>
      <c r="B117" s="122" t="s">
        <v>2164</v>
      </c>
      <c r="C117" s="123" t="s">
        <v>4815</v>
      </c>
      <c r="D117" s="123">
        <v>1</v>
      </c>
      <c r="E117" s="123"/>
      <c r="F117" s="123"/>
      <c r="G117" s="123" t="s">
        <v>40</v>
      </c>
      <c r="H117" s="123" t="s">
        <v>37</v>
      </c>
      <c r="I117" s="123" t="s">
        <v>44</v>
      </c>
      <c r="J117" s="123" t="s">
        <v>67</v>
      </c>
      <c r="K117" s="123"/>
      <c r="L117" s="123"/>
      <c r="M117" s="123"/>
      <c r="N117" s="123"/>
      <c r="O117" s="123"/>
      <c r="P117" s="124" t="s">
        <v>2165</v>
      </c>
      <c r="Q117" s="125" t="s">
        <v>222</v>
      </c>
      <c r="R117" s="122" t="s">
        <v>63</v>
      </c>
      <c r="S117" s="127" t="s">
        <v>79</v>
      </c>
      <c r="T117" s="122" t="s">
        <v>4165</v>
      </c>
      <c r="U117" s="133" t="s">
        <v>4387</v>
      </c>
      <c r="V117" s="122" t="s">
        <v>935</v>
      </c>
      <c r="W117" s="123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30" t="s">
        <v>115</v>
      </c>
      <c r="AH117" s="131" t="s">
        <v>740</v>
      </c>
      <c r="AI117" s="130" t="s">
        <v>307</v>
      </c>
      <c r="AJ117" s="122" t="s">
        <v>331</v>
      </c>
      <c r="AK117" s="135" t="s">
        <v>287</v>
      </c>
      <c r="AL117" s="122" t="s">
        <v>600</v>
      </c>
      <c r="AM117" s="122" t="s">
        <v>95</v>
      </c>
      <c r="AN117" s="130" t="s">
        <v>110</v>
      </c>
      <c r="AO117" s="132" t="s">
        <v>161</v>
      </c>
      <c r="AP117" s="132" t="s">
        <v>295</v>
      </c>
      <c r="AQ117" s="132" t="s">
        <v>399</v>
      </c>
      <c r="AR117" s="134" t="s">
        <v>2281</v>
      </c>
      <c r="AS117" s="13"/>
    </row>
    <row r="118" spans="1:45" ht="15" customHeight="1" x14ac:dyDescent="0.15">
      <c r="A118" s="13">
        <v>117</v>
      </c>
      <c r="B118" s="122" t="s">
        <v>2166</v>
      </c>
      <c r="C118" s="123" t="s">
        <v>4815</v>
      </c>
      <c r="D118" s="123">
        <v>1</v>
      </c>
      <c r="E118" s="123"/>
      <c r="F118" s="123"/>
      <c r="G118" s="123" t="s">
        <v>44</v>
      </c>
      <c r="H118" s="123" t="s">
        <v>43</v>
      </c>
      <c r="I118" s="123" t="s">
        <v>87</v>
      </c>
      <c r="J118" s="123" t="s">
        <v>87</v>
      </c>
      <c r="K118" s="123"/>
      <c r="L118" s="123"/>
      <c r="M118" s="123"/>
      <c r="N118" s="123"/>
      <c r="O118" s="123"/>
      <c r="P118" s="125" t="s">
        <v>1145</v>
      </c>
      <c r="Q118" s="127" t="s">
        <v>4641</v>
      </c>
      <c r="R118" s="130" t="s">
        <v>2167</v>
      </c>
      <c r="S118" s="130" t="s">
        <v>287</v>
      </c>
      <c r="T118" s="124" t="s">
        <v>357</v>
      </c>
      <c r="U118" s="133" t="s">
        <v>557</v>
      </c>
      <c r="V118" s="126" t="s">
        <v>875</v>
      </c>
      <c r="W118" s="123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8" t="s">
        <v>193</v>
      </c>
      <c r="AH118" s="122" t="s">
        <v>196</v>
      </c>
      <c r="AI118" s="122" t="s">
        <v>358</v>
      </c>
      <c r="AJ118" s="122" t="s">
        <v>900</v>
      </c>
      <c r="AK118" s="133" t="s">
        <v>496</v>
      </c>
      <c r="AL118" s="126" t="s">
        <v>2168</v>
      </c>
      <c r="AM118" s="126" t="s">
        <v>97</v>
      </c>
      <c r="AN118" s="122" t="s">
        <v>1228</v>
      </c>
      <c r="AO118" s="132" t="s">
        <v>295</v>
      </c>
      <c r="AP118" s="122" t="s">
        <v>1104</v>
      </c>
      <c r="AQ118" s="122" t="s">
        <v>105</v>
      </c>
      <c r="AR118" s="122" t="s">
        <v>766</v>
      </c>
      <c r="AS118" s="13"/>
    </row>
    <row r="119" spans="1:45" ht="15" customHeight="1" x14ac:dyDescent="0.15">
      <c r="A119" s="13">
        <v>118</v>
      </c>
      <c r="B119" s="122" t="s">
        <v>4966</v>
      </c>
      <c r="C119" s="123" t="s">
        <v>4815</v>
      </c>
      <c r="D119" s="123" t="s">
        <v>5100</v>
      </c>
      <c r="E119" s="123"/>
      <c r="F119" s="123"/>
      <c r="G119" s="123" t="s">
        <v>136</v>
      </c>
      <c r="H119" s="123" t="s">
        <v>200</v>
      </c>
      <c r="I119" s="123" t="s">
        <v>41</v>
      </c>
      <c r="J119" s="123" t="s">
        <v>43</v>
      </c>
      <c r="K119" s="123"/>
      <c r="L119" s="123"/>
      <c r="M119" s="123"/>
      <c r="N119" s="123"/>
      <c r="O119" s="123"/>
      <c r="P119" s="136" t="s">
        <v>396</v>
      </c>
      <c r="Q119" s="130" t="s">
        <v>461</v>
      </c>
      <c r="R119" s="122" t="s">
        <v>202</v>
      </c>
      <c r="S119" s="128" t="s">
        <v>1053</v>
      </c>
      <c r="T119" s="122" t="s">
        <v>3248</v>
      </c>
      <c r="U119" s="122" t="s">
        <v>205</v>
      </c>
      <c r="V119" s="122" t="s">
        <v>101</v>
      </c>
      <c r="W119" s="123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5" t="s">
        <v>1056</v>
      </c>
      <c r="AH119" s="125" t="s">
        <v>3259</v>
      </c>
      <c r="AI119" s="122" t="s">
        <v>3999</v>
      </c>
      <c r="AJ119" s="125" t="s">
        <v>4967</v>
      </c>
      <c r="AK119" s="130" t="s">
        <v>238</v>
      </c>
      <c r="AL119" s="126" t="s">
        <v>239</v>
      </c>
      <c r="AM119" s="126" t="s">
        <v>361</v>
      </c>
      <c r="AN119" s="122" t="s">
        <v>4968</v>
      </c>
      <c r="AO119" s="132" t="s">
        <v>2195</v>
      </c>
      <c r="AP119" s="122"/>
      <c r="AQ119" s="122"/>
      <c r="AR119" s="122"/>
      <c r="AS119" s="13"/>
    </row>
    <row r="120" spans="1:45" ht="15" customHeight="1" x14ac:dyDescent="0.15">
      <c r="A120" s="13">
        <v>119</v>
      </c>
      <c r="B120" s="122" t="s">
        <v>3287</v>
      </c>
      <c r="C120" s="123" t="s">
        <v>4815</v>
      </c>
      <c r="D120" s="123">
        <v>1</v>
      </c>
      <c r="E120" s="123"/>
      <c r="F120" s="123"/>
      <c r="G120" s="123" t="s">
        <v>44</v>
      </c>
      <c r="H120" s="123" t="s">
        <v>67</v>
      </c>
      <c r="I120" s="123" t="s">
        <v>40</v>
      </c>
      <c r="J120" s="123" t="s">
        <v>37</v>
      </c>
      <c r="K120" s="123"/>
      <c r="L120" s="123"/>
      <c r="M120" s="123"/>
      <c r="N120" s="123"/>
      <c r="O120" s="123"/>
      <c r="P120" s="126" t="s">
        <v>3286</v>
      </c>
      <c r="Q120" s="130" t="s">
        <v>3285</v>
      </c>
      <c r="R120" s="130" t="s">
        <v>701</v>
      </c>
      <c r="S120" s="128" t="s">
        <v>3172</v>
      </c>
      <c r="T120" s="122" t="s">
        <v>3284</v>
      </c>
      <c r="U120" s="122" t="s">
        <v>702</v>
      </c>
      <c r="V120" s="126" t="s">
        <v>703</v>
      </c>
      <c r="W120" s="123" t="s">
        <v>4398</v>
      </c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5" t="s">
        <v>183</v>
      </c>
      <c r="AH120" s="125" t="s">
        <v>3283</v>
      </c>
      <c r="AI120" s="130" t="s">
        <v>786</v>
      </c>
      <c r="AJ120" s="126" t="s">
        <v>3282</v>
      </c>
      <c r="AK120" s="122" t="s">
        <v>72</v>
      </c>
      <c r="AL120" s="122" t="s">
        <v>3180</v>
      </c>
      <c r="AM120" s="122" t="s">
        <v>3438</v>
      </c>
      <c r="AN120" s="122" t="s">
        <v>704</v>
      </c>
      <c r="AO120" s="132" t="s">
        <v>187</v>
      </c>
      <c r="AP120" s="132" t="s">
        <v>161</v>
      </c>
      <c r="AQ120" s="122" t="s">
        <v>64</v>
      </c>
      <c r="AR120" s="122" t="s">
        <v>816</v>
      </c>
      <c r="AS120" s="13"/>
    </row>
    <row r="121" spans="1:45" ht="15" customHeight="1" x14ac:dyDescent="0.15">
      <c r="A121" s="13">
        <v>120</v>
      </c>
      <c r="B121" s="122" t="s">
        <v>2169</v>
      </c>
      <c r="C121" s="123" t="s">
        <v>4815</v>
      </c>
      <c r="D121" s="123">
        <v>1</v>
      </c>
      <c r="E121" s="123"/>
      <c r="F121" s="123"/>
      <c r="G121" s="123" t="s">
        <v>40</v>
      </c>
      <c r="H121" s="123" t="s">
        <v>44</v>
      </c>
      <c r="I121" s="123" t="s">
        <v>44</v>
      </c>
      <c r="J121" s="123" t="s">
        <v>41</v>
      </c>
      <c r="K121" s="123"/>
      <c r="L121" s="123"/>
      <c r="M121" s="123"/>
      <c r="N121" s="123"/>
      <c r="O121" s="123"/>
      <c r="P121" s="122" t="s">
        <v>216</v>
      </c>
      <c r="Q121" s="122" t="s">
        <v>222</v>
      </c>
      <c r="R121" s="122" t="s">
        <v>4251</v>
      </c>
      <c r="S121" s="130" t="s">
        <v>79</v>
      </c>
      <c r="T121" s="122" t="s">
        <v>82</v>
      </c>
      <c r="U121" s="130" t="s">
        <v>251</v>
      </c>
      <c r="V121" s="122" t="s">
        <v>3026</v>
      </c>
      <c r="W121" s="123" t="s">
        <v>4415</v>
      </c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5" t="s">
        <v>115</v>
      </c>
      <c r="AH121" s="122" t="s">
        <v>740</v>
      </c>
      <c r="AI121" s="125" t="s">
        <v>148</v>
      </c>
      <c r="AJ121" s="122" t="s">
        <v>741</v>
      </c>
      <c r="AK121" s="125" t="s">
        <v>291</v>
      </c>
      <c r="AL121" s="122" t="s">
        <v>645</v>
      </c>
      <c r="AM121" s="130" t="s">
        <v>4639</v>
      </c>
      <c r="AN121" s="130" t="s">
        <v>688</v>
      </c>
      <c r="AO121" s="122" t="s">
        <v>161</v>
      </c>
      <c r="AP121" s="122" t="s">
        <v>322</v>
      </c>
      <c r="AQ121" s="122" t="s">
        <v>209</v>
      </c>
      <c r="AR121" s="122" t="s">
        <v>399</v>
      </c>
      <c r="AS121" s="13"/>
    </row>
    <row r="122" spans="1:45" ht="15" customHeight="1" x14ac:dyDescent="0.15">
      <c r="A122" s="13">
        <v>121</v>
      </c>
      <c r="B122" s="122" t="s">
        <v>3224</v>
      </c>
      <c r="C122" s="123" t="s">
        <v>4815</v>
      </c>
      <c r="D122" s="123">
        <v>2</v>
      </c>
      <c r="E122" s="123"/>
      <c r="F122" s="123"/>
      <c r="G122" s="123" t="s">
        <v>87</v>
      </c>
      <c r="H122" s="123" t="s">
        <v>41</v>
      </c>
      <c r="I122" s="123" t="s">
        <v>43</v>
      </c>
      <c r="J122" s="123" t="s">
        <v>136</v>
      </c>
      <c r="K122" s="123"/>
      <c r="L122" s="123"/>
      <c r="M122" s="123"/>
      <c r="N122" s="123"/>
      <c r="O122" s="123"/>
      <c r="P122" s="122" t="s">
        <v>760</v>
      </c>
      <c r="Q122" s="125" t="s">
        <v>764</v>
      </c>
      <c r="R122" s="122" t="s">
        <v>3225</v>
      </c>
      <c r="S122" s="127" t="s">
        <v>798</v>
      </c>
      <c r="T122" s="126" t="s">
        <v>288</v>
      </c>
      <c r="U122" s="124" t="s">
        <v>828</v>
      </c>
      <c r="V122" s="122" t="s">
        <v>456</v>
      </c>
      <c r="W122" s="123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30" t="s">
        <v>397</v>
      </c>
      <c r="AH122" s="131" t="s">
        <v>1636</v>
      </c>
      <c r="AI122" s="129" t="s">
        <v>202</v>
      </c>
      <c r="AJ122" s="137" t="s">
        <v>864</v>
      </c>
      <c r="AK122" s="129" t="s">
        <v>527</v>
      </c>
      <c r="AL122" s="122" t="s">
        <v>899</v>
      </c>
      <c r="AM122" s="125" t="s">
        <v>396</v>
      </c>
      <c r="AN122" s="128" t="s">
        <v>3226</v>
      </c>
      <c r="AO122" s="132" t="s">
        <v>1104</v>
      </c>
      <c r="AP122" s="132" t="s">
        <v>442</v>
      </c>
      <c r="AQ122" s="132" t="s">
        <v>2195</v>
      </c>
      <c r="AR122" s="134" t="s">
        <v>1047</v>
      </c>
      <c r="AS122" s="13"/>
    </row>
    <row r="123" spans="1:45" ht="15" customHeight="1" x14ac:dyDescent="0.15">
      <c r="A123" s="13">
        <v>122</v>
      </c>
      <c r="B123" s="122" t="s">
        <v>3424</v>
      </c>
      <c r="C123" s="123" t="s">
        <v>4815</v>
      </c>
      <c r="D123" s="123">
        <v>1</v>
      </c>
      <c r="E123" s="123"/>
      <c r="F123" s="123"/>
      <c r="G123" s="123" t="s">
        <v>37</v>
      </c>
      <c r="H123" s="123" t="s">
        <v>41</v>
      </c>
      <c r="I123" s="123" t="s">
        <v>40</v>
      </c>
      <c r="J123" s="123" t="s">
        <v>67</v>
      </c>
      <c r="K123" s="123"/>
      <c r="L123" s="123"/>
      <c r="M123" s="123"/>
      <c r="N123" s="123"/>
      <c r="O123" s="123"/>
      <c r="P123" s="124" t="s">
        <v>1841</v>
      </c>
      <c r="Q123" s="125" t="s">
        <v>137</v>
      </c>
      <c r="R123" s="126" t="s">
        <v>2203</v>
      </c>
      <c r="S123" s="127" t="s">
        <v>3438</v>
      </c>
      <c r="T123" s="130" t="s">
        <v>1135</v>
      </c>
      <c r="U123" s="130" t="s">
        <v>72</v>
      </c>
      <c r="V123" s="133" t="s">
        <v>1582</v>
      </c>
      <c r="W123" s="123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30" t="s">
        <v>57</v>
      </c>
      <c r="AH123" s="131" t="s">
        <v>4520</v>
      </c>
      <c r="AI123" s="137" t="s">
        <v>669</v>
      </c>
      <c r="AJ123" s="137" t="s">
        <v>1136</v>
      </c>
      <c r="AK123" s="128" t="s">
        <v>79</v>
      </c>
      <c r="AL123" s="122" t="s">
        <v>1186</v>
      </c>
      <c r="AM123" s="125" t="s">
        <v>1584</v>
      </c>
      <c r="AN123" s="126" t="s">
        <v>4387</v>
      </c>
      <c r="AO123" s="132" t="s">
        <v>64</v>
      </c>
      <c r="AP123" s="132" t="s">
        <v>161</v>
      </c>
      <c r="AQ123" s="122" t="s">
        <v>399</v>
      </c>
      <c r="AR123" s="122" t="s">
        <v>295</v>
      </c>
      <c r="AS123" s="13"/>
    </row>
    <row r="124" spans="1:45" ht="15" customHeight="1" x14ac:dyDescent="0.15">
      <c r="A124" s="13">
        <v>123</v>
      </c>
      <c r="B124" s="122" t="s">
        <v>5307</v>
      </c>
      <c r="C124" s="123" t="s">
        <v>4815</v>
      </c>
      <c r="D124" s="123"/>
      <c r="E124" s="123"/>
      <c r="F124" s="123"/>
      <c r="G124" s="123" t="s">
        <v>37</v>
      </c>
      <c r="H124" s="123" t="s">
        <v>40</v>
      </c>
      <c r="I124" s="123" t="s">
        <v>44</v>
      </c>
      <c r="J124" s="123" t="s">
        <v>40</v>
      </c>
      <c r="K124" s="123" t="s">
        <v>42</v>
      </c>
      <c r="L124" s="123" t="s">
        <v>39</v>
      </c>
      <c r="M124" s="123" t="s">
        <v>67</v>
      </c>
      <c r="N124" s="123" t="s">
        <v>67</v>
      </c>
      <c r="O124" s="123">
        <v>0</v>
      </c>
      <c r="P124" s="124" t="s">
        <v>227</v>
      </c>
      <c r="Q124" s="125" t="s">
        <v>137</v>
      </c>
      <c r="R124" s="122" t="s">
        <v>1532</v>
      </c>
      <c r="S124" s="127" t="s">
        <v>3438</v>
      </c>
      <c r="T124" s="122" t="s">
        <v>4647</v>
      </c>
      <c r="U124" s="133" t="s">
        <v>229</v>
      </c>
      <c r="V124" s="122" t="s">
        <v>5308</v>
      </c>
      <c r="W124" s="123"/>
      <c r="X124" s="122"/>
      <c r="Y124" s="122"/>
      <c r="Z124" s="122"/>
      <c r="AA124" s="122"/>
      <c r="AB124" s="122"/>
      <c r="AC124" s="122"/>
      <c r="AD124" s="122"/>
      <c r="AE124" s="122"/>
      <c r="AF124" s="122"/>
      <c r="AG124" s="130" t="s">
        <v>57</v>
      </c>
      <c r="AH124" s="131" t="s">
        <v>4520</v>
      </c>
      <c r="AI124" s="122" t="s">
        <v>4161</v>
      </c>
      <c r="AJ124" s="126" t="s">
        <v>3760</v>
      </c>
      <c r="AK124" s="135" t="s">
        <v>71</v>
      </c>
      <c r="AL124" s="130" t="s">
        <v>214</v>
      </c>
      <c r="AM124" s="122" t="s">
        <v>5309</v>
      </c>
      <c r="AN124" s="122" t="s">
        <v>5310</v>
      </c>
      <c r="AO124" s="132" t="s">
        <v>161</v>
      </c>
      <c r="AP124" s="132">
        <v>0</v>
      </c>
      <c r="AQ124" s="132">
        <v>0</v>
      </c>
      <c r="AR124" s="134">
        <v>0</v>
      </c>
      <c r="AS124" s="13"/>
    </row>
    <row r="125" spans="1:45" ht="15" customHeight="1" x14ac:dyDescent="0.15">
      <c r="A125" s="13">
        <v>124</v>
      </c>
      <c r="B125" s="122" t="s">
        <v>2971</v>
      </c>
      <c r="C125" s="123" t="s">
        <v>4815</v>
      </c>
      <c r="D125" s="123">
        <v>1</v>
      </c>
      <c r="E125" s="123"/>
      <c r="F125" s="123"/>
      <c r="G125" s="123" t="s">
        <v>37</v>
      </c>
      <c r="H125" s="123" t="s">
        <v>42</v>
      </c>
      <c r="I125" s="123" t="s">
        <v>44</v>
      </c>
      <c r="J125" s="123" t="s">
        <v>43</v>
      </c>
      <c r="K125" s="123"/>
      <c r="L125" s="123"/>
      <c r="M125" s="123"/>
      <c r="N125" s="123"/>
      <c r="O125" s="123"/>
      <c r="P125" s="122" t="s">
        <v>137</v>
      </c>
      <c r="Q125" s="122" t="s">
        <v>3438</v>
      </c>
      <c r="R125" s="122" t="s">
        <v>3172</v>
      </c>
      <c r="S125" s="125" t="s">
        <v>57</v>
      </c>
      <c r="T125" s="122" t="s">
        <v>4520</v>
      </c>
      <c r="U125" s="122" t="s">
        <v>183</v>
      </c>
      <c r="V125" s="122" t="s">
        <v>3892</v>
      </c>
      <c r="W125" s="123"/>
      <c r="X125" s="122"/>
      <c r="Y125" s="122"/>
      <c r="Z125" s="122"/>
      <c r="AA125" s="122"/>
      <c r="AB125" s="122"/>
      <c r="AC125" s="122"/>
      <c r="AD125" s="122"/>
      <c r="AE125" s="122"/>
      <c r="AF125" s="122"/>
      <c r="AG125" s="127" t="s">
        <v>144</v>
      </c>
      <c r="AH125" s="122" t="s">
        <v>145</v>
      </c>
      <c r="AI125" s="129" t="s">
        <v>146</v>
      </c>
      <c r="AJ125" s="122" t="s">
        <v>147</v>
      </c>
      <c r="AK125" s="130" t="s">
        <v>193</v>
      </c>
      <c r="AL125" s="122" t="s">
        <v>478</v>
      </c>
      <c r="AM125" s="126" t="s">
        <v>820</v>
      </c>
      <c r="AN125" s="122" t="s">
        <v>1126</v>
      </c>
      <c r="AO125" s="132" t="s">
        <v>64</v>
      </c>
      <c r="AP125" s="122" t="s">
        <v>187</v>
      </c>
      <c r="AQ125" s="122" t="s">
        <v>366</v>
      </c>
      <c r="AR125" s="122" t="s">
        <v>584</v>
      </c>
      <c r="AS125" s="13"/>
    </row>
    <row r="126" spans="1:45" ht="15" customHeight="1" x14ac:dyDescent="0.15">
      <c r="A126" s="13">
        <v>125</v>
      </c>
      <c r="B126" s="122" t="s">
        <v>5311</v>
      </c>
      <c r="C126" s="123" t="s">
        <v>4815</v>
      </c>
      <c r="D126" s="123"/>
      <c r="E126" s="123"/>
      <c r="F126" s="123"/>
      <c r="G126" s="123" t="s">
        <v>37</v>
      </c>
      <c r="H126" s="123" t="s">
        <v>40</v>
      </c>
      <c r="I126" s="123" t="s">
        <v>44</v>
      </c>
      <c r="J126" s="123" t="s">
        <v>40</v>
      </c>
      <c r="K126" s="123" t="s">
        <v>42</v>
      </c>
      <c r="L126" s="123" t="s">
        <v>39</v>
      </c>
      <c r="M126" s="123" t="s">
        <v>67</v>
      </c>
      <c r="N126" s="123" t="s">
        <v>67</v>
      </c>
      <c r="O126" s="123">
        <v>0</v>
      </c>
      <c r="P126" s="124" t="s">
        <v>227</v>
      </c>
      <c r="Q126" s="124" t="s">
        <v>137</v>
      </c>
      <c r="R126" s="122" t="s">
        <v>1532</v>
      </c>
      <c r="S126" s="130" t="s">
        <v>3438</v>
      </c>
      <c r="T126" s="136" t="s">
        <v>4647</v>
      </c>
      <c r="U126" s="122" t="s">
        <v>229</v>
      </c>
      <c r="V126" s="122" t="s">
        <v>5308</v>
      </c>
      <c r="W126" s="123"/>
      <c r="X126" s="122"/>
      <c r="Y126" s="122"/>
      <c r="Z126" s="122"/>
      <c r="AA126" s="122"/>
      <c r="AB126" s="122"/>
      <c r="AC126" s="122"/>
      <c r="AD126" s="122"/>
      <c r="AE126" s="122"/>
      <c r="AF126" s="122"/>
      <c r="AG126" s="133" t="s">
        <v>57</v>
      </c>
      <c r="AH126" s="138" t="s">
        <v>4520</v>
      </c>
      <c r="AI126" s="135" t="s">
        <v>4161</v>
      </c>
      <c r="AJ126" s="122" t="s">
        <v>3760</v>
      </c>
      <c r="AK126" s="139" t="s">
        <v>71</v>
      </c>
      <c r="AL126" s="122" t="s">
        <v>214</v>
      </c>
      <c r="AM126" s="130" t="s">
        <v>5309</v>
      </c>
      <c r="AN126" s="122" t="s">
        <v>5310</v>
      </c>
      <c r="AO126" s="132" t="s">
        <v>161</v>
      </c>
      <c r="AP126" s="132"/>
      <c r="AQ126" s="132"/>
      <c r="AR126" s="122"/>
      <c r="AS126" s="13"/>
    </row>
    <row r="127" spans="1:45" ht="15" customHeight="1" x14ac:dyDescent="0.15">
      <c r="A127" s="13">
        <v>126</v>
      </c>
      <c r="B127" s="122" t="s">
        <v>4925</v>
      </c>
      <c r="C127" s="123" t="s">
        <v>4815</v>
      </c>
      <c r="D127" s="123" t="s">
        <v>4926</v>
      </c>
      <c r="E127" s="123"/>
      <c r="F127" s="123"/>
      <c r="G127" s="123" t="s">
        <v>37</v>
      </c>
      <c r="H127" s="123" t="s">
        <v>44</v>
      </c>
      <c r="I127" s="123" t="s">
        <v>44</v>
      </c>
      <c r="J127" s="123" t="s">
        <v>37</v>
      </c>
      <c r="K127" s="123"/>
      <c r="L127" s="123"/>
      <c r="M127" s="123"/>
      <c r="N127" s="123"/>
      <c r="O127" s="123"/>
      <c r="P127" s="124" t="s">
        <v>1748</v>
      </c>
      <c r="Q127" s="125" t="s">
        <v>137</v>
      </c>
      <c r="R127" s="122" t="s">
        <v>174</v>
      </c>
      <c r="S127" s="127" t="s">
        <v>3438</v>
      </c>
      <c r="T127" s="122" t="s">
        <v>139</v>
      </c>
      <c r="U127" s="122" t="s">
        <v>175</v>
      </c>
      <c r="V127" s="122" t="s">
        <v>653</v>
      </c>
      <c r="W127" s="123"/>
      <c r="X127" s="122"/>
      <c r="Y127" s="122"/>
      <c r="Z127" s="122"/>
      <c r="AA127" s="122"/>
      <c r="AB127" s="122"/>
      <c r="AC127" s="122"/>
      <c r="AD127" s="122"/>
      <c r="AE127" s="122"/>
      <c r="AF127" s="122"/>
      <c r="AG127" s="130" t="s">
        <v>57</v>
      </c>
      <c r="AH127" s="131" t="s">
        <v>4520</v>
      </c>
      <c r="AI127" s="122" t="s">
        <v>140</v>
      </c>
      <c r="AJ127" s="126" t="s">
        <v>141</v>
      </c>
      <c r="AK127" s="126" t="s">
        <v>3119</v>
      </c>
      <c r="AL127" s="127" t="s">
        <v>176</v>
      </c>
      <c r="AM127" s="122" t="s">
        <v>4923</v>
      </c>
      <c r="AN127" s="122" t="s">
        <v>256</v>
      </c>
      <c r="AO127" s="132" t="s">
        <v>64</v>
      </c>
      <c r="AP127" s="132"/>
      <c r="AQ127" s="122"/>
      <c r="AR127" s="122"/>
      <c r="AS127" s="13"/>
    </row>
    <row r="128" spans="1:45" ht="15" customHeight="1" x14ac:dyDescent="0.15">
      <c r="A128" s="13">
        <v>127</v>
      </c>
      <c r="B128" s="122" t="s">
        <v>4816</v>
      </c>
      <c r="C128" s="123" t="s">
        <v>4815</v>
      </c>
      <c r="D128" s="123">
        <v>2</v>
      </c>
      <c r="E128" s="123"/>
      <c r="F128" s="123"/>
      <c r="G128" s="123" t="s">
        <v>39</v>
      </c>
      <c r="H128" s="123" t="s">
        <v>43</v>
      </c>
      <c r="I128" s="123" t="s">
        <v>88</v>
      </c>
      <c r="J128" s="123" t="s">
        <v>88</v>
      </c>
      <c r="K128" s="123"/>
      <c r="L128" s="123"/>
      <c r="M128" s="123"/>
      <c r="N128" s="123"/>
      <c r="O128" s="123"/>
      <c r="P128" s="122" t="s">
        <v>376</v>
      </c>
      <c r="Q128" s="128" t="s">
        <v>832</v>
      </c>
      <c r="R128" s="122" t="s">
        <v>4817</v>
      </c>
      <c r="S128" s="128" t="s">
        <v>364</v>
      </c>
      <c r="T128" s="122" t="s">
        <v>361</v>
      </c>
      <c r="U128" s="130" t="s">
        <v>4818</v>
      </c>
      <c r="V128" s="122" t="s">
        <v>1057</v>
      </c>
      <c r="W128" s="123" t="s">
        <v>4819</v>
      </c>
      <c r="X128" s="122"/>
      <c r="Y128" s="122"/>
      <c r="Z128" s="122"/>
      <c r="AA128" s="122"/>
      <c r="AB128" s="122"/>
      <c r="AC128" s="122"/>
      <c r="AD128" s="122"/>
      <c r="AE128" s="122"/>
      <c r="AF128" s="122"/>
      <c r="AG128" s="122" t="s">
        <v>3169</v>
      </c>
      <c r="AH128" s="130" t="s">
        <v>4820</v>
      </c>
      <c r="AI128" s="130" t="s">
        <v>922</v>
      </c>
      <c r="AJ128" s="126" t="s">
        <v>3240</v>
      </c>
      <c r="AK128" s="126" t="s">
        <v>1057</v>
      </c>
      <c r="AL128" s="122" t="s">
        <v>4821</v>
      </c>
      <c r="AM128" s="128" t="s">
        <v>4822</v>
      </c>
      <c r="AN128" s="126" t="s">
        <v>4823</v>
      </c>
      <c r="AO128" s="122" t="s">
        <v>1170</v>
      </c>
      <c r="AP128" s="122" t="s">
        <v>2151</v>
      </c>
      <c r="AQ128" s="132" t="s">
        <v>2151</v>
      </c>
      <c r="AR128" s="122" t="s">
        <v>3033</v>
      </c>
      <c r="AS128" s="13"/>
    </row>
    <row r="129" spans="1:45" ht="15" customHeight="1" x14ac:dyDescent="0.15">
      <c r="A129" s="13">
        <v>128</v>
      </c>
      <c r="B129" s="122" t="s">
        <v>4969</v>
      </c>
      <c r="C129" s="123" t="s">
        <v>4815</v>
      </c>
      <c r="D129" s="123" t="s">
        <v>5100</v>
      </c>
      <c r="E129" s="123"/>
      <c r="F129" s="123"/>
      <c r="G129" s="123" t="s">
        <v>67</v>
      </c>
      <c r="H129" s="123" t="s">
        <v>87</v>
      </c>
      <c r="I129" s="123" t="s">
        <v>41</v>
      </c>
      <c r="J129" s="123" t="s">
        <v>39</v>
      </c>
      <c r="K129" s="123"/>
      <c r="L129" s="123"/>
      <c r="M129" s="123"/>
      <c r="N129" s="123"/>
      <c r="O129" s="123"/>
      <c r="P129" s="122" t="s">
        <v>4970</v>
      </c>
      <c r="Q129" s="122" t="s">
        <v>3022</v>
      </c>
      <c r="R129" s="122" t="s">
        <v>3026</v>
      </c>
      <c r="S129" s="129" t="s">
        <v>77</v>
      </c>
      <c r="T129" s="122" t="s">
        <v>1948</v>
      </c>
      <c r="U129" s="122" t="s">
        <v>4639</v>
      </c>
      <c r="V129" s="128" t="s">
        <v>1432</v>
      </c>
      <c r="W129" s="123">
        <v>0</v>
      </c>
      <c r="X129" s="122">
        <v>0</v>
      </c>
      <c r="Y129" s="122">
        <v>0</v>
      </c>
      <c r="Z129" s="122" t="s">
        <v>96</v>
      </c>
      <c r="AA129" s="122" t="s">
        <v>54</v>
      </c>
      <c r="AB129" s="122" t="s">
        <v>55</v>
      </c>
      <c r="AC129" s="122" t="s">
        <v>66</v>
      </c>
      <c r="AD129" s="122" t="s">
        <v>56</v>
      </c>
      <c r="AE129" s="122"/>
      <c r="AF129" s="122"/>
      <c r="AG129" s="128" t="s">
        <v>95</v>
      </c>
      <c r="AH129" s="130" t="s">
        <v>189</v>
      </c>
      <c r="AI129" s="135" t="s">
        <v>3404</v>
      </c>
      <c r="AJ129" s="122" t="s">
        <v>1922</v>
      </c>
      <c r="AK129" s="135" t="s">
        <v>202</v>
      </c>
      <c r="AL129" s="122" t="s">
        <v>196</v>
      </c>
      <c r="AM129" s="130" t="s">
        <v>769</v>
      </c>
      <c r="AN129" s="122" t="s">
        <v>115</v>
      </c>
      <c r="AO129" s="132" t="s">
        <v>85</v>
      </c>
      <c r="AP129" s="132"/>
      <c r="AQ129" s="132"/>
      <c r="AR129" s="122"/>
      <c r="AS129" s="13"/>
    </row>
    <row r="130" spans="1:45" ht="15" customHeight="1" x14ac:dyDescent="0.15">
      <c r="A130" s="13">
        <v>129</v>
      </c>
      <c r="B130" s="122" t="s">
        <v>5101</v>
      </c>
      <c r="C130" s="123" t="s">
        <v>4815</v>
      </c>
      <c r="D130" s="123" t="s">
        <v>5100</v>
      </c>
      <c r="E130" s="123"/>
      <c r="F130" s="123"/>
      <c r="G130" s="123" t="s">
        <v>38</v>
      </c>
      <c r="H130" s="123" t="s">
        <v>88</v>
      </c>
      <c r="I130" s="123" t="s">
        <v>88</v>
      </c>
      <c r="J130" s="123" t="s">
        <v>39</v>
      </c>
      <c r="K130" s="123"/>
      <c r="L130" s="123"/>
      <c r="M130" s="123"/>
      <c r="N130" s="123"/>
      <c r="O130" s="123"/>
      <c r="P130" s="128" t="s">
        <v>615</v>
      </c>
      <c r="Q130" s="122" t="s">
        <v>410</v>
      </c>
      <c r="R130" s="127" t="s">
        <v>274</v>
      </c>
      <c r="S130" s="125" t="s">
        <v>415</v>
      </c>
      <c r="T130" s="130" t="s">
        <v>772</v>
      </c>
      <c r="U130" s="133" t="s">
        <v>112</v>
      </c>
      <c r="V130" s="122" t="s">
        <v>4872</v>
      </c>
      <c r="W130" s="123"/>
      <c r="X130" s="122"/>
      <c r="Y130" s="122"/>
      <c r="Z130" s="122"/>
      <c r="AA130" s="122"/>
      <c r="AB130" s="122"/>
      <c r="AC130" s="122"/>
      <c r="AD130" s="122"/>
      <c r="AE130" s="122"/>
      <c r="AF130" s="122"/>
      <c r="AG130" s="122" t="s">
        <v>260</v>
      </c>
      <c r="AH130" s="140" t="s">
        <v>3256</v>
      </c>
      <c r="AI130" s="125" t="s">
        <v>3664</v>
      </c>
      <c r="AJ130" s="122" t="s">
        <v>364</v>
      </c>
      <c r="AK130" s="125" t="s">
        <v>279</v>
      </c>
      <c r="AL130" s="122" t="s">
        <v>280</v>
      </c>
      <c r="AM130" s="122" t="s">
        <v>363</v>
      </c>
      <c r="AN130" s="122" t="s">
        <v>3168</v>
      </c>
      <c r="AO130" s="122" t="s">
        <v>621</v>
      </c>
      <c r="AP130" s="122">
        <v>0</v>
      </c>
      <c r="AQ130" s="122">
        <v>0</v>
      </c>
      <c r="AR130" s="122">
        <v>0</v>
      </c>
      <c r="AS130" s="13"/>
    </row>
    <row r="131" spans="1:45" ht="15" customHeight="1" x14ac:dyDescent="0.15">
      <c r="A131" s="13">
        <v>130</v>
      </c>
      <c r="B131" s="122" t="s">
        <v>5119</v>
      </c>
      <c r="C131" s="123" t="s">
        <v>4815</v>
      </c>
      <c r="D131" s="123">
        <v>0</v>
      </c>
      <c r="E131" s="123"/>
      <c r="F131" s="123"/>
      <c r="G131" s="123" t="s">
        <v>43</v>
      </c>
      <c r="H131" s="123" t="s">
        <v>87</v>
      </c>
      <c r="I131" s="123" t="s">
        <v>42</v>
      </c>
      <c r="J131" s="123" t="s">
        <v>136</v>
      </c>
      <c r="K131" s="123"/>
      <c r="L131" s="123"/>
      <c r="M131" s="123"/>
      <c r="N131" s="123"/>
      <c r="O131" s="123"/>
      <c r="P131" s="136" t="s">
        <v>4390</v>
      </c>
      <c r="Q131" s="130" t="s">
        <v>707</v>
      </c>
      <c r="R131" s="122" t="s">
        <v>2494</v>
      </c>
      <c r="S131" s="128" t="s">
        <v>101</v>
      </c>
      <c r="T131" s="122" t="s">
        <v>1000</v>
      </c>
      <c r="U131" s="133" t="s">
        <v>497</v>
      </c>
      <c r="V131" s="122" t="s">
        <v>275</v>
      </c>
      <c r="W131" s="123"/>
      <c r="X131" s="122"/>
      <c r="Y131" s="122"/>
      <c r="Z131" s="122"/>
      <c r="AA131" s="122"/>
      <c r="AB131" s="122"/>
      <c r="AC131" s="122"/>
      <c r="AD131" s="122"/>
      <c r="AE131" s="122"/>
      <c r="AF131" s="122"/>
      <c r="AG131" s="125" t="s">
        <v>361</v>
      </c>
      <c r="AH131" s="125" t="s">
        <v>484</v>
      </c>
      <c r="AI131" s="122" t="s">
        <v>496</v>
      </c>
      <c r="AJ131" s="125" t="s">
        <v>3401</v>
      </c>
      <c r="AK131" s="122" t="s">
        <v>499</v>
      </c>
      <c r="AL131" s="122" t="s">
        <v>498</v>
      </c>
      <c r="AM131" s="126" t="s">
        <v>277</v>
      </c>
      <c r="AN131" s="128" t="s">
        <v>5120</v>
      </c>
      <c r="AO131" s="132" t="s">
        <v>584</v>
      </c>
      <c r="AP131" s="122"/>
      <c r="AQ131" s="122"/>
      <c r="AR131" s="134"/>
      <c r="AS131" s="13"/>
    </row>
    <row r="132" spans="1:45" ht="15" customHeight="1" x14ac:dyDescent="0.15">
      <c r="A132" s="13">
        <v>131</v>
      </c>
      <c r="B132" s="122" t="s">
        <v>2170</v>
      </c>
      <c r="C132" s="123" t="s">
        <v>4815</v>
      </c>
      <c r="D132" s="123">
        <v>1</v>
      </c>
      <c r="E132" s="123"/>
      <c r="F132" s="123"/>
      <c r="G132" s="123" t="s">
        <v>40</v>
      </c>
      <c r="H132" s="123" t="s">
        <v>42</v>
      </c>
      <c r="I132" s="123" t="s">
        <v>39</v>
      </c>
      <c r="J132" s="123" t="s">
        <v>38</v>
      </c>
      <c r="K132" s="123"/>
      <c r="L132" s="123"/>
      <c r="M132" s="123"/>
      <c r="N132" s="123"/>
      <c r="O132" s="123"/>
      <c r="P132" s="125" t="s">
        <v>256</v>
      </c>
      <c r="Q132" s="127" t="s">
        <v>79</v>
      </c>
      <c r="R132" s="136" t="s">
        <v>1432</v>
      </c>
      <c r="S132" s="130" t="s">
        <v>115</v>
      </c>
      <c r="T132" s="124" t="s">
        <v>170</v>
      </c>
      <c r="U132" s="130" t="s">
        <v>769</v>
      </c>
      <c r="V132" s="122" t="s">
        <v>104</v>
      </c>
      <c r="W132" s="123" t="s">
        <v>4620</v>
      </c>
      <c r="X132" s="122"/>
      <c r="Y132" s="122"/>
      <c r="Z132" s="122"/>
      <c r="AA132" s="122"/>
      <c r="AB132" s="122"/>
      <c r="AC132" s="122"/>
      <c r="AD132" s="122"/>
      <c r="AE132" s="122"/>
      <c r="AF132" s="122"/>
      <c r="AG132" s="128" t="s">
        <v>131</v>
      </c>
      <c r="AH132" s="122" t="s">
        <v>95</v>
      </c>
      <c r="AI132" s="122" t="s">
        <v>259</v>
      </c>
      <c r="AJ132" s="122" t="s">
        <v>101</v>
      </c>
      <c r="AK132" s="128" t="s">
        <v>376</v>
      </c>
      <c r="AL132" s="122" t="s">
        <v>261</v>
      </c>
      <c r="AM132" s="133" t="s">
        <v>260</v>
      </c>
      <c r="AN132" s="122" t="s">
        <v>2171</v>
      </c>
      <c r="AO132" s="132" t="s">
        <v>161</v>
      </c>
      <c r="AP132" s="132" t="s">
        <v>1170</v>
      </c>
      <c r="AQ132" s="122" t="s">
        <v>1620</v>
      </c>
      <c r="AR132" s="122" t="s">
        <v>925</v>
      </c>
      <c r="AS132" s="13"/>
    </row>
    <row r="133" spans="1:45" ht="15" customHeight="1" x14ac:dyDescent="0.15">
      <c r="A133" s="13">
        <v>132</v>
      </c>
      <c r="B133" s="122" t="s">
        <v>2172</v>
      </c>
      <c r="C133" s="123" t="s">
        <v>4815</v>
      </c>
      <c r="D133" s="123">
        <v>0</v>
      </c>
      <c r="E133" s="123"/>
      <c r="F133" s="123"/>
      <c r="G133" s="123" t="s">
        <v>40</v>
      </c>
      <c r="H133" s="123" t="s">
        <v>37</v>
      </c>
      <c r="I133" s="123" t="s">
        <v>44</v>
      </c>
      <c r="J133" s="123" t="s">
        <v>43</v>
      </c>
      <c r="K133" s="123"/>
      <c r="L133" s="123"/>
      <c r="M133" s="123"/>
      <c r="N133" s="123"/>
      <c r="O133" s="123"/>
      <c r="P133" s="125" t="s">
        <v>2916</v>
      </c>
      <c r="Q133" s="127" t="s">
        <v>79</v>
      </c>
      <c r="R133" s="126" t="s">
        <v>3345</v>
      </c>
      <c r="S133" s="130" t="s">
        <v>115</v>
      </c>
      <c r="T133" s="124" t="s">
        <v>381</v>
      </c>
      <c r="U133" s="130" t="s">
        <v>81</v>
      </c>
      <c r="V133" s="130" t="s">
        <v>4390</v>
      </c>
      <c r="W133" s="123" t="s">
        <v>4416</v>
      </c>
      <c r="X133" s="122"/>
      <c r="Y133" s="122"/>
      <c r="Z133" s="122"/>
      <c r="AA133" s="122"/>
      <c r="AB133" s="122"/>
      <c r="AC133" s="122"/>
      <c r="AD133" s="122"/>
      <c r="AE133" s="122"/>
      <c r="AF133" s="122"/>
      <c r="AG133" s="128" t="s">
        <v>131</v>
      </c>
      <c r="AH133" s="122" t="s">
        <v>95</v>
      </c>
      <c r="AI133" s="122" t="s">
        <v>57</v>
      </c>
      <c r="AJ133" s="122" t="s">
        <v>4390</v>
      </c>
      <c r="AK133" s="128" t="s">
        <v>158</v>
      </c>
      <c r="AL133" s="128" t="s">
        <v>159</v>
      </c>
      <c r="AM133" s="128" t="s">
        <v>707</v>
      </c>
      <c r="AN133" s="141" t="s">
        <v>708</v>
      </c>
      <c r="AO133" s="132" t="s">
        <v>161</v>
      </c>
      <c r="AP133" s="132" t="s">
        <v>349</v>
      </c>
      <c r="AQ133" s="132" t="s">
        <v>584</v>
      </c>
      <c r="AR133" s="122" t="s">
        <v>2844</v>
      </c>
      <c r="AS133" s="13"/>
    </row>
    <row r="134" spans="1:45" ht="15" customHeight="1" x14ac:dyDescent="0.15">
      <c r="A134" s="13">
        <v>133</v>
      </c>
      <c r="B134" s="122" t="s">
        <v>3262</v>
      </c>
      <c r="C134" s="123" t="s">
        <v>4815</v>
      </c>
      <c r="D134" s="123">
        <v>0</v>
      </c>
      <c r="E134" s="123"/>
      <c r="F134" s="123"/>
      <c r="G134" s="123" t="s">
        <v>43</v>
      </c>
      <c r="H134" s="123" t="s">
        <v>120</v>
      </c>
      <c r="I134" s="123" t="s">
        <v>120</v>
      </c>
      <c r="J134" s="123" t="s">
        <v>43</v>
      </c>
      <c r="K134" s="123"/>
      <c r="L134" s="123"/>
      <c r="M134" s="123"/>
      <c r="N134" s="123"/>
      <c r="O134" s="123"/>
      <c r="P134" s="122" t="s">
        <v>466</v>
      </c>
      <c r="Q134" s="125" t="s">
        <v>403</v>
      </c>
      <c r="R134" s="124" t="s">
        <v>2894</v>
      </c>
      <c r="S134" s="127" t="s">
        <v>405</v>
      </c>
      <c r="T134" s="126" t="s">
        <v>468</v>
      </c>
      <c r="U134" s="122" t="s">
        <v>335</v>
      </c>
      <c r="V134" s="124" t="s">
        <v>581</v>
      </c>
      <c r="W134" s="123" t="s">
        <v>4417</v>
      </c>
      <c r="X134" s="122"/>
      <c r="Y134" s="122"/>
      <c r="Z134" s="122"/>
      <c r="AA134" s="122"/>
      <c r="AB134" s="122"/>
      <c r="AC134" s="122"/>
      <c r="AD134" s="122"/>
      <c r="AE134" s="122"/>
      <c r="AF134" s="122"/>
      <c r="AG134" s="130" t="s">
        <v>101</v>
      </c>
      <c r="AH134" s="131" t="s">
        <v>471</v>
      </c>
      <c r="AI134" s="126" t="s">
        <v>131</v>
      </c>
      <c r="AJ134" s="125" t="s">
        <v>472</v>
      </c>
      <c r="AK134" s="127" t="s">
        <v>131</v>
      </c>
      <c r="AL134" s="124" t="s">
        <v>3263</v>
      </c>
      <c r="AM134" s="133" t="s">
        <v>405</v>
      </c>
      <c r="AN134" s="122" t="s">
        <v>274</v>
      </c>
      <c r="AO134" s="132" t="s">
        <v>475</v>
      </c>
      <c r="AP134" s="122" t="s">
        <v>3031</v>
      </c>
      <c r="AQ134" s="132" t="s">
        <v>475</v>
      </c>
      <c r="AR134" s="134" t="s">
        <v>105</v>
      </c>
      <c r="AS134" s="13"/>
    </row>
    <row r="135" spans="1:45" ht="15" customHeight="1" x14ac:dyDescent="0.15">
      <c r="A135" s="13">
        <v>134</v>
      </c>
      <c r="B135" s="122" t="s">
        <v>3425</v>
      </c>
      <c r="C135" s="123" t="s">
        <v>4815</v>
      </c>
      <c r="D135" s="123">
        <v>1</v>
      </c>
      <c r="E135" s="123"/>
      <c r="F135" s="123"/>
      <c r="G135" s="123" t="s">
        <v>37</v>
      </c>
      <c r="H135" s="123" t="s">
        <v>67</v>
      </c>
      <c r="I135" s="123" t="s">
        <v>67</v>
      </c>
      <c r="J135" s="123" t="s">
        <v>40</v>
      </c>
      <c r="K135" s="123"/>
      <c r="L135" s="123"/>
      <c r="M135" s="123"/>
      <c r="N135" s="123"/>
      <c r="O135" s="123"/>
      <c r="P135" s="126" t="s">
        <v>3426</v>
      </c>
      <c r="Q135" s="125" t="s">
        <v>137</v>
      </c>
      <c r="R135" s="137" t="s">
        <v>2661</v>
      </c>
      <c r="S135" s="128" t="s">
        <v>3438</v>
      </c>
      <c r="T135" s="128" t="s">
        <v>379</v>
      </c>
      <c r="U135" s="130" t="s">
        <v>3151</v>
      </c>
      <c r="V135" s="125" t="s">
        <v>2662</v>
      </c>
      <c r="W135" s="123"/>
      <c r="X135" s="122"/>
      <c r="Y135" s="122"/>
      <c r="Z135" s="122"/>
      <c r="AA135" s="122"/>
      <c r="AB135" s="122"/>
      <c r="AC135" s="122"/>
      <c r="AD135" s="122"/>
      <c r="AE135" s="122"/>
      <c r="AF135" s="122"/>
      <c r="AG135" s="125" t="s">
        <v>57</v>
      </c>
      <c r="AH135" s="128" t="s">
        <v>4520</v>
      </c>
      <c r="AI135" s="135" t="s">
        <v>3022</v>
      </c>
      <c r="AJ135" s="122" t="s">
        <v>3269</v>
      </c>
      <c r="AK135" s="128" t="s">
        <v>3022</v>
      </c>
      <c r="AL135" s="122" t="s">
        <v>625</v>
      </c>
      <c r="AM135" s="126" t="s">
        <v>253</v>
      </c>
      <c r="AN135" s="128" t="s">
        <v>1139</v>
      </c>
      <c r="AO135" s="132" t="s">
        <v>64</v>
      </c>
      <c r="AP135" s="132" t="s">
        <v>85</v>
      </c>
      <c r="AQ135" s="122" t="s">
        <v>161</v>
      </c>
      <c r="AR135" s="134" t="s">
        <v>464</v>
      </c>
      <c r="AS135" s="13"/>
    </row>
    <row r="136" spans="1:45" ht="15" customHeight="1" x14ac:dyDescent="0.15">
      <c r="A136" s="13">
        <v>135</v>
      </c>
      <c r="B136" s="122" t="s">
        <v>2173</v>
      </c>
      <c r="C136" s="123" t="s">
        <v>4815</v>
      </c>
      <c r="D136" s="123">
        <v>2</v>
      </c>
      <c r="E136" s="123"/>
      <c r="F136" s="123"/>
      <c r="G136" s="123" t="s">
        <v>37</v>
      </c>
      <c r="H136" s="123" t="s">
        <v>40</v>
      </c>
      <c r="I136" s="123" t="s">
        <v>40</v>
      </c>
      <c r="J136" s="123" t="s">
        <v>37</v>
      </c>
      <c r="K136" s="123"/>
      <c r="L136" s="123"/>
      <c r="M136" s="123"/>
      <c r="N136" s="123"/>
      <c r="O136" s="123"/>
      <c r="P136" s="122" t="s">
        <v>1310</v>
      </c>
      <c r="Q136" s="122" t="s">
        <v>137</v>
      </c>
      <c r="R136" s="122" t="s">
        <v>2916</v>
      </c>
      <c r="S136" s="126" t="s">
        <v>3438</v>
      </c>
      <c r="T136" s="128" t="s">
        <v>810</v>
      </c>
      <c r="U136" s="122" t="s">
        <v>79</v>
      </c>
      <c r="V136" s="122" t="s">
        <v>4642</v>
      </c>
      <c r="W136" s="123" t="s">
        <v>4621</v>
      </c>
      <c r="X136" s="122"/>
      <c r="Y136" s="122"/>
      <c r="Z136" s="122"/>
      <c r="AA136" s="122"/>
      <c r="AB136" s="122"/>
      <c r="AC136" s="122"/>
      <c r="AD136" s="122"/>
      <c r="AE136" s="122"/>
      <c r="AF136" s="122"/>
      <c r="AG136" s="130" t="s">
        <v>57</v>
      </c>
      <c r="AH136" s="122" t="s">
        <v>4520</v>
      </c>
      <c r="AI136" s="130" t="s">
        <v>3269</v>
      </c>
      <c r="AJ136" s="125" t="s">
        <v>357</v>
      </c>
      <c r="AK136" s="122" t="s">
        <v>115</v>
      </c>
      <c r="AL136" s="122" t="s">
        <v>381</v>
      </c>
      <c r="AM136" s="122" t="s">
        <v>307</v>
      </c>
      <c r="AN136" s="122" t="s">
        <v>250</v>
      </c>
      <c r="AO136" s="122" t="s">
        <v>64</v>
      </c>
      <c r="AP136" s="122" t="s">
        <v>161</v>
      </c>
      <c r="AQ136" s="122" t="s">
        <v>998</v>
      </c>
      <c r="AR136" s="122" t="s">
        <v>3027</v>
      </c>
      <c r="AS136" s="13"/>
    </row>
    <row r="137" spans="1:45" ht="15" customHeight="1" x14ac:dyDescent="0.15">
      <c r="A137" s="13">
        <v>136</v>
      </c>
      <c r="B137" s="122" t="s">
        <v>3427</v>
      </c>
      <c r="C137" s="123" t="s">
        <v>4815</v>
      </c>
      <c r="D137" s="123">
        <v>1</v>
      </c>
      <c r="E137" s="123"/>
      <c r="F137" s="123"/>
      <c r="G137" s="123" t="s">
        <v>37</v>
      </c>
      <c r="H137" s="123" t="s">
        <v>40</v>
      </c>
      <c r="I137" s="123" t="s">
        <v>40</v>
      </c>
      <c r="J137" s="123" t="s">
        <v>40</v>
      </c>
      <c r="K137" s="123"/>
      <c r="L137" s="123"/>
      <c r="M137" s="123"/>
      <c r="N137" s="123"/>
      <c r="O137" s="123"/>
      <c r="P137" s="122" t="s">
        <v>227</v>
      </c>
      <c r="Q137" s="125" t="s">
        <v>137</v>
      </c>
      <c r="R137" s="136" t="s">
        <v>2403</v>
      </c>
      <c r="S137" s="127" t="s">
        <v>3438</v>
      </c>
      <c r="T137" s="122" t="s">
        <v>4647</v>
      </c>
      <c r="U137" s="130" t="s">
        <v>72</v>
      </c>
      <c r="V137" s="122" t="s">
        <v>2404</v>
      </c>
      <c r="W137" s="123"/>
      <c r="X137" s="122"/>
      <c r="Y137" s="122"/>
      <c r="Z137" s="122"/>
      <c r="AA137" s="122"/>
      <c r="AB137" s="122"/>
      <c r="AC137" s="122"/>
      <c r="AD137" s="122"/>
      <c r="AE137" s="122"/>
      <c r="AF137" s="122"/>
      <c r="AG137" s="130" t="s">
        <v>57</v>
      </c>
      <c r="AH137" s="131" t="s">
        <v>4520</v>
      </c>
      <c r="AI137" s="128" t="s">
        <v>155</v>
      </c>
      <c r="AJ137" s="122" t="s">
        <v>3760</v>
      </c>
      <c r="AK137" s="128" t="s">
        <v>79</v>
      </c>
      <c r="AL137" s="122" t="s">
        <v>3343</v>
      </c>
      <c r="AM137" s="133" t="s">
        <v>155</v>
      </c>
      <c r="AN137" s="122" t="s">
        <v>2405</v>
      </c>
      <c r="AO137" s="132" t="s">
        <v>64</v>
      </c>
      <c r="AP137" s="132" t="s">
        <v>161</v>
      </c>
      <c r="AQ137" s="122" t="s">
        <v>161</v>
      </c>
      <c r="AR137" s="122" t="s">
        <v>349</v>
      </c>
      <c r="AS137" s="13"/>
    </row>
    <row r="138" spans="1:45" ht="15" customHeight="1" x14ac:dyDescent="0.15">
      <c r="A138" s="13">
        <v>137</v>
      </c>
      <c r="B138" s="122" t="s">
        <v>2174</v>
      </c>
      <c r="C138" s="123" t="s">
        <v>4815</v>
      </c>
      <c r="D138" s="123">
        <v>0</v>
      </c>
      <c r="E138" s="123"/>
      <c r="F138" s="123"/>
      <c r="G138" s="123" t="s">
        <v>37</v>
      </c>
      <c r="H138" s="123" t="s">
        <v>67</v>
      </c>
      <c r="I138" s="123" t="s">
        <v>120</v>
      </c>
      <c r="J138" s="123" t="s">
        <v>39</v>
      </c>
      <c r="K138" s="123"/>
      <c r="L138" s="123"/>
      <c r="M138" s="123"/>
      <c r="N138" s="123"/>
      <c r="O138" s="123"/>
      <c r="P138" s="136" t="s">
        <v>2175</v>
      </c>
      <c r="Q138" s="130" t="s">
        <v>324</v>
      </c>
      <c r="R138" s="128" t="s">
        <v>2176</v>
      </c>
      <c r="S138" s="128" t="s">
        <v>137</v>
      </c>
      <c r="T138" s="122" t="s">
        <v>325</v>
      </c>
      <c r="U138" s="122" t="s">
        <v>547</v>
      </c>
      <c r="V138" s="128" t="s">
        <v>2177</v>
      </c>
      <c r="W138" s="123"/>
      <c r="X138" s="122"/>
      <c r="Y138" s="122"/>
      <c r="Z138" s="122"/>
      <c r="AA138" s="122"/>
      <c r="AB138" s="122"/>
      <c r="AC138" s="122"/>
      <c r="AD138" s="122"/>
      <c r="AE138" s="122"/>
      <c r="AF138" s="122"/>
      <c r="AG138" s="125" t="s">
        <v>3438</v>
      </c>
      <c r="AH138" s="125" t="s">
        <v>304</v>
      </c>
      <c r="AI138" s="122" t="s">
        <v>3022</v>
      </c>
      <c r="AJ138" s="125" t="s">
        <v>326</v>
      </c>
      <c r="AK138" s="122" t="s">
        <v>3761</v>
      </c>
      <c r="AL138" s="130" t="s">
        <v>2178</v>
      </c>
      <c r="AM138" s="133" t="s">
        <v>110</v>
      </c>
      <c r="AN138" s="128" t="s">
        <v>2179</v>
      </c>
      <c r="AO138" s="132" t="s">
        <v>64</v>
      </c>
      <c r="AP138" s="122" t="s">
        <v>975</v>
      </c>
      <c r="AQ138" s="132" t="s">
        <v>2281</v>
      </c>
      <c r="AR138" s="134" t="s">
        <v>925</v>
      </c>
      <c r="AS138" s="13"/>
    </row>
    <row r="139" spans="1:45" ht="15" customHeight="1" x14ac:dyDescent="0.15">
      <c r="A139" s="13">
        <v>138</v>
      </c>
      <c r="B139" s="122" t="s">
        <v>2180</v>
      </c>
      <c r="C139" s="123" t="s">
        <v>4815</v>
      </c>
      <c r="D139" s="123">
        <v>2</v>
      </c>
      <c r="E139" s="123"/>
      <c r="F139" s="123"/>
      <c r="G139" s="123" t="s">
        <v>44</v>
      </c>
      <c r="H139" s="123" t="s">
        <v>40</v>
      </c>
      <c r="I139" s="123" t="s">
        <v>44</v>
      </c>
      <c r="J139" s="123" t="s">
        <v>40</v>
      </c>
      <c r="K139" s="123"/>
      <c r="L139" s="123"/>
      <c r="M139" s="123"/>
      <c r="N139" s="123"/>
      <c r="O139" s="123"/>
      <c r="P139" s="136" t="s">
        <v>541</v>
      </c>
      <c r="Q139" s="130" t="s">
        <v>542</v>
      </c>
      <c r="R139" s="122" t="s">
        <v>164</v>
      </c>
      <c r="S139" s="128" t="s">
        <v>446</v>
      </c>
      <c r="T139" s="122" t="s">
        <v>256</v>
      </c>
      <c r="U139" s="128" t="s">
        <v>166</v>
      </c>
      <c r="V139" s="133" t="s">
        <v>155</v>
      </c>
      <c r="W139" s="123" t="s">
        <v>4622</v>
      </c>
      <c r="X139" s="122"/>
      <c r="Y139" s="122"/>
      <c r="Z139" s="122"/>
      <c r="AA139" s="122"/>
      <c r="AB139" s="122"/>
      <c r="AC139" s="122"/>
      <c r="AD139" s="122"/>
      <c r="AE139" s="122"/>
      <c r="AF139" s="122"/>
      <c r="AG139" s="125" t="s">
        <v>402</v>
      </c>
      <c r="AH139" s="125" t="s">
        <v>172</v>
      </c>
      <c r="AI139" s="122" t="s">
        <v>79</v>
      </c>
      <c r="AJ139" s="125" t="s">
        <v>257</v>
      </c>
      <c r="AK139" s="122" t="s">
        <v>169</v>
      </c>
      <c r="AL139" s="122" t="s">
        <v>170</v>
      </c>
      <c r="AM139" s="133" t="s">
        <v>79</v>
      </c>
      <c r="AN139" s="122" t="s">
        <v>2181</v>
      </c>
      <c r="AO139" s="132" t="s">
        <v>464</v>
      </c>
      <c r="AP139" s="122" t="s">
        <v>349</v>
      </c>
      <c r="AQ139" s="122" t="s">
        <v>161</v>
      </c>
      <c r="AR139" s="122" t="s">
        <v>3027</v>
      </c>
      <c r="AS139" s="13"/>
    </row>
    <row r="140" spans="1:45" ht="15" customHeight="1" x14ac:dyDescent="0.15">
      <c r="A140" s="13">
        <v>139</v>
      </c>
      <c r="B140" s="122" t="s">
        <v>4927</v>
      </c>
      <c r="C140" s="123" t="s">
        <v>4815</v>
      </c>
      <c r="D140" s="123" t="s">
        <v>4926</v>
      </c>
      <c r="E140" s="123"/>
      <c r="F140" s="123"/>
      <c r="G140" s="123" t="s">
        <v>38</v>
      </c>
      <c r="H140" s="123" t="s">
        <v>40</v>
      </c>
      <c r="I140" s="123" t="s">
        <v>40</v>
      </c>
      <c r="J140" s="123" t="s">
        <v>39</v>
      </c>
      <c r="K140" s="123"/>
      <c r="L140" s="123"/>
      <c r="M140" s="123"/>
      <c r="N140" s="123"/>
      <c r="O140" s="123"/>
      <c r="P140" s="122" t="s">
        <v>2066</v>
      </c>
      <c r="Q140" s="125" t="s">
        <v>612</v>
      </c>
      <c r="R140" s="136" t="s">
        <v>810</v>
      </c>
      <c r="S140" s="127" t="s">
        <v>613</v>
      </c>
      <c r="T140" s="122" t="s">
        <v>614</v>
      </c>
      <c r="U140" s="130" t="s">
        <v>3269</v>
      </c>
      <c r="V140" s="122" t="s">
        <v>1172</v>
      </c>
      <c r="W140" s="123"/>
      <c r="X140" s="122"/>
      <c r="Y140" s="122"/>
      <c r="Z140" s="122"/>
      <c r="AA140" s="122"/>
      <c r="AB140" s="122"/>
      <c r="AC140" s="122"/>
      <c r="AD140" s="122"/>
      <c r="AE140" s="122"/>
      <c r="AF140" s="122"/>
      <c r="AG140" s="130" t="s">
        <v>615</v>
      </c>
      <c r="AH140" s="131" t="s">
        <v>616</v>
      </c>
      <c r="AI140" s="128" t="s">
        <v>79</v>
      </c>
      <c r="AJ140" s="122" t="s">
        <v>401</v>
      </c>
      <c r="AK140" s="128" t="s">
        <v>79</v>
      </c>
      <c r="AL140" s="122" t="s">
        <v>80</v>
      </c>
      <c r="AM140" s="133" t="s">
        <v>1174</v>
      </c>
      <c r="AN140" s="122" t="s">
        <v>992</v>
      </c>
      <c r="AO140" s="132" t="s">
        <v>621</v>
      </c>
      <c r="AP140" s="132"/>
      <c r="AQ140" s="122"/>
      <c r="AR140" s="122"/>
      <c r="AS140" s="13"/>
    </row>
    <row r="141" spans="1:45" ht="15" customHeight="1" x14ac:dyDescent="0.15">
      <c r="A141" s="13">
        <v>140</v>
      </c>
      <c r="B141" s="122" t="s">
        <v>5045</v>
      </c>
      <c r="C141" s="123" t="s">
        <v>4815</v>
      </c>
      <c r="D141" s="123">
        <v>0</v>
      </c>
      <c r="E141" s="123">
        <v>0</v>
      </c>
      <c r="F141" s="123">
        <v>0</v>
      </c>
      <c r="G141" s="123" t="s">
        <v>40</v>
      </c>
      <c r="H141" s="123" t="s">
        <v>41</v>
      </c>
      <c r="I141" s="123" t="s">
        <v>43</v>
      </c>
      <c r="J141" s="123" t="s">
        <v>120</v>
      </c>
      <c r="K141" s="123" t="s">
        <v>42</v>
      </c>
      <c r="L141" s="123" t="s">
        <v>37</v>
      </c>
      <c r="M141" s="123" t="s">
        <v>44</v>
      </c>
      <c r="N141" s="123" t="s">
        <v>43</v>
      </c>
      <c r="O141" s="123">
        <v>0</v>
      </c>
      <c r="P141" s="122" t="s">
        <v>851</v>
      </c>
      <c r="Q141" s="130" t="s">
        <v>3269</v>
      </c>
      <c r="R141" s="128" t="s">
        <v>825</v>
      </c>
      <c r="S141" s="128" t="s">
        <v>79</v>
      </c>
      <c r="T141" s="132" t="s">
        <v>5046</v>
      </c>
      <c r="U141" s="130" t="s">
        <v>4390</v>
      </c>
      <c r="V141" s="122" t="s">
        <v>3761</v>
      </c>
      <c r="W141" s="123">
        <v>0</v>
      </c>
      <c r="X141" s="122">
        <v>0</v>
      </c>
      <c r="Y141" s="122">
        <v>0</v>
      </c>
      <c r="Z141" s="122">
        <v>0</v>
      </c>
      <c r="AA141" s="122">
        <v>0</v>
      </c>
      <c r="AB141" s="122">
        <v>0</v>
      </c>
      <c r="AC141" s="122">
        <v>0</v>
      </c>
      <c r="AD141" s="122">
        <v>0</v>
      </c>
      <c r="AE141" s="122"/>
      <c r="AF141" s="122"/>
      <c r="AG141" s="133" t="s">
        <v>115</v>
      </c>
      <c r="AH141" s="130" t="s">
        <v>116</v>
      </c>
      <c r="AI141" s="128" t="s">
        <v>196</v>
      </c>
      <c r="AJ141" s="122" t="s">
        <v>57</v>
      </c>
      <c r="AK141" s="133" t="s">
        <v>707</v>
      </c>
      <c r="AL141" s="122" t="s">
        <v>148</v>
      </c>
      <c r="AM141" s="133" t="s">
        <v>916</v>
      </c>
      <c r="AN141" s="122" t="s">
        <v>357</v>
      </c>
      <c r="AO141" s="132" t="s">
        <v>161</v>
      </c>
      <c r="AP141" s="132">
        <v>0</v>
      </c>
      <c r="AQ141" s="122">
        <v>0</v>
      </c>
      <c r="AR141" s="134">
        <v>0</v>
      </c>
      <c r="AS141" s="13"/>
    </row>
    <row r="142" spans="1:45" ht="15" customHeight="1" x14ac:dyDescent="0.15">
      <c r="A142" s="13">
        <v>141</v>
      </c>
      <c r="B142" s="122" t="s">
        <v>2182</v>
      </c>
      <c r="C142" s="123" t="s">
        <v>4815</v>
      </c>
      <c r="D142" s="123">
        <v>0</v>
      </c>
      <c r="E142" s="123"/>
      <c r="F142" s="123"/>
      <c r="G142" s="123" t="s">
        <v>37</v>
      </c>
      <c r="H142" s="123" t="s">
        <v>40</v>
      </c>
      <c r="I142" s="123" t="s">
        <v>40</v>
      </c>
      <c r="J142" s="123" t="s">
        <v>43</v>
      </c>
      <c r="K142" s="123"/>
      <c r="L142" s="123"/>
      <c r="M142" s="123"/>
      <c r="N142" s="123"/>
      <c r="O142" s="123"/>
      <c r="P142" s="125" t="s">
        <v>227</v>
      </c>
      <c r="Q142" s="127" t="s">
        <v>137</v>
      </c>
      <c r="R142" s="137" t="s">
        <v>1729</v>
      </c>
      <c r="S142" s="130" t="s">
        <v>3438</v>
      </c>
      <c r="T142" s="124" t="s">
        <v>4647</v>
      </c>
      <c r="U142" s="130" t="s">
        <v>768</v>
      </c>
      <c r="V142" s="125" t="s">
        <v>2183</v>
      </c>
      <c r="W142" s="123"/>
      <c r="X142" s="122"/>
      <c r="Y142" s="122"/>
      <c r="Z142" s="122"/>
      <c r="AA142" s="122"/>
      <c r="AB142" s="122"/>
      <c r="AC142" s="122"/>
      <c r="AD142" s="122"/>
      <c r="AE142" s="122"/>
      <c r="AF142" s="122"/>
      <c r="AG142" s="128" t="s">
        <v>57</v>
      </c>
      <c r="AH142" s="122" t="s">
        <v>4520</v>
      </c>
      <c r="AI142" s="122" t="s">
        <v>155</v>
      </c>
      <c r="AJ142" s="122" t="s">
        <v>3760</v>
      </c>
      <c r="AK142" s="128" t="s">
        <v>2916</v>
      </c>
      <c r="AL142" s="122" t="s">
        <v>3438</v>
      </c>
      <c r="AM142" s="126" t="s">
        <v>2184</v>
      </c>
      <c r="AN142" s="128" t="s">
        <v>2185</v>
      </c>
      <c r="AO142" s="132" t="s">
        <v>64</v>
      </c>
      <c r="AP142" s="132" t="s">
        <v>161</v>
      </c>
      <c r="AQ142" s="122" t="s">
        <v>584</v>
      </c>
      <c r="AR142" s="134" t="s">
        <v>2195</v>
      </c>
      <c r="AS142" s="13"/>
    </row>
    <row r="143" spans="1:45" ht="15" customHeight="1" x14ac:dyDescent="0.15">
      <c r="A143" s="13">
        <v>142</v>
      </c>
      <c r="B143" s="122" t="s">
        <v>3872</v>
      </c>
      <c r="C143" s="123" t="s">
        <v>4815</v>
      </c>
      <c r="D143" s="123">
        <v>0</v>
      </c>
      <c r="E143" s="123"/>
      <c r="F143" s="123"/>
      <c r="G143" s="123" t="s">
        <v>68</v>
      </c>
      <c r="H143" s="123" t="s">
        <v>43</v>
      </c>
      <c r="I143" s="123" t="s">
        <v>39</v>
      </c>
      <c r="J143" s="123" t="s">
        <v>44</v>
      </c>
      <c r="K143" s="123"/>
      <c r="L143" s="123"/>
      <c r="M143" s="123"/>
      <c r="N143" s="123"/>
      <c r="O143" s="123"/>
      <c r="P143" s="125" t="s">
        <v>812</v>
      </c>
      <c r="Q143" s="127" t="s">
        <v>80</v>
      </c>
      <c r="R143" s="137" t="s">
        <v>625</v>
      </c>
      <c r="S143" s="130" t="s">
        <v>171</v>
      </c>
      <c r="T143" s="124" t="s">
        <v>790</v>
      </c>
      <c r="U143" s="130" t="s">
        <v>376</v>
      </c>
      <c r="V143" s="125" t="s">
        <v>1262</v>
      </c>
      <c r="W143" s="123" t="s">
        <v>4418</v>
      </c>
      <c r="X143" s="122"/>
      <c r="Y143" s="122"/>
      <c r="Z143" s="122"/>
      <c r="AA143" s="122"/>
      <c r="AB143" s="122"/>
      <c r="AC143" s="122"/>
      <c r="AD143" s="122"/>
      <c r="AE143" s="122"/>
      <c r="AF143" s="122"/>
      <c r="AG143" s="128" t="s">
        <v>195</v>
      </c>
      <c r="AH143" s="122" t="s">
        <v>338</v>
      </c>
      <c r="AI143" s="122" t="s">
        <v>168</v>
      </c>
      <c r="AJ143" s="122" t="s">
        <v>495</v>
      </c>
      <c r="AK143" s="128" t="s">
        <v>832</v>
      </c>
      <c r="AL143" s="122" t="s">
        <v>1198</v>
      </c>
      <c r="AM143" s="126" t="s">
        <v>148</v>
      </c>
      <c r="AN143" s="128" t="s">
        <v>3316</v>
      </c>
      <c r="AO143" s="132" t="s">
        <v>816</v>
      </c>
      <c r="AP143" s="132" t="s">
        <v>1170</v>
      </c>
      <c r="AQ143" s="122" t="s">
        <v>349</v>
      </c>
      <c r="AR143" s="134" t="s">
        <v>1170</v>
      </c>
      <c r="AS143" s="13"/>
    </row>
    <row r="144" spans="1:45" ht="15" customHeight="1" x14ac:dyDescent="0.15">
      <c r="A144" s="13">
        <v>143</v>
      </c>
      <c r="B144" s="122" t="s">
        <v>3428</v>
      </c>
      <c r="C144" s="123" t="s">
        <v>4815</v>
      </c>
      <c r="D144" s="123">
        <v>0</v>
      </c>
      <c r="E144" s="123"/>
      <c r="F144" s="123"/>
      <c r="G144" s="123" t="s">
        <v>67</v>
      </c>
      <c r="H144" s="123" t="s">
        <v>40</v>
      </c>
      <c r="I144" s="123" t="s">
        <v>40</v>
      </c>
      <c r="J144" s="123" t="s">
        <v>44</v>
      </c>
      <c r="K144" s="123"/>
      <c r="L144" s="123"/>
      <c r="M144" s="123"/>
      <c r="N144" s="123"/>
      <c r="O144" s="123"/>
      <c r="P144" s="122" t="s">
        <v>1075</v>
      </c>
      <c r="Q144" s="122" t="s">
        <v>247</v>
      </c>
      <c r="R144" s="122" t="s">
        <v>182</v>
      </c>
      <c r="S144" s="122" t="s">
        <v>3022</v>
      </c>
      <c r="T144" s="122" t="s">
        <v>383</v>
      </c>
      <c r="U144" s="130" t="s">
        <v>155</v>
      </c>
      <c r="V144" s="122" t="s">
        <v>1139</v>
      </c>
      <c r="W144" s="123"/>
      <c r="X144" s="122"/>
      <c r="Y144" s="122"/>
      <c r="Z144" s="122"/>
      <c r="AA144" s="122"/>
      <c r="AB144" s="122"/>
      <c r="AC144" s="122"/>
      <c r="AD144" s="122"/>
      <c r="AE144" s="122"/>
      <c r="AF144" s="122"/>
      <c r="AG144" s="130" t="s">
        <v>77</v>
      </c>
      <c r="AH144" s="122" t="s">
        <v>3346</v>
      </c>
      <c r="AI144" s="130" t="s">
        <v>79</v>
      </c>
      <c r="AJ144" s="126" t="s">
        <v>198</v>
      </c>
      <c r="AK144" s="122" t="s">
        <v>79</v>
      </c>
      <c r="AL144" s="130" t="s">
        <v>388</v>
      </c>
      <c r="AM144" s="126" t="s">
        <v>446</v>
      </c>
      <c r="AN144" s="122" t="s">
        <v>670</v>
      </c>
      <c r="AO144" s="122" t="s">
        <v>85</v>
      </c>
      <c r="AP144" s="132" t="s">
        <v>161</v>
      </c>
      <c r="AQ144" s="122" t="s">
        <v>464</v>
      </c>
      <c r="AR144" s="122" t="s">
        <v>862</v>
      </c>
      <c r="AS144" s="13"/>
    </row>
    <row r="145" spans="1:45" ht="15" customHeight="1" x14ac:dyDescent="0.15">
      <c r="A145" s="13">
        <v>144</v>
      </c>
      <c r="B145" s="122" t="s">
        <v>2186</v>
      </c>
      <c r="C145" s="123" t="s">
        <v>4815</v>
      </c>
      <c r="D145" s="123">
        <v>0</v>
      </c>
      <c r="E145" s="123"/>
      <c r="F145" s="123"/>
      <c r="G145" s="123" t="s">
        <v>67</v>
      </c>
      <c r="H145" s="123" t="s">
        <v>43</v>
      </c>
      <c r="I145" s="123" t="s">
        <v>44</v>
      </c>
      <c r="J145" s="123" t="s">
        <v>88</v>
      </c>
      <c r="K145" s="123"/>
      <c r="L145" s="123"/>
      <c r="M145" s="123"/>
      <c r="N145" s="123"/>
      <c r="O145" s="123"/>
      <c r="P145" s="126" t="s">
        <v>3814</v>
      </c>
      <c r="Q145" s="130" t="s">
        <v>308</v>
      </c>
      <c r="R145" s="122" t="s">
        <v>291</v>
      </c>
      <c r="S145" s="122" t="s">
        <v>95</v>
      </c>
      <c r="T145" s="128" t="s">
        <v>405</v>
      </c>
      <c r="U145" s="133" t="s">
        <v>193</v>
      </c>
      <c r="V145" s="122" t="s">
        <v>2187</v>
      </c>
      <c r="W145" s="123"/>
      <c r="X145" s="122"/>
      <c r="Y145" s="122"/>
      <c r="Z145" s="122"/>
      <c r="AA145" s="122"/>
      <c r="AB145" s="122"/>
      <c r="AC145" s="122"/>
      <c r="AD145" s="122"/>
      <c r="AE145" s="122"/>
      <c r="AF145" s="122"/>
      <c r="AG145" s="122" t="s">
        <v>103</v>
      </c>
      <c r="AH145" s="122" t="s">
        <v>334</v>
      </c>
      <c r="AI145" s="125" t="s">
        <v>101</v>
      </c>
      <c r="AJ145" s="122" t="s">
        <v>2188</v>
      </c>
      <c r="AK145" s="125" t="s">
        <v>131</v>
      </c>
      <c r="AL145" s="122" t="s">
        <v>583</v>
      </c>
      <c r="AM145" s="128" t="s">
        <v>395</v>
      </c>
      <c r="AN145" s="130" t="s">
        <v>903</v>
      </c>
      <c r="AO145" s="122" t="s">
        <v>1859</v>
      </c>
      <c r="AP145" s="122" t="s">
        <v>1633</v>
      </c>
      <c r="AQ145" s="122" t="s">
        <v>2151</v>
      </c>
      <c r="AR145" s="122" t="s">
        <v>3028</v>
      </c>
      <c r="AS145" s="13"/>
    </row>
    <row r="146" spans="1:45" ht="15" customHeight="1" x14ac:dyDescent="0.15">
      <c r="A146" s="13">
        <v>145</v>
      </c>
      <c r="B146" s="122" t="s">
        <v>2189</v>
      </c>
      <c r="C146" s="123" t="s">
        <v>4815</v>
      </c>
      <c r="D146" s="123">
        <v>1</v>
      </c>
      <c r="E146" s="123"/>
      <c r="F146" s="123"/>
      <c r="G146" s="123" t="s">
        <v>40</v>
      </c>
      <c r="H146" s="123" t="s">
        <v>42</v>
      </c>
      <c r="I146" s="123" t="s">
        <v>200</v>
      </c>
      <c r="J146" s="123" t="s">
        <v>42</v>
      </c>
      <c r="K146" s="123"/>
      <c r="L146" s="123"/>
      <c r="M146" s="123"/>
      <c r="N146" s="123"/>
      <c r="O146" s="123"/>
      <c r="P146" s="122" t="s">
        <v>256</v>
      </c>
      <c r="Q146" s="125" t="s">
        <v>79</v>
      </c>
      <c r="R146" s="125" t="s">
        <v>741</v>
      </c>
      <c r="S146" s="126" t="s">
        <v>115</v>
      </c>
      <c r="T146" s="128" t="s">
        <v>170</v>
      </c>
      <c r="U146" s="128" t="s">
        <v>344</v>
      </c>
      <c r="V146" s="130" t="s">
        <v>866</v>
      </c>
      <c r="W146" s="123" t="s">
        <v>4419</v>
      </c>
      <c r="X146" s="122"/>
      <c r="Y146" s="122"/>
      <c r="Z146" s="122"/>
      <c r="AA146" s="122"/>
      <c r="AB146" s="122"/>
      <c r="AC146" s="122"/>
      <c r="AD146" s="122"/>
      <c r="AE146" s="122"/>
      <c r="AF146" s="122"/>
      <c r="AG146" s="130" t="s">
        <v>131</v>
      </c>
      <c r="AH146" s="126" t="s">
        <v>95</v>
      </c>
      <c r="AI146" s="128" t="s">
        <v>259</v>
      </c>
      <c r="AJ146" s="122" t="s">
        <v>101</v>
      </c>
      <c r="AK146" s="125" t="s">
        <v>1082</v>
      </c>
      <c r="AL146" s="128" t="s">
        <v>1114</v>
      </c>
      <c r="AM146" s="122" t="s">
        <v>261</v>
      </c>
      <c r="AN146" s="130" t="s">
        <v>411</v>
      </c>
      <c r="AO146" s="122" t="s">
        <v>161</v>
      </c>
      <c r="AP146" s="132" t="s">
        <v>1166</v>
      </c>
      <c r="AQ146" s="122" t="s">
        <v>418</v>
      </c>
      <c r="AR146" s="134" t="s">
        <v>806</v>
      </c>
      <c r="AS146" s="13"/>
    </row>
    <row r="147" spans="1:45" ht="15" customHeight="1" x14ac:dyDescent="0.15">
      <c r="A147" s="13">
        <v>146</v>
      </c>
      <c r="B147" s="122" t="s">
        <v>2190</v>
      </c>
      <c r="C147" s="123" t="s">
        <v>4815</v>
      </c>
      <c r="D147" s="123">
        <v>0</v>
      </c>
      <c r="E147" s="123"/>
      <c r="F147" s="123"/>
      <c r="G147" s="123" t="s">
        <v>37</v>
      </c>
      <c r="H147" s="123" t="s">
        <v>42</v>
      </c>
      <c r="I147" s="123" t="s">
        <v>40</v>
      </c>
      <c r="J147" s="123" t="s">
        <v>200</v>
      </c>
      <c r="K147" s="123"/>
      <c r="L147" s="123"/>
      <c r="M147" s="123"/>
      <c r="N147" s="123"/>
      <c r="O147" s="123"/>
      <c r="P147" s="122" t="s">
        <v>137</v>
      </c>
      <c r="Q147" s="122" t="s">
        <v>3438</v>
      </c>
      <c r="R147" s="133" t="s">
        <v>256</v>
      </c>
      <c r="S147" s="126" t="s">
        <v>57</v>
      </c>
      <c r="T147" s="133" t="s">
        <v>4520</v>
      </c>
      <c r="U147" s="122" t="s">
        <v>79</v>
      </c>
      <c r="V147" s="125" t="s">
        <v>741</v>
      </c>
      <c r="W147" s="123" t="s">
        <v>4420</v>
      </c>
      <c r="X147" s="122"/>
      <c r="Y147" s="122"/>
      <c r="Z147" s="122"/>
      <c r="AA147" s="122"/>
      <c r="AB147" s="122"/>
      <c r="AC147" s="122"/>
      <c r="AD147" s="122"/>
      <c r="AE147" s="122"/>
      <c r="AF147" s="122"/>
      <c r="AG147" s="132" t="s">
        <v>144</v>
      </c>
      <c r="AH147" s="122" t="s">
        <v>145</v>
      </c>
      <c r="AI147" s="130" t="s">
        <v>146</v>
      </c>
      <c r="AJ147" s="132" t="s">
        <v>147</v>
      </c>
      <c r="AK147" s="122" t="s">
        <v>115</v>
      </c>
      <c r="AL147" s="122" t="s">
        <v>170</v>
      </c>
      <c r="AM147" s="130" t="s">
        <v>344</v>
      </c>
      <c r="AN147" s="122" t="s">
        <v>866</v>
      </c>
      <c r="AO147" s="122" t="s">
        <v>64</v>
      </c>
      <c r="AP147" s="122" t="s">
        <v>161</v>
      </c>
      <c r="AQ147" s="122" t="s">
        <v>1166</v>
      </c>
      <c r="AR147" s="122" t="s">
        <v>418</v>
      </c>
      <c r="AS147" s="13"/>
    </row>
    <row r="148" spans="1:45" ht="15" customHeight="1" x14ac:dyDescent="0.15">
      <c r="A148" s="13">
        <v>147</v>
      </c>
      <c r="B148" s="122" t="s">
        <v>2191</v>
      </c>
      <c r="C148" s="123" t="s">
        <v>4815</v>
      </c>
      <c r="D148" s="123">
        <v>1</v>
      </c>
      <c r="E148" s="123"/>
      <c r="F148" s="123"/>
      <c r="G148" s="123" t="s">
        <v>37</v>
      </c>
      <c r="H148" s="123" t="s">
        <v>42</v>
      </c>
      <c r="I148" s="123" t="s">
        <v>37</v>
      </c>
      <c r="J148" s="123" t="s">
        <v>40</v>
      </c>
      <c r="K148" s="123"/>
      <c r="L148" s="123"/>
      <c r="M148" s="123"/>
      <c r="N148" s="123"/>
      <c r="O148" s="123"/>
      <c r="P148" s="122" t="s">
        <v>137</v>
      </c>
      <c r="Q148" s="122" t="s">
        <v>3438</v>
      </c>
      <c r="R148" s="122" t="s">
        <v>49</v>
      </c>
      <c r="S148" s="126" t="s">
        <v>57</v>
      </c>
      <c r="T148" s="122" t="s">
        <v>4520</v>
      </c>
      <c r="U148" s="122" t="s">
        <v>57</v>
      </c>
      <c r="V148" s="122" t="s">
        <v>79</v>
      </c>
      <c r="W148" s="123"/>
      <c r="X148" s="122"/>
      <c r="Y148" s="122"/>
      <c r="Z148" s="122"/>
      <c r="AA148" s="122"/>
      <c r="AB148" s="122"/>
      <c r="AC148" s="122"/>
      <c r="AD148" s="122"/>
      <c r="AE148" s="122"/>
      <c r="AF148" s="122"/>
      <c r="AG148" s="130" t="s">
        <v>144</v>
      </c>
      <c r="AH148" s="126" t="s">
        <v>145</v>
      </c>
      <c r="AI148" s="122" t="s">
        <v>146</v>
      </c>
      <c r="AJ148" s="122" t="s">
        <v>147</v>
      </c>
      <c r="AK148" s="122" t="s">
        <v>144</v>
      </c>
      <c r="AL148" s="122" t="s">
        <v>189</v>
      </c>
      <c r="AM148" s="122" t="s">
        <v>115</v>
      </c>
      <c r="AN148" s="122" t="s">
        <v>321</v>
      </c>
      <c r="AO148" s="132" t="s">
        <v>64</v>
      </c>
      <c r="AP148" s="122" t="s">
        <v>64</v>
      </c>
      <c r="AQ148" s="122" t="s">
        <v>161</v>
      </c>
      <c r="AR148" s="122" t="s">
        <v>584</v>
      </c>
      <c r="AS148" s="13"/>
    </row>
    <row r="149" spans="1:45" ht="15" customHeight="1" x14ac:dyDescent="0.15">
      <c r="A149" s="13">
        <v>148</v>
      </c>
      <c r="B149" s="122" t="s">
        <v>4623</v>
      </c>
      <c r="C149" s="123" t="s">
        <v>4815</v>
      </c>
      <c r="D149" s="123">
        <v>1</v>
      </c>
      <c r="E149" s="123"/>
      <c r="F149" s="123"/>
      <c r="G149" s="123" t="s">
        <v>37</v>
      </c>
      <c r="H149" s="123" t="s">
        <v>41</v>
      </c>
      <c r="I149" s="123" t="s">
        <v>37</v>
      </c>
      <c r="J149" s="123" t="s">
        <v>40</v>
      </c>
      <c r="K149" s="123"/>
      <c r="L149" s="123"/>
      <c r="M149" s="123"/>
      <c r="N149" s="123"/>
      <c r="O149" s="123"/>
      <c r="P149" s="122" t="s">
        <v>477</v>
      </c>
      <c r="Q149" s="122" t="s">
        <v>137</v>
      </c>
      <c r="R149" s="122" t="s">
        <v>1387</v>
      </c>
      <c r="S149" s="126" t="s">
        <v>3438</v>
      </c>
      <c r="T149" s="122" t="s">
        <v>250</v>
      </c>
      <c r="U149" s="133" t="s">
        <v>3180</v>
      </c>
      <c r="V149" s="130" t="s">
        <v>351</v>
      </c>
      <c r="W149" s="123"/>
      <c r="X149" s="122"/>
      <c r="Y149" s="122"/>
      <c r="Z149" s="122"/>
      <c r="AA149" s="122"/>
      <c r="AB149" s="122"/>
      <c r="AC149" s="122"/>
      <c r="AD149" s="122"/>
      <c r="AE149" s="122"/>
      <c r="AF149" s="122"/>
      <c r="AG149" s="135" t="s">
        <v>57</v>
      </c>
      <c r="AH149" s="122" t="s">
        <v>4520</v>
      </c>
      <c r="AI149" s="129" t="s">
        <v>478</v>
      </c>
      <c r="AJ149" s="128" t="s">
        <v>4750</v>
      </c>
      <c r="AK149" s="135" t="s">
        <v>3438</v>
      </c>
      <c r="AL149" s="122" t="s">
        <v>851</v>
      </c>
      <c r="AM149" s="128" t="s">
        <v>72</v>
      </c>
      <c r="AN149" s="122" t="s">
        <v>1043</v>
      </c>
      <c r="AO149" s="132" t="s">
        <v>64</v>
      </c>
      <c r="AP149" s="132" t="s">
        <v>64</v>
      </c>
      <c r="AQ149" s="132" t="s">
        <v>161</v>
      </c>
      <c r="AR149" s="134" t="s">
        <v>1047</v>
      </c>
      <c r="AS149" s="13"/>
    </row>
    <row r="150" spans="1:45" ht="15" customHeight="1" x14ac:dyDescent="0.15">
      <c r="A150" s="13">
        <v>149</v>
      </c>
      <c r="B150" s="122" t="s">
        <v>3187</v>
      </c>
      <c r="C150" s="123" t="s">
        <v>4815</v>
      </c>
      <c r="D150" s="123">
        <v>0</v>
      </c>
      <c r="E150" s="123"/>
      <c r="F150" s="123"/>
      <c r="G150" s="123" t="s">
        <v>67</v>
      </c>
      <c r="H150" s="123" t="s">
        <v>40</v>
      </c>
      <c r="I150" s="123" t="s">
        <v>40</v>
      </c>
      <c r="J150" s="123" t="s">
        <v>41</v>
      </c>
      <c r="K150" s="123"/>
      <c r="L150" s="123"/>
      <c r="M150" s="123"/>
      <c r="N150" s="123"/>
      <c r="O150" s="123"/>
      <c r="P150" s="122" t="s">
        <v>379</v>
      </c>
      <c r="Q150" s="122" t="s">
        <v>3022</v>
      </c>
      <c r="R150" s="133" t="s">
        <v>3269</v>
      </c>
      <c r="S150" s="128" t="s">
        <v>77</v>
      </c>
      <c r="T150" s="130" t="s">
        <v>264</v>
      </c>
      <c r="U150" s="130" t="s">
        <v>79</v>
      </c>
      <c r="V150" s="126" t="s">
        <v>3026</v>
      </c>
      <c r="W150" s="123" t="s">
        <v>4421</v>
      </c>
      <c r="X150" s="122"/>
      <c r="Y150" s="122"/>
      <c r="Z150" s="122"/>
      <c r="AA150" s="122"/>
      <c r="AB150" s="122"/>
      <c r="AC150" s="122"/>
      <c r="AD150" s="122"/>
      <c r="AE150" s="122"/>
      <c r="AF150" s="122"/>
      <c r="AG150" s="125" t="s">
        <v>95</v>
      </c>
      <c r="AH150" s="128" t="s">
        <v>189</v>
      </c>
      <c r="AI150" s="122" t="s">
        <v>79</v>
      </c>
      <c r="AJ150" s="122" t="s">
        <v>380</v>
      </c>
      <c r="AK150" s="128" t="s">
        <v>115</v>
      </c>
      <c r="AL150" s="132" t="s">
        <v>116</v>
      </c>
      <c r="AM150" s="126" t="s">
        <v>4639</v>
      </c>
      <c r="AN150" s="128" t="s">
        <v>77</v>
      </c>
      <c r="AO150" s="132" t="s">
        <v>85</v>
      </c>
      <c r="AP150" s="132" t="s">
        <v>161</v>
      </c>
      <c r="AQ150" s="122" t="s">
        <v>209</v>
      </c>
      <c r="AR150" s="134" t="s">
        <v>85</v>
      </c>
      <c r="AS150" s="13"/>
    </row>
    <row r="151" spans="1:45" ht="15" customHeight="1" x14ac:dyDescent="0.15">
      <c r="A151" s="13">
        <v>150</v>
      </c>
      <c r="B151" s="122" t="s">
        <v>2192</v>
      </c>
      <c r="C151" s="123" t="s">
        <v>4815</v>
      </c>
      <c r="D151" s="123">
        <v>1</v>
      </c>
      <c r="E151" s="123"/>
      <c r="F151" s="123"/>
      <c r="G151" s="123" t="s">
        <v>136</v>
      </c>
      <c r="H151" s="123" t="s">
        <v>87</v>
      </c>
      <c r="I151" s="123" t="s">
        <v>88</v>
      </c>
      <c r="J151" s="123" t="s">
        <v>88</v>
      </c>
      <c r="K151" s="123"/>
      <c r="L151" s="123"/>
      <c r="M151" s="123"/>
      <c r="N151" s="123"/>
      <c r="O151" s="123"/>
      <c r="P151" s="122" t="s">
        <v>391</v>
      </c>
      <c r="Q151" s="126" t="s">
        <v>392</v>
      </c>
      <c r="R151" s="124" t="s">
        <v>2193</v>
      </c>
      <c r="S151" s="126" t="s">
        <v>396</v>
      </c>
      <c r="T151" s="122" t="s">
        <v>397</v>
      </c>
      <c r="U151" s="122" t="s">
        <v>1085</v>
      </c>
      <c r="V151" s="133" t="s">
        <v>395</v>
      </c>
      <c r="W151" s="123" t="s">
        <v>4422</v>
      </c>
      <c r="X151" s="122"/>
      <c r="Y151" s="122"/>
      <c r="Z151" s="122"/>
      <c r="AA151" s="122"/>
      <c r="AB151" s="122"/>
      <c r="AC151" s="122"/>
      <c r="AD151" s="122"/>
      <c r="AE151" s="122"/>
      <c r="AF151" s="122"/>
      <c r="AG151" s="126" t="s">
        <v>461</v>
      </c>
      <c r="AH151" s="126" t="s">
        <v>462</v>
      </c>
      <c r="AI151" s="126" t="s">
        <v>496</v>
      </c>
      <c r="AJ151" s="126" t="s">
        <v>131</v>
      </c>
      <c r="AK151" s="122" t="s">
        <v>2194</v>
      </c>
      <c r="AL151" s="122" t="s">
        <v>471</v>
      </c>
      <c r="AM151" s="133" t="s">
        <v>738</v>
      </c>
      <c r="AN151" s="122" t="s">
        <v>645</v>
      </c>
      <c r="AO151" s="122" t="s">
        <v>2195</v>
      </c>
      <c r="AP151" s="122" t="s">
        <v>2151</v>
      </c>
      <c r="AQ151" s="122" t="s">
        <v>2151</v>
      </c>
      <c r="AR151" s="122" t="s">
        <v>925</v>
      </c>
      <c r="AS151" s="13"/>
    </row>
    <row r="152" spans="1:45" ht="15" customHeight="1" x14ac:dyDescent="0.15">
      <c r="A152" s="13">
        <v>151</v>
      </c>
      <c r="B152" s="122" t="s">
        <v>3188</v>
      </c>
      <c r="C152" s="123" t="s">
        <v>4815</v>
      </c>
      <c r="D152" s="123">
        <v>0</v>
      </c>
      <c r="E152" s="123"/>
      <c r="F152" s="123"/>
      <c r="G152" s="123" t="s">
        <v>37</v>
      </c>
      <c r="H152" s="123" t="s">
        <v>44</v>
      </c>
      <c r="I152" s="123" t="s">
        <v>40</v>
      </c>
      <c r="J152" s="123" t="s">
        <v>200</v>
      </c>
      <c r="K152" s="123"/>
      <c r="L152" s="123"/>
      <c r="M152" s="123"/>
      <c r="N152" s="123"/>
      <c r="O152" s="123"/>
      <c r="P152" s="124" t="s">
        <v>1748</v>
      </c>
      <c r="Q152" s="122" t="s">
        <v>137</v>
      </c>
      <c r="R152" s="122" t="s">
        <v>256</v>
      </c>
      <c r="S152" s="126" t="s">
        <v>3438</v>
      </c>
      <c r="T152" s="126" t="s">
        <v>139</v>
      </c>
      <c r="U152" s="122" t="s">
        <v>79</v>
      </c>
      <c r="V152" s="122" t="s">
        <v>741</v>
      </c>
      <c r="W152" s="123" t="s">
        <v>4423</v>
      </c>
      <c r="X152" s="122"/>
      <c r="Y152" s="122"/>
      <c r="Z152" s="122"/>
      <c r="AA152" s="122"/>
      <c r="AB152" s="122"/>
      <c r="AC152" s="122"/>
      <c r="AD152" s="122"/>
      <c r="AE152" s="122"/>
      <c r="AF152" s="122"/>
      <c r="AG152" s="128" t="s">
        <v>57</v>
      </c>
      <c r="AH152" s="122" t="s">
        <v>4520</v>
      </c>
      <c r="AI152" s="125" t="s">
        <v>140</v>
      </c>
      <c r="AJ152" s="122" t="s">
        <v>141</v>
      </c>
      <c r="AK152" s="126" t="s">
        <v>115</v>
      </c>
      <c r="AL152" s="130" t="s">
        <v>170</v>
      </c>
      <c r="AM152" s="122" t="s">
        <v>344</v>
      </c>
      <c r="AN152" s="122" t="s">
        <v>866</v>
      </c>
      <c r="AO152" s="122" t="s">
        <v>64</v>
      </c>
      <c r="AP152" s="122" t="s">
        <v>161</v>
      </c>
      <c r="AQ152" s="122" t="s">
        <v>1166</v>
      </c>
      <c r="AR152" s="122" t="s">
        <v>418</v>
      </c>
      <c r="AS152" s="13"/>
    </row>
    <row r="153" spans="1:45" ht="15" customHeight="1" x14ac:dyDescent="0.15">
      <c r="A153" s="13">
        <v>152</v>
      </c>
      <c r="B153" s="122" t="s">
        <v>2196</v>
      </c>
      <c r="C153" s="123" t="s">
        <v>4815</v>
      </c>
      <c r="D153" s="123">
        <v>0</v>
      </c>
      <c r="E153" s="123"/>
      <c r="F153" s="123"/>
      <c r="G153" s="123" t="s">
        <v>40</v>
      </c>
      <c r="H153" s="123" t="s">
        <v>42</v>
      </c>
      <c r="I153" s="123" t="s">
        <v>88</v>
      </c>
      <c r="J153" s="123" t="s">
        <v>44</v>
      </c>
      <c r="K153" s="123"/>
      <c r="L153" s="123"/>
      <c r="M153" s="123"/>
      <c r="N153" s="123"/>
      <c r="O153" s="123"/>
      <c r="P153" s="122" t="s">
        <v>256</v>
      </c>
      <c r="Q153" s="122" t="s">
        <v>79</v>
      </c>
      <c r="R153" s="122" t="s">
        <v>398</v>
      </c>
      <c r="S153" s="122" t="s">
        <v>115</v>
      </c>
      <c r="T153" s="122" t="s">
        <v>170</v>
      </c>
      <c r="U153" s="130" t="s">
        <v>1231</v>
      </c>
      <c r="V153" s="122" t="s">
        <v>289</v>
      </c>
      <c r="W153" s="123" t="s">
        <v>4424</v>
      </c>
      <c r="X153" s="122"/>
      <c r="Y153" s="122"/>
      <c r="Z153" s="122"/>
      <c r="AA153" s="122"/>
      <c r="AB153" s="122"/>
      <c r="AC153" s="122"/>
      <c r="AD153" s="122"/>
      <c r="AE153" s="122"/>
      <c r="AF153" s="122"/>
      <c r="AG153" s="122" t="s">
        <v>131</v>
      </c>
      <c r="AH153" s="122" t="s">
        <v>95</v>
      </c>
      <c r="AI153" s="128" t="s">
        <v>259</v>
      </c>
      <c r="AJ153" s="125" t="s">
        <v>101</v>
      </c>
      <c r="AK153" s="128" t="s">
        <v>2149</v>
      </c>
      <c r="AL153" s="122" t="s">
        <v>2150</v>
      </c>
      <c r="AM153" s="126" t="s">
        <v>193</v>
      </c>
      <c r="AN153" s="130" t="s">
        <v>130</v>
      </c>
      <c r="AO153" s="122" t="s">
        <v>161</v>
      </c>
      <c r="AP153" s="122" t="s">
        <v>2151</v>
      </c>
      <c r="AQ153" s="122" t="s">
        <v>942</v>
      </c>
      <c r="AR153" s="134" t="s">
        <v>766</v>
      </c>
      <c r="AS153" s="13"/>
    </row>
    <row r="154" spans="1:45" ht="15" customHeight="1" x14ac:dyDescent="0.15">
      <c r="A154" s="13">
        <v>153</v>
      </c>
      <c r="B154" s="122" t="s">
        <v>3264</v>
      </c>
      <c r="C154" s="123" t="s">
        <v>4815</v>
      </c>
      <c r="D154" s="123">
        <v>0</v>
      </c>
      <c r="E154" s="123"/>
      <c r="F154" s="123"/>
      <c r="G154" s="123" t="s">
        <v>40</v>
      </c>
      <c r="H154" s="123" t="s">
        <v>42</v>
      </c>
      <c r="I154" s="123" t="s">
        <v>68</v>
      </c>
      <c r="J154" s="123" t="s">
        <v>44</v>
      </c>
      <c r="K154" s="123"/>
      <c r="L154" s="123"/>
      <c r="M154" s="123"/>
      <c r="N154" s="123"/>
      <c r="O154" s="123"/>
      <c r="P154" s="124" t="s">
        <v>256</v>
      </c>
      <c r="Q154" s="125" t="s">
        <v>79</v>
      </c>
      <c r="R154" s="122" t="s">
        <v>792</v>
      </c>
      <c r="S154" s="127" t="s">
        <v>115</v>
      </c>
      <c r="T154" s="122" t="s">
        <v>170</v>
      </c>
      <c r="U154" s="122" t="s">
        <v>171</v>
      </c>
      <c r="V154" s="124" t="s">
        <v>183</v>
      </c>
      <c r="W154" s="123" t="s">
        <v>4425</v>
      </c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30" t="s">
        <v>131</v>
      </c>
      <c r="AH154" s="131" t="s">
        <v>95</v>
      </c>
      <c r="AI154" s="122" t="s">
        <v>259</v>
      </c>
      <c r="AJ154" s="126" t="s">
        <v>101</v>
      </c>
      <c r="AK154" s="135" t="s">
        <v>195</v>
      </c>
      <c r="AL154" s="122" t="s">
        <v>3265</v>
      </c>
      <c r="AM154" s="122" t="s">
        <v>193</v>
      </c>
      <c r="AN154" s="130" t="s">
        <v>413</v>
      </c>
      <c r="AO154" s="132" t="s">
        <v>161</v>
      </c>
      <c r="AP154" s="132" t="s">
        <v>816</v>
      </c>
      <c r="AQ154" s="122" t="s">
        <v>187</v>
      </c>
      <c r="AR154" s="134" t="s">
        <v>418</v>
      </c>
      <c r="AS154" s="13"/>
    </row>
    <row r="155" spans="1:45" ht="15" customHeight="1" x14ac:dyDescent="0.15">
      <c r="A155" s="13">
        <v>154</v>
      </c>
      <c r="B155" s="122" t="s">
        <v>3029</v>
      </c>
      <c r="C155" s="123" t="s">
        <v>4815</v>
      </c>
      <c r="D155" s="123">
        <v>0</v>
      </c>
      <c r="E155" s="123"/>
      <c r="F155" s="123"/>
      <c r="G155" s="123" t="s">
        <v>37</v>
      </c>
      <c r="H155" s="123" t="s">
        <v>44</v>
      </c>
      <c r="I155" s="123" t="s">
        <v>40</v>
      </c>
      <c r="J155" s="123" t="s">
        <v>200</v>
      </c>
      <c r="K155" s="123"/>
      <c r="L155" s="123"/>
      <c r="M155" s="123"/>
      <c r="N155" s="123"/>
      <c r="O155" s="123"/>
      <c r="P155" s="130" t="s">
        <v>1748</v>
      </c>
      <c r="Q155" s="128" t="s">
        <v>137</v>
      </c>
      <c r="R155" s="130" t="s">
        <v>256</v>
      </c>
      <c r="S155" s="125" t="s">
        <v>3438</v>
      </c>
      <c r="T155" s="125" t="s">
        <v>139</v>
      </c>
      <c r="U155" s="122" t="s">
        <v>79</v>
      </c>
      <c r="V155" s="122" t="s">
        <v>741</v>
      </c>
      <c r="W155" s="123" t="s">
        <v>4423</v>
      </c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 t="s">
        <v>57</v>
      </c>
      <c r="AH155" s="125" t="s">
        <v>4520</v>
      </c>
      <c r="AI155" s="122" t="s">
        <v>140</v>
      </c>
      <c r="AJ155" s="130" t="s">
        <v>141</v>
      </c>
      <c r="AK155" s="122" t="s">
        <v>115</v>
      </c>
      <c r="AL155" s="128" t="s">
        <v>170</v>
      </c>
      <c r="AM155" s="126" t="s">
        <v>344</v>
      </c>
      <c r="AN155" s="130" t="s">
        <v>866</v>
      </c>
      <c r="AO155" s="132" t="s">
        <v>64</v>
      </c>
      <c r="AP155" s="122" t="s">
        <v>161</v>
      </c>
      <c r="AQ155" s="122" t="s">
        <v>1166</v>
      </c>
      <c r="AR155" s="122" t="s">
        <v>418</v>
      </c>
      <c r="AS155" s="13"/>
    </row>
    <row r="156" spans="1:45" ht="15" customHeight="1" x14ac:dyDescent="0.15">
      <c r="A156" s="13">
        <v>155</v>
      </c>
      <c r="B156" s="122" t="s">
        <v>2197</v>
      </c>
      <c r="C156" s="123" t="s">
        <v>4815</v>
      </c>
      <c r="D156" s="123">
        <v>2</v>
      </c>
      <c r="E156" s="123"/>
      <c r="F156" s="123"/>
      <c r="G156" s="123" t="s">
        <v>44</v>
      </c>
      <c r="H156" s="123" t="s">
        <v>67</v>
      </c>
      <c r="I156" s="123" t="s">
        <v>44</v>
      </c>
      <c r="J156" s="123" t="s">
        <v>38</v>
      </c>
      <c r="K156" s="123"/>
      <c r="L156" s="123"/>
      <c r="M156" s="123"/>
      <c r="N156" s="123"/>
      <c r="O156" s="123"/>
      <c r="P156" s="137" t="s">
        <v>1964</v>
      </c>
      <c r="Q156" s="130" t="s">
        <v>4387</v>
      </c>
      <c r="R156" s="130" t="s">
        <v>1139</v>
      </c>
      <c r="S156" s="128" t="s">
        <v>287</v>
      </c>
      <c r="T156" s="122" t="s">
        <v>1965</v>
      </c>
      <c r="U156" s="125" t="s">
        <v>446</v>
      </c>
      <c r="V156" s="122" t="s">
        <v>670</v>
      </c>
      <c r="W156" s="123"/>
      <c r="X156" s="122"/>
      <c r="Y156" s="122"/>
      <c r="Z156" s="122"/>
      <c r="AA156" s="122"/>
      <c r="AB156" s="122"/>
      <c r="AC156" s="122"/>
      <c r="AD156" s="122"/>
      <c r="AE156" s="122"/>
      <c r="AF156" s="122"/>
      <c r="AG156" s="125" t="s">
        <v>193</v>
      </c>
      <c r="AH156" s="125" t="s">
        <v>644</v>
      </c>
      <c r="AI156" s="126" t="s">
        <v>77</v>
      </c>
      <c r="AJ156" s="122" t="s">
        <v>1967</v>
      </c>
      <c r="AK156" s="130" t="s">
        <v>402</v>
      </c>
      <c r="AL156" s="126" t="s">
        <v>947</v>
      </c>
      <c r="AM156" s="122" t="s">
        <v>4519</v>
      </c>
      <c r="AN156" s="141" t="s">
        <v>891</v>
      </c>
      <c r="AO156" s="132" t="s">
        <v>295</v>
      </c>
      <c r="AP156" s="122" t="s">
        <v>464</v>
      </c>
      <c r="AQ156" s="122" t="s">
        <v>862</v>
      </c>
      <c r="AR156" s="122" t="s">
        <v>442</v>
      </c>
      <c r="AS156" s="13"/>
    </row>
    <row r="157" spans="1:45" ht="15" customHeight="1" x14ac:dyDescent="0.15">
      <c r="A157" s="13">
        <v>156</v>
      </c>
      <c r="B157" s="122" t="s">
        <v>2198</v>
      </c>
      <c r="C157" s="123" t="s">
        <v>4815</v>
      </c>
      <c r="D157" s="123">
        <v>0</v>
      </c>
      <c r="E157" s="123"/>
      <c r="F157" s="123"/>
      <c r="G157" s="123" t="s">
        <v>37</v>
      </c>
      <c r="H157" s="123" t="s">
        <v>42</v>
      </c>
      <c r="I157" s="123" t="s">
        <v>40</v>
      </c>
      <c r="J157" s="123" t="s">
        <v>41</v>
      </c>
      <c r="K157" s="123"/>
      <c r="L157" s="123"/>
      <c r="M157" s="123"/>
      <c r="N157" s="123"/>
      <c r="O157" s="123"/>
      <c r="P157" s="122" t="s">
        <v>137</v>
      </c>
      <c r="Q157" s="125" t="s">
        <v>3438</v>
      </c>
      <c r="R157" s="122" t="s">
        <v>3269</v>
      </c>
      <c r="S157" s="127" t="s">
        <v>57</v>
      </c>
      <c r="T157" s="122" t="s">
        <v>4520</v>
      </c>
      <c r="U157" s="122" t="s">
        <v>79</v>
      </c>
      <c r="V157" s="122" t="s">
        <v>3026</v>
      </c>
      <c r="W157" s="123" t="s">
        <v>4624</v>
      </c>
      <c r="X157" s="122"/>
      <c r="Y157" s="122"/>
      <c r="Z157" s="122"/>
      <c r="AA157" s="122"/>
      <c r="AB157" s="122"/>
      <c r="AC157" s="122"/>
      <c r="AD157" s="122"/>
      <c r="AE157" s="122"/>
      <c r="AF157" s="122"/>
      <c r="AG157" s="130" t="s">
        <v>144</v>
      </c>
      <c r="AH157" s="131" t="s">
        <v>145</v>
      </c>
      <c r="AI157" s="135" t="s">
        <v>146</v>
      </c>
      <c r="AJ157" s="122" t="s">
        <v>147</v>
      </c>
      <c r="AK157" s="128" t="s">
        <v>115</v>
      </c>
      <c r="AL157" s="122" t="s">
        <v>116</v>
      </c>
      <c r="AM157" s="122" t="s">
        <v>4639</v>
      </c>
      <c r="AN157" s="122" t="s">
        <v>77</v>
      </c>
      <c r="AO157" s="132" t="s">
        <v>64</v>
      </c>
      <c r="AP157" s="132" t="s">
        <v>161</v>
      </c>
      <c r="AQ157" s="132" t="s">
        <v>209</v>
      </c>
      <c r="AR157" s="134" t="s">
        <v>85</v>
      </c>
      <c r="AS157" s="13"/>
    </row>
    <row r="158" spans="1:45" ht="15" customHeight="1" x14ac:dyDescent="0.15">
      <c r="A158" s="13">
        <v>157</v>
      </c>
      <c r="B158" s="122" t="s">
        <v>2199</v>
      </c>
      <c r="C158" s="123" t="s">
        <v>4815</v>
      </c>
      <c r="D158" s="123">
        <v>0</v>
      </c>
      <c r="E158" s="123"/>
      <c r="F158" s="123"/>
      <c r="G158" s="123" t="s">
        <v>37</v>
      </c>
      <c r="H158" s="123" t="s">
        <v>42</v>
      </c>
      <c r="I158" s="123" t="s">
        <v>40</v>
      </c>
      <c r="J158" s="123" t="s">
        <v>41</v>
      </c>
      <c r="K158" s="123"/>
      <c r="L158" s="123"/>
      <c r="M158" s="123"/>
      <c r="N158" s="123"/>
      <c r="O158" s="123"/>
      <c r="P158" s="122" t="s">
        <v>137</v>
      </c>
      <c r="Q158" s="125" t="s">
        <v>3438</v>
      </c>
      <c r="R158" s="128" t="s">
        <v>3269</v>
      </c>
      <c r="S158" s="128" t="s">
        <v>57</v>
      </c>
      <c r="T158" s="127" t="s">
        <v>4520</v>
      </c>
      <c r="U158" s="130" t="s">
        <v>79</v>
      </c>
      <c r="V158" s="130" t="s">
        <v>3026</v>
      </c>
      <c r="W158" s="123" t="s">
        <v>4426</v>
      </c>
      <c r="X158" s="122"/>
      <c r="Y158" s="122"/>
      <c r="Z158" s="122"/>
      <c r="AA158" s="122"/>
      <c r="AB158" s="122"/>
      <c r="AC158" s="122"/>
      <c r="AD158" s="122"/>
      <c r="AE158" s="122"/>
      <c r="AF158" s="122"/>
      <c r="AG158" s="125" t="s">
        <v>144</v>
      </c>
      <c r="AH158" s="128" t="s">
        <v>145</v>
      </c>
      <c r="AI158" s="130" t="s">
        <v>146</v>
      </c>
      <c r="AJ158" s="128" t="s">
        <v>147</v>
      </c>
      <c r="AK158" s="128" t="s">
        <v>115</v>
      </c>
      <c r="AL158" s="126" t="s">
        <v>116</v>
      </c>
      <c r="AM158" s="133" t="s">
        <v>4639</v>
      </c>
      <c r="AN158" s="127" t="s">
        <v>77</v>
      </c>
      <c r="AO158" s="132" t="s">
        <v>64</v>
      </c>
      <c r="AP158" s="132" t="s">
        <v>161</v>
      </c>
      <c r="AQ158" s="122" t="s">
        <v>209</v>
      </c>
      <c r="AR158" s="134" t="s">
        <v>85</v>
      </c>
      <c r="AS158" s="13"/>
    </row>
    <row r="159" spans="1:45" ht="15" customHeight="1" x14ac:dyDescent="0.15">
      <c r="A159" s="13">
        <v>158</v>
      </c>
      <c r="B159" s="122" t="s">
        <v>3873</v>
      </c>
      <c r="C159" s="123" t="s">
        <v>4815</v>
      </c>
      <c r="D159" s="123">
        <v>1</v>
      </c>
      <c r="E159" s="123"/>
      <c r="F159" s="123"/>
      <c r="G159" s="123" t="s">
        <v>87</v>
      </c>
      <c r="H159" s="123" t="s">
        <v>41</v>
      </c>
      <c r="I159" s="123" t="s">
        <v>44</v>
      </c>
      <c r="J159" s="123" t="s">
        <v>39</v>
      </c>
      <c r="K159" s="123"/>
      <c r="L159" s="123"/>
      <c r="M159" s="123"/>
      <c r="N159" s="123"/>
      <c r="O159" s="123"/>
      <c r="P159" s="128" t="s">
        <v>3874</v>
      </c>
      <c r="Q159" s="125" t="s">
        <v>3567</v>
      </c>
      <c r="R159" s="122" t="s">
        <v>441</v>
      </c>
      <c r="S159" s="122" t="s">
        <v>3775</v>
      </c>
      <c r="T159" s="122" t="s">
        <v>2810</v>
      </c>
      <c r="U159" s="128" t="s">
        <v>3345</v>
      </c>
      <c r="V159" s="133" t="s">
        <v>1705</v>
      </c>
      <c r="W159" s="123" t="s">
        <v>4427</v>
      </c>
      <c r="X159" s="122"/>
      <c r="Y159" s="122"/>
      <c r="Z159" s="122"/>
      <c r="AA159" s="122"/>
      <c r="AB159" s="122"/>
      <c r="AC159" s="122"/>
      <c r="AD159" s="122"/>
      <c r="AE159" s="122"/>
      <c r="AF159" s="122"/>
      <c r="AG159" s="122" t="s">
        <v>157</v>
      </c>
      <c r="AH159" s="126" t="s">
        <v>3568</v>
      </c>
      <c r="AI159" s="122" t="s">
        <v>202</v>
      </c>
      <c r="AJ159" s="122" t="s">
        <v>558</v>
      </c>
      <c r="AK159" s="122" t="s">
        <v>81</v>
      </c>
      <c r="AL159" s="133" t="s">
        <v>644</v>
      </c>
      <c r="AM159" s="130" t="s">
        <v>110</v>
      </c>
      <c r="AN159" s="128" t="s">
        <v>1254</v>
      </c>
      <c r="AO159" s="132" t="s">
        <v>1104</v>
      </c>
      <c r="AP159" s="122" t="s">
        <v>349</v>
      </c>
      <c r="AQ159" s="122" t="s">
        <v>2281</v>
      </c>
      <c r="AR159" s="134" t="s">
        <v>418</v>
      </c>
      <c r="AS159" s="13"/>
    </row>
    <row r="160" spans="1:45" ht="15" customHeight="1" x14ac:dyDescent="0.15">
      <c r="A160" s="13">
        <v>159</v>
      </c>
      <c r="B160" s="122" t="s">
        <v>3189</v>
      </c>
      <c r="C160" s="123" t="s">
        <v>4815</v>
      </c>
      <c r="D160" s="123">
        <v>2</v>
      </c>
      <c r="E160" s="123"/>
      <c r="F160" s="123"/>
      <c r="G160" s="123" t="s">
        <v>41</v>
      </c>
      <c r="H160" s="123" t="s">
        <v>43</v>
      </c>
      <c r="I160" s="123" t="s">
        <v>43</v>
      </c>
      <c r="J160" s="123" t="s">
        <v>88</v>
      </c>
      <c r="K160" s="123"/>
      <c r="L160" s="123"/>
      <c r="M160" s="123"/>
      <c r="N160" s="123"/>
      <c r="O160" s="123"/>
      <c r="P160" s="122" t="s">
        <v>4639</v>
      </c>
      <c r="Q160" s="128" t="s">
        <v>202</v>
      </c>
      <c r="R160" s="122" t="s">
        <v>1619</v>
      </c>
      <c r="S160" s="135" t="s">
        <v>205</v>
      </c>
      <c r="T160" s="122" t="s">
        <v>94</v>
      </c>
      <c r="U160" s="128" t="s">
        <v>2979</v>
      </c>
      <c r="V160" s="122" t="s">
        <v>1778</v>
      </c>
      <c r="W160" s="123"/>
      <c r="X160" s="122"/>
      <c r="Y160" s="122"/>
      <c r="Z160" s="122"/>
      <c r="AA160" s="122"/>
      <c r="AB160" s="122"/>
      <c r="AC160" s="122"/>
      <c r="AD160" s="122"/>
      <c r="AE160" s="122"/>
      <c r="AF160" s="122"/>
      <c r="AG160" s="128" t="s">
        <v>238</v>
      </c>
      <c r="AH160" s="126" t="s">
        <v>239</v>
      </c>
      <c r="AI160" s="122" t="s">
        <v>101</v>
      </c>
      <c r="AJ160" s="130" t="s">
        <v>102</v>
      </c>
      <c r="AK160" s="125" t="s">
        <v>101</v>
      </c>
      <c r="AL160" s="122" t="s">
        <v>3190</v>
      </c>
      <c r="AM160" s="126" t="s">
        <v>1087</v>
      </c>
      <c r="AN160" s="122" t="s">
        <v>376</v>
      </c>
      <c r="AO160" s="132" t="s">
        <v>209</v>
      </c>
      <c r="AP160" s="122" t="s">
        <v>584</v>
      </c>
      <c r="AQ160" s="122" t="s">
        <v>2151</v>
      </c>
      <c r="AR160" s="122" t="s">
        <v>1170</v>
      </c>
      <c r="AS160" s="13"/>
    </row>
    <row r="161" spans="1:45" ht="15" customHeight="1" x14ac:dyDescent="0.15">
      <c r="A161" s="13">
        <v>160</v>
      </c>
      <c r="B161" s="122" t="s">
        <v>2200</v>
      </c>
      <c r="C161" s="123" t="s">
        <v>4815</v>
      </c>
      <c r="D161" s="123">
        <v>1</v>
      </c>
      <c r="E161" s="123"/>
      <c r="F161" s="123"/>
      <c r="G161" s="123" t="s">
        <v>41</v>
      </c>
      <c r="H161" s="123" t="s">
        <v>38</v>
      </c>
      <c r="I161" s="123" t="s">
        <v>67</v>
      </c>
      <c r="J161" s="123" t="s">
        <v>42</v>
      </c>
      <c r="K161" s="123"/>
      <c r="L161" s="123"/>
      <c r="M161" s="123"/>
      <c r="N161" s="123"/>
      <c r="O161" s="123"/>
      <c r="P161" s="122" t="s">
        <v>883</v>
      </c>
      <c r="Q161" s="122" t="s">
        <v>3026</v>
      </c>
      <c r="R161" s="124" t="s">
        <v>3022</v>
      </c>
      <c r="S161" s="135" t="s">
        <v>4639</v>
      </c>
      <c r="T161" s="122" t="s">
        <v>410</v>
      </c>
      <c r="U161" s="122" t="s">
        <v>77</v>
      </c>
      <c r="V161" s="130" t="s">
        <v>266</v>
      </c>
      <c r="W161" s="123" t="s">
        <v>4428</v>
      </c>
      <c r="X161" s="122"/>
      <c r="Y161" s="122"/>
      <c r="Z161" s="122"/>
      <c r="AA161" s="122"/>
      <c r="AB161" s="122"/>
      <c r="AC161" s="122"/>
      <c r="AD161" s="122"/>
      <c r="AE161" s="122"/>
      <c r="AF161" s="122"/>
      <c r="AG161" s="128" t="s">
        <v>202</v>
      </c>
      <c r="AH161" s="122" t="s">
        <v>196</v>
      </c>
      <c r="AI161" s="130" t="s">
        <v>415</v>
      </c>
      <c r="AJ161" s="122" t="s">
        <v>463</v>
      </c>
      <c r="AK161" s="126" t="s">
        <v>95</v>
      </c>
      <c r="AL161" s="126" t="s">
        <v>189</v>
      </c>
      <c r="AM161" s="128" t="s">
        <v>270</v>
      </c>
      <c r="AN161" s="128" t="s">
        <v>79</v>
      </c>
      <c r="AO161" s="132" t="s">
        <v>209</v>
      </c>
      <c r="AP161" s="122" t="s">
        <v>85</v>
      </c>
      <c r="AQ161" s="132" t="s">
        <v>418</v>
      </c>
      <c r="AR161" s="122" t="s">
        <v>161</v>
      </c>
      <c r="AS161" s="13"/>
    </row>
    <row r="162" spans="1:45" ht="15" customHeight="1" x14ac:dyDescent="0.15">
      <c r="A162" s="13">
        <v>161</v>
      </c>
      <c r="B162" s="122" t="s">
        <v>4429</v>
      </c>
      <c r="C162" s="123" t="s">
        <v>4815</v>
      </c>
      <c r="D162" s="123">
        <v>1</v>
      </c>
      <c r="E162" s="123"/>
      <c r="F162" s="123"/>
      <c r="G162" s="123" t="s">
        <v>42</v>
      </c>
      <c r="H162" s="123" t="s">
        <v>43</v>
      </c>
      <c r="I162" s="123" t="s">
        <v>200</v>
      </c>
      <c r="J162" s="123" t="s">
        <v>43</v>
      </c>
      <c r="K162" s="123"/>
      <c r="L162" s="123"/>
      <c r="M162" s="123"/>
      <c r="N162" s="123"/>
      <c r="O162" s="123"/>
      <c r="P162" s="125" t="s">
        <v>4430</v>
      </c>
      <c r="Q162" s="127" t="s">
        <v>1181</v>
      </c>
      <c r="R162" s="133" t="s">
        <v>206</v>
      </c>
      <c r="S162" s="130" t="s">
        <v>129</v>
      </c>
      <c r="T162" s="124" t="s">
        <v>988</v>
      </c>
      <c r="U162" s="130" t="s">
        <v>1082</v>
      </c>
      <c r="V162" s="133" t="s">
        <v>101</v>
      </c>
      <c r="W162" s="123" t="s">
        <v>4431</v>
      </c>
      <c r="X162" s="122"/>
      <c r="Y162" s="122"/>
      <c r="Z162" s="122"/>
      <c r="AA162" s="122"/>
      <c r="AB162" s="122"/>
      <c r="AC162" s="122"/>
      <c r="AD162" s="122"/>
      <c r="AE162" s="122"/>
      <c r="AF162" s="122"/>
      <c r="AG162" s="128" t="s">
        <v>1600</v>
      </c>
      <c r="AH162" s="122" t="s">
        <v>1601</v>
      </c>
      <c r="AI162" s="122" t="s">
        <v>527</v>
      </c>
      <c r="AJ162" s="122" t="s">
        <v>4432</v>
      </c>
      <c r="AK162" s="128" t="s">
        <v>3248</v>
      </c>
      <c r="AL162" s="132" t="s">
        <v>3998</v>
      </c>
      <c r="AM162" s="128" t="s">
        <v>361</v>
      </c>
      <c r="AN162" s="122" t="s">
        <v>459</v>
      </c>
      <c r="AO162" s="132" t="s">
        <v>418</v>
      </c>
      <c r="AP162" s="132" t="s">
        <v>1166</v>
      </c>
      <c r="AQ162" s="122" t="s">
        <v>584</v>
      </c>
      <c r="AR162" s="122" t="s">
        <v>3028</v>
      </c>
      <c r="AS162" s="13"/>
    </row>
    <row r="163" spans="1:45" ht="15" customHeight="1" x14ac:dyDescent="0.15">
      <c r="A163" s="13">
        <v>162</v>
      </c>
      <c r="B163" s="122" t="s">
        <v>3429</v>
      </c>
      <c r="C163" s="123" t="s">
        <v>4815</v>
      </c>
      <c r="D163" s="123">
        <v>2</v>
      </c>
      <c r="E163" s="123"/>
      <c r="F163" s="123"/>
      <c r="G163" s="123" t="s">
        <v>37</v>
      </c>
      <c r="H163" s="123" t="s">
        <v>87</v>
      </c>
      <c r="I163" s="123" t="s">
        <v>120</v>
      </c>
      <c r="J163" s="123" t="s">
        <v>43</v>
      </c>
      <c r="K163" s="123"/>
      <c r="L163" s="123"/>
      <c r="M163" s="123"/>
      <c r="N163" s="123"/>
      <c r="O163" s="123"/>
      <c r="P163" s="124" t="s">
        <v>2294</v>
      </c>
      <c r="Q163" s="137" t="s">
        <v>47</v>
      </c>
      <c r="R163" s="122" t="s">
        <v>2295</v>
      </c>
      <c r="S163" s="135" t="s">
        <v>49</v>
      </c>
      <c r="T163" s="126" t="s">
        <v>2296</v>
      </c>
      <c r="U163" s="125" t="s">
        <v>902</v>
      </c>
      <c r="V163" s="122" t="s">
        <v>466</v>
      </c>
      <c r="W163" s="123" t="s">
        <v>4433</v>
      </c>
      <c r="X163" s="122"/>
      <c r="Y163" s="122"/>
      <c r="Z163" s="122"/>
      <c r="AA163" s="122"/>
      <c r="AB163" s="122"/>
      <c r="AC163" s="122"/>
      <c r="AD163" s="122"/>
      <c r="AE163" s="122"/>
      <c r="AF163" s="122"/>
      <c r="AG163" s="128" t="s">
        <v>57</v>
      </c>
      <c r="AH163" s="122" t="s">
        <v>4639</v>
      </c>
      <c r="AI163" s="126" t="s">
        <v>3775</v>
      </c>
      <c r="AJ163" s="130" t="s">
        <v>635</v>
      </c>
      <c r="AK163" s="128" t="s">
        <v>1264</v>
      </c>
      <c r="AL163" s="133" t="s">
        <v>875</v>
      </c>
      <c r="AM163" s="132" t="s">
        <v>403</v>
      </c>
      <c r="AN163" s="126" t="s">
        <v>2297</v>
      </c>
      <c r="AO163" s="132" t="s">
        <v>64</v>
      </c>
      <c r="AP163" s="122" t="s">
        <v>1271</v>
      </c>
      <c r="AQ163" s="132" t="s">
        <v>475</v>
      </c>
      <c r="AR163" s="122" t="s">
        <v>209</v>
      </c>
      <c r="AS163" s="13"/>
    </row>
    <row r="164" spans="1:45" ht="15" customHeight="1" x14ac:dyDescent="0.15">
      <c r="A164" s="13">
        <v>163</v>
      </c>
      <c r="B164" s="122" t="s">
        <v>2201</v>
      </c>
      <c r="C164" s="123" t="s">
        <v>4815</v>
      </c>
      <c r="D164" s="123">
        <v>0</v>
      </c>
      <c r="E164" s="123"/>
      <c r="F164" s="123"/>
      <c r="G164" s="123" t="s">
        <v>40</v>
      </c>
      <c r="H164" s="123" t="s">
        <v>67</v>
      </c>
      <c r="I164" s="123" t="s">
        <v>40</v>
      </c>
      <c r="J164" s="123" t="s">
        <v>44</v>
      </c>
      <c r="K164" s="123"/>
      <c r="L164" s="123"/>
      <c r="M164" s="123"/>
      <c r="N164" s="123"/>
      <c r="O164" s="123"/>
      <c r="P164" s="122" t="s">
        <v>2202</v>
      </c>
      <c r="Q164" s="130" t="s">
        <v>546</v>
      </c>
      <c r="R164" s="122" t="s">
        <v>2203</v>
      </c>
      <c r="S164" s="128" t="s">
        <v>2916</v>
      </c>
      <c r="T164" s="122" t="s">
        <v>3350</v>
      </c>
      <c r="U164" s="130" t="s">
        <v>72</v>
      </c>
      <c r="V164" s="122" t="s">
        <v>4387</v>
      </c>
      <c r="W164" s="123"/>
      <c r="X164" s="122"/>
      <c r="Y164" s="122"/>
      <c r="Z164" s="122"/>
      <c r="AA164" s="122"/>
      <c r="AB164" s="122"/>
      <c r="AC164" s="122"/>
      <c r="AD164" s="122"/>
      <c r="AE164" s="122"/>
      <c r="AF164" s="122"/>
      <c r="AG164" s="125" t="s">
        <v>79</v>
      </c>
      <c r="AH164" s="125" t="s">
        <v>547</v>
      </c>
      <c r="AI164" s="130" t="s">
        <v>3022</v>
      </c>
      <c r="AJ164" s="122" t="s">
        <v>3814</v>
      </c>
      <c r="AK164" s="126" t="s">
        <v>79</v>
      </c>
      <c r="AL164" s="122" t="s">
        <v>1186</v>
      </c>
      <c r="AM164" s="122" t="s">
        <v>287</v>
      </c>
      <c r="AN164" s="122" t="s">
        <v>155</v>
      </c>
      <c r="AO164" s="132" t="s">
        <v>161</v>
      </c>
      <c r="AP164" s="122" t="s">
        <v>161</v>
      </c>
      <c r="AQ164" s="122" t="s">
        <v>295</v>
      </c>
      <c r="AR164" s="122" t="s">
        <v>161</v>
      </c>
      <c r="AS164" s="13"/>
    </row>
    <row r="165" spans="1:45" ht="15" customHeight="1" x14ac:dyDescent="0.15">
      <c r="A165" s="13">
        <v>164</v>
      </c>
      <c r="B165" s="122" t="s">
        <v>2204</v>
      </c>
      <c r="C165" s="123" t="s">
        <v>4815</v>
      </c>
      <c r="D165" s="123">
        <v>0</v>
      </c>
      <c r="E165" s="123"/>
      <c r="F165" s="123"/>
      <c r="G165" s="123" t="s">
        <v>67</v>
      </c>
      <c r="H165" s="123" t="s">
        <v>41</v>
      </c>
      <c r="I165" s="123" t="s">
        <v>40</v>
      </c>
      <c r="J165" s="123" t="s">
        <v>41</v>
      </c>
      <c r="K165" s="123"/>
      <c r="L165" s="123"/>
      <c r="M165" s="123"/>
      <c r="N165" s="123"/>
      <c r="O165" s="123"/>
      <c r="P165" s="122" t="s">
        <v>2205</v>
      </c>
      <c r="Q165" s="126" t="s">
        <v>1338</v>
      </c>
      <c r="R165" s="124" t="s">
        <v>72</v>
      </c>
      <c r="S165" s="130" t="s">
        <v>77</v>
      </c>
      <c r="T165" s="126" t="s">
        <v>202</v>
      </c>
      <c r="U165" s="130" t="s">
        <v>79</v>
      </c>
      <c r="V165" s="130" t="s">
        <v>250</v>
      </c>
      <c r="W165" s="123"/>
      <c r="X165" s="122"/>
      <c r="Y165" s="122"/>
      <c r="Z165" s="122"/>
      <c r="AA165" s="122"/>
      <c r="AB165" s="122"/>
      <c r="AC165" s="122"/>
      <c r="AD165" s="122"/>
      <c r="AE165" s="122"/>
      <c r="AF165" s="122"/>
      <c r="AG165" s="128" t="s">
        <v>95</v>
      </c>
      <c r="AH165" s="128" t="s">
        <v>411</v>
      </c>
      <c r="AI165" s="130" t="s">
        <v>205</v>
      </c>
      <c r="AJ165" s="122" t="s">
        <v>104</v>
      </c>
      <c r="AK165" s="135" t="s">
        <v>115</v>
      </c>
      <c r="AL165" s="128" t="s">
        <v>154</v>
      </c>
      <c r="AM165" s="122" t="s">
        <v>478</v>
      </c>
      <c r="AN165" s="122" t="s">
        <v>148</v>
      </c>
      <c r="AO165" s="132" t="s">
        <v>85</v>
      </c>
      <c r="AP165" s="132" t="s">
        <v>161</v>
      </c>
      <c r="AQ165" s="122" t="s">
        <v>3027</v>
      </c>
      <c r="AR165" s="122" t="s">
        <v>349</v>
      </c>
      <c r="AS165" s="13"/>
    </row>
    <row r="166" spans="1:45" ht="15" customHeight="1" x14ac:dyDescent="0.15">
      <c r="A166" s="13">
        <v>165</v>
      </c>
      <c r="B166" s="122" t="s">
        <v>4434</v>
      </c>
      <c r="C166" s="123" t="s">
        <v>4815</v>
      </c>
      <c r="D166" s="123">
        <v>1</v>
      </c>
      <c r="E166" s="123"/>
      <c r="F166" s="123"/>
      <c r="G166" s="123" t="s">
        <v>39</v>
      </c>
      <c r="H166" s="123" t="s">
        <v>136</v>
      </c>
      <c r="I166" s="123" t="s">
        <v>42</v>
      </c>
      <c r="J166" s="123" t="s">
        <v>37</v>
      </c>
      <c r="K166" s="123"/>
      <c r="L166" s="123"/>
      <c r="M166" s="123"/>
      <c r="N166" s="123"/>
      <c r="O166" s="123"/>
      <c r="P166" s="124" t="s">
        <v>2364</v>
      </c>
      <c r="Q166" s="125" t="s">
        <v>3760</v>
      </c>
      <c r="R166" s="124" t="s">
        <v>2272</v>
      </c>
      <c r="S166" s="127" t="s">
        <v>900</v>
      </c>
      <c r="T166" s="130" t="s">
        <v>1168</v>
      </c>
      <c r="U166" s="137" t="s">
        <v>1179</v>
      </c>
      <c r="V166" s="122" t="s">
        <v>994</v>
      </c>
      <c r="W166" s="123" t="s">
        <v>4435</v>
      </c>
      <c r="X166" s="122"/>
      <c r="Y166" s="122"/>
      <c r="Z166" s="122"/>
      <c r="AA166" s="122"/>
      <c r="AB166" s="122"/>
      <c r="AC166" s="122"/>
      <c r="AD166" s="122"/>
      <c r="AE166" s="122"/>
      <c r="AF166" s="122"/>
      <c r="AG166" s="130" t="s">
        <v>362</v>
      </c>
      <c r="AH166" s="131" t="s">
        <v>558</v>
      </c>
      <c r="AI166" s="137" t="s">
        <v>396</v>
      </c>
      <c r="AJ166" s="137" t="s">
        <v>712</v>
      </c>
      <c r="AK166" s="135" t="s">
        <v>1180</v>
      </c>
      <c r="AL166" s="126" t="s">
        <v>141</v>
      </c>
      <c r="AM166" s="125" t="s">
        <v>4642</v>
      </c>
      <c r="AN166" s="122" t="s">
        <v>979</v>
      </c>
      <c r="AO166" s="132" t="s">
        <v>1170</v>
      </c>
      <c r="AP166" s="132" t="s">
        <v>418</v>
      </c>
      <c r="AQ166" s="122" t="s">
        <v>998</v>
      </c>
      <c r="AR166" s="134" t="s">
        <v>1153</v>
      </c>
      <c r="AS166" s="13"/>
    </row>
    <row r="167" spans="1:45" ht="15" customHeight="1" x14ac:dyDescent="0.15">
      <c r="A167" s="13">
        <v>166</v>
      </c>
      <c r="B167" s="122" t="s">
        <v>2206</v>
      </c>
      <c r="C167" s="123" t="s">
        <v>4815</v>
      </c>
      <c r="D167" s="123">
        <v>2</v>
      </c>
      <c r="E167" s="123"/>
      <c r="F167" s="123"/>
      <c r="G167" s="123" t="s">
        <v>44</v>
      </c>
      <c r="H167" s="123" t="s">
        <v>43</v>
      </c>
      <c r="I167" s="123" t="s">
        <v>38</v>
      </c>
      <c r="J167" s="123" t="s">
        <v>120</v>
      </c>
      <c r="K167" s="123"/>
      <c r="L167" s="123"/>
      <c r="M167" s="123"/>
      <c r="N167" s="123"/>
      <c r="O167" s="123"/>
      <c r="P167" s="133" t="s">
        <v>174</v>
      </c>
      <c r="Q167" s="125" t="s">
        <v>175</v>
      </c>
      <c r="R167" s="130" t="s">
        <v>1752</v>
      </c>
      <c r="S167" s="128" t="s">
        <v>3119</v>
      </c>
      <c r="T167" s="122" t="s">
        <v>176</v>
      </c>
      <c r="U167" s="122" t="s">
        <v>104</v>
      </c>
      <c r="V167" s="128" t="s">
        <v>2207</v>
      </c>
      <c r="W167" s="123"/>
      <c r="X167" s="122"/>
      <c r="Y167" s="122"/>
      <c r="Z167" s="122"/>
      <c r="AA167" s="122"/>
      <c r="AB167" s="122"/>
      <c r="AC167" s="122"/>
      <c r="AD167" s="122"/>
      <c r="AE167" s="122"/>
      <c r="AF167" s="122"/>
      <c r="AG167" s="128" t="s">
        <v>827</v>
      </c>
      <c r="AH167" s="126" t="s">
        <v>956</v>
      </c>
      <c r="AI167" s="133" t="s">
        <v>101</v>
      </c>
      <c r="AJ167" s="122" t="s">
        <v>957</v>
      </c>
      <c r="AK167" s="122" t="s">
        <v>260</v>
      </c>
      <c r="AL167" s="122" t="s">
        <v>338</v>
      </c>
      <c r="AM167" s="122" t="s">
        <v>963</v>
      </c>
      <c r="AN167" s="126" t="s">
        <v>339</v>
      </c>
      <c r="AO167" s="122" t="s">
        <v>959</v>
      </c>
      <c r="AP167" s="122" t="s">
        <v>1620</v>
      </c>
      <c r="AQ167" s="122" t="s">
        <v>2362</v>
      </c>
      <c r="AR167" s="122" t="s">
        <v>3030</v>
      </c>
      <c r="AS167" s="13"/>
    </row>
    <row r="168" spans="1:45" ht="15" customHeight="1" x14ac:dyDescent="0.15">
      <c r="A168" s="13">
        <v>167</v>
      </c>
      <c r="B168" s="122" t="s">
        <v>2208</v>
      </c>
      <c r="C168" s="123" t="s">
        <v>4815</v>
      </c>
      <c r="D168" s="123">
        <v>1</v>
      </c>
      <c r="E168" s="123"/>
      <c r="F168" s="123"/>
      <c r="G168" s="123" t="s">
        <v>87</v>
      </c>
      <c r="H168" s="123" t="s">
        <v>43</v>
      </c>
      <c r="I168" s="123" t="s">
        <v>41</v>
      </c>
      <c r="J168" s="123" t="s">
        <v>43</v>
      </c>
      <c r="K168" s="123"/>
      <c r="L168" s="123"/>
      <c r="M168" s="123"/>
      <c r="N168" s="123"/>
      <c r="O168" s="123"/>
      <c r="P168" s="122" t="s">
        <v>2209</v>
      </c>
      <c r="Q168" s="122" t="s">
        <v>89</v>
      </c>
      <c r="R168" s="122" t="s">
        <v>1135</v>
      </c>
      <c r="S168" s="129" t="s">
        <v>90</v>
      </c>
      <c r="T168" s="122" t="s">
        <v>91</v>
      </c>
      <c r="U168" s="124" t="s">
        <v>669</v>
      </c>
      <c r="V168" s="126" t="s">
        <v>1186</v>
      </c>
      <c r="W168" s="123" t="s">
        <v>4428</v>
      </c>
      <c r="X168" s="122"/>
      <c r="Y168" s="122"/>
      <c r="Z168" s="122"/>
      <c r="AA168" s="122"/>
      <c r="AB168" s="122"/>
      <c r="AC168" s="122"/>
      <c r="AD168" s="122"/>
      <c r="AE168" s="122"/>
      <c r="AF168" s="122"/>
      <c r="AG168" s="128" t="s">
        <v>92</v>
      </c>
      <c r="AH168" s="122" t="s">
        <v>93</v>
      </c>
      <c r="AI168" s="122" t="s">
        <v>94</v>
      </c>
      <c r="AJ168" s="122" t="s">
        <v>95</v>
      </c>
      <c r="AK168" s="129" t="s">
        <v>562</v>
      </c>
      <c r="AL168" s="130" t="s">
        <v>158</v>
      </c>
      <c r="AM168" s="126" t="s">
        <v>3892</v>
      </c>
      <c r="AN168" s="122" t="s">
        <v>79</v>
      </c>
      <c r="AO168" s="132" t="s">
        <v>105</v>
      </c>
      <c r="AP168" s="132" t="s">
        <v>209</v>
      </c>
      <c r="AQ168" s="122" t="s">
        <v>366</v>
      </c>
      <c r="AR168" s="122" t="s">
        <v>161</v>
      </c>
      <c r="AS168" s="13"/>
    </row>
    <row r="169" spans="1:45" ht="15" customHeight="1" x14ac:dyDescent="0.15">
      <c r="A169" s="13">
        <v>168</v>
      </c>
      <c r="B169" s="122" t="s">
        <v>2210</v>
      </c>
      <c r="C169" s="123" t="s">
        <v>4815</v>
      </c>
      <c r="D169" s="123">
        <v>1</v>
      </c>
      <c r="E169" s="123"/>
      <c r="F169" s="123"/>
      <c r="G169" s="123" t="s">
        <v>37</v>
      </c>
      <c r="H169" s="123" t="s">
        <v>40</v>
      </c>
      <c r="I169" s="123" t="s">
        <v>40</v>
      </c>
      <c r="J169" s="123" t="s">
        <v>44</v>
      </c>
      <c r="K169" s="123"/>
      <c r="L169" s="123"/>
      <c r="M169" s="123"/>
      <c r="N169" s="123"/>
      <c r="O169" s="123"/>
      <c r="P169" s="124" t="s">
        <v>227</v>
      </c>
      <c r="Q169" s="133" t="s">
        <v>137</v>
      </c>
      <c r="R169" s="136" t="s">
        <v>435</v>
      </c>
      <c r="S169" s="133" t="s">
        <v>3438</v>
      </c>
      <c r="T169" s="122" t="s">
        <v>4647</v>
      </c>
      <c r="U169" s="130" t="s">
        <v>4657</v>
      </c>
      <c r="V169" s="122" t="s">
        <v>174</v>
      </c>
      <c r="W169" s="123"/>
      <c r="X169" s="122"/>
      <c r="Y169" s="122"/>
      <c r="Z169" s="122"/>
      <c r="AA169" s="122"/>
      <c r="AB169" s="122"/>
      <c r="AC169" s="122"/>
      <c r="AD169" s="122"/>
      <c r="AE169" s="122"/>
      <c r="AF169" s="122"/>
      <c r="AG169" s="125" t="s">
        <v>57</v>
      </c>
      <c r="AH169" s="133" t="s">
        <v>4520</v>
      </c>
      <c r="AI169" s="130" t="s">
        <v>155</v>
      </c>
      <c r="AJ169" s="136" t="s">
        <v>3760</v>
      </c>
      <c r="AK169" s="128" t="s">
        <v>79</v>
      </c>
      <c r="AL169" s="122" t="s">
        <v>441</v>
      </c>
      <c r="AM169" s="126" t="s">
        <v>175</v>
      </c>
      <c r="AN169" s="137" t="s">
        <v>79</v>
      </c>
      <c r="AO169" s="122" t="s">
        <v>64</v>
      </c>
      <c r="AP169" s="132" t="s">
        <v>161</v>
      </c>
      <c r="AQ169" s="122" t="s">
        <v>959</v>
      </c>
      <c r="AR169" s="122" t="s">
        <v>161</v>
      </c>
      <c r="AS169" s="13"/>
    </row>
    <row r="170" spans="1:45" ht="15" customHeight="1" x14ac:dyDescent="0.15">
      <c r="A170" s="13">
        <v>169</v>
      </c>
      <c r="B170" s="122" t="s">
        <v>2211</v>
      </c>
      <c r="C170" s="123" t="s">
        <v>4815</v>
      </c>
      <c r="D170" s="123">
        <v>2</v>
      </c>
      <c r="E170" s="123"/>
      <c r="F170" s="123"/>
      <c r="G170" s="123" t="s">
        <v>40</v>
      </c>
      <c r="H170" s="123" t="s">
        <v>67</v>
      </c>
      <c r="I170" s="123" t="s">
        <v>42</v>
      </c>
      <c r="J170" s="123" t="s">
        <v>39</v>
      </c>
      <c r="K170" s="123"/>
      <c r="L170" s="123"/>
      <c r="M170" s="123"/>
      <c r="N170" s="123"/>
      <c r="O170" s="123"/>
      <c r="P170" s="124" t="s">
        <v>79</v>
      </c>
      <c r="Q170" s="122" t="s">
        <v>115</v>
      </c>
      <c r="R170" s="130" t="s">
        <v>266</v>
      </c>
      <c r="S170" s="126" t="s">
        <v>131</v>
      </c>
      <c r="T170" s="126" t="s">
        <v>95</v>
      </c>
      <c r="U170" s="128" t="s">
        <v>270</v>
      </c>
      <c r="V170" s="128" t="s">
        <v>984</v>
      </c>
      <c r="W170" s="123" t="s">
        <v>4625</v>
      </c>
      <c r="X170" s="122"/>
      <c r="Y170" s="122"/>
      <c r="Z170" s="122"/>
      <c r="AA170" s="122"/>
      <c r="AB170" s="122"/>
      <c r="AC170" s="122"/>
      <c r="AD170" s="122"/>
      <c r="AE170" s="122"/>
      <c r="AF170" s="122"/>
      <c r="AG170" s="128" t="s">
        <v>363</v>
      </c>
      <c r="AH170" s="122" t="s">
        <v>101</v>
      </c>
      <c r="AI170" s="125" t="s">
        <v>103</v>
      </c>
      <c r="AJ170" s="122" t="s">
        <v>376</v>
      </c>
      <c r="AK170" s="125" t="s">
        <v>409</v>
      </c>
      <c r="AL170" s="125" t="s">
        <v>410</v>
      </c>
      <c r="AM170" s="122" t="s">
        <v>362</v>
      </c>
      <c r="AN170" s="128" t="s">
        <v>335</v>
      </c>
      <c r="AO170" s="122" t="s">
        <v>161</v>
      </c>
      <c r="AP170" s="132" t="s">
        <v>418</v>
      </c>
      <c r="AQ170" s="122" t="s">
        <v>1170</v>
      </c>
      <c r="AR170" s="134" t="s">
        <v>3031</v>
      </c>
      <c r="AS170" s="13"/>
    </row>
    <row r="171" spans="1:45" ht="15" customHeight="1" x14ac:dyDescent="0.15">
      <c r="A171" s="13">
        <v>170</v>
      </c>
      <c r="B171" s="122" t="s">
        <v>2988</v>
      </c>
      <c r="C171" s="123" t="s">
        <v>4815</v>
      </c>
      <c r="D171" s="123">
        <v>1</v>
      </c>
      <c r="E171" s="123"/>
      <c r="F171" s="123"/>
      <c r="G171" s="123" t="s">
        <v>40</v>
      </c>
      <c r="H171" s="123" t="s">
        <v>42</v>
      </c>
      <c r="I171" s="123" t="s">
        <v>43</v>
      </c>
      <c r="J171" s="123" t="s">
        <v>38</v>
      </c>
      <c r="K171" s="123"/>
      <c r="L171" s="123"/>
      <c r="M171" s="123"/>
      <c r="N171" s="123"/>
      <c r="O171" s="123"/>
      <c r="P171" s="122" t="s">
        <v>3269</v>
      </c>
      <c r="Q171" s="137" t="s">
        <v>79</v>
      </c>
      <c r="R171" s="122" t="s">
        <v>358</v>
      </c>
      <c r="S171" s="135" t="s">
        <v>115</v>
      </c>
      <c r="T171" s="130" t="s">
        <v>116</v>
      </c>
      <c r="U171" s="128" t="s">
        <v>101</v>
      </c>
      <c r="V171" s="122" t="s">
        <v>2989</v>
      </c>
      <c r="W171" s="123"/>
      <c r="X171" s="122"/>
      <c r="Y171" s="122"/>
      <c r="Z171" s="122"/>
      <c r="AA171" s="122"/>
      <c r="AB171" s="122"/>
      <c r="AC171" s="122"/>
      <c r="AD171" s="122"/>
      <c r="AE171" s="122"/>
      <c r="AF171" s="122"/>
      <c r="AG171" s="128" t="s">
        <v>131</v>
      </c>
      <c r="AH171" s="122" t="s">
        <v>95</v>
      </c>
      <c r="AI171" s="126" t="s">
        <v>261</v>
      </c>
      <c r="AJ171" s="133" t="s">
        <v>195</v>
      </c>
      <c r="AK171" s="140" t="s">
        <v>361</v>
      </c>
      <c r="AL171" s="122" t="s">
        <v>362</v>
      </c>
      <c r="AM171" s="133" t="s">
        <v>814</v>
      </c>
      <c r="AN171" s="122" t="s">
        <v>460</v>
      </c>
      <c r="AO171" s="132" t="s">
        <v>161</v>
      </c>
      <c r="AP171" s="132" t="s">
        <v>366</v>
      </c>
      <c r="AQ171" s="122" t="s">
        <v>1620</v>
      </c>
      <c r="AR171" s="122" t="s">
        <v>2151</v>
      </c>
      <c r="AS171" s="13"/>
    </row>
    <row r="172" spans="1:45" ht="15" customHeight="1" x14ac:dyDescent="0.15">
      <c r="A172" s="13">
        <v>171</v>
      </c>
      <c r="B172" s="122" t="s">
        <v>2212</v>
      </c>
      <c r="C172" s="123" t="s">
        <v>4815</v>
      </c>
      <c r="D172" s="123">
        <v>2</v>
      </c>
      <c r="E172" s="123"/>
      <c r="F172" s="123"/>
      <c r="G172" s="123" t="s">
        <v>37</v>
      </c>
      <c r="H172" s="123" t="s">
        <v>40</v>
      </c>
      <c r="I172" s="123" t="s">
        <v>44</v>
      </c>
      <c r="J172" s="123" t="s">
        <v>37</v>
      </c>
      <c r="K172" s="123"/>
      <c r="L172" s="123"/>
      <c r="M172" s="123"/>
      <c r="N172" s="123"/>
      <c r="O172" s="123"/>
      <c r="P172" s="126" t="s">
        <v>1971</v>
      </c>
      <c r="Q172" s="125" t="s">
        <v>137</v>
      </c>
      <c r="R172" s="122" t="s">
        <v>1972</v>
      </c>
      <c r="S172" s="128" t="s">
        <v>3438</v>
      </c>
      <c r="T172" s="128" t="s">
        <v>155</v>
      </c>
      <c r="U172" s="130" t="s">
        <v>165</v>
      </c>
      <c r="V172" s="122" t="s">
        <v>1914</v>
      </c>
      <c r="W172" s="123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5" t="s">
        <v>57</v>
      </c>
      <c r="AH172" s="128" t="s">
        <v>4520</v>
      </c>
      <c r="AI172" s="135" t="s">
        <v>79</v>
      </c>
      <c r="AJ172" s="122" t="s">
        <v>1589</v>
      </c>
      <c r="AK172" s="128" t="s">
        <v>148</v>
      </c>
      <c r="AL172" s="122" t="s">
        <v>790</v>
      </c>
      <c r="AM172" s="130" t="s">
        <v>1398</v>
      </c>
      <c r="AN172" s="122" t="s">
        <v>2213</v>
      </c>
      <c r="AO172" s="132" t="s">
        <v>64</v>
      </c>
      <c r="AP172" s="132" t="s">
        <v>349</v>
      </c>
      <c r="AQ172" s="122" t="s">
        <v>64</v>
      </c>
      <c r="AR172" s="122" t="s">
        <v>161</v>
      </c>
      <c r="AS172" s="13"/>
    </row>
    <row r="173" spans="1:45" ht="15" customHeight="1" x14ac:dyDescent="0.15">
      <c r="A173" s="13">
        <v>172</v>
      </c>
      <c r="B173" s="122" t="s">
        <v>2214</v>
      </c>
      <c r="C173" s="123" t="s">
        <v>4815</v>
      </c>
      <c r="D173" s="123">
        <v>0</v>
      </c>
      <c r="E173" s="123"/>
      <c r="F173" s="123"/>
      <c r="G173" s="123" t="s">
        <v>67</v>
      </c>
      <c r="H173" s="123" t="s">
        <v>37</v>
      </c>
      <c r="I173" s="123" t="s">
        <v>40</v>
      </c>
      <c r="J173" s="123" t="s">
        <v>44</v>
      </c>
      <c r="K173" s="123"/>
      <c r="L173" s="123"/>
      <c r="M173" s="123"/>
      <c r="N173" s="123"/>
      <c r="O173" s="123"/>
      <c r="P173" s="124" t="s">
        <v>325</v>
      </c>
      <c r="Q173" s="125" t="s">
        <v>3022</v>
      </c>
      <c r="R173" s="122" t="s">
        <v>264</v>
      </c>
      <c r="S173" s="127" t="s">
        <v>77</v>
      </c>
      <c r="T173" s="122" t="s">
        <v>3438</v>
      </c>
      <c r="U173" s="126" t="s">
        <v>79</v>
      </c>
      <c r="V173" s="130" t="s">
        <v>3172</v>
      </c>
      <c r="W173" s="123" t="s">
        <v>4626</v>
      </c>
      <c r="X173" s="122"/>
      <c r="Y173" s="122"/>
      <c r="Z173" s="122"/>
      <c r="AA173" s="122"/>
      <c r="AB173" s="122"/>
      <c r="AC173" s="122"/>
      <c r="AD173" s="122"/>
      <c r="AE173" s="122"/>
      <c r="AF173" s="122"/>
      <c r="AG173" s="130" t="s">
        <v>95</v>
      </c>
      <c r="AH173" s="131" t="s">
        <v>189</v>
      </c>
      <c r="AI173" s="122" t="s">
        <v>57</v>
      </c>
      <c r="AJ173" s="126" t="s">
        <v>562</v>
      </c>
      <c r="AK173" s="129" t="s">
        <v>115</v>
      </c>
      <c r="AL173" s="126" t="s">
        <v>4390</v>
      </c>
      <c r="AM173" s="128" t="s">
        <v>183</v>
      </c>
      <c r="AN173" s="130" t="s">
        <v>3438</v>
      </c>
      <c r="AO173" s="132" t="s">
        <v>85</v>
      </c>
      <c r="AP173" s="132" t="s">
        <v>161</v>
      </c>
      <c r="AQ173" s="132" t="s">
        <v>187</v>
      </c>
      <c r="AR173" s="122" t="s">
        <v>64</v>
      </c>
      <c r="AS173" s="13"/>
    </row>
    <row r="174" spans="1:45" ht="15" customHeight="1" x14ac:dyDescent="0.15">
      <c r="A174" s="13">
        <v>173</v>
      </c>
      <c r="B174" s="122" t="s">
        <v>3143</v>
      </c>
      <c r="C174" s="123" t="s">
        <v>4815</v>
      </c>
      <c r="D174" s="123">
        <v>0</v>
      </c>
      <c r="E174" s="123"/>
      <c r="F174" s="123"/>
      <c r="G174" s="123" t="s">
        <v>67</v>
      </c>
      <c r="H174" s="123" t="s">
        <v>42</v>
      </c>
      <c r="I174" s="123" t="s">
        <v>88</v>
      </c>
      <c r="J174" s="123" t="s">
        <v>87</v>
      </c>
      <c r="K174" s="123"/>
      <c r="L174" s="123"/>
      <c r="M174" s="123"/>
      <c r="N174" s="123"/>
      <c r="O174" s="123"/>
      <c r="P174" s="122" t="s">
        <v>77</v>
      </c>
      <c r="Q174" s="122" t="s">
        <v>95</v>
      </c>
      <c r="R174" s="122" t="s">
        <v>1778</v>
      </c>
      <c r="S174" s="133" t="s">
        <v>103</v>
      </c>
      <c r="T174" s="122" t="s">
        <v>192</v>
      </c>
      <c r="U174" s="127" t="s">
        <v>1087</v>
      </c>
      <c r="V174" s="122" t="s">
        <v>557</v>
      </c>
      <c r="W174" s="123"/>
      <c r="X174" s="122"/>
      <c r="Y174" s="122"/>
      <c r="Z174" s="122"/>
      <c r="AA174" s="122"/>
      <c r="AB174" s="122"/>
      <c r="AC174" s="122"/>
      <c r="AD174" s="122"/>
      <c r="AE174" s="122"/>
      <c r="AF174" s="122"/>
      <c r="AG174" s="135" t="s">
        <v>393</v>
      </c>
      <c r="AH174" s="130" t="s">
        <v>394</v>
      </c>
      <c r="AI174" s="127" t="s">
        <v>880</v>
      </c>
      <c r="AJ174" s="128" t="s">
        <v>3430</v>
      </c>
      <c r="AK174" s="130" t="s">
        <v>3142</v>
      </c>
      <c r="AL174" s="130" t="s">
        <v>591</v>
      </c>
      <c r="AM174" s="128" t="s">
        <v>496</v>
      </c>
      <c r="AN174" s="122" t="s">
        <v>130</v>
      </c>
      <c r="AO174" s="132" t="s">
        <v>85</v>
      </c>
      <c r="AP174" s="132" t="s">
        <v>2151</v>
      </c>
      <c r="AQ174" s="122" t="s">
        <v>1104</v>
      </c>
      <c r="AR174" s="122" t="s">
        <v>766</v>
      </c>
      <c r="AS174" s="13"/>
    </row>
    <row r="175" spans="1:45" ht="15" customHeight="1" x14ac:dyDescent="0.15">
      <c r="A175" s="13">
        <v>174</v>
      </c>
      <c r="B175" s="122" t="s">
        <v>3875</v>
      </c>
      <c r="C175" s="123" t="s">
        <v>4815</v>
      </c>
      <c r="D175" s="123">
        <v>1</v>
      </c>
      <c r="E175" s="123"/>
      <c r="F175" s="123"/>
      <c r="G175" s="123" t="s">
        <v>40</v>
      </c>
      <c r="H175" s="123" t="s">
        <v>136</v>
      </c>
      <c r="I175" s="123" t="s">
        <v>40</v>
      </c>
      <c r="J175" s="123" t="s">
        <v>136</v>
      </c>
      <c r="K175" s="123"/>
      <c r="L175" s="123"/>
      <c r="M175" s="123"/>
      <c r="N175" s="123"/>
      <c r="O175" s="123"/>
      <c r="P175" s="124" t="s">
        <v>3876</v>
      </c>
      <c r="Q175" s="122" t="s">
        <v>264</v>
      </c>
      <c r="R175" s="122" t="s">
        <v>1295</v>
      </c>
      <c r="S175" s="137" t="s">
        <v>79</v>
      </c>
      <c r="T175" s="128" t="s">
        <v>660</v>
      </c>
      <c r="U175" s="126" t="s">
        <v>115</v>
      </c>
      <c r="V175" s="122" t="s">
        <v>2891</v>
      </c>
      <c r="W175" s="123"/>
      <c r="X175" s="122"/>
      <c r="Y175" s="122"/>
      <c r="Z175" s="122"/>
      <c r="AA175" s="122"/>
      <c r="AB175" s="122"/>
      <c r="AC175" s="122"/>
      <c r="AD175" s="122"/>
      <c r="AE175" s="122"/>
      <c r="AF175" s="122"/>
      <c r="AG175" s="135" t="s">
        <v>115</v>
      </c>
      <c r="AH175" s="126" t="s">
        <v>4390</v>
      </c>
      <c r="AI175" s="142" t="s">
        <v>663</v>
      </c>
      <c r="AJ175" s="122" t="s">
        <v>57</v>
      </c>
      <c r="AK175" s="122" t="s">
        <v>131</v>
      </c>
      <c r="AL175" s="122" t="s">
        <v>711</v>
      </c>
      <c r="AM175" s="130" t="s">
        <v>396</v>
      </c>
      <c r="AN175" s="122" t="s">
        <v>109</v>
      </c>
      <c r="AO175" s="132" t="s">
        <v>161</v>
      </c>
      <c r="AP175" s="122" t="s">
        <v>1274</v>
      </c>
      <c r="AQ175" s="122" t="s">
        <v>2195</v>
      </c>
      <c r="AR175" s="122" t="s">
        <v>105</v>
      </c>
      <c r="AS175" s="13"/>
    </row>
    <row r="176" spans="1:45" ht="15" customHeight="1" x14ac:dyDescent="0.15">
      <c r="A176" s="13">
        <v>175</v>
      </c>
      <c r="B176" s="122" t="s">
        <v>2215</v>
      </c>
      <c r="C176" s="123" t="s">
        <v>4815</v>
      </c>
      <c r="D176" s="123">
        <v>2</v>
      </c>
      <c r="E176" s="123"/>
      <c r="F176" s="123"/>
      <c r="G176" s="123" t="s">
        <v>40</v>
      </c>
      <c r="H176" s="123" t="s">
        <v>44</v>
      </c>
      <c r="I176" s="123" t="s">
        <v>44</v>
      </c>
      <c r="J176" s="123" t="s">
        <v>40</v>
      </c>
      <c r="K176" s="123"/>
      <c r="L176" s="123"/>
      <c r="M176" s="123"/>
      <c r="N176" s="123"/>
      <c r="O176" s="123"/>
      <c r="P176" s="124" t="s">
        <v>435</v>
      </c>
      <c r="Q176" s="125" t="s">
        <v>4657</v>
      </c>
      <c r="R176" s="122" t="s">
        <v>174</v>
      </c>
      <c r="S176" s="127" t="s">
        <v>79</v>
      </c>
      <c r="T176" s="122" t="s">
        <v>441</v>
      </c>
      <c r="U176" s="122" t="s">
        <v>175</v>
      </c>
      <c r="V176" s="122" t="s">
        <v>79</v>
      </c>
      <c r="W176" s="123"/>
      <c r="X176" s="122"/>
      <c r="Y176" s="122"/>
      <c r="Z176" s="122"/>
      <c r="AA176" s="122"/>
      <c r="AB176" s="122"/>
      <c r="AC176" s="122"/>
      <c r="AD176" s="122"/>
      <c r="AE176" s="122"/>
      <c r="AF176" s="122"/>
      <c r="AG176" s="130" t="s">
        <v>115</v>
      </c>
      <c r="AH176" s="131" t="s">
        <v>381</v>
      </c>
      <c r="AI176" s="122" t="s">
        <v>3345</v>
      </c>
      <c r="AJ176" s="126" t="s">
        <v>1606</v>
      </c>
      <c r="AK176" s="128" t="s">
        <v>3119</v>
      </c>
      <c r="AL176" s="130" t="s">
        <v>176</v>
      </c>
      <c r="AM176" s="125" t="s">
        <v>115</v>
      </c>
      <c r="AN176" s="133" t="s">
        <v>171</v>
      </c>
      <c r="AO176" s="132" t="s">
        <v>161</v>
      </c>
      <c r="AP176" s="132" t="s">
        <v>959</v>
      </c>
      <c r="AQ176" s="132" t="s">
        <v>161</v>
      </c>
      <c r="AR176" s="122" t="s">
        <v>816</v>
      </c>
      <c r="AS176" s="13"/>
    </row>
    <row r="177" spans="1:45" ht="15" customHeight="1" x14ac:dyDescent="0.15">
      <c r="A177" s="13">
        <v>176</v>
      </c>
      <c r="B177" s="122" t="s">
        <v>5079</v>
      </c>
      <c r="C177" s="123" t="s">
        <v>4815</v>
      </c>
      <c r="D177" s="123"/>
      <c r="E177" s="123"/>
      <c r="F177" s="123"/>
      <c r="G177" s="123" t="s">
        <v>41</v>
      </c>
      <c r="H177" s="123" t="s">
        <v>88</v>
      </c>
      <c r="I177" s="123" t="s">
        <v>88</v>
      </c>
      <c r="J177" s="123" t="s">
        <v>42</v>
      </c>
      <c r="K177" s="123"/>
      <c r="L177" s="123"/>
      <c r="M177" s="123"/>
      <c r="N177" s="123"/>
      <c r="O177" s="123"/>
      <c r="P177" s="124" t="s">
        <v>2312</v>
      </c>
      <c r="Q177" s="125" t="s">
        <v>1503</v>
      </c>
      <c r="R177" s="124" t="s">
        <v>2147</v>
      </c>
      <c r="S177" s="127" t="s">
        <v>406</v>
      </c>
      <c r="T177" s="136" t="s">
        <v>1636</v>
      </c>
      <c r="U177" s="126" t="s">
        <v>398</v>
      </c>
      <c r="V177" s="126" t="s">
        <v>2319</v>
      </c>
      <c r="W177" s="123"/>
      <c r="X177" s="122"/>
      <c r="Y177" s="122"/>
      <c r="Z177" s="122"/>
      <c r="AA177" s="122"/>
      <c r="AB177" s="122"/>
      <c r="AC177" s="122"/>
      <c r="AD177" s="122"/>
      <c r="AE177" s="122"/>
      <c r="AF177" s="122"/>
      <c r="AG177" s="130" t="s">
        <v>1150</v>
      </c>
      <c r="AH177" s="131" t="s">
        <v>1504</v>
      </c>
      <c r="AI177" s="135" t="s">
        <v>395</v>
      </c>
      <c r="AJ177" s="122" t="s">
        <v>613</v>
      </c>
      <c r="AK177" s="135" t="s">
        <v>1231</v>
      </c>
      <c r="AL177" s="130" t="s">
        <v>1199</v>
      </c>
      <c r="AM177" s="130" t="s">
        <v>1181</v>
      </c>
      <c r="AN177" s="122" t="s">
        <v>708</v>
      </c>
      <c r="AO177" s="132" t="s">
        <v>1153</v>
      </c>
      <c r="AP177" s="132">
        <v>0</v>
      </c>
      <c r="AQ177" s="122">
        <v>0</v>
      </c>
      <c r="AR177" s="134">
        <v>0</v>
      </c>
      <c r="AS177" s="13"/>
    </row>
    <row r="178" spans="1:45" ht="15" customHeight="1" x14ac:dyDescent="0.15">
      <c r="A178" s="13">
        <v>177</v>
      </c>
      <c r="B178" s="122" t="s">
        <v>3319</v>
      </c>
      <c r="C178" s="123" t="s">
        <v>4815</v>
      </c>
      <c r="D178" s="123">
        <v>0</v>
      </c>
      <c r="E178" s="123"/>
      <c r="F178" s="123"/>
      <c r="G178" s="123" t="s">
        <v>37</v>
      </c>
      <c r="H178" s="123" t="s">
        <v>42</v>
      </c>
      <c r="I178" s="123" t="s">
        <v>40</v>
      </c>
      <c r="J178" s="123" t="s">
        <v>40</v>
      </c>
      <c r="K178" s="123"/>
      <c r="L178" s="123"/>
      <c r="M178" s="123"/>
      <c r="N178" s="123"/>
      <c r="O178" s="123"/>
      <c r="P178" s="122" t="s">
        <v>137</v>
      </c>
      <c r="Q178" s="126" t="s">
        <v>3438</v>
      </c>
      <c r="R178" s="126" t="s">
        <v>72</v>
      </c>
      <c r="S178" s="126" t="s">
        <v>57</v>
      </c>
      <c r="T178" s="128" t="s">
        <v>4520</v>
      </c>
      <c r="U178" s="126" t="s">
        <v>79</v>
      </c>
      <c r="V178" s="122" t="s">
        <v>4758</v>
      </c>
      <c r="W178" s="123"/>
      <c r="X178" s="122"/>
      <c r="Y178" s="122"/>
      <c r="Z178" s="122"/>
      <c r="AA178" s="122"/>
      <c r="AB178" s="122"/>
      <c r="AC178" s="122"/>
      <c r="AD178" s="122"/>
      <c r="AE178" s="122"/>
      <c r="AF178" s="122"/>
      <c r="AG178" s="126" t="s">
        <v>144</v>
      </c>
      <c r="AH178" s="122" t="s">
        <v>145</v>
      </c>
      <c r="AI178" s="130" t="s">
        <v>146</v>
      </c>
      <c r="AJ178" s="122" t="s">
        <v>147</v>
      </c>
      <c r="AK178" s="122" t="s">
        <v>115</v>
      </c>
      <c r="AL178" s="126" t="s">
        <v>154</v>
      </c>
      <c r="AM178" s="122" t="s">
        <v>115</v>
      </c>
      <c r="AN178" s="122" t="s">
        <v>3320</v>
      </c>
      <c r="AO178" s="122" t="s">
        <v>64</v>
      </c>
      <c r="AP178" s="122" t="s">
        <v>161</v>
      </c>
      <c r="AQ178" s="122" t="s">
        <v>1274</v>
      </c>
      <c r="AR178" s="122" t="s">
        <v>1633</v>
      </c>
      <c r="AS178" s="13"/>
    </row>
    <row r="179" spans="1:45" ht="15" customHeight="1" x14ac:dyDescent="0.15">
      <c r="A179" s="13">
        <v>178</v>
      </c>
      <c r="B179" s="122" t="s">
        <v>2216</v>
      </c>
      <c r="C179" s="123" t="s">
        <v>4815</v>
      </c>
      <c r="D179" s="123">
        <v>2</v>
      </c>
      <c r="E179" s="123"/>
      <c r="F179" s="123"/>
      <c r="G179" s="123" t="s">
        <v>40</v>
      </c>
      <c r="H179" s="123" t="s">
        <v>41</v>
      </c>
      <c r="I179" s="123" t="s">
        <v>37</v>
      </c>
      <c r="J179" s="123" t="s">
        <v>43</v>
      </c>
      <c r="K179" s="123"/>
      <c r="L179" s="123"/>
      <c r="M179" s="123"/>
      <c r="N179" s="123"/>
      <c r="O179" s="123"/>
      <c r="P179" s="122" t="s">
        <v>851</v>
      </c>
      <c r="Q179" s="122" t="s">
        <v>3269</v>
      </c>
      <c r="R179" s="125" t="s">
        <v>556</v>
      </c>
      <c r="S179" s="136" t="s">
        <v>79</v>
      </c>
      <c r="T179" s="126" t="s">
        <v>309</v>
      </c>
      <c r="U179" s="136" t="s">
        <v>307</v>
      </c>
      <c r="V179" s="138" t="s">
        <v>1136</v>
      </c>
      <c r="W179" s="123"/>
      <c r="X179" s="122"/>
      <c r="Y179" s="122"/>
      <c r="Z179" s="122"/>
      <c r="AA179" s="122"/>
      <c r="AB179" s="122"/>
      <c r="AC179" s="122"/>
      <c r="AD179" s="122"/>
      <c r="AE179" s="122"/>
      <c r="AF179" s="122"/>
      <c r="AG179" s="135" t="s">
        <v>115</v>
      </c>
      <c r="AH179" s="122" t="s">
        <v>116</v>
      </c>
      <c r="AI179" s="122" t="s">
        <v>196</v>
      </c>
      <c r="AJ179" s="122" t="s">
        <v>57</v>
      </c>
      <c r="AK179" s="128" t="s">
        <v>144</v>
      </c>
      <c r="AL179" s="133" t="s">
        <v>557</v>
      </c>
      <c r="AM179" s="128" t="s">
        <v>1137</v>
      </c>
      <c r="AN179" s="122" t="s">
        <v>1003</v>
      </c>
      <c r="AO179" s="132" t="s">
        <v>161</v>
      </c>
      <c r="AP179" s="122" t="s">
        <v>560</v>
      </c>
      <c r="AQ179" s="132" t="s">
        <v>442</v>
      </c>
      <c r="AR179" s="134" t="s">
        <v>2151</v>
      </c>
      <c r="AS179" s="13"/>
    </row>
    <row r="180" spans="1:45" ht="15" customHeight="1" x14ac:dyDescent="0.15">
      <c r="A180" s="13">
        <v>179</v>
      </c>
      <c r="B180" s="122" t="s">
        <v>3877</v>
      </c>
      <c r="C180" s="123" t="s">
        <v>4815</v>
      </c>
      <c r="D180" s="123">
        <v>2</v>
      </c>
      <c r="E180" s="123"/>
      <c r="F180" s="123"/>
      <c r="G180" s="123" t="s">
        <v>40</v>
      </c>
      <c r="H180" s="123" t="s">
        <v>39</v>
      </c>
      <c r="I180" s="123" t="s">
        <v>44</v>
      </c>
      <c r="J180" s="123" t="s">
        <v>41</v>
      </c>
      <c r="K180" s="123"/>
      <c r="L180" s="123"/>
      <c r="M180" s="123"/>
      <c r="N180" s="123"/>
      <c r="O180" s="123"/>
      <c r="P180" s="122" t="s">
        <v>1896</v>
      </c>
      <c r="Q180" s="126" t="s">
        <v>79</v>
      </c>
      <c r="R180" s="122" t="s">
        <v>1893</v>
      </c>
      <c r="S180" s="135" t="s">
        <v>115</v>
      </c>
      <c r="T180" s="130" t="s">
        <v>625</v>
      </c>
      <c r="U180" s="122" t="s">
        <v>4251</v>
      </c>
      <c r="V180" s="122" t="s">
        <v>1732</v>
      </c>
      <c r="W180" s="123"/>
      <c r="X180" s="122"/>
      <c r="Y180" s="122"/>
      <c r="Z180" s="122"/>
      <c r="AA180" s="122"/>
      <c r="AB180" s="122"/>
      <c r="AC180" s="122"/>
      <c r="AD180" s="122"/>
      <c r="AE180" s="122"/>
      <c r="AF180" s="122"/>
      <c r="AG180" s="128" t="s">
        <v>131</v>
      </c>
      <c r="AH180" s="122" t="s">
        <v>95</v>
      </c>
      <c r="AI180" s="128" t="s">
        <v>376</v>
      </c>
      <c r="AJ180" s="126" t="s">
        <v>109</v>
      </c>
      <c r="AK180" s="135" t="s">
        <v>251</v>
      </c>
      <c r="AL180" s="122" t="s">
        <v>1038</v>
      </c>
      <c r="AM180" s="122" t="s">
        <v>973</v>
      </c>
      <c r="AN180" s="122" t="s">
        <v>3878</v>
      </c>
      <c r="AO180" s="132" t="s">
        <v>161</v>
      </c>
      <c r="AP180" s="132" t="s">
        <v>322</v>
      </c>
      <c r="AQ180" s="122" t="s">
        <v>3027</v>
      </c>
      <c r="AR180" s="134" t="s">
        <v>418</v>
      </c>
      <c r="AS180" s="13"/>
    </row>
    <row r="181" spans="1:45" ht="15" customHeight="1" x14ac:dyDescent="0.15">
      <c r="A181" s="13">
        <v>180</v>
      </c>
      <c r="B181" s="122" t="s">
        <v>4436</v>
      </c>
      <c r="C181" s="123" t="s">
        <v>4815</v>
      </c>
      <c r="D181" s="123">
        <v>0</v>
      </c>
      <c r="E181" s="123"/>
      <c r="F181" s="123"/>
      <c r="G181" s="123" t="s">
        <v>37</v>
      </c>
      <c r="H181" s="123" t="s">
        <v>41</v>
      </c>
      <c r="I181" s="123" t="s">
        <v>40</v>
      </c>
      <c r="J181" s="123" t="s">
        <v>42</v>
      </c>
      <c r="K181" s="123"/>
      <c r="L181" s="123"/>
      <c r="M181" s="123"/>
      <c r="N181" s="123"/>
      <c r="O181" s="123"/>
      <c r="P181" s="122" t="s">
        <v>47</v>
      </c>
      <c r="Q181" s="122" t="s">
        <v>49</v>
      </c>
      <c r="R181" s="138" t="s">
        <v>216</v>
      </c>
      <c r="S181" s="135" t="s">
        <v>57</v>
      </c>
      <c r="T181" s="122" t="s">
        <v>4639</v>
      </c>
      <c r="U181" s="128" t="s">
        <v>222</v>
      </c>
      <c r="V181" s="122" t="s">
        <v>266</v>
      </c>
      <c r="W181" s="123" t="s">
        <v>4437</v>
      </c>
      <c r="X181" s="122"/>
      <c r="Y181" s="122"/>
      <c r="Z181" s="122"/>
      <c r="AA181" s="122"/>
      <c r="AB181" s="122"/>
      <c r="AC181" s="122"/>
      <c r="AD181" s="122"/>
      <c r="AE181" s="122"/>
      <c r="AF181" s="122"/>
      <c r="AG181" s="128" t="s">
        <v>144</v>
      </c>
      <c r="AH181" s="133" t="s">
        <v>189</v>
      </c>
      <c r="AI181" s="122" t="s">
        <v>202</v>
      </c>
      <c r="AJ181" s="122" t="s">
        <v>711</v>
      </c>
      <c r="AK181" s="133" t="s">
        <v>79</v>
      </c>
      <c r="AL181" s="128" t="s">
        <v>82</v>
      </c>
      <c r="AM181" s="125" t="s">
        <v>4438</v>
      </c>
      <c r="AN181" s="130" t="s">
        <v>984</v>
      </c>
      <c r="AO181" s="132" t="s">
        <v>64</v>
      </c>
      <c r="AP181" s="132" t="s">
        <v>161</v>
      </c>
      <c r="AQ181" s="122" t="s">
        <v>418</v>
      </c>
      <c r="AR181" s="122" t="s">
        <v>1170</v>
      </c>
      <c r="AS181" s="13"/>
    </row>
    <row r="182" spans="1:45" ht="15" customHeight="1" x14ac:dyDescent="0.15">
      <c r="A182" s="13">
        <v>181</v>
      </c>
      <c r="B182" s="122" t="s">
        <v>2217</v>
      </c>
      <c r="C182" s="123" t="s">
        <v>4815</v>
      </c>
      <c r="D182" s="123">
        <v>1</v>
      </c>
      <c r="E182" s="123"/>
      <c r="F182" s="123"/>
      <c r="G182" s="123" t="s">
        <v>37</v>
      </c>
      <c r="H182" s="123" t="s">
        <v>40</v>
      </c>
      <c r="I182" s="123" t="s">
        <v>40</v>
      </c>
      <c r="J182" s="123" t="s">
        <v>37</v>
      </c>
      <c r="K182" s="123"/>
      <c r="L182" s="123"/>
      <c r="M182" s="123"/>
      <c r="N182" s="123"/>
      <c r="O182" s="123"/>
      <c r="P182" s="122" t="s">
        <v>1310</v>
      </c>
      <c r="Q182" s="122" t="s">
        <v>137</v>
      </c>
      <c r="R182" s="124" t="s">
        <v>851</v>
      </c>
      <c r="S182" s="124" t="s">
        <v>3438</v>
      </c>
      <c r="T182" s="122" t="s">
        <v>810</v>
      </c>
      <c r="U182" s="126" t="s">
        <v>3269</v>
      </c>
      <c r="V182" s="122" t="s">
        <v>556</v>
      </c>
      <c r="W182" s="123"/>
      <c r="X182" s="122"/>
      <c r="Y182" s="122"/>
      <c r="Z182" s="122"/>
      <c r="AA182" s="122"/>
      <c r="AB182" s="122"/>
      <c r="AC182" s="122"/>
      <c r="AD182" s="122"/>
      <c r="AE182" s="122"/>
      <c r="AF182" s="122"/>
      <c r="AG182" s="133" t="s">
        <v>57</v>
      </c>
      <c r="AH182" s="122" t="s">
        <v>4520</v>
      </c>
      <c r="AI182" s="122" t="s">
        <v>3269</v>
      </c>
      <c r="AJ182" s="122" t="s">
        <v>357</v>
      </c>
      <c r="AK182" s="129" t="s">
        <v>79</v>
      </c>
      <c r="AL182" s="122" t="s">
        <v>309</v>
      </c>
      <c r="AM182" s="124" t="s">
        <v>307</v>
      </c>
      <c r="AN182" s="122" t="s">
        <v>1136</v>
      </c>
      <c r="AO182" s="132" t="s">
        <v>64</v>
      </c>
      <c r="AP182" s="132" t="s">
        <v>161</v>
      </c>
      <c r="AQ182" s="132" t="s">
        <v>560</v>
      </c>
      <c r="AR182" s="134" t="s">
        <v>442</v>
      </c>
      <c r="AS182" s="13"/>
    </row>
    <row r="183" spans="1:45" ht="15" customHeight="1" x14ac:dyDescent="0.15">
      <c r="A183" s="13">
        <v>182</v>
      </c>
      <c r="B183" s="122" t="s">
        <v>3191</v>
      </c>
      <c r="C183" s="123" t="s">
        <v>4815</v>
      </c>
      <c r="D183" s="123">
        <v>1</v>
      </c>
      <c r="E183" s="123"/>
      <c r="F183" s="123"/>
      <c r="G183" s="123" t="s">
        <v>37</v>
      </c>
      <c r="H183" s="123" t="s">
        <v>42</v>
      </c>
      <c r="I183" s="123" t="s">
        <v>41</v>
      </c>
      <c r="J183" s="123" t="s">
        <v>88</v>
      </c>
      <c r="K183" s="123"/>
      <c r="L183" s="123"/>
      <c r="M183" s="123"/>
      <c r="N183" s="123"/>
      <c r="O183" s="123"/>
      <c r="P183" s="122" t="s">
        <v>4642</v>
      </c>
      <c r="Q183" s="128" t="s">
        <v>307</v>
      </c>
      <c r="R183" s="125" t="s">
        <v>202</v>
      </c>
      <c r="S183" s="133" t="s">
        <v>144</v>
      </c>
      <c r="T183" s="122" t="s">
        <v>996</v>
      </c>
      <c r="U183" s="122" t="s">
        <v>205</v>
      </c>
      <c r="V183" s="122" t="s">
        <v>398</v>
      </c>
      <c r="W183" s="123"/>
      <c r="X183" s="122"/>
      <c r="Y183" s="122"/>
      <c r="Z183" s="122"/>
      <c r="AA183" s="122"/>
      <c r="AB183" s="122"/>
      <c r="AC183" s="122"/>
      <c r="AD183" s="122"/>
      <c r="AE183" s="122"/>
      <c r="AF183" s="122"/>
      <c r="AG183" s="125" t="s">
        <v>411</v>
      </c>
      <c r="AH183" s="126" t="s">
        <v>196</v>
      </c>
      <c r="AI183" s="130" t="s">
        <v>591</v>
      </c>
      <c r="AJ183" s="122" t="s">
        <v>1688</v>
      </c>
      <c r="AK183" s="122" t="s">
        <v>3192</v>
      </c>
      <c r="AL183" s="126" t="s">
        <v>239</v>
      </c>
      <c r="AM183" s="130" t="s">
        <v>1231</v>
      </c>
      <c r="AN183" s="122" t="s">
        <v>1150</v>
      </c>
      <c r="AO183" s="132" t="s">
        <v>998</v>
      </c>
      <c r="AP183" s="132" t="s">
        <v>209</v>
      </c>
      <c r="AQ183" s="122" t="s">
        <v>2151</v>
      </c>
      <c r="AR183" s="122" t="s">
        <v>1153</v>
      </c>
      <c r="AS183" s="13"/>
    </row>
    <row r="184" spans="1:45" ht="15" customHeight="1" x14ac:dyDescent="0.15">
      <c r="A184" s="13">
        <v>183</v>
      </c>
      <c r="B184" s="122" t="s">
        <v>2218</v>
      </c>
      <c r="C184" s="123" t="s">
        <v>4815</v>
      </c>
      <c r="D184" s="123">
        <v>2</v>
      </c>
      <c r="E184" s="123"/>
      <c r="F184" s="123"/>
      <c r="G184" s="123" t="s">
        <v>67</v>
      </c>
      <c r="H184" s="123" t="s">
        <v>87</v>
      </c>
      <c r="I184" s="123" t="s">
        <v>67</v>
      </c>
      <c r="J184" s="123" t="s">
        <v>43</v>
      </c>
      <c r="K184" s="123"/>
      <c r="L184" s="123"/>
      <c r="M184" s="123"/>
      <c r="N184" s="123"/>
      <c r="O184" s="123"/>
      <c r="P184" s="125" t="s">
        <v>1456</v>
      </c>
      <c r="Q184" s="128" t="s">
        <v>1317</v>
      </c>
      <c r="R184" s="122" t="s">
        <v>2219</v>
      </c>
      <c r="S184" s="125" t="s">
        <v>3022</v>
      </c>
      <c r="T184" s="128" t="s">
        <v>215</v>
      </c>
      <c r="U184" s="122" t="s">
        <v>651</v>
      </c>
      <c r="V184" s="122" t="s">
        <v>3892</v>
      </c>
      <c r="W184" s="123" t="s">
        <v>4439</v>
      </c>
      <c r="X184" s="122"/>
      <c r="Y184" s="122"/>
      <c r="Z184" s="122"/>
      <c r="AA184" s="122"/>
      <c r="AB184" s="122"/>
      <c r="AC184" s="122"/>
      <c r="AD184" s="122"/>
      <c r="AE184" s="122"/>
      <c r="AF184" s="122"/>
      <c r="AG184" s="122" t="s">
        <v>77</v>
      </c>
      <c r="AH184" s="122" t="s">
        <v>1318</v>
      </c>
      <c r="AI184" s="133" t="s">
        <v>220</v>
      </c>
      <c r="AJ184" s="130" t="s">
        <v>1319</v>
      </c>
      <c r="AK184" s="122" t="s">
        <v>3022</v>
      </c>
      <c r="AL184" s="122" t="s">
        <v>4387</v>
      </c>
      <c r="AM184" s="126" t="s">
        <v>820</v>
      </c>
      <c r="AN184" s="122" t="s">
        <v>4165</v>
      </c>
      <c r="AO184" s="132" t="s">
        <v>85</v>
      </c>
      <c r="AP184" s="122" t="s">
        <v>85</v>
      </c>
      <c r="AQ184" s="122" t="s">
        <v>366</v>
      </c>
      <c r="AR184" s="122" t="s">
        <v>560</v>
      </c>
      <c r="AS184" s="13"/>
    </row>
    <row r="185" spans="1:45" ht="15" customHeight="1" x14ac:dyDescent="0.15">
      <c r="A185" s="13">
        <v>184</v>
      </c>
      <c r="B185" s="122" t="s">
        <v>2220</v>
      </c>
      <c r="C185" s="123" t="s">
        <v>4815</v>
      </c>
      <c r="D185" s="123">
        <v>0</v>
      </c>
      <c r="E185" s="123"/>
      <c r="F185" s="123"/>
      <c r="G185" s="123" t="s">
        <v>37</v>
      </c>
      <c r="H185" s="123" t="s">
        <v>43</v>
      </c>
      <c r="I185" s="123" t="s">
        <v>40</v>
      </c>
      <c r="J185" s="123" t="s">
        <v>43</v>
      </c>
      <c r="K185" s="123"/>
      <c r="L185" s="123"/>
      <c r="M185" s="123"/>
      <c r="N185" s="123"/>
      <c r="O185" s="123"/>
      <c r="P185" s="122" t="s">
        <v>1230</v>
      </c>
      <c r="Q185" s="122" t="s">
        <v>994</v>
      </c>
      <c r="R185" s="130" t="s">
        <v>256</v>
      </c>
      <c r="S185" s="122" t="s">
        <v>4642</v>
      </c>
      <c r="T185" s="122" t="s">
        <v>403</v>
      </c>
      <c r="U185" s="130" t="s">
        <v>79</v>
      </c>
      <c r="V185" s="122" t="s">
        <v>2093</v>
      </c>
      <c r="W185" s="123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 t="s">
        <v>307</v>
      </c>
      <c r="AH185" s="122" t="s">
        <v>988</v>
      </c>
      <c r="AI185" s="128" t="s">
        <v>405</v>
      </c>
      <c r="AJ185" s="125" t="s">
        <v>870</v>
      </c>
      <c r="AK185" s="122" t="s">
        <v>115</v>
      </c>
      <c r="AL185" s="128" t="s">
        <v>170</v>
      </c>
      <c r="AM185" s="125" t="s">
        <v>4503</v>
      </c>
      <c r="AN185" s="122" t="s">
        <v>357</v>
      </c>
      <c r="AO185" s="122" t="s">
        <v>998</v>
      </c>
      <c r="AP185" s="122" t="s">
        <v>161</v>
      </c>
      <c r="AQ185" s="132" t="s">
        <v>1047</v>
      </c>
      <c r="AR185" s="122" t="s">
        <v>366</v>
      </c>
      <c r="AS185" s="13"/>
    </row>
    <row r="186" spans="1:45" ht="15" customHeight="1" x14ac:dyDescent="0.15">
      <c r="A186" s="13">
        <v>185</v>
      </c>
      <c r="B186" s="122" t="s">
        <v>4636</v>
      </c>
      <c r="C186" s="123" t="s">
        <v>4815</v>
      </c>
      <c r="D186" s="123">
        <v>1</v>
      </c>
      <c r="E186" s="123"/>
      <c r="F186" s="123"/>
      <c r="G186" s="123" t="s">
        <v>37</v>
      </c>
      <c r="H186" s="123" t="s">
        <v>42</v>
      </c>
      <c r="I186" s="123" t="s">
        <v>42</v>
      </c>
      <c r="J186" s="123" t="s">
        <v>88</v>
      </c>
      <c r="K186" s="123"/>
      <c r="L186" s="123"/>
      <c r="M186" s="123"/>
      <c r="N186" s="123"/>
      <c r="O186" s="123"/>
      <c r="P186" s="124" t="s">
        <v>137</v>
      </c>
      <c r="Q186" s="125" t="s">
        <v>3438</v>
      </c>
      <c r="R186" s="122" t="s">
        <v>2272</v>
      </c>
      <c r="S186" s="127" t="s">
        <v>57</v>
      </c>
      <c r="T186" s="124" t="s">
        <v>4520</v>
      </c>
      <c r="U186" s="122" t="s">
        <v>1179</v>
      </c>
      <c r="V186" s="122" t="s">
        <v>2147</v>
      </c>
      <c r="W186" s="123" t="s">
        <v>4637</v>
      </c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30" t="s">
        <v>144</v>
      </c>
      <c r="AH186" s="131" t="s">
        <v>145</v>
      </c>
      <c r="AI186" s="122" t="s">
        <v>146</v>
      </c>
      <c r="AJ186" s="128" t="s">
        <v>147</v>
      </c>
      <c r="AK186" s="122" t="s">
        <v>1180</v>
      </c>
      <c r="AL186" s="126" t="s">
        <v>141</v>
      </c>
      <c r="AM186" s="137" t="s">
        <v>398</v>
      </c>
      <c r="AN186" s="128" t="s">
        <v>613</v>
      </c>
      <c r="AO186" s="132" t="s">
        <v>64</v>
      </c>
      <c r="AP186" s="132" t="s">
        <v>418</v>
      </c>
      <c r="AQ186" s="132" t="s">
        <v>2151</v>
      </c>
      <c r="AR186" s="134" t="s">
        <v>621</v>
      </c>
      <c r="AS186" s="13"/>
    </row>
    <row r="187" spans="1:45" ht="15" customHeight="1" x14ac:dyDescent="0.15">
      <c r="A187" s="13">
        <v>186</v>
      </c>
      <c r="B187" s="122" t="s">
        <v>2221</v>
      </c>
      <c r="C187" s="123" t="s">
        <v>4815</v>
      </c>
      <c r="D187" s="123">
        <v>2</v>
      </c>
      <c r="E187" s="123"/>
      <c r="F187" s="123"/>
      <c r="G187" s="123" t="s">
        <v>44</v>
      </c>
      <c r="H187" s="123" t="s">
        <v>43</v>
      </c>
      <c r="I187" s="123" t="s">
        <v>40</v>
      </c>
      <c r="J187" s="123" t="s">
        <v>68</v>
      </c>
      <c r="K187" s="123"/>
      <c r="L187" s="123"/>
      <c r="M187" s="123"/>
      <c r="N187" s="123"/>
      <c r="O187" s="123"/>
      <c r="P187" s="124" t="s">
        <v>174</v>
      </c>
      <c r="Q187" s="125" t="s">
        <v>175</v>
      </c>
      <c r="R187" s="122" t="s">
        <v>79</v>
      </c>
      <c r="S187" s="127" t="s">
        <v>3119</v>
      </c>
      <c r="T187" s="124" t="s">
        <v>176</v>
      </c>
      <c r="U187" s="130" t="s">
        <v>115</v>
      </c>
      <c r="V187" s="122" t="s">
        <v>171</v>
      </c>
      <c r="W187" s="123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30" t="s">
        <v>827</v>
      </c>
      <c r="AH187" s="131" t="s">
        <v>956</v>
      </c>
      <c r="AI187" s="128" t="s">
        <v>101</v>
      </c>
      <c r="AJ187" s="136" t="s">
        <v>957</v>
      </c>
      <c r="AK187" s="128" t="s">
        <v>131</v>
      </c>
      <c r="AL187" s="122" t="s">
        <v>95</v>
      </c>
      <c r="AM187" s="125" t="s">
        <v>195</v>
      </c>
      <c r="AN187" s="122" t="s">
        <v>148</v>
      </c>
      <c r="AO187" s="132" t="s">
        <v>959</v>
      </c>
      <c r="AP187" s="132" t="s">
        <v>161</v>
      </c>
      <c r="AQ187" s="122" t="s">
        <v>816</v>
      </c>
      <c r="AR187" s="134" t="s">
        <v>349</v>
      </c>
      <c r="AS187" s="13"/>
    </row>
    <row r="188" spans="1:45" ht="15" customHeight="1" x14ac:dyDescent="0.15">
      <c r="A188" s="13">
        <v>187</v>
      </c>
      <c r="B188" s="122" t="s">
        <v>4730</v>
      </c>
      <c r="C188" s="123" t="s">
        <v>4815</v>
      </c>
      <c r="D188" s="123">
        <v>0</v>
      </c>
      <c r="E188" s="123"/>
      <c r="F188" s="123"/>
      <c r="G188" s="123" t="s">
        <v>37</v>
      </c>
      <c r="H188" s="123" t="s">
        <v>120</v>
      </c>
      <c r="I188" s="123" t="s">
        <v>43</v>
      </c>
      <c r="J188" s="123" t="s">
        <v>44</v>
      </c>
      <c r="K188" s="123"/>
      <c r="L188" s="123"/>
      <c r="M188" s="123"/>
      <c r="N188" s="123"/>
      <c r="O188" s="123"/>
      <c r="P188" s="126" t="s">
        <v>3438</v>
      </c>
      <c r="Q188" s="125" t="s">
        <v>57</v>
      </c>
      <c r="R188" s="122" t="s">
        <v>4390</v>
      </c>
      <c r="S188" s="128" t="s">
        <v>144</v>
      </c>
      <c r="T188" s="128" t="s">
        <v>145</v>
      </c>
      <c r="U188" s="130" t="s">
        <v>4731</v>
      </c>
      <c r="V188" s="122" t="s">
        <v>708</v>
      </c>
      <c r="W188" s="123" t="s">
        <v>4732</v>
      </c>
      <c r="X188" s="122"/>
      <c r="Y188" s="122"/>
      <c r="Z188" s="122"/>
      <c r="AA188" s="122"/>
      <c r="AB188" s="122"/>
      <c r="AC188" s="122"/>
      <c r="AD188" s="122"/>
      <c r="AE188" s="122"/>
      <c r="AF188" s="122"/>
      <c r="AG188" s="125" t="s">
        <v>411</v>
      </c>
      <c r="AH188" s="128" t="s">
        <v>689</v>
      </c>
      <c r="AI188" s="135" t="s">
        <v>690</v>
      </c>
      <c r="AJ188" s="122" t="s">
        <v>376</v>
      </c>
      <c r="AK188" s="128" t="s">
        <v>101</v>
      </c>
      <c r="AL188" s="122" t="s">
        <v>1000</v>
      </c>
      <c r="AM188" s="130" t="s">
        <v>193</v>
      </c>
      <c r="AN188" s="122" t="s">
        <v>738</v>
      </c>
      <c r="AO188" s="132" t="s">
        <v>64</v>
      </c>
      <c r="AP188" s="132" t="s">
        <v>584</v>
      </c>
      <c r="AQ188" s="122" t="s">
        <v>2844</v>
      </c>
      <c r="AR188" s="122" t="s">
        <v>2151</v>
      </c>
      <c r="AS188" s="13"/>
    </row>
    <row r="189" spans="1:45" ht="15" customHeight="1" x14ac:dyDescent="0.15">
      <c r="A189" s="13">
        <v>188</v>
      </c>
      <c r="B189" s="122" t="s">
        <v>2222</v>
      </c>
      <c r="C189" s="123" t="s">
        <v>4815</v>
      </c>
      <c r="D189" s="123">
        <v>2</v>
      </c>
      <c r="E189" s="123"/>
      <c r="F189" s="123"/>
      <c r="G189" s="123" t="s">
        <v>40</v>
      </c>
      <c r="H189" s="123" t="s">
        <v>41</v>
      </c>
      <c r="I189" s="123" t="s">
        <v>43</v>
      </c>
      <c r="J189" s="123" t="s">
        <v>44</v>
      </c>
      <c r="K189" s="123"/>
      <c r="L189" s="123"/>
      <c r="M189" s="123"/>
      <c r="N189" s="123"/>
      <c r="O189" s="123"/>
      <c r="P189" s="122" t="s">
        <v>1684</v>
      </c>
      <c r="Q189" s="122" t="s">
        <v>3269</v>
      </c>
      <c r="R189" s="122" t="s">
        <v>1635</v>
      </c>
      <c r="S189" s="122" t="s">
        <v>79</v>
      </c>
      <c r="T189" s="124" t="s">
        <v>644</v>
      </c>
      <c r="U189" s="130" t="s">
        <v>438</v>
      </c>
      <c r="V189" s="130" t="s">
        <v>1226</v>
      </c>
      <c r="W189" s="123" t="s">
        <v>4428</v>
      </c>
      <c r="X189" s="122"/>
      <c r="Y189" s="122"/>
      <c r="Z189" s="122"/>
      <c r="AA189" s="122"/>
      <c r="AB189" s="122"/>
      <c r="AC189" s="122"/>
      <c r="AD189" s="122"/>
      <c r="AE189" s="122"/>
      <c r="AF189" s="122"/>
      <c r="AG189" s="133" t="s">
        <v>115</v>
      </c>
      <c r="AH189" s="122" t="s">
        <v>116</v>
      </c>
      <c r="AI189" s="122" t="s">
        <v>196</v>
      </c>
      <c r="AJ189" s="122" t="s">
        <v>206</v>
      </c>
      <c r="AK189" s="122" t="s">
        <v>334</v>
      </c>
      <c r="AL189" s="122" t="s">
        <v>1636</v>
      </c>
      <c r="AM189" s="137" t="s">
        <v>183</v>
      </c>
      <c r="AN189" s="122" t="s">
        <v>391</v>
      </c>
      <c r="AO189" s="122" t="s">
        <v>161</v>
      </c>
      <c r="AP189" s="122" t="s">
        <v>442</v>
      </c>
      <c r="AQ189" s="132" t="s">
        <v>187</v>
      </c>
      <c r="AR189" s="122" t="s">
        <v>2195</v>
      </c>
      <c r="AS189" s="13"/>
    </row>
    <row r="190" spans="1:45" ht="15" customHeight="1" x14ac:dyDescent="0.15">
      <c r="A190" s="13">
        <v>189</v>
      </c>
      <c r="B190" s="122" t="s">
        <v>3879</v>
      </c>
      <c r="C190" s="123" t="s">
        <v>4815</v>
      </c>
      <c r="D190" s="123">
        <v>2</v>
      </c>
      <c r="E190" s="123"/>
      <c r="F190" s="123"/>
      <c r="G190" s="123" t="s">
        <v>67</v>
      </c>
      <c r="H190" s="123" t="s">
        <v>40</v>
      </c>
      <c r="I190" s="123" t="s">
        <v>40</v>
      </c>
      <c r="J190" s="123" t="s">
        <v>44</v>
      </c>
      <c r="K190" s="123"/>
      <c r="L190" s="123"/>
      <c r="M190" s="123"/>
      <c r="N190" s="123"/>
      <c r="O190" s="123"/>
      <c r="P190" s="122" t="s">
        <v>379</v>
      </c>
      <c r="Q190" s="122" t="s">
        <v>3022</v>
      </c>
      <c r="R190" s="124" t="s">
        <v>1896</v>
      </c>
      <c r="S190" s="130" t="s">
        <v>77</v>
      </c>
      <c r="T190" s="122" t="s">
        <v>264</v>
      </c>
      <c r="U190" s="124" t="s">
        <v>79</v>
      </c>
      <c r="V190" s="122" t="s">
        <v>1893</v>
      </c>
      <c r="W190" s="123" t="s">
        <v>4440</v>
      </c>
      <c r="X190" s="122"/>
      <c r="Y190" s="122"/>
      <c r="Z190" s="122"/>
      <c r="AA190" s="122"/>
      <c r="AB190" s="122"/>
      <c r="AC190" s="122"/>
      <c r="AD190" s="122"/>
      <c r="AE190" s="122"/>
      <c r="AF190" s="122"/>
      <c r="AG190" s="128" t="s">
        <v>95</v>
      </c>
      <c r="AH190" s="128" t="s">
        <v>189</v>
      </c>
      <c r="AI190" s="133" t="s">
        <v>79</v>
      </c>
      <c r="AJ190" s="122" t="s">
        <v>380</v>
      </c>
      <c r="AK190" s="125" t="s">
        <v>115</v>
      </c>
      <c r="AL190" s="122" t="s">
        <v>625</v>
      </c>
      <c r="AM190" s="122" t="s">
        <v>4251</v>
      </c>
      <c r="AN190" s="122" t="s">
        <v>1732</v>
      </c>
      <c r="AO190" s="122" t="s">
        <v>85</v>
      </c>
      <c r="AP190" s="122" t="s">
        <v>161</v>
      </c>
      <c r="AQ190" s="122" t="s">
        <v>322</v>
      </c>
      <c r="AR190" s="122" t="s">
        <v>3027</v>
      </c>
      <c r="AS190" s="13"/>
    </row>
    <row r="191" spans="1:45" ht="15" customHeight="1" x14ac:dyDescent="0.15">
      <c r="A191" s="13">
        <v>190</v>
      </c>
      <c r="B191" s="122" t="s">
        <v>4984</v>
      </c>
      <c r="C191" s="123" t="s">
        <v>4815</v>
      </c>
      <c r="D191" s="123"/>
      <c r="E191" s="123">
        <v>0</v>
      </c>
      <c r="F191" s="123">
        <v>0</v>
      </c>
      <c r="G191" s="123" t="s">
        <v>136</v>
      </c>
      <c r="H191" s="123" t="s">
        <v>39</v>
      </c>
      <c r="I191" s="123" t="s">
        <v>41</v>
      </c>
      <c r="J191" s="123" t="s">
        <v>88</v>
      </c>
      <c r="K191" s="123" t="s">
        <v>200</v>
      </c>
      <c r="L191" s="123" t="s">
        <v>200</v>
      </c>
      <c r="M191" s="123" t="s">
        <v>88</v>
      </c>
      <c r="N191" s="123" t="s">
        <v>42</v>
      </c>
      <c r="O191" s="123">
        <v>0</v>
      </c>
      <c r="P191" s="122" t="s">
        <v>4985</v>
      </c>
      <c r="Q191" s="122" t="s">
        <v>4750</v>
      </c>
      <c r="R191" s="122" t="s">
        <v>2312</v>
      </c>
      <c r="S191" s="122" t="s">
        <v>330</v>
      </c>
      <c r="T191" s="122" t="s">
        <v>625</v>
      </c>
      <c r="U191" s="122" t="s">
        <v>1503</v>
      </c>
      <c r="V191" s="122" t="s">
        <v>2147</v>
      </c>
      <c r="W191" s="123">
        <v>0</v>
      </c>
      <c r="X191" s="122">
        <v>0</v>
      </c>
      <c r="Y191" s="122">
        <v>0</v>
      </c>
      <c r="Z191" s="122" t="s">
        <v>75</v>
      </c>
      <c r="AA191" s="122" t="s">
        <v>54</v>
      </c>
      <c r="AB191" s="122">
        <v>0</v>
      </c>
      <c r="AC191" s="122">
        <v>0</v>
      </c>
      <c r="AD191" s="122">
        <v>0</v>
      </c>
      <c r="AE191" s="122"/>
      <c r="AF191" s="122"/>
      <c r="AG191" s="135" t="s">
        <v>332</v>
      </c>
      <c r="AH191" s="122" t="s">
        <v>333</v>
      </c>
      <c r="AI191" s="122" t="s">
        <v>376</v>
      </c>
      <c r="AJ191" s="122" t="s">
        <v>1290</v>
      </c>
      <c r="AK191" s="125" t="s">
        <v>406</v>
      </c>
      <c r="AL191" s="128" t="s">
        <v>1636</v>
      </c>
      <c r="AM191" s="122" t="s">
        <v>398</v>
      </c>
      <c r="AN191" s="136" t="s">
        <v>2319</v>
      </c>
      <c r="AO191" s="122" t="s">
        <v>336</v>
      </c>
      <c r="AP191" s="122">
        <v>0</v>
      </c>
      <c r="AQ191" s="122">
        <v>0</v>
      </c>
      <c r="AR191" s="134">
        <v>0</v>
      </c>
      <c r="AS191" s="13"/>
    </row>
    <row r="192" spans="1:45" ht="15" customHeight="1" x14ac:dyDescent="0.15">
      <c r="A192" s="13">
        <v>191</v>
      </c>
      <c r="B192" s="122" t="s">
        <v>2223</v>
      </c>
      <c r="C192" s="123" t="s">
        <v>4815</v>
      </c>
      <c r="D192" s="123">
        <v>2</v>
      </c>
      <c r="E192" s="123"/>
      <c r="F192" s="123"/>
      <c r="G192" s="123" t="s">
        <v>37</v>
      </c>
      <c r="H192" s="123" t="s">
        <v>40</v>
      </c>
      <c r="I192" s="123" t="s">
        <v>67</v>
      </c>
      <c r="J192" s="123" t="s">
        <v>44</v>
      </c>
      <c r="K192" s="123"/>
      <c r="L192" s="123"/>
      <c r="M192" s="123"/>
      <c r="N192" s="123"/>
      <c r="O192" s="123"/>
      <c r="P192" s="122" t="s">
        <v>227</v>
      </c>
      <c r="Q192" s="133" t="s">
        <v>137</v>
      </c>
      <c r="R192" s="126" t="s">
        <v>808</v>
      </c>
      <c r="S192" s="122" t="s">
        <v>3438</v>
      </c>
      <c r="T192" s="125" t="s">
        <v>4647</v>
      </c>
      <c r="U192" s="122" t="s">
        <v>379</v>
      </c>
      <c r="V192" s="126" t="s">
        <v>4387</v>
      </c>
      <c r="W192" s="123"/>
      <c r="X192" s="122"/>
      <c r="Y192" s="122"/>
      <c r="Z192" s="122"/>
      <c r="AA192" s="122"/>
      <c r="AB192" s="122"/>
      <c r="AC192" s="122"/>
      <c r="AD192" s="122"/>
      <c r="AE192" s="122"/>
      <c r="AF192" s="122"/>
      <c r="AG192" s="122" t="s">
        <v>57</v>
      </c>
      <c r="AH192" s="122" t="s">
        <v>4520</v>
      </c>
      <c r="AI192" s="130" t="s">
        <v>155</v>
      </c>
      <c r="AJ192" s="122" t="s">
        <v>3760</v>
      </c>
      <c r="AK192" s="122" t="s">
        <v>3022</v>
      </c>
      <c r="AL192" s="132" t="s">
        <v>2916</v>
      </c>
      <c r="AM192" s="122" t="s">
        <v>287</v>
      </c>
      <c r="AN192" s="125" t="s">
        <v>202</v>
      </c>
      <c r="AO192" s="122" t="s">
        <v>64</v>
      </c>
      <c r="AP192" s="122" t="s">
        <v>85</v>
      </c>
      <c r="AQ192" s="122" t="s">
        <v>295</v>
      </c>
      <c r="AR192" s="122" t="s">
        <v>209</v>
      </c>
      <c r="AS192" s="13"/>
    </row>
    <row r="193" spans="1:45" ht="15" customHeight="1" x14ac:dyDescent="0.15">
      <c r="A193" s="13">
        <v>192</v>
      </c>
      <c r="B193" s="122" t="s">
        <v>3032</v>
      </c>
      <c r="C193" s="123" t="s">
        <v>4815</v>
      </c>
      <c r="D193" s="123">
        <v>1</v>
      </c>
      <c r="E193" s="123"/>
      <c r="F193" s="123"/>
      <c r="G193" s="123" t="s">
        <v>40</v>
      </c>
      <c r="H193" s="123" t="s">
        <v>37</v>
      </c>
      <c r="I193" s="123" t="s">
        <v>37</v>
      </c>
      <c r="J193" s="123" t="s">
        <v>68</v>
      </c>
      <c r="K193" s="123"/>
      <c r="L193" s="123"/>
      <c r="M193" s="123"/>
      <c r="N193" s="123"/>
      <c r="O193" s="123"/>
      <c r="P193" s="122" t="s">
        <v>701</v>
      </c>
      <c r="Q193" s="122" t="s">
        <v>702</v>
      </c>
      <c r="R193" s="122" t="s">
        <v>703</v>
      </c>
      <c r="S193" s="130" t="s">
        <v>72</v>
      </c>
      <c r="T193" s="122" t="s">
        <v>3180</v>
      </c>
      <c r="U193" s="122" t="s">
        <v>3438</v>
      </c>
      <c r="V193" s="128" t="s">
        <v>704</v>
      </c>
      <c r="W193" s="123"/>
      <c r="X193" s="122"/>
      <c r="Y193" s="122"/>
      <c r="Z193" s="122"/>
      <c r="AA193" s="122"/>
      <c r="AB193" s="122"/>
      <c r="AC193" s="122"/>
      <c r="AD193" s="122"/>
      <c r="AE193" s="122"/>
      <c r="AF193" s="122"/>
      <c r="AG193" s="122" t="s">
        <v>79</v>
      </c>
      <c r="AH193" s="122" t="s">
        <v>3343</v>
      </c>
      <c r="AI193" s="122" t="s">
        <v>3438</v>
      </c>
      <c r="AJ193" s="130" t="s">
        <v>562</v>
      </c>
      <c r="AK193" s="122" t="s">
        <v>57</v>
      </c>
      <c r="AL193" s="122" t="s">
        <v>79</v>
      </c>
      <c r="AM193" s="125" t="s">
        <v>80</v>
      </c>
      <c r="AN193" s="122" t="s">
        <v>1948</v>
      </c>
      <c r="AO193" s="122" t="s">
        <v>161</v>
      </c>
      <c r="AP193" s="122" t="s">
        <v>64</v>
      </c>
      <c r="AQ193" s="132" t="s">
        <v>816</v>
      </c>
      <c r="AR193" s="122" t="s">
        <v>1104</v>
      </c>
      <c r="AS193" s="13"/>
    </row>
    <row r="194" spans="1:45" ht="15" customHeight="1" x14ac:dyDescent="0.15">
      <c r="A194" s="13">
        <v>193</v>
      </c>
      <c r="B194" s="122" t="s">
        <v>2224</v>
      </c>
      <c r="C194" s="123" t="s">
        <v>4815</v>
      </c>
      <c r="D194" s="123">
        <v>0</v>
      </c>
      <c r="E194" s="123"/>
      <c r="F194" s="123"/>
      <c r="G194" s="123" t="s">
        <v>40</v>
      </c>
      <c r="H194" s="123" t="s">
        <v>44</v>
      </c>
      <c r="I194" s="123" t="s">
        <v>42</v>
      </c>
      <c r="J194" s="123" t="s">
        <v>43</v>
      </c>
      <c r="K194" s="123"/>
      <c r="L194" s="123"/>
      <c r="M194" s="123"/>
      <c r="N194" s="123"/>
      <c r="O194" s="123"/>
      <c r="P194" s="122" t="s">
        <v>779</v>
      </c>
      <c r="Q194" s="130" t="s">
        <v>4656</v>
      </c>
      <c r="R194" s="122" t="s">
        <v>2106</v>
      </c>
      <c r="S194" s="122" t="s">
        <v>3269</v>
      </c>
      <c r="T194" s="130" t="s">
        <v>780</v>
      </c>
      <c r="U194" s="122" t="s">
        <v>129</v>
      </c>
      <c r="V194" s="122" t="s">
        <v>482</v>
      </c>
      <c r="W194" s="123"/>
      <c r="X194" s="122"/>
      <c r="Y194" s="122"/>
      <c r="Z194" s="122"/>
      <c r="AA194" s="122"/>
      <c r="AB194" s="122"/>
      <c r="AC194" s="122"/>
      <c r="AD194" s="122"/>
      <c r="AE194" s="122"/>
      <c r="AF194" s="122"/>
      <c r="AG194" s="122" t="s">
        <v>79</v>
      </c>
      <c r="AH194" s="128" t="s">
        <v>110</v>
      </c>
      <c r="AI194" s="126" t="s">
        <v>291</v>
      </c>
      <c r="AJ194" s="128" t="s">
        <v>782</v>
      </c>
      <c r="AK194" s="128" t="s">
        <v>1600</v>
      </c>
      <c r="AL194" s="128" t="s">
        <v>927</v>
      </c>
      <c r="AM194" s="125" t="s">
        <v>358</v>
      </c>
      <c r="AN194" s="122" t="s">
        <v>294</v>
      </c>
      <c r="AO194" s="122" t="s">
        <v>161</v>
      </c>
      <c r="AP194" s="122" t="s">
        <v>418</v>
      </c>
      <c r="AQ194" s="122" t="s">
        <v>366</v>
      </c>
      <c r="AR194" s="122" t="s">
        <v>3033</v>
      </c>
      <c r="AS194" s="13"/>
    </row>
    <row r="195" spans="1:45" ht="15" customHeight="1" x14ac:dyDescent="0.15">
      <c r="A195" s="13">
        <v>194</v>
      </c>
      <c r="B195" s="122" t="s">
        <v>2225</v>
      </c>
      <c r="C195" s="123" t="s">
        <v>4815</v>
      </c>
      <c r="D195" s="123">
        <v>1</v>
      </c>
      <c r="E195" s="123"/>
      <c r="F195" s="123"/>
      <c r="G195" s="123" t="s">
        <v>37</v>
      </c>
      <c r="H195" s="123" t="s">
        <v>40</v>
      </c>
      <c r="I195" s="123" t="s">
        <v>40</v>
      </c>
      <c r="J195" s="123" t="s">
        <v>67</v>
      </c>
      <c r="K195" s="123"/>
      <c r="L195" s="123"/>
      <c r="M195" s="123"/>
      <c r="N195" s="123"/>
      <c r="O195" s="123"/>
      <c r="P195" s="122" t="s">
        <v>227</v>
      </c>
      <c r="Q195" s="133" t="s">
        <v>137</v>
      </c>
      <c r="R195" s="122" t="s">
        <v>2226</v>
      </c>
      <c r="S195" s="128" t="s">
        <v>3438</v>
      </c>
      <c r="T195" s="122" t="s">
        <v>4647</v>
      </c>
      <c r="U195" s="122" t="s">
        <v>2227</v>
      </c>
      <c r="V195" s="130" t="s">
        <v>1919</v>
      </c>
      <c r="W195" s="123"/>
      <c r="X195" s="122"/>
      <c r="Y195" s="122"/>
      <c r="Z195" s="122"/>
      <c r="AA195" s="122"/>
      <c r="AB195" s="122"/>
      <c r="AC195" s="122"/>
      <c r="AD195" s="122"/>
      <c r="AE195" s="122"/>
      <c r="AF195" s="122"/>
      <c r="AG195" s="122" t="s">
        <v>57</v>
      </c>
      <c r="AH195" s="122" t="s">
        <v>4520</v>
      </c>
      <c r="AI195" s="128" t="s">
        <v>155</v>
      </c>
      <c r="AJ195" s="122" t="s">
        <v>3760</v>
      </c>
      <c r="AK195" s="126" t="s">
        <v>264</v>
      </c>
      <c r="AL195" s="126" t="s">
        <v>3172</v>
      </c>
      <c r="AM195" s="133" t="s">
        <v>3022</v>
      </c>
      <c r="AN195" s="126" t="s">
        <v>4758</v>
      </c>
      <c r="AO195" s="122" t="s">
        <v>64</v>
      </c>
      <c r="AP195" s="122" t="s">
        <v>161</v>
      </c>
      <c r="AQ195" s="122" t="s">
        <v>85</v>
      </c>
      <c r="AR195" s="134" t="s">
        <v>1274</v>
      </c>
      <c r="AS195" s="13"/>
    </row>
    <row r="196" spans="1:45" ht="15" customHeight="1" x14ac:dyDescent="0.15">
      <c r="A196" s="13">
        <v>195</v>
      </c>
      <c r="B196" s="122" t="s">
        <v>2228</v>
      </c>
      <c r="C196" s="123" t="s">
        <v>4815</v>
      </c>
      <c r="D196" s="123">
        <v>0</v>
      </c>
      <c r="E196" s="123"/>
      <c r="F196" s="123"/>
      <c r="G196" s="123" t="s">
        <v>37</v>
      </c>
      <c r="H196" s="123" t="s">
        <v>40</v>
      </c>
      <c r="I196" s="123" t="s">
        <v>40</v>
      </c>
      <c r="J196" s="123" t="s">
        <v>44</v>
      </c>
      <c r="K196" s="123"/>
      <c r="L196" s="123"/>
      <c r="M196" s="123"/>
      <c r="N196" s="123"/>
      <c r="O196" s="123"/>
      <c r="P196" s="122" t="s">
        <v>1793</v>
      </c>
      <c r="Q196" s="122" t="s">
        <v>137</v>
      </c>
      <c r="R196" s="122" t="s">
        <v>915</v>
      </c>
      <c r="S196" s="122" t="s">
        <v>3438</v>
      </c>
      <c r="T196" s="122" t="s">
        <v>256</v>
      </c>
      <c r="U196" s="133" t="s">
        <v>2916</v>
      </c>
      <c r="V196" s="122" t="s">
        <v>683</v>
      </c>
      <c r="W196" s="123"/>
      <c r="X196" s="122"/>
      <c r="Y196" s="122"/>
      <c r="Z196" s="122"/>
      <c r="AA196" s="122"/>
      <c r="AB196" s="122"/>
      <c r="AC196" s="122"/>
      <c r="AD196" s="122"/>
      <c r="AE196" s="122"/>
      <c r="AF196" s="122"/>
      <c r="AG196" s="135" t="s">
        <v>57</v>
      </c>
      <c r="AH196" s="137" t="s">
        <v>4520</v>
      </c>
      <c r="AI196" s="126" t="s">
        <v>79</v>
      </c>
      <c r="AJ196" s="122" t="s">
        <v>741</v>
      </c>
      <c r="AK196" s="125" t="s">
        <v>79</v>
      </c>
      <c r="AL196" s="122" t="s">
        <v>3761</v>
      </c>
      <c r="AM196" s="122" t="s">
        <v>3172</v>
      </c>
      <c r="AN196" s="122" t="s">
        <v>1062</v>
      </c>
      <c r="AO196" s="132" t="s">
        <v>64</v>
      </c>
      <c r="AP196" s="122" t="s">
        <v>161</v>
      </c>
      <c r="AQ196" s="122" t="s">
        <v>187</v>
      </c>
      <c r="AR196" s="134" t="s">
        <v>161</v>
      </c>
      <c r="AS196" s="13"/>
    </row>
    <row r="197" spans="1:45" ht="15" customHeight="1" x14ac:dyDescent="0.15">
      <c r="A197" s="13">
        <v>196</v>
      </c>
      <c r="B197" s="122" t="s">
        <v>2229</v>
      </c>
      <c r="C197" s="123" t="s">
        <v>4815</v>
      </c>
      <c r="D197" s="123">
        <v>2</v>
      </c>
      <c r="E197" s="123"/>
      <c r="F197" s="123"/>
      <c r="G197" s="123" t="s">
        <v>39</v>
      </c>
      <c r="H197" s="123" t="s">
        <v>87</v>
      </c>
      <c r="I197" s="123" t="s">
        <v>41</v>
      </c>
      <c r="J197" s="123" t="s">
        <v>38</v>
      </c>
      <c r="K197" s="123"/>
      <c r="L197" s="123"/>
      <c r="M197" s="123"/>
      <c r="N197" s="123"/>
      <c r="O197" s="123"/>
      <c r="P197" s="122" t="s">
        <v>141</v>
      </c>
      <c r="Q197" s="126" t="s">
        <v>3316</v>
      </c>
      <c r="R197" s="122" t="s">
        <v>406</v>
      </c>
      <c r="S197" s="135" t="s">
        <v>712</v>
      </c>
      <c r="T197" s="122" t="s">
        <v>397</v>
      </c>
      <c r="U197" s="124" t="s">
        <v>1150</v>
      </c>
      <c r="V197" s="122" t="s">
        <v>1182</v>
      </c>
      <c r="W197" s="123" t="s">
        <v>4777</v>
      </c>
      <c r="X197" s="122"/>
      <c r="Y197" s="122"/>
      <c r="Z197" s="122"/>
      <c r="AA197" s="122"/>
      <c r="AB197" s="122"/>
      <c r="AC197" s="122"/>
      <c r="AD197" s="122"/>
      <c r="AE197" s="122"/>
      <c r="AF197" s="122"/>
      <c r="AG197" s="133" t="s">
        <v>362</v>
      </c>
      <c r="AH197" s="126" t="s">
        <v>2230</v>
      </c>
      <c r="AI197" s="126" t="s">
        <v>496</v>
      </c>
      <c r="AJ197" s="125" t="s">
        <v>958</v>
      </c>
      <c r="AK197" s="125" t="s">
        <v>1152</v>
      </c>
      <c r="AL197" s="126" t="s">
        <v>646</v>
      </c>
      <c r="AM197" s="122" t="s">
        <v>294</v>
      </c>
      <c r="AN197" s="122" t="s">
        <v>2132</v>
      </c>
      <c r="AO197" s="122" t="s">
        <v>1170</v>
      </c>
      <c r="AP197" s="122" t="s">
        <v>1153</v>
      </c>
      <c r="AQ197" s="132" t="s">
        <v>3033</v>
      </c>
      <c r="AR197" s="122" t="s">
        <v>1060</v>
      </c>
      <c r="AS197" s="13"/>
    </row>
    <row r="198" spans="1:45" ht="15" customHeight="1" x14ac:dyDescent="0.15">
      <c r="A198" s="13">
        <v>197</v>
      </c>
      <c r="B198" s="122" t="s">
        <v>4627</v>
      </c>
      <c r="C198" s="123" t="s">
        <v>4815</v>
      </c>
      <c r="D198" s="123">
        <v>1</v>
      </c>
      <c r="E198" s="123"/>
      <c r="F198" s="123"/>
      <c r="G198" s="123" t="s">
        <v>40</v>
      </c>
      <c r="H198" s="123" t="s">
        <v>41</v>
      </c>
      <c r="I198" s="123" t="s">
        <v>38</v>
      </c>
      <c r="J198" s="123" t="s">
        <v>44</v>
      </c>
      <c r="K198" s="123"/>
      <c r="L198" s="123"/>
      <c r="M198" s="123"/>
      <c r="N198" s="123"/>
      <c r="O198" s="123"/>
      <c r="P198" s="122" t="s">
        <v>1693</v>
      </c>
      <c r="Q198" s="122" t="s">
        <v>1193</v>
      </c>
      <c r="R198" s="125" t="s">
        <v>613</v>
      </c>
      <c r="S198" s="133" t="s">
        <v>256</v>
      </c>
      <c r="T198" s="122" t="s">
        <v>1185</v>
      </c>
      <c r="U198" s="136" t="s">
        <v>615</v>
      </c>
      <c r="V198" s="122" t="s">
        <v>172</v>
      </c>
      <c r="W198" s="123"/>
      <c r="X198" s="122"/>
      <c r="Y198" s="122"/>
      <c r="Z198" s="122"/>
      <c r="AA198" s="122"/>
      <c r="AB198" s="122"/>
      <c r="AC198" s="122"/>
      <c r="AD198" s="122"/>
      <c r="AE198" s="122"/>
      <c r="AF198" s="122"/>
      <c r="AG198" s="122" t="s">
        <v>79</v>
      </c>
      <c r="AH198" s="122" t="s">
        <v>257</v>
      </c>
      <c r="AI198" s="122" t="s">
        <v>111</v>
      </c>
      <c r="AJ198" s="122" t="s">
        <v>4628</v>
      </c>
      <c r="AK198" s="128" t="s">
        <v>410</v>
      </c>
      <c r="AL198" s="133" t="s">
        <v>617</v>
      </c>
      <c r="AM198" s="122" t="s">
        <v>289</v>
      </c>
      <c r="AN198" s="136" t="s">
        <v>1278</v>
      </c>
      <c r="AO198" s="122" t="s">
        <v>161</v>
      </c>
      <c r="AP198" s="122" t="s">
        <v>621</v>
      </c>
      <c r="AQ198" s="122" t="s">
        <v>942</v>
      </c>
      <c r="AR198" s="122" t="s">
        <v>766</v>
      </c>
      <c r="AS198" s="13"/>
    </row>
    <row r="199" spans="1:45" ht="15" customHeight="1" x14ac:dyDescent="0.15">
      <c r="A199" s="13">
        <v>198</v>
      </c>
      <c r="B199" s="122" t="s">
        <v>2231</v>
      </c>
      <c r="C199" s="123" t="s">
        <v>4815</v>
      </c>
      <c r="D199" s="123">
        <v>0</v>
      </c>
      <c r="E199" s="123"/>
      <c r="F199" s="123"/>
      <c r="G199" s="123" t="s">
        <v>40</v>
      </c>
      <c r="H199" s="123" t="s">
        <v>44</v>
      </c>
      <c r="I199" s="123" t="s">
        <v>40</v>
      </c>
      <c r="J199" s="123" t="s">
        <v>42</v>
      </c>
      <c r="K199" s="123"/>
      <c r="L199" s="123"/>
      <c r="M199" s="123"/>
      <c r="N199" s="123"/>
      <c r="O199" s="123"/>
      <c r="P199" s="122" t="s">
        <v>1205</v>
      </c>
      <c r="Q199" s="122" t="s">
        <v>2916</v>
      </c>
      <c r="R199" s="125" t="s">
        <v>826</v>
      </c>
      <c r="S199" s="125" t="s">
        <v>79</v>
      </c>
      <c r="T199" s="122" t="s">
        <v>4387</v>
      </c>
      <c r="U199" s="127" t="s">
        <v>155</v>
      </c>
      <c r="V199" s="124" t="s">
        <v>1179</v>
      </c>
      <c r="W199" s="123" t="s">
        <v>4441</v>
      </c>
      <c r="X199" s="122"/>
      <c r="Y199" s="122"/>
      <c r="Z199" s="122"/>
      <c r="AA199" s="122"/>
      <c r="AB199" s="122"/>
      <c r="AC199" s="122"/>
      <c r="AD199" s="122"/>
      <c r="AE199" s="122"/>
      <c r="AF199" s="122"/>
      <c r="AG199" s="127" t="s">
        <v>115</v>
      </c>
      <c r="AH199" s="137" t="s">
        <v>381</v>
      </c>
      <c r="AI199" s="126" t="s">
        <v>287</v>
      </c>
      <c r="AJ199" s="136" t="s">
        <v>497</v>
      </c>
      <c r="AK199" s="130" t="s">
        <v>79</v>
      </c>
      <c r="AL199" s="131" t="s">
        <v>1187</v>
      </c>
      <c r="AM199" s="125" t="s">
        <v>1180</v>
      </c>
      <c r="AN199" s="138" t="s">
        <v>1278</v>
      </c>
      <c r="AO199" s="132" t="s">
        <v>161</v>
      </c>
      <c r="AP199" s="132" t="s">
        <v>161</v>
      </c>
      <c r="AQ199" s="122" t="s">
        <v>418</v>
      </c>
      <c r="AR199" s="134" t="s">
        <v>766</v>
      </c>
      <c r="AS199" s="13"/>
    </row>
    <row r="200" spans="1:45" ht="15" customHeight="1" x14ac:dyDescent="0.15">
      <c r="A200" s="13">
        <v>199</v>
      </c>
      <c r="B200" s="122" t="s">
        <v>2232</v>
      </c>
      <c r="C200" s="123" t="s">
        <v>4815</v>
      </c>
      <c r="D200" s="123">
        <v>0</v>
      </c>
      <c r="E200" s="123"/>
      <c r="F200" s="123"/>
      <c r="G200" s="123" t="s">
        <v>40</v>
      </c>
      <c r="H200" s="123" t="s">
        <v>39</v>
      </c>
      <c r="I200" s="123" t="s">
        <v>44</v>
      </c>
      <c r="J200" s="123" t="s">
        <v>43</v>
      </c>
      <c r="K200" s="123"/>
      <c r="L200" s="123"/>
      <c r="M200" s="123"/>
      <c r="N200" s="123"/>
      <c r="O200" s="123"/>
      <c r="P200" s="122" t="s">
        <v>826</v>
      </c>
      <c r="Q200" s="126" t="s">
        <v>155</v>
      </c>
      <c r="R200" s="122" t="s">
        <v>172</v>
      </c>
      <c r="S200" s="126" t="s">
        <v>79</v>
      </c>
      <c r="T200" s="126" t="s">
        <v>1187</v>
      </c>
      <c r="U200" s="126" t="s">
        <v>289</v>
      </c>
      <c r="V200" s="122" t="s">
        <v>339</v>
      </c>
      <c r="W200" s="123" t="s">
        <v>4442</v>
      </c>
      <c r="X200" s="122"/>
      <c r="Y200" s="122"/>
      <c r="Z200" s="122"/>
      <c r="AA200" s="122"/>
      <c r="AB200" s="122"/>
      <c r="AC200" s="122"/>
      <c r="AD200" s="122"/>
      <c r="AE200" s="122"/>
      <c r="AF200" s="122"/>
      <c r="AG200" s="126" t="s">
        <v>115</v>
      </c>
      <c r="AH200" s="122" t="s">
        <v>557</v>
      </c>
      <c r="AI200" s="126" t="s">
        <v>1207</v>
      </c>
      <c r="AJ200" s="128" t="s">
        <v>717</v>
      </c>
      <c r="AK200" s="126" t="s">
        <v>193</v>
      </c>
      <c r="AL200" s="136" t="s">
        <v>130</v>
      </c>
      <c r="AM200" s="133" t="s">
        <v>101</v>
      </c>
      <c r="AN200" s="122" t="s">
        <v>461</v>
      </c>
      <c r="AO200" s="122" t="s">
        <v>161</v>
      </c>
      <c r="AP200" s="122" t="s">
        <v>942</v>
      </c>
      <c r="AQ200" s="132" t="s">
        <v>3030</v>
      </c>
      <c r="AR200" s="122" t="s">
        <v>1060</v>
      </c>
      <c r="AS200" s="13"/>
    </row>
    <row r="201" spans="1:45" ht="15" customHeight="1" x14ac:dyDescent="0.15">
      <c r="A201" s="13">
        <v>200</v>
      </c>
      <c r="B201" s="122" t="s">
        <v>4778</v>
      </c>
      <c r="C201" s="123" t="s">
        <v>4815</v>
      </c>
      <c r="D201" s="123">
        <v>1</v>
      </c>
      <c r="E201" s="123"/>
      <c r="F201" s="123"/>
      <c r="G201" s="123" t="s">
        <v>44</v>
      </c>
      <c r="H201" s="123" t="s">
        <v>38</v>
      </c>
      <c r="I201" s="123" t="s">
        <v>41</v>
      </c>
      <c r="J201" s="123" t="s">
        <v>88</v>
      </c>
      <c r="K201" s="123"/>
      <c r="L201" s="123"/>
      <c r="M201" s="123"/>
      <c r="N201" s="123"/>
      <c r="O201" s="123"/>
      <c r="P201" s="122" t="s">
        <v>287</v>
      </c>
      <c r="Q201" s="124" t="s">
        <v>193</v>
      </c>
      <c r="R201" s="122" t="s">
        <v>196</v>
      </c>
      <c r="S201" s="125" t="s">
        <v>131</v>
      </c>
      <c r="T201" s="122" t="s">
        <v>706</v>
      </c>
      <c r="U201" s="122" t="s">
        <v>429</v>
      </c>
      <c r="V201" s="122" t="s">
        <v>194</v>
      </c>
      <c r="W201" s="123" t="s">
        <v>4779</v>
      </c>
      <c r="X201" s="122"/>
      <c r="Y201" s="122"/>
      <c r="Z201" s="122"/>
      <c r="AA201" s="122"/>
      <c r="AB201" s="122"/>
      <c r="AC201" s="122"/>
      <c r="AD201" s="122"/>
      <c r="AE201" s="122"/>
      <c r="AF201" s="122"/>
      <c r="AG201" s="136" t="s">
        <v>363</v>
      </c>
      <c r="AH201" s="122" t="s">
        <v>832</v>
      </c>
      <c r="AI201" s="122" t="s">
        <v>415</v>
      </c>
      <c r="AJ201" s="130" t="s">
        <v>2289</v>
      </c>
      <c r="AK201" s="122" t="s">
        <v>835</v>
      </c>
      <c r="AL201" s="122" t="s">
        <v>836</v>
      </c>
      <c r="AM201" s="122" t="s">
        <v>3164</v>
      </c>
      <c r="AN201" s="122" t="s">
        <v>101</v>
      </c>
      <c r="AO201" s="122" t="s">
        <v>295</v>
      </c>
      <c r="AP201" s="122" t="s">
        <v>1721</v>
      </c>
      <c r="AQ201" s="122" t="s">
        <v>2151</v>
      </c>
      <c r="AR201" s="134" t="s">
        <v>584</v>
      </c>
      <c r="AS201" s="13"/>
    </row>
    <row r="202" spans="1:45" ht="15" customHeight="1" x14ac:dyDescent="0.15">
      <c r="A202" s="13">
        <v>201</v>
      </c>
      <c r="B202" s="122" t="s">
        <v>2986</v>
      </c>
      <c r="C202" s="123" t="s">
        <v>4815</v>
      </c>
      <c r="D202" s="123">
        <v>2</v>
      </c>
      <c r="E202" s="123"/>
      <c r="F202" s="123"/>
      <c r="G202" s="123" t="s">
        <v>40</v>
      </c>
      <c r="H202" s="123" t="s">
        <v>67</v>
      </c>
      <c r="I202" s="123" t="s">
        <v>67</v>
      </c>
      <c r="J202" s="123" t="s">
        <v>40</v>
      </c>
      <c r="K202" s="123"/>
      <c r="L202" s="123"/>
      <c r="M202" s="123"/>
      <c r="N202" s="123"/>
      <c r="O202" s="123"/>
      <c r="P202" s="122" t="s">
        <v>2975</v>
      </c>
      <c r="Q202" s="122" t="s">
        <v>1581</v>
      </c>
      <c r="R202" s="122" t="s">
        <v>951</v>
      </c>
      <c r="S202" s="125" t="s">
        <v>351</v>
      </c>
      <c r="T202" s="122" t="s">
        <v>1582</v>
      </c>
      <c r="U202" s="122" t="s">
        <v>379</v>
      </c>
      <c r="V202" s="122" t="s">
        <v>2987</v>
      </c>
      <c r="W202" s="123"/>
      <c r="X202" s="122"/>
      <c r="Y202" s="122"/>
      <c r="Z202" s="122"/>
      <c r="AA202" s="122"/>
      <c r="AB202" s="122"/>
      <c r="AC202" s="122"/>
      <c r="AD202" s="122"/>
      <c r="AE202" s="122"/>
      <c r="AF202" s="122"/>
      <c r="AG202" s="122" t="s">
        <v>72</v>
      </c>
      <c r="AH202" s="122" t="s">
        <v>1583</v>
      </c>
      <c r="AI202" s="126" t="s">
        <v>1584</v>
      </c>
      <c r="AJ202" s="122" t="s">
        <v>962</v>
      </c>
      <c r="AK202" s="130" t="s">
        <v>3022</v>
      </c>
      <c r="AL202" s="122" t="s">
        <v>569</v>
      </c>
      <c r="AM202" s="126" t="s">
        <v>216</v>
      </c>
      <c r="AN202" s="122" t="s">
        <v>4713</v>
      </c>
      <c r="AO202" s="122" t="s">
        <v>161</v>
      </c>
      <c r="AP202" s="122" t="s">
        <v>85</v>
      </c>
      <c r="AQ202" s="122" t="s">
        <v>161</v>
      </c>
      <c r="AR202" s="122" t="s">
        <v>161</v>
      </c>
      <c r="AS202" s="13"/>
    </row>
    <row r="203" spans="1:45" ht="15" customHeight="1" x14ac:dyDescent="0.15">
      <c r="A203" s="13">
        <v>202</v>
      </c>
      <c r="B203" s="122" t="s">
        <v>3431</v>
      </c>
      <c r="C203" s="123" t="s">
        <v>4815</v>
      </c>
      <c r="D203" s="123">
        <v>2</v>
      </c>
      <c r="E203" s="123"/>
      <c r="F203" s="123"/>
      <c r="G203" s="123" t="s">
        <v>44</v>
      </c>
      <c r="H203" s="123" t="s">
        <v>42</v>
      </c>
      <c r="I203" s="123" t="s">
        <v>67</v>
      </c>
      <c r="J203" s="123" t="s">
        <v>42</v>
      </c>
      <c r="K203" s="123"/>
      <c r="L203" s="123"/>
      <c r="M203" s="123"/>
      <c r="N203" s="123"/>
      <c r="O203" s="123"/>
      <c r="P203" s="122" t="s">
        <v>165</v>
      </c>
      <c r="Q203" s="122" t="s">
        <v>148</v>
      </c>
      <c r="R203" s="125" t="s">
        <v>95</v>
      </c>
      <c r="S203" s="122" t="s">
        <v>193</v>
      </c>
      <c r="T203" s="128" t="s">
        <v>711</v>
      </c>
      <c r="U203" s="122" t="s">
        <v>103</v>
      </c>
      <c r="V203" s="122" t="s">
        <v>909</v>
      </c>
      <c r="W203" s="123"/>
      <c r="X203" s="122"/>
      <c r="Y203" s="122"/>
      <c r="Z203" s="122"/>
      <c r="AA203" s="122"/>
      <c r="AB203" s="122"/>
      <c r="AC203" s="122"/>
      <c r="AD203" s="122"/>
      <c r="AE203" s="122"/>
      <c r="AF203" s="122"/>
      <c r="AG203" s="130" t="s">
        <v>131</v>
      </c>
      <c r="AH203" s="128" t="s">
        <v>394</v>
      </c>
      <c r="AI203" s="125" t="s">
        <v>236</v>
      </c>
      <c r="AJ203" s="122" t="s">
        <v>722</v>
      </c>
      <c r="AK203" s="122" t="s">
        <v>393</v>
      </c>
      <c r="AL203" s="130" t="s">
        <v>394</v>
      </c>
      <c r="AM203" s="128" t="s">
        <v>240</v>
      </c>
      <c r="AN203" s="122" t="s">
        <v>3432</v>
      </c>
      <c r="AO203" s="122" t="s">
        <v>349</v>
      </c>
      <c r="AP203" s="122" t="s">
        <v>399</v>
      </c>
      <c r="AQ203" s="122" t="s">
        <v>418</v>
      </c>
      <c r="AR203" s="122" t="s">
        <v>2151</v>
      </c>
      <c r="AS203" s="13"/>
    </row>
    <row r="204" spans="1:45" ht="15" customHeight="1" x14ac:dyDescent="0.15">
      <c r="A204" s="13">
        <v>203</v>
      </c>
      <c r="B204" s="122" t="s">
        <v>4629</v>
      </c>
      <c r="C204" s="123" t="s">
        <v>4815</v>
      </c>
      <c r="D204" s="123">
        <v>2</v>
      </c>
      <c r="E204" s="123"/>
      <c r="F204" s="123"/>
      <c r="G204" s="123" t="s">
        <v>67</v>
      </c>
      <c r="H204" s="123" t="s">
        <v>44</v>
      </c>
      <c r="I204" s="123" t="s">
        <v>42</v>
      </c>
      <c r="J204" s="123" t="s">
        <v>39</v>
      </c>
      <c r="K204" s="123"/>
      <c r="L204" s="123"/>
      <c r="M204" s="123"/>
      <c r="N204" s="123"/>
      <c r="O204" s="123"/>
      <c r="P204" s="122" t="s">
        <v>3022</v>
      </c>
      <c r="Q204" s="136" t="s">
        <v>77</v>
      </c>
      <c r="R204" s="128" t="s">
        <v>270</v>
      </c>
      <c r="S204" s="128" t="s">
        <v>95</v>
      </c>
      <c r="T204" s="130" t="s">
        <v>189</v>
      </c>
      <c r="U204" s="122" t="s">
        <v>4630</v>
      </c>
      <c r="V204" s="122" t="s">
        <v>4631</v>
      </c>
      <c r="W204" s="123" t="s">
        <v>4632</v>
      </c>
      <c r="X204" s="122"/>
      <c r="Y204" s="122"/>
      <c r="Z204" s="122"/>
      <c r="AA204" s="122"/>
      <c r="AB204" s="122"/>
      <c r="AC204" s="122"/>
      <c r="AD204" s="122"/>
      <c r="AE204" s="122"/>
      <c r="AF204" s="122"/>
      <c r="AG204" s="128" t="s">
        <v>103</v>
      </c>
      <c r="AH204" s="122" t="s">
        <v>192</v>
      </c>
      <c r="AI204" s="130" t="s">
        <v>193</v>
      </c>
      <c r="AJ204" s="126" t="s">
        <v>194</v>
      </c>
      <c r="AK204" s="122" t="s">
        <v>413</v>
      </c>
      <c r="AL204" s="130" t="s">
        <v>414</v>
      </c>
      <c r="AM204" s="122" t="s">
        <v>832</v>
      </c>
      <c r="AN204" s="122" t="s">
        <v>833</v>
      </c>
      <c r="AO204" s="122" t="s">
        <v>85</v>
      </c>
      <c r="AP204" s="122" t="s">
        <v>418</v>
      </c>
      <c r="AQ204" s="132" t="s">
        <v>1170</v>
      </c>
      <c r="AR204" s="134" t="s">
        <v>925</v>
      </c>
      <c r="AS204" s="13"/>
    </row>
    <row r="205" spans="1:45" ht="15" customHeight="1" x14ac:dyDescent="0.15">
      <c r="A205" s="13">
        <v>204</v>
      </c>
      <c r="B205" s="122" t="s">
        <v>3281</v>
      </c>
      <c r="C205" s="123" t="s">
        <v>4815</v>
      </c>
      <c r="D205" s="123">
        <v>0</v>
      </c>
      <c r="E205" s="123"/>
      <c r="F205" s="123"/>
      <c r="G205" s="123" t="s">
        <v>87</v>
      </c>
      <c r="H205" s="123" t="s">
        <v>43</v>
      </c>
      <c r="I205" s="123" t="s">
        <v>41</v>
      </c>
      <c r="J205" s="123" t="s">
        <v>67</v>
      </c>
      <c r="K205" s="123"/>
      <c r="L205" s="123"/>
      <c r="M205" s="123"/>
      <c r="N205" s="123"/>
      <c r="O205" s="123"/>
      <c r="P205" s="122" t="s">
        <v>2209</v>
      </c>
      <c r="Q205" s="122" t="s">
        <v>89</v>
      </c>
      <c r="R205" s="122" t="s">
        <v>3200</v>
      </c>
      <c r="S205" s="129" t="s">
        <v>90</v>
      </c>
      <c r="T205" s="122" t="s">
        <v>91</v>
      </c>
      <c r="U205" s="122" t="s">
        <v>202</v>
      </c>
      <c r="V205" s="122" t="s">
        <v>1476</v>
      </c>
      <c r="W205" s="123" t="s">
        <v>4398</v>
      </c>
      <c r="X205" s="122"/>
      <c r="Y205" s="122"/>
      <c r="Z205" s="122"/>
      <c r="AA205" s="122"/>
      <c r="AB205" s="122"/>
      <c r="AC205" s="122"/>
      <c r="AD205" s="122"/>
      <c r="AE205" s="122"/>
      <c r="AF205" s="122"/>
      <c r="AG205" s="128" t="s">
        <v>92</v>
      </c>
      <c r="AH205" s="122" t="s">
        <v>93</v>
      </c>
      <c r="AI205" s="122" t="s">
        <v>94</v>
      </c>
      <c r="AJ205" s="122" t="s">
        <v>95</v>
      </c>
      <c r="AK205" s="126" t="s">
        <v>205</v>
      </c>
      <c r="AL205" s="122" t="s">
        <v>94</v>
      </c>
      <c r="AM205" s="122" t="s">
        <v>95</v>
      </c>
      <c r="AN205" s="124" t="s">
        <v>318</v>
      </c>
      <c r="AO205" s="132" t="s">
        <v>105</v>
      </c>
      <c r="AP205" s="132" t="s">
        <v>209</v>
      </c>
      <c r="AQ205" s="132" t="s">
        <v>399</v>
      </c>
      <c r="AR205" s="122" t="s">
        <v>584</v>
      </c>
      <c r="AS205" s="13"/>
    </row>
    <row r="206" spans="1:45" ht="15" customHeight="1" x14ac:dyDescent="0.15">
      <c r="A206" s="13">
        <v>205</v>
      </c>
      <c r="B206" s="122" t="s">
        <v>4633</v>
      </c>
      <c r="C206" s="123" t="s">
        <v>4815</v>
      </c>
      <c r="D206" s="123">
        <v>2</v>
      </c>
      <c r="E206" s="123"/>
      <c r="F206" s="123"/>
      <c r="G206" s="123" t="s">
        <v>37</v>
      </c>
      <c r="H206" s="123" t="s">
        <v>44</v>
      </c>
      <c r="I206" s="123" t="s">
        <v>67</v>
      </c>
      <c r="J206" s="123" t="s">
        <v>44</v>
      </c>
      <c r="K206" s="123"/>
      <c r="L206" s="123"/>
      <c r="M206" s="123"/>
      <c r="N206" s="123"/>
      <c r="O206" s="123"/>
      <c r="P206" s="124" t="s">
        <v>744</v>
      </c>
      <c r="Q206" s="122" t="s">
        <v>137</v>
      </c>
      <c r="R206" s="122" t="s">
        <v>4634</v>
      </c>
      <c r="S206" s="122" t="s">
        <v>3438</v>
      </c>
      <c r="T206" s="122" t="s">
        <v>174</v>
      </c>
      <c r="U206" s="128" t="s">
        <v>1582</v>
      </c>
      <c r="V206" s="125" t="s">
        <v>4635</v>
      </c>
      <c r="W206" s="123"/>
      <c r="X206" s="122"/>
      <c r="Y206" s="122"/>
      <c r="Z206" s="122"/>
      <c r="AA206" s="122"/>
      <c r="AB206" s="122"/>
      <c r="AC206" s="122"/>
      <c r="AD206" s="122"/>
      <c r="AE206" s="122"/>
      <c r="AF206" s="122"/>
      <c r="AG206" s="122" t="s">
        <v>57</v>
      </c>
      <c r="AH206" s="130" t="s">
        <v>4520</v>
      </c>
      <c r="AI206" s="126" t="s">
        <v>175</v>
      </c>
      <c r="AJ206" s="126" t="s">
        <v>4161</v>
      </c>
      <c r="AK206" s="122" t="s">
        <v>1584</v>
      </c>
      <c r="AL206" s="122" t="s">
        <v>2916</v>
      </c>
      <c r="AM206" s="136" t="s">
        <v>4641</v>
      </c>
      <c r="AN206" s="122" t="s">
        <v>4161</v>
      </c>
      <c r="AO206" s="122" t="s">
        <v>64</v>
      </c>
      <c r="AP206" s="122" t="s">
        <v>399</v>
      </c>
      <c r="AQ206" s="122" t="s">
        <v>295</v>
      </c>
      <c r="AR206" s="122" t="s">
        <v>161</v>
      </c>
      <c r="AS206" s="13"/>
    </row>
    <row r="207" spans="1:45" ht="15" customHeight="1" x14ac:dyDescent="0.15">
      <c r="A207" s="13">
        <v>206</v>
      </c>
      <c r="B207" s="122" t="s">
        <v>2233</v>
      </c>
      <c r="C207" s="123" t="s">
        <v>4815</v>
      </c>
      <c r="D207" s="123">
        <v>2</v>
      </c>
      <c r="E207" s="123"/>
      <c r="F207" s="123"/>
      <c r="G207" s="123" t="s">
        <v>37</v>
      </c>
      <c r="H207" s="123" t="s">
        <v>43</v>
      </c>
      <c r="I207" s="123" t="s">
        <v>40</v>
      </c>
      <c r="J207" s="123" t="s">
        <v>37</v>
      </c>
      <c r="K207" s="123"/>
      <c r="L207" s="123"/>
      <c r="M207" s="123"/>
      <c r="N207" s="123"/>
      <c r="O207" s="123"/>
      <c r="P207" s="122" t="s">
        <v>420</v>
      </c>
      <c r="Q207" s="122" t="s">
        <v>137</v>
      </c>
      <c r="R207" s="122" t="s">
        <v>608</v>
      </c>
      <c r="S207" s="129" t="s">
        <v>3438</v>
      </c>
      <c r="T207" s="122" t="s">
        <v>422</v>
      </c>
      <c r="U207" s="122" t="s">
        <v>79</v>
      </c>
      <c r="V207" s="130" t="s">
        <v>2234</v>
      </c>
      <c r="W207" s="123"/>
      <c r="X207" s="122"/>
      <c r="Y207" s="122"/>
      <c r="Z207" s="122"/>
      <c r="AA207" s="122"/>
      <c r="AB207" s="122"/>
      <c r="AC207" s="122"/>
      <c r="AD207" s="122"/>
      <c r="AE207" s="122"/>
      <c r="AF207" s="122"/>
      <c r="AG207" s="128" t="s">
        <v>57</v>
      </c>
      <c r="AH207" s="122" t="s">
        <v>4520</v>
      </c>
      <c r="AI207" s="122" t="s">
        <v>424</v>
      </c>
      <c r="AJ207" s="122" t="s">
        <v>256</v>
      </c>
      <c r="AK207" s="122" t="s">
        <v>115</v>
      </c>
      <c r="AL207" s="136" t="s">
        <v>1483</v>
      </c>
      <c r="AM207" s="122" t="s">
        <v>307</v>
      </c>
      <c r="AN207" s="130" t="s">
        <v>1036</v>
      </c>
      <c r="AO207" s="132" t="s">
        <v>64</v>
      </c>
      <c r="AP207" s="122" t="s">
        <v>161</v>
      </c>
      <c r="AQ207" s="132" t="s">
        <v>560</v>
      </c>
      <c r="AR207" s="134" t="s">
        <v>161</v>
      </c>
      <c r="AS207" s="13"/>
    </row>
    <row r="208" spans="1:45" ht="15" customHeight="1" x14ac:dyDescent="0.15">
      <c r="A208" s="13">
        <v>207</v>
      </c>
      <c r="B208" s="122" t="s">
        <v>2990</v>
      </c>
      <c r="C208" s="123" t="s">
        <v>4815</v>
      </c>
      <c r="D208" s="123">
        <v>1</v>
      </c>
      <c r="E208" s="123"/>
      <c r="F208" s="123"/>
      <c r="G208" s="123" t="s">
        <v>67</v>
      </c>
      <c r="H208" s="123" t="s">
        <v>40</v>
      </c>
      <c r="I208" s="123" t="s">
        <v>40</v>
      </c>
      <c r="J208" s="123" t="s">
        <v>44</v>
      </c>
      <c r="K208" s="123"/>
      <c r="L208" s="123"/>
      <c r="M208" s="123"/>
      <c r="N208" s="123"/>
      <c r="O208" s="123"/>
      <c r="P208" s="122" t="s">
        <v>379</v>
      </c>
      <c r="Q208" s="122" t="s">
        <v>3022</v>
      </c>
      <c r="R208" s="130" t="s">
        <v>1896</v>
      </c>
      <c r="S208" s="126" t="s">
        <v>77</v>
      </c>
      <c r="T208" s="126" t="s">
        <v>264</v>
      </c>
      <c r="U208" s="122" t="s">
        <v>79</v>
      </c>
      <c r="V208" s="122" t="s">
        <v>1893</v>
      </c>
      <c r="W208" s="123"/>
      <c r="X208" s="122"/>
      <c r="Y208" s="122"/>
      <c r="Z208" s="122"/>
      <c r="AA208" s="122"/>
      <c r="AB208" s="122"/>
      <c r="AC208" s="122"/>
      <c r="AD208" s="122"/>
      <c r="AE208" s="122"/>
      <c r="AF208" s="122"/>
      <c r="AG208" s="126" t="s">
        <v>95</v>
      </c>
      <c r="AH208" s="122" t="s">
        <v>189</v>
      </c>
      <c r="AI208" s="130" t="s">
        <v>79</v>
      </c>
      <c r="AJ208" s="122" t="s">
        <v>380</v>
      </c>
      <c r="AK208" s="122" t="s">
        <v>115</v>
      </c>
      <c r="AL208" s="122" t="s">
        <v>625</v>
      </c>
      <c r="AM208" s="122" t="s">
        <v>4251</v>
      </c>
      <c r="AN208" s="122" t="s">
        <v>1732</v>
      </c>
      <c r="AO208" s="122" t="s">
        <v>85</v>
      </c>
      <c r="AP208" s="132" t="s">
        <v>161</v>
      </c>
      <c r="AQ208" s="122" t="s">
        <v>322</v>
      </c>
      <c r="AR208" s="122" t="s">
        <v>3027</v>
      </c>
      <c r="AS208" s="13"/>
    </row>
    <row r="209" spans="1:45" ht="15" customHeight="1" x14ac:dyDescent="0.15">
      <c r="A209" s="13">
        <v>208</v>
      </c>
      <c r="B209" s="122" t="s">
        <v>2235</v>
      </c>
      <c r="C209" s="123" t="s">
        <v>4824</v>
      </c>
      <c r="D209" s="123">
        <v>1</v>
      </c>
      <c r="E209" s="123"/>
      <c r="F209" s="123"/>
      <c r="G209" s="123" t="s">
        <v>40</v>
      </c>
      <c r="H209" s="123" t="s">
        <v>44</v>
      </c>
      <c r="I209" s="123" t="s">
        <v>42</v>
      </c>
      <c r="J209" s="123" t="s">
        <v>40</v>
      </c>
      <c r="K209" s="123"/>
      <c r="L209" s="123"/>
      <c r="M209" s="123"/>
      <c r="N209" s="123"/>
      <c r="O209" s="123"/>
      <c r="P209" s="122" t="s">
        <v>2236</v>
      </c>
      <c r="Q209" s="125" t="s">
        <v>1546</v>
      </c>
      <c r="R209" s="122" t="s">
        <v>668</v>
      </c>
      <c r="S209" s="128" t="s">
        <v>745</v>
      </c>
      <c r="T209" s="122" t="s">
        <v>174</v>
      </c>
      <c r="U209" s="122" t="s">
        <v>266</v>
      </c>
      <c r="V209" s="122" t="s">
        <v>810</v>
      </c>
      <c r="W209" s="123"/>
      <c r="X209" s="122"/>
      <c r="Y209" s="122"/>
      <c r="Z209" s="122"/>
      <c r="AA209" s="122"/>
      <c r="AB209" s="122"/>
      <c r="AC209" s="122"/>
      <c r="AD209" s="122"/>
      <c r="AE209" s="122"/>
      <c r="AF209" s="122"/>
      <c r="AG209" s="125" t="s">
        <v>4758</v>
      </c>
      <c r="AH209" s="128" t="s">
        <v>1547</v>
      </c>
      <c r="AI209" s="122" t="s">
        <v>175</v>
      </c>
      <c r="AJ209" s="122" t="s">
        <v>1548</v>
      </c>
      <c r="AK209" s="128" t="s">
        <v>270</v>
      </c>
      <c r="AL209" s="122" t="s">
        <v>408</v>
      </c>
      <c r="AM209" s="130" t="s">
        <v>3269</v>
      </c>
      <c r="AN209" s="122" t="s">
        <v>1659</v>
      </c>
      <c r="AO209" s="132" t="s">
        <v>1274</v>
      </c>
      <c r="AP209" s="122" t="s">
        <v>418</v>
      </c>
      <c r="AQ209" s="132" t="s">
        <v>161</v>
      </c>
      <c r="AR209" s="134" t="s">
        <v>1721</v>
      </c>
      <c r="AS209" s="13"/>
    </row>
    <row r="210" spans="1:45" ht="15" customHeight="1" x14ac:dyDescent="0.15">
      <c r="A210" s="13">
        <v>209</v>
      </c>
      <c r="B210" s="122" t="s">
        <v>2237</v>
      </c>
      <c r="C210" s="123" t="s">
        <v>4824</v>
      </c>
      <c r="D210" s="123">
        <v>2</v>
      </c>
      <c r="E210" s="123"/>
      <c r="F210" s="123"/>
      <c r="G210" s="123" t="s">
        <v>41</v>
      </c>
      <c r="H210" s="123" t="s">
        <v>38</v>
      </c>
      <c r="I210" s="123" t="s">
        <v>38</v>
      </c>
      <c r="J210" s="123" t="s">
        <v>87</v>
      </c>
      <c r="K210" s="123"/>
      <c r="L210" s="123"/>
      <c r="M210" s="123"/>
      <c r="N210" s="123"/>
      <c r="O210" s="123"/>
      <c r="P210" s="122" t="s">
        <v>666</v>
      </c>
      <c r="Q210" s="130" t="s">
        <v>667</v>
      </c>
      <c r="R210" s="130" t="s">
        <v>2066</v>
      </c>
      <c r="S210" s="122" t="s">
        <v>669</v>
      </c>
      <c r="T210" s="122" t="s">
        <v>670</v>
      </c>
      <c r="U210" s="122" t="s">
        <v>612</v>
      </c>
      <c r="V210" s="122" t="s">
        <v>2238</v>
      </c>
      <c r="W210" s="123"/>
      <c r="X210" s="122"/>
      <c r="Y210" s="122"/>
      <c r="Z210" s="122"/>
      <c r="AA210" s="122"/>
      <c r="AB210" s="122"/>
      <c r="AC210" s="122"/>
      <c r="AD210" s="122"/>
      <c r="AE210" s="122"/>
      <c r="AF210" s="122"/>
      <c r="AG210" s="122" t="s">
        <v>562</v>
      </c>
      <c r="AH210" s="133" t="s">
        <v>77</v>
      </c>
      <c r="AI210" s="122" t="s">
        <v>4519</v>
      </c>
      <c r="AJ210" s="122" t="s">
        <v>671</v>
      </c>
      <c r="AK210" s="122" t="s">
        <v>613</v>
      </c>
      <c r="AL210" s="128" t="s">
        <v>614</v>
      </c>
      <c r="AM210" s="126" t="s">
        <v>3775</v>
      </c>
      <c r="AN210" s="126" t="s">
        <v>982</v>
      </c>
      <c r="AO210" s="122" t="s">
        <v>209</v>
      </c>
      <c r="AP210" s="122" t="s">
        <v>621</v>
      </c>
      <c r="AQ210" s="122" t="s">
        <v>1104</v>
      </c>
      <c r="AR210" s="122" t="s">
        <v>502</v>
      </c>
      <c r="AS210" s="13"/>
    </row>
    <row r="211" spans="1:45" ht="15" customHeight="1" x14ac:dyDescent="0.15">
      <c r="A211" s="13">
        <v>210</v>
      </c>
      <c r="B211" s="122" t="s">
        <v>2239</v>
      </c>
      <c r="C211" s="123" t="s">
        <v>4824</v>
      </c>
      <c r="D211" s="123">
        <v>1</v>
      </c>
      <c r="E211" s="123"/>
      <c r="F211" s="123"/>
      <c r="G211" s="123" t="s">
        <v>200</v>
      </c>
      <c r="H211" s="123" t="s">
        <v>39</v>
      </c>
      <c r="I211" s="123" t="s">
        <v>136</v>
      </c>
      <c r="J211" s="123" t="s">
        <v>37</v>
      </c>
      <c r="K211" s="123"/>
      <c r="L211" s="123"/>
      <c r="M211" s="123"/>
      <c r="N211" s="123"/>
      <c r="O211" s="123"/>
      <c r="P211" s="124" t="s">
        <v>1161</v>
      </c>
      <c r="Q211" s="126" t="s">
        <v>230</v>
      </c>
      <c r="R211" s="124" t="s">
        <v>2240</v>
      </c>
      <c r="S211" s="129" t="s">
        <v>233</v>
      </c>
      <c r="T211" s="122" t="s">
        <v>1090</v>
      </c>
      <c r="U211" s="124" t="s">
        <v>624</v>
      </c>
      <c r="V211" s="122" t="s">
        <v>2241</v>
      </c>
      <c r="W211" s="123" t="s">
        <v>4443</v>
      </c>
      <c r="X211" s="122"/>
      <c r="Y211" s="122"/>
      <c r="Z211" s="122"/>
      <c r="AA211" s="122"/>
      <c r="AB211" s="122"/>
      <c r="AC211" s="122"/>
      <c r="AD211" s="122"/>
      <c r="AE211" s="122"/>
      <c r="AF211" s="122"/>
      <c r="AG211" s="128" t="s">
        <v>333</v>
      </c>
      <c r="AH211" s="128" t="s">
        <v>330</v>
      </c>
      <c r="AI211" s="122" t="s">
        <v>625</v>
      </c>
      <c r="AJ211" s="122" t="s">
        <v>1044</v>
      </c>
      <c r="AK211" s="128" t="s">
        <v>4750</v>
      </c>
      <c r="AL211" s="122" t="s">
        <v>4161</v>
      </c>
      <c r="AM211" s="122" t="s">
        <v>556</v>
      </c>
      <c r="AN211" s="124" t="s">
        <v>256</v>
      </c>
      <c r="AO211" s="132" t="s">
        <v>1166</v>
      </c>
      <c r="AP211" s="122" t="s">
        <v>336</v>
      </c>
      <c r="AQ211" s="122" t="s">
        <v>560</v>
      </c>
      <c r="AR211" s="134" t="s">
        <v>161</v>
      </c>
      <c r="AS211" s="13"/>
    </row>
    <row r="212" spans="1:45" ht="15" customHeight="1" x14ac:dyDescent="0.15">
      <c r="A212" s="13">
        <v>211</v>
      </c>
      <c r="B212" s="122" t="s">
        <v>3305</v>
      </c>
      <c r="C212" s="123" t="s">
        <v>4824</v>
      </c>
      <c r="D212" s="123">
        <v>2</v>
      </c>
      <c r="E212" s="123"/>
      <c r="F212" s="123"/>
      <c r="G212" s="123" t="s">
        <v>120</v>
      </c>
      <c r="H212" s="123" t="s">
        <v>43</v>
      </c>
      <c r="I212" s="123" t="s">
        <v>136</v>
      </c>
      <c r="J212" s="123" t="s">
        <v>41</v>
      </c>
      <c r="K212" s="123"/>
      <c r="L212" s="123"/>
      <c r="M212" s="123"/>
      <c r="N212" s="123"/>
      <c r="O212" s="123"/>
      <c r="P212" s="122" t="s">
        <v>3306</v>
      </c>
      <c r="Q212" s="122" t="s">
        <v>617</v>
      </c>
      <c r="R212" s="122" t="s">
        <v>292</v>
      </c>
      <c r="S212" s="126" t="s">
        <v>363</v>
      </c>
      <c r="T212" s="122" t="s">
        <v>101</v>
      </c>
      <c r="U212" s="122" t="s">
        <v>924</v>
      </c>
      <c r="V212" s="122" t="s">
        <v>1150</v>
      </c>
      <c r="W212" s="123" t="s">
        <v>4444</v>
      </c>
      <c r="X212" s="122"/>
      <c r="Y212" s="122"/>
      <c r="Z212" s="122"/>
      <c r="AA212" s="122"/>
      <c r="AB212" s="122"/>
      <c r="AC212" s="122"/>
      <c r="AD212" s="122"/>
      <c r="AE212" s="122"/>
      <c r="AF212" s="122"/>
      <c r="AG212" s="130" t="s">
        <v>279</v>
      </c>
      <c r="AH212" s="126" t="s">
        <v>3239</v>
      </c>
      <c r="AI212" s="122" t="s">
        <v>361</v>
      </c>
      <c r="AJ212" s="122" t="s">
        <v>3134</v>
      </c>
      <c r="AK212" s="122" t="s">
        <v>3307</v>
      </c>
      <c r="AL212" s="122" t="s">
        <v>3308</v>
      </c>
      <c r="AM212" s="122" t="s">
        <v>1152</v>
      </c>
      <c r="AN212" s="122" t="s">
        <v>101</v>
      </c>
      <c r="AO212" s="132" t="s">
        <v>1271</v>
      </c>
      <c r="AP212" s="122" t="s">
        <v>925</v>
      </c>
      <c r="AQ212" s="122" t="s">
        <v>1153</v>
      </c>
      <c r="AR212" s="122" t="s">
        <v>584</v>
      </c>
      <c r="AS212" s="13"/>
    </row>
    <row r="213" spans="1:45" ht="15" customHeight="1" x14ac:dyDescent="0.15">
      <c r="A213" s="13">
        <v>212</v>
      </c>
      <c r="B213" s="122" t="s">
        <v>2242</v>
      </c>
      <c r="C213" s="123" t="s">
        <v>4824</v>
      </c>
      <c r="D213" s="123">
        <v>0</v>
      </c>
      <c r="E213" s="123"/>
      <c r="F213" s="123"/>
      <c r="G213" s="123" t="s">
        <v>42</v>
      </c>
      <c r="H213" s="123" t="s">
        <v>120</v>
      </c>
      <c r="I213" s="123" t="s">
        <v>88</v>
      </c>
      <c r="J213" s="123" t="s">
        <v>67</v>
      </c>
      <c r="K213" s="123"/>
      <c r="L213" s="123"/>
      <c r="M213" s="123"/>
      <c r="N213" s="123"/>
      <c r="O213" s="123"/>
      <c r="P213" s="136" t="s">
        <v>2243</v>
      </c>
      <c r="Q213" s="130" t="s">
        <v>668</v>
      </c>
      <c r="R213" s="126" t="s">
        <v>2244</v>
      </c>
      <c r="S213" s="128" t="s">
        <v>266</v>
      </c>
      <c r="T213" s="122" t="s">
        <v>1343</v>
      </c>
      <c r="U213" s="126" t="s">
        <v>1959</v>
      </c>
      <c r="V213" s="122" t="s">
        <v>77</v>
      </c>
      <c r="W213" s="123" t="s">
        <v>4445</v>
      </c>
      <c r="X213" s="122"/>
      <c r="Y213" s="122"/>
      <c r="Z213" s="122"/>
      <c r="AA213" s="122"/>
      <c r="AB213" s="122"/>
      <c r="AC213" s="122"/>
      <c r="AD213" s="122"/>
      <c r="AE213" s="122"/>
      <c r="AF213" s="122"/>
      <c r="AG213" s="125" t="s">
        <v>270</v>
      </c>
      <c r="AH213" s="125" t="s">
        <v>408</v>
      </c>
      <c r="AI213" s="122" t="s">
        <v>652</v>
      </c>
      <c r="AJ213" s="125" t="s">
        <v>644</v>
      </c>
      <c r="AK213" s="126" t="s">
        <v>1960</v>
      </c>
      <c r="AL213" s="122" t="s">
        <v>257</v>
      </c>
      <c r="AM213" s="128" t="s">
        <v>95</v>
      </c>
      <c r="AN213" s="122" t="s">
        <v>1835</v>
      </c>
      <c r="AO213" s="132" t="s">
        <v>418</v>
      </c>
      <c r="AP213" s="122" t="s">
        <v>2151</v>
      </c>
      <c r="AQ213" s="122" t="s">
        <v>85</v>
      </c>
      <c r="AR213" s="122" t="s">
        <v>1047</v>
      </c>
      <c r="AS213" s="13"/>
    </row>
    <row r="214" spans="1:45" ht="15" customHeight="1" x14ac:dyDescent="0.15">
      <c r="A214" s="13">
        <v>213</v>
      </c>
      <c r="B214" s="122" t="s">
        <v>2245</v>
      </c>
      <c r="C214" s="123" t="s">
        <v>4824</v>
      </c>
      <c r="D214" s="123">
        <v>2</v>
      </c>
      <c r="E214" s="123"/>
      <c r="F214" s="123"/>
      <c r="G214" s="123" t="s">
        <v>42</v>
      </c>
      <c r="H214" s="123" t="s">
        <v>41</v>
      </c>
      <c r="I214" s="123" t="s">
        <v>38</v>
      </c>
      <c r="J214" s="123" t="s">
        <v>120</v>
      </c>
      <c r="K214" s="123"/>
      <c r="L214" s="123"/>
      <c r="M214" s="123"/>
      <c r="N214" s="123"/>
      <c r="O214" s="123"/>
      <c r="P214" s="122" t="s">
        <v>2246</v>
      </c>
      <c r="Q214" s="122" t="s">
        <v>266</v>
      </c>
      <c r="R214" s="122" t="s">
        <v>572</v>
      </c>
      <c r="S214" s="122" t="s">
        <v>270</v>
      </c>
      <c r="T214" s="128" t="s">
        <v>644</v>
      </c>
      <c r="U214" s="122" t="s">
        <v>662</v>
      </c>
      <c r="V214" s="122" t="s">
        <v>500</v>
      </c>
      <c r="W214" s="123" t="s">
        <v>4446</v>
      </c>
      <c r="X214" s="122"/>
      <c r="Y214" s="122"/>
      <c r="Z214" s="122"/>
      <c r="AA214" s="122"/>
      <c r="AB214" s="122"/>
      <c r="AC214" s="122"/>
      <c r="AD214" s="122"/>
      <c r="AE214" s="122"/>
      <c r="AF214" s="122"/>
      <c r="AG214" s="128" t="s">
        <v>409</v>
      </c>
      <c r="AH214" s="122" t="s">
        <v>410</v>
      </c>
      <c r="AI214" s="132" t="s">
        <v>196</v>
      </c>
      <c r="AJ214" s="133" t="s">
        <v>411</v>
      </c>
      <c r="AK214" s="122" t="s">
        <v>415</v>
      </c>
      <c r="AL214" s="122" t="s">
        <v>130</v>
      </c>
      <c r="AM214" s="122" t="s">
        <v>131</v>
      </c>
      <c r="AN214" s="122" t="s">
        <v>457</v>
      </c>
      <c r="AO214" s="122" t="s">
        <v>418</v>
      </c>
      <c r="AP214" s="122" t="s">
        <v>1620</v>
      </c>
      <c r="AQ214" s="122" t="s">
        <v>975</v>
      </c>
      <c r="AR214" s="122" t="s">
        <v>2151</v>
      </c>
      <c r="AS214" s="13"/>
    </row>
    <row r="215" spans="1:45" ht="15" customHeight="1" x14ac:dyDescent="0.15">
      <c r="A215" s="13">
        <v>214</v>
      </c>
      <c r="B215" s="122" t="s">
        <v>3034</v>
      </c>
      <c r="C215" s="123" t="s">
        <v>4824</v>
      </c>
      <c r="D215" s="123">
        <v>1</v>
      </c>
      <c r="E215" s="123"/>
      <c r="F215" s="123"/>
      <c r="G215" s="123" t="s">
        <v>38</v>
      </c>
      <c r="H215" s="123" t="s">
        <v>38</v>
      </c>
      <c r="I215" s="123" t="s">
        <v>42</v>
      </c>
      <c r="J215" s="123" t="s">
        <v>87</v>
      </c>
      <c r="K215" s="123"/>
      <c r="L215" s="123"/>
      <c r="M215" s="123"/>
      <c r="N215" s="123"/>
      <c r="O215" s="123"/>
      <c r="P215" s="122" t="s">
        <v>50</v>
      </c>
      <c r="Q215" s="137" t="s">
        <v>4519</v>
      </c>
      <c r="R215" s="122" t="s">
        <v>60</v>
      </c>
      <c r="S215" s="135" t="s">
        <v>600</v>
      </c>
      <c r="T215" s="141" t="s">
        <v>860</v>
      </c>
      <c r="U215" s="126" t="s">
        <v>345</v>
      </c>
      <c r="V215" s="122" t="s">
        <v>274</v>
      </c>
      <c r="W215" s="123" t="s">
        <v>4447</v>
      </c>
      <c r="X215" s="122"/>
      <c r="Y215" s="122"/>
      <c r="Z215" s="122"/>
      <c r="AA215" s="122"/>
      <c r="AB215" s="122"/>
      <c r="AC215" s="122"/>
      <c r="AD215" s="122"/>
      <c r="AE215" s="122"/>
      <c r="AF215" s="122"/>
      <c r="AG215" s="128" t="s">
        <v>876</v>
      </c>
      <c r="AH215" s="122" t="s">
        <v>3035</v>
      </c>
      <c r="AI215" s="130" t="s">
        <v>410</v>
      </c>
      <c r="AJ215" s="122" t="s">
        <v>855</v>
      </c>
      <c r="AK215" s="130" t="s">
        <v>129</v>
      </c>
      <c r="AL215" s="126" t="s">
        <v>712</v>
      </c>
      <c r="AM215" s="126" t="s">
        <v>112</v>
      </c>
      <c r="AN215" s="122" t="s">
        <v>282</v>
      </c>
      <c r="AO215" s="132" t="s">
        <v>862</v>
      </c>
      <c r="AP215" s="122" t="s">
        <v>418</v>
      </c>
      <c r="AQ215" s="132" t="s">
        <v>105</v>
      </c>
      <c r="AR215" s="122" t="s">
        <v>766</v>
      </c>
      <c r="AS215" s="13"/>
    </row>
    <row r="216" spans="1:45" ht="15" customHeight="1" x14ac:dyDescent="0.15">
      <c r="A216" s="13">
        <v>215</v>
      </c>
      <c r="B216" s="122" t="s">
        <v>2247</v>
      </c>
      <c r="C216" s="123" t="s">
        <v>4824</v>
      </c>
      <c r="D216" s="123">
        <v>1</v>
      </c>
      <c r="E216" s="123"/>
      <c r="F216" s="123"/>
      <c r="G216" s="123" t="s">
        <v>40</v>
      </c>
      <c r="H216" s="123" t="s">
        <v>41</v>
      </c>
      <c r="I216" s="123" t="s">
        <v>37</v>
      </c>
      <c r="J216" s="123" t="s">
        <v>43</v>
      </c>
      <c r="K216" s="123"/>
      <c r="L216" s="123"/>
      <c r="M216" s="123"/>
      <c r="N216" s="123"/>
      <c r="O216" s="123"/>
      <c r="P216" s="122" t="s">
        <v>1440</v>
      </c>
      <c r="Q216" s="124" t="s">
        <v>569</v>
      </c>
      <c r="R216" s="132" t="s">
        <v>2248</v>
      </c>
      <c r="S216" s="129" t="s">
        <v>570</v>
      </c>
      <c r="T216" s="122" t="s">
        <v>306</v>
      </c>
      <c r="U216" s="132" t="s">
        <v>4642</v>
      </c>
      <c r="V216" s="122" t="s">
        <v>2249</v>
      </c>
      <c r="W216" s="123"/>
      <c r="X216" s="122"/>
      <c r="Y216" s="122"/>
      <c r="Z216" s="122"/>
      <c r="AA216" s="122"/>
      <c r="AB216" s="122"/>
      <c r="AC216" s="122"/>
      <c r="AD216" s="122"/>
      <c r="AE216" s="122"/>
      <c r="AF216" s="122"/>
      <c r="AG216" s="128" t="s">
        <v>79</v>
      </c>
      <c r="AH216" s="128" t="s">
        <v>4641</v>
      </c>
      <c r="AI216" s="122" t="s">
        <v>309</v>
      </c>
      <c r="AJ216" s="130" t="s">
        <v>1443</v>
      </c>
      <c r="AK216" s="122" t="s">
        <v>307</v>
      </c>
      <c r="AL216" s="128" t="s">
        <v>2250</v>
      </c>
      <c r="AM216" s="130" t="s">
        <v>852</v>
      </c>
      <c r="AN216" s="128" t="s">
        <v>525</v>
      </c>
      <c r="AO216" s="132" t="s">
        <v>161</v>
      </c>
      <c r="AP216" s="132" t="s">
        <v>998</v>
      </c>
      <c r="AQ216" s="122" t="s">
        <v>584</v>
      </c>
      <c r="AR216" s="134" t="s">
        <v>442</v>
      </c>
      <c r="AS216" s="13"/>
    </row>
    <row r="217" spans="1:45" ht="15" customHeight="1" x14ac:dyDescent="0.15">
      <c r="A217" s="13">
        <v>216</v>
      </c>
      <c r="B217" s="122" t="s">
        <v>2251</v>
      </c>
      <c r="C217" s="123" t="s">
        <v>4824</v>
      </c>
      <c r="D217" s="123">
        <v>0</v>
      </c>
      <c r="E217" s="123"/>
      <c r="F217" s="123"/>
      <c r="G217" s="123" t="s">
        <v>44</v>
      </c>
      <c r="H217" s="123" t="s">
        <v>39</v>
      </c>
      <c r="I217" s="123" t="s">
        <v>136</v>
      </c>
      <c r="J217" s="123" t="s">
        <v>67</v>
      </c>
      <c r="K217" s="123"/>
      <c r="L217" s="123"/>
      <c r="M217" s="123"/>
      <c r="N217" s="123"/>
      <c r="O217" s="123"/>
      <c r="P217" s="124" t="s">
        <v>2252</v>
      </c>
      <c r="Q217" s="122" t="s">
        <v>683</v>
      </c>
      <c r="R217" s="122" t="s">
        <v>1901</v>
      </c>
      <c r="S217" s="122" t="s">
        <v>3172</v>
      </c>
      <c r="T217" s="122" t="s">
        <v>1705</v>
      </c>
      <c r="U217" s="124" t="s">
        <v>3278</v>
      </c>
      <c r="V217" s="128" t="s">
        <v>2205</v>
      </c>
      <c r="W217" s="123" t="s">
        <v>4448</v>
      </c>
      <c r="X217" s="122"/>
      <c r="Y217" s="122"/>
      <c r="Z217" s="122"/>
      <c r="AA217" s="122"/>
      <c r="AB217" s="122"/>
      <c r="AC217" s="122"/>
      <c r="AD217" s="122"/>
      <c r="AE217" s="122"/>
      <c r="AF217" s="122"/>
      <c r="AG217" s="122" t="s">
        <v>183</v>
      </c>
      <c r="AH217" s="130" t="s">
        <v>4503</v>
      </c>
      <c r="AI217" s="126" t="s">
        <v>110</v>
      </c>
      <c r="AJ217" s="126" t="s">
        <v>307</v>
      </c>
      <c r="AK217" s="133" t="s">
        <v>4750</v>
      </c>
      <c r="AL217" s="122" t="s">
        <v>49</v>
      </c>
      <c r="AM217" s="130" t="s">
        <v>1338</v>
      </c>
      <c r="AN217" s="130" t="s">
        <v>1798</v>
      </c>
      <c r="AO217" s="122" t="s">
        <v>187</v>
      </c>
      <c r="AP217" s="132" t="s">
        <v>336</v>
      </c>
      <c r="AQ217" s="132" t="s">
        <v>85</v>
      </c>
      <c r="AR217" s="134" t="s">
        <v>2844</v>
      </c>
      <c r="AS217" s="13"/>
    </row>
    <row r="218" spans="1:45" ht="15" customHeight="1" x14ac:dyDescent="0.15">
      <c r="A218" s="13">
        <v>217</v>
      </c>
      <c r="B218" s="122" t="s">
        <v>2253</v>
      </c>
      <c r="C218" s="123" t="s">
        <v>4824</v>
      </c>
      <c r="D218" s="123">
        <v>2</v>
      </c>
      <c r="E218" s="123"/>
      <c r="F218" s="123"/>
      <c r="G218" s="123" t="s">
        <v>200</v>
      </c>
      <c r="H218" s="123" t="s">
        <v>42</v>
      </c>
      <c r="I218" s="123" t="s">
        <v>38</v>
      </c>
      <c r="J218" s="123" t="s">
        <v>136</v>
      </c>
      <c r="K218" s="123"/>
      <c r="L218" s="123"/>
      <c r="M218" s="123"/>
      <c r="N218" s="123"/>
      <c r="O218" s="123"/>
      <c r="P218" s="124" t="s">
        <v>2254</v>
      </c>
      <c r="Q218" s="122" t="s">
        <v>741</v>
      </c>
      <c r="R218" s="133" t="s">
        <v>613</v>
      </c>
      <c r="S218" s="122" t="s">
        <v>344</v>
      </c>
      <c r="T218" s="122" t="s">
        <v>146</v>
      </c>
      <c r="U218" s="133" t="s">
        <v>615</v>
      </c>
      <c r="V218" s="122" t="s">
        <v>2255</v>
      </c>
      <c r="W218" s="123"/>
      <c r="X218" s="122"/>
      <c r="Y218" s="122"/>
      <c r="Z218" s="122"/>
      <c r="AA218" s="122"/>
      <c r="AB218" s="122"/>
      <c r="AC218" s="122"/>
      <c r="AD218" s="122"/>
      <c r="AE218" s="122"/>
      <c r="AF218" s="122"/>
      <c r="AG218" s="122" t="s">
        <v>1082</v>
      </c>
      <c r="AH218" s="130" t="s">
        <v>1114</v>
      </c>
      <c r="AI218" s="126" t="s">
        <v>717</v>
      </c>
      <c r="AJ218" s="126" t="s">
        <v>372</v>
      </c>
      <c r="AK218" s="125" t="s">
        <v>410</v>
      </c>
      <c r="AL218" s="133" t="s">
        <v>617</v>
      </c>
      <c r="AM218" s="126" t="s">
        <v>971</v>
      </c>
      <c r="AN218" s="122" t="s">
        <v>870</v>
      </c>
      <c r="AO218" s="122" t="s">
        <v>1166</v>
      </c>
      <c r="AP218" s="122" t="s">
        <v>621</v>
      </c>
      <c r="AQ218" s="122" t="s">
        <v>1060</v>
      </c>
      <c r="AR218" s="122" t="s">
        <v>2151</v>
      </c>
      <c r="AS218" s="13"/>
    </row>
    <row r="219" spans="1:45" ht="15" customHeight="1" x14ac:dyDescent="0.15">
      <c r="A219" s="13">
        <v>218</v>
      </c>
      <c r="B219" s="122" t="s">
        <v>2256</v>
      </c>
      <c r="C219" s="123" t="s">
        <v>4824</v>
      </c>
      <c r="D219" s="123">
        <v>0</v>
      </c>
      <c r="E219" s="123"/>
      <c r="F219" s="123"/>
      <c r="G219" s="123" t="s">
        <v>37</v>
      </c>
      <c r="H219" s="123" t="s">
        <v>41</v>
      </c>
      <c r="I219" s="123" t="s">
        <v>37</v>
      </c>
      <c r="J219" s="123" t="s">
        <v>38</v>
      </c>
      <c r="K219" s="123"/>
      <c r="L219" s="123"/>
      <c r="M219" s="123"/>
      <c r="N219" s="123"/>
      <c r="O219" s="123"/>
      <c r="P219" s="122" t="s">
        <v>2257</v>
      </c>
      <c r="Q219" s="122" t="s">
        <v>1298</v>
      </c>
      <c r="R219" s="124" t="s">
        <v>137</v>
      </c>
      <c r="S219" s="133" t="s">
        <v>137</v>
      </c>
      <c r="T219" s="122" t="s">
        <v>1329</v>
      </c>
      <c r="U219" s="122" t="s">
        <v>3438</v>
      </c>
      <c r="V219" s="122" t="s">
        <v>612</v>
      </c>
      <c r="W219" s="123"/>
      <c r="X219" s="122"/>
      <c r="Y219" s="122"/>
      <c r="Z219" s="122"/>
      <c r="AA219" s="122"/>
      <c r="AB219" s="122"/>
      <c r="AC219" s="122"/>
      <c r="AD219" s="122"/>
      <c r="AE219" s="122"/>
      <c r="AF219" s="122"/>
      <c r="AG219" s="135" t="s">
        <v>3438</v>
      </c>
      <c r="AH219" s="122" t="s">
        <v>3269</v>
      </c>
      <c r="AI219" s="122" t="s">
        <v>309</v>
      </c>
      <c r="AJ219" s="122" t="s">
        <v>256</v>
      </c>
      <c r="AK219" s="122" t="s">
        <v>57</v>
      </c>
      <c r="AL219" s="128" t="s">
        <v>4520</v>
      </c>
      <c r="AM219" s="130" t="s">
        <v>613</v>
      </c>
      <c r="AN219" s="125" t="s">
        <v>172</v>
      </c>
      <c r="AO219" s="132" t="s">
        <v>64</v>
      </c>
      <c r="AP219" s="122" t="s">
        <v>64</v>
      </c>
      <c r="AQ219" s="122" t="s">
        <v>621</v>
      </c>
      <c r="AR219" s="122" t="s">
        <v>942</v>
      </c>
      <c r="AS219" s="13"/>
    </row>
    <row r="220" spans="1:45" ht="15" customHeight="1" x14ac:dyDescent="0.15">
      <c r="A220" s="13">
        <v>219</v>
      </c>
      <c r="B220" s="122" t="s">
        <v>2258</v>
      </c>
      <c r="C220" s="123" t="s">
        <v>4824</v>
      </c>
      <c r="D220" s="123">
        <v>1</v>
      </c>
      <c r="E220" s="123"/>
      <c r="F220" s="123"/>
      <c r="G220" s="123" t="s">
        <v>43</v>
      </c>
      <c r="H220" s="123" t="s">
        <v>41</v>
      </c>
      <c r="I220" s="123" t="s">
        <v>41</v>
      </c>
      <c r="J220" s="123" t="s">
        <v>44</v>
      </c>
      <c r="K220" s="123"/>
      <c r="L220" s="123"/>
      <c r="M220" s="123"/>
      <c r="N220" s="123"/>
      <c r="O220" s="123"/>
      <c r="P220" s="122" t="s">
        <v>2259</v>
      </c>
      <c r="Q220" s="122" t="s">
        <v>603</v>
      </c>
      <c r="R220" s="122" t="s">
        <v>2260</v>
      </c>
      <c r="S220" s="126" t="s">
        <v>4503</v>
      </c>
      <c r="T220" s="122" t="s">
        <v>406</v>
      </c>
      <c r="U220" s="130" t="s">
        <v>406</v>
      </c>
      <c r="V220" s="125" t="s">
        <v>455</v>
      </c>
      <c r="W220" s="123" t="s">
        <v>4449</v>
      </c>
      <c r="X220" s="122"/>
      <c r="Y220" s="122"/>
      <c r="Z220" s="122"/>
      <c r="AA220" s="122"/>
      <c r="AB220" s="122"/>
      <c r="AC220" s="122"/>
      <c r="AD220" s="122"/>
      <c r="AE220" s="122"/>
      <c r="AF220" s="122"/>
      <c r="AG220" s="126" t="s">
        <v>563</v>
      </c>
      <c r="AH220" s="122" t="s">
        <v>1214</v>
      </c>
      <c r="AI220" s="122" t="s">
        <v>1150</v>
      </c>
      <c r="AJ220" s="125" t="s">
        <v>130</v>
      </c>
      <c r="AK220" s="122" t="s">
        <v>1150</v>
      </c>
      <c r="AL220" s="128" t="s">
        <v>870</v>
      </c>
      <c r="AM220" s="128" t="s">
        <v>402</v>
      </c>
      <c r="AN220" s="122" t="s">
        <v>579</v>
      </c>
      <c r="AO220" s="122" t="s">
        <v>1047</v>
      </c>
      <c r="AP220" s="122" t="s">
        <v>1153</v>
      </c>
      <c r="AQ220" s="132" t="s">
        <v>464</v>
      </c>
      <c r="AR220" s="134" t="s">
        <v>872</v>
      </c>
      <c r="AS220" s="13"/>
    </row>
    <row r="221" spans="1:45" ht="15" customHeight="1" x14ac:dyDescent="0.15">
      <c r="A221" s="13">
        <v>220</v>
      </c>
      <c r="B221" s="122" t="s">
        <v>2261</v>
      </c>
      <c r="C221" s="123" t="s">
        <v>4824</v>
      </c>
      <c r="D221" s="123">
        <v>0</v>
      </c>
      <c r="E221" s="123"/>
      <c r="F221" s="123"/>
      <c r="G221" s="123" t="s">
        <v>38</v>
      </c>
      <c r="H221" s="123" t="s">
        <v>42</v>
      </c>
      <c r="I221" s="123" t="s">
        <v>38</v>
      </c>
      <c r="J221" s="123" t="s">
        <v>87</v>
      </c>
      <c r="K221" s="123"/>
      <c r="L221" s="123"/>
      <c r="M221" s="123"/>
      <c r="N221" s="123"/>
      <c r="O221" s="123"/>
      <c r="P221" s="122" t="s">
        <v>2262</v>
      </c>
      <c r="Q221" s="124" t="s">
        <v>612</v>
      </c>
      <c r="R221" s="122" t="s">
        <v>2263</v>
      </c>
      <c r="S221" s="124" t="s">
        <v>613</v>
      </c>
      <c r="T221" s="122" t="s">
        <v>1179</v>
      </c>
      <c r="U221" s="122" t="s">
        <v>2264</v>
      </c>
      <c r="V221" s="122" t="s">
        <v>215</v>
      </c>
      <c r="W221" s="123"/>
      <c r="X221" s="122"/>
      <c r="Y221" s="122"/>
      <c r="Z221" s="122"/>
      <c r="AA221" s="122"/>
      <c r="AB221" s="122"/>
      <c r="AC221" s="122"/>
      <c r="AD221" s="122"/>
      <c r="AE221" s="122"/>
      <c r="AF221" s="122"/>
      <c r="AG221" s="128" t="s">
        <v>615</v>
      </c>
      <c r="AH221" s="136" t="s">
        <v>616</v>
      </c>
      <c r="AI221" s="124" t="s">
        <v>1180</v>
      </c>
      <c r="AJ221" s="122" t="s">
        <v>456</v>
      </c>
      <c r="AK221" s="132" t="s">
        <v>670</v>
      </c>
      <c r="AL221" s="122" t="s">
        <v>401</v>
      </c>
      <c r="AM221" s="122" t="s">
        <v>220</v>
      </c>
      <c r="AN221" s="122" t="s">
        <v>2265</v>
      </c>
      <c r="AO221" s="122" t="s">
        <v>621</v>
      </c>
      <c r="AP221" s="122" t="s">
        <v>862</v>
      </c>
      <c r="AQ221" s="122" t="s">
        <v>1104</v>
      </c>
      <c r="AR221" s="122" t="s">
        <v>161</v>
      </c>
      <c r="AS221" s="13"/>
    </row>
    <row r="222" spans="1:45" ht="15" customHeight="1" x14ac:dyDescent="0.15">
      <c r="A222" s="13">
        <v>221</v>
      </c>
      <c r="B222" s="122" t="s">
        <v>3036</v>
      </c>
      <c r="C222" s="123" t="s">
        <v>4824</v>
      </c>
      <c r="D222" s="123">
        <v>2</v>
      </c>
      <c r="E222" s="123"/>
      <c r="F222" s="123"/>
      <c r="G222" s="123" t="s">
        <v>136</v>
      </c>
      <c r="H222" s="123" t="s">
        <v>41</v>
      </c>
      <c r="I222" s="123" t="s">
        <v>120</v>
      </c>
      <c r="J222" s="123" t="s">
        <v>39</v>
      </c>
      <c r="K222" s="123"/>
      <c r="L222" s="123"/>
      <c r="M222" s="123"/>
      <c r="N222" s="123"/>
      <c r="O222" s="123"/>
      <c r="P222" s="122" t="s">
        <v>2326</v>
      </c>
      <c r="Q222" s="124" t="s">
        <v>624</v>
      </c>
      <c r="R222" s="122" t="s">
        <v>2176</v>
      </c>
      <c r="S222" s="122" t="s">
        <v>4750</v>
      </c>
      <c r="T222" s="122" t="s">
        <v>1578</v>
      </c>
      <c r="U222" s="122" t="s">
        <v>547</v>
      </c>
      <c r="V222" s="122" t="s">
        <v>2177</v>
      </c>
      <c r="W222" s="123" t="s">
        <v>4450</v>
      </c>
      <c r="X222" s="122"/>
      <c r="Y222" s="122"/>
      <c r="Z222" s="122"/>
      <c r="AA222" s="122"/>
      <c r="AB222" s="122"/>
      <c r="AC222" s="122"/>
      <c r="AD222" s="122"/>
      <c r="AE222" s="122"/>
      <c r="AF222" s="122"/>
      <c r="AG222" s="122" t="s">
        <v>330</v>
      </c>
      <c r="AH222" s="128" t="s">
        <v>625</v>
      </c>
      <c r="AI222" s="122" t="s">
        <v>309</v>
      </c>
      <c r="AJ222" s="122" t="s">
        <v>2327</v>
      </c>
      <c r="AK222" s="122" t="s">
        <v>3761</v>
      </c>
      <c r="AL222" s="136" t="s">
        <v>2178</v>
      </c>
      <c r="AM222" s="126" t="s">
        <v>110</v>
      </c>
      <c r="AN222" s="122" t="s">
        <v>2179</v>
      </c>
      <c r="AO222" s="122" t="s">
        <v>336</v>
      </c>
      <c r="AP222" s="122" t="s">
        <v>975</v>
      </c>
      <c r="AQ222" s="122" t="s">
        <v>2281</v>
      </c>
      <c r="AR222" s="122" t="s">
        <v>925</v>
      </c>
      <c r="AS222" s="13"/>
    </row>
    <row r="223" spans="1:45" ht="15" customHeight="1" x14ac:dyDescent="0.15">
      <c r="A223" s="13">
        <v>222</v>
      </c>
      <c r="B223" s="122" t="s">
        <v>2266</v>
      </c>
      <c r="C223" s="123" t="s">
        <v>4824</v>
      </c>
      <c r="D223" s="123">
        <v>1</v>
      </c>
      <c r="E223" s="123"/>
      <c r="F223" s="123"/>
      <c r="G223" s="123" t="s">
        <v>41</v>
      </c>
      <c r="H223" s="123" t="s">
        <v>67</v>
      </c>
      <c r="I223" s="123" t="s">
        <v>136</v>
      </c>
      <c r="J223" s="123" t="s">
        <v>38</v>
      </c>
      <c r="K223" s="123"/>
      <c r="L223" s="123"/>
      <c r="M223" s="123"/>
      <c r="N223" s="123"/>
      <c r="O223" s="123"/>
      <c r="P223" s="122" t="s">
        <v>254</v>
      </c>
      <c r="Q223" s="122" t="s">
        <v>596</v>
      </c>
      <c r="R223" s="122" t="s">
        <v>4750</v>
      </c>
      <c r="S223" s="126" t="s">
        <v>598</v>
      </c>
      <c r="T223" s="122" t="s">
        <v>77</v>
      </c>
      <c r="U223" s="128" t="s">
        <v>330</v>
      </c>
      <c r="V223" s="126" t="s">
        <v>1481</v>
      </c>
      <c r="W223" s="123"/>
      <c r="X223" s="122"/>
      <c r="Y223" s="122"/>
      <c r="Z223" s="122"/>
      <c r="AA223" s="122"/>
      <c r="AB223" s="122"/>
      <c r="AC223" s="122"/>
      <c r="AD223" s="122"/>
      <c r="AE223" s="122"/>
      <c r="AF223" s="122"/>
      <c r="AG223" s="126" t="s">
        <v>644</v>
      </c>
      <c r="AH223" s="122" t="s">
        <v>1087</v>
      </c>
      <c r="AI223" s="122" t="s">
        <v>95</v>
      </c>
      <c r="AJ223" s="125" t="s">
        <v>2207</v>
      </c>
      <c r="AK223" s="122" t="s">
        <v>332</v>
      </c>
      <c r="AL223" s="122" t="s">
        <v>333</v>
      </c>
      <c r="AM223" s="122" t="s">
        <v>410</v>
      </c>
      <c r="AN223" s="122" t="s">
        <v>2267</v>
      </c>
      <c r="AO223" s="122" t="s">
        <v>1721</v>
      </c>
      <c r="AP223" s="122" t="s">
        <v>336</v>
      </c>
      <c r="AQ223" s="122" t="s">
        <v>621</v>
      </c>
      <c r="AR223" s="122" t="s">
        <v>584</v>
      </c>
      <c r="AS223" s="13"/>
    </row>
    <row r="224" spans="1:45" ht="15" customHeight="1" x14ac:dyDescent="0.15">
      <c r="A224" s="13">
        <v>223</v>
      </c>
      <c r="B224" s="122" t="s">
        <v>3227</v>
      </c>
      <c r="C224" s="123" t="s">
        <v>4824</v>
      </c>
      <c r="D224" s="123">
        <v>0</v>
      </c>
      <c r="E224" s="123"/>
      <c r="F224" s="123"/>
      <c r="G224" s="123" t="s">
        <v>38</v>
      </c>
      <c r="H224" s="123" t="s">
        <v>87</v>
      </c>
      <c r="I224" s="123" t="s">
        <v>88</v>
      </c>
      <c r="J224" s="123" t="s">
        <v>39</v>
      </c>
      <c r="K224" s="123"/>
      <c r="L224" s="123"/>
      <c r="M224" s="123"/>
      <c r="N224" s="123"/>
      <c r="O224" s="123"/>
      <c r="P224" s="122" t="s">
        <v>3228</v>
      </c>
      <c r="Q224" s="126" t="s">
        <v>615</v>
      </c>
      <c r="R224" s="128" t="s">
        <v>398</v>
      </c>
      <c r="S224" s="122" t="s">
        <v>410</v>
      </c>
      <c r="T224" s="126" t="s">
        <v>157</v>
      </c>
      <c r="U224" s="128" t="s">
        <v>1231</v>
      </c>
      <c r="V224" s="122" t="s">
        <v>892</v>
      </c>
      <c r="W224" s="123" t="s">
        <v>4451</v>
      </c>
      <c r="X224" s="122"/>
      <c r="Y224" s="122"/>
      <c r="Z224" s="122"/>
      <c r="AA224" s="122"/>
      <c r="AB224" s="122"/>
      <c r="AC224" s="122"/>
      <c r="AD224" s="122"/>
      <c r="AE224" s="122"/>
      <c r="AF224" s="122"/>
      <c r="AG224" s="125" t="s">
        <v>415</v>
      </c>
      <c r="AH224" s="122" t="s">
        <v>772</v>
      </c>
      <c r="AI224" s="130" t="s">
        <v>496</v>
      </c>
      <c r="AJ224" s="130" t="s">
        <v>495</v>
      </c>
      <c r="AK224" s="122" t="s">
        <v>2149</v>
      </c>
      <c r="AL224" s="130" t="s">
        <v>2150</v>
      </c>
      <c r="AM224" s="122" t="s">
        <v>1875</v>
      </c>
      <c r="AN224" s="130" t="s">
        <v>1632</v>
      </c>
      <c r="AO224" s="122" t="s">
        <v>621</v>
      </c>
      <c r="AP224" s="122" t="s">
        <v>2151</v>
      </c>
      <c r="AQ224" s="122" t="s">
        <v>766</v>
      </c>
      <c r="AR224" s="122" t="s">
        <v>766</v>
      </c>
      <c r="AS224" s="13"/>
    </row>
    <row r="225" spans="1:45" ht="15" customHeight="1" x14ac:dyDescent="0.15">
      <c r="A225" s="13">
        <v>224</v>
      </c>
      <c r="B225" s="122" t="s">
        <v>2268</v>
      </c>
      <c r="C225" s="123" t="s">
        <v>4824</v>
      </c>
      <c r="D225" s="123">
        <v>0</v>
      </c>
      <c r="E225" s="123"/>
      <c r="F225" s="123"/>
      <c r="G225" s="123" t="s">
        <v>67</v>
      </c>
      <c r="H225" s="123" t="s">
        <v>87</v>
      </c>
      <c r="I225" s="123" t="s">
        <v>67</v>
      </c>
      <c r="J225" s="123" t="s">
        <v>43</v>
      </c>
      <c r="K225" s="123"/>
      <c r="L225" s="123"/>
      <c r="M225" s="123"/>
      <c r="N225" s="123"/>
      <c r="O225" s="123"/>
      <c r="P225" s="124" t="s">
        <v>1456</v>
      </c>
      <c r="Q225" s="122" t="s">
        <v>1317</v>
      </c>
      <c r="R225" s="122" t="s">
        <v>1582</v>
      </c>
      <c r="S225" s="122" t="s">
        <v>3022</v>
      </c>
      <c r="T225" s="122" t="s">
        <v>215</v>
      </c>
      <c r="U225" s="126" t="s">
        <v>1584</v>
      </c>
      <c r="V225" s="124" t="s">
        <v>2269</v>
      </c>
      <c r="W225" s="123" t="s">
        <v>4439</v>
      </c>
      <c r="X225" s="122"/>
      <c r="Y225" s="122"/>
      <c r="Z225" s="122"/>
      <c r="AA225" s="122"/>
      <c r="AB225" s="122"/>
      <c r="AC225" s="122"/>
      <c r="AD225" s="122"/>
      <c r="AE225" s="122"/>
      <c r="AF225" s="122"/>
      <c r="AG225" s="122" t="s">
        <v>77</v>
      </c>
      <c r="AH225" s="130" t="s">
        <v>1318</v>
      </c>
      <c r="AI225" s="126" t="s">
        <v>220</v>
      </c>
      <c r="AJ225" s="126" t="s">
        <v>1319</v>
      </c>
      <c r="AK225" s="129" t="s">
        <v>688</v>
      </c>
      <c r="AL225" s="126" t="s">
        <v>155</v>
      </c>
      <c r="AM225" s="122" t="s">
        <v>2270</v>
      </c>
      <c r="AN225" s="122" t="s">
        <v>422</v>
      </c>
      <c r="AO225" s="122" t="s">
        <v>85</v>
      </c>
      <c r="AP225" s="132" t="s">
        <v>399</v>
      </c>
      <c r="AQ225" s="122" t="s">
        <v>442</v>
      </c>
      <c r="AR225" s="134" t="s">
        <v>698</v>
      </c>
      <c r="AS225" s="13"/>
    </row>
    <row r="226" spans="1:45" ht="15" customHeight="1" x14ac:dyDescent="0.15">
      <c r="A226" s="13">
        <v>225</v>
      </c>
      <c r="B226" s="122" t="s">
        <v>2271</v>
      </c>
      <c r="C226" s="123" t="s">
        <v>4824</v>
      </c>
      <c r="D226" s="123">
        <v>1</v>
      </c>
      <c r="E226" s="123"/>
      <c r="F226" s="123"/>
      <c r="G226" s="123" t="s">
        <v>42</v>
      </c>
      <c r="H226" s="123" t="s">
        <v>39</v>
      </c>
      <c r="I226" s="123" t="s">
        <v>88</v>
      </c>
      <c r="J226" s="123" t="s">
        <v>38</v>
      </c>
      <c r="K226" s="123"/>
      <c r="L226" s="123"/>
      <c r="M226" s="123"/>
      <c r="N226" s="123"/>
      <c r="O226" s="123"/>
      <c r="P226" s="122" t="s">
        <v>2272</v>
      </c>
      <c r="Q226" s="122" t="s">
        <v>1179</v>
      </c>
      <c r="R226" s="122" t="s">
        <v>2147</v>
      </c>
      <c r="S226" s="126" t="s">
        <v>1180</v>
      </c>
      <c r="T226" s="122" t="s">
        <v>141</v>
      </c>
      <c r="U226" s="128" t="s">
        <v>398</v>
      </c>
      <c r="V226" s="122" t="s">
        <v>613</v>
      </c>
      <c r="W226" s="123" t="s">
        <v>4452</v>
      </c>
      <c r="X226" s="122"/>
      <c r="Y226" s="122"/>
      <c r="Z226" s="122"/>
      <c r="AA226" s="122"/>
      <c r="AB226" s="122"/>
      <c r="AC226" s="122"/>
      <c r="AD226" s="122"/>
      <c r="AE226" s="122"/>
      <c r="AF226" s="122"/>
      <c r="AG226" s="126" t="s">
        <v>1181</v>
      </c>
      <c r="AH226" s="122" t="s">
        <v>493</v>
      </c>
      <c r="AI226" s="130" t="s">
        <v>3316</v>
      </c>
      <c r="AJ226" s="122" t="s">
        <v>406</v>
      </c>
      <c r="AK226" s="128" t="s">
        <v>1231</v>
      </c>
      <c r="AL226" s="122" t="s">
        <v>1199</v>
      </c>
      <c r="AM226" s="126" t="s">
        <v>615</v>
      </c>
      <c r="AN226" s="122" t="s">
        <v>869</v>
      </c>
      <c r="AO226" s="122" t="s">
        <v>418</v>
      </c>
      <c r="AP226" s="132" t="s">
        <v>2151</v>
      </c>
      <c r="AQ226" s="122" t="s">
        <v>621</v>
      </c>
      <c r="AR226" s="134" t="s">
        <v>1153</v>
      </c>
      <c r="AS226" s="13"/>
    </row>
    <row r="227" spans="1:45" ht="15" customHeight="1" x14ac:dyDescent="0.15">
      <c r="A227" s="13">
        <v>226</v>
      </c>
      <c r="B227" s="122" t="s">
        <v>2273</v>
      </c>
      <c r="C227" s="123" t="s">
        <v>4824</v>
      </c>
      <c r="D227" s="123">
        <v>0</v>
      </c>
      <c r="E227" s="123"/>
      <c r="F227" s="123"/>
      <c r="G227" s="123" t="s">
        <v>67</v>
      </c>
      <c r="H227" s="123" t="s">
        <v>87</v>
      </c>
      <c r="I227" s="123" t="s">
        <v>41</v>
      </c>
      <c r="J227" s="123" t="s">
        <v>44</v>
      </c>
      <c r="K227" s="123"/>
      <c r="L227" s="123"/>
      <c r="M227" s="123"/>
      <c r="N227" s="123"/>
      <c r="O227" s="123"/>
      <c r="P227" s="125" t="s">
        <v>1456</v>
      </c>
      <c r="Q227" s="127" t="s">
        <v>1317</v>
      </c>
      <c r="R227" s="124" t="s">
        <v>2274</v>
      </c>
      <c r="S227" s="130" t="s">
        <v>3022</v>
      </c>
      <c r="T227" s="124" t="s">
        <v>215</v>
      </c>
      <c r="U227" s="122" t="s">
        <v>1823</v>
      </c>
      <c r="V227" s="122" t="s">
        <v>3345</v>
      </c>
      <c r="W227" s="123" t="s">
        <v>4453</v>
      </c>
      <c r="X227" s="122"/>
      <c r="Y227" s="122"/>
      <c r="Z227" s="122"/>
      <c r="AA227" s="122"/>
      <c r="AB227" s="122"/>
      <c r="AC227" s="122"/>
      <c r="AD227" s="122"/>
      <c r="AE227" s="122"/>
      <c r="AF227" s="122"/>
      <c r="AG227" s="128" t="s">
        <v>77</v>
      </c>
      <c r="AH227" s="122" t="s">
        <v>1318</v>
      </c>
      <c r="AI227" s="122" t="s">
        <v>220</v>
      </c>
      <c r="AJ227" s="122" t="s">
        <v>1319</v>
      </c>
      <c r="AK227" s="122" t="s">
        <v>1040</v>
      </c>
      <c r="AL227" s="122" t="s">
        <v>256</v>
      </c>
      <c r="AM227" s="128" t="s">
        <v>81</v>
      </c>
      <c r="AN227" s="125" t="s">
        <v>3343</v>
      </c>
      <c r="AO227" s="132" t="s">
        <v>85</v>
      </c>
      <c r="AP227" s="122" t="s">
        <v>209</v>
      </c>
      <c r="AQ227" s="122" t="s">
        <v>349</v>
      </c>
      <c r="AR227" s="122" t="s">
        <v>85</v>
      </c>
      <c r="AS227" s="13"/>
    </row>
    <row r="228" spans="1:45" ht="15" customHeight="1" x14ac:dyDescent="0.15">
      <c r="A228" s="13">
        <v>227</v>
      </c>
      <c r="B228" s="122" t="s">
        <v>2275</v>
      </c>
      <c r="C228" s="123" t="s">
        <v>4824</v>
      </c>
      <c r="D228" s="123">
        <v>1</v>
      </c>
      <c r="E228" s="123"/>
      <c r="F228" s="123"/>
      <c r="G228" s="123" t="s">
        <v>39</v>
      </c>
      <c r="H228" s="123" t="s">
        <v>41</v>
      </c>
      <c r="I228" s="123" t="s">
        <v>39</v>
      </c>
      <c r="J228" s="123" t="s">
        <v>88</v>
      </c>
      <c r="K228" s="123"/>
      <c r="L228" s="123"/>
      <c r="M228" s="123"/>
      <c r="N228" s="123"/>
      <c r="O228" s="123"/>
      <c r="P228" s="122" t="s">
        <v>2276</v>
      </c>
      <c r="Q228" s="122" t="s">
        <v>1705</v>
      </c>
      <c r="R228" s="122" t="s">
        <v>51</v>
      </c>
      <c r="S228" s="125" t="s">
        <v>110</v>
      </c>
      <c r="T228" s="122" t="s">
        <v>4639</v>
      </c>
      <c r="U228" s="122" t="s">
        <v>61</v>
      </c>
      <c r="V228" s="122" t="s">
        <v>2277</v>
      </c>
      <c r="W228" s="123" t="s">
        <v>4454</v>
      </c>
      <c r="X228" s="122"/>
      <c r="Y228" s="122"/>
      <c r="Z228" s="122"/>
      <c r="AA228" s="122"/>
      <c r="AB228" s="122"/>
      <c r="AC228" s="122"/>
      <c r="AD228" s="122"/>
      <c r="AE228" s="122"/>
      <c r="AF228" s="122"/>
      <c r="AG228" s="122" t="s">
        <v>114</v>
      </c>
      <c r="AH228" s="122" t="s">
        <v>2278</v>
      </c>
      <c r="AI228" s="126" t="s">
        <v>202</v>
      </c>
      <c r="AJ228" s="122" t="s">
        <v>2279</v>
      </c>
      <c r="AK228" s="130" t="s">
        <v>761</v>
      </c>
      <c r="AL228" s="122" t="s">
        <v>762</v>
      </c>
      <c r="AM228" s="126" t="s">
        <v>1679</v>
      </c>
      <c r="AN228" s="122" t="s">
        <v>2280</v>
      </c>
      <c r="AO228" s="122" t="s">
        <v>2281</v>
      </c>
      <c r="AP228" s="122" t="s">
        <v>766</v>
      </c>
      <c r="AQ228" s="122" t="s">
        <v>2151</v>
      </c>
      <c r="AR228" s="122" t="s">
        <v>134</v>
      </c>
      <c r="AS228" s="13"/>
    </row>
    <row r="229" spans="1:45" ht="15" customHeight="1" x14ac:dyDescent="0.15">
      <c r="A229" s="13">
        <v>228</v>
      </c>
      <c r="B229" s="122" t="s">
        <v>2282</v>
      </c>
      <c r="C229" s="123" t="s">
        <v>4824</v>
      </c>
      <c r="D229" s="123">
        <v>0</v>
      </c>
      <c r="E229" s="123"/>
      <c r="F229" s="123"/>
      <c r="G229" s="123" t="s">
        <v>67</v>
      </c>
      <c r="H229" s="123" t="s">
        <v>40</v>
      </c>
      <c r="I229" s="123" t="s">
        <v>38</v>
      </c>
      <c r="J229" s="123" t="s">
        <v>40</v>
      </c>
      <c r="K229" s="123"/>
      <c r="L229" s="123"/>
      <c r="M229" s="123"/>
      <c r="N229" s="123"/>
      <c r="O229" s="123"/>
      <c r="P229" s="122" t="s">
        <v>2283</v>
      </c>
      <c r="Q229" s="122" t="s">
        <v>3022</v>
      </c>
      <c r="R229" s="122" t="s">
        <v>181</v>
      </c>
      <c r="S229" s="128" t="s">
        <v>77</v>
      </c>
      <c r="T229" s="122" t="s">
        <v>2284</v>
      </c>
      <c r="U229" s="125" t="s">
        <v>184</v>
      </c>
      <c r="V229" s="128" t="s">
        <v>570</v>
      </c>
      <c r="W229" s="123"/>
      <c r="X229" s="122"/>
      <c r="Y229" s="122"/>
      <c r="Z229" s="122"/>
      <c r="AA229" s="122"/>
      <c r="AB229" s="122"/>
      <c r="AC229" s="122"/>
      <c r="AD229" s="122"/>
      <c r="AE229" s="122"/>
      <c r="AF229" s="122"/>
      <c r="AG229" s="122" t="s">
        <v>95</v>
      </c>
      <c r="AH229" s="128" t="s">
        <v>189</v>
      </c>
      <c r="AI229" s="122" t="s">
        <v>155</v>
      </c>
      <c r="AJ229" s="122" t="s">
        <v>345</v>
      </c>
      <c r="AK229" s="128" t="s">
        <v>600</v>
      </c>
      <c r="AL229" s="122" t="s">
        <v>601</v>
      </c>
      <c r="AM229" s="122" t="s">
        <v>79</v>
      </c>
      <c r="AN229" s="122" t="s">
        <v>2285</v>
      </c>
      <c r="AO229" s="122" t="s">
        <v>85</v>
      </c>
      <c r="AP229" s="122" t="s">
        <v>862</v>
      </c>
      <c r="AQ229" s="122" t="s">
        <v>161</v>
      </c>
      <c r="AR229" s="122" t="s">
        <v>464</v>
      </c>
      <c r="AS229" s="13"/>
    </row>
    <row r="230" spans="1:45" ht="15" customHeight="1" x14ac:dyDescent="0.15">
      <c r="A230" s="13">
        <v>229</v>
      </c>
      <c r="B230" s="122" t="s">
        <v>2286</v>
      </c>
      <c r="C230" s="123" t="s">
        <v>4824</v>
      </c>
      <c r="D230" s="123">
        <v>0</v>
      </c>
      <c r="E230" s="123"/>
      <c r="F230" s="123"/>
      <c r="G230" s="123" t="s">
        <v>200</v>
      </c>
      <c r="H230" s="123" t="s">
        <v>200</v>
      </c>
      <c r="I230" s="123" t="s">
        <v>42</v>
      </c>
      <c r="J230" s="123" t="s">
        <v>42</v>
      </c>
      <c r="K230" s="123"/>
      <c r="L230" s="123"/>
      <c r="M230" s="123"/>
      <c r="N230" s="123"/>
      <c r="O230" s="123"/>
      <c r="P230" s="122" t="s">
        <v>1356</v>
      </c>
      <c r="Q230" s="122" t="s">
        <v>333</v>
      </c>
      <c r="R230" s="122" t="s">
        <v>266</v>
      </c>
      <c r="S230" s="125" t="s">
        <v>2287</v>
      </c>
      <c r="T230" s="122" t="s">
        <v>346</v>
      </c>
      <c r="U230" s="124" t="s">
        <v>270</v>
      </c>
      <c r="V230" s="124" t="s">
        <v>1181</v>
      </c>
      <c r="W230" s="123"/>
      <c r="X230" s="122"/>
      <c r="Y230" s="122"/>
      <c r="Z230" s="122"/>
      <c r="AA230" s="122"/>
      <c r="AB230" s="122"/>
      <c r="AC230" s="122"/>
      <c r="AD230" s="122"/>
      <c r="AE230" s="122"/>
      <c r="AF230" s="122"/>
      <c r="AG230" s="127" t="s">
        <v>2288</v>
      </c>
      <c r="AH230" s="137" t="s">
        <v>591</v>
      </c>
      <c r="AI230" s="130" t="s">
        <v>2289</v>
      </c>
      <c r="AJ230" s="133" t="s">
        <v>2290</v>
      </c>
      <c r="AK230" s="130" t="s">
        <v>409</v>
      </c>
      <c r="AL230" s="122" t="s">
        <v>410</v>
      </c>
      <c r="AM230" s="122" t="s">
        <v>129</v>
      </c>
      <c r="AN230" s="122" t="s">
        <v>1003</v>
      </c>
      <c r="AO230" s="132" t="s">
        <v>1166</v>
      </c>
      <c r="AP230" s="132" t="s">
        <v>418</v>
      </c>
      <c r="AQ230" s="122" t="s">
        <v>418</v>
      </c>
      <c r="AR230" s="122" t="s">
        <v>2151</v>
      </c>
      <c r="AS230" s="13"/>
    </row>
    <row r="231" spans="1:45" ht="15" customHeight="1" x14ac:dyDescent="0.15">
      <c r="A231" s="13">
        <v>230</v>
      </c>
      <c r="B231" s="122" t="s">
        <v>2291</v>
      </c>
      <c r="C231" s="123" t="s">
        <v>4824</v>
      </c>
      <c r="D231" s="123">
        <v>0</v>
      </c>
      <c r="E231" s="123"/>
      <c r="F231" s="123"/>
      <c r="G231" s="123" t="s">
        <v>67</v>
      </c>
      <c r="H231" s="123" t="s">
        <v>42</v>
      </c>
      <c r="I231" s="123" t="s">
        <v>68</v>
      </c>
      <c r="J231" s="123" t="s">
        <v>38</v>
      </c>
      <c r="K231" s="123"/>
      <c r="L231" s="123"/>
      <c r="M231" s="123"/>
      <c r="N231" s="123"/>
      <c r="O231" s="123"/>
      <c r="P231" s="122" t="s">
        <v>1340</v>
      </c>
      <c r="Q231" s="130" t="s">
        <v>379</v>
      </c>
      <c r="R231" s="122" t="s">
        <v>933</v>
      </c>
      <c r="S231" s="132" t="s">
        <v>3022</v>
      </c>
      <c r="T231" s="122" t="s">
        <v>514</v>
      </c>
      <c r="U231" s="122" t="s">
        <v>3205</v>
      </c>
      <c r="V231" s="125" t="s">
        <v>2292</v>
      </c>
      <c r="W231" s="123" t="s">
        <v>4455</v>
      </c>
      <c r="X231" s="122"/>
      <c r="Y231" s="122"/>
      <c r="Z231" s="122"/>
      <c r="AA231" s="122"/>
      <c r="AB231" s="122"/>
      <c r="AC231" s="122"/>
      <c r="AD231" s="122"/>
      <c r="AE231" s="122"/>
      <c r="AF231" s="122"/>
      <c r="AG231" s="122" t="s">
        <v>77</v>
      </c>
      <c r="AH231" s="122" t="s">
        <v>264</v>
      </c>
      <c r="AI231" s="122" t="s">
        <v>515</v>
      </c>
      <c r="AJ231" s="130" t="s">
        <v>516</v>
      </c>
      <c r="AK231" s="122" t="s">
        <v>80</v>
      </c>
      <c r="AL231" s="126" t="s">
        <v>159</v>
      </c>
      <c r="AM231" s="136" t="s">
        <v>181</v>
      </c>
      <c r="AN231" s="130" t="s">
        <v>851</v>
      </c>
      <c r="AO231" s="132" t="s">
        <v>85</v>
      </c>
      <c r="AP231" s="132" t="s">
        <v>816</v>
      </c>
      <c r="AQ231" s="122" t="s">
        <v>862</v>
      </c>
      <c r="AR231" s="122" t="s">
        <v>161</v>
      </c>
      <c r="AS231" s="13"/>
    </row>
    <row r="232" spans="1:45" ht="15" customHeight="1" x14ac:dyDescent="0.15">
      <c r="A232" s="13">
        <v>231</v>
      </c>
      <c r="B232" s="122" t="s">
        <v>2293</v>
      </c>
      <c r="C232" s="123" t="s">
        <v>4824</v>
      </c>
      <c r="D232" s="123">
        <v>0</v>
      </c>
      <c r="E232" s="123"/>
      <c r="F232" s="123"/>
      <c r="G232" s="123" t="s">
        <v>37</v>
      </c>
      <c r="H232" s="123" t="s">
        <v>87</v>
      </c>
      <c r="I232" s="123" t="s">
        <v>120</v>
      </c>
      <c r="J232" s="123" t="s">
        <v>43</v>
      </c>
      <c r="K232" s="123"/>
      <c r="L232" s="123"/>
      <c r="M232" s="123"/>
      <c r="N232" s="123"/>
      <c r="O232" s="123"/>
      <c r="P232" s="122" t="s">
        <v>2294</v>
      </c>
      <c r="Q232" s="122" t="s">
        <v>47</v>
      </c>
      <c r="R232" s="122" t="s">
        <v>2295</v>
      </c>
      <c r="S232" s="122" t="s">
        <v>49</v>
      </c>
      <c r="T232" s="122" t="s">
        <v>2296</v>
      </c>
      <c r="U232" s="122" t="s">
        <v>902</v>
      </c>
      <c r="V232" s="122" t="s">
        <v>466</v>
      </c>
      <c r="W232" s="123" t="s">
        <v>4456</v>
      </c>
      <c r="X232" s="122"/>
      <c r="Y232" s="122"/>
      <c r="Z232" s="122"/>
      <c r="AA232" s="122"/>
      <c r="AB232" s="122"/>
      <c r="AC232" s="122"/>
      <c r="AD232" s="122"/>
      <c r="AE232" s="122"/>
      <c r="AF232" s="122"/>
      <c r="AG232" s="122" t="s">
        <v>57</v>
      </c>
      <c r="AH232" s="122" t="s">
        <v>4639</v>
      </c>
      <c r="AI232" s="133" t="s">
        <v>3775</v>
      </c>
      <c r="AJ232" s="122" t="s">
        <v>635</v>
      </c>
      <c r="AK232" s="130" t="s">
        <v>1264</v>
      </c>
      <c r="AL232" s="122" t="s">
        <v>875</v>
      </c>
      <c r="AM232" s="122" t="s">
        <v>403</v>
      </c>
      <c r="AN232" s="122" t="s">
        <v>2297</v>
      </c>
      <c r="AO232" s="122" t="s">
        <v>64</v>
      </c>
      <c r="AP232" s="122" t="s">
        <v>1271</v>
      </c>
      <c r="AQ232" s="122" t="s">
        <v>475</v>
      </c>
      <c r="AR232" s="122" t="s">
        <v>209</v>
      </c>
      <c r="AS232" s="13"/>
    </row>
    <row r="233" spans="1:45" ht="15" customHeight="1" x14ac:dyDescent="0.15">
      <c r="A233" s="13">
        <v>232</v>
      </c>
      <c r="B233" s="122" t="s">
        <v>2298</v>
      </c>
      <c r="C233" s="123" t="s">
        <v>4824</v>
      </c>
      <c r="D233" s="123">
        <v>0</v>
      </c>
      <c r="E233" s="123"/>
      <c r="F233" s="123"/>
      <c r="G233" s="123" t="s">
        <v>40</v>
      </c>
      <c r="H233" s="123" t="s">
        <v>42</v>
      </c>
      <c r="I233" s="123" t="s">
        <v>43</v>
      </c>
      <c r="J233" s="123" t="s">
        <v>43</v>
      </c>
      <c r="K233" s="123"/>
      <c r="L233" s="123"/>
      <c r="M233" s="123"/>
      <c r="N233" s="123"/>
      <c r="O233" s="123"/>
      <c r="P233" s="124" t="s">
        <v>256</v>
      </c>
      <c r="Q233" s="130" t="s">
        <v>79</v>
      </c>
      <c r="R233" s="130" t="s">
        <v>603</v>
      </c>
      <c r="S233" s="135" t="s">
        <v>115</v>
      </c>
      <c r="T233" s="128" t="s">
        <v>170</v>
      </c>
      <c r="U233" s="122" t="s">
        <v>4503</v>
      </c>
      <c r="V233" s="122" t="s">
        <v>589</v>
      </c>
      <c r="W233" s="123" t="s">
        <v>4457</v>
      </c>
      <c r="X233" s="122"/>
      <c r="Y233" s="122"/>
      <c r="Z233" s="122"/>
      <c r="AA233" s="122"/>
      <c r="AB233" s="122"/>
      <c r="AC233" s="122"/>
      <c r="AD233" s="122"/>
      <c r="AE233" s="122"/>
      <c r="AF233" s="122"/>
      <c r="AG233" s="128" t="s">
        <v>131</v>
      </c>
      <c r="AH233" s="122" t="s">
        <v>95</v>
      </c>
      <c r="AI233" s="128" t="s">
        <v>259</v>
      </c>
      <c r="AJ233" s="122" t="s">
        <v>101</v>
      </c>
      <c r="AK233" s="122" t="s">
        <v>563</v>
      </c>
      <c r="AL233" s="128" t="s">
        <v>1214</v>
      </c>
      <c r="AM233" s="126" t="s">
        <v>94</v>
      </c>
      <c r="AN233" s="130" t="s">
        <v>2299</v>
      </c>
      <c r="AO233" s="132" t="s">
        <v>161</v>
      </c>
      <c r="AP233" s="122" t="s">
        <v>1047</v>
      </c>
      <c r="AQ233" s="122" t="s">
        <v>584</v>
      </c>
      <c r="AR233" s="122" t="s">
        <v>2151</v>
      </c>
      <c r="AS233" s="13"/>
    </row>
    <row r="234" spans="1:45" ht="15" customHeight="1" x14ac:dyDescent="0.15">
      <c r="A234" s="13">
        <v>233</v>
      </c>
      <c r="B234" s="122" t="s">
        <v>3037</v>
      </c>
      <c r="C234" s="123" t="s">
        <v>4824</v>
      </c>
      <c r="D234" s="123">
        <v>1</v>
      </c>
      <c r="E234" s="123"/>
      <c r="F234" s="123"/>
      <c r="G234" s="123" t="s">
        <v>68</v>
      </c>
      <c r="H234" s="123" t="s">
        <v>44</v>
      </c>
      <c r="I234" s="123" t="s">
        <v>120</v>
      </c>
      <c r="J234" s="123" t="s">
        <v>43</v>
      </c>
      <c r="K234" s="123"/>
      <c r="L234" s="123"/>
      <c r="M234" s="123"/>
      <c r="N234" s="123"/>
      <c r="O234" s="123"/>
      <c r="P234" s="122" t="s">
        <v>3038</v>
      </c>
      <c r="Q234" s="128" t="s">
        <v>3039</v>
      </c>
      <c r="R234" s="122" t="s">
        <v>2295</v>
      </c>
      <c r="S234" s="135" t="s">
        <v>3040</v>
      </c>
      <c r="T234" s="130" t="s">
        <v>1523</v>
      </c>
      <c r="U234" s="122" t="s">
        <v>902</v>
      </c>
      <c r="V234" s="122" t="s">
        <v>466</v>
      </c>
      <c r="W234" s="123" t="s">
        <v>4458</v>
      </c>
      <c r="X234" s="122"/>
      <c r="Y234" s="122"/>
      <c r="Z234" s="122"/>
      <c r="AA234" s="122"/>
      <c r="AB234" s="122"/>
      <c r="AC234" s="122"/>
      <c r="AD234" s="122"/>
      <c r="AE234" s="122"/>
      <c r="AF234" s="122"/>
      <c r="AG234" s="128" t="s">
        <v>171</v>
      </c>
      <c r="AH234" s="126" t="s">
        <v>1321</v>
      </c>
      <c r="AI234" s="133" t="s">
        <v>1524</v>
      </c>
      <c r="AJ234" s="125" t="s">
        <v>183</v>
      </c>
      <c r="AK234" s="122" t="s">
        <v>1264</v>
      </c>
      <c r="AL234" s="122" t="s">
        <v>875</v>
      </c>
      <c r="AM234" s="137" t="s">
        <v>403</v>
      </c>
      <c r="AN234" s="122" t="s">
        <v>2297</v>
      </c>
      <c r="AO234" s="132" t="s">
        <v>816</v>
      </c>
      <c r="AP234" s="122" t="s">
        <v>1271</v>
      </c>
      <c r="AQ234" s="132" t="s">
        <v>475</v>
      </c>
      <c r="AR234" s="134" t="s">
        <v>209</v>
      </c>
      <c r="AS234" s="13"/>
    </row>
    <row r="235" spans="1:45" ht="15" customHeight="1" x14ac:dyDescent="0.15">
      <c r="A235" s="13">
        <v>234</v>
      </c>
      <c r="B235" s="122" t="s">
        <v>2300</v>
      </c>
      <c r="C235" s="123" t="s">
        <v>4824</v>
      </c>
      <c r="D235" s="123">
        <v>1</v>
      </c>
      <c r="E235" s="123"/>
      <c r="F235" s="123"/>
      <c r="G235" s="123" t="s">
        <v>40</v>
      </c>
      <c r="H235" s="123" t="s">
        <v>41</v>
      </c>
      <c r="I235" s="123" t="s">
        <v>41</v>
      </c>
      <c r="J235" s="123" t="s">
        <v>39</v>
      </c>
      <c r="K235" s="123"/>
      <c r="L235" s="123"/>
      <c r="M235" s="123"/>
      <c r="N235" s="123"/>
      <c r="O235" s="123"/>
      <c r="P235" s="122" t="s">
        <v>2301</v>
      </c>
      <c r="Q235" s="124" t="s">
        <v>3269</v>
      </c>
      <c r="R235" s="122" t="s">
        <v>2302</v>
      </c>
      <c r="S235" s="128" t="s">
        <v>79</v>
      </c>
      <c r="T235" s="128" t="s">
        <v>450</v>
      </c>
      <c r="U235" s="122" t="s">
        <v>196</v>
      </c>
      <c r="V235" s="130" t="s">
        <v>1228</v>
      </c>
      <c r="W235" s="123"/>
      <c r="X235" s="122"/>
      <c r="Y235" s="122"/>
      <c r="Z235" s="122"/>
      <c r="AA235" s="122"/>
      <c r="AB235" s="122"/>
      <c r="AC235" s="122"/>
      <c r="AD235" s="122"/>
      <c r="AE235" s="122"/>
      <c r="AF235" s="122"/>
      <c r="AG235" s="122" t="s">
        <v>115</v>
      </c>
      <c r="AH235" s="126" t="s">
        <v>116</v>
      </c>
      <c r="AI235" s="122" t="s">
        <v>644</v>
      </c>
      <c r="AJ235" s="126" t="s">
        <v>1218</v>
      </c>
      <c r="AK235" s="122" t="s">
        <v>429</v>
      </c>
      <c r="AL235" s="122" t="s">
        <v>261</v>
      </c>
      <c r="AM235" s="130" t="s">
        <v>282</v>
      </c>
      <c r="AN235" s="122" t="s">
        <v>2303</v>
      </c>
      <c r="AO235" s="122" t="s">
        <v>161</v>
      </c>
      <c r="AP235" s="122" t="s">
        <v>1721</v>
      </c>
      <c r="AQ235" s="132" t="s">
        <v>766</v>
      </c>
      <c r="AR235" s="134" t="s">
        <v>2151</v>
      </c>
      <c r="AS235" s="13"/>
    </row>
    <row r="236" spans="1:45" ht="15" customHeight="1" x14ac:dyDescent="0.15">
      <c r="A236" s="13">
        <v>235</v>
      </c>
      <c r="B236" s="122" t="s">
        <v>2304</v>
      </c>
      <c r="C236" s="123" t="s">
        <v>4824</v>
      </c>
      <c r="D236" s="123">
        <v>0</v>
      </c>
      <c r="E236" s="123"/>
      <c r="F236" s="123"/>
      <c r="G236" s="123" t="s">
        <v>67</v>
      </c>
      <c r="H236" s="123" t="s">
        <v>120</v>
      </c>
      <c r="I236" s="123" t="s">
        <v>43</v>
      </c>
      <c r="J236" s="123" t="s">
        <v>44</v>
      </c>
      <c r="K236" s="123"/>
      <c r="L236" s="123"/>
      <c r="M236" s="123"/>
      <c r="N236" s="123"/>
      <c r="O236" s="123"/>
      <c r="P236" s="122" t="s">
        <v>650</v>
      </c>
      <c r="Q236" s="122" t="s">
        <v>651</v>
      </c>
      <c r="R236" s="125" t="s">
        <v>2305</v>
      </c>
      <c r="S236" s="125" t="s">
        <v>3022</v>
      </c>
      <c r="T236" s="130" t="s">
        <v>652</v>
      </c>
      <c r="U236" s="127" t="s">
        <v>2306</v>
      </c>
      <c r="V236" s="122" t="s">
        <v>1893</v>
      </c>
      <c r="W236" s="123"/>
      <c r="X236" s="122"/>
      <c r="Y236" s="122"/>
      <c r="Z236" s="122"/>
      <c r="AA236" s="122"/>
      <c r="AB236" s="122"/>
      <c r="AC236" s="122"/>
      <c r="AD236" s="122"/>
      <c r="AE236" s="122"/>
      <c r="AF236" s="122"/>
      <c r="AG236" s="136" t="s">
        <v>77</v>
      </c>
      <c r="AH236" s="122" t="s">
        <v>80</v>
      </c>
      <c r="AI236" s="128" t="s">
        <v>963</v>
      </c>
      <c r="AJ236" s="122" t="s">
        <v>168</v>
      </c>
      <c r="AK236" s="130" t="s">
        <v>302</v>
      </c>
      <c r="AL236" s="131" t="s">
        <v>3814</v>
      </c>
      <c r="AM236" s="122" t="s">
        <v>4251</v>
      </c>
      <c r="AN236" s="122" t="s">
        <v>264</v>
      </c>
      <c r="AO236" s="122" t="s">
        <v>85</v>
      </c>
      <c r="AP236" s="132" t="s">
        <v>442</v>
      </c>
      <c r="AQ236" s="122" t="s">
        <v>322</v>
      </c>
      <c r="AR236" s="134" t="s">
        <v>161</v>
      </c>
      <c r="AS236" s="13"/>
    </row>
    <row r="237" spans="1:45" ht="15" customHeight="1" x14ac:dyDescent="0.15">
      <c r="A237" s="13">
        <v>236</v>
      </c>
      <c r="B237" s="122" t="s">
        <v>2307</v>
      </c>
      <c r="C237" s="123" t="s">
        <v>4824</v>
      </c>
      <c r="D237" s="123">
        <v>2</v>
      </c>
      <c r="E237" s="123"/>
      <c r="F237" s="123"/>
      <c r="G237" s="123" t="s">
        <v>42</v>
      </c>
      <c r="H237" s="123" t="s">
        <v>39</v>
      </c>
      <c r="I237" s="123" t="s">
        <v>40</v>
      </c>
      <c r="J237" s="123" t="s">
        <v>40</v>
      </c>
      <c r="K237" s="123"/>
      <c r="L237" s="123"/>
      <c r="M237" s="123"/>
      <c r="N237" s="123"/>
      <c r="O237" s="123"/>
      <c r="P237" s="122" t="s">
        <v>2272</v>
      </c>
      <c r="Q237" s="130" t="s">
        <v>1179</v>
      </c>
      <c r="R237" s="122" t="s">
        <v>1983</v>
      </c>
      <c r="S237" s="132" t="s">
        <v>1180</v>
      </c>
      <c r="T237" s="130" t="s">
        <v>141</v>
      </c>
      <c r="U237" s="126" t="s">
        <v>351</v>
      </c>
      <c r="V237" s="122" t="s">
        <v>264</v>
      </c>
      <c r="W237" s="123"/>
      <c r="X237" s="122"/>
      <c r="Y237" s="122"/>
      <c r="Z237" s="122"/>
      <c r="AA237" s="122"/>
      <c r="AB237" s="122"/>
      <c r="AC237" s="122"/>
      <c r="AD237" s="122"/>
      <c r="AE237" s="122"/>
      <c r="AF237" s="122"/>
      <c r="AG237" s="122" t="s">
        <v>1181</v>
      </c>
      <c r="AH237" s="122" t="s">
        <v>493</v>
      </c>
      <c r="AI237" s="126" t="s">
        <v>3316</v>
      </c>
      <c r="AJ237" s="122" t="s">
        <v>406</v>
      </c>
      <c r="AK237" s="126" t="s">
        <v>72</v>
      </c>
      <c r="AL237" s="122" t="s">
        <v>1131</v>
      </c>
      <c r="AM237" s="130" t="s">
        <v>79</v>
      </c>
      <c r="AN237" s="122" t="s">
        <v>3343</v>
      </c>
      <c r="AO237" s="132" t="s">
        <v>418</v>
      </c>
      <c r="AP237" s="122" t="s">
        <v>161</v>
      </c>
      <c r="AQ237" s="122" t="s">
        <v>161</v>
      </c>
      <c r="AR237" s="122" t="s">
        <v>85</v>
      </c>
      <c r="AS237" s="13"/>
    </row>
    <row r="238" spans="1:45" ht="15" customHeight="1" x14ac:dyDescent="0.15">
      <c r="A238" s="13">
        <v>237</v>
      </c>
      <c r="B238" s="122" t="s">
        <v>2308</v>
      </c>
      <c r="C238" s="123" t="s">
        <v>4824</v>
      </c>
      <c r="D238" s="123">
        <v>1</v>
      </c>
      <c r="E238" s="123"/>
      <c r="F238" s="123"/>
      <c r="G238" s="123" t="s">
        <v>42</v>
      </c>
      <c r="H238" s="123" t="s">
        <v>39</v>
      </c>
      <c r="I238" s="123" t="s">
        <v>37</v>
      </c>
      <c r="J238" s="123" t="s">
        <v>41</v>
      </c>
      <c r="K238" s="123"/>
      <c r="L238" s="123"/>
      <c r="M238" s="123"/>
      <c r="N238" s="123"/>
      <c r="O238" s="123"/>
      <c r="P238" s="122" t="s">
        <v>2272</v>
      </c>
      <c r="Q238" s="122" t="s">
        <v>1179</v>
      </c>
      <c r="R238" s="122" t="s">
        <v>994</v>
      </c>
      <c r="S238" s="130" t="s">
        <v>1180</v>
      </c>
      <c r="T238" s="122" t="s">
        <v>141</v>
      </c>
      <c r="U238" s="122" t="s">
        <v>4642</v>
      </c>
      <c r="V238" s="128" t="s">
        <v>979</v>
      </c>
      <c r="W238" s="123" t="s">
        <v>4459</v>
      </c>
      <c r="X238" s="122"/>
      <c r="Y238" s="122"/>
      <c r="Z238" s="122"/>
      <c r="AA238" s="122"/>
      <c r="AB238" s="122"/>
      <c r="AC238" s="122"/>
      <c r="AD238" s="122"/>
      <c r="AE238" s="122"/>
      <c r="AF238" s="122"/>
      <c r="AG238" s="122" t="s">
        <v>1181</v>
      </c>
      <c r="AH238" s="128" t="s">
        <v>493</v>
      </c>
      <c r="AI238" s="122" t="s">
        <v>3316</v>
      </c>
      <c r="AJ238" s="122" t="s">
        <v>406</v>
      </c>
      <c r="AK238" s="126" t="s">
        <v>307</v>
      </c>
      <c r="AL238" s="127" t="s">
        <v>988</v>
      </c>
      <c r="AM238" s="122" t="s">
        <v>406</v>
      </c>
      <c r="AN238" s="122" t="s">
        <v>874</v>
      </c>
      <c r="AO238" s="122" t="s">
        <v>418</v>
      </c>
      <c r="AP238" s="122" t="s">
        <v>998</v>
      </c>
      <c r="AQ238" s="122" t="s">
        <v>1153</v>
      </c>
      <c r="AR238" s="122" t="s">
        <v>862</v>
      </c>
      <c r="AS238" s="13"/>
    </row>
    <row r="239" spans="1:45" ht="15" customHeight="1" x14ac:dyDescent="0.15">
      <c r="A239" s="13">
        <v>238</v>
      </c>
      <c r="B239" s="122" t="s">
        <v>2309</v>
      </c>
      <c r="C239" s="123" t="s">
        <v>4824</v>
      </c>
      <c r="D239" s="123">
        <v>1</v>
      </c>
      <c r="E239" s="123"/>
      <c r="F239" s="123"/>
      <c r="G239" s="123" t="s">
        <v>40</v>
      </c>
      <c r="H239" s="123" t="s">
        <v>38</v>
      </c>
      <c r="I239" s="123" t="s">
        <v>200</v>
      </c>
      <c r="J239" s="123" t="s">
        <v>42</v>
      </c>
      <c r="K239" s="123"/>
      <c r="L239" s="123"/>
      <c r="M239" s="123"/>
      <c r="N239" s="123"/>
      <c r="O239" s="123"/>
      <c r="P239" s="122" t="s">
        <v>2310</v>
      </c>
      <c r="Q239" s="122" t="s">
        <v>934</v>
      </c>
      <c r="R239" s="122" t="s">
        <v>1534</v>
      </c>
      <c r="S239" s="126" t="s">
        <v>72</v>
      </c>
      <c r="T239" s="122" t="s">
        <v>181</v>
      </c>
      <c r="U239" s="126" t="s">
        <v>4760</v>
      </c>
      <c r="V239" s="122" t="s">
        <v>1318</v>
      </c>
      <c r="W239" s="123"/>
      <c r="X239" s="122"/>
      <c r="Y239" s="122"/>
      <c r="Z239" s="122"/>
      <c r="AA239" s="122"/>
      <c r="AB239" s="122"/>
      <c r="AC239" s="122"/>
      <c r="AD239" s="122"/>
      <c r="AE239" s="122"/>
      <c r="AF239" s="122"/>
      <c r="AG239" s="122" t="s">
        <v>79</v>
      </c>
      <c r="AH239" s="122" t="s">
        <v>4165</v>
      </c>
      <c r="AI239" s="141" t="s">
        <v>184</v>
      </c>
      <c r="AJ239" s="128" t="s">
        <v>345</v>
      </c>
      <c r="AK239" s="126" t="s">
        <v>674</v>
      </c>
      <c r="AL239" s="130" t="s">
        <v>562</v>
      </c>
      <c r="AM239" s="130" t="s">
        <v>266</v>
      </c>
      <c r="AN239" s="122" t="s">
        <v>3026</v>
      </c>
      <c r="AO239" s="122" t="s">
        <v>161</v>
      </c>
      <c r="AP239" s="122" t="s">
        <v>1166</v>
      </c>
      <c r="AQ239" s="122" t="s">
        <v>418</v>
      </c>
      <c r="AR239" s="122" t="s">
        <v>209</v>
      </c>
      <c r="AS239" s="13"/>
    </row>
    <row r="240" spans="1:45" ht="15" customHeight="1" x14ac:dyDescent="0.15">
      <c r="A240" s="13">
        <v>239</v>
      </c>
      <c r="B240" s="122" t="s">
        <v>2311</v>
      </c>
      <c r="C240" s="123" t="s">
        <v>4824</v>
      </c>
      <c r="D240" s="123">
        <v>1</v>
      </c>
      <c r="E240" s="123"/>
      <c r="F240" s="123"/>
      <c r="G240" s="123" t="s">
        <v>41</v>
      </c>
      <c r="H240" s="123" t="s">
        <v>88</v>
      </c>
      <c r="I240" s="123" t="s">
        <v>42</v>
      </c>
      <c r="J240" s="123" t="s">
        <v>67</v>
      </c>
      <c r="K240" s="123"/>
      <c r="L240" s="123"/>
      <c r="M240" s="123"/>
      <c r="N240" s="123"/>
      <c r="O240" s="123"/>
      <c r="P240" s="122" t="s">
        <v>2312</v>
      </c>
      <c r="Q240" s="122" t="s">
        <v>1503</v>
      </c>
      <c r="R240" s="126" t="s">
        <v>1318</v>
      </c>
      <c r="S240" s="122" t="s">
        <v>406</v>
      </c>
      <c r="T240" s="126" t="s">
        <v>1636</v>
      </c>
      <c r="U240" s="126" t="s">
        <v>266</v>
      </c>
      <c r="V240" s="126" t="s">
        <v>3022</v>
      </c>
      <c r="W240" s="123" t="s">
        <v>4460</v>
      </c>
      <c r="X240" s="122"/>
      <c r="Y240" s="122"/>
      <c r="Z240" s="122"/>
      <c r="AA240" s="122"/>
      <c r="AB240" s="122"/>
      <c r="AC240" s="122"/>
      <c r="AD240" s="122"/>
      <c r="AE240" s="122"/>
      <c r="AF240" s="122"/>
      <c r="AG240" s="122" t="s">
        <v>1150</v>
      </c>
      <c r="AH240" s="125" t="s">
        <v>1504</v>
      </c>
      <c r="AI240" s="130" t="s">
        <v>395</v>
      </c>
      <c r="AJ240" s="122" t="s">
        <v>613</v>
      </c>
      <c r="AK240" s="126" t="s">
        <v>270</v>
      </c>
      <c r="AL240" s="126" t="s">
        <v>80</v>
      </c>
      <c r="AM240" s="130" t="s">
        <v>77</v>
      </c>
      <c r="AN240" s="122" t="s">
        <v>408</v>
      </c>
      <c r="AO240" s="122" t="s">
        <v>1153</v>
      </c>
      <c r="AP240" s="122" t="s">
        <v>418</v>
      </c>
      <c r="AQ240" s="122" t="s">
        <v>85</v>
      </c>
      <c r="AR240" s="122" t="s">
        <v>806</v>
      </c>
      <c r="AS240" s="13"/>
    </row>
    <row r="241" spans="1:45" ht="15" customHeight="1" x14ac:dyDescent="0.15">
      <c r="A241" s="13">
        <v>240</v>
      </c>
      <c r="B241" s="122" t="s">
        <v>2313</v>
      </c>
      <c r="C241" s="123" t="s">
        <v>4824</v>
      </c>
      <c r="D241" s="123">
        <v>2</v>
      </c>
      <c r="E241" s="123"/>
      <c r="F241" s="123"/>
      <c r="G241" s="123" t="s">
        <v>43</v>
      </c>
      <c r="H241" s="123" t="s">
        <v>44</v>
      </c>
      <c r="I241" s="123" t="s">
        <v>41</v>
      </c>
      <c r="J241" s="123" t="s">
        <v>120</v>
      </c>
      <c r="K241" s="123"/>
      <c r="L241" s="123"/>
      <c r="M241" s="123"/>
      <c r="N241" s="123"/>
      <c r="O241" s="123"/>
      <c r="P241" s="124" t="s">
        <v>2314</v>
      </c>
      <c r="Q241" s="125" t="s">
        <v>1383</v>
      </c>
      <c r="R241" s="122" t="s">
        <v>2315</v>
      </c>
      <c r="S241" s="127" t="s">
        <v>422</v>
      </c>
      <c r="T241" s="122" t="s">
        <v>1940</v>
      </c>
      <c r="U241" s="126" t="s">
        <v>449</v>
      </c>
      <c r="V241" s="133" t="s">
        <v>2176</v>
      </c>
      <c r="W241" s="123" t="s">
        <v>4461</v>
      </c>
      <c r="X241" s="122"/>
      <c r="Y241" s="122"/>
      <c r="Z241" s="122"/>
      <c r="AA241" s="122"/>
      <c r="AB241" s="122"/>
      <c r="AC241" s="122"/>
      <c r="AD241" s="122"/>
      <c r="AE241" s="122"/>
      <c r="AF241" s="122"/>
      <c r="AG241" s="130" t="s">
        <v>424</v>
      </c>
      <c r="AH241" s="131" t="s">
        <v>256</v>
      </c>
      <c r="AI241" s="130" t="s">
        <v>4521</v>
      </c>
      <c r="AJ241" s="122" t="s">
        <v>1941</v>
      </c>
      <c r="AK241" s="126" t="s">
        <v>201</v>
      </c>
      <c r="AL241" s="122" t="s">
        <v>63</v>
      </c>
      <c r="AM241" s="125" t="s">
        <v>547</v>
      </c>
      <c r="AN241" s="122" t="s">
        <v>2177</v>
      </c>
      <c r="AO241" s="132" t="s">
        <v>698</v>
      </c>
      <c r="AP241" s="122" t="s">
        <v>209</v>
      </c>
      <c r="AQ241" s="122" t="s">
        <v>975</v>
      </c>
      <c r="AR241" s="134" t="s">
        <v>2281</v>
      </c>
      <c r="AS241" s="13"/>
    </row>
    <row r="242" spans="1:45" ht="15" customHeight="1" x14ac:dyDescent="0.15">
      <c r="A242" s="13">
        <v>241</v>
      </c>
      <c r="B242" s="122" t="s">
        <v>2316</v>
      </c>
      <c r="C242" s="123" t="s">
        <v>4824</v>
      </c>
      <c r="D242" s="123">
        <v>2</v>
      </c>
      <c r="E242" s="123"/>
      <c r="F242" s="123"/>
      <c r="G242" s="123" t="s">
        <v>200</v>
      </c>
      <c r="H242" s="123" t="s">
        <v>43</v>
      </c>
      <c r="I242" s="123" t="s">
        <v>120</v>
      </c>
      <c r="J242" s="123" t="s">
        <v>43</v>
      </c>
      <c r="K242" s="123"/>
      <c r="L242" s="123"/>
      <c r="M242" s="123"/>
      <c r="N242" s="123"/>
      <c r="O242" s="123"/>
      <c r="P242" s="122" t="s">
        <v>1533</v>
      </c>
      <c r="Q242" s="122" t="s">
        <v>1534</v>
      </c>
      <c r="R242" s="122" t="s">
        <v>969</v>
      </c>
      <c r="S242" s="122" t="s">
        <v>4760</v>
      </c>
      <c r="T242" s="122" t="s">
        <v>1536</v>
      </c>
      <c r="U242" s="125" t="s">
        <v>970</v>
      </c>
      <c r="V242" s="132" t="s">
        <v>578</v>
      </c>
      <c r="W242" s="123" t="s">
        <v>4462</v>
      </c>
      <c r="X242" s="122"/>
      <c r="Y242" s="122"/>
      <c r="Z242" s="122"/>
      <c r="AA242" s="122"/>
      <c r="AB242" s="122"/>
      <c r="AC242" s="122"/>
      <c r="AD242" s="122"/>
      <c r="AE242" s="122"/>
      <c r="AF242" s="122"/>
      <c r="AG242" s="122" t="s">
        <v>674</v>
      </c>
      <c r="AH242" s="122" t="s">
        <v>562</v>
      </c>
      <c r="AI242" s="122" t="s">
        <v>1319</v>
      </c>
      <c r="AJ242" s="122" t="s">
        <v>2317</v>
      </c>
      <c r="AK242" s="128" t="s">
        <v>916</v>
      </c>
      <c r="AL242" s="133" t="s">
        <v>256</v>
      </c>
      <c r="AM242" s="130" t="s">
        <v>176</v>
      </c>
      <c r="AN242" s="127" t="s">
        <v>875</v>
      </c>
      <c r="AO242" s="122" t="s">
        <v>1166</v>
      </c>
      <c r="AP242" s="132" t="s">
        <v>975</v>
      </c>
      <c r="AQ242" s="122" t="s">
        <v>584</v>
      </c>
      <c r="AR242" s="134" t="s">
        <v>105</v>
      </c>
      <c r="AS242" s="13"/>
    </row>
    <row r="243" spans="1:45" ht="15" customHeight="1" x14ac:dyDescent="0.15">
      <c r="A243" s="13">
        <v>242</v>
      </c>
      <c r="B243" s="122" t="s">
        <v>2318</v>
      </c>
      <c r="C243" s="123" t="s">
        <v>4824</v>
      </c>
      <c r="D243" s="123">
        <v>0</v>
      </c>
      <c r="E243" s="123"/>
      <c r="F243" s="123"/>
      <c r="G243" s="123" t="s">
        <v>41</v>
      </c>
      <c r="H243" s="123" t="s">
        <v>88</v>
      </c>
      <c r="I243" s="123" t="s">
        <v>88</v>
      </c>
      <c r="J243" s="123" t="s">
        <v>42</v>
      </c>
      <c r="K243" s="123"/>
      <c r="L243" s="123"/>
      <c r="M243" s="123"/>
      <c r="N243" s="123"/>
      <c r="O243" s="123"/>
      <c r="P243" s="136" t="s">
        <v>2312</v>
      </c>
      <c r="Q243" s="130" t="s">
        <v>1503</v>
      </c>
      <c r="R243" s="122" t="s">
        <v>2147</v>
      </c>
      <c r="S243" s="128" t="s">
        <v>406</v>
      </c>
      <c r="T243" s="122" t="s">
        <v>1636</v>
      </c>
      <c r="U243" s="125" t="s">
        <v>398</v>
      </c>
      <c r="V243" s="128" t="s">
        <v>2319</v>
      </c>
      <c r="W243" s="123" t="s">
        <v>4463</v>
      </c>
      <c r="X243" s="122"/>
      <c r="Y243" s="122"/>
      <c r="Z243" s="122"/>
      <c r="AA243" s="122"/>
      <c r="AB243" s="122"/>
      <c r="AC243" s="122"/>
      <c r="AD243" s="122"/>
      <c r="AE243" s="122"/>
      <c r="AF243" s="122"/>
      <c r="AG243" s="125" t="s">
        <v>1150</v>
      </c>
      <c r="AH243" s="125" t="s">
        <v>1504</v>
      </c>
      <c r="AI243" s="122" t="s">
        <v>395</v>
      </c>
      <c r="AJ243" s="125" t="s">
        <v>613</v>
      </c>
      <c r="AK243" s="128" t="s">
        <v>1231</v>
      </c>
      <c r="AL243" s="125" t="s">
        <v>1199</v>
      </c>
      <c r="AM243" s="128" t="s">
        <v>1181</v>
      </c>
      <c r="AN243" s="128" t="s">
        <v>708</v>
      </c>
      <c r="AO243" s="132" t="s">
        <v>1153</v>
      </c>
      <c r="AP243" s="132" t="s">
        <v>2151</v>
      </c>
      <c r="AQ243" s="132" t="s">
        <v>418</v>
      </c>
      <c r="AR243" s="122" t="s">
        <v>2844</v>
      </c>
      <c r="AS243" s="13"/>
    </row>
    <row r="244" spans="1:45" ht="15" customHeight="1" x14ac:dyDescent="0.15">
      <c r="A244" s="13">
        <v>243</v>
      </c>
      <c r="B244" s="122" t="s">
        <v>2320</v>
      </c>
      <c r="C244" s="123" t="s">
        <v>4824</v>
      </c>
      <c r="D244" s="123">
        <v>0</v>
      </c>
      <c r="E244" s="123"/>
      <c r="F244" s="123"/>
      <c r="G244" s="123" t="s">
        <v>43</v>
      </c>
      <c r="H244" s="123" t="s">
        <v>41</v>
      </c>
      <c r="I244" s="123" t="s">
        <v>68</v>
      </c>
      <c r="J244" s="123" t="s">
        <v>42</v>
      </c>
      <c r="K244" s="123"/>
      <c r="L244" s="123"/>
      <c r="M244" s="123"/>
      <c r="N244" s="123"/>
      <c r="O244" s="123"/>
      <c r="P244" s="122" t="s">
        <v>2321</v>
      </c>
      <c r="Q244" s="124" t="s">
        <v>4390</v>
      </c>
      <c r="R244" s="122" t="s">
        <v>80</v>
      </c>
      <c r="S244" s="129" t="s">
        <v>707</v>
      </c>
      <c r="T244" s="122" t="s">
        <v>196</v>
      </c>
      <c r="U244" s="122" t="s">
        <v>171</v>
      </c>
      <c r="V244" s="122" t="s">
        <v>1034</v>
      </c>
      <c r="W244" s="123"/>
      <c r="X244" s="122"/>
      <c r="Y244" s="122"/>
      <c r="Z244" s="122"/>
      <c r="AA244" s="122"/>
      <c r="AB244" s="122"/>
      <c r="AC244" s="122"/>
      <c r="AD244" s="122"/>
      <c r="AE244" s="122"/>
      <c r="AF244" s="122"/>
      <c r="AG244" s="128" t="s">
        <v>101</v>
      </c>
      <c r="AH244" s="122" t="s">
        <v>1000</v>
      </c>
      <c r="AI244" s="126" t="s">
        <v>429</v>
      </c>
      <c r="AJ244" s="122" t="s">
        <v>338</v>
      </c>
      <c r="AK244" s="122" t="s">
        <v>195</v>
      </c>
      <c r="AL244" s="122" t="s">
        <v>338</v>
      </c>
      <c r="AM244" s="122" t="s">
        <v>1922</v>
      </c>
      <c r="AN244" s="122" t="s">
        <v>194</v>
      </c>
      <c r="AO244" s="132" t="s">
        <v>584</v>
      </c>
      <c r="AP244" s="122" t="s">
        <v>816</v>
      </c>
      <c r="AQ244" s="122" t="s">
        <v>418</v>
      </c>
      <c r="AR244" s="134" t="s">
        <v>2151</v>
      </c>
      <c r="AS244" s="13"/>
    </row>
    <row r="245" spans="1:45" ht="15" customHeight="1" x14ac:dyDescent="0.15">
      <c r="A245" s="13">
        <v>244</v>
      </c>
      <c r="B245" s="122" t="s">
        <v>2322</v>
      </c>
      <c r="C245" s="123" t="s">
        <v>4824</v>
      </c>
      <c r="D245" s="123">
        <v>2</v>
      </c>
      <c r="E245" s="123"/>
      <c r="F245" s="123"/>
      <c r="G245" s="123" t="s">
        <v>42</v>
      </c>
      <c r="H245" s="123" t="s">
        <v>39</v>
      </c>
      <c r="I245" s="123" t="s">
        <v>67</v>
      </c>
      <c r="J245" s="123" t="s">
        <v>44</v>
      </c>
      <c r="K245" s="123"/>
      <c r="L245" s="123"/>
      <c r="M245" s="123"/>
      <c r="N245" s="123"/>
      <c r="O245" s="123"/>
      <c r="P245" s="122" t="s">
        <v>2272</v>
      </c>
      <c r="Q245" s="125" t="s">
        <v>1179</v>
      </c>
      <c r="R245" s="126" t="s">
        <v>808</v>
      </c>
      <c r="S245" s="128" t="s">
        <v>1180</v>
      </c>
      <c r="T245" s="122" t="s">
        <v>141</v>
      </c>
      <c r="U245" s="130" t="s">
        <v>379</v>
      </c>
      <c r="V245" s="126" t="s">
        <v>174</v>
      </c>
      <c r="W245" s="123" t="s">
        <v>4464</v>
      </c>
      <c r="X245" s="122"/>
      <c r="Y245" s="122"/>
      <c r="Z245" s="122"/>
      <c r="AA245" s="122"/>
      <c r="AB245" s="122"/>
      <c r="AC245" s="122"/>
      <c r="AD245" s="122"/>
      <c r="AE245" s="122"/>
      <c r="AF245" s="122"/>
      <c r="AG245" s="125" t="s">
        <v>1181</v>
      </c>
      <c r="AH245" s="128" t="s">
        <v>493</v>
      </c>
      <c r="AI245" s="135" t="s">
        <v>3316</v>
      </c>
      <c r="AJ245" s="122" t="s">
        <v>406</v>
      </c>
      <c r="AK245" s="128" t="s">
        <v>3022</v>
      </c>
      <c r="AL245" s="122" t="s">
        <v>2916</v>
      </c>
      <c r="AM245" s="126" t="s">
        <v>175</v>
      </c>
      <c r="AN245" s="122" t="s">
        <v>155</v>
      </c>
      <c r="AO245" s="132" t="s">
        <v>418</v>
      </c>
      <c r="AP245" s="132" t="s">
        <v>85</v>
      </c>
      <c r="AQ245" s="122" t="s">
        <v>959</v>
      </c>
      <c r="AR245" s="134" t="s">
        <v>161</v>
      </c>
      <c r="AS245" s="13"/>
    </row>
    <row r="246" spans="1:45" ht="15" customHeight="1" x14ac:dyDescent="0.15">
      <c r="A246" s="13">
        <v>245</v>
      </c>
      <c r="B246" s="122" t="s">
        <v>2323</v>
      </c>
      <c r="C246" s="123" t="s">
        <v>4824</v>
      </c>
      <c r="D246" s="123">
        <v>0</v>
      </c>
      <c r="E246" s="123"/>
      <c r="F246" s="123"/>
      <c r="G246" s="123" t="s">
        <v>41</v>
      </c>
      <c r="H246" s="123" t="s">
        <v>41</v>
      </c>
      <c r="I246" s="123" t="s">
        <v>44</v>
      </c>
      <c r="J246" s="123" t="s">
        <v>39</v>
      </c>
      <c r="K246" s="123"/>
      <c r="L246" s="123"/>
      <c r="M246" s="123"/>
      <c r="N246" s="123"/>
      <c r="O246" s="123"/>
      <c r="P246" s="122" t="s">
        <v>2324</v>
      </c>
      <c r="Q246" s="122" t="s">
        <v>979</v>
      </c>
      <c r="R246" s="122" t="s">
        <v>139</v>
      </c>
      <c r="S246" s="122" t="s">
        <v>406</v>
      </c>
      <c r="T246" s="122" t="s">
        <v>1149</v>
      </c>
      <c r="U246" s="122" t="s">
        <v>140</v>
      </c>
      <c r="V246" s="130" t="s">
        <v>141</v>
      </c>
      <c r="W246" s="123"/>
      <c r="X246" s="122"/>
      <c r="Y246" s="122"/>
      <c r="Z246" s="122"/>
      <c r="AA246" s="122"/>
      <c r="AB246" s="122"/>
      <c r="AC246" s="122"/>
      <c r="AD246" s="122"/>
      <c r="AE246" s="122"/>
      <c r="AF246" s="122"/>
      <c r="AG246" s="122" t="s">
        <v>1150</v>
      </c>
      <c r="AH246" s="122" t="s">
        <v>1151</v>
      </c>
      <c r="AI246" s="133" t="s">
        <v>493</v>
      </c>
      <c r="AJ246" s="122" t="s">
        <v>602</v>
      </c>
      <c r="AK246" s="128" t="s">
        <v>148</v>
      </c>
      <c r="AL246" s="122" t="s">
        <v>149</v>
      </c>
      <c r="AM246" s="122" t="s">
        <v>3316</v>
      </c>
      <c r="AN246" s="122" t="s">
        <v>151</v>
      </c>
      <c r="AO246" s="122" t="s">
        <v>1153</v>
      </c>
      <c r="AP246" s="122" t="s">
        <v>349</v>
      </c>
      <c r="AQ246" s="132" t="s">
        <v>1170</v>
      </c>
      <c r="AR246" s="122" t="s">
        <v>442</v>
      </c>
      <c r="AS246" s="13"/>
    </row>
    <row r="247" spans="1:45" ht="15" customHeight="1" x14ac:dyDescent="0.15">
      <c r="A247" s="13">
        <v>246</v>
      </c>
      <c r="B247" s="122" t="s">
        <v>2325</v>
      </c>
      <c r="C247" s="123" t="s">
        <v>4824</v>
      </c>
      <c r="D247" s="123">
        <v>2</v>
      </c>
      <c r="E247" s="123"/>
      <c r="F247" s="123"/>
      <c r="G247" s="123" t="s">
        <v>136</v>
      </c>
      <c r="H247" s="123" t="s">
        <v>41</v>
      </c>
      <c r="I247" s="123" t="s">
        <v>120</v>
      </c>
      <c r="J247" s="123" t="s">
        <v>39</v>
      </c>
      <c r="K247" s="123"/>
      <c r="L247" s="123"/>
      <c r="M247" s="123"/>
      <c r="N247" s="123"/>
      <c r="O247" s="123"/>
      <c r="P247" s="122" t="s">
        <v>2326</v>
      </c>
      <c r="Q247" s="126" t="s">
        <v>624</v>
      </c>
      <c r="R247" s="130" t="s">
        <v>2176</v>
      </c>
      <c r="S247" s="130" t="s">
        <v>4750</v>
      </c>
      <c r="T247" s="126" t="s">
        <v>1578</v>
      </c>
      <c r="U247" s="128" t="s">
        <v>547</v>
      </c>
      <c r="V247" s="125" t="s">
        <v>2177</v>
      </c>
      <c r="W247" s="123"/>
      <c r="X247" s="122"/>
      <c r="Y247" s="122"/>
      <c r="Z247" s="122"/>
      <c r="AA247" s="122"/>
      <c r="AB247" s="122"/>
      <c r="AC247" s="122"/>
      <c r="AD247" s="122"/>
      <c r="AE247" s="122"/>
      <c r="AF247" s="122"/>
      <c r="AG247" s="128" t="s">
        <v>330</v>
      </c>
      <c r="AH247" s="128" t="s">
        <v>625</v>
      </c>
      <c r="AI247" s="130" t="s">
        <v>309</v>
      </c>
      <c r="AJ247" s="122" t="s">
        <v>2327</v>
      </c>
      <c r="AK247" s="125" t="s">
        <v>3761</v>
      </c>
      <c r="AL247" s="125" t="s">
        <v>2178</v>
      </c>
      <c r="AM247" s="122" t="s">
        <v>110</v>
      </c>
      <c r="AN247" s="122" t="s">
        <v>2179</v>
      </c>
      <c r="AO247" s="132" t="s">
        <v>336</v>
      </c>
      <c r="AP247" s="132" t="s">
        <v>975</v>
      </c>
      <c r="AQ247" s="122" t="s">
        <v>2281</v>
      </c>
      <c r="AR247" s="122" t="s">
        <v>925</v>
      </c>
      <c r="AS247" s="13"/>
    </row>
    <row r="248" spans="1:45" ht="15" customHeight="1" x14ac:dyDescent="0.15">
      <c r="A248" s="13">
        <v>247</v>
      </c>
      <c r="B248" s="122" t="s">
        <v>2328</v>
      </c>
      <c r="C248" s="123" t="s">
        <v>4824</v>
      </c>
      <c r="D248" s="123">
        <v>0</v>
      </c>
      <c r="E248" s="123"/>
      <c r="F248" s="123"/>
      <c r="G248" s="123" t="s">
        <v>68</v>
      </c>
      <c r="H248" s="123" t="s">
        <v>42</v>
      </c>
      <c r="I248" s="123" t="s">
        <v>37</v>
      </c>
      <c r="J248" s="123" t="s">
        <v>68</v>
      </c>
      <c r="K248" s="123"/>
      <c r="L248" s="123"/>
      <c r="M248" s="123"/>
      <c r="N248" s="123"/>
      <c r="O248" s="123"/>
      <c r="P248" s="125" t="s">
        <v>2329</v>
      </c>
      <c r="Q248" s="127" t="s">
        <v>626</v>
      </c>
      <c r="R248" s="124" t="s">
        <v>4165</v>
      </c>
      <c r="S248" s="130" t="s">
        <v>171</v>
      </c>
      <c r="T248" s="124" t="s">
        <v>717</v>
      </c>
      <c r="U248" s="137" t="s">
        <v>307</v>
      </c>
      <c r="V248" s="122" t="s">
        <v>171</v>
      </c>
      <c r="W248" s="123"/>
      <c r="X248" s="122"/>
      <c r="Y248" s="122"/>
      <c r="Z248" s="122"/>
      <c r="AA248" s="122"/>
      <c r="AB248" s="122"/>
      <c r="AC248" s="122"/>
      <c r="AD248" s="122"/>
      <c r="AE248" s="122"/>
      <c r="AF248" s="122"/>
      <c r="AG248" s="128" t="s">
        <v>195</v>
      </c>
      <c r="AH248" s="122" t="s">
        <v>1087</v>
      </c>
      <c r="AI248" s="122" t="s">
        <v>413</v>
      </c>
      <c r="AJ248" s="122" t="s">
        <v>2330</v>
      </c>
      <c r="AK248" s="128" t="s">
        <v>144</v>
      </c>
      <c r="AL248" s="122" t="s">
        <v>586</v>
      </c>
      <c r="AM248" s="130" t="s">
        <v>195</v>
      </c>
      <c r="AN248" s="122" t="s">
        <v>1688</v>
      </c>
      <c r="AO248" s="132" t="s">
        <v>816</v>
      </c>
      <c r="AP248" s="132" t="s">
        <v>560</v>
      </c>
      <c r="AQ248" s="132" t="s">
        <v>816</v>
      </c>
      <c r="AR248" s="134" t="s">
        <v>3041</v>
      </c>
      <c r="AS248" s="13"/>
    </row>
    <row r="249" spans="1:45" ht="15" customHeight="1" x14ac:dyDescent="0.15">
      <c r="A249" s="13">
        <v>248</v>
      </c>
      <c r="B249" s="122" t="s">
        <v>2331</v>
      </c>
      <c r="C249" s="123" t="s">
        <v>4824</v>
      </c>
      <c r="D249" s="123">
        <v>0</v>
      </c>
      <c r="E249" s="123"/>
      <c r="F249" s="123"/>
      <c r="G249" s="123" t="s">
        <v>37</v>
      </c>
      <c r="H249" s="123" t="s">
        <v>42</v>
      </c>
      <c r="I249" s="123" t="s">
        <v>44</v>
      </c>
      <c r="J249" s="123" t="s">
        <v>200</v>
      </c>
      <c r="K249" s="123"/>
      <c r="L249" s="123"/>
      <c r="M249" s="123"/>
      <c r="N249" s="123"/>
      <c r="O249" s="123"/>
      <c r="P249" s="122" t="s">
        <v>2332</v>
      </c>
      <c r="Q249" s="133" t="s">
        <v>1298</v>
      </c>
      <c r="R249" s="125" t="s">
        <v>2333</v>
      </c>
      <c r="S249" s="135" t="s">
        <v>137</v>
      </c>
      <c r="T249" s="128" t="s">
        <v>1318</v>
      </c>
      <c r="U249" s="126" t="s">
        <v>542</v>
      </c>
      <c r="V249" s="122" t="s">
        <v>1534</v>
      </c>
      <c r="W249" s="123"/>
      <c r="X249" s="122"/>
      <c r="Y249" s="122"/>
      <c r="Z249" s="122"/>
      <c r="AA249" s="122"/>
      <c r="AB249" s="122"/>
      <c r="AC249" s="122"/>
      <c r="AD249" s="122"/>
      <c r="AE249" s="122"/>
      <c r="AF249" s="122"/>
      <c r="AG249" s="128" t="s">
        <v>3438</v>
      </c>
      <c r="AH249" s="132" t="s">
        <v>3269</v>
      </c>
      <c r="AI249" s="128" t="s">
        <v>266</v>
      </c>
      <c r="AJ249" s="122" t="s">
        <v>72</v>
      </c>
      <c r="AK249" s="130" t="s">
        <v>446</v>
      </c>
      <c r="AL249" s="126" t="s">
        <v>139</v>
      </c>
      <c r="AM249" s="128" t="s">
        <v>4760</v>
      </c>
      <c r="AN249" s="122" t="s">
        <v>2334</v>
      </c>
      <c r="AO249" s="132" t="s">
        <v>64</v>
      </c>
      <c r="AP249" s="122" t="s">
        <v>464</v>
      </c>
      <c r="AQ249" s="132" t="s">
        <v>1166</v>
      </c>
      <c r="AR249" s="122" t="s">
        <v>336</v>
      </c>
      <c r="AS249" s="13"/>
    </row>
    <row r="250" spans="1:45" ht="15" customHeight="1" x14ac:dyDescent="0.15">
      <c r="A250" s="13">
        <v>249</v>
      </c>
      <c r="B250" s="122" t="s">
        <v>2335</v>
      </c>
      <c r="C250" s="123" t="s">
        <v>4824</v>
      </c>
      <c r="D250" s="123">
        <v>2</v>
      </c>
      <c r="E250" s="123"/>
      <c r="F250" s="123"/>
      <c r="G250" s="123" t="s">
        <v>44</v>
      </c>
      <c r="H250" s="123" t="s">
        <v>136</v>
      </c>
      <c r="I250" s="123" t="s">
        <v>40</v>
      </c>
      <c r="J250" s="123" t="s">
        <v>38</v>
      </c>
      <c r="K250" s="123"/>
      <c r="L250" s="123"/>
      <c r="M250" s="123"/>
      <c r="N250" s="123"/>
      <c r="O250" s="123"/>
      <c r="P250" s="124" t="s">
        <v>2336</v>
      </c>
      <c r="Q250" s="133" t="s">
        <v>3345</v>
      </c>
      <c r="R250" s="122" t="s">
        <v>1995</v>
      </c>
      <c r="S250" s="135" t="s">
        <v>81</v>
      </c>
      <c r="T250" s="130" t="s">
        <v>660</v>
      </c>
      <c r="U250" s="133" t="s">
        <v>182</v>
      </c>
      <c r="V250" s="122" t="s">
        <v>613</v>
      </c>
      <c r="W250" s="123"/>
      <c r="X250" s="122"/>
      <c r="Y250" s="122"/>
      <c r="Z250" s="122"/>
      <c r="AA250" s="122"/>
      <c r="AB250" s="122"/>
      <c r="AC250" s="122"/>
      <c r="AD250" s="122"/>
      <c r="AE250" s="122"/>
      <c r="AF250" s="122"/>
      <c r="AG250" s="128" t="s">
        <v>158</v>
      </c>
      <c r="AH250" s="132" t="s">
        <v>159</v>
      </c>
      <c r="AI250" s="130" t="s">
        <v>663</v>
      </c>
      <c r="AJ250" s="128" t="s">
        <v>57</v>
      </c>
      <c r="AK250" s="140" t="s">
        <v>155</v>
      </c>
      <c r="AL250" s="125" t="s">
        <v>49</v>
      </c>
      <c r="AM250" s="133" t="s">
        <v>615</v>
      </c>
      <c r="AN250" s="130" t="s">
        <v>456</v>
      </c>
      <c r="AO250" s="132" t="s">
        <v>349</v>
      </c>
      <c r="AP250" s="132" t="s">
        <v>161</v>
      </c>
      <c r="AQ250" s="122" t="s">
        <v>621</v>
      </c>
      <c r="AR250" s="122" t="s">
        <v>2195</v>
      </c>
      <c r="AS250" s="13"/>
    </row>
    <row r="251" spans="1:45" ht="15" customHeight="1" x14ac:dyDescent="0.15">
      <c r="A251" s="13">
        <v>250</v>
      </c>
      <c r="B251" s="122" t="s">
        <v>2337</v>
      </c>
      <c r="C251" s="123" t="s">
        <v>4824</v>
      </c>
      <c r="D251" s="123">
        <v>2</v>
      </c>
      <c r="E251" s="123"/>
      <c r="F251" s="123"/>
      <c r="G251" s="123" t="s">
        <v>120</v>
      </c>
      <c r="H251" s="123" t="s">
        <v>38</v>
      </c>
      <c r="I251" s="123" t="s">
        <v>87</v>
      </c>
      <c r="J251" s="123" t="s">
        <v>38</v>
      </c>
      <c r="K251" s="123"/>
      <c r="L251" s="123"/>
      <c r="M251" s="123"/>
      <c r="N251" s="123"/>
      <c r="O251" s="123"/>
      <c r="P251" s="122" t="s">
        <v>2338</v>
      </c>
      <c r="Q251" s="125" t="s">
        <v>2339</v>
      </c>
      <c r="R251" s="122" t="s">
        <v>2340</v>
      </c>
      <c r="S251" s="128" t="s">
        <v>4557</v>
      </c>
      <c r="T251" s="137" t="s">
        <v>670</v>
      </c>
      <c r="U251" s="130" t="s">
        <v>3775</v>
      </c>
      <c r="V251" s="122" t="s">
        <v>2341</v>
      </c>
      <c r="W251" s="123"/>
      <c r="X251" s="122"/>
      <c r="Y251" s="122"/>
      <c r="Z251" s="122"/>
      <c r="AA251" s="122"/>
      <c r="AB251" s="122"/>
      <c r="AC251" s="122"/>
      <c r="AD251" s="122"/>
      <c r="AE251" s="122"/>
      <c r="AF251" s="122"/>
      <c r="AG251" s="125" t="s">
        <v>1645</v>
      </c>
      <c r="AH251" s="128" t="s">
        <v>270</v>
      </c>
      <c r="AI251" s="135" t="s">
        <v>4519</v>
      </c>
      <c r="AJ251" s="126" t="s">
        <v>2342</v>
      </c>
      <c r="AK251" s="128" t="s">
        <v>157</v>
      </c>
      <c r="AL251" s="133" t="s">
        <v>1264</v>
      </c>
      <c r="AM251" s="122" t="s">
        <v>2134</v>
      </c>
      <c r="AN251" s="122" t="s">
        <v>2343</v>
      </c>
      <c r="AO251" s="132" t="s">
        <v>975</v>
      </c>
      <c r="AP251" s="132" t="s">
        <v>1104</v>
      </c>
      <c r="AQ251" s="132" t="s">
        <v>1620</v>
      </c>
      <c r="AR251" s="122" t="s">
        <v>925</v>
      </c>
      <c r="AS251" s="13"/>
    </row>
    <row r="252" spans="1:45" ht="15" customHeight="1" x14ac:dyDescent="0.15">
      <c r="A252" s="13">
        <v>251</v>
      </c>
      <c r="B252" s="122" t="s">
        <v>2344</v>
      </c>
      <c r="C252" s="123" t="s">
        <v>4824</v>
      </c>
      <c r="D252" s="123">
        <v>2</v>
      </c>
      <c r="E252" s="123"/>
      <c r="F252" s="123"/>
      <c r="G252" s="123" t="s">
        <v>40</v>
      </c>
      <c r="H252" s="123" t="s">
        <v>44</v>
      </c>
      <c r="I252" s="123" t="s">
        <v>42</v>
      </c>
      <c r="J252" s="123" t="s">
        <v>39</v>
      </c>
      <c r="K252" s="123"/>
      <c r="L252" s="123"/>
      <c r="M252" s="123"/>
      <c r="N252" s="123"/>
      <c r="O252" s="123"/>
      <c r="P252" s="125" t="s">
        <v>216</v>
      </c>
      <c r="Q252" s="127" t="s">
        <v>222</v>
      </c>
      <c r="R252" s="136" t="s">
        <v>266</v>
      </c>
      <c r="S252" s="130" t="s">
        <v>79</v>
      </c>
      <c r="T252" s="124" t="s">
        <v>82</v>
      </c>
      <c r="U252" s="130" t="s">
        <v>270</v>
      </c>
      <c r="V252" s="122" t="s">
        <v>984</v>
      </c>
      <c r="W252" s="123" t="s">
        <v>4465</v>
      </c>
      <c r="X252" s="122"/>
      <c r="Y252" s="122"/>
      <c r="Z252" s="122"/>
      <c r="AA252" s="122"/>
      <c r="AB252" s="122"/>
      <c r="AC252" s="122"/>
      <c r="AD252" s="122"/>
      <c r="AE252" s="122"/>
      <c r="AF252" s="122"/>
      <c r="AG252" s="128" t="s">
        <v>115</v>
      </c>
      <c r="AH252" s="122" t="s">
        <v>740</v>
      </c>
      <c r="AI252" s="122" t="s">
        <v>148</v>
      </c>
      <c r="AJ252" s="122" t="s">
        <v>741</v>
      </c>
      <c r="AK252" s="128" t="s">
        <v>409</v>
      </c>
      <c r="AL252" s="122" t="s">
        <v>410</v>
      </c>
      <c r="AM252" s="133" t="s">
        <v>362</v>
      </c>
      <c r="AN252" s="122" t="s">
        <v>335</v>
      </c>
      <c r="AO252" s="132" t="s">
        <v>161</v>
      </c>
      <c r="AP252" s="132" t="s">
        <v>418</v>
      </c>
      <c r="AQ252" s="122" t="s">
        <v>1170</v>
      </c>
      <c r="AR252" s="122" t="s">
        <v>3031</v>
      </c>
      <c r="AS252" s="13"/>
    </row>
    <row r="253" spans="1:45" ht="15" customHeight="1" x14ac:dyDescent="0.15">
      <c r="A253" s="13">
        <v>252</v>
      </c>
      <c r="B253" s="122" t="s">
        <v>3042</v>
      </c>
      <c r="C253" s="123" t="s">
        <v>4824</v>
      </c>
      <c r="D253" s="123">
        <v>0</v>
      </c>
      <c r="E253" s="123"/>
      <c r="F253" s="123"/>
      <c r="G253" s="123" t="s">
        <v>40</v>
      </c>
      <c r="H253" s="123" t="s">
        <v>44</v>
      </c>
      <c r="I253" s="123" t="s">
        <v>42</v>
      </c>
      <c r="J253" s="123" t="s">
        <v>44</v>
      </c>
      <c r="K253" s="123"/>
      <c r="L253" s="123"/>
      <c r="M253" s="123"/>
      <c r="N253" s="123"/>
      <c r="O253" s="123"/>
      <c r="P253" s="122" t="s">
        <v>1775</v>
      </c>
      <c r="Q253" s="124" t="s">
        <v>264</v>
      </c>
      <c r="R253" s="128" t="s">
        <v>3043</v>
      </c>
      <c r="S253" s="133" t="s">
        <v>79</v>
      </c>
      <c r="T253" s="122" t="s">
        <v>3172</v>
      </c>
      <c r="U253" s="130" t="s">
        <v>2863</v>
      </c>
      <c r="V253" s="130" t="s">
        <v>2864</v>
      </c>
      <c r="W253" s="123" t="s">
        <v>4466</v>
      </c>
      <c r="X253" s="122"/>
      <c r="Y253" s="122"/>
      <c r="Z253" s="122"/>
      <c r="AA253" s="122"/>
      <c r="AB253" s="122"/>
      <c r="AC253" s="122"/>
      <c r="AD253" s="122"/>
      <c r="AE253" s="122"/>
      <c r="AF253" s="122"/>
      <c r="AG253" s="135" t="s">
        <v>115</v>
      </c>
      <c r="AH253" s="130" t="s">
        <v>4390</v>
      </c>
      <c r="AI253" s="135" t="s">
        <v>183</v>
      </c>
      <c r="AJ253" s="122" t="s">
        <v>3022</v>
      </c>
      <c r="AK253" s="128" t="s">
        <v>1318</v>
      </c>
      <c r="AL253" s="126" t="s">
        <v>2865</v>
      </c>
      <c r="AM253" s="128" t="s">
        <v>4641</v>
      </c>
      <c r="AN253" s="122" t="s">
        <v>826</v>
      </c>
      <c r="AO253" s="132" t="s">
        <v>161</v>
      </c>
      <c r="AP253" s="132" t="s">
        <v>418</v>
      </c>
      <c r="AQ253" s="132" t="s">
        <v>295</v>
      </c>
      <c r="AR253" s="122" t="s">
        <v>161</v>
      </c>
      <c r="AS253" s="13"/>
    </row>
    <row r="254" spans="1:45" ht="15" customHeight="1" x14ac:dyDescent="0.15">
      <c r="A254" s="13">
        <v>253</v>
      </c>
      <c r="B254" s="122" t="s">
        <v>2345</v>
      </c>
      <c r="C254" s="123" t="s">
        <v>4824</v>
      </c>
      <c r="D254" s="123">
        <v>0</v>
      </c>
      <c r="E254" s="123"/>
      <c r="F254" s="123"/>
      <c r="G254" s="123" t="s">
        <v>43</v>
      </c>
      <c r="H254" s="123" t="s">
        <v>88</v>
      </c>
      <c r="I254" s="123" t="s">
        <v>39</v>
      </c>
      <c r="J254" s="123" t="s">
        <v>39</v>
      </c>
      <c r="K254" s="123"/>
      <c r="L254" s="123"/>
      <c r="M254" s="123"/>
      <c r="N254" s="123"/>
      <c r="O254" s="123"/>
      <c r="P254" s="122" t="s">
        <v>2346</v>
      </c>
      <c r="Q254" s="122" t="s">
        <v>422</v>
      </c>
      <c r="R254" s="130" t="s">
        <v>2347</v>
      </c>
      <c r="S254" s="135" t="s">
        <v>424</v>
      </c>
      <c r="T254" s="122" t="s">
        <v>398</v>
      </c>
      <c r="U254" s="133" t="s">
        <v>2348</v>
      </c>
      <c r="V254" s="126" t="s">
        <v>3344</v>
      </c>
      <c r="W254" s="123" t="s">
        <v>4467</v>
      </c>
      <c r="X254" s="122"/>
      <c r="Y254" s="122"/>
      <c r="Z254" s="122"/>
      <c r="AA254" s="122"/>
      <c r="AB254" s="122"/>
      <c r="AC254" s="122"/>
      <c r="AD254" s="122"/>
      <c r="AE254" s="122"/>
      <c r="AF254" s="122"/>
      <c r="AG254" s="128" t="s">
        <v>693</v>
      </c>
      <c r="AH254" s="133" t="s">
        <v>694</v>
      </c>
      <c r="AI254" s="125" t="s">
        <v>1231</v>
      </c>
      <c r="AJ254" s="122" t="s">
        <v>497</v>
      </c>
      <c r="AK254" s="133" t="s">
        <v>141</v>
      </c>
      <c r="AL254" s="125" t="s">
        <v>2349</v>
      </c>
      <c r="AM254" s="126" t="s">
        <v>51</v>
      </c>
      <c r="AN254" s="128" t="s">
        <v>2350</v>
      </c>
      <c r="AO254" s="132" t="s">
        <v>698</v>
      </c>
      <c r="AP254" s="132" t="s">
        <v>1170</v>
      </c>
      <c r="AQ254" s="122" t="s">
        <v>766</v>
      </c>
      <c r="AR254" s="122" t="s">
        <v>161</v>
      </c>
      <c r="AS254" s="13"/>
    </row>
    <row r="255" spans="1:45" ht="15" customHeight="1" x14ac:dyDescent="0.15">
      <c r="A255" s="13">
        <v>254</v>
      </c>
      <c r="B255" s="122" t="s">
        <v>2351</v>
      </c>
      <c r="C255" s="123" t="s">
        <v>4824</v>
      </c>
      <c r="D255" s="123">
        <v>2</v>
      </c>
      <c r="E255" s="123"/>
      <c r="F255" s="123"/>
      <c r="G255" s="123" t="s">
        <v>38</v>
      </c>
      <c r="H255" s="123" t="s">
        <v>41</v>
      </c>
      <c r="I255" s="123" t="s">
        <v>37</v>
      </c>
      <c r="J255" s="123" t="s">
        <v>42</v>
      </c>
      <c r="K255" s="123"/>
      <c r="L255" s="123"/>
      <c r="M255" s="123"/>
      <c r="N255" s="123"/>
      <c r="O255" s="123"/>
      <c r="P255" s="122" t="s">
        <v>2352</v>
      </c>
      <c r="Q255" s="122" t="s">
        <v>2353</v>
      </c>
      <c r="R255" s="122" t="s">
        <v>137</v>
      </c>
      <c r="S255" s="126" t="s">
        <v>613</v>
      </c>
      <c r="T255" s="122" t="s">
        <v>669</v>
      </c>
      <c r="U255" s="130" t="s">
        <v>3438</v>
      </c>
      <c r="V255" s="122" t="s">
        <v>2354</v>
      </c>
      <c r="W255" s="123" t="s">
        <v>4468</v>
      </c>
      <c r="X255" s="122"/>
      <c r="Y255" s="122"/>
      <c r="Z255" s="122"/>
      <c r="AA255" s="122"/>
      <c r="AB255" s="122"/>
      <c r="AC255" s="122"/>
      <c r="AD255" s="122"/>
      <c r="AE255" s="122"/>
      <c r="AF255" s="122"/>
      <c r="AG255" s="122" t="s">
        <v>615</v>
      </c>
      <c r="AH255" s="122" t="s">
        <v>504</v>
      </c>
      <c r="AI255" s="141" t="s">
        <v>562</v>
      </c>
      <c r="AJ255" s="128" t="s">
        <v>1647</v>
      </c>
      <c r="AK255" s="122" t="s">
        <v>57</v>
      </c>
      <c r="AL255" s="122" t="s">
        <v>4520</v>
      </c>
      <c r="AM255" s="122" t="s">
        <v>2355</v>
      </c>
      <c r="AN255" s="128" t="s">
        <v>1469</v>
      </c>
      <c r="AO255" s="122" t="s">
        <v>621</v>
      </c>
      <c r="AP255" s="122" t="s">
        <v>64</v>
      </c>
      <c r="AQ255" s="122" t="s">
        <v>418</v>
      </c>
      <c r="AR255" s="134" t="s">
        <v>161</v>
      </c>
      <c r="AS255" s="13"/>
    </row>
    <row r="256" spans="1:45" ht="15" customHeight="1" x14ac:dyDescent="0.15">
      <c r="A256" s="13">
        <v>255</v>
      </c>
      <c r="B256" s="122" t="s">
        <v>2356</v>
      </c>
      <c r="C256" s="123" t="s">
        <v>4824</v>
      </c>
      <c r="D256" s="123">
        <v>1</v>
      </c>
      <c r="E256" s="123"/>
      <c r="F256" s="123"/>
      <c r="G256" s="123" t="s">
        <v>44</v>
      </c>
      <c r="H256" s="123" t="s">
        <v>41</v>
      </c>
      <c r="I256" s="123" t="s">
        <v>39</v>
      </c>
      <c r="J256" s="123" t="s">
        <v>42</v>
      </c>
      <c r="K256" s="123"/>
      <c r="L256" s="123"/>
      <c r="M256" s="123"/>
      <c r="N256" s="123"/>
      <c r="O256" s="123"/>
      <c r="P256" s="125" t="s">
        <v>441</v>
      </c>
      <c r="Q256" s="127" t="s">
        <v>3345</v>
      </c>
      <c r="R256" s="128" t="s">
        <v>1705</v>
      </c>
      <c r="S256" s="130" t="s">
        <v>81</v>
      </c>
      <c r="T256" s="124" t="s">
        <v>644</v>
      </c>
      <c r="U256" s="130" t="s">
        <v>110</v>
      </c>
      <c r="V256" s="128" t="s">
        <v>1254</v>
      </c>
      <c r="W256" s="123" t="s">
        <v>4469</v>
      </c>
      <c r="X256" s="122"/>
      <c r="Y256" s="122"/>
      <c r="Z256" s="122"/>
      <c r="AA256" s="122"/>
      <c r="AB256" s="122"/>
      <c r="AC256" s="122"/>
      <c r="AD256" s="122"/>
      <c r="AE256" s="122"/>
      <c r="AF256" s="122"/>
      <c r="AG256" s="128" t="s">
        <v>158</v>
      </c>
      <c r="AH256" s="122" t="s">
        <v>159</v>
      </c>
      <c r="AI256" s="122" t="s">
        <v>196</v>
      </c>
      <c r="AJ256" s="122" t="s">
        <v>1890</v>
      </c>
      <c r="AK256" s="128" t="s">
        <v>114</v>
      </c>
      <c r="AL256" s="126" t="s">
        <v>2278</v>
      </c>
      <c r="AM256" s="122" t="s">
        <v>266</v>
      </c>
      <c r="AN256" s="122" t="s">
        <v>711</v>
      </c>
      <c r="AO256" s="132" t="s">
        <v>349</v>
      </c>
      <c r="AP256" s="132" t="s">
        <v>2281</v>
      </c>
      <c r="AQ256" s="122" t="s">
        <v>418</v>
      </c>
      <c r="AR256" s="122" t="s">
        <v>418</v>
      </c>
      <c r="AS256" s="13"/>
    </row>
    <row r="257" spans="1:45" ht="15" customHeight="1" x14ac:dyDescent="0.15">
      <c r="A257" s="13">
        <v>256</v>
      </c>
      <c r="B257" s="122" t="s">
        <v>3266</v>
      </c>
      <c r="C257" s="123" t="s">
        <v>4824</v>
      </c>
      <c r="D257" s="123">
        <v>0</v>
      </c>
      <c r="E257" s="123"/>
      <c r="F257" s="123"/>
      <c r="G257" s="123" t="s">
        <v>42</v>
      </c>
      <c r="H257" s="123" t="s">
        <v>44</v>
      </c>
      <c r="I257" s="123" t="s">
        <v>136</v>
      </c>
      <c r="J257" s="123" t="s">
        <v>88</v>
      </c>
      <c r="K257" s="123"/>
      <c r="L257" s="123"/>
      <c r="M257" s="123"/>
      <c r="N257" s="123"/>
      <c r="O257" s="123"/>
      <c r="P257" s="122" t="s">
        <v>3267</v>
      </c>
      <c r="Q257" s="130" t="s">
        <v>3268</v>
      </c>
      <c r="R257" s="122" t="s">
        <v>2472</v>
      </c>
      <c r="S257" s="128" t="s">
        <v>266</v>
      </c>
      <c r="T257" s="122" t="s">
        <v>454</v>
      </c>
      <c r="U257" s="125" t="s">
        <v>663</v>
      </c>
      <c r="V257" s="122" t="s">
        <v>398</v>
      </c>
      <c r="W257" s="123" t="s">
        <v>4470</v>
      </c>
      <c r="X257" s="122"/>
      <c r="Y257" s="122"/>
      <c r="Z257" s="122"/>
      <c r="AA257" s="122"/>
      <c r="AB257" s="122"/>
      <c r="AC257" s="122"/>
      <c r="AD257" s="122"/>
      <c r="AE257" s="122"/>
      <c r="AF257" s="122"/>
      <c r="AG257" s="125" t="s">
        <v>270</v>
      </c>
      <c r="AH257" s="125" t="s">
        <v>189</v>
      </c>
      <c r="AI257" s="122" t="s">
        <v>455</v>
      </c>
      <c r="AJ257" s="122" t="s">
        <v>875</v>
      </c>
      <c r="AK257" s="128" t="s">
        <v>292</v>
      </c>
      <c r="AL257" s="122" t="s">
        <v>291</v>
      </c>
      <c r="AM257" s="130" t="s">
        <v>1231</v>
      </c>
      <c r="AN257" s="122" t="s">
        <v>290</v>
      </c>
      <c r="AO257" s="132" t="s">
        <v>418</v>
      </c>
      <c r="AP257" s="122" t="s">
        <v>925</v>
      </c>
      <c r="AQ257" s="132" t="s">
        <v>2151</v>
      </c>
      <c r="AR257" s="122" t="s">
        <v>105</v>
      </c>
      <c r="AS257" s="13"/>
    </row>
    <row r="258" spans="1:45" ht="15" customHeight="1" x14ac:dyDescent="0.15">
      <c r="A258" s="13">
        <v>257</v>
      </c>
      <c r="B258" s="122" t="s">
        <v>2357</v>
      </c>
      <c r="C258" s="123" t="s">
        <v>4824</v>
      </c>
      <c r="D258" s="123">
        <v>1</v>
      </c>
      <c r="E258" s="123"/>
      <c r="F258" s="123"/>
      <c r="G258" s="123" t="s">
        <v>41</v>
      </c>
      <c r="H258" s="123" t="s">
        <v>43</v>
      </c>
      <c r="I258" s="123" t="s">
        <v>43</v>
      </c>
      <c r="J258" s="123" t="s">
        <v>42</v>
      </c>
      <c r="K258" s="123"/>
      <c r="L258" s="123"/>
      <c r="M258" s="123"/>
      <c r="N258" s="123"/>
      <c r="O258" s="123"/>
      <c r="P258" s="122" t="s">
        <v>2358</v>
      </c>
      <c r="Q258" s="125" t="s">
        <v>1184</v>
      </c>
      <c r="R258" s="137" t="s">
        <v>2359</v>
      </c>
      <c r="S258" s="128" t="s">
        <v>1185</v>
      </c>
      <c r="T258" s="122" t="s">
        <v>1186</v>
      </c>
      <c r="U258" s="130" t="s">
        <v>603</v>
      </c>
      <c r="V258" s="126" t="s">
        <v>2125</v>
      </c>
      <c r="W258" s="123" t="s">
        <v>4471</v>
      </c>
      <c r="X258" s="122"/>
      <c r="Y258" s="122"/>
      <c r="Z258" s="122"/>
      <c r="AA258" s="122"/>
      <c r="AB258" s="122"/>
      <c r="AC258" s="122"/>
      <c r="AD258" s="122"/>
      <c r="AE258" s="122"/>
      <c r="AF258" s="122"/>
      <c r="AG258" s="125" t="s">
        <v>111</v>
      </c>
      <c r="AH258" s="128" t="s">
        <v>339</v>
      </c>
      <c r="AI258" s="122" t="s">
        <v>3892</v>
      </c>
      <c r="AJ258" s="122" t="s">
        <v>4161</v>
      </c>
      <c r="AK258" s="128" t="s">
        <v>4503</v>
      </c>
      <c r="AL258" s="122" t="s">
        <v>446</v>
      </c>
      <c r="AM258" s="126" t="s">
        <v>266</v>
      </c>
      <c r="AN258" s="122" t="s">
        <v>2360</v>
      </c>
      <c r="AO258" s="132" t="s">
        <v>1188</v>
      </c>
      <c r="AP258" s="132" t="s">
        <v>1047</v>
      </c>
      <c r="AQ258" s="122" t="s">
        <v>418</v>
      </c>
      <c r="AR258" s="122" t="s">
        <v>816</v>
      </c>
      <c r="AS258" s="13"/>
    </row>
    <row r="259" spans="1:45" ht="15" customHeight="1" x14ac:dyDescent="0.15">
      <c r="A259" s="13">
        <v>258</v>
      </c>
      <c r="B259" s="122" t="s">
        <v>2361</v>
      </c>
      <c r="C259" s="123" t="s">
        <v>4824</v>
      </c>
      <c r="D259" s="123">
        <v>1</v>
      </c>
      <c r="E259" s="123"/>
      <c r="F259" s="123"/>
      <c r="G259" s="123" t="s">
        <v>120</v>
      </c>
      <c r="H259" s="123" t="s">
        <v>41</v>
      </c>
      <c r="I259" s="123" t="s">
        <v>39</v>
      </c>
      <c r="J259" s="123" t="s">
        <v>120</v>
      </c>
      <c r="K259" s="123"/>
      <c r="L259" s="123"/>
      <c r="M259" s="123"/>
      <c r="N259" s="123"/>
      <c r="O259" s="123"/>
      <c r="P259" s="125" t="s">
        <v>1343</v>
      </c>
      <c r="Q259" s="127" t="s">
        <v>652</v>
      </c>
      <c r="R259" s="122" t="s">
        <v>3760</v>
      </c>
      <c r="S259" s="130" t="s">
        <v>963</v>
      </c>
      <c r="T259" s="124" t="s">
        <v>196</v>
      </c>
      <c r="U259" s="130" t="s">
        <v>900</v>
      </c>
      <c r="V259" s="122" t="s">
        <v>1656</v>
      </c>
      <c r="W259" s="123" t="s">
        <v>4472</v>
      </c>
      <c r="X259" s="122"/>
      <c r="Y259" s="122"/>
      <c r="Z259" s="122"/>
      <c r="AA259" s="122"/>
      <c r="AB259" s="122"/>
      <c r="AC259" s="122"/>
      <c r="AD259" s="122"/>
      <c r="AE259" s="122"/>
      <c r="AF259" s="122"/>
      <c r="AG259" s="128" t="s">
        <v>1903</v>
      </c>
      <c r="AH259" s="122" t="s">
        <v>101</v>
      </c>
      <c r="AI259" s="122" t="s">
        <v>429</v>
      </c>
      <c r="AJ259" s="122" t="s">
        <v>416</v>
      </c>
      <c r="AK259" s="128" t="s">
        <v>362</v>
      </c>
      <c r="AL259" s="122" t="s">
        <v>558</v>
      </c>
      <c r="AM259" s="122" t="s">
        <v>335</v>
      </c>
      <c r="AN259" s="122" t="s">
        <v>457</v>
      </c>
      <c r="AO259" s="132" t="s">
        <v>2362</v>
      </c>
      <c r="AP259" s="132" t="s">
        <v>1170</v>
      </c>
      <c r="AQ259" s="122" t="s">
        <v>3031</v>
      </c>
      <c r="AR259" s="122" t="s">
        <v>2151</v>
      </c>
      <c r="AS259" s="13"/>
    </row>
    <row r="260" spans="1:45" ht="15" customHeight="1" x14ac:dyDescent="0.15">
      <c r="A260" s="13">
        <v>259</v>
      </c>
      <c r="B260" s="122" t="s">
        <v>2363</v>
      </c>
      <c r="C260" s="123" t="s">
        <v>4824</v>
      </c>
      <c r="D260" s="123">
        <v>0</v>
      </c>
      <c r="E260" s="123"/>
      <c r="F260" s="123"/>
      <c r="G260" s="123" t="s">
        <v>37</v>
      </c>
      <c r="H260" s="123" t="s">
        <v>41</v>
      </c>
      <c r="I260" s="123" t="s">
        <v>39</v>
      </c>
      <c r="J260" s="123" t="s">
        <v>37</v>
      </c>
      <c r="K260" s="123"/>
      <c r="L260" s="123"/>
      <c r="M260" s="123"/>
      <c r="N260" s="123"/>
      <c r="O260" s="123"/>
      <c r="P260" s="122" t="s">
        <v>1841</v>
      </c>
      <c r="Q260" s="133" t="s">
        <v>137</v>
      </c>
      <c r="R260" s="122" t="s">
        <v>2364</v>
      </c>
      <c r="S260" s="128" t="s">
        <v>3438</v>
      </c>
      <c r="T260" s="122" t="s">
        <v>1135</v>
      </c>
      <c r="U260" s="122" t="s">
        <v>3760</v>
      </c>
      <c r="V260" s="122" t="s">
        <v>4642</v>
      </c>
      <c r="W260" s="123"/>
      <c r="X260" s="122"/>
      <c r="Y260" s="122"/>
      <c r="Z260" s="122"/>
      <c r="AA260" s="122"/>
      <c r="AB260" s="122"/>
      <c r="AC260" s="122"/>
      <c r="AD260" s="122"/>
      <c r="AE260" s="122"/>
      <c r="AF260" s="122"/>
      <c r="AG260" s="125" t="s">
        <v>57</v>
      </c>
      <c r="AH260" s="125" t="s">
        <v>4520</v>
      </c>
      <c r="AI260" s="125" t="s">
        <v>669</v>
      </c>
      <c r="AJ260" s="122" t="s">
        <v>1136</v>
      </c>
      <c r="AK260" s="122" t="s">
        <v>900</v>
      </c>
      <c r="AL260" s="122" t="s">
        <v>1168</v>
      </c>
      <c r="AM260" s="122" t="s">
        <v>307</v>
      </c>
      <c r="AN260" s="122" t="s">
        <v>1878</v>
      </c>
      <c r="AO260" s="122" t="s">
        <v>64</v>
      </c>
      <c r="AP260" s="132" t="s">
        <v>1170</v>
      </c>
      <c r="AQ260" s="122" t="s">
        <v>998</v>
      </c>
      <c r="AR260" s="122" t="s">
        <v>442</v>
      </c>
      <c r="AS260" s="13"/>
    </row>
    <row r="261" spans="1:45" ht="15" customHeight="1" x14ac:dyDescent="0.15">
      <c r="A261" s="13">
        <v>260</v>
      </c>
      <c r="B261" s="122" t="s">
        <v>3231</v>
      </c>
      <c r="C261" s="123" t="s">
        <v>4824</v>
      </c>
      <c r="D261" s="123">
        <v>2</v>
      </c>
      <c r="E261" s="123"/>
      <c r="F261" s="123"/>
      <c r="G261" s="123" t="s">
        <v>120</v>
      </c>
      <c r="H261" s="123" t="s">
        <v>88</v>
      </c>
      <c r="I261" s="123" t="s">
        <v>67</v>
      </c>
      <c r="J261" s="123" t="s">
        <v>42</v>
      </c>
      <c r="K261" s="123"/>
      <c r="L261" s="123"/>
      <c r="M261" s="123"/>
      <c r="N261" s="123"/>
      <c r="O261" s="123"/>
      <c r="P261" s="122" t="s">
        <v>3232</v>
      </c>
      <c r="Q261" s="124" t="s">
        <v>3233</v>
      </c>
      <c r="R261" s="126" t="s">
        <v>2532</v>
      </c>
      <c r="S261" s="129" t="s">
        <v>3234</v>
      </c>
      <c r="T261" s="130" t="s">
        <v>956</v>
      </c>
      <c r="U261" s="126" t="s">
        <v>3022</v>
      </c>
      <c r="V261" s="122" t="s">
        <v>1315</v>
      </c>
      <c r="W261" s="123" t="s">
        <v>4445</v>
      </c>
      <c r="X261" s="122"/>
      <c r="Y261" s="122"/>
      <c r="Z261" s="122"/>
      <c r="AA261" s="122"/>
      <c r="AB261" s="122"/>
      <c r="AC261" s="122"/>
      <c r="AD261" s="122"/>
      <c r="AE261" s="122"/>
      <c r="AF261" s="122"/>
      <c r="AG261" s="128" t="s">
        <v>1783</v>
      </c>
      <c r="AH261" s="128" t="s">
        <v>1679</v>
      </c>
      <c r="AI261" s="128" t="s">
        <v>958</v>
      </c>
      <c r="AJ261" s="130" t="s">
        <v>2148</v>
      </c>
      <c r="AK261" s="130" t="s">
        <v>77</v>
      </c>
      <c r="AL261" s="125" t="s">
        <v>72</v>
      </c>
      <c r="AM261" s="125" t="s">
        <v>266</v>
      </c>
      <c r="AN261" s="122" t="s">
        <v>3438</v>
      </c>
      <c r="AO261" s="132" t="s">
        <v>1271</v>
      </c>
      <c r="AP261" s="122" t="s">
        <v>85</v>
      </c>
      <c r="AQ261" s="122" t="s">
        <v>418</v>
      </c>
      <c r="AR261" s="122" t="s">
        <v>64</v>
      </c>
      <c r="AS261" s="13"/>
    </row>
    <row r="262" spans="1:45" ht="15" customHeight="1" x14ac:dyDescent="0.15">
      <c r="A262" s="13">
        <v>261</v>
      </c>
      <c r="B262" s="122" t="s">
        <v>2365</v>
      </c>
      <c r="C262" s="123" t="s">
        <v>2366</v>
      </c>
      <c r="D262" s="123">
        <v>1</v>
      </c>
      <c r="E262" s="123"/>
      <c r="F262" s="123"/>
      <c r="G262" s="123" t="s">
        <v>40</v>
      </c>
      <c r="H262" s="123" t="s">
        <v>42</v>
      </c>
      <c r="I262" s="123" t="s">
        <v>67</v>
      </c>
      <c r="J262" s="123" t="s">
        <v>44</v>
      </c>
      <c r="K262" s="123"/>
      <c r="L262" s="123"/>
      <c r="M262" s="123"/>
      <c r="N262" s="123"/>
      <c r="O262" s="123"/>
      <c r="P262" s="122" t="s">
        <v>256</v>
      </c>
      <c r="Q262" s="125" t="s">
        <v>79</v>
      </c>
      <c r="R262" s="128" t="s">
        <v>1289</v>
      </c>
      <c r="S262" s="128" t="s">
        <v>115</v>
      </c>
      <c r="T262" s="127" t="s">
        <v>170</v>
      </c>
      <c r="U262" s="130" t="s">
        <v>3022</v>
      </c>
      <c r="V262" s="122" t="s">
        <v>82</v>
      </c>
      <c r="W262" s="123"/>
      <c r="X262" s="122"/>
      <c r="Y262" s="122"/>
      <c r="Z262" s="122"/>
      <c r="AA262" s="122"/>
      <c r="AB262" s="122"/>
      <c r="AC262" s="122"/>
      <c r="AD262" s="122"/>
      <c r="AE262" s="122"/>
      <c r="AF262" s="122"/>
      <c r="AG262" s="125" t="s">
        <v>131</v>
      </c>
      <c r="AH262" s="128" t="s">
        <v>95</v>
      </c>
      <c r="AI262" s="130" t="s">
        <v>259</v>
      </c>
      <c r="AJ262" s="128" t="s">
        <v>101</v>
      </c>
      <c r="AK262" s="128" t="s">
        <v>77</v>
      </c>
      <c r="AL262" s="126" t="s">
        <v>4750</v>
      </c>
      <c r="AM262" s="122" t="s">
        <v>148</v>
      </c>
      <c r="AN262" s="126" t="s">
        <v>80</v>
      </c>
      <c r="AO262" s="132" t="s">
        <v>161</v>
      </c>
      <c r="AP262" s="132" t="s">
        <v>85</v>
      </c>
      <c r="AQ262" s="132" t="s">
        <v>349</v>
      </c>
      <c r="AR262" s="122" t="s">
        <v>816</v>
      </c>
      <c r="AS262" s="13"/>
    </row>
    <row r="263" spans="1:45" ht="15" customHeight="1" x14ac:dyDescent="0.15">
      <c r="A263" s="13">
        <v>262</v>
      </c>
      <c r="B263" s="122" t="s">
        <v>2367</v>
      </c>
      <c r="C263" s="123" t="s">
        <v>2366</v>
      </c>
      <c r="D263" s="123">
        <v>1</v>
      </c>
      <c r="E263" s="123"/>
      <c r="F263" s="123"/>
      <c r="G263" s="123" t="s">
        <v>67</v>
      </c>
      <c r="H263" s="123" t="s">
        <v>39</v>
      </c>
      <c r="I263" s="123" t="s">
        <v>68</v>
      </c>
      <c r="J263" s="123" t="s">
        <v>43</v>
      </c>
      <c r="K263" s="123"/>
      <c r="L263" s="123"/>
      <c r="M263" s="123"/>
      <c r="N263" s="123"/>
      <c r="O263" s="123"/>
      <c r="P263" s="122" t="s">
        <v>4733</v>
      </c>
      <c r="Q263" s="122" t="s">
        <v>3349</v>
      </c>
      <c r="R263" s="122" t="s">
        <v>1065</v>
      </c>
      <c r="S263" s="125" t="s">
        <v>3022</v>
      </c>
      <c r="T263" s="122" t="s">
        <v>326</v>
      </c>
      <c r="U263" s="122" t="s">
        <v>1066</v>
      </c>
      <c r="V263" s="122" t="s">
        <v>1012</v>
      </c>
      <c r="W263" s="123" t="s">
        <v>4473</v>
      </c>
      <c r="X263" s="122"/>
      <c r="Y263" s="122"/>
      <c r="Z263" s="122"/>
      <c r="AA263" s="122"/>
      <c r="AB263" s="122"/>
      <c r="AC263" s="122"/>
      <c r="AD263" s="122"/>
      <c r="AE263" s="122"/>
      <c r="AF263" s="122"/>
      <c r="AG263" s="127" t="s">
        <v>77</v>
      </c>
      <c r="AH263" s="128" t="s">
        <v>265</v>
      </c>
      <c r="AI263" s="141" t="s">
        <v>3760</v>
      </c>
      <c r="AJ263" s="122" t="s">
        <v>912</v>
      </c>
      <c r="AK263" s="137" t="s">
        <v>1068</v>
      </c>
      <c r="AL263" s="122" t="s">
        <v>1014</v>
      </c>
      <c r="AM263" s="122" t="s">
        <v>1015</v>
      </c>
      <c r="AN263" s="122" t="s">
        <v>2368</v>
      </c>
      <c r="AO263" s="132" t="s">
        <v>85</v>
      </c>
      <c r="AP263" s="132" t="s">
        <v>816</v>
      </c>
      <c r="AQ263" s="122" t="s">
        <v>584</v>
      </c>
      <c r="AR263" s="122" t="s">
        <v>161</v>
      </c>
      <c r="AS263" s="13"/>
    </row>
    <row r="264" spans="1:45" ht="15" customHeight="1" x14ac:dyDescent="0.15">
      <c r="A264" s="13">
        <v>263</v>
      </c>
      <c r="B264" s="122" t="s">
        <v>2369</v>
      </c>
      <c r="C264" s="123" t="s">
        <v>2366</v>
      </c>
      <c r="D264" s="123">
        <v>0</v>
      </c>
      <c r="E264" s="123"/>
      <c r="F264" s="123"/>
      <c r="G264" s="123" t="s">
        <v>67</v>
      </c>
      <c r="H264" s="123" t="s">
        <v>40</v>
      </c>
      <c r="I264" s="123" t="s">
        <v>40</v>
      </c>
      <c r="J264" s="123" t="s">
        <v>43</v>
      </c>
      <c r="K264" s="123"/>
      <c r="L264" s="123"/>
      <c r="M264" s="123"/>
      <c r="N264" s="123"/>
      <c r="O264" s="123"/>
      <c r="P264" s="122" t="s">
        <v>1283</v>
      </c>
      <c r="Q264" s="133" t="s">
        <v>3022</v>
      </c>
      <c r="R264" s="122" t="s">
        <v>2916</v>
      </c>
      <c r="S264" s="135" t="s">
        <v>77</v>
      </c>
      <c r="T264" s="130" t="s">
        <v>155</v>
      </c>
      <c r="U264" s="122" t="s">
        <v>79</v>
      </c>
      <c r="V264" s="122" t="s">
        <v>3892</v>
      </c>
      <c r="W264" s="123"/>
      <c r="X264" s="122"/>
      <c r="Y264" s="122"/>
      <c r="Z264" s="122"/>
      <c r="AA264" s="122"/>
      <c r="AB264" s="122"/>
      <c r="AC264" s="122"/>
      <c r="AD264" s="122"/>
      <c r="AE264" s="122"/>
      <c r="AF264" s="122"/>
      <c r="AG264" s="128" t="s">
        <v>95</v>
      </c>
      <c r="AH264" s="132" t="s">
        <v>189</v>
      </c>
      <c r="AI264" s="128" t="s">
        <v>79</v>
      </c>
      <c r="AJ264" s="128" t="s">
        <v>1347</v>
      </c>
      <c r="AK264" s="135" t="s">
        <v>115</v>
      </c>
      <c r="AL264" s="122" t="s">
        <v>381</v>
      </c>
      <c r="AM264" s="128" t="s">
        <v>820</v>
      </c>
      <c r="AN264" s="122" t="s">
        <v>165</v>
      </c>
      <c r="AO264" s="132" t="s">
        <v>85</v>
      </c>
      <c r="AP264" s="132" t="s">
        <v>161</v>
      </c>
      <c r="AQ264" s="132" t="s">
        <v>366</v>
      </c>
      <c r="AR264" s="122" t="s">
        <v>349</v>
      </c>
      <c r="AS264" s="13"/>
    </row>
    <row r="265" spans="1:45" ht="15" customHeight="1" x14ac:dyDescent="0.15">
      <c r="A265" s="13">
        <v>264</v>
      </c>
      <c r="B265" s="122" t="s">
        <v>2370</v>
      </c>
      <c r="C265" s="123" t="s">
        <v>2366</v>
      </c>
      <c r="D265" s="123">
        <v>1</v>
      </c>
      <c r="E265" s="123"/>
      <c r="F265" s="123"/>
      <c r="G265" s="123" t="s">
        <v>43</v>
      </c>
      <c r="H265" s="123" t="s">
        <v>44</v>
      </c>
      <c r="I265" s="123" t="s">
        <v>67</v>
      </c>
      <c r="J265" s="123" t="s">
        <v>39</v>
      </c>
      <c r="K265" s="123"/>
      <c r="L265" s="123"/>
      <c r="M265" s="123"/>
      <c r="N265" s="123"/>
      <c r="O265" s="123"/>
      <c r="P265" s="124" t="s">
        <v>610</v>
      </c>
      <c r="Q265" s="122" t="s">
        <v>62</v>
      </c>
      <c r="R265" s="124" t="s">
        <v>1341</v>
      </c>
      <c r="S265" s="126" t="s">
        <v>121</v>
      </c>
      <c r="T265" s="126" t="s">
        <v>1093</v>
      </c>
      <c r="U265" s="137" t="s">
        <v>304</v>
      </c>
      <c r="V265" s="130" t="s">
        <v>51</v>
      </c>
      <c r="W265" s="123"/>
      <c r="X265" s="122"/>
      <c r="Y265" s="122"/>
      <c r="Z265" s="122"/>
      <c r="AA265" s="122"/>
      <c r="AB265" s="122"/>
      <c r="AC265" s="122"/>
      <c r="AD265" s="122"/>
      <c r="AE265" s="122"/>
      <c r="AF265" s="122"/>
      <c r="AG265" s="128" t="s">
        <v>123</v>
      </c>
      <c r="AH265" s="122" t="s">
        <v>4640</v>
      </c>
      <c r="AI265" s="125" t="s">
        <v>183</v>
      </c>
      <c r="AJ265" s="122" t="s">
        <v>1094</v>
      </c>
      <c r="AK265" s="135" t="s">
        <v>3814</v>
      </c>
      <c r="AL265" s="126" t="s">
        <v>1761</v>
      </c>
      <c r="AM265" s="133" t="s">
        <v>61</v>
      </c>
      <c r="AN265" s="122" t="s">
        <v>2371</v>
      </c>
      <c r="AO265" s="122" t="s">
        <v>134</v>
      </c>
      <c r="AP265" s="132" t="s">
        <v>1859</v>
      </c>
      <c r="AQ265" s="122" t="s">
        <v>766</v>
      </c>
      <c r="AR265" s="122" t="s">
        <v>872</v>
      </c>
      <c r="AS265" s="13"/>
    </row>
    <row r="266" spans="1:45" ht="15" customHeight="1" x14ac:dyDescent="0.15">
      <c r="A266" s="13">
        <v>265</v>
      </c>
      <c r="B266" s="122" t="s">
        <v>2372</v>
      </c>
      <c r="C266" s="123" t="s">
        <v>2366</v>
      </c>
      <c r="D266" s="123">
        <v>1</v>
      </c>
      <c r="E266" s="123"/>
      <c r="F266" s="123"/>
      <c r="G266" s="123" t="s">
        <v>37</v>
      </c>
      <c r="H266" s="123" t="s">
        <v>41</v>
      </c>
      <c r="I266" s="123" t="s">
        <v>40</v>
      </c>
      <c r="J266" s="123" t="s">
        <v>136</v>
      </c>
      <c r="K266" s="123"/>
      <c r="L266" s="123"/>
      <c r="M266" s="123"/>
      <c r="N266" s="123"/>
      <c r="O266" s="123"/>
      <c r="P266" s="122" t="s">
        <v>47</v>
      </c>
      <c r="Q266" s="122" t="s">
        <v>49</v>
      </c>
      <c r="R266" s="122" t="s">
        <v>79</v>
      </c>
      <c r="S266" s="126" t="s">
        <v>57</v>
      </c>
      <c r="T266" s="130" t="s">
        <v>4639</v>
      </c>
      <c r="U266" s="122" t="s">
        <v>115</v>
      </c>
      <c r="V266" s="122" t="s">
        <v>4750</v>
      </c>
      <c r="W266" s="123"/>
      <c r="X266" s="122"/>
      <c r="Y266" s="122"/>
      <c r="Z266" s="122"/>
      <c r="AA266" s="122"/>
      <c r="AB266" s="122"/>
      <c r="AC266" s="122"/>
      <c r="AD266" s="122"/>
      <c r="AE266" s="122"/>
      <c r="AF266" s="122"/>
      <c r="AG266" s="128" t="s">
        <v>144</v>
      </c>
      <c r="AH266" s="136" t="s">
        <v>189</v>
      </c>
      <c r="AI266" s="128" t="s">
        <v>202</v>
      </c>
      <c r="AJ266" s="125" t="s">
        <v>711</v>
      </c>
      <c r="AK266" s="135" t="s">
        <v>131</v>
      </c>
      <c r="AL266" s="122" t="s">
        <v>95</v>
      </c>
      <c r="AM266" s="128" t="s">
        <v>330</v>
      </c>
      <c r="AN266" s="128" t="s">
        <v>1404</v>
      </c>
      <c r="AO266" s="122" t="s">
        <v>64</v>
      </c>
      <c r="AP266" s="132" t="s">
        <v>161</v>
      </c>
      <c r="AQ266" s="122" t="s">
        <v>336</v>
      </c>
      <c r="AR266" s="122" t="s">
        <v>1721</v>
      </c>
      <c r="AS266" s="13"/>
    </row>
    <row r="267" spans="1:45" ht="15" customHeight="1" x14ac:dyDescent="0.15">
      <c r="A267" s="13">
        <v>266</v>
      </c>
      <c r="B267" s="122" t="s">
        <v>2373</v>
      </c>
      <c r="C267" s="123" t="s">
        <v>2366</v>
      </c>
      <c r="D267" s="123">
        <v>2</v>
      </c>
      <c r="E267" s="123"/>
      <c r="F267" s="123"/>
      <c r="G267" s="123" t="s">
        <v>37</v>
      </c>
      <c r="H267" s="123" t="s">
        <v>42</v>
      </c>
      <c r="I267" s="123" t="s">
        <v>44</v>
      </c>
      <c r="J267" s="123" t="s">
        <v>40</v>
      </c>
      <c r="K267" s="123"/>
      <c r="L267" s="123"/>
      <c r="M267" s="123"/>
      <c r="N267" s="123"/>
      <c r="O267" s="123"/>
      <c r="P267" s="124" t="s">
        <v>137</v>
      </c>
      <c r="Q267" s="122" t="s">
        <v>3438</v>
      </c>
      <c r="R267" s="122" t="s">
        <v>4521</v>
      </c>
      <c r="S267" s="126" t="s">
        <v>57</v>
      </c>
      <c r="T267" s="126" t="s">
        <v>4520</v>
      </c>
      <c r="U267" s="122" t="s">
        <v>4641</v>
      </c>
      <c r="V267" s="122" t="s">
        <v>155</v>
      </c>
      <c r="W267" s="123"/>
      <c r="X267" s="122"/>
      <c r="Y267" s="122"/>
      <c r="Z267" s="122"/>
      <c r="AA267" s="122"/>
      <c r="AB267" s="122"/>
      <c r="AC267" s="122"/>
      <c r="AD267" s="122"/>
      <c r="AE267" s="122"/>
      <c r="AF267" s="122"/>
      <c r="AG267" s="128" t="s">
        <v>144</v>
      </c>
      <c r="AH267" s="122" t="s">
        <v>145</v>
      </c>
      <c r="AI267" s="125" t="s">
        <v>146</v>
      </c>
      <c r="AJ267" s="122" t="s">
        <v>147</v>
      </c>
      <c r="AK267" s="128" t="s">
        <v>287</v>
      </c>
      <c r="AL267" s="122" t="s">
        <v>898</v>
      </c>
      <c r="AM267" s="130" t="s">
        <v>79</v>
      </c>
      <c r="AN267" s="130" t="s">
        <v>300</v>
      </c>
      <c r="AO267" s="122" t="s">
        <v>64</v>
      </c>
      <c r="AP267" s="132" t="s">
        <v>295</v>
      </c>
      <c r="AQ267" s="132" t="s">
        <v>161</v>
      </c>
      <c r="AR267" s="134" t="s">
        <v>349</v>
      </c>
      <c r="AS267" s="13"/>
    </row>
    <row r="268" spans="1:45" ht="15" customHeight="1" x14ac:dyDescent="0.15">
      <c r="A268" s="13">
        <v>267</v>
      </c>
      <c r="B268" s="122" t="s">
        <v>2374</v>
      </c>
      <c r="C268" s="123" t="s">
        <v>2366</v>
      </c>
      <c r="D268" s="123">
        <v>0</v>
      </c>
      <c r="E268" s="123"/>
      <c r="F268" s="123"/>
      <c r="G268" s="123" t="s">
        <v>40</v>
      </c>
      <c r="H268" s="123" t="s">
        <v>44</v>
      </c>
      <c r="I268" s="123" t="s">
        <v>41</v>
      </c>
      <c r="J268" s="123" t="s">
        <v>44</v>
      </c>
      <c r="K268" s="123"/>
      <c r="L268" s="123"/>
      <c r="M268" s="123"/>
      <c r="N268" s="123"/>
      <c r="O268" s="123"/>
      <c r="P268" s="122" t="s">
        <v>4713</v>
      </c>
      <c r="Q268" s="125" t="s">
        <v>72</v>
      </c>
      <c r="R268" s="122" t="s">
        <v>3026</v>
      </c>
      <c r="S268" s="122" t="s">
        <v>79</v>
      </c>
      <c r="T268" s="122" t="s">
        <v>82</v>
      </c>
      <c r="U268" s="133" t="s">
        <v>4639</v>
      </c>
      <c r="V268" s="126" t="s">
        <v>731</v>
      </c>
      <c r="W268" s="123"/>
      <c r="X268" s="122"/>
      <c r="Y268" s="122"/>
      <c r="Z268" s="122"/>
      <c r="AA268" s="122"/>
      <c r="AB268" s="122"/>
      <c r="AC268" s="122"/>
      <c r="AD268" s="122"/>
      <c r="AE268" s="122"/>
      <c r="AF268" s="122"/>
      <c r="AG268" s="122" t="s">
        <v>115</v>
      </c>
      <c r="AH268" s="126" t="s">
        <v>154</v>
      </c>
      <c r="AI268" s="133" t="s">
        <v>148</v>
      </c>
      <c r="AJ268" s="122" t="s">
        <v>1034</v>
      </c>
      <c r="AK268" s="133" t="s">
        <v>202</v>
      </c>
      <c r="AL268" s="132" t="s">
        <v>196</v>
      </c>
      <c r="AM268" s="126" t="s">
        <v>148</v>
      </c>
      <c r="AN268" s="122" t="s">
        <v>1512</v>
      </c>
      <c r="AO268" s="132" t="s">
        <v>161</v>
      </c>
      <c r="AP268" s="132" t="s">
        <v>209</v>
      </c>
      <c r="AQ268" s="122" t="s">
        <v>349</v>
      </c>
      <c r="AR268" s="134" t="s">
        <v>2844</v>
      </c>
      <c r="AS268" s="13"/>
    </row>
    <row r="269" spans="1:45" ht="15" customHeight="1" x14ac:dyDescent="0.15">
      <c r="A269" s="13">
        <v>268</v>
      </c>
      <c r="B269" s="122" t="s">
        <v>2375</v>
      </c>
      <c r="C269" s="123" t="s">
        <v>2366</v>
      </c>
      <c r="D269" s="123">
        <v>2</v>
      </c>
      <c r="E269" s="123"/>
      <c r="F269" s="123"/>
      <c r="G269" s="123" t="s">
        <v>40</v>
      </c>
      <c r="H269" s="123" t="s">
        <v>41</v>
      </c>
      <c r="I269" s="123" t="s">
        <v>43</v>
      </c>
      <c r="J269" s="123" t="s">
        <v>87</v>
      </c>
      <c r="K269" s="123"/>
      <c r="L269" s="123"/>
      <c r="M269" s="123"/>
      <c r="N269" s="123"/>
      <c r="O269" s="123"/>
      <c r="P269" s="122" t="s">
        <v>351</v>
      </c>
      <c r="Q269" s="124" t="s">
        <v>72</v>
      </c>
      <c r="R269" s="136" t="s">
        <v>1610</v>
      </c>
      <c r="S269" s="122" t="s">
        <v>79</v>
      </c>
      <c r="T269" s="122" t="s">
        <v>3200</v>
      </c>
      <c r="U269" s="130" t="s">
        <v>319</v>
      </c>
      <c r="V269" s="122" t="s">
        <v>1611</v>
      </c>
      <c r="W269" s="123"/>
      <c r="X269" s="122"/>
      <c r="Y269" s="122"/>
      <c r="Z269" s="122"/>
      <c r="AA269" s="122"/>
      <c r="AB269" s="122"/>
      <c r="AC269" s="122"/>
      <c r="AD269" s="122"/>
      <c r="AE269" s="122"/>
      <c r="AF269" s="122"/>
      <c r="AG269" s="125" t="s">
        <v>115</v>
      </c>
      <c r="AH269" s="128" t="s">
        <v>154</v>
      </c>
      <c r="AI269" s="126" t="s">
        <v>202</v>
      </c>
      <c r="AJ269" s="126" t="s">
        <v>80</v>
      </c>
      <c r="AK269" s="128" t="s">
        <v>334</v>
      </c>
      <c r="AL269" s="122" t="s">
        <v>131</v>
      </c>
      <c r="AM269" s="122" t="s">
        <v>557</v>
      </c>
      <c r="AN269" s="122" t="s">
        <v>202</v>
      </c>
      <c r="AO269" s="122" t="s">
        <v>161</v>
      </c>
      <c r="AP269" s="132" t="s">
        <v>442</v>
      </c>
      <c r="AQ269" s="122" t="s">
        <v>1104</v>
      </c>
      <c r="AR269" s="122" t="s">
        <v>209</v>
      </c>
      <c r="AS269" s="13"/>
    </row>
    <row r="270" spans="1:45" ht="15" customHeight="1" x14ac:dyDescent="0.15">
      <c r="A270" s="13">
        <v>269</v>
      </c>
      <c r="B270" s="122" t="s">
        <v>2376</v>
      </c>
      <c r="C270" s="123" t="s">
        <v>2366</v>
      </c>
      <c r="D270" s="123">
        <v>2</v>
      </c>
      <c r="E270" s="123"/>
      <c r="F270" s="123"/>
      <c r="G270" s="123" t="s">
        <v>67</v>
      </c>
      <c r="H270" s="123" t="s">
        <v>40</v>
      </c>
      <c r="I270" s="123" t="s">
        <v>40</v>
      </c>
      <c r="J270" s="123" t="s">
        <v>37</v>
      </c>
      <c r="K270" s="123"/>
      <c r="L270" s="123"/>
      <c r="M270" s="123"/>
      <c r="N270" s="123"/>
      <c r="O270" s="123"/>
      <c r="P270" s="122" t="s">
        <v>2069</v>
      </c>
      <c r="Q270" s="122" t="s">
        <v>3022</v>
      </c>
      <c r="R270" s="122" t="s">
        <v>155</v>
      </c>
      <c r="S270" s="125" t="s">
        <v>77</v>
      </c>
      <c r="T270" s="122" t="s">
        <v>3269</v>
      </c>
      <c r="U270" s="122" t="s">
        <v>79</v>
      </c>
      <c r="V270" s="122" t="s">
        <v>2377</v>
      </c>
      <c r="W270" s="123"/>
      <c r="X270" s="122"/>
      <c r="Y270" s="122"/>
      <c r="Z270" s="122"/>
      <c r="AA270" s="122"/>
      <c r="AB270" s="122"/>
      <c r="AC270" s="122"/>
      <c r="AD270" s="122"/>
      <c r="AE270" s="122"/>
      <c r="AF270" s="122"/>
      <c r="AG270" s="135" t="s">
        <v>95</v>
      </c>
      <c r="AH270" s="122" t="s">
        <v>189</v>
      </c>
      <c r="AI270" s="122" t="s">
        <v>79</v>
      </c>
      <c r="AJ270" s="122" t="s">
        <v>4390</v>
      </c>
      <c r="AK270" s="128" t="s">
        <v>115</v>
      </c>
      <c r="AL270" s="122" t="s">
        <v>557</v>
      </c>
      <c r="AM270" s="122" t="s">
        <v>1203</v>
      </c>
      <c r="AN270" s="122" t="s">
        <v>2378</v>
      </c>
      <c r="AO270" s="132" t="s">
        <v>85</v>
      </c>
      <c r="AP270" s="132" t="s">
        <v>161</v>
      </c>
      <c r="AQ270" s="132" t="s">
        <v>806</v>
      </c>
      <c r="AR270" s="122" t="s">
        <v>2195</v>
      </c>
      <c r="AS270" s="13"/>
    </row>
    <row r="271" spans="1:45" ht="15" customHeight="1" x14ac:dyDescent="0.15">
      <c r="A271" s="13">
        <v>270</v>
      </c>
      <c r="B271" s="122" t="s">
        <v>2379</v>
      </c>
      <c r="C271" s="123" t="s">
        <v>2366</v>
      </c>
      <c r="D271" s="123">
        <v>0</v>
      </c>
      <c r="E271" s="123"/>
      <c r="F271" s="123"/>
      <c r="G271" s="123" t="s">
        <v>37</v>
      </c>
      <c r="H271" s="123" t="s">
        <v>42</v>
      </c>
      <c r="I271" s="123" t="s">
        <v>40</v>
      </c>
      <c r="J271" s="123" t="s">
        <v>200</v>
      </c>
      <c r="K271" s="123"/>
      <c r="L271" s="123"/>
      <c r="M271" s="123"/>
      <c r="N271" s="123"/>
      <c r="O271" s="123"/>
      <c r="P271" s="124" t="s">
        <v>137</v>
      </c>
      <c r="Q271" s="122" t="s">
        <v>3438</v>
      </c>
      <c r="R271" s="130" t="s">
        <v>256</v>
      </c>
      <c r="S271" s="126" t="s">
        <v>57</v>
      </c>
      <c r="T271" s="126" t="s">
        <v>4520</v>
      </c>
      <c r="U271" s="137" t="s">
        <v>79</v>
      </c>
      <c r="V271" s="130" t="s">
        <v>741</v>
      </c>
      <c r="W271" s="123" t="s">
        <v>4474</v>
      </c>
      <c r="X271" s="122"/>
      <c r="Y271" s="122"/>
      <c r="Z271" s="122"/>
      <c r="AA271" s="122"/>
      <c r="AB271" s="122"/>
      <c r="AC271" s="122"/>
      <c r="AD271" s="122"/>
      <c r="AE271" s="122"/>
      <c r="AF271" s="122"/>
      <c r="AG271" s="128" t="s">
        <v>144</v>
      </c>
      <c r="AH271" s="122" t="s">
        <v>145</v>
      </c>
      <c r="AI271" s="125" t="s">
        <v>146</v>
      </c>
      <c r="AJ271" s="122" t="s">
        <v>147</v>
      </c>
      <c r="AK271" s="135" t="s">
        <v>115</v>
      </c>
      <c r="AL271" s="128" t="s">
        <v>170</v>
      </c>
      <c r="AM271" s="126" t="s">
        <v>344</v>
      </c>
      <c r="AN271" s="122" t="s">
        <v>866</v>
      </c>
      <c r="AO271" s="122" t="s">
        <v>64</v>
      </c>
      <c r="AP271" s="132" t="s">
        <v>161</v>
      </c>
      <c r="AQ271" s="122" t="s">
        <v>1166</v>
      </c>
      <c r="AR271" s="122" t="s">
        <v>418</v>
      </c>
      <c r="AS271" s="13"/>
    </row>
    <row r="272" spans="1:45" ht="15" customHeight="1" x14ac:dyDescent="0.15">
      <c r="A272" s="13">
        <v>271</v>
      </c>
      <c r="B272" s="122" t="s">
        <v>2380</v>
      </c>
      <c r="C272" s="123" t="s">
        <v>2366</v>
      </c>
      <c r="D272" s="123">
        <v>0</v>
      </c>
      <c r="E272" s="123"/>
      <c r="F272" s="123"/>
      <c r="G272" s="123" t="s">
        <v>40</v>
      </c>
      <c r="H272" s="123" t="s">
        <v>40</v>
      </c>
      <c r="I272" s="123" t="s">
        <v>40</v>
      </c>
      <c r="J272" s="123" t="s">
        <v>67</v>
      </c>
      <c r="K272" s="123"/>
      <c r="L272" s="123"/>
      <c r="M272" s="123"/>
      <c r="N272" s="123"/>
      <c r="O272" s="123"/>
      <c r="P272" s="122" t="s">
        <v>1983</v>
      </c>
      <c r="Q272" s="122" t="s">
        <v>351</v>
      </c>
      <c r="R272" s="122" t="s">
        <v>264</v>
      </c>
      <c r="S272" s="130" t="s">
        <v>72</v>
      </c>
      <c r="T272" s="141" t="s">
        <v>1131</v>
      </c>
      <c r="U272" s="122" t="s">
        <v>79</v>
      </c>
      <c r="V272" s="122" t="s">
        <v>3343</v>
      </c>
      <c r="W272" s="123"/>
      <c r="X272" s="122"/>
      <c r="Y272" s="122"/>
      <c r="Z272" s="122"/>
      <c r="AA272" s="122"/>
      <c r="AB272" s="122"/>
      <c r="AC272" s="122"/>
      <c r="AD272" s="122"/>
      <c r="AE272" s="122"/>
      <c r="AF272" s="122"/>
      <c r="AG272" s="130" t="s">
        <v>79</v>
      </c>
      <c r="AH272" s="122" t="s">
        <v>3200</v>
      </c>
      <c r="AI272" s="130" t="s">
        <v>79</v>
      </c>
      <c r="AJ272" s="128" t="s">
        <v>1262</v>
      </c>
      <c r="AK272" s="126" t="s">
        <v>115</v>
      </c>
      <c r="AL272" s="126" t="s">
        <v>4390</v>
      </c>
      <c r="AM272" s="122" t="s">
        <v>77</v>
      </c>
      <c r="AN272" s="141" t="s">
        <v>2055</v>
      </c>
      <c r="AO272" s="122" t="s">
        <v>161</v>
      </c>
      <c r="AP272" s="122" t="s">
        <v>161</v>
      </c>
      <c r="AQ272" s="122" t="s">
        <v>85</v>
      </c>
      <c r="AR272" s="122" t="s">
        <v>1153</v>
      </c>
      <c r="AS272" s="13"/>
    </row>
    <row r="273" spans="1:45" ht="15" customHeight="1" x14ac:dyDescent="0.15">
      <c r="A273" s="13">
        <v>272</v>
      </c>
      <c r="B273" s="122" t="s">
        <v>2381</v>
      </c>
      <c r="C273" s="123" t="s">
        <v>2366</v>
      </c>
      <c r="D273" s="123">
        <v>0</v>
      </c>
      <c r="E273" s="123"/>
      <c r="F273" s="123"/>
      <c r="G273" s="123" t="s">
        <v>40</v>
      </c>
      <c r="H273" s="123" t="s">
        <v>37</v>
      </c>
      <c r="I273" s="123" t="s">
        <v>44</v>
      </c>
      <c r="J273" s="123" t="s">
        <v>43</v>
      </c>
      <c r="K273" s="123"/>
      <c r="L273" s="123"/>
      <c r="M273" s="123"/>
      <c r="N273" s="123"/>
      <c r="O273" s="123"/>
      <c r="P273" s="122" t="s">
        <v>182</v>
      </c>
      <c r="Q273" s="122" t="s">
        <v>155</v>
      </c>
      <c r="R273" s="130" t="s">
        <v>446</v>
      </c>
      <c r="S273" s="125" t="s">
        <v>79</v>
      </c>
      <c r="T273" s="130" t="s">
        <v>388</v>
      </c>
      <c r="U273" s="130" t="s">
        <v>402</v>
      </c>
      <c r="V273" s="122" t="s">
        <v>3892</v>
      </c>
      <c r="W273" s="123"/>
      <c r="X273" s="122"/>
      <c r="Y273" s="122"/>
      <c r="Z273" s="122"/>
      <c r="AA273" s="122"/>
      <c r="AB273" s="122"/>
      <c r="AC273" s="122"/>
      <c r="AD273" s="122"/>
      <c r="AE273" s="122"/>
      <c r="AF273" s="122"/>
      <c r="AG273" s="135" t="s">
        <v>115</v>
      </c>
      <c r="AH273" s="122" t="s">
        <v>557</v>
      </c>
      <c r="AI273" s="133" t="s">
        <v>307</v>
      </c>
      <c r="AJ273" s="125" t="s">
        <v>89</v>
      </c>
      <c r="AK273" s="128" t="s">
        <v>193</v>
      </c>
      <c r="AL273" s="122" t="s">
        <v>101</v>
      </c>
      <c r="AM273" s="122" t="s">
        <v>820</v>
      </c>
      <c r="AN273" s="128" t="s">
        <v>80</v>
      </c>
      <c r="AO273" s="132" t="s">
        <v>161</v>
      </c>
      <c r="AP273" s="132" t="s">
        <v>464</v>
      </c>
      <c r="AQ273" s="132" t="s">
        <v>366</v>
      </c>
      <c r="AR273" s="122" t="s">
        <v>816</v>
      </c>
      <c r="AS273" s="13"/>
    </row>
    <row r="274" spans="1:45" ht="15" customHeight="1" x14ac:dyDescent="0.15">
      <c r="A274" s="13">
        <v>273</v>
      </c>
      <c r="B274" s="122" t="s">
        <v>2382</v>
      </c>
      <c r="C274" s="123" t="s">
        <v>2366</v>
      </c>
      <c r="D274" s="123">
        <v>0</v>
      </c>
      <c r="E274" s="123"/>
      <c r="F274" s="123"/>
      <c r="G274" s="123" t="s">
        <v>41</v>
      </c>
      <c r="H274" s="123" t="s">
        <v>43</v>
      </c>
      <c r="I274" s="123" t="s">
        <v>42</v>
      </c>
      <c r="J274" s="123" t="s">
        <v>38</v>
      </c>
      <c r="K274" s="123"/>
      <c r="L274" s="123"/>
      <c r="M274" s="123"/>
      <c r="N274" s="123"/>
      <c r="O274" s="123"/>
      <c r="P274" s="122" t="s">
        <v>2358</v>
      </c>
      <c r="Q274" s="130" t="s">
        <v>1184</v>
      </c>
      <c r="R274" s="122" t="s">
        <v>668</v>
      </c>
      <c r="S274" s="128" t="s">
        <v>1185</v>
      </c>
      <c r="T274" s="122" t="s">
        <v>1186</v>
      </c>
      <c r="U274" s="126" t="s">
        <v>266</v>
      </c>
      <c r="V274" s="130" t="s">
        <v>2383</v>
      </c>
      <c r="W274" s="123" t="s">
        <v>4475</v>
      </c>
      <c r="X274" s="122"/>
      <c r="Y274" s="122"/>
      <c r="Z274" s="122"/>
      <c r="AA274" s="122"/>
      <c r="AB274" s="122"/>
      <c r="AC274" s="122"/>
      <c r="AD274" s="122"/>
      <c r="AE274" s="122"/>
      <c r="AF274" s="122"/>
      <c r="AG274" s="130" t="s">
        <v>111</v>
      </c>
      <c r="AH274" s="130" t="s">
        <v>339</v>
      </c>
      <c r="AI274" s="128" t="s">
        <v>3892</v>
      </c>
      <c r="AJ274" s="122" t="s">
        <v>4161</v>
      </c>
      <c r="AK274" s="126" t="s">
        <v>270</v>
      </c>
      <c r="AL274" s="125" t="s">
        <v>408</v>
      </c>
      <c r="AM274" s="128" t="s">
        <v>670</v>
      </c>
      <c r="AN274" s="122" t="s">
        <v>1139</v>
      </c>
      <c r="AO274" s="122" t="s">
        <v>1188</v>
      </c>
      <c r="AP274" s="122" t="s">
        <v>418</v>
      </c>
      <c r="AQ274" s="132" t="s">
        <v>862</v>
      </c>
      <c r="AR274" s="122" t="s">
        <v>464</v>
      </c>
      <c r="AS274" s="13"/>
    </row>
    <row r="275" spans="1:45" ht="15" customHeight="1" x14ac:dyDescent="0.15">
      <c r="A275" s="13">
        <v>274</v>
      </c>
      <c r="B275" s="122" t="s">
        <v>2384</v>
      </c>
      <c r="C275" s="123" t="s">
        <v>2366</v>
      </c>
      <c r="D275" s="123">
        <v>2</v>
      </c>
      <c r="E275" s="123"/>
      <c r="F275" s="123"/>
      <c r="G275" s="123" t="s">
        <v>37</v>
      </c>
      <c r="H275" s="123" t="s">
        <v>42</v>
      </c>
      <c r="I275" s="123" t="s">
        <v>40</v>
      </c>
      <c r="J275" s="123" t="s">
        <v>67</v>
      </c>
      <c r="K275" s="123"/>
      <c r="L275" s="123"/>
      <c r="M275" s="123"/>
      <c r="N275" s="123"/>
      <c r="O275" s="123"/>
      <c r="P275" s="122" t="s">
        <v>137</v>
      </c>
      <c r="Q275" s="130" t="s">
        <v>3438</v>
      </c>
      <c r="R275" s="124" t="s">
        <v>264</v>
      </c>
      <c r="S275" s="130" t="s">
        <v>57</v>
      </c>
      <c r="T275" s="128" t="s">
        <v>4520</v>
      </c>
      <c r="U275" s="133" t="s">
        <v>79</v>
      </c>
      <c r="V275" s="122" t="s">
        <v>3814</v>
      </c>
      <c r="W275" s="123"/>
      <c r="X275" s="122"/>
      <c r="Y275" s="122"/>
      <c r="Z275" s="122"/>
      <c r="AA275" s="122"/>
      <c r="AB275" s="122"/>
      <c r="AC275" s="122"/>
      <c r="AD275" s="122"/>
      <c r="AE275" s="122"/>
      <c r="AF275" s="122"/>
      <c r="AG275" s="122" t="s">
        <v>144</v>
      </c>
      <c r="AH275" s="128" t="s">
        <v>145</v>
      </c>
      <c r="AI275" s="135" t="s">
        <v>146</v>
      </c>
      <c r="AJ275" s="128" t="s">
        <v>147</v>
      </c>
      <c r="AK275" s="135" t="s">
        <v>115</v>
      </c>
      <c r="AL275" s="130" t="s">
        <v>4390</v>
      </c>
      <c r="AM275" s="122" t="s">
        <v>308</v>
      </c>
      <c r="AN275" s="130" t="s">
        <v>2385</v>
      </c>
      <c r="AO275" s="122" t="s">
        <v>64</v>
      </c>
      <c r="AP275" s="132" t="s">
        <v>161</v>
      </c>
      <c r="AQ275" s="132" t="s">
        <v>1859</v>
      </c>
      <c r="AR275" s="134" t="s">
        <v>872</v>
      </c>
      <c r="AS275" s="13"/>
    </row>
    <row r="276" spans="1:45" ht="15" customHeight="1" x14ac:dyDescent="0.15">
      <c r="A276" s="13">
        <v>275</v>
      </c>
      <c r="B276" s="122" t="s">
        <v>2386</v>
      </c>
      <c r="C276" s="123" t="s">
        <v>2366</v>
      </c>
      <c r="D276" s="123">
        <v>1</v>
      </c>
      <c r="E276" s="123"/>
      <c r="F276" s="123"/>
      <c r="G276" s="123" t="s">
        <v>40</v>
      </c>
      <c r="H276" s="123" t="s">
        <v>43</v>
      </c>
      <c r="I276" s="123" t="s">
        <v>37</v>
      </c>
      <c r="J276" s="123" t="s">
        <v>40</v>
      </c>
      <c r="K276" s="123"/>
      <c r="L276" s="123"/>
      <c r="M276" s="123"/>
      <c r="N276" s="123"/>
      <c r="O276" s="123"/>
      <c r="P276" s="124" t="s">
        <v>608</v>
      </c>
      <c r="Q276" s="124" t="s">
        <v>79</v>
      </c>
      <c r="R276" s="122" t="s">
        <v>2234</v>
      </c>
      <c r="S276" s="128" t="s">
        <v>115</v>
      </c>
      <c r="T276" s="136" t="s">
        <v>1483</v>
      </c>
      <c r="U276" s="133" t="s">
        <v>307</v>
      </c>
      <c r="V276" s="122" t="s">
        <v>1036</v>
      </c>
      <c r="W276" s="123"/>
      <c r="X276" s="122"/>
      <c r="Y276" s="122"/>
      <c r="Z276" s="122"/>
      <c r="AA276" s="122"/>
      <c r="AB276" s="122"/>
      <c r="AC276" s="122"/>
      <c r="AD276" s="122"/>
      <c r="AE276" s="122"/>
      <c r="AF276" s="122"/>
      <c r="AG276" s="122" t="s">
        <v>131</v>
      </c>
      <c r="AH276" s="126" t="s">
        <v>95</v>
      </c>
      <c r="AI276" s="135" t="s">
        <v>197</v>
      </c>
      <c r="AJ276" s="133" t="s">
        <v>318</v>
      </c>
      <c r="AK276" s="122" t="s">
        <v>144</v>
      </c>
      <c r="AL276" s="122" t="s">
        <v>104</v>
      </c>
      <c r="AM276" s="125" t="s">
        <v>79</v>
      </c>
      <c r="AN276" s="128" t="s">
        <v>2387</v>
      </c>
      <c r="AO276" s="122" t="s">
        <v>161</v>
      </c>
      <c r="AP276" s="122" t="s">
        <v>560</v>
      </c>
      <c r="AQ276" s="132" t="s">
        <v>161</v>
      </c>
      <c r="AR276" s="122" t="s">
        <v>1721</v>
      </c>
      <c r="AS276" s="13"/>
    </row>
    <row r="277" spans="1:45" ht="15" customHeight="1" x14ac:dyDescent="0.15">
      <c r="A277" s="13">
        <v>276</v>
      </c>
      <c r="B277" s="122" t="s">
        <v>2388</v>
      </c>
      <c r="C277" s="123" t="s">
        <v>2366</v>
      </c>
      <c r="D277" s="123">
        <v>0</v>
      </c>
      <c r="E277" s="123"/>
      <c r="F277" s="123"/>
      <c r="G277" s="123" t="s">
        <v>67</v>
      </c>
      <c r="H277" s="123" t="s">
        <v>37</v>
      </c>
      <c r="I277" s="123" t="s">
        <v>40</v>
      </c>
      <c r="J277" s="123" t="s">
        <v>43</v>
      </c>
      <c r="K277" s="123"/>
      <c r="L277" s="123"/>
      <c r="M277" s="123"/>
      <c r="N277" s="123"/>
      <c r="O277" s="123"/>
      <c r="P277" s="122" t="s">
        <v>1362</v>
      </c>
      <c r="Q277" s="122" t="s">
        <v>3022</v>
      </c>
      <c r="R277" s="122" t="s">
        <v>3269</v>
      </c>
      <c r="S277" s="128" t="s">
        <v>77</v>
      </c>
      <c r="T277" s="122" t="s">
        <v>1363</v>
      </c>
      <c r="U277" s="130" t="s">
        <v>79</v>
      </c>
      <c r="V277" s="122" t="s">
        <v>3892</v>
      </c>
      <c r="W277" s="123"/>
      <c r="X277" s="122"/>
      <c r="Y277" s="122"/>
      <c r="Z277" s="122"/>
      <c r="AA277" s="122"/>
      <c r="AB277" s="122"/>
      <c r="AC277" s="122"/>
      <c r="AD277" s="122"/>
      <c r="AE277" s="122"/>
      <c r="AF277" s="122"/>
      <c r="AG277" s="122" t="s">
        <v>95</v>
      </c>
      <c r="AH277" s="122" t="s">
        <v>189</v>
      </c>
      <c r="AI277" s="137" t="s">
        <v>384</v>
      </c>
      <c r="AJ277" s="122" t="s">
        <v>1287</v>
      </c>
      <c r="AK277" s="128" t="s">
        <v>115</v>
      </c>
      <c r="AL277" s="122" t="s">
        <v>116</v>
      </c>
      <c r="AM277" s="133" t="s">
        <v>820</v>
      </c>
      <c r="AN277" s="122" t="s">
        <v>1492</v>
      </c>
      <c r="AO277" s="122" t="s">
        <v>85</v>
      </c>
      <c r="AP277" s="132" t="s">
        <v>161</v>
      </c>
      <c r="AQ277" s="122" t="s">
        <v>366</v>
      </c>
      <c r="AR277" s="122" t="s">
        <v>105</v>
      </c>
      <c r="AS277" s="13"/>
    </row>
    <row r="278" spans="1:45" ht="15" customHeight="1" x14ac:dyDescent="0.15">
      <c r="A278" s="13">
        <v>277</v>
      </c>
      <c r="B278" s="122" t="s">
        <v>2389</v>
      </c>
      <c r="C278" s="123" t="s">
        <v>2366</v>
      </c>
      <c r="D278" s="123">
        <v>2</v>
      </c>
      <c r="E278" s="123"/>
      <c r="F278" s="123"/>
      <c r="G278" s="123" t="s">
        <v>37</v>
      </c>
      <c r="H278" s="123" t="s">
        <v>42</v>
      </c>
      <c r="I278" s="123" t="s">
        <v>40</v>
      </c>
      <c r="J278" s="123" t="s">
        <v>38</v>
      </c>
      <c r="K278" s="123"/>
      <c r="L278" s="123"/>
      <c r="M278" s="123"/>
      <c r="N278" s="123"/>
      <c r="O278" s="123"/>
      <c r="P278" s="124" t="s">
        <v>137</v>
      </c>
      <c r="Q278" s="137" t="s">
        <v>3438</v>
      </c>
      <c r="R278" s="126" t="s">
        <v>1650</v>
      </c>
      <c r="S278" s="135" t="s">
        <v>57</v>
      </c>
      <c r="T278" s="126" t="s">
        <v>4520</v>
      </c>
      <c r="U278" s="130" t="s">
        <v>79</v>
      </c>
      <c r="V278" s="122" t="s">
        <v>1651</v>
      </c>
      <c r="W278" s="123"/>
      <c r="X278" s="122"/>
      <c r="Y278" s="122"/>
      <c r="Z278" s="122"/>
      <c r="AA278" s="122"/>
      <c r="AB278" s="122"/>
      <c r="AC278" s="122"/>
      <c r="AD278" s="122"/>
      <c r="AE278" s="122"/>
      <c r="AF278" s="122"/>
      <c r="AG278" s="128" t="s">
        <v>144</v>
      </c>
      <c r="AH278" s="122" t="s">
        <v>145</v>
      </c>
      <c r="AI278" s="126" t="s">
        <v>146</v>
      </c>
      <c r="AJ278" s="130" t="s">
        <v>147</v>
      </c>
      <c r="AK278" s="128" t="s">
        <v>115</v>
      </c>
      <c r="AL278" s="122" t="s">
        <v>300</v>
      </c>
      <c r="AM278" s="130" t="s">
        <v>257</v>
      </c>
      <c r="AN278" s="126" t="s">
        <v>2390</v>
      </c>
      <c r="AO278" s="132" t="s">
        <v>64</v>
      </c>
      <c r="AP278" s="132" t="s">
        <v>161</v>
      </c>
      <c r="AQ278" s="122" t="s">
        <v>1620</v>
      </c>
      <c r="AR278" s="122" t="s">
        <v>1721</v>
      </c>
      <c r="AS278" s="13"/>
    </row>
    <row r="279" spans="1:45" ht="15" customHeight="1" x14ac:dyDescent="0.15">
      <c r="A279" s="13">
        <v>278</v>
      </c>
      <c r="B279" s="122" t="s">
        <v>2391</v>
      </c>
      <c r="C279" s="123" t="s">
        <v>2366</v>
      </c>
      <c r="D279" s="123">
        <v>2</v>
      </c>
      <c r="E279" s="123"/>
      <c r="F279" s="123"/>
      <c r="G279" s="123" t="s">
        <v>40</v>
      </c>
      <c r="H279" s="123" t="s">
        <v>43</v>
      </c>
      <c r="I279" s="123" t="s">
        <v>43</v>
      </c>
      <c r="J279" s="123" t="s">
        <v>43</v>
      </c>
      <c r="K279" s="123"/>
      <c r="L279" s="123"/>
      <c r="M279" s="123"/>
      <c r="N279" s="123"/>
      <c r="O279" s="123"/>
      <c r="P279" s="122" t="s">
        <v>745</v>
      </c>
      <c r="Q279" s="122" t="s">
        <v>4758</v>
      </c>
      <c r="R279" s="124" t="s">
        <v>746</v>
      </c>
      <c r="S279" s="122" t="s">
        <v>115</v>
      </c>
      <c r="T279" s="122" t="s">
        <v>339</v>
      </c>
      <c r="U279" s="137" t="s">
        <v>747</v>
      </c>
      <c r="V279" s="130" t="s">
        <v>748</v>
      </c>
      <c r="W279" s="123" t="s">
        <v>4638</v>
      </c>
      <c r="X279" s="122"/>
      <c r="Y279" s="122"/>
      <c r="Z279" s="122"/>
      <c r="AA279" s="122"/>
      <c r="AB279" s="122"/>
      <c r="AC279" s="122"/>
      <c r="AD279" s="122"/>
      <c r="AE279" s="122"/>
      <c r="AF279" s="122"/>
      <c r="AG279" s="128" t="s">
        <v>131</v>
      </c>
      <c r="AH279" s="122" t="s">
        <v>95</v>
      </c>
      <c r="AI279" s="122" t="s">
        <v>101</v>
      </c>
      <c r="AJ279" s="122" t="s">
        <v>500</v>
      </c>
      <c r="AK279" s="135" t="s">
        <v>2392</v>
      </c>
      <c r="AL279" s="126" t="s">
        <v>2393</v>
      </c>
      <c r="AM279" s="126" t="s">
        <v>1509</v>
      </c>
      <c r="AN279" s="122" t="s">
        <v>1287</v>
      </c>
      <c r="AO279" s="122" t="s">
        <v>1274</v>
      </c>
      <c r="AP279" s="132" t="s">
        <v>442</v>
      </c>
      <c r="AQ279" s="122" t="s">
        <v>1047</v>
      </c>
      <c r="AR279" s="122" t="s">
        <v>584</v>
      </c>
      <c r="AS279" s="13"/>
    </row>
    <row r="280" spans="1:45" ht="15" customHeight="1" x14ac:dyDescent="0.15">
      <c r="A280" s="13">
        <v>279</v>
      </c>
      <c r="B280" s="122" t="s">
        <v>2394</v>
      </c>
      <c r="C280" s="123" t="s">
        <v>2366</v>
      </c>
      <c r="D280" s="123">
        <v>2</v>
      </c>
      <c r="E280" s="123"/>
      <c r="F280" s="123"/>
      <c r="G280" s="123" t="s">
        <v>67</v>
      </c>
      <c r="H280" s="123" t="s">
        <v>44</v>
      </c>
      <c r="I280" s="123" t="s">
        <v>43</v>
      </c>
      <c r="J280" s="123" t="s">
        <v>37</v>
      </c>
      <c r="K280" s="123"/>
      <c r="L280" s="123"/>
      <c r="M280" s="123"/>
      <c r="N280" s="123"/>
      <c r="O280" s="123"/>
      <c r="P280" s="124" t="s">
        <v>2219</v>
      </c>
      <c r="Q280" s="130" t="s">
        <v>651</v>
      </c>
      <c r="R280" s="122" t="s">
        <v>3892</v>
      </c>
      <c r="S280" s="135" t="s">
        <v>3022</v>
      </c>
      <c r="T280" s="128" t="s">
        <v>4387</v>
      </c>
      <c r="U280" s="130" t="s">
        <v>820</v>
      </c>
      <c r="V280" s="125" t="s">
        <v>4165</v>
      </c>
      <c r="W280" s="123"/>
      <c r="X280" s="122"/>
      <c r="Y280" s="122"/>
      <c r="Z280" s="122"/>
      <c r="AA280" s="122"/>
      <c r="AB280" s="122"/>
      <c r="AC280" s="122"/>
      <c r="AD280" s="122"/>
      <c r="AE280" s="122"/>
      <c r="AF280" s="122"/>
      <c r="AG280" s="128" t="s">
        <v>77</v>
      </c>
      <c r="AH280" s="122" t="s">
        <v>80</v>
      </c>
      <c r="AI280" s="128" t="s">
        <v>287</v>
      </c>
      <c r="AJ280" s="122" t="s">
        <v>266</v>
      </c>
      <c r="AK280" s="130" t="s">
        <v>358</v>
      </c>
      <c r="AL280" s="136" t="s">
        <v>131</v>
      </c>
      <c r="AM280" s="122" t="s">
        <v>307</v>
      </c>
      <c r="AN280" s="122" t="s">
        <v>1783</v>
      </c>
      <c r="AO280" s="132" t="s">
        <v>85</v>
      </c>
      <c r="AP280" s="122" t="s">
        <v>366</v>
      </c>
      <c r="AQ280" s="122" t="s">
        <v>560</v>
      </c>
      <c r="AR280" s="134" t="s">
        <v>1271</v>
      </c>
      <c r="AS280" s="13"/>
    </row>
    <row r="281" spans="1:45" ht="15" customHeight="1" x14ac:dyDescent="0.15">
      <c r="A281" s="13">
        <v>280</v>
      </c>
      <c r="B281" s="122" t="s">
        <v>2395</v>
      </c>
      <c r="C281" s="123" t="s">
        <v>2366</v>
      </c>
      <c r="D281" s="123">
        <v>2</v>
      </c>
      <c r="E281" s="123"/>
      <c r="F281" s="123"/>
      <c r="G281" s="123" t="s">
        <v>67</v>
      </c>
      <c r="H281" s="123" t="s">
        <v>37</v>
      </c>
      <c r="I281" s="123" t="s">
        <v>40</v>
      </c>
      <c r="J281" s="123" t="s">
        <v>39</v>
      </c>
      <c r="K281" s="123"/>
      <c r="L281" s="123"/>
      <c r="M281" s="123"/>
      <c r="N281" s="123"/>
      <c r="O281" s="123"/>
      <c r="P281" s="122" t="s">
        <v>325</v>
      </c>
      <c r="Q281" s="122" t="s">
        <v>3022</v>
      </c>
      <c r="R281" s="122" t="s">
        <v>264</v>
      </c>
      <c r="S281" s="122" t="s">
        <v>77</v>
      </c>
      <c r="T281" s="122" t="s">
        <v>3438</v>
      </c>
      <c r="U281" s="137" t="s">
        <v>79</v>
      </c>
      <c r="V281" s="125" t="s">
        <v>2396</v>
      </c>
      <c r="W281" s="123"/>
      <c r="X281" s="122"/>
      <c r="Y281" s="122"/>
      <c r="Z281" s="122"/>
      <c r="AA281" s="122"/>
      <c r="AB281" s="122"/>
      <c r="AC281" s="122"/>
      <c r="AD281" s="122"/>
      <c r="AE281" s="122"/>
      <c r="AF281" s="122"/>
      <c r="AG281" s="135" t="s">
        <v>95</v>
      </c>
      <c r="AH281" s="133" t="s">
        <v>189</v>
      </c>
      <c r="AI281" s="130" t="s">
        <v>57</v>
      </c>
      <c r="AJ281" s="125" t="s">
        <v>562</v>
      </c>
      <c r="AK281" s="135" t="s">
        <v>115</v>
      </c>
      <c r="AL281" s="128" t="s">
        <v>4390</v>
      </c>
      <c r="AM281" s="136" t="s">
        <v>2397</v>
      </c>
      <c r="AN281" s="122" t="s">
        <v>3760</v>
      </c>
      <c r="AO281" s="132" t="s">
        <v>85</v>
      </c>
      <c r="AP281" s="132" t="s">
        <v>161</v>
      </c>
      <c r="AQ281" s="122" t="s">
        <v>766</v>
      </c>
      <c r="AR281" s="122" t="s">
        <v>1170</v>
      </c>
      <c r="AS281" s="13"/>
    </row>
    <row r="282" spans="1:45" ht="15" customHeight="1" x14ac:dyDescent="0.15">
      <c r="A282" s="13">
        <v>281</v>
      </c>
      <c r="B282" s="122" t="s">
        <v>2398</v>
      </c>
      <c r="C282" s="123" t="s">
        <v>2366</v>
      </c>
      <c r="D282" s="123">
        <v>1</v>
      </c>
      <c r="E282" s="123"/>
      <c r="F282" s="123"/>
      <c r="G282" s="123" t="s">
        <v>37</v>
      </c>
      <c r="H282" s="123" t="s">
        <v>43</v>
      </c>
      <c r="I282" s="123" t="s">
        <v>44</v>
      </c>
      <c r="J282" s="123" t="s">
        <v>41</v>
      </c>
      <c r="K282" s="123"/>
      <c r="L282" s="123"/>
      <c r="M282" s="123"/>
      <c r="N282" s="123"/>
      <c r="O282" s="123"/>
      <c r="P282" s="122" t="s">
        <v>2399</v>
      </c>
      <c r="Q282" s="124" t="s">
        <v>649</v>
      </c>
      <c r="R282" s="122" t="s">
        <v>2400</v>
      </c>
      <c r="S282" s="122" t="s">
        <v>137</v>
      </c>
      <c r="T282" s="122" t="s">
        <v>818</v>
      </c>
      <c r="U282" s="136" t="s">
        <v>1145</v>
      </c>
      <c r="V282" s="122" t="s">
        <v>2324</v>
      </c>
      <c r="W282" s="123"/>
      <c r="X282" s="122"/>
      <c r="Y282" s="122"/>
      <c r="Z282" s="122"/>
      <c r="AA282" s="122"/>
      <c r="AB282" s="122"/>
      <c r="AC282" s="122"/>
      <c r="AD282" s="122"/>
      <c r="AE282" s="122"/>
      <c r="AF282" s="122"/>
      <c r="AG282" s="125" t="s">
        <v>3438</v>
      </c>
      <c r="AH282" s="128" t="s">
        <v>264</v>
      </c>
      <c r="AI282" s="126" t="s">
        <v>3892</v>
      </c>
      <c r="AJ282" s="126" t="s">
        <v>819</v>
      </c>
      <c r="AK282" s="135" t="s">
        <v>4641</v>
      </c>
      <c r="AL282" s="126" t="s">
        <v>1146</v>
      </c>
      <c r="AM282" s="133" t="s">
        <v>979</v>
      </c>
      <c r="AN282" s="122" t="s">
        <v>2401</v>
      </c>
      <c r="AO282" s="122" t="s">
        <v>64</v>
      </c>
      <c r="AP282" s="132" t="s">
        <v>295</v>
      </c>
      <c r="AQ282" s="132" t="s">
        <v>1153</v>
      </c>
      <c r="AR282" s="134" t="s">
        <v>2281</v>
      </c>
      <c r="AS282" s="13"/>
    </row>
    <row r="283" spans="1:45" ht="15" customHeight="1" x14ac:dyDescent="0.15">
      <c r="A283" s="13">
        <v>282</v>
      </c>
      <c r="B283" s="122" t="s">
        <v>2402</v>
      </c>
      <c r="C283" s="123" t="s">
        <v>2366</v>
      </c>
      <c r="D283" s="123">
        <v>1</v>
      </c>
      <c r="E283" s="123"/>
      <c r="F283" s="123"/>
      <c r="G283" s="123" t="s">
        <v>40</v>
      </c>
      <c r="H283" s="123" t="s">
        <v>67</v>
      </c>
      <c r="I283" s="123" t="s">
        <v>40</v>
      </c>
      <c r="J283" s="123" t="s">
        <v>44</v>
      </c>
      <c r="K283" s="123"/>
      <c r="L283" s="123"/>
      <c r="M283" s="123"/>
      <c r="N283" s="123"/>
      <c r="O283" s="123"/>
      <c r="P283" s="128" t="s">
        <v>2403</v>
      </c>
      <c r="Q283" s="130" t="s">
        <v>72</v>
      </c>
      <c r="R283" s="122" t="s">
        <v>2404</v>
      </c>
      <c r="S283" s="128" t="s">
        <v>79</v>
      </c>
      <c r="T283" s="126" t="s">
        <v>3343</v>
      </c>
      <c r="U283" s="137" t="s">
        <v>155</v>
      </c>
      <c r="V283" s="126" t="s">
        <v>2405</v>
      </c>
      <c r="W283" s="123"/>
      <c r="X283" s="122"/>
      <c r="Y283" s="122"/>
      <c r="Z283" s="122"/>
      <c r="AA283" s="122"/>
      <c r="AB283" s="122"/>
      <c r="AC283" s="122"/>
      <c r="AD283" s="122"/>
      <c r="AE283" s="122"/>
      <c r="AF283" s="122"/>
      <c r="AG283" s="125" t="s">
        <v>115</v>
      </c>
      <c r="AH283" s="125" t="s">
        <v>154</v>
      </c>
      <c r="AI283" s="122" t="s">
        <v>77</v>
      </c>
      <c r="AJ283" s="122" t="s">
        <v>287</v>
      </c>
      <c r="AK283" s="135" t="s">
        <v>79</v>
      </c>
      <c r="AL283" s="126" t="s">
        <v>1019</v>
      </c>
      <c r="AM283" s="126" t="s">
        <v>140</v>
      </c>
      <c r="AN283" s="128" t="s">
        <v>1293</v>
      </c>
      <c r="AO283" s="132" t="s">
        <v>161</v>
      </c>
      <c r="AP283" s="132" t="s">
        <v>161</v>
      </c>
      <c r="AQ283" s="122" t="s">
        <v>349</v>
      </c>
      <c r="AR283" s="134" t="s">
        <v>975</v>
      </c>
      <c r="AS283" s="13"/>
    </row>
    <row r="284" spans="1:45" ht="15" customHeight="1" x14ac:dyDescent="0.15">
      <c r="A284" s="13">
        <v>283</v>
      </c>
      <c r="B284" s="122" t="s">
        <v>2406</v>
      </c>
      <c r="C284" s="123" t="s">
        <v>2366</v>
      </c>
      <c r="D284" s="123">
        <v>2</v>
      </c>
      <c r="E284" s="123"/>
      <c r="F284" s="123"/>
      <c r="G284" s="123" t="s">
        <v>44</v>
      </c>
      <c r="H284" s="123" t="s">
        <v>43</v>
      </c>
      <c r="I284" s="123" t="s">
        <v>40</v>
      </c>
      <c r="J284" s="123" t="s">
        <v>44</v>
      </c>
      <c r="K284" s="123"/>
      <c r="L284" s="123"/>
      <c r="M284" s="123"/>
      <c r="N284" s="123"/>
      <c r="O284" s="123"/>
      <c r="P284" s="122" t="s">
        <v>174</v>
      </c>
      <c r="Q284" s="122" t="s">
        <v>175</v>
      </c>
      <c r="R284" s="124" t="s">
        <v>851</v>
      </c>
      <c r="S284" s="122" t="s">
        <v>3119</v>
      </c>
      <c r="T284" s="122" t="s">
        <v>176</v>
      </c>
      <c r="U284" s="124" t="s">
        <v>3269</v>
      </c>
      <c r="V284" s="122" t="s">
        <v>3172</v>
      </c>
      <c r="W284" s="123"/>
      <c r="X284" s="122"/>
      <c r="Y284" s="122"/>
      <c r="Z284" s="122"/>
      <c r="AA284" s="122"/>
      <c r="AB284" s="122"/>
      <c r="AC284" s="122"/>
      <c r="AD284" s="122"/>
      <c r="AE284" s="122"/>
      <c r="AF284" s="122"/>
      <c r="AG284" s="135" t="s">
        <v>827</v>
      </c>
      <c r="AH284" s="122" t="s">
        <v>956</v>
      </c>
      <c r="AI284" s="122" t="s">
        <v>101</v>
      </c>
      <c r="AJ284" s="122" t="s">
        <v>957</v>
      </c>
      <c r="AK284" s="128" t="s">
        <v>79</v>
      </c>
      <c r="AL284" s="136" t="s">
        <v>309</v>
      </c>
      <c r="AM284" s="122" t="s">
        <v>183</v>
      </c>
      <c r="AN284" s="122" t="s">
        <v>2407</v>
      </c>
      <c r="AO284" s="122" t="s">
        <v>959</v>
      </c>
      <c r="AP284" s="122" t="s">
        <v>161</v>
      </c>
      <c r="AQ284" s="122" t="s">
        <v>187</v>
      </c>
      <c r="AR284" s="122" t="s">
        <v>1271</v>
      </c>
      <c r="AS284" s="13"/>
    </row>
    <row r="285" spans="1:45" ht="15" customHeight="1" x14ac:dyDescent="0.15">
      <c r="A285" s="13">
        <v>284</v>
      </c>
      <c r="B285" s="122" t="s">
        <v>2408</v>
      </c>
      <c r="C285" s="123" t="s">
        <v>2366</v>
      </c>
      <c r="D285" s="123">
        <v>2</v>
      </c>
      <c r="E285" s="123"/>
      <c r="F285" s="123"/>
      <c r="G285" s="123" t="s">
        <v>44</v>
      </c>
      <c r="H285" s="123" t="s">
        <v>44</v>
      </c>
      <c r="I285" s="123" t="s">
        <v>40</v>
      </c>
      <c r="J285" s="123" t="s">
        <v>67</v>
      </c>
      <c r="K285" s="123"/>
      <c r="L285" s="123"/>
      <c r="M285" s="123"/>
      <c r="N285" s="123"/>
      <c r="O285" s="123"/>
      <c r="P285" s="124" t="s">
        <v>4658</v>
      </c>
      <c r="Q285" s="124" t="s">
        <v>1245</v>
      </c>
      <c r="R285" s="122" t="s">
        <v>182</v>
      </c>
      <c r="S285" s="130" t="s">
        <v>3119</v>
      </c>
      <c r="T285" s="136" t="s">
        <v>4387</v>
      </c>
      <c r="U285" s="124" t="s">
        <v>155</v>
      </c>
      <c r="V285" s="122" t="s">
        <v>304</v>
      </c>
      <c r="W285" s="123"/>
      <c r="X285" s="122"/>
      <c r="Y285" s="122"/>
      <c r="Z285" s="122"/>
      <c r="AA285" s="122"/>
      <c r="AB285" s="122"/>
      <c r="AC285" s="122"/>
      <c r="AD285" s="122"/>
      <c r="AE285" s="122"/>
      <c r="AF285" s="122"/>
      <c r="AG285" s="133" t="s">
        <v>827</v>
      </c>
      <c r="AH285" s="138" t="s">
        <v>615</v>
      </c>
      <c r="AI285" s="135" t="s">
        <v>287</v>
      </c>
      <c r="AJ285" s="122" t="s">
        <v>307</v>
      </c>
      <c r="AK285" s="137" t="s">
        <v>79</v>
      </c>
      <c r="AL285" s="122" t="s">
        <v>388</v>
      </c>
      <c r="AM285" s="122" t="s">
        <v>3814</v>
      </c>
      <c r="AN285" s="130" t="s">
        <v>80</v>
      </c>
      <c r="AO285" s="132" t="s">
        <v>959</v>
      </c>
      <c r="AP285" s="132" t="s">
        <v>161</v>
      </c>
      <c r="AQ285" s="132" t="s">
        <v>1859</v>
      </c>
      <c r="AR285" s="134" t="s">
        <v>816</v>
      </c>
      <c r="AS285" s="13"/>
    </row>
    <row r="286" spans="1:45" ht="15" customHeight="1" x14ac:dyDescent="0.15">
      <c r="A286" s="13">
        <v>285</v>
      </c>
      <c r="B286" s="122" t="s">
        <v>2409</v>
      </c>
      <c r="C286" s="123" t="s">
        <v>2366</v>
      </c>
      <c r="D286" s="123">
        <v>1</v>
      </c>
      <c r="E286" s="123"/>
      <c r="F286" s="123"/>
      <c r="G286" s="123" t="s">
        <v>44</v>
      </c>
      <c r="H286" s="123" t="s">
        <v>43</v>
      </c>
      <c r="I286" s="123" t="s">
        <v>44</v>
      </c>
      <c r="J286" s="123" t="s">
        <v>44</v>
      </c>
      <c r="K286" s="123"/>
      <c r="L286" s="123"/>
      <c r="M286" s="123"/>
      <c r="N286" s="123"/>
      <c r="O286" s="123"/>
      <c r="P286" s="122" t="s">
        <v>174</v>
      </c>
      <c r="Q286" s="126" t="s">
        <v>175</v>
      </c>
      <c r="R286" s="125" t="s">
        <v>2410</v>
      </c>
      <c r="S286" s="129" t="s">
        <v>3119</v>
      </c>
      <c r="T286" s="126" t="s">
        <v>176</v>
      </c>
      <c r="U286" s="127" t="s">
        <v>733</v>
      </c>
      <c r="V286" s="136" t="s">
        <v>63</v>
      </c>
      <c r="W286" s="123"/>
      <c r="X286" s="122"/>
      <c r="Y286" s="122"/>
      <c r="Z286" s="122"/>
      <c r="AA286" s="122"/>
      <c r="AB286" s="122"/>
      <c r="AC286" s="122"/>
      <c r="AD286" s="122"/>
      <c r="AE286" s="122"/>
      <c r="AF286" s="122"/>
      <c r="AG286" s="128" t="s">
        <v>827</v>
      </c>
      <c r="AH286" s="128" t="s">
        <v>956</v>
      </c>
      <c r="AI286" s="135" t="s">
        <v>101</v>
      </c>
      <c r="AJ286" s="130" t="s">
        <v>957</v>
      </c>
      <c r="AK286" s="130" t="s">
        <v>148</v>
      </c>
      <c r="AL286" s="131" t="s">
        <v>1483</v>
      </c>
      <c r="AM286" s="130" t="s">
        <v>4387</v>
      </c>
      <c r="AN286" s="128" t="s">
        <v>79</v>
      </c>
      <c r="AO286" s="132" t="s">
        <v>959</v>
      </c>
      <c r="AP286" s="132" t="s">
        <v>349</v>
      </c>
      <c r="AQ286" s="132" t="s">
        <v>295</v>
      </c>
      <c r="AR286" s="122" t="s">
        <v>161</v>
      </c>
      <c r="AS286" s="13"/>
    </row>
    <row r="287" spans="1:45" ht="15" customHeight="1" x14ac:dyDescent="0.15">
      <c r="A287" s="13">
        <v>286</v>
      </c>
      <c r="B287" s="122" t="s">
        <v>2411</v>
      </c>
      <c r="C287" s="123" t="s">
        <v>2366</v>
      </c>
      <c r="D287" s="123">
        <v>2</v>
      </c>
      <c r="E287" s="123"/>
      <c r="F287" s="123"/>
      <c r="G287" s="123" t="s">
        <v>67</v>
      </c>
      <c r="H287" s="123" t="s">
        <v>44</v>
      </c>
      <c r="I287" s="123" t="s">
        <v>44</v>
      </c>
      <c r="J287" s="123" t="s">
        <v>41</v>
      </c>
      <c r="K287" s="123"/>
      <c r="L287" s="123"/>
      <c r="M287" s="123"/>
      <c r="N287" s="123"/>
      <c r="O287" s="123"/>
      <c r="P287" s="125" t="s">
        <v>935</v>
      </c>
      <c r="Q287" s="127" t="s">
        <v>95</v>
      </c>
      <c r="R287" s="122" t="s">
        <v>401</v>
      </c>
      <c r="S287" s="130" t="s">
        <v>103</v>
      </c>
      <c r="T287" s="124" t="s">
        <v>2005</v>
      </c>
      <c r="U287" s="126" t="s">
        <v>402</v>
      </c>
      <c r="V287" s="130" t="s">
        <v>406</v>
      </c>
      <c r="W287" s="123"/>
      <c r="X287" s="122"/>
      <c r="Y287" s="122"/>
      <c r="Z287" s="122"/>
      <c r="AA287" s="122"/>
      <c r="AB287" s="122"/>
      <c r="AC287" s="122"/>
      <c r="AD287" s="122"/>
      <c r="AE287" s="122"/>
      <c r="AF287" s="122"/>
      <c r="AG287" s="128" t="s">
        <v>393</v>
      </c>
      <c r="AH287" s="122" t="s">
        <v>394</v>
      </c>
      <c r="AI287" s="122" t="s">
        <v>193</v>
      </c>
      <c r="AJ287" s="122" t="s">
        <v>1688</v>
      </c>
      <c r="AK287" s="122" t="s">
        <v>193</v>
      </c>
      <c r="AL287" s="128" t="s">
        <v>404</v>
      </c>
      <c r="AM287" s="122" t="s">
        <v>1150</v>
      </c>
      <c r="AN287" s="137" t="s">
        <v>1228</v>
      </c>
      <c r="AO287" s="132" t="s">
        <v>399</v>
      </c>
      <c r="AP287" s="122" t="s">
        <v>464</v>
      </c>
      <c r="AQ287" s="122" t="s">
        <v>1153</v>
      </c>
      <c r="AR287" s="122" t="s">
        <v>766</v>
      </c>
      <c r="AS287" s="13"/>
    </row>
    <row r="288" spans="1:45" ht="15" customHeight="1" x14ac:dyDescent="0.15">
      <c r="A288" s="13">
        <v>287</v>
      </c>
      <c r="B288" s="122" t="s">
        <v>2412</v>
      </c>
      <c r="C288" s="123" t="s">
        <v>2366</v>
      </c>
      <c r="D288" s="123">
        <v>1</v>
      </c>
      <c r="E288" s="123"/>
      <c r="F288" s="123"/>
      <c r="G288" s="123" t="s">
        <v>38</v>
      </c>
      <c r="H288" s="123" t="s">
        <v>39</v>
      </c>
      <c r="I288" s="123" t="s">
        <v>40</v>
      </c>
      <c r="J288" s="123" t="s">
        <v>44</v>
      </c>
      <c r="K288" s="123"/>
      <c r="L288" s="123"/>
      <c r="M288" s="123"/>
      <c r="N288" s="123"/>
      <c r="O288" s="123"/>
      <c r="P288" s="122" t="s">
        <v>421</v>
      </c>
      <c r="Q288" s="133" t="s">
        <v>423</v>
      </c>
      <c r="R288" s="122" t="s">
        <v>256</v>
      </c>
      <c r="S288" s="135" t="s">
        <v>425</v>
      </c>
      <c r="T288" s="133" t="s">
        <v>141</v>
      </c>
      <c r="U288" s="133" t="s">
        <v>79</v>
      </c>
      <c r="V288" s="122" t="s">
        <v>426</v>
      </c>
      <c r="W288" s="123" t="s">
        <v>4476</v>
      </c>
      <c r="X288" s="122"/>
      <c r="Y288" s="122"/>
      <c r="Z288" s="122"/>
      <c r="AA288" s="122"/>
      <c r="AB288" s="122"/>
      <c r="AC288" s="122"/>
      <c r="AD288" s="122"/>
      <c r="AE288" s="122"/>
      <c r="AF288" s="122"/>
      <c r="AG288" s="128" t="s">
        <v>613</v>
      </c>
      <c r="AH288" s="132" t="s">
        <v>1172</v>
      </c>
      <c r="AI288" s="125" t="s">
        <v>3316</v>
      </c>
      <c r="AJ288" s="122" t="s">
        <v>406</v>
      </c>
      <c r="AK288" s="133" t="s">
        <v>115</v>
      </c>
      <c r="AL288" s="122" t="s">
        <v>170</v>
      </c>
      <c r="AM288" s="122" t="s">
        <v>708</v>
      </c>
      <c r="AN288" s="122" t="s">
        <v>2413</v>
      </c>
      <c r="AO288" s="132" t="s">
        <v>621</v>
      </c>
      <c r="AP288" s="122" t="s">
        <v>161</v>
      </c>
      <c r="AQ288" s="122" t="s">
        <v>2844</v>
      </c>
      <c r="AR288" s="122" t="s">
        <v>621</v>
      </c>
      <c r="AS288" s="13"/>
    </row>
    <row r="289" spans="1:45" ht="15" customHeight="1" x14ac:dyDescent="0.15">
      <c r="A289" s="13">
        <v>288</v>
      </c>
      <c r="B289" s="122" t="s">
        <v>2414</v>
      </c>
      <c r="C289" s="123" t="s">
        <v>2366</v>
      </c>
      <c r="D289" s="123">
        <v>1</v>
      </c>
      <c r="E289" s="123"/>
      <c r="F289" s="123"/>
      <c r="G289" s="123" t="s">
        <v>40</v>
      </c>
      <c r="H289" s="123" t="s">
        <v>136</v>
      </c>
      <c r="I289" s="123" t="s">
        <v>44</v>
      </c>
      <c r="J289" s="123" t="s">
        <v>43</v>
      </c>
      <c r="K289" s="123"/>
      <c r="L289" s="123"/>
      <c r="M289" s="123"/>
      <c r="N289" s="123"/>
      <c r="O289" s="123"/>
      <c r="P289" s="124" t="s">
        <v>2415</v>
      </c>
      <c r="Q289" s="124" t="s">
        <v>248</v>
      </c>
      <c r="R289" s="133" t="s">
        <v>74</v>
      </c>
      <c r="S289" s="128" t="s">
        <v>253</v>
      </c>
      <c r="T289" s="136" t="s">
        <v>2416</v>
      </c>
      <c r="U289" s="133" t="s">
        <v>83</v>
      </c>
      <c r="V289" s="122" t="s">
        <v>747</v>
      </c>
      <c r="W289" s="123"/>
      <c r="X289" s="122"/>
      <c r="Y289" s="122"/>
      <c r="Z289" s="122"/>
      <c r="AA289" s="122"/>
      <c r="AB289" s="122"/>
      <c r="AC289" s="122"/>
      <c r="AD289" s="122"/>
      <c r="AE289" s="122"/>
      <c r="AF289" s="122"/>
      <c r="AG289" s="122" t="s">
        <v>79</v>
      </c>
      <c r="AH289" s="126" t="s">
        <v>479</v>
      </c>
      <c r="AI289" s="135" t="s">
        <v>1647</v>
      </c>
      <c r="AJ289" s="133" t="s">
        <v>2417</v>
      </c>
      <c r="AK289" s="125" t="s">
        <v>148</v>
      </c>
      <c r="AL289" s="133" t="s">
        <v>146</v>
      </c>
      <c r="AM289" s="128" t="s">
        <v>2392</v>
      </c>
      <c r="AN289" s="126" t="s">
        <v>2418</v>
      </c>
      <c r="AO289" s="122" t="s">
        <v>161</v>
      </c>
      <c r="AP289" s="122" t="s">
        <v>349</v>
      </c>
      <c r="AQ289" s="132" t="s">
        <v>442</v>
      </c>
      <c r="AR289" s="122" t="s">
        <v>2844</v>
      </c>
      <c r="AS289" s="13"/>
    </row>
    <row r="290" spans="1:45" ht="15" customHeight="1" x14ac:dyDescent="0.15">
      <c r="A290" s="13">
        <v>289</v>
      </c>
      <c r="B290" s="122" t="s">
        <v>2419</v>
      </c>
      <c r="C290" s="123" t="s">
        <v>2366</v>
      </c>
      <c r="D290" s="123">
        <v>1</v>
      </c>
      <c r="E290" s="123"/>
      <c r="F290" s="123"/>
      <c r="G290" s="123" t="s">
        <v>44</v>
      </c>
      <c r="H290" s="123" t="s">
        <v>43</v>
      </c>
      <c r="I290" s="123" t="s">
        <v>40</v>
      </c>
      <c r="J290" s="123" t="s">
        <v>136</v>
      </c>
      <c r="K290" s="123"/>
      <c r="L290" s="123"/>
      <c r="M290" s="123"/>
      <c r="N290" s="123"/>
      <c r="O290" s="123"/>
      <c r="P290" s="124" t="s">
        <v>174</v>
      </c>
      <c r="Q290" s="137" t="s">
        <v>175</v>
      </c>
      <c r="R290" s="124" t="s">
        <v>810</v>
      </c>
      <c r="S290" s="135" t="s">
        <v>3119</v>
      </c>
      <c r="T290" s="126" t="s">
        <v>176</v>
      </c>
      <c r="U290" s="137" t="s">
        <v>3269</v>
      </c>
      <c r="V290" s="122" t="s">
        <v>456</v>
      </c>
      <c r="W290" s="123"/>
      <c r="X290" s="122"/>
      <c r="Y290" s="122"/>
      <c r="Z290" s="122"/>
      <c r="AA290" s="122"/>
      <c r="AB290" s="122"/>
      <c r="AC290" s="122"/>
      <c r="AD290" s="122"/>
      <c r="AE290" s="122"/>
      <c r="AF290" s="122"/>
      <c r="AG290" s="128" t="s">
        <v>827</v>
      </c>
      <c r="AH290" s="122" t="s">
        <v>956</v>
      </c>
      <c r="AI290" s="126" t="s">
        <v>101</v>
      </c>
      <c r="AJ290" s="130" t="s">
        <v>957</v>
      </c>
      <c r="AK290" s="128" t="s">
        <v>79</v>
      </c>
      <c r="AL290" s="122" t="s">
        <v>80</v>
      </c>
      <c r="AM290" s="126" t="s">
        <v>396</v>
      </c>
      <c r="AN290" s="128" t="s">
        <v>581</v>
      </c>
      <c r="AO290" s="132" t="s">
        <v>959</v>
      </c>
      <c r="AP290" s="132" t="s">
        <v>161</v>
      </c>
      <c r="AQ290" s="122" t="s">
        <v>2195</v>
      </c>
      <c r="AR290" s="122" t="s">
        <v>475</v>
      </c>
      <c r="AS290" s="13"/>
    </row>
    <row r="291" spans="1:45" ht="15" customHeight="1" x14ac:dyDescent="0.15">
      <c r="A291" s="13">
        <v>290</v>
      </c>
      <c r="B291" s="122" t="s">
        <v>2420</v>
      </c>
      <c r="C291" s="123" t="s">
        <v>2366</v>
      </c>
      <c r="D291" s="123">
        <v>0</v>
      </c>
      <c r="E291" s="123"/>
      <c r="F291" s="123"/>
      <c r="G291" s="123" t="s">
        <v>41</v>
      </c>
      <c r="H291" s="123" t="s">
        <v>41</v>
      </c>
      <c r="I291" s="123" t="s">
        <v>41</v>
      </c>
      <c r="J291" s="123" t="s">
        <v>42</v>
      </c>
      <c r="K291" s="123"/>
      <c r="L291" s="123"/>
      <c r="M291" s="123"/>
      <c r="N291" s="123"/>
      <c r="O291" s="123"/>
      <c r="P291" s="122" t="s">
        <v>449</v>
      </c>
      <c r="Q291" s="137" t="s">
        <v>201</v>
      </c>
      <c r="R291" s="136" t="s">
        <v>1739</v>
      </c>
      <c r="S291" s="128" t="s">
        <v>3200</v>
      </c>
      <c r="T291" s="122" t="s">
        <v>450</v>
      </c>
      <c r="U291" s="130" t="s">
        <v>1740</v>
      </c>
      <c r="V291" s="122" t="s">
        <v>1741</v>
      </c>
      <c r="W291" s="123"/>
      <c r="X291" s="122"/>
      <c r="Y291" s="122"/>
      <c r="Z291" s="122"/>
      <c r="AA291" s="122"/>
      <c r="AB291" s="122"/>
      <c r="AC291" s="122"/>
      <c r="AD291" s="122"/>
      <c r="AE291" s="122"/>
      <c r="AF291" s="122"/>
      <c r="AG291" s="133" t="s">
        <v>202</v>
      </c>
      <c r="AH291" s="126" t="s">
        <v>203</v>
      </c>
      <c r="AI291" s="130" t="s">
        <v>644</v>
      </c>
      <c r="AJ291" s="127" t="s">
        <v>287</v>
      </c>
      <c r="AK291" s="128" t="s">
        <v>495</v>
      </c>
      <c r="AL291" s="122" t="s">
        <v>478</v>
      </c>
      <c r="AM291" s="128" t="s">
        <v>711</v>
      </c>
      <c r="AN291" s="122" t="s">
        <v>321</v>
      </c>
      <c r="AO291" s="132" t="s">
        <v>209</v>
      </c>
      <c r="AP291" s="132" t="s">
        <v>502</v>
      </c>
      <c r="AQ291" s="122" t="s">
        <v>418</v>
      </c>
      <c r="AR291" s="122" t="s">
        <v>584</v>
      </c>
      <c r="AS291" s="13"/>
    </row>
    <row r="292" spans="1:45" ht="15" customHeight="1" x14ac:dyDescent="0.15">
      <c r="A292" s="13">
        <v>291</v>
      </c>
      <c r="B292" s="122" t="s">
        <v>2421</v>
      </c>
      <c r="C292" s="123" t="s">
        <v>2366</v>
      </c>
      <c r="D292" s="123">
        <v>1</v>
      </c>
      <c r="E292" s="123"/>
      <c r="F292" s="123"/>
      <c r="G292" s="123" t="s">
        <v>40</v>
      </c>
      <c r="H292" s="123" t="s">
        <v>44</v>
      </c>
      <c r="I292" s="123" t="s">
        <v>40</v>
      </c>
      <c r="J292" s="123" t="s">
        <v>67</v>
      </c>
      <c r="K292" s="123"/>
      <c r="L292" s="123"/>
      <c r="M292" s="123"/>
      <c r="N292" s="123"/>
      <c r="O292" s="123"/>
      <c r="P292" s="122" t="s">
        <v>623</v>
      </c>
      <c r="Q292" s="125" t="s">
        <v>248</v>
      </c>
      <c r="R292" s="122" t="s">
        <v>222</v>
      </c>
      <c r="S292" s="128" t="s">
        <v>253</v>
      </c>
      <c r="T292" s="130" t="s">
        <v>3172</v>
      </c>
      <c r="U292" s="122" t="s">
        <v>79</v>
      </c>
      <c r="V292" s="122" t="s">
        <v>2422</v>
      </c>
      <c r="W292" s="123"/>
      <c r="X292" s="122"/>
      <c r="Y292" s="122"/>
      <c r="Z292" s="122"/>
      <c r="AA292" s="122"/>
      <c r="AB292" s="122"/>
      <c r="AC292" s="122"/>
      <c r="AD292" s="122"/>
      <c r="AE292" s="122"/>
      <c r="AF292" s="122"/>
      <c r="AG292" s="125" t="s">
        <v>79</v>
      </c>
      <c r="AH292" s="128" t="s">
        <v>479</v>
      </c>
      <c r="AI292" s="130" t="s">
        <v>183</v>
      </c>
      <c r="AJ292" s="133" t="s">
        <v>3022</v>
      </c>
      <c r="AK292" s="133" t="s">
        <v>115</v>
      </c>
      <c r="AL292" s="122" t="s">
        <v>740</v>
      </c>
      <c r="AM292" s="130" t="s">
        <v>1338</v>
      </c>
      <c r="AN292" s="122" t="s">
        <v>424</v>
      </c>
      <c r="AO292" s="132" t="s">
        <v>161</v>
      </c>
      <c r="AP292" s="122" t="s">
        <v>161</v>
      </c>
      <c r="AQ292" s="122" t="s">
        <v>85</v>
      </c>
      <c r="AR292" s="122" t="s">
        <v>698</v>
      </c>
      <c r="AS292" s="13"/>
    </row>
    <row r="293" spans="1:45" ht="15" customHeight="1" x14ac:dyDescent="0.15">
      <c r="A293" s="13">
        <v>292</v>
      </c>
      <c r="B293" s="122" t="s">
        <v>2423</v>
      </c>
      <c r="C293" s="123" t="s">
        <v>2366</v>
      </c>
      <c r="D293" s="123">
        <v>0</v>
      </c>
      <c r="E293" s="123"/>
      <c r="F293" s="123"/>
      <c r="G293" s="123" t="s">
        <v>41</v>
      </c>
      <c r="H293" s="123" t="s">
        <v>44</v>
      </c>
      <c r="I293" s="123" t="s">
        <v>43</v>
      </c>
      <c r="J293" s="123" t="s">
        <v>40</v>
      </c>
      <c r="K293" s="123"/>
      <c r="L293" s="123"/>
      <c r="M293" s="123"/>
      <c r="N293" s="123"/>
      <c r="O293" s="123"/>
      <c r="P293" s="124" t="s">
        <v>1135</v>
      </c>
      <c r="Q293" s="130" t="s">
        <v>669</v>
      </c>
      <c r="R293" s="130" t="s">
        <v>1186</v>
      </c>
      <c r="S293" s="135" t="s">
        <v>562</v>
      </c>
      <c r="T293" s="128" t="s">
        <v>158</v>
      </c>
      <c r="U293" s="128" t="s">
        <v>3892</v>
      </c>
      <c r="V293" s="122" t="s">
        <v>79</v>
      </c>
      <c r="W293" s="123"/>
      <c r="X293" s="122"/>
      <c r="Y293" s="122"/>
      <c r="Z293" s="122"/>
      <c r="AA293" s="122"/>
      <c r="AB293" s="122"/>
      <c r="AC293" s="122"/>
      <c r="AD293" s="122"/>
      <c r="AE293" s="122"/>
      <c r="AF293" s="122"/>
      <c r="AG293" s="128" t="s">
        <v>3346</v>
      </c>
      <c r="AH293" s="122" t="s">
        <v>644</v>
      </c>
      <c r="AI293" s="128" t="s">
        <v>148</v>
      </c>
      <c r="AJ293" s="122" t="s">
        <v>1619</v>
      </c>
      <c r="AK293" s="130" t="s">
        <v>820</v>
      </c>
      <c r="AL293" s="130" t="s">
        <v>307</v>
      </c>
      <c r="AM293" s="122" t="s">
        <v>115</v>
      </c>
      <c r="AN293" s="130" t="s">
        <v>4165</v>
      </c>
      <c r="AO293" s="132" t="s">
        <v>209</v>
      </c>
      <c r="AP293" s="122" t="s">
        <v>366</v>
      </c>
      <c r="AQ293" s="132" t="s">
        <v>161</v>
      </c>
      <c r="AR293" s="122" t="s">
        <v>560</v>
      </c>
      <c r="AS293" s="13"/>
    </row>
    <row r="294" spans="1:45" ht="15" customHeight="1" x14ac:dyDescent="0.15">
      <c r="A294" s="13">
        <v>293</v>
      </c>
      <c r="B294" s="122" t="s">
        <v>2424</v>
      </c>
      <c r="C294" s="123" t="s">
        <v>2366</v>
      </c>
      <c r="D294" s="123">
        <v>0</v>
      </c>
      <c r="E294" s="123"/>
      <c r="F294" s="123"/>
      <c r="G294" s="123" t="s">
        <v>41</v>
      </c>
      <c r="H294" s="123" t="s">
        <v>40</v>
      </c>
      <c r="I294" s="123" t="s">
        <v>40</v>
      </c>
      <c r="J294" s="123" t="s">
        <v>37</v>
      </c>
      <c r="K294" s="123"/>
      <c r="L294" s="123"/>
      <c r="M294" s="123"/>
      <c r="N294" s="123"/>
      <c r="O294" s="123"/>
      <c r="P294" s="122" t="s">
        <v>1913</v>
      </c>
      <c r="Q294" s="130" t="s">
        <v>3200</v>
      </c>
      <c r="R294" s="122" t="s">
        <v>351</v>
      </c>
      <c r="S294" s="126" t="s">
        <v>202</v>
      </c>
      <c r="T294" s="130" t="s">
        <v>4161</v>
      </c>
      <c r="U294" s="130" t="s">
        <v>72</v>
      </c>
      <c r="V294" s="122" t="s">
        <v>1914</v>
      </c>
      <c r="W294" s="123" t="s">
        <v>4477</v>
      </c>
      <c r="X294" s="122"/>
      <c r="Y294" s="122"/>
      <c r="Z294" s="122"/>
      <c r="AA294" s="122"/>
      <c r="AB294" s="122"/>
      <c r="AC294" s="122"/>
      <c r="AD294" s="122"/>
      <c r="AE294" s="122"/>
      <c r="AF294" s="122"/>
      <c r="AG294" s="142" t="s">
        <v>205</v>
      </c>
      <c r="AH294" s="122" t="s">
        <v>94</v>
      </c>
      <c r="AI294" s="126" t="s">
        <v>79</v>
      </c>
      <c r="AJ294" s="125" t="s">
        <v>287</v>
      </c>
      <c r="AK294" s="128" t="s">
        <v>79</v>
      </c>
      <c r="AL294" s="133" t="s">
        <v>3200</v>
      </c>
      <c r="AM294" s="126" t="s">
        <v>1398</v>
      </c>
      <c r="AN294" s="127" t="s">
        <v>57</v>
      </c>
      <c r="AO294" s="122" t="s">
        <v>209</v>
      </c>
      <c r="AP294" s="132" t="s">
        <v>161</v>
      </c>
      <c r="AQ294" s="132" t="s">
        <v>64</v>
      </c>
      <c r="AR294" s="122" t="s">
        <v>64</v>
      </c>
      <c r="AS294" s="13"/>
    </row>
    <row r="295" spans="1:45" ht="15" customHeight="1" x14ac:dyDescent="0.15">
      <c r="A295" s="13">
        <v>294</v>
      </c>
      <c r="B295" s="122" t="s">
        <v>2425</v>
      </c>
      <c r="C295" s="123" t="s">
        <v>2366</v>
      </c>
      <c r="D295" s="123">
        <v>2</v>
      </c>
      <c r="E295" s="123"/>
      <c r="F295" s="123"/>
      <c r="G295" s="123" t="s">
        <v>43</v>
      </c>
      <c r="H295" s="123" t="s">
        <v>40</v>
      </c>
      <c r="I295" s="123" t="s">
        <v>200</v>
      </c>
      <c r="J295" s="123" t="s">
        <v>67</v>
      </c>
      <c r="K295" s="123"/>
      <c r="L295" s="123"/>
      <c r="M295" s="123"/>
      <c r="N295" s="123"/>
      <c r="O295" s="123"/>
      <c r="P295" s="122" t="s">
        <v>1383</v>
      </c>
      <c r="Q295" s="130" t="s">
        <v>422</v>
      </c>
      <c r="R295" s="122" t="s">
        <v>741</v>
      </c>
      <c r="S295" s="128" t="s">
        <v>424</v>
      </c>
      <c r="T295" s="128" t="s">
        <v>256</v>
      </c>
      <c r="U295" s="122" t="s">
        <v>344</v>
      </c>
      <c r="V295" s="124" t="s">
        <v>2426</v>
      </c>
      <c r="W295" s="123"/>
      <c r="X295" s="122"/>
      <c r="Y295" s="122"/>
      <c r="Z295" s="122"/>
      <c r="AA295" s="122"/>
      <c r="AB295" s="122"/>
      <c r="AC295" s="122"/>
      <c r="AD295" s="122"/>
      <c r="AE295" s="122"/>
      <c r="AF295" s="122"/>
      <c r="AG295" s="133" t="s">
        <v>693</v>
      </c>
      <c r="AH295" s="130" t="s">
        <v>694</v>
      </c>
      <c r="AI295" s="135" t="s">
        <v>79</v>
      </c>
      <c r="AJ295" s="122" t="s">
        <v>402</v>
      </c>
      <c r="AK295" s="126" t="s">
        <v>1082</v>
      </c>
      <c r="AL295" s="122" t="s">
        <v>1114</v>
      </c>
      <c r="AM295" s="125" t="s">
        <v>95</v>
      </c>
      <c r="AN295" s="122" t="s">
        <v>600</v>
      </c>
      <c r="AO295" s="132" t="s">
        <v>698</v>
      </c>
      <c r="AP295" s="122" t="s">
        <v>1166</v>
      </c>
      <c r="AQ295" s="132" t="s">
        <v>399</v>
      </c>
      <c r="AR295" s="134" t="s">
        <v>862</v>
      </c>
      <c r="AS295" s="13"/>
    </row>
    <row r="296" spans="1:45" ht="15" customHeight="1" x14ac:dyDescent="0.15">
      <c r="A296" s="13">
        <v>295</v>
      </c>
      <c r="B296" s="122" t="s">
        <v>2427</v>
      </c>
      <c r="C296" s="123" t="s">
        <v>2366</v>
      </c>
      <c r="D296" s="123">
        <v>1</v>
      </c>
      <c r="E296" s="123"/>
      <c r="F296" s="123"/>
      <c r="G296" s="123" t="s">
        <v>67</v>
      </c>
      <c r="H296" s="123" t="s">
        <v>40</v>
      </c>
      <c r="I296" s="123" t="s">
        <v>40</v>
      </c>
      <c r="J296" s="123" t="s">
        <v>44</v>
      </c>
      <c r="K296" s="123"/>
      <c r="L296" s="123"/>
      <c r="M296" s="123"/>
      <c r="N296" s="123"/>
      <c r="O296" s="123"/>
      <c r="P296" s="122" t="s">
        <v>2428</v>
      </c>
      <c r="Q296" s="125" t="s">
        <v>4582</v>
      </c>
      <c r="R296" s="122" t="s">
        <v>4657</v>
      </c>
      <c r="S296" s="128" t="s">
        <v>3814</v>
      </c>
      <c r="T296" s="127" t="s">
        <v>4656</v>
      </c>
      <c r="U296" s="133" t="s">
        <v>79</v>
      </c>
      <c r="V296" s="122" t="s">
        <v>2429</v>
      </c>
      <c r="W296" s="123"/>
      <c r="X296" s="122"/>
      <c r="Y296" s="122"/>
      <c r="Z296" s="122"/>
      <c r="AA296" s="122"/>
      <c r="AB296" s="122"/>
      <c r="AC296" s="122"/>
      <c r="AD296" s="122"/>
      <c r="AE296" s="122"/>
      <c r="AF296" s="122"/>
      <c r="AG296" s="125" t="s">
        <v>308</v>
      </c>
      <c r="AH296" s="128" t="s">
        <v>4640</v>
      </c>
      <c r="AI296" s="130" t="s">
        <v>3269</v>
      </c>
      <c r="AJ296" s="128" t="s">
        <v>2430</v>
      </c>
      <c r="AK296" s="135" t="s">
        <v>115</v>
      </c>
      <c r="AL296" s="128" t="s">
        <v>381</v>
      </c>
      <c r="AM296" s="122" t="s">
        <v>183</v>
      </c>
      <c r="AN296" s="122" t="s">
        <v>2431</v>
      </c>
      <c r="AO296" s="132" t="s">
        <v>1859</v>
      </c>
      <c r="AP296" s="132" t="s">
        <v>161</v>
      </c>
      <c r="AQ296" s="132" t="s">
        <v>187</v>
      </c>
      <c r="AR296" s="122" t="s">
        <v>1188</v>
      </c>
      <c r="AS296" s="13"/>
    </row>
    <row r="297" spans="1:45" ht="15" customHeight="1" x14ac:dyDescent="0.15">
      <c r="A297" s="13">
        <v>296</v>
      </c>
      <c r="B297" s="122" t="s">
        <v>2432</v>
      </c>
      <c r="C297" s="123" t="s">
        <v>2366</v>
      </c>
      <c r="D297" s="123">
        <v>0</v>
      </c>
      <c r="E297" s="123"/>
      <c r="F297" s="123"/>
      <c r="G297" s="123" t="s">
        <v>40</v>
      </c>
      <c r="H297" s="123" t="s">
        <v>41</v>
      </c>
      <c r="I297" s="123" t="s">
        <v>40</v>
      </c>
      <c r="J297" s="123" t="s">
        <v>120</v>
      </c>
      <c r="K297" s="123"/>
      <c r="L297" s="123"/>
      <c r="M297" s="123"/>
      <c r="N297" s="123"/>
      <c r="O297" s="123"/>
      <c r="P297" s="122" t="s">
        <v>851</v>
      </c>
      <c r="Q297" s="122" t="s">
        <v>3269</v>
      </c>
      <c r="R297" s="122" t="s">
        <v>2916</v>
      </c>
      <c r="S297" s="135" t="s">
        <v>79</v>
      </c>
      <c r="T297" s="122" t="s">
        <v>309</v>
      </c>
      <c r="U297" s="122" t="s">
        <v>79</v>
      </c>
      <c r="V297" s="137" t="s">
        <v>547</v>
      </c>
      <c r="W297" s="123"/>
      <c r="X297" s="122"/>
      <c r="Y297" s="122"/>
      <c r="Z297" s="122"/>
      <c r="AA297" s="122"/>
      <c r="AB297" s="122"/>
      <c r="AC297" s="122"/>
      <c r="AD297" s="122"/>
      <c r="AE297" s="122"/>
      <c r="AF297" s="122"/>
      <c r="AG297" s="128" t="s">
        <v>115</v>
      </c>
      <c r="AH297" s="122" t="s">
        <v>116</v>
      </c>
      <c r="AI297" s="130" t="s">
        <v>196</v>
      </c>
      <c r="AJ297" s="122" t="s">
        <v>57</v>
      </c>
      <c r="AK297" s="122" t="s">
        <v>115</v>
      </c>
      <c r="AL297" s="122" t="s">
        <v>381</v>
      </c>
      <c r="AM297" s="130" t="s">
        <v>3761</v>
      </c>
      <c r="AN297" s="126" t="s">
        <v>110</v>
      </c>
      <c r="AO297" s="132" t="s">
        <v>161</v>
      </c>
      <c r="AP297" s="132" t="s">
        <v>161</v>
      </c>
      <c r="AQ297" s="132" t="s">
        <v>975</v>
      </c>
      <c r="AR297" s="122" t="s">
        <v>2281</v>
      </c>
      <c r="AS297" s="13"/>
    </row>
    <row r="298" spans="1:45" ht="15" customHeight="1" x14ac:dyDescent="0.15">
      <c r="A298" s="13">
        <v>297</v>
      </c>
      <c r="B298" s="122" t="s">
        <v>2433</v>
      </c>
      <c r="C298" s="123" t="s">
        <v>2366</v>
      </c>
      <c r="D298" s="123">
        <v>0</v>
      </c>
      <c r="E298" s="123"/>
      <c r="F298" s="123"/>
      <c r="G298" s="123" t="s">
        <v>38</v>
      </c>
      <c r="H298" s="123" t="s">
        <v>43</v>
      </c>
      <c r="I298" s="123" t="s">
        <v>40</v>
      </c>
      <c r="J298" s="123" t="s">
        <v>44</v>
      </c>
      <c r="K298" s="123"/>
      <c r="L298" s="123"/>
      <c r="M298" s="123"/>
      <c r="N298" s="123"/>
      <c r="O298" s="123"/>
      <c r="P298" s="122" t="s">
        <v>2292</v>
      </c>
      <c r="Q298" s="125" t="s">
        <v>181</v>
      </c>
      <c r="R298" s="122" t="s">
        <v>851</v>
      </c>
      <c r="S298" s="128" t="s">
        <v>184</v>
      </c>
      <c r="T298" s="128" t="s">
        <v>2434</v>
      </c>
      <c r="U298" s="133" t="s">
        <v>3269</v>
      </c>
      <c r="V298" s="122" t="s">
        <v>4251</v>
      </c>
      <c r="W298" s="123"/>
      <c r="X298" s="122"/>
      <c r="Y298" s="122"/>
      <c r="Z298" s="122"/>
      <c r="AA298" s="122"/>
      <c r="AB298" s="122"/>
      <c r="AC298" s="122"/>
      <c r="AD298" s="122"/>
      <c r="AE298" s="122"/>
      <c r="AF298" s="122"/>
      <c r="AG298" s="125" t="s">
        <v>600</v>
      </c>
      <c r="AH298" s="128" t="s">
        <v>601</v>
      </c>
      <c r="AI298" s="128" t="s">
        <v>1483</v>
      </c>
      <c r="AJ298" s="122" t="s">
        <v>2435</v>
      </c>
      <c r="AK298" s="135" t="s">
        <v>79</v>
      </c>
      <c r="AL298" s="122" t="s">
        <v>309</v>
      </c>
      <c r="AM298" s="122" t="s">
        <v>251</v>
      </c>
      <c r="AN298" s="125" t="s">
        <v>1732</v>
      </c>
      <c r="AO298" s="132" t="s">
        <v>862</v>
      </c>
      <c r="AP298" s="132" t="s">
        <v>161</v>
      </c>
      <c r="AQ298" s="132" t="s">
        <v>322</v>
      </c>
      <c r="AR298" s="134" t="s">
        <v>3027</v>
      </c>
      <c r="AS298" s="13"/>
    </row>
    <row r="299" spans="1:45" ht="15" customHeight="1" x14ac:dyDescent="0.15">
      <c r="A299" s="13">
        <v>298</v>
      </c>
      <c r="B299" s="122" t="s">
        <v>2436</v>
      </c>
      <c r="C299" s="123" t="s">
        <v>2366</v>
      </c>
      <c r="D299" s="123">
        <v>2</v>
      </c>
      <c r="E299" s="123"/>
      <c r="F299" s="123"/>
      <c r="G299" s="123" t="s">
        <v>40</v>
      </c>
      <c r="H299" s="123" t="s">
        <v>44</v>
      </c>
      <c r="I299" s="123" t="s">
        <v>41</v>
      </c>
      <c r="J299" s="123" t="s">
        <v>136</v>
      </c>
      <c r="K299" s="123"/>
      <c r="L299" s="123"/>
      <c r="M299" s="123"/>
      <c r="N299" s="123"/>
      <c r="O299" s="123"/>
      <c r="P299" s="122" t="s">
        <v>216</v>
      </c>
      <c r="Q299" s="130" t="s">
        <v>222</v>
      </c>
      <c r="R299" s="124" t="s">
        <v>1259</v>
      </c>
      <c r="S299" s="132" t="s">
        <v>79</v>
      </c>
      <c r="T299" s="128" t="s">
        <v>82</v>
      </c>
      <c r="U299" s="137" t="s">
        <v>3200</v>
      </c>
      <c r="V299" s="122" t="s">
        <v>4750</v>
      </c>
      <c r="W299" s="123" t="s">
        <v>4478</v>
      </c>
      <c r="X299" s="122"/>
      <c r="Y299" s="122"/>
      <c r="Z299" s="122"/>
      <c r="AA299" s="122"/>
      <c r="AB299" s="122"/>
      <c r="AC299" s="122"/>
      <c r="AD299" s="122"/>
      <c r="AE299" s="122"/>
      <c r="AF299" s="122"/>
      <c r="AG299" s="122" t="s">
        <v>115</v>
      </c>
      <c r="AH299" s="122" t="s">
        <v>740</v>
      </c>
      <c r="AI299" s="128" t="s">
        <v>148</v>
      </c>
      <c r="AJ299" s="128" t="s">
        <v>741</v>
      </c>
      <c r="AK299" s="135" t="s">
        <v>202</v>
      </c>
      <c r="AL299" s="126" t="s">
        <v>334</v>
      </c>
      <c r="AM299" s="130" t="s">
        <v>330</v>
      </c>
      <c r="AN299" s="122" t="s">
        <v>2377</v>
      </c>
      <c r="AO299" s="132" t="s">
        <v>161</v>
      </c>
      <c r="AP299" s="132" t="s">
        <v>209</v>
      </c>
      <c r="AQ299" s="122" t="s">
        <v>336</v>
      </c>
      <c r="AR299" s="122" t="s">
        <v>806</v>
      </c>
      <c r="AS299" s="13"/>
    </row>
    <row r="300" spans="1:45" ht="15" customHeight="1" x14ac:dyDescent="0.15">
      <c r="A300" s="13">
        <v>299</v>
      </c>
      <c r="B300" s="122" t="s">
        <v>2437</v>
      </c>
      <c r="C300" s="123" t="s">
        <v>2366</v>
      </c>
      <c r="D300" s="123">
        <v>2</v>
      </c>
      <c r="E300" s="123"/>
      <c r="F300" s="123"/>
      <c r="G300" s="123" t="s">
        <v>40</v>
      </c>
      <c r="H300" s="123" t="s">
        <v>42</v>
      </c>
      <c r="I300" s="123" t="s">
        <v>40</v>
      </c>
      <c r="J300" s="123" t="s">
        <v>38</v>
      </c>
      <c r="K300" s="123"/>
      <c r="L300" s="123"/>
      <c r="M300" s="123"/>
      <c r="N300" s="123"/>
      <c r="O300" s="123"/>
      <c r="P300" s="126" t="s">
        <v>2438</v>
      </c>
      <c r="Q300" s="130" t="s">
        <v>990</v>
      </c>
      <c r="R300" s="130" t="s">
        <v>1225</v>
      </c>
      <c r="S300" s="128" t="s">
        <v>155</v>
      </c>
      <c r="T300" s="122" t="s">
        <v>991</v>
      </c>
      <c r="U300" s="128" t="s">
        <v>3269</v>
      </c>
      <c r="V300" s="126" t="s">
        <v>613</v>
      </c>
      <c r="W300" s="123"/>
      <c r="X300" s="122"/>
      <c r="Y300" s="122"/>
      <c r="Z300" s="122"/>
      <c r="AA300" s="122"/>
      <c r="AB300" s="122"/>
      <c r="AC300" s="122"/>
      <c r="AD300" s="122"/>
      <c r="AE300" s="122"/>
      <c r="AF300" s="122"/>
      <c r="AG300" s="125" t="s">
        <v>79</v>
      </c>
      <c r="AH300" s="125" t="s">
        <v>319</v>
      </c>
      <c r="AI300" s="130" t="s">
        <v>266</v>
      </c>
      <c r="AJ300" s="126" t="s">
        <v>613</v>
      </c>
      <c r="AK300" s="133" t="s">
        <v>79</v>
      </c>
      <c r="AL300" s="130" t="s">
        <v>80</v>
      </c>
      <c r="AM300" s="130" t="s">
        <v>615</v>
      </c>
      <c r="AN300" s="126" t="s">
        <v>2439</v>
      </c>
      <c r="AO300" s="132" t="s">
        <v>161</v>
      </c>
      <c r="AP300" s="132" t="s">
        <v>161</v>
      </c>
      <c r="AQ300" s="122" t="s">
        <v>621</v>
      </c>
      <c r="AR300" s="122" t="s">
        <v>366</v>
      </c>
      <c r="AS300" s="13"/>
    </row>
    <row r="301" spans="1:45" ht="15" customHeight="1" x14ac:dyDescent="0.15">
      <c r="A301" s="13">
        <v>300</v>
      </c>
      <c r="B301" s="122" t="s">
        <v>2440</v>
      </c>
      <c r="C301" s="123" t="s">
        <v>2366</v>
      </c>
      <c r="D301" s="123">
        <v>0</v>
      </c>
      <c r="E301" s="123"/>
      <c r="F301" s="123"/>
      <c r="G301" s="123" t="s">
        <v>38</v>
      </c>
      <c r="H301" s="123" t="s">
        <v>39</v>
      </c>
      <c r="I301" s="123" t="s">
        <v>40</v>
      </c>
      <c r="J301" s="123" t="s">
        <v>44</v>
      </c>
      <c r="K301" s="123"/>
      <c r="L301" s="123"/>
      <c r="M301" s="123"/>
      <c r="N301" s="123"/>
      <c r="O301" s="123"/>
      <c r="P301" s="122" t="s">
        <v>421</v>
      </c>
      <c r="Q301" s="126" t="s">
        <v>423</v>
      </c>
      <c r="R301" s="124" t="s">
        <v>640</v>
      </c>
      <c r="S301" s="129" t="s">
        <v>425</v>
      </c>
      <c r="T301" s="126" t="s">
        <v>141</v>
      </c>
      <c r="U301" s="122" t="s">
        <v>299</v>
      </c>
      <c r="V301" s="122" t="s">
        <v>641</v>
      </c>
      <c r="W301" s="123" t="s">
        <v>4479</v>
      </c>
      <c r="X301" s="122"/>
      <c r="Y301" s="122"/>
      <c r="Z301" s="122"/>
      <c r="AA301" s="122"/>
      <c r="AB301" s="122"/>
      <c r="AC301" s="122"/>
      <c r="AD301" s="122"/>
      <c r="AE301" s="122"/>
      <c r="AF301" s="122"/>
      <c r="AG301" s="128" t="s">
        <v>613</v>
      </c>
      <c r="AH301" s="128" t="s">
        <v>1172</v>
      </c>
      <c r="AI301" s="135" t="s">
        <v>3316</v>
      </c>
      <c r="AJ301" s="130" t="s">
        <v>406</v>
      </c>
      <c r="AK301" s="126" t="s">
        <v>79</v>
      </c>
      <c r="AL301" s="126" t="s">
        <v>49</v>
      </c>
      <c r="AM301" s="130" t="s">
        <v>402</v>
      </c>
      <c r="AN301" s="122" t="s">
        <v>286</v>
      </c>
      <c r="AO301" s="132" t="s">
        <v>621</v>
      </c>
      <c r="AP301" s="122" t="s">
        <v>161</v>
      </c>
      <c r="AQ301" s="132" t="s">
        <v>464</v>
      </c>
      <c r="AR301" s="122" t="s">
        <v>942</v>
      </c>
      <c r="AS301" s="13"/>
    </row>
    <row r="302" spans="1:45" ht="15" customHeight="1" x14ac:dyDescent="0.15">
      <c r="A302" s="13">
        <v>301</v>
      </c>
      <c r="B302" s="122" t="s">
        <v>2441</v>
      </c>
      <c r="C302" s="123" t="s">
        <v>2366</v>
      </c>
      <c r="D302" s="123">
        <v>2</v>
      </c>
      <c r="E302" s="123"/>
      <c r="F302" s="123"/>
      <c r="G302" s="123" t="s">
        <v>40</v>
      </c>
      <c r="H302" s="123" t="s">
        <v>43</v>
      </c>
      <c r="I302" s="123" t="s">
        <v>40</v>
      </c>
      <c r="J302" s="123" t="s">
        <v>43</v>
      </c>
      <c r="K302" s="123"/>
      <c r="L302" s="123"/>
      <c r="M302" s="123"/>
      <c r="N302" s="123"/>
      <c r="O302" s="123"/>
      <c r="P302" s="125" t="s">
        <v>264</v>
      </c>
      <c r="Q302" s="127" t="s">
        <v>79</v>
      </c>
      <c r="R302" s="122" t="s">
        <v>637</v>
      </c>
      <c r="S302" s="130" t="s">
        <v>115</v>
      </c>
      <c r="T302" s="124" t="s">
        <v>4390</v>
      </c>
      <c r="U302" s="122" t="s">
        <v>3269</v>
      </c>
      <c r="V302" s="122" t="s">
        <v>3892</v>
      </c>
      <c r="W302" s="123"/>
      <c r="X302" s="122"/>
      <c r="Y302" s="122"/>
      <c r="Z302" s="122"/>
      <c r="AA302" s="122"/>
      <c r="AB302" s="122"/>
      <c r="AC302" s="122"/>
      <c r="AD302" s="122"/>
      <c r="AE302" s="122"/>
      <c r="AF302" s="122"/>
      <c r="AG302" s="128" t="s">
        <v>131</v>
      </c>
      <c r="AH302" s="122" t="s">
        <v>95</v>
      </c>
      <c r="AI302" s="122" t="s">
        <v>707</v>
      </c>
      <c r="AJ302" s="122" t="s">
        <v>708</v>
      </c>
      <c r="AK302" s="126" t="s">
        <v>79</v>
      </c>
      <c r="AL302" s="122" t="s">
        <v>110</v>
      </c>
      <c r="AM302" s="130" t="s">
        <v>820</v>
      </c>
      <c r="AN302" s="128" t="s">
        <v>287</v>
      </c>
      <c r="AO302" s="132" t="s">
        <v>161</v>
      </c>
      <c r="AP302" s="122" t="s">
        <v>161</v>
      </c>
      <c r="AQ302" s="132" t="s">
        <v>366</v>
      </c>
      <c r="AR302" s="134" t="s">
        <v>295</v>
      </c>
      <c r="AS302" s="13"/>
    </row>
    <row r="303" spans="1:45" ht="15" customHeight="1" x14ac:dyDescent="0.15">
      <c r="A303" s="13">
        <v>302</v>
      </c>
      <c r="B303" s="122" t="s">
        <v>3229</v>
      </c>
      <c r="C303" s="123" t="s">
        <v>2366</v>
      </c>
      <c r="D303" s="123" t="s">
        <v>2793</v>
      </c>
      <c r="E303" s="123"/>
      <c r="F303" s="123"/>
      <c r="G303" s="123" t="s">
        <v>200</v>
      </c>
      <c r="H303" s="123" t="s">
        <v>39</v>
      </c>
      <c r="I303" s="123" t="s">
        <v>43</v>
      </c>
      <c r="J303" s="123" t="s">
        <v>43</v>
      </c>
      <c r="K303" s="123"/>
      <c r="L303" s="123"/>
      <c r="M303" s="123"/>
      <c r="N303" s="123"/>
      <c r="O303" s="123"/>
      <c r="P303" s="122" t="s">
        <v>1161</v>
      </c>
      <c r="Q303" s="122" t="s">
        <v>3230</v>
      </c>
      <c r="R303" s="122" t="s">
        <v>1383</v>
      </c>
      <c r="S303" s="135" t="s">
        <v>233</v>
      </c>
      <c r="T303" s="137" t="s">
        <v>1090</v>
      </c>
      <c r="U303" s="122" t="s">
        <v>422</v>
      </c>
      <c r="V303" s="122" t="s">
        <v>466</v>
      </c>
      <c r="W303" s="123" t="s">
        <v>4480</v>
      </c>
      <c r="X303" s="122"/>
      <c r="Y303" s="122"/>
      <c r="Z303" s="122"/>
      <c r="AA303" s="122"/>
      <c r="AB303" s="122"/>
      <c r="AC303" s="122"/>
      <c r="AD303" s="122"/>
      <c r="AE303" s="122"/>
      <c r="AF303" s="122"/>
      <c r="AG303" s="128" t="s">
        <v>333</v>
      </c>
      <c r="AH303" s="128" t="s">
        <v>330</v>
      </c>
      <c r="AI303" s="128" t="s">
        <v>625</v>
      </c>
      <c r="AJ303" s="122" t="s">
        <v>1044</v>
      </c>
      <c r="AK303" s="122" t="s">
        <v>424</v>
      </c>
      <c r="AL303" s="122" t="s">
        <v>256</v>
      </c>
      <c r="AM303" s="122" t="s">
        <v>403</v>
      </c>
      <c r="AN303" s="122" t="s">
        <v>2894</v>
      </c>
      <c r="AO303" s="132" t="s">
        <v>1166</v>
      </c>
      <c r="AP303" s="122" t="s">
        <v>698</v>
      </c>
      <c r="AQ303" s="122" t="s">
        <v>475</v>
      </c>
      <c r="AR303" s="122" t="s">
        <v>3031</v>
      </c>
      <c r="AS303" s="13"/>
    </row>
    <row r="304" spans="1:45" ht="15" customHeight="1" x14ac:dyDescent="0.15">
      <c r="A304" s="13">
        <v>303</v>
      </c>
      <c r="B304" s="122" t="s">
        <v>2442</v>
      </c>
      <c r="C304" s="123" t="s">
        <v>2443</v>
      </c>
      <c r="D304" s="123">
        <v>0</v>
      </c>
      <c r="E304" s="123"/>
      <c r="F304" s="123"/>
      <c r="G304" s="123" t="s">
        <v>44</v>
      </c>
      <c r="H304" s="123" t="s">
        <v>40</v>
      </c>
      <c r="I304" s="123" t="s">
        <v>44</v>
      </c>
      <c r="J304" s="123" t="s">
        <v>40</v>
      </c>
      <c r="K304" s="123"/>
      <c r="L304" s="123"/>
      <c r="M304" s="123"/>
      <c r="N304" s="123"/>
      <c r="O304" s="123"/>
      <c r="P304" s="124" t="s">
        <v>541</v>
      </c>
      <c r="Q304" s="122" t="s">
        <v>542</v>
      </c>
      <c r="R304" s="128" t="s">
        <v>1940</v>
      </c>
      <c r="S304" s="126" t="s">
        <v>446</v>
      </c>
      <c r="T304" s="126" t="s">
        <v>256</v>
      </c>
      <c r="U304" s="130" t="s">
        <v>4521</v>
      </c>
      <c r="V304" s="122" t="s">
        <v>826</v>
      </c>
      <c r="W304" s="123"/>
      <c r="X304" s="122"/>
      <c r="Y304" s="122"/>
      <c r="Z304" s="122"/>
      <c r="AA304" s="122"/>
      <c r="AB304" s="122"/>
      <c r="AC304" s="122"/>
      <c r="AD304" s="122"/>
      <c r="AE304" s="122"/>
      <c r="AF304" s="122"/>
      <c r="AG304" s="128" t="s">
        <v>402</v>
      </c>
      <c r="AH304" s="122" t="s">
        <v>172</v>
      </c>
      <c r="AI304" s="125" t="s">
        <v>79</v>
      </c>
      <c r="AJ304" s="122" t="s">
        <v>257</v>
      </c>
      <c r="AK304" s="128" t="s">
        <v>4641</v>
      </c>
      <c r="AL304" s="126" t="s">
        <v>1262</v>
      </c>
      <c r="AM304" s="122" t="s">
        <v>155</v>
      </c>
      <c r="AN304" s="122" t="s">
        <v>810</v>
      </c>
      <c r="AO304" s="122" t="s">
        <v>464</v>
      </c>
      <c r="AP304" s="132" t="s">
        <v>295</v>
      </c>
      <c r="AQ304" s="122" t="s">
        <v>161</v>
      </c>
      <c r="AR304" s="134" t="s">
        <v>161</v>
      </c>
      <c r="AS304" s="13"/>
    </row>
    <row r="305" spans="1:45" ht="15" customHeight="1" x14ac:dyDescent="0.15">
      <c r="A305" s="13">
        <v>304</v>
      </c>
      <c r="B305" s="122" t="s">
        <v>2444</v>
      </c>
      <c r="C305" s="123" t="s">
        <v>2443</v>
      </c>
      <c r="D305" s="123">
        <v>1</v>
      </c>
      <c r="E305" s="123"/>
      <c r="F305" s="123"/>
      <c r="G305" s="123" t="s">
        <v>67</v>
      </c>
      <c r="H305" s="123" t="s">
        <v>40</v>
      </c>
      <c r="I305" s="123" t="s">
        <v>37</v>
      </c>
      <c r="J305" s="123" t="s">
        <v>40</v>
      </c>
      <c r="K305" s="123"/>
      <c r="L305" s="123"/>
      <c r="M305" s="123"/>
      <c r="N305" s="123"/>
      <c r="O305" s="123"/>
      <c r="P305" s="122" t="s">
        <v>808</v>
      </c>
      <c r="Q305" s="130" t="s">
        <v>379</v>
      </c>
      <c r="R305" s="130" t="s">
        <v>137</v>
      </c>
      <c r="S305" s="128" t="s">
        <v>3022</v>
      </c>
      <c r="T305" s="122" t="s">
        <v>2916</v>
      </c>
      <c r="U305" s="137" t="s">
        <v>3438</v>
      </c>
      <c r="V305" s="122" t="s">
        <v>256</v>
      </c>
      <c r="W305" s="123"/>
      <c r="X305" s="122"/>
      <c r="Y305" s="122"/>
      <c r="Z305" s="122"/>
      <c r="AA305" s="122"/>
      <c r="AB305" s="122"/>
      <c r="AC305" s="122"/>
      <c r="AD305" s="122"/>
      <c r="AE305" s="122"/>
      <c r="AF305" s="122"/>
      <c r="AG305" s="125" t="s">
        <v>77</v>
      </c>
      <c r="AH305" s="122" t="s">
        <v>264</v>
      </c>
      <c r="AI305" s="128" t="s">
        <v>79</v>
      </c>
      <c r="AJ305" s="133" t="s">
        <v>3345</v>
      </c>
      <c r="AK305" s="135" t="s">
        <v>57</v>
      </c>
      <c r="AL305" s="128" t="s">
        <v>4520</v>
      </c>
      <c r="AM305" s="122" t="s">
        <v>79</v>
      </c>
      <c r="AN305" s="122" t="s">
        <v>398</v>
      </c>
      <c r="AO305" s="132" t="s">
        <v>85</v>
      </c>
      <c r="AP305" s="132" t="s">
        <v>64</v>
      </c>
      <c r="AQ305" s="122" t="s">
        <v>161</v>
      </c>
      <c r="AR305" s="122" t="s">
        <v>2151</v>
      </c>
      <c r="AS305" s="13"/>
    </row>
    <row r="306" spans="1:45" ht="15" customHeight="1" x14ac:dyDescent="0.15">
      <c r="A306" s="13">
        <v>305</v>
      </c>
      <c r="B306" s="122" t="s">
        <v>2445</v>
      </c>
      <c r="C306" s="123" t="s">
        <v>2443</v>
      </c>
      <c r="D306" s="123">
        <v>0</v>
      </c>
      <c r="E306" s="123"/>
      <c r="F306" s="123"/>
      <c r="G306" s="123" t="s">
        <v>37</v>
      </c>
      <c r="H306" s="123" t="s">
        <v>42</v>
      </c>
      <c r="I306" s="123" t="s">
        <v>43</v>
      </c>
      <c r="J306" s="123" t="s">
        <v>120</v>
      </c>
      <c r="K306" s="123"/>
      <c r="L306" s="123"/>
      <c r="M306" s="123"/>
      <c r="N306" s="123"/>
      <c r="O306" s="123"/>
      <c r="P306" s="130" t="s">
        <v>137</v>
      </c>
      <c r="Q306" s="128" t="s">
        <v>3438</v>
      </c>
      <c r="R306" s="122" t="s">
        <v>825</v>
      </c>
      <c r="S306" s="125" t="s">
        <v>57</v>
      </c>
      <c r="T306" s="122" t="s">
        <v>4520</v>
      </c>
      <c r="U306" s="122" t="s">
        <v>4390</v>
      </c>
      <c r="V306" s="122" t="s">
        <v>3761</v>
      </c>
      <c r="W306" s="123"/>
      <c r="X306" s="122"/>
      <c r="Y306" s="122"/>
      <c r="Z306" s="122"/>
      <c r="AA306" s="122"/>
      <c r="AB306" s="122"/>
      <c r="AC306" s="122"/>
      <c r="AD306" s="122"/>
      <c r="AE306" s="122"/>
      <c r="AF306" s="122"/>
      <c r="AG306" s="122" t="s">
        <v>144</v>
      </c>
      <c r="AH306" s="122" t="s">
        <v>145</v>
      </c>
      <c r="AI306" s="133" t="s">
        <v>146</v>
      </c>
      <c r="AJ306" s="122" t="s">
        <v>147</v>
      </c>
      <c r="AK306" s="133" t="s">
        <v>707</v>
      </c>
      <c r="AL306" s="122" t="s">
        <v>148</v>
      </c>
      <c r="AM306" s="122" t="s">
        <v>916</v>
      </c>
      <c r="AN306" s="122" t="s">
        <v>357</v>
      </c>
      <c r="AO306" s="132" t="s">
        <v>64</v>
      </c>
      <c r="AP306" s="122" t="s">
        <v>584</v>
      </c>
      <c r="AQ306" s="122" t="s">
        <v>975</v>
      </c>
      <c r="AR306" s="122" t="s">
        <v>366</v>
      </c>
      <c r="AS306" s="13"/>
    </row>
    <row r="307" spans="1:45" ht="15" customHeight="1" x14ac:dyDescent="0.15">
      <c r="A307" s="13">
        <v>306</v>
      </c>
      <c r="B307" s="122" t="s">
        <v>2446</v>
      </c>
      <c r="C307" s="123" t="s">
        <v>2443</v>
      </c>
      <c r="D307" s="123">
        <v>1</v>
      </c>
      <c r="E307" s="123"/>
      <c r="F307" s="123"/>
      <c r="G307" s="123" t="s">
        <v>40</v>
      </c>
      <c r="H307" s="123" t="s">
        <v>37</v>
      </c>
      <c r="I307" s="123" t="s">
        <v>44</v>
      </c>
      <c r="J307" s="123" t="s">
        <v>39</v>
      </c>
      <c r="K307" s="123"/>
      <c r="L307" s="123"/>
      <c r="M307" s="123"/>
      <c r="N307" s="123"/>
      <c r="O307" s="123"/>
      <c r="P307" s="126" t="s">
        <v>2447</v>
      </c>
      <c r="Q307" s="130" t="s">
        <v>72</v>
      </c>
      <c r="R307" s="127" t="s">
        <v>2448</v>
      </c>
      <c r="S307" s="128" t="s">
        <v>79</v>
      </c>
      <c r="T307" s="122" t="s">
        <v>4642</v>
      </c>
      <c r="U307" s="130" t="s">
        <v>183</v>
      </c>
      <c r="V307" s="126" t="s">
        <v>516</v>
      </c>
      <c r="W307" s="123" t="s">
        <v>4481</v>
      </c>
      <c r="X307" s="122"/>
      <c r="Y307" s="122"/>
      <c r="Z307" s="122"/>
      <c r="AA307" s="122"/>
      <c r="AB307" s="122"/>
      <c r="AC307" s="122"/>
      <c r="AD307" s="122"/>
      <c r="AE307" s="122"/>
      <c r="AF307" s="122"/>
      <c r="AG307" s="125" t="s">
        <v>115</v>
      </c>
      <c r="AH307" s="125" t="s">
        <v>154</v>
      </c>
      <c r="AI307" s="130" t="s">
        <v>307</v>
      </c>
      <c r="AJ307" s="126" t="s">
        <v>2177</v>
      </c>
      <c r="AK307" s="128" t="s">
        <v>193</v>
      </c>
      <c r="AL307" s="122" t="s">
        <v>167</v>
      </c>
      <c r="AM307" s="126" t="s">
        <v>984</v>
      </c>
      <c r="AN307" s="122" t="s">
        <v>2449</v>
      </c>
      <c r="AO307" s="132" t="s">
        <v>161</v>
      </c>
      <c r="AP307" s="132" t="s">
        <v>187</v>
      </c>
      <c r="AQ307" s="122" t="s">
        <v>1170</v>
      </c>
      <c r="AR307" s="122" t="s">
        <v>1620</v>
      </c>
      <c r="AS307" s="13"/>
    </row>
    <row r="308" spans="1:45" ht="15" customHeight="1" x14ac:dyDescent="0.15">
      <c r="A308" s="13">
        <v>307</v>
      </c>
      <c r="B308" s="122" t="s">
        <v>2450</v>
      </c>
      <c r="C308" s="123" t="s">
        <v>2443</v>
      </c>
      <c r="D308" s="123">
        <v>1</v>
      </c>
      <c r="E308" s="123"/>
      <c r="F308" s="123"/>
      <c r="G308" s="123" t="s">
        <v>43</v>
      </c>
      <c r="H308" s="123" t="s">
        <v>40</v>
      </c>
      <c r="I308" s="123" t="s">
        <v>37</v>
      </c>
      <c r="J308" s="123" t="s">
        <v>44</v>
      </c>
      <c r="K308" s="123"/>
      <c r="L308" s="123"/>
      <c r="M308" s="123"/>
      <c r="N308" s="123"/>
      <c r="O308" s="123"/>
      <c r="P308" s="124" t="s">
        <v>1383</v>
      </c>
      <c r="Q308" s="122" t="s">
        <v>422</v>
      </c>
      <c r="R308" s="124" t="s">
        <v>994</v>
      </c>
      <c r="S308" s="126" t="s">
        <v>424</v>
      </c>
      <c r="T308" s="128" t="s">
        <v>256</v>
      </c>
      <c r="U308" s="133" t="s">
        <v>4642</v>
      </c>
      <c r="V308" s="136" t="s">
        <v>992</v>
      </c>
      <c r="W308" s="123"/>
      <c r="X308" s="122"/>
      <c r="Y308" s="122"/>
      <c r="Z308" s="122"/>
      <c r="AA308" s="122"/>
      <c r="AB308" s="122"/>
      <c r="AC308" s="122"/>
      <c r="AD308" s="122"/>
      <c r="AE308" s="122"/>
      <c r="AF308" s="122"/>
      <c r="AG308" s="142" t="s">
        <v>693</v>
      </c>
      <c r="AH308" s="125" t="s">
        <v>694</v>
      </c>
      <c r="AI308" s="130" t="s">
        <v>79</v>
      </c>
      <c r="AJ308" s="122" t="s">
        <v>402</v>
      </c>
      <c r="AK308" s="133" t="s">
        <v>307</v>
      </c>
      <c r="AL308" s="122" t="s">
        <v>988</v>
      </c>
      <c r="AM308" s="130" t="s">
        <v>289</v>
      </c>
      <c r="AN308" s="128" t="s">
        <v>406</v>
      </c>
      <c r="AO308" s="122" t="s">
        <v>698</v>
      </c>
      <c r="AP308" s="122" t="s">
        <v>998</v>
      </c>
      <c r="AQ308" s="132" t="s">
        <v>942</v>
      </c>
      <c r="AR308" s="134" t="s">
        <v>1153</v>
      </c>
      <c r="AS308" s="13"/>
    </row>
    <row r="309" spans="1:45" ht="15" customHeight="1" x14ac:dyDescent="0.15">
      <c r="A309" s="13">
        <v>308</v>
      </c>
      <c r="B309" s="122" t="s">
        <v>2451</v>
      </c>
      <c r="C309" s="123" t="s">
        <v>2443</v>
      </c>
      <c r="D309" s="123">
        <v>0</v>
      </c>
      <c r="E309" s="123"/>
      <c r="F309" s="123"/>
      <c r="G309" s="123" t="s">
        <v>40</v>
      </c>
      <c r="H309" s="123" t="s">
        <v>41</v>
      </c>
      <c r="I309" s="123" t="s">
        <v>44</v>
      </c>
      <c r="J309" s="123" t="s">
        <v>39</v>
      </c>
      <c r="K309" s="123"/>
      <c r="L309" s="123"/>
      <c r="M309" s="123"/>
      <c r="N309" s="123"/>
      <c r="O309" s="123"/>
      <c r="P309" s="122" t="s">
        <v>851</v>
      </c>
      <c r="Q309" s="132" t="s">
        <v>3269</v>
      </c>
      <c r="R309" s="133" t="s">
        <v>4521</v>
      </c>
      <c r="S309" s="129" t="s">
        <v>79</v>
      </c>
      <c r="T309" s="122" t="s">
        <v>309</v>
      </c>
      <c r="U309" s="130" t="s">
        <v>4641</v>
      </c>
      <c r="V309" s="130" t="s">
        <v>548</v>
      </c>
      <c r="W309" s="123"/>
      <c r="X309" s="122"/>
      <c r="Y309" s="122"/>
      <c r="Z309" s="122"/>
      <c r="AA309" s="122"/>
      <c r="AB309" s="122"/>
      <c r="AC309" s="122"/>
      <c r="AD309" s="122"/>
      <c r="AE309" s="122"/>
      <c r="AF309" s="122"/>
      <c r="AG309" s="128" t="s">
        <v>115</v>
      </c>
      <c r="AH309" s="128" t="s">
        <v>116</v>
      </c>
      <c r="AI309" s="135" t="s">
        <v>196</v>
      </c>
      <c r="AJ309" s="122" t="s">
        <v>57</v>
      </c>
      <c r="AK309" s="128" t="s">
        <v>287</v>
      </c>
      <c r="AL309" s="132" t="s">
        <v>898</v>
      </c>
      <c r="AM309" s="130" t="s">
        <v>110</v>
      </c>
      <c r="AN309" s="128" t="s">
        <v>827</v>
      </c>
      <c r="AO309" s="132" t="s">
        <v>161</v>
      </c>
      <c r="AP309" s="132" t="s">
        <v>295</v>
      </c>
      <c r="AQ309" s="122" t="s">
        <v>2281</v>
      </c>
      <c r="AR309" s="134" t="s">
        <v>959</v>
      </c>
      <c r="AS309" s="13"/>
    </row>
    <row r="310" spans="1:45" ht="15" customHeight="1" x14ac:dyDescent="0.15">
      <c r="A310" s="13">
        <v>309</v>
      </c>
      <c r="B310" s="122" t="s">
        <v>2452</v>
      </c>
      <c r="C310" s="123" t="s">
        <v>2443</v>
      </c>
      <c r="D310" s="123">
        <v>0</v>
      </c>
      <c r="E310" s="123"/>
      <c r="F310" s="123"/>
      <c r="G310" s="123" t="s">
        <v>44</v>
      </c>
      <c r="H310" s="123" t="s">
        <v>41</v>
      </c>
      <c r="I310" s="123" t="s">
        <v>40</v>
      </c>
      <c r="J310" s="123" t="s">
        <v>43</v>
      </c>
      <c r="K310" s="123"/>
      <c r="L310" s="123"/>
      <c r="M310" s="123"/>
      <c r="N310" s="123"/>
      <c r="O310" s="123"/>
      <c r="P310" s="122" t="s">
        <v>284</v>
      </c>
      <c r="Q310" s="133" t="s">
        <v>4641</v>
      </c>
      <c r="R310" s="122" t="s">
        <v>256</v>
      </c>
      <c r="S310" s="135" t="s">
        <v>287</v>
      </c>
      <c r="T310" s="122" t="s">
        <v>288</v>
      </c>
      <c r="U310" s="122" t="s">
        <v>79</v>
      </c>
      <c r="V310" s="122" t="s">
        <v>589</v>
      </c>
      <c r="W310" s="123"/>
      <c r="X310" s="122"/>
      <c r="Y310" s="122"/>
      <c r="Z310" s="122"/>
      <c r="AA310" s="122"/>
      <c r="AB310" s="122"/>
      <c r="AC310" s="122"/>
      <c r="AD310" s="122"/>
      <c r="AE310" s="122"/>
      <c r="AF310" s="122"/>
      <c r="AG310" s="128" t="s">
        <v>193</v>
      </c>
      <c r="AH310" s="132" t="s">
        <v>196</v>
      </c>
      <c r="AI310" s="125" t="s">
        <v>202</v>
      </c>
      <c r="AJ310" s="128" t="s">
        <v>291</v>
      </c>
      <c r="AK310" s="122" t="s">
        <v>115</v>
      </c>
      <c r="AL310" s="122" t="s">
        <v>170</v>
      </c>
      <c r="AM310" s="130" t="s">
        <v>94</v>
      </c>
      <c r="AN310" s="128" t="s">
        <v>2299</v>
      </c>
      <c r="AO310" s="132" t="s">
        <v>295</v>
      </c>
      <c r="AP310" s="132" t="s">
        <v>161</v>
      </c>
      <c r="AQ310" s="132" t="s">
        <v>584</v>
      </c>
      <c r="AR310" s="134" t="s">
        <v>2151</v>
      </c>
      <c r="AS310" s="13"/>
    </row>
    <row r="311" spans="1:45" ht="15" customHeight="1" x14ac:dyDescent="0.15">
      <c r="A311" s="13">
        <v>310</v>
      </c>
      <c r="B311" s="122" t="s">
        <v>2453</v>
      </c>
      <c r="C311" s="123" t="s">
        <v>2443</v>
      </c>
      <c r="D311" s="123">
        <v>0</v>
      </c>
      <c r="E311" s="123"/>
      <c r="F311" s="123"/>
      <c r="G311" s="123" t="s">
        <v>67</v>
      </c>
      <c r="H311" s="123" t="s">
        <v>41</v>
      </c>
      <c r="I311" s="123" t="s">
        <v>44</v>
      </c>
      <c r="J311" s="123" t="s">
        <v>39</v>
      </c>
      <c r="K311" s="123"/>
      <c r="L311" s="123"/>
      <c r="M311" s="123"/>
      <c r="N311" s="123"/>
      <c r="O311" s="123"/>
      <c r="P311" s="122" t="s">
        <v>247</v>
      </c>
      <c r="Q311" s="124" t="s">
        <v>3022</v>
      </c>
      <c r="R311" s="122" t="s">
        <v>426</v>
      </c>
      <c r="S311" s="137" t="s">
        <v>77</v>
      </c>
      <c r="T311" s="122" t="s">
        <v>3346</v>
      </c>
      <c r="U311" s="126" t="s">
        <v>708</v>
      </c>
      <c r="V311" s="122" t="s">
        <v>625</v>
      </c>
      <c r="W311" s="123"/>
      <c r="X311" s="122"/>
      <c r="Y311" s="122"/>
      <c r="Z311" s="122"/>
      <c r="AA311" s="122"/>
      <c r="AB311" s="122"/>
      <c r="AC311" s="122"/>
      <c r="AD311" s="122"/>
      <c r="AE311" s="122"/>
      <c r="AF311" s="122"/>
      <c r="AG311" s="135" t="s">
        <v>95</v>
      </c>
      <c r="AH311" s="126" t="s">
        <v>189</v>
      </c>
      <c r="AI311" s="122" t="s">
        <v>202</v>
      </c>
      <c r="AJ311" s="122" t="s">
        <v>206</v>
      </c>
      <c r="AK311" s="130" t="s">
        <v>193</v>
      </c>
      <c r="AL311" s="125" t="s">
        <v>738</v>
      </c>
      <c r="AM311" s="122" t="s">
        <v>376</v>
      </c>
      <c r="AN311" s="128" t="s">
        <v>318</v>
      </c>
      <c r="AO311" s="132" t="s">
        <v>85</v>
      </c>
      <c r="AP311" s="132" t="s">
        <v>2844</v>
      </c>
      <c r="AQ311" s="122" t="s">
        <v>1170</v>
      </c>
      <c r="AR311" s="134" t="s">
        <v>584</v>
      </c>
      <c r="AS311" s="13"/>
    </row>
    <row r="312" spans="1:45" ht="15" customHeight="1" x14ac:dyDescent="0.15">
      <c r="A312" s="13">
        <v>311</v>
      </c>
      <c r="B312" s="122" t="s">
        <v>2454</v>
      </c>
      <c r="C312" s="123" t="s">
        <v>2443</v>
      </c>
      <c r="D312" s="123">
        <v>0</v>
      </c>
      <c r="E312" s="123"/>
      <c r="F312" s="123"/>
      <c r="G312" s="123" t="s">
        <v>40</v>
      </c>
      <c r="H312" s="123" t="s">
        <v>44</v>
      </c>
      <c r="I312" s="123" t="s">
        <v>41</v>
      </c>
      <c r="J312" s="123" t="s">
        <v>67</v>
      </c>
      <c r="K312" s="123"/>
      <c r="L312" s="123"/>
      <c r="M312" s="123"/>
      <c r="N312" s="123"/>
      <c r="O312" s="123"/>
      <c r="P312" s="122" t="s">
        <v>216</v>
      </c>
      <c r="Q312" s="124" t="s">
        <v>222</v>
      </c>
      <c r="R312" s="122" t="s">
        <v>669</v>
      </c>
      <c r="S312" s="129" t="s">
        <v>79</v>
      </c>
      <c r="T312" s="130" t="s">
        <v>82</v>
      </c>
      <c r="U312" s="122" t="s">
        <v>562</v>
      </c>
      <c r="V312" s="122" t="s">
        <v>786</v>
      </c>
      <c r="W312" s="123"/>
      <c r="X312" s="122"/>
      <c r="Y312" s="122"/>
      <c r="Z312" s="122"/>
      <c r="AA312" s="122"/>
      <c r="AB312" s="122"/>
      <c r="AC312" s="122"/>
      <c r="AD312" s="122"/>
      <c r="AE312" s="122"/>
      <c r="AF312" s="122"/>
      <c r="AG312" s="128" t="s">
        <v>115</v>
      </c>
      <c r="AH312" s="128" t="s">
        <v>740</v>
      </c>
      <c r="AI312" s="128" t="s">
        <v>148</v>
      </c>
      <c r="AJ312" s="130" t="s">
        <v>741</v>
      </c>
      <c r="AK312" s="135" t="s">
        <v>3346</v>
      </c>
      <c r="AL312" s="126" t="s">
        <v>644</v>
      </c>
      <c r="AM312" s="122" t="s">
        <v>224</v>
      </c>
      <c r="AN312" s="122" t="s">
        <v>644</v>
      </c>
      <c r="AO312" s="132" t="s">
        <v>161</v>
      </c>
      <c r="AP312" s="132" t="s">
        <v>209</v>
      </c>
      <c r="AQ312" s="132" t="s">
        <v>85</v>
      </c>
      <c r="AR312" s="122" t="s">
        <v>1721</v>
      </c>
      <c r="AS312" s="13"/>
    </row>
    <row r="313" spans="1:45" ht="15" customHeight="1" x14ac:dyDescent="0.15">
      <c r="A313" s="13">
        <v>312</v>
      </c>
      <c r="B313" s="122" t="s">
        <v>2455</v>
      </c>
      <c r="C313" s="123" t="s">
        <v>2443</v>
      </c>
      <c r="D313" s="123">
        <v>1</v>
      </c>
      <c r="E313" s="123"/>
      <c r="F313" s="123"/>
      <c r="G313" s="123" t="s">
        <v>44</v>
      </c>
      <c r="H313" s="123" t="s">
        <v>41</v>
      </c>
      <c r="I313" s="123" t="s">
        <v>40</v>
      </c>
      <c r="J313" s="123" t="s">
        <v>67</v>
      </c>
      <c r="K313" s="123"/>
      <c r="L313" s="123"/>
      <c r="M313" s="123"/>
      <c r="N313" s="123"/>
      <c r="O313" s="123"/>
      <c r="P313" s="122" t="s">
        <v>511</v>
      </c>
      <c r="Q313" s="125" t="s">
        <v>4251</v>
      </c>
      <c r="R313" s="122" t="s">
        <v>155</v>
      </c>
      <c r="S313" s="128" t="s">
        <v>251</v>
      </c>
      <c r="T313" s="125" t="s">
        <v>644</v>
      </c>
      <c r="U313" s="130" t="s">
        <v>79</v>
      </c>
      <c r="V313" s="122" t="s">
        <v>160</v>
      </c>
      <c r="W313" s="123"/>
      <c r="X313" s="122"/>
      <c r="Y313" s="122"/>
      <c r="Z313" s="122"/>
      <c r="AA313" s="122"/>
      <c r="AB313" s="122"/>
      <c r="AC313" s="122"/>
      <c r="AD313" s="122"/>
      <c r="AE313" s="122"/>
      <c r="AF313" s="122"/>
      <c r="AG313" s="125" t="s">
        <v>291</v>
      </c>
      <c r="AH313" s="128" t="s">
        <v>645</v>
      </c>
      <c r="AI313" s="122" t="s">
        <v>196</v>
      </c>
      <c r="AJ313" s="122" t="s">
        <v>307</v>
      </c>
      <c r="AK313" s="128" t="s">
        <v>115</v>
      </c>
      <c r="AL313" s="122" t="s">
        <v>557</v>
      </c>
      <c r="AM313" s="126" t="s">
        <v>688</v>
      </c>
      <c r="AN313" s="122" t="s">
        <v>291</v>
      </c>
      <c r="AO313" s="132" t="s">
        <v>322</v>
      </c>
      <c r="AP313" s="132" t="s">
        <v>161</v>
      </c>
      <c r="AQ313" s="122" t="s">
        <v>399</v>
      </c>
      <c r="AR313" s="122" t="s">
        <v>1633</v>
      </c>
      <c r="AS313" s="13"/>
    </row>
    <row r="314" spans="1:45" ht="15" customHeight="1" x14ac:dyDescent="0.15">
      <c r="A314" s="13">
        <v>313</v>
      </c>
      <c r="B314" s="122" t="s">
        <v>2456</v>
      </c>
      <c r="C314" s="123" t="s">
        <v>2443</v>
      </c>
      <c r="D314" s="123">
        <v>0</v>
      </c>
      <c r="E314" s="123"/>
      <c r="F314" s="123"/>
      <c r="G314" s="123" t="s">
        <v>44</v>
      </c>
      <c r="H314" s="123" t="s">
        <v>40</v>
      </c>
      <c r="I314" s="123" t="s">
        <v>39</v>
      </c>
      <c r="J314" s="123" t="s">
        <v>67</v>
      </c>
      <c r="K314" s="123"/>
      <c r="L314" s="123"/>
      <c r="M314" s="123"/>
      <c r="N314" s="123"/>
      <c r="O314" s="123"/>
      <c r="P314" s="125" t="s">
        <v>1526</v>
      </c>
      <c r="Q314" s="127" t="s">
        <v>4387</v>
      </c>
      <c r="R314" s="126" t="s">
        <v>1527</v>
      </c>
      <c r="S314" s="130" t="s">
        <v>287</v>
      </c>
      <c r="T314" s="124" t="s">
        <v>264</v>
      </c>
      <c r="U314" s="126" t="s">
        <v>1528</v>
      </c>
      <c r="V314" s="125" t="s">
        <v>3151</v>
      </c>
      <c r="W314" s="123"/>
      <c r="X314" s="122"/>
      <c r="Y314" s="122"/>
      <c r="Z314" s="122"/>
      <c r="AA314" s="122"/>
      <c r="AB314" s="122"/>
      <c r="AC314" s="122"/>
      <c r="AD314" s="122"/>
      <c r="AE314" s="122"/>
      <c r="AF314" s="122"/>
      <c r="AG314" s="128" t="s">
        <v>193</v>
      </c>
      <c r="AH314" s="122" t="s">
        <v>644</v>
      </c>
      <c r="AI314" s="122" t="s">
        <v>79</v>
      </c>
      <c r="AJ314" s="122" t="s">
        <v>2457</v>
      </c>
      <c r="AK314" s="122" t="s">
        <v>3760</v>
      </c>
      <c r="AL314" s="122" t="s">
        <v>661</v>
      </c>
      <c r="AM314" s="122" t="s">
        <v>3022</v>
      </c>
      <c r="AN314" s="122" t="s">
        <v>155</v>
      </c>
      <c r="AO314" s="132" t="s">
        <v>295</v>
      </c>
      <c r="AP314" s="122" t="s">
        <v>1170</v>
      </c>
      <c r="AQ314" s="122" t="s">
        <v>85</v>
      </c>
      <c r="AR314" s="134" t="s">
        <v>161</v>
      </c>
      <c r="AS314" s="13"/>
    </row>
    <row r="315" spans="1:45" ht="15" customHeight="1" x14ac:dyDescent="0.15">
      <c r="A315" s="13">
        <v>314</v>
      </c>
      <c r="B315" s="122" t="s">
        <v>2458</v>
      </c>
      <c r="C315" s="123" t="s">
        <v>2443</v>
      </c>
      <c r="D315" s="123">
        <v>1</v>
      </c>
      <c r="E315" s="123"/>
      <c r="F315" s="123"/>
      <c r="G315" s="123" t="s">
        <v>67</v>
      </c>
      <c r="H315" s="123" t="s">
        <v>37</v>
      </c>
      <c r="I315" s="123" t="s">
        <v>40</v>
      </c>
      <c r="J315" s="123" t="s">
        <v>67</v>
      </c>
      <c r="K315" s="123"/>
      <c r="L315" s="123"/>
      <c r="M315" s="123"/>
      <c r="N315" s="123"/>
      <c r="O315" s="123"/>
      <c r="P315" s="122" t="s">
        <v>325</v>
      </c>
      <c r="Q315" s="124" t="s">
        <v>3022</v>
      </c>
      <c r="R315" s="122" t="s">
        <v>1062</v>
      </c>
      <c r="S315" s="137" t="s">
        <v>77</v>
      </c>
      <c r="T315" s="122" t="s">
        <v>3438</v>
      </c>
      <c r="U315" s="130" t="s">
        <v>72</v>
      </c>
      <c r="V315" s="130" t="s">
        <v>2459</v>
      </c>
      <c r="W315" s="123"/>
      <c r="X315" s="122"/>
      <c r="Y315" s="122"/>
      <c r="Z315" s="122"/>
      <c r="AA315" s="122"/>
      <c r="AB315" s="122"/>
      <c r="AC315" s="122"/>
      <c r="AD315" s="122"/>
      <c r="AE315" s="122"/>
      <c r="AF315" s="122"/>
      <c r="AG315" s="135" t="s">
        <v>95</v>
      </c>
      <c r="AH315" s="126" t="s">
        <v>189</v>
      </c>
      <c r="AI315" s="126" t="s">
        <v>57</v>
      </c>
      <c r="AJ315" s="137" t="s">
        <v>562</v>
      </c>
      <c r="AK315" s="128" t="s">
        <v>79</v>
      </c>
      <c r="AL315" s="122" t="s">
        <v>80</v>
      </c>
      <c r="AM315" s="137" t="s">
        <v>935</v>
      </c>
      <c r="AN315" s="130" t="s">
        <v>185</v>
      </c>
      <c r="AO315" s="132" t="s">
        <v>85</v>
      </c>
      <c r="AP315" s="132" t="s">
        <v>161</v>
      </c>
      <c r="AQ315" s="132" t="s">
        <v>399</v>
      </c>
      <c r="AR315" s="134" t="s">
        <v>584</v>
      </c>
      <c r="AS315" s="13"/>
    </row>
    <row r="316" spans="1:45" ht="15" customHeight="1" x14ac:dyDescent="0.15">
      <c r="A316" s="13">
        <v>315</v>
      </c>
      <c r="B316" s="122" t="s">
        <v>2460</v>
      </c>
      <c r="C316" s="123" t="s">
        <v>2443</v>
      </c>
      <c r="D316" s="123">
        <v>1</v>
      </c>
      <c r="E316" s="123"/>
      <c r="F316" s="123"/>
      <c r="G316" s="123" t="s">
        <v>40</v>
      </c>
      <c r="H316" s="123" t="s">
        <v>44</v>
      </c>
      <c r="I316" s="123" t="s">
        <v>44</v>
      </c>
      <c r="J316" s="123" t="s">
        <v>40</v>
      </c>
      <c r="K316" s="123"/>
      <c r="L316" s="123"/>
      <c r="M316" s="123"/>
      <c r="N316" s="123"/>
      <c r="O316" s="123"/>
      <c r="P316" s="122" t="s">
        <v>1704</v>
      </c>
      <c r="Q316" s="122" t="s">
        <v>4657</v>
      </c>
      <c r="R316" s="132" t="s">
        <v>1754</v>
      </c>
      <c r="S316" s="128" t="s">
        <v>79</v>
      </c>
      <c r="T316" s="122" t="s">
        <v>441</v>
      </c>
      <c r="U316" s="122" t="s">
        <v>1755</v>
      </c>
      <c r="V316" s="122" t="s">
        <v>3269</v>
      </c>
      <c r="W316" s="123"/>
      <c r="X316" s="122"/>
      <c r="Y316" s="122"/>
      <c r="Z316" s="122"/>
      <c r="AA316" s="122"/>
      <c r="AB316" s="122"/>
      <c r="AC316" s="122"/>
      <c r="AD316" s="122"/>
      <c r="AE316" s="122"/>
      <c r="AF316" s="122"/>
      <c r="AG316" s="135" t="s">
        <v>115</v>
      </c>
      <c r="AH316" s="122" t="s">
        <v>381</v>
      </c>
      <c r="AI316" s="130" t="s">
        <v>3345</v>
      </c>
      <c r="AJ316" s="122" t="s">
        <v>1705</v>
      </c>
      <c r="AK316" s="128" t="s">
        <v>83</v>
      </c>
      <c r="AL316" s="122" t="s">
        <v>625</v>
      </c>
      <c r="AM316" s="130" t="s">
        <v>79</v>
      </c>
      <c r="AN316" s="122" t="s">
        <v>4503</v>
      </c>
      <c r="AO316" s="132" t="s">
        <v>161</v>
      </c>
      <c r="AP316" s="122" t="s">
        <v>349</v>
      </c>
      <c r="AQ316" s="132" t="s">
        <v>161</v>
      </c>
      <c r="AR316" s="134" t="s">
        <v>1047</v>
      </c>
      <c r="AS316" s="13"/>
    </row>
    <row r="317" spans="1:45" ht="15" customHeight="1" x14ac:dyDescent="0.15">
      <c r="A317" s="13">
        <v>316</v>
      </c>
      <c r="B317" s="122" t="s">
        <v>2461</v>
      </c>
      <c r="C317" s="123" t="s">
        <v>2443</v>
      </c>
      <c r="D317" s="123">
        <v>2</v>
      </c>
      <c r="E317" s="123"/>
      <c r="F317" s="123"/>
      <c r="G317" s="123" t="s">
        <v>67</v>
      </c>
      <c r="H317" s="123" t="s">
        <v>68</v>
      </c>
      <c r="I317" s="123" t="s">
        <v>40</v>
      </c>
      <c r="J317" s="123" t="s">
        <v>37</v>
      </c>
      <c r="K317" s="123"/>
      <c r="L317" s="123"/>
      <c r="M317" s="123"/>
      <c r="N317" s="123"/>
      <c r="O317" s="123"/>
      <c r="P317" s="122" t="s">
        <v>961</v>
      </c>
      <c r="Q317" s="122" t="s">
        <v>3022</v>
      </c>
      <c r="R317" s="122" t="s">
        <v>4713</v>
      </c>
      <c r="S317" s="126" t="s">
        <v>77</v>
      </c>
      <c r="T317" s="122" t="s">
        <v>80</v>
      </c>
      <c r="U317" s="122" t="s">
        <v>72</v>
      </c>
      <c r="V317" s="124" t="s">
        <v>2377</v>
      </c>
      <c r="W317" s="123"/>
      <c r="X317" s="122"/>
      <c r="Y317" s="122"/>
      <c r="Z317" s="122"/>
      <c r="AA317" s="122"/>
      <c r="AB317" s="122"/>
      <c r="AC317" s="122"/>
      <c r="AD317" s="122"/>
      <c r="AE317" s="122"/>
      <c r="AF317" s="122"/>
      <c r="AG317" s="122" t="s">
        <v>95</v>
      </c>
      <c r="AH317" s="122" t="s">
        <v>189</v>
      </c>
      <c r="AI317" s="135" t="s">
        <v>171</v>
      </c>
      <c r="AJ317" s="126" t="s">
        <v>711</v>
      </c>
      <c r="AK317" s="133" t="s">
        <v>79</v>
      </c>
      <c r="AL317" s="122" t="s">
        <v>300</v>
      </c>
      <c r="AM317" s="128" t="s">
        <v>1203</v>
      </c>
      <c r="AN317" s="122" t="s">
        <v>95</v>
      </c>
      <c r="AO317" s="132" t="s">
        <v>85</v>
      </c>
      <c r="AP317" s="132" t="s">
        <v>161</v>
      </c>
      <c r="AQ317" s="122" t="s">
        <v>806</v>
      </c>
      <c r="AR317" s="122" t="s">
        <v>399</v>
      </c>
      <c r="AS317" s="13"/>
    </row>
    <row r="318" spans="1:45" ht="15" customHeight="1" x14ac:dyDescent="0.15">
      <c r="A318" s="13">
        <v>317</v>
      </c>
      <c r="B318" s="122" t="s">
        <v>2462</v>
      </c>
      <c r="C318" s="123" t="s">
        <v>2443</v>
      </c>
      <c r="D318" s="123">
        <v>0</v>
      </c>
      <c r="E318" s="123"/>
      <c r="F318" s="123"/>
      <c r="G318" s="123" t="s">
        <v>44</v>
      </c>
      <c r="H318" s="123" t="s">
        <v>44</v>
      </c>
      <c r="I318" s="123" t="s">
        <v>40</v>
      </c>
      <c r="J318" s="123" t="s">
        <v>120</v>
      </c>
      <c r="K318" s="123"/>
      <c r="L318" s="123"/>
      <c r="M318" s="123"/>
      <c r="N318" s="123"/>
      <c r="O318" s="123"/>
      <c r="P318" s="122" t="s">
        <v>71</v>
      </c>
      <c r="Q318" s="122" t="s">
        <v>3345</v>
      </c>
      <c r="R318" s="122" t="s">
        <v>851</v>
      </c>
      <c r="S318" s="130" t="s">
        <v>81</v>
      </c>
      <c r="T318" s="122" t="s">
        <v>82</v>
      </c>
      <c r="U318" s="126" t="s">
        <v>3269</v>
      </c>
      <c r="V318" s="122" t="s">
        <v>547</v>
      </c>
      <c r="W318" s="123"/>
      <c r="X318" s="122"/>
      <c r="Y318" s="122"/>
      <c r="Z318" s="122"/>
      <c r="AA318" s="122"/>
      <c r="AB318" s="122"/>
      <c r="AC318" s="122"/>
      <c r="AD318" s="122"/>
      <c r="AE318" s="122"/>
      <c r="AF318" s="122"/>
      <c r="AG318" s="122" t="s">
        <v>158</v>
      </c>
      <c r="AH318" s="122" t="s">
        <v>159</v>
      </c>
      <c r="AI318" s="130" t="s">
        <v>148</v>
      </c>
      <c r="AJ318" s="128" t="s">
        <v>80</v>
      </c>
      <c r="AK318" s="126" t="s">
        <v>79</v>
      </c>
      <c r="AL318" s="122" t="s">
        <v>309</v>
      </c>
      <c r="AM318" s="122" t="s">
        <v>3761</v>
      </c>
      <c r="AN318" s="122" t="s">
        <v>1299</v>
      </c>
      <c r="AO318" s="122" t="s">
        <v>349</v>
      </c>
      <c r="AP318" s="122" t="s">
        <v>161</v>
      </c>
      <c r="AQ318" s="122" t="s">
        <v>975</v>
      </c>
      <c r="AR318" s="122" t="s">
        <v>2195</v>
      </c>
      <c r="AS318" s="13"/>
    </row>
    <row r="319" spans="1:45" ht="15" customHeight="1" x14ac:dyDescent="0.15">
      <c r="A319" s="13">
        <v>318</v>
      </c>
      <c r="B319" s="122" t="s">
        <v>2463</v>
      </c>
      <c r="C319" s="123" t="s">
        <v>2443</v>
      </c>
      <c r="D319" s="123">
        <v>2</v>
      </c>
      <c r="E319" s="123"/>
      <c r="F319" s="123"/>
      <c r="G319" s="123" t="s">
        <v>40</v>
      </c>
      <c r="H319" s="123" t="s">
        <v>37</v>
      </c>
      <c r="I319" s="123" t="s">
        <v>44</v>
      </c>
      <c r="J319" s="123" t="s">
        <v>41</v>
      </c>
      <c r="K319" s="123"/>
      <c r="L319" s="123"/>
      <c r="M319" s="123"/>
      <c r="N319" s="123"/>
      <c r="O319" s="123"/>
      <c r="P319" s="122" t="s">
        <v>2916</v>
      </c>
      <c r="Q319" s="130" t="s">
        <v>79</v>
      </c>
      <c r="R319" s="126" t="s">
        <v>4387</v>
      </c>
      <c r="S319" s="128" t="s">
        <v>115</v>
      </c>
      <c r="T319" s="137" t="s">
        <v>381</v>
      </c>
      <c r="U319" s="130" t="s">
        <v>287</v>
      </c>
      <c r="V319" s="137" t="s">
        <v>4639</v>
      </c>
      <c r="W319" s="123"/>
      <c r="X319" s="122"/>
      <c r="Y319" s="122"/>
      <c r="Z319" s="122"/>
      <c r="AA319" s="122"/>
      <c r="AB319" s="122"/>
      <c r="AC319" s="122"/>
      <c r="AD319" s="122"/>
      <c r="AE319" s="122"/>
      <c r="AF319" s="122"/>
      <c r="AG319" s="133" t="s">
        <v>131</v>
      </c>
      <c r="AH319" s="130" t="s">
        <v>95</v>
      </c>
      <c r="AI319" s="135" t="s">
        <v>57</v>
      </c>
      <c r="AJ319" s="122" t="s">
        <v>4390</v>
      </c>
      <c r="AK319" s="128" t="s">
        <v>193</v>
      </c>
      <c r="AL319" s="128" t="s">
        <v>644</v>
      </c>
      <c r="AM319" s="130" t="s">
        <v>202</v>
      </c>
      <c r="AN319" s="122" t="s">
        <v>196</v>
      </c>
      <c r="AO319" s="132" t="s">
        <v>161</v>
      </c>
      <c r="AP319" s="132" t="s">
        <v>295</v>
      </c>
      <c r="AQ319" s="132" t="s">
        <v>209</v>
      </c>
      <c r="AR319" s="122" t="s">
        <v>1721</v>
      </c>
      <c r="AS319" s="13"/>
    </row>
    <row r="320" spans="1:45" ht="15" customHeight="1" x14ac:dyDescent="0.15">
      <c r="A320" s="13">
        <v>319</v>
      </c>
      <c r="B320" s="122" t="s">
        <v>2464</v>
      </c>
      <c r="C320" s="123" t="s">
        <v>2443</v>
      </c>
      <c r="D320" s="123">
        <v>2</v>
      </c>
      <c r="E320" s="123"/>
      <c r="F320" s="123"/>
      <c r="G320" s="123" t="s">
        <v>67</v>
      </c>
      <c r="H320" s="123" t="s">
        <v>40</v>
      </c>
      <c r="I320" s="123" t="s">
        <v>44</v>
      </c>
      <c r="J320" s="123" t="s">
        <v>40</v>
      </c>
      <c r="K320" s="123"/>
      <c r="L320" s="123"/>
      <c r="M320" s="123"/>
      <c r="N320" s="123"/>
      <c r="O320" s="123"/>
      <c r="P320" s="122" t="s">
        <v>808</v>
      </c>
      <c r="Q320" s="122" t="s">
        <v>379</v>
      </c>
      <c r="R320" s="122" t="s">
        <v>174</v>
      </c>
      <c r="S320" s="126" t="s">
        <v>3022</v>
      </c>
      <c r="T320" s="127" t="s">
        <v>2916</v>
      </c>
      <c r="U320" s="125" t="s">
        <v>175</v>
      </c>
      <c r="V320" s="122" t="s">
        <v>155</v>
      </c>
      <c r="W320" s="123"/>
      <c r="X320" s="122"/>
      <c r="Y320" s="122"/>
      <c r="Z320" s="122"/>
      <c r="AA320" s="122"/>
      <c r="AB320" s="122"/>
      <c r="AC320" s="122"/>
      <c r="AD320" s="122"/>
      <c r="AE320" s="122"/>
      <c r="AF320" s="122"/>
      <c r="AG320" s="135" t="s">
        <v>77</v>
      </c>
      <c r="AH320" s="124" t="s">
        <v>264</v>
      </c>
      <c r="AI320" s="130" t="s">
        <v>79</v>
      </c>
      <c r="AJ320" s="126" t="s">
        <v>3345</v>
      </c>
      <c r="AK320" s="128" t="s">
        <v>3119</v>
      </c>
      <c r="AL320" s="127" t="s">
        <v>176</v>
      </c>
      <c r="AM320" s="126" t="s">
        <v>79</v>
      </c>
      <c r="AN320" s="122" t="s">
        <v>1019</v>
      </c>
      <c r="AO320" s="132" t="s">
        <v>85</v>
      </c>
      <c r="AP320" s="132" t="s">
        <v>959</v>
      </c>
      <c r="AQ320" s="122" t="s">
        <v>161</v>
      </c>
      <c r="AR320" s="122" t="s">
        <v>1166</v>
      </c>
      <c r="AS320" s="13"/>
    </row>
    <row r="321" spans="1:45" ht="15" customHeight="1" x14ac:dyDescent="0.15">
      <c r="A321" s="13">
        <v>320</v>
      </c>
      <c r="B321" s="122" t="s">
        <v>2465</v>
      </c>
      <c r="C321" s="123" t="s">
        <v>2443</v>
      </c>
      <c r="D321" s="123">
        <v>2</v>
      </c>
      <c r="E321" s="123"/>
      <c r="F321" s="123"/>
      <c r="G321" s="123" t="s">
        <v>37</v>
      </c>
      <c r="H321" s="123" t="s">
        <v>42</v>
      </c>
      <c r="I321" s="123" t="s">
        <v>42</v>
      </c>
      <c r="J321" s="123" t="s">
        <v>40</v>
      </c>
      <c r="K321" s="123"/>
      <c r="L321" s="123"/>
      <c r="M321" s="123"/>
      <c r="N321" s="123"/>
      <c r="O321" s="123"/>
      <c r="P321" s="125" t="s">
        <v>137</v>
      </c>
      <c r="Q321" s="127" t="s">
        <v>3438</v>
      </c>
      <c r="R321" s="122" t="s">
        <v>2354</v>
      </c>
      <c r="S321" s="130" t="s">
        <v>57</v>
      </c>
      <c r="T321" s="124" t="s">
        <v>4520</v>
      </c>
      <c r="U321" s="130" t="s">
        <v>2355</v>
      </c>
      <c r="V321" s="122" t="s">
        <v>1469</v>
      </c>
      <c r="W321" s="123"/>
      <c r="X321" s="122"/>
      <c r="Y321" s="122"/>
      <c r="Z321" s="122"/>
      <c r="AA321" s="122"/>
      <c r="AB321" s="122"/>
      <c r="AC321" s="122"/>
      <c r="AD321" s="122"/>
      <c r="AE321" s="122"/>
      <c r="AF321" s="122"/>
      <c r="AG321" s="128" t="s">
        <v>144</v>
      </c>
      <c r="AH321" s="122" t="s">
        <v>145</v>
      </c>
      <c r="AI321" s="122" t="s">
        <v>146</v>
      </c>
      <c r="AJ321" s="122" t="s">
        <v>147</v>
      </c>
      <c r="AK321" s="122" t="s">
        <v>2319</v>
      </c>
      <c r="AL321" s="122" t="s">
        <v>2466</v>
      </c>
      <c r="AM321" s="126" t="s">
        <v>79</v>
      </c>
      <c r="AN321" s="122" t="s">
        <v>438</v>
      </c>
      <c r="AO321" s="132" t="s">
        <v>64</v>
      </c>
      <c r="AP321" s="122" t="s">
        <v>418</v>
      </c>
      <c r="AQ321" s="122" t="s">
        <v>161</v>
      </c>
      <c r="AR321" s="122" t="s">
        <v>442</v>
      </c>
      <c r="AS321" s="13"/>
    </row>
    <row r="322" spans="1:45" ht="15" customHeight="1" x14ac:dyDescent="0.15">
      <c r="A322" s="13">
        <v>321</v>
      </c>
      <c r="B322" s="122" t="s">
        <v>2467</v>
      </c>
      <c r="C322" s="123" t="s">
        <v>2443</v>
      </c>
      <c r="D322" s="123">
        <v>1</v>
      </c>
      <c r="E322" s="123"/>
      <c r="F322" s="123"/>
      <c r="G322" s="123" t="s">
        <v>40</v>
      </c>
      <c r="H322" s="123" t="s">
        <v>44</v>
      </c>
      <c r="I322" s="123" t="s">
        <v>87</v>
      </c>
      <c r="J322" s="123" t="s">
        <v>120</v>
      </c>
      <c r="K322" s="123"/>
      <c r="L322" s="123"/>
      <c r="M322" s="123"/>
      <c r="N322" s="123"/>
      <c r="O322" s="123"/>
      <c r="P322" s="126" t="s">
        <v>569</v>
      </c>
      <c r="Q322" s="125" t="s">
        <v>570</v>
      </c>
      <c r="R322" s="126" t="s">
        <v>1345</v>
      </c>
      <c r="S322" s="128" t="s">
        <v>79</v>
      </c>
      <c r="T322" s="128" t="s">
        <v>4641</v>
      </c>
      <c r="U322" s="130" t="s">
        <v>1346</v>
      </c>
      <c r="V322" s="122" t="s">
        <v>2407</v>
      </c>
      <c r="W322" s="123"/>
      <c r="X322" s="122"/>
      <c r="Y322" s="122"/>
      <c r="Z322" s="122"/>
      <c r="AA322" s="122"/>
      <c r="AB322" s="122"/>
      <c r="AC322" s="122"/>
      <c r="AD322" s="122"/>
      <c r="AE322" s="122"/>
      <c r="AF322" s="122"/>
      <c r="AG322" s="125" t="s">
        <v>115</v>
      </c>
      <c r="AH322" s="128" t="s">
        <v>80</v>
      </c>
      <c r="AI322" s="135" t="s">
        <v>287</v>
      </c>
      <c r="AJ322" s="122" t="s">
        <v>781</v>
      </c>
      <c r="AK322" s="128" t="s">
        <v>3775</v>
      </c>
      <c r="AL322" s="122" t="s">
        <v>1347</v>
      </c>
      <c r="AM322" s="122" t="s">
        <v>2468</v>
      </c>
      <c r="AN322" s="130" t="s">
        <v>2469</v>
      </c>
      <c r="AO322" s="132" t="s">
        <v>161</v>
      </c>
      <c r="AP322" s="132" t="s">
        <v>1104</v>
      </c>
      <c r="AQ322" s="122" t="s">
        <v>1271</v>
      </c>
      <c r="AR322" s="122" t="s">
        <v>925</v>
      </c>
      <c r="AS322" s="13"/>
    </row>
    <row r="323" spans="1:45" ht="15" customHeight="1" x14ac:dyDescent="0.15">
      <c r="A323" s="13">
        <v>322</v>
      </c>
      <c r="B323" s="122" t="s">
        <v>2470</v>
      </c>
      <c r="C323" s="123" t="s">
        <v>2443</v>
      </c>
      <c r="D323" s="123">
        <v>0</v>
      </c>
      <c r="E323" s="123"/>
      <c r="F323" s="123"/>
      <c r="G323" s="123" t="s">
        <v>44</v>
      </c>
      <c r="H323" s="123" t="s">
        <v>43</v>
      </c>
      <c r="I323" s="123" t="s">
        <v>40</v>
      </c>
      <c r="J323" s="123" t="s">
        <v>43</v>
      </c>
      <c r="K323" s="123"/>
      <c r="L323" s="123"/>
      <c r="M323" s="123"/>
      <c r="N323" s="123"/>
      <c r="O323" s="123"/>
      <c r="P323" s="124" t="s">
        <v>174</v>
      </c>
      <c r="Q323" s="125" t="s">
        <v>175</v>
      </c>
      <c r="R323" s="125" t="s">
        <v>264</v>
      </c>
      <c r="S323" s="128" t="s">
        <v>3119</v>
      </c>
      <c r="T323" s="128" t="s">
        <v>176</v>
      </c>
      <c r="U323" s="126" t="s">
        <v>79</v>
      </c>
      <c r="V323" s="127" t="s">
        <v>185</v>
      </c>
      <c r="W323" s="123"/>
      <c r="X323" s="122"/>
      <c r="Y323" s="122"/>
      <c r="Z323" s="122"/>
      <c r="AA323" s="122"/>
      <c r="AB323" s="122"/>
      <c r="AC323" s="122"/>
      <c r="AD323" s="122"/>
      <c r="AE323" s="122"/>
      <c r="AF323" s="122"/>
      <c r="AG323" s="125" t="s">
        <v>827</v>
      </c>
      <c r="AH323" s="128" t="s">
        <v>956</v>
      </c>
      <c r="AI323" s="128" t="s">
        <v>101</v>
      </c>
      <c r="AJ323" s="126" t="s">
        <v>957</v>
      </c>
      <c r="AK323" s="130" t="s">
        <v>115</v>
      </c>
      <c r="AL323" s="126" t="s">
        <v>4390</v>
      </c>
      <c r="AM323" s="130" t="s">
        <v>1347</v>
      </c>
      <c r="AN323" s="130" t="s">
        <v>761</v>
      </c>
      <c r="AO323" s="132" t="s">
        <v>959</v>
      </c>
      <c r="AP323" s="122" t="s">
        <v>161</v>
      </c>
      <c r="AQ323" s="132" t="s">
        <v>584</v>
      </c>
      <c r="AR323" s="134" t="s">
        <v>766</v>
      </c>
      <c r="AS323" s="13"/>
    </row>
    <row r="324" spans="1:45" ht="15" customHeight="1" x14ac:dyDescent="0.15">
      <c r="A324" s="13">
        <v>323</v>
      </c>
      <c r="B324" s="122" t="s">
        <v>2471</v>
      </c>
      <c r="C324" s="123" t="s">
        <v>2443</v>
      </c>
      <c r="D324" s="123">
        <v>2</v>
      </c>
      <c r="E324" s="123"/>
      <c r="F324" s="123"/>
      <c r="G324" s="123" t="s">
        <v>67</v>
      </c>
      <c r="H324" s="123" t="s">
        <v>68</v>
      </c>
      <c r="I324" s="123" t="s">
        <v>40</v>
      </c>
      <c r="J324" s="123" t="s">
        <v>136</v>
      </c>
      <c r="K324" s="123"/>
      <c r="L324" s="123"/>
      <c r="M324" s="123"/>
      <c r="N324" s="123"/>
      <c r="O324" s="123"/>
      <c r="P324" s="136" t="s">
        <v>2144</v>
      </c>
      <c r="Q324" s="130" t="s">
        <v>3343</v>
      </c>
      <c r="R324" s="124" t="s">
        <v>810</v>
      </c>
      <c r="S324" s="128" t="s">
        <v>77</v>
      </c>
      <c r="T324" s="122" t="s">
        <v>626</v>
      </c>
      <c r="U324" s="128" t="s">
        <v>3269</v>
      </c>
      <c r="V324" s="133" t="s">
        <v>2472</v>
      </c>
      <c r="W324" s="123"/>
      <c r="X324" s="122"/>
      <c r="Y324" s="122"/>
      <c r="Z324" s="122"/>
      <c r="AA324" s="122"/>
      <c r="AB324" s="122"/>
      <c r="AC324" s="122"/>
      <c r="AD324" s="122"/>
      <c r="AE324" s="122"/>
      <c r="AF324" s="122"/>
      <c r="AG324" s="125" t="s">
        <v>95</v>
      </c>
      <c r="AH324" s="125" t="s">
        <v>204</v>
      </c>
      <c r="AI324" s="122" t="s">
        <v>171</v>
      </c>
      <c r="AJ324" s="125" t="s">
        <v>193</v>
      </c>
      <c r="AK324" s="122" t="s">
        <v>79</v>
      </c>
      <c r="AL324" s="126" t="s">
        <v>80</v>
      </c>
      <c r="AM324" s="133" t="s">
        <v>663</v>
      </c>
      <c r="AN324" s="126" t="s">
        <v>1017</v>
      </c>
      <c r="AO324" s="132" t="s">
        <v>85</v>
      </c>
      <c r="AP324" s="122" t="s">
        <v>161</v>
      </c>
      <c r="AQ324" s="132" t="s">
        <v>925</v>
      </c>
      <c r="AR324" s="122" t="s">
        <v>2844</v>
      </c>
      <c r="AS324" s="13"/>
    </row>
    <row r="325" spans="1:45" ht="15" customHeight="1" x14ac:dyDescent="0.15">
      <c r="A325" s="13">
        <v>324</v>
      </c>
      <c r="B325" s="122" t="s">
        <v>2473</v>
      </c>
      <c r="C325" s="123" t="s">
        <v>2443</v>
      </c>
      <c r="D325" s="123">
        <v>1</v>
      </c>
      <c r="E325" s="123"/>
      <c r="F325" s="123"/>
      <c r="G325" s="123" t="s">
        <v>67</v>
      </c>
      <c r="H325" s="123" t="s">
        <v>44</v>
      </c>
      <c r="I325" s="123" t="s">
        <v>44</v>
      </c>
      <c r="J325" s="123" t="s">
        <v>44</v>
      </c>
      <c r="K325" s="123"/>
      <c r="L325" s="123"/>
      <c r="M325" s="123"/>
      <c r="N325" s="123"/>
      <c r="O325" s="123"/>
      <c r="P325" s="122" t="s">
        <v>3343</v>
      </c>
      <c r="Q325" s="124" t="s">
        <v>77</v>
      </c>
      <c r="R325" s="130" t="s">
        <v>426</v>
      </c>
      <c r="S325" s="130" t="s">
        <v>95</v>
      </c>
      <c r="T325" s="124" t="s">
        <v>204</v>
      </c>
      <c r="U325" s="122" t="s">
        <v>708</v>
      </c>
      <c r="V325" s="122" t="s">
        <v>2474</v>
      </c>
      <c r="W325" s="123"/>
      <c r="X325" s="122"/>
      <c r="Y325" s="122"/>
      <c r="Z325" s="122"/>
      <c r="AA325" s="122"/>
      <c r="AB325" s="122"/>
      <c r="AC325" s="122"/>
      <c r="AD325" s="122"/>
      <c r="AE325" s="122"/>
      <c r="AF325" s="122"/>
      <c r="AG325" s="135" t="s">
        <v>103</v>
      </c>
      <c r="AH325" s="122" t="s">
        <v>192</v>
      </c>
      <c r="AI325" s="135" t="s">
        <v>193</v>
      </c>
      <c r="AJ325" s="126" t="s">
        <v>208</v>
      </c>
      <c r="AK325" s="122" t="s">
        <v>193</v>
      </c>
      <c r="AL325" s="122" t="s">
        <v>738</v>
      </c>
      <c r="AM325" s="130" t="s">
        <v>2475</v>
      </c>
      <c r="AN325" s="136" t="s">
        <v>528</v>
      </c>
      <c r="AO325" s="132" t="s">
        <v>85</v>
      </c>
      <c r="AP325" s="132" t="s">
        <v>2844</v>
      </c>
      <c r="AQ325" s="122" t="s">
        <v>2844</v>
      </c>
      <c r="AR325" s="134" t="s">
        <v>1104</v>
      </c>
      <c r="AS325" s="13"/>
    </row>
    <row r="326" spans="1:45" ht="15" customHeight="1" x14ac:dyDescent="0.15">
      <c r="A326" s="13">
        <v>325</v>
      </c>
      <c r="B326" s="122" t="s">
        <v>2476</v>
      </c>
      <c r="C326" s="123" t="s">
        <v>2443</v>
      </c>
      <c r="D326" s="123">
        <v>2</v>
      </c>
      <c r="E326" s="123"/>
      <c r="F326" s="123"/>
      <c r="G326" s="123" t="s">
        <v>40</v>
      </c>
      <c r="H326" s="123" t="s">
        <v>37</v>
      </c>
      <c r="I326" s="123" t="s">
        <v>37</v>
      </c>
      <c r="J326" s="123" t="s">
        <v>43</v>
      </c>
      <c r="K326" s="123"/>
      <c r="L326" s="123"/>
      <c r="M326" s="123"/>
      <c r="N326" s="123"/>
      <c r="O326" s="123"/>
      <c r="P326" s="122" t="s">
        <v>2916</v>
      </c>
      <c r="Q326" s="122" t="s">
        <v>79</v>
      </c>
      <c r="R326" s="124" t="s">
        <v>3438</v>
      </c>
      <c r="S326" s="129" t="s">
        <v>115</v>
      </c>
      <c r="T326" s="122" t="s">
        <v>381</v>
      </c>
      <c r="U326" s="126" t="s">
        <v>57</v>
      </c>
      <c r="V326" s="122" t="s">
        <v>4503</v>
      </c>
      <c r="W326" s="123"/>
      <c r="X326" s="122"/>
      <c r="Y326" s="122"/>
      <c r="Z326" s="122"/>
      <c r="AA326" s="122"/>
      <c r="AB326" s="122"/>
      <c r="AC326" s="122"/>
      <c r="AD326" s="122"/>
      <c r="AE326" s="122"/>
      <c r="AF326" s="122"/>
      <c r="AG326" s="128" t="s">
        <v>131</v>
      </c>
      <c r="AH326" s="122" t="s">
        <v>95</v>
      </c>
      <c r="AI326" s="135" t="s">
        <v>57</v>
      </c>
      <c r="AJ326" s="125" t="s">
        <v>4390</v>
      </c>
      <c r="AK326" s="130" t="s">
        <v>144</v>
      </c>
      <c r="AL326" s="126" t="s">
        <v>145</v>
      </c>
      <c r="AM326" s="128" t="s">
        <v>563</v>
      </c>
      <c r="AN326" s="130" t="s">
        <v>769</v>
      </c>
      <c r="AO326" s="132" t="s">
        <v>161</v>
      </c>
      <c r="AP326" s="132" t="s">
        <v>64</v>
      </c>
      <c r="AQ326" s="132" t="s">
        <v>1047</v>
      </c>
      <c r="AR326" s="122" t="s">
        <v>1170</v>
      </c>
      <c r="AS326" s="13"/>
    </row>
    <row r="327" spans="1:45" ht="15" customHeight="1" x14ac:dyDescent="0.15">
      <c r="A327" s="13">
        <v>326</v>
      </c>
      <c r="B327" s="122" t="s">
        <v>2477</v>
      </c>
      <c r="C327" s="123" t="s">
        <v>2443</v>
      </c>
      <c r="D327" s="123">
        <v>0</v>
      </c>
      <c r="E327" s="123"/>
      <c r="F327" s="123"/>
      <c r="G327" s="123" t="s">
        <v>44</v>
      </c>
      <c r="H327" s="123" t="s">
        <v>43</v>
      </c>
      <c r="I327" s="123" t="s">
        <v>37</v>
      </c>
      <c r="J327" s="123" t="s">
        <v>40</v>
      </c>
      <c r="K327" s="123"/>
      <c r="L327" s="123"/>
      <c r="M327" s="123"/>
      <c r="N327" s="123"/>
      <c r="O327" s="123"/>
      <c r="P327" s="122" t="s">
        <v>1598</v>
      </c>
      <c r="Q327" s="122" t="s">
        <v>889</v>
      </c>
      <c r="R327" s="122" t="s">
        <v>1230</v>
      </c>
      <c r="S327" s="133" t="s">
        <v>251</v>
      </c>
      <c r="T327" s="133" t="s">
        <v>890</v>
      </c>
      <c r="U327" s="122" t="s">
        <v>994</v>
      </c>
      <c r="V327" s="126" t="s">
        <v>256</v>
      </c>
      <c r="W327" s="123"/>
      <c r="X327" s="122"/>
      <c r="Y327" s="122"/>
      <c r="Z327" s="122"/>
      <c r="AA327" s="122"/>
      <c r="AB327" s="122"/>
      <c r="AC327" s="122"/>
      <c r="AD327" s="122"/>
      <c r="AE327" s="122"/>
      <c r="AF327" s="122"/>
      <c r="AG327" s="135" t="s">
        <v>291</v>
      </c>
      <c r="AH327" s="122" t="s">
        <v>613</v>
      </c>
      <c r="AI327" s="125" t="s">
        <v>168</v>
      </c>
      <c r="AJ327" s="128" t="s">
        <v>891</v>
      </c>
      <c r="AK327" s="126" t="s">
        <v>4642</v>
      </c>
      <c r="AL327" s="133" t="s">
        <v>403</v>
      </c>
      <c r="AM327" s="126" t="s">
        <v>79</v>
      </c>
      <c r="AN327" s="122" t="s">
        <v>144</v>
      </c>
      <c r="AO327" s="132" t="s">
        <v>1633</v>
      </c>
      <c r="AP327" s="122" t="s">
        <v>998</v>
      </c>
      <c r="AQ327" s="122" t="s">
        <v>161</v>
      </c>
      <c r="AR327" s="122" t="s">
        <v>806</v>
      </c>
      <c r="AS327" s="13"/>
    </row>
    <row r="328" spans="1:45" ht="15" customHeight="1" x14ac:dyDescent="0.15">
      <c r="A328" s="13">
        <v>327</v>
      </c>
      <c r="B328" s="122" t="s">
        <v>2478</v>
      </c>
      <c r="C328" s="123" t="s">
        <v>2443</v>
      </c>
      <c r="D328" s="123">
        <v>2</v>
      </c>
      <c r="E328" s="123"/>
      <c r="F328" s="123"/>
      <c r="G328" s="123" t="s">
        <v>67</v>
      </c>
      <c r="H328" s="123" t="s">
        <v>40</v>
      </c>
      <c r="I328" s="123" t="s">
        <v>40</v>
      </c>
      <c r="J328" s="123" t="s">
        <v>41</v>
      </c>
      <c r="K328" s="123"/>
      <c r="L328" s="123"/>
      <c r="M328" s="123"/>
      <c r="N328" s="123"/>
      <c r="O328" s="123"/>
      <c r="P328" s="122" t="s">
        <v>965</v>
      </c>
      <c r="Q328" s="122" t="s">
        <v>961</v>
      </c>
      <c r="R328" s="124" t="s">
        <v>72</v>
      </c>
      <c r="S328" s="122" t="s">
        <v>3022</v>
      </c>
      <c r="T328" s="122" t="s">
        <v>962</v>
      </c>
      <c r="U328" s="130" t="s">
        <v>79</v>
      </c>
      <c r="V328" s="122" t="s">
        <v>3200</v>
      </c>
      <c r="W328" s="123"/>
      <c r="X328" s="122"/>
      <c r="Y328" s="122"/>
      <c r="Z328" s="122"/>
      <c r="AA328" s="122"/>
      <c r="AB328" s="122"/>
      <c r="AC328" s="122"/>
      <c r="AD328" s="122"/>
      <c r="AE328" s="122"/>
      <c r="AF328" s="122"/>
      <c r="AG328" s="129" t="s">
        <v>77</v>
      </c>
      <c r="AH328" s="126" t="s">
        <v>80</v>
      </c>
      <c r="AI328" s="125" t="s">
        <v>79</v>
      </c>
      <c r="AJ328" s="122" t="s">
        <v>652</v>
      </c>
      <c r="AK328" s="135" t="s">
        <v>115</v>
      </c>
      <c r="AL328" s="122" t="s">
        <v>154</v>
      </c>
      <c r="AM328" s="122" t="s">
        <v>202</v>
      </c>
      <c r="AN328" s="126" t="s">
        <v>77</v>
      </c>
      <c r="AO328" s="132" t="s">
        <v>85</v>
      </c>
      <c r="AP328" s="132" t="s">
        <v>161</v>
      </c>
      <c r="AQ328" s="122" t="s">
        <v>209</v>
      </c>
      <c r="AR328" s="122" t="s">
        <v>85</v>
      </c>
      <c r="AS328" s="13"/>
    </row>
    <row r="329" spans="1:45" ht="15" customHeight="1" x14ac:dyDescent="0.15">
      <c r="A329" s="13">
        <v>328</v>
      </c>
      <c r="B329" s="122" t="s">
        <v>2479</v>
      </c>
      <c r="C329" s="123" t="s">
        <v>2443</v>
      </c>
      <c r="D329" s="123">
        <v>2</v>
      </c>
      <c r="E329" s="123"/>
      <c r="F329" s="123"/>
      <c r="G329" s="123" t="s">
        <v>40</v>
      </c>
      <c r="H329" s="123" t="s">
        <v>37</v>
      </c>
      <c r="I329" s="123" t="s">
        <v>44</v>
      </c>
      <c r="J329" s="123" t="s">
        <v>37</v>
      </c>
      <c r="K329" s="123"/>
      <c r="L329" s="123"/>
      <c r="M329" s="123"/>
      <c r="N329" s="123"/>
      <c r="O329" s="123"/>
      <c r="P329" s="124" t="s">
        <v>934</v>
      </c>
      <c r="Q329" s="130" t="s">
        <v>72</v>
      </c>
      <c r="R329" s="133" t="s">
        <v>2480</v>
      </c>
      <c r="S329" s="122" t="s">
        <v>79</v>
      </c>
      <c r="T329" s="128" t="s">
        <v>4165</v>
      </c>
      <c r="U329" s="130" t="s">
        <v>1397</v>
      </c>
      <c r="V329" s="122" t="s">
        <v>1838</v>
      </c>
      <c r="W329" s="123"/>
      <c r="X329" s="122"/>
      <c r="Y329" s="122"/>
      <c r="Z329" s="122"/>
      <c r="AA329" s="122"/>
      <c r="AB329" s="122"/>
      <c r="AC329" s="122"/>
      <c r="AD329" s="122"/>
      <c r="AE329" s="122"/>
      <c r="AF329" s="122"/>
      <c r="AG329" s="122" t="s">
        <v>115</v>
      </c>
      <c r="AH329" s="128" t="s">
        <v>154</v>
      </c>
      <c r="AI329" s="128" t="s">
        <v>307</v>
      </c>
      <c r="AJ329" s="130" t="s">
        <v>287</v>
      </c>
      <c r="AK329" s="128" t="s">
        <v>158</v>
      </c>
      <c r="AL329" s="132" t="s">
        <v>1469</v>
      </c>
      <c r="AM329" s="125" t="s">
        <v>57</v>
      </c>
      <c r="AN329" s="128" t="s">
        <v>77</v>
      </c>
      <c r="AO329" s="122" t="s">
        <v>161</v>
      </c>
      <c r="AP329" s="132" t="s">
        <v>349</v>
      </c>
      <c r="AQ329" s="122" t="s">
        <v>64</v>
      </c>
      <c r="AR329" s="134" t="s">
        <v>85</v>
      </c>
      <c r="AS329" s="13"/>
    </row>
    <row r="330" spans="1:45" ht="15" customHeight="1" x14ac:dyDescent="0.15">
      <c r="A330" s="13">
        <v>329</v>
      </c>
      <c r="B330" s="122" t="s">
        <v>2481</v>
      </c>
      <c r="C330" s="123" t="s">
        <v>2443</v>
      </c>
      <c r="D330" s="123">
        <v>0</v>
      </c>
      <c r="E330" s="123"/>
      <c r="F330" s="123"/>
      <c r="G330" s="123" t="s">
        <v>40</v>
      </c>
      <c r="H330" s="123" t="s">
        <v>44</v>
      </c>
      <c r="I330" s="123" t="s">
        <v>37</v>
      </c>
      <c r="J330" s="123" t="s">
        <v>120</v>
      </c>
      <c r="K330" s="123"/>
      <c r="L330" s="123"/>
      <c r="M330" s="123"/>
      <c r="N330" s="123"/>
      <c r="O330" s="123"/>
      <c r="P330" s="122" t="s">
        <v>2482</v>
      </c>
      <c r="Q330" s="130" t="s">
        <v>851</v>
      </c>
      <c r="R330" s="136" t="s">
        <v>653</v>
      </c>
      <c r="S330" s="133" t="s">
        <v>3269</v>
      </c>
      <c r="T330" s="122" t="s">
        <v>1530</v>
      </c>
      <c r="U330" s="130" t="s">
        <v>49</v>
      </c>
      <c r="V330" s="122" t="s">
        <v>1343</v>
      </c>
      <c r="W330" s="123"/>
      <c r="X330" s="122"/>
      <c r="Y330" s="122"/>
      <c r="Z330" s="122"/>
      <c r="AA330" s="122"/>
      <c r="AB330" s="122"/>
      <c r="AC330" s="122"/>
      <c r="AD330" s="122"/>
      <c r="AE330" s="122"/>
      <c r="AF330" s="122"/>
      <c r="AG330" s="133" t="s">
        <v>79</v>
      </c>
      <c r="AH330" s="126" t="s">
        <v>309</v>
      </c>
      <c r="AI330" s="135" t="s">
        <v>1777</v>
      </c>
      <c r="AJ330" s="122" t="s">
        <v>469</v>
      </c>
      <c r="AK330" s="128" t="s">
        <v>57</v>
      </c>
      <c r="AL330" s="122" t="s">
        <v>4750</v>
      </c>
      <c r="AM330" s="122" t="s">
        <v>652</v>
      </c>
      <c r="AN330" s="128" t="s">
        <v>287</v>
      </c>
      <c r="AO330" s="122" t="s">
        <v>161</v>
      </c>
      <c r="AP330" s="132" t="s">
        <v>64</v>
      </c>
      <c r="AQ330" s="122" t="s">
        <v>2362</v>
      </c>
      <c r="AR330" s="134" t="s">
        <v>295</v>
      </c>
      <c r="AS330" s="13"/>
    </row>
    <row r="331" spans="1:45" ht="15" customHeight="1" x14ac:dyDescent="0.15">
      <c r="A331" s="13">
        <v>330</v>
      </c>
      <c r="B331" s="122" t="s">
        <v>2483</v>
      </c>
      <c r="C331" s="123" t="s">
        <v>2443</v>
      </c>
      <c r="D331" s="123">
        <v>1</v>
      </c>
      <c r="E331" s="123"/>
      <c r="F331" s="123"/>
      <c r="G331" s="123" t="s">
        <v>67</v>
      </c>
      <c r="H331" s="123" t="s">
        <v>44</v>
      </c>
      <c r="I331" s="123" t="s">
        <v>40</v>
      </c>
      <c r="J331" s="123" t="s">
        <v>44</v>
      </c>
      <c r="K331" s="123"/>
      <c r="L331" s="123"/>
      <c r="M331" s="123"/>
      <c r="N331" s="123"/>
      <c r="O331" s="123"/>
      <c r="P331" s="122" t="s">
        <v>2219</v>
      </c>
      <c r="Q331" s="122" t="s">
        <v>651</v>
      </c>
      <c r="R331" s="125" t="s">
        <v>2484</v>
      </c>
      <c r="S331" s="129" t="s">
        <v>3022</v>
      </c>
      <c r="T331" s="122" t="s">
        <v>4387</v>
      </c>
      <c r="U331" s="127" t="s">
        <v>1131</v>
      </c>
      <c r="V331" s="126" t="s">
        <v>2485</v>
      </c>
      <c r="W331" s="123"/>
      <c r="X331" s="122"/>
      <c r="Y331" s="122"/>
      <c r="Z331" s="122"/>
      <c r="AA331" s="122"/>
      <c r="AB331" s="122"/>
      <c r="AC331" s="122"/>
      <c r="AD331" s="122"/>
      <c r="AE331" s="122"/>
      <c r="AF331" s="122"/>
      <c r="AG331" s="128" t="s">
        <v>77</v>
      </c>
      <c r="AH331" s="130" t="s">
        <v>80</v>
      </c>
      <c r="AI331" s="135" t="s">
        <v>287</v>
      </c>
      <c r="AJ331" s="122" t="s">
        <v>266</v>
      </c>
      <c r="AK331" s="130" t="s">
        <v>79</v>
      </c>
      <c r="AL331" s="131" t="s">
        <v>688</v>
      </c>
      <c r="AM331" s="130" t="s">
        <v>83</v>
      </c>
      <c r="AN331" s="122" t="s">
        <v>2187</v>
      </c>
      <c r="AO331" s="132" t="s">
        <v>85</v>
      </c>
      <c r="AP331" s="132" t="s">
        <v>161</v>
      </c>
      <c r="AQ331" s="132" t="s">
        <v>349</v>
      </c>
      <c r="AR331" s="122" t="s">
        <v>2151</v>
      </c>
      <c r="AS331" s="13"/>
    </row>
    <row r="332" spans="1:45" ht="15" customHeight="1" x14ac:dyDescent="0.15">
      <c r="A332" s="13">
        <v>331</v>
      </c>
      <c r="B332" s="122" t="s">
        <v>2486</v>
      </c>
      <c r="C332" s="123" t="s">
        <v>2443</v>
      </c>
      <c r="D332" s="123">
        <v>1</v>
      </c>
      <c r="E332" s="123"/>
      <c r="F332" s="123"/>
      <c r="G332" s="123" t="s">
        <v>67</v>
      </c>
      <c r="H332" s="123" t="s">
        <v>136</v>
      </c>
      <c r="I332" s="123" t="s">
        <v>40</v>
      </c>
      <c r="J332" s="123" t="s">
        <v>136</v>
      </c>
      <c r="K332" s="123"/>
      <c r="L332" s="123"/>
      <c r="M332" s="123"/>
      <c r="N332" s="123"/>
      <c r="O332" s="123"/>
      <c r="P332" s="122" t="s">
        <v>1289</v>
      </c>
      <c r="Q332" s="124" t="s">
        <v>3022</v>
      </c>
      <c r="R332" s="122" t="s">
        <v>1650</v>
      </c>
      <c r="S332" s="133" t="s">
        <v>77</v>
      </c>
      <c r="T332" s="130" t="s">
        <v>4750</v>
      </c>
      <c r="U332" s="137" t="s">
        <v>79</v>
      </c>
      <c r="V332" s="126" t="s">
        <v>1647</v>
      </c>
      <c r="W332" s="123"/>
      <c r="X332" s="122"/>
      <c r="Y332" s="122"/>
      <c r="Z332" s="122"/>
      <c r="AA332" s="122"/>
      <c r="AB332" s="122"/>
      <c r="AC332" s="122"/>
      <c r="AD332" s="122"/>
      <c r="AE332" s="122"/>
      <c r="AF332" s="122"/>
      <c r="AG332" s="133" t="s">
        <v>95</v>
      </c>
      <c r="AH332" s="122" t="s">
        <v>189</v>
      </c>
      <c r="AI332" s="133" t="s">
        <v>330</v>
      </c>
      <c r="AJ332" s="128" t="s">
        <v>1290</v>
      </c>
      <c r="AK332" s="135" t="s">
        <v>115</v>
      </c>
      <c r="AL332" s="122" t="s">
        <v>300</v>
      </c>
      <c r="AM332" s="126" t="s">
        <v>396</v>
      </c>
      <c r="AN332" s="122" t="s">
        <v>2487</v>
      </c>
      <c r="AO332" s="122" t="s">
        <v>85</v>
      </c>
      <c r="AP332" s="132" t="s">
        <v>161</v>
      </c>
      <c r="AQ332" s="122" t="s">
        <v>2195</v>
      </c>
      <c r="AR332" s="122" t="s">
        <v>1620</v>
      </c>
      <c r="AS332" s="13"/>
    </row>
    <row r="333" spans="1:45" ht="15" customHeight="1" x14ac:dyDescent="0.15">
      <c r="A333" s="13">
        <v>332</v>
      </c>
      <c r="B333" s="122" t="s">
        <v>2488</v>
      </c>
      <c r="C333" s="123" t="s">
        <v>2443</v>
      </c>
      <c r="D333" s="123">
        <v>0</v>
      </c>
      <c r="E333" s="123"/>
      <c r="F333" s="123"/>
      <c r="G333" s="123" t="s">
        <v>37</v>
      </c>
      <c r="H333" s="123" t="s">
        <v>42</v>
      </c>
      <c r="I333" s="123" t="s">
        <v>41</v>
      </c>
      <c r="J333" s="123" t="s">
        <v>136</v>
      </c>
      <c r="K333" s="123"/>
      <c r="L333" s="123"/>
      <c r="M333" s="123"/>
      <c r="N333" s="123"/>
      <c r="O333" s="123"/>
      <c r="P333" s="122" t="s">
        <v>137</v>
      </c>
      <c r="Q333" s="124" t="s">
        <v>3438</v>
      </c>
      <c r="R333" s="122" t="s">
        <v>250</v>
      </c>
      <c r="S333" s="130" t="s">
        <v>57</v>
      </c>
      <c r="T333" s="122" t="s">
        <v>4520</v>
      </c>
      <c r="U333" s="125" t="s">
        <v>478</v>
      </c>
      <c r="V333" s="128" t="s">
        <v>4750</v>
      </c>
      <c r="W333" s="123"/>
      <c r="X333" s="122"/>
      <c r="Y333" s="122"/>
      <c r="Z333" s="122"/>
      <c r="AA333" s="122"/>
      <c r="AB333" s="122"/>
      <c r="AC333" s="122"/>
      <c r="AD333" s="122"/>
      <c r="AE333" s="122"/>
      <c r="AF333" s="122"/>
      <c r="AG333" s="135" t="s">
        <v>144</v>
      </c>
      <c r="AH333" s="122" t="s">
        <v>145</v>
      </c>
      <c r="AI333" s="125" t="s">
        <v>146</v>
      </c>
      <c r="AJ333" s="122" t="s">
        <v>147</v>
      </c>
      <c r="AK333" s="128" t="s">
        <v>498</v>
      </c>
      <c r="AL333" s="128" t="s">
        <v>1085</v>
      </c>
      <c r="AM333" s="130" t="s">
        <v>330</v>
      </c>
      <c r="AN333" s="130" t="s">
        <v>731</v>
      </c>
      <c r="AO333" s="132" t="s">
        <v>64</v>
      </c>
      <c r="AP333" s="132" t="s">
        <v>3027</v>
      </c>
      <c r="AQ333" s="132" t="s">
        <v>336</v>
      </c>
      <c r="AR333" s="122" t="s">
        <v>349</v>
      </c>
      <c r="AS333" s="13"/>
    </row>
    <row r="334" spans="1:45" ht="15" customHeight="1" x14ac:dyDescent="0.15">
      <c r="A334" s="13">
        <v>333</v>
      </c>
      <c r="B334" s="122" t="s">
        <v>2489</v>
      </c>
      <c r="C334" s="123" t="s">
        <v>2443</v>
      </c>
      <c r="D334" s="123">
        <v>0</v>
      </c>
      <c r="E334" s="123"/>
      <c r="F334" s="123"/>
      <c r="G334" s="123" t="s">
        <v>40</v>
      </c>
      <c r="H334" s="123" t="s">
        <v>44</v>
      </c>
      <c r="I334" s="123" t="s">
        <v>67</v>
      </c>
      <c r="J334" s="123" t="s">
        <v>40</v>
      </c>
      <c r="K334" s="123"/>
      <c r="L334" s="123"/>
      <c r="M334" s="123"/>
      <c r="N334" s="123"/>
      <c r="O334" s="123"/>
      <c r="P334" s="122" t="s">
        <v>2143</v>
      </c>
      <c r="Q334" s="132" t="s">
        <v>851</v>
      </c>
      <c r="R334" s="122" t="s">
        <v>2144</v>
      </c>
      <c r="S334" s="129" t="s">
        <v>3269</v>
      </c>
      <c r="T334" s="122" t="s">
        <v>2145</v>
      </c>
      <c r="U334" s="128" t="s">
        <v>3343</v>
      </c>
      <c r="V334" s="122" t="s">
        <v>810</v>
      </c>
      <c r="W334" s="123"/>
      <c r="X334" s="122"/>
      <c r="Y334" s="122"/>
      <c r="Z334" s="122"/>
      <c r="AA334" s="122"/>
      <c r="AB334" s="122"/>
      <c r="AC334" s="122"/>
      <c r="AD334" s="122"/>
      <c r="AE334" s="122"/>
      <c r="AF334" s="122"/>
      <c r="AG334" s="128" t="s">
        <v>79</v>
      </c>
      <c r="AH334" s="128" t="s">
        <v>309</v>
      </c>
      <c r="AI334" s="122" t="s">
        <v>3119</v>
      </c>
      <c r="AJ334" s="122" t="s">
        <v>4641</v>
      </c>
      <c r="AK334" s="133" t="s">
        <v>77</v>
      </c>
      <c r="AL334" s="130" t="s">
        <v>626</v>
      </c>
      <c r="AM334" s="133" t="s">
        <v>3269</v>
      </c>
      <c r="AN334" s="136" t="s">
        <v>685</v>
      </c>
      <c r="AO334" s="132" t="s">
        <v>161</v>
      </c>
      <c r="AP334" s="132" t="s">
        <v>85</v>
      </c>
      <c r="AQ334" s="132" t="s">
        <v>161</v>
      </c>
      <c r="AR334" s="122" t="s">
        <v>349</v>
      </c>
      <c r="AS334" s="13"/>
    </row>
    <row r="335" spans="1:45" ht="15" customHeight="1" x14ac:dyDescent="0.15">
      <c r="A335" s="13">
        <v>334</v>
      </c>
      <c r="B335" s="122" t="s">
        <v>2490</v>
      </c>
      <c r="C335" s="123" t="s">
        <v>2443</v>
      </c>
      <c r="D335" s="123">
        <v>2</v>
      </c>
      <c r="E335" s="123"/>
      <c r="F335" s="123"/>
      <c r="G335" s="123" t="s">
        <v>40</v>
      </c>
      <c r="H335" s="123" t="s">
        <v>44</v>
      </c>
      <c r="I335" s="123" t="s">
        <v>67</v>
      </c>
      <c r="J335" s="123" t="s">
        <v>40</v>
      </c>
      <c r="K335" s="123"/>
      <c r="L335" s="123"/>
      <c r="M335" s="123"/>
      <c r="N335" s="123"/>
      <c r="O335" s="123"/>
      <c r="P335" s="122" t="s">
        <v>751</v>
      </c>
      <c r="Q335" s="122" t="s">
        <v>752</v>
      </c>
      <c r="R335" s="122" t="s">
        <v>2491</v>
      </c>
      <c r="S335" s="129" t="s">
        <v>264</v>
      </c>
      <c r="T335" s="122" t="s">
        <v>511</v>
      </c>
      <c r="U335" s="130" t="s">
        <v>304</v>
      </c>
      <c r="V335" s="130" t="s">
        <v>962</v>
      </c>
      <c r="W335" s="123"/>
      <c r="X335" s="122"/>
      <c r="Y335" s="122"/>
      <c r="Z335" s="122"/>
      <c r="AA335" s="122"/>
      <c r="AB335" s="122"/>
      <c r="AC335" s="122"/>
      <c r="AD335" s="122"/>
      <c r="AE335" s="122"/>
      <c r="AF335" s="122"/>
      <c r="AG335" s="128" t="s">
        <v>79</v>
      </c>
      <c r="AH335" s="122" t="s">
        <v>754</v>
      </c>
      <c r="AI335" s="128" t="s">
        <v>4251</v>
      </c>
      <c r="AJ335" s="122" t="s">
        <v>326</v>
      </c>
      <c r="AK335" s="122" t="s">
        <v>3814</v>
      </c>
      <c r="AL335" s="128" t="s">
        <v>155</v>
      </c>
      <c r="AM335" s="128" t="s">
        <v>79</v>
      </c>
      <c r="AN335" s="130" t="s">
        <v>1777</v>
      </c>
      <c r="AO335" s="132" t="s">
        <v>161</v>
      </c>
      <c r="AP335" s="132" t="s">
        <v>1859</v>
      </c>
      <c r="AQ335" s="132" t="s">
        <v>161</v>
      </c>
      <c r="AR335" s="122" t="s">
        <v>349</v>
      </c>
      <c r="AS335" s="13"/>
    </row>
    <row r="336" spans="1:45" ht="15" customHeight="1" x14ac:dyDescent="0.15">
      <c r="A336" s="13">
        <v>335</v>
      </c>
      <c r="B336" s="122" t="s">
        <v>2492</v>
      </c>
      <c r="C336" s="123" t="s">
        <v>2443</v>
      </c>
      <c r="D336" s="123">
        <v>0</v>
      </c>
      <c r="E336" s="123"/>
      <c r="F336" s="123"/>
      <c r="G336" s="123" t="s">
        <v>67</v>
      </c>
      <c r="H336" s="123" t="s">
        <v>40</v>
      </c>
      <c r="I336" s="123" t="s">
        <v>43</v>
      </c>
      <c r="J336" s="123" t="s">
        <v>43</v>
      </c>
      <c r="K336" s="123"/>
      <c r="L336" s="123"/>
      <c r="M336" s="123"/>
      <c r="N336" s="123"/>
      <c r="O336" s="123"/>
      <c r="P336" s="122" t="s">
        <v>1582</v>
      </c>
      <c r="Q336" s="126" t="s">
        <v>1584</v>
      </c>
      <c r="R336" s="122" t="s">
        <v>2269</v>
      </c>
      <c r="S336" s="130" t="s">
        <v>688</v>
      </c>
      <c r="T336" s="122" t="s">
        <v>155</v>
      </c>
      <c r="U336" s="122" t="s">
        <v>2270</v>
      </c>
      <c r="V336" s="130" t="s">
        <v>422</v>
      </c>
      <c r="W336" s="123"/>
      <c r="X336" s="122"/>
      <c r="Y336" s="122"/>
      <c r="Z336" s="122"/>
      <c r="AA336" s="122"/>
      <c r="AB336" s="122"/>
      <c r="AC336" s="122"/>
      <c r="AD336" s="122"/>
      <c r="AE336" s="122"/>
      <c r="AF336" s="122"/>
      <c r="AG336" s="128" t="s">
        <v>691</v>
      </c>
      <c r="AH336" s="128" t="s">
        <v>711</v>
      </c>
      <c r="AI336" s="122" t="s">
        <v>79</v>
      </c>
      <c r="AJ336" s="130" t="s">
        <v>250</v>
      </c>
      <c r="AK336" s="129" t="s">
        <v>319</v>
      </c>
      <c r="AL336" s="137" t="s">
        <v>2493</v>
      </c>
      <c r="AM336" s="133" t="s">
        <v>424</v>
      </c>
      <c r="AN336" s="130" t="s">
        <v>2494</v>
      </c>
      <c r="AO336" s="132" t="s">
        <v>399</v>
      </c>
      <c r="AP336" s="132" t="s">
        <v>442</v>
      </c>
      <c r="AQ336" s="122" t="s">
        <v>698</v>
      </c>
      <c r="AR336" s="122" t="s">
        <v>418</v>
      </c>
      <c r="AS336" s="13"/>
    </row>
    <row r="337" spans="1:45" ht="15" customHeight="1" x14ac:dyDescent="0.15">
      <c r="A337" s="13">
        <v>336</v>
      </c>
      <c r="B337" s="122" t="s">
        <v>2495</v>
      </c>
      <c r="C337" s="123" t="s">
        <v>2443</v>
      </c>
      <c r="D337" s="123">
        <v>0</v>
      </c>
      <c r="E337" s="123"/>
      <c r="F337" s="123"/>
      <c r="G337" s="123" t="s">
        <v>120</v>
      </c>
      <c r="H337" s="123" t="s">
        <v>120</v>
      </c>
      <c r="I337" s="123" t="s">
        <v>39</v>
      </c>
      <c r="J337" s="123" t="s">
        <v>136</v>
      </c>
      <c r="K337" s="123"/>
      <c r="L337" s="123"/>
      <c r="M337" s="123"/>
      <c r="N337" s="123"/>
      <c r="O337" s="123"/>
      <c r="P337" s="122" t="s">
        <v>2176</v>
      </c>
      <c r="Q337" s="126" t="s">
        <v>547</v>
      </c>
      <c r="R337" s="122" t="s">
        <v>2177</v>
      </c>
      <c r="S337" s="129" t="s">
        <v>3761</v>
      </c>
      <c r="T337" s="126" t="s">
        <v>2178</v>
      </c>
      <c r="U337" s="130" t="s">
        <v>110</v>
      </c>
      <c r="V337" s="122" t="s">
        <v>2179</v>
      </c>
      <c r="W337" s="123"/>
      <c r="X337" s="122"/>
      <c r="Y337" s="122"/>
      <c r="Z337" s="122"/>
      <c r="AA337" s="122"/>
      <c r="AB337" s="122"/>
      <c r="AC337" s="122"/>
      <c r="AD337" s="122"/>
      <c r="AE337" s="122"/>
      <c r="AF337" s="122"/>
      <c r="AG337" s="128" t="s">
        <v>916</v>
      </c>
      <c r="AH337" s="128" t="s">
        <v>111</v>
      </c>
      <c r="AI337" s="135" t="s">
        <v>335</v>
      </c>
      <c r="AJ337" s="130" t="s">
        <v>600</v>
      </c>
      <c r="AK337" s="128" t="s">
        <v>114</v>
      </c>
      <c r="AL337" s="122" t="s">
        <v>814</v>
      </c>
      <c r="AM337" s="130" t="s">
        <v>2496</v>
      </c>
      <c r="AN337" s="122" t="s">
        <v>2494</v>
      </c>
      <c r="AO337" s="132" t="s">
        <v>975</v>
      </c>
      <c r="AP337" s="132" t="s">
        <v>2281</v>
      </c>
      <c r="AQ337" s="122" t="s">
        <v>925</v>
      </c>
      <c r="AR337" s="122" t="s">
        <v>418</v>
      </c>
      <c r="AS337" s="13"/>
    </row>
    <row r="338" spans="1:45" ht="15" customHeight="1" x14ac:dyDescent="0.15">
      <c r="A338" s="13">
        <v>337</v>
      </c>
      <c r="B338" s="122" t="s">
        <v>2497</v>
      </c>
      <c r="C338" s="123" t="s">
        <v>2443</v>
      </c>
      <c r="D338" s="123">
        <v>1</v>
      </c>
      <c r="E338" s="123"/>
      <c r="F338" s="123"/>
      <c r="G338" s="123" t="s">
        <v>44</v>
      </c>
      <c r="H338" s="123" t="s">
        <v>40</v>
      </c>
      <c r="I338" s="123" t="s">
        <v>37</v>
      </c>
      <c r="J338" s="123" t="s">
        <v>40</v>
      </c>
      <c r="K338" s="123"/>
      <c r="L338" s="123"/>
      <c r="M338" s="123"/>
      <c r="N338" s="123"/>
      <c r="O338" s="123"/>
      <c r="P338" s="122" t="s">
        <v>2498</v>
      </c>
      <c r="Q338" s="122" t="s">
        <v>4387</v>
      </c>
      <c r="R338" s="122" t="s">
        <v>49</v>
      </c>
      <c r="S338" s="130" t="s">
        <v>287</v>
      </c>
      <c r="T338" s="132" t="s">
        <v>3269</v>
      </c>
      <c r="U338" s="125" t="s">
        <v>57</v>
      </c>
      <c r="V338" s="122" t="s">
        <v>3269</v>
      </c>
      <c r="W338" s="123"/>
      <c r="X338" s="122"/>
      <c r="Y338" s="122"/>
      <c r="Z338" s="122"/>
      <c r="AA338" s="122"/>
      <c r="AB338" s="122"/>
      <c r="AC338" s="122"/>
      <c r="AD338" s="122"/>
      <c r="AE338" s="122"/>
      <c r="AF338" s="122"/>
      <c r="AG338" s="126" t="s">
        <v>193</v>
      </c>
      <c r="AH338" s="122" t="s">
        <v>644</v>
      </c>
      <c r="AI338" s="122" t="s">
        <v>79</v>
      </c>
      <c r="AJ338" s="122" t="s">
        <v>83</v>
      </c>
      <c r="AK338" s="128" t="s">
        <v>144</v>
      </c>
      <c r="AL338" s="122" t="s">
        <v>189</v>
      </c>
      <c r="AM338" s="125" t="s">
        <v>79</v>
      </c>
      <c r="AN338" s="122" t="s">
        <v>708</v>
      </c>
      <c r="AO338" s="122" t="s">
        <v>295</v>
      </c>
      <c r="AP338" s="122" t="s">
        <v>64</v>
      </c>
      <c r="AQ338" s="122" t="s">
        <v>161</v>
      </c>
      <c r="AR338" s="122" t="s">
        <v>2844</v>
      </c>
      <c r="AS338" s="13"/>
    </row>
    <row r="339" spans="1:45" ht="15" customHeight="1" x14ac:dyDescent="0.15">
      <c r="A339" s="13">
        <v>338</v>
      </c>
      <c r="B339" s="122" t="s">
        <v>2499</v>
      </c>
      <c r="C339" s="123" t="s">
        <v>2443</v>
      </c>
      <c r="D339" s="123">
        <v>2</v>
      </c>
      <c r="E339" s="123"/>
      <c r="F339" s="123"/>
      <c r="G339" s="123" t="s">
        <v>40</v>
      </c>
      <c r="H339" s="123" t="s">
        <v>37</v>
      </c>
      <c r="I339" s="123" t="s">
        <v>67</v>
      </c>
      <c r="J339" s="123" t="s">
        <v>39</v>
      </c>
      <c r="K339" s="123"/>
      <c r="L339" s="123"/>
      <c r="M339" s="123"/>
      <c r="N339" s="123"/>
      <c r="O339" s="123"/>
      <c r="P339" s="122" t="s">
        <v>1729</v>
      </c>
      <c r="Q339" s="125" t="s">
        <v>768</v>
      </c>
      <c r="R339" s="122" t="s">
        <v>325</v>
      </c>
      <c r="S339" s="128" t="s">
        <v>2916</v>
      </c>
      <c r="T339" s="133" t="s">
        <v>3438</v>
      </c>
      <c r="U339" s="122" t="s">
        <v>3022</v>
      </c>
      <c r="V339" s="122" t="s">
        <v>326</v>
      </c>
      <c r="W339" s="123"/>
      <c r="X339" s="122"/>
      <c r="Y339" s="122"/>
      <c r="Z339" s="122"/>
      <c r="AA339" s="122"/>
      <c r="AB339" s="122"/>
      <c r="AC339" s="122"/>
      <c r="AD339" s="122"/>
      <c r="AE339" s="122"/>
      <c r="AF339" s="122"/>
      <c r="AG339" s="125" t="s">
        <v>79</v>
      </c>
      <c r="AH339" s="128" t="s">
        <v>4521</v>
      </c>
      <c r="AI339" s="135" t="s">
        <v>57</v>
      </c>
      <c r="AJ339" s="127" t="s">
        <v>4503</v>
      </c>
      <c r="AK339" s="132" t="s">
        <v>77</v>
      </c>
      <c r="AL339" s="122" t="s">
        <v>3438</v>
      </c>
      <c r="AM339" s="122" t="s">
        <v>3760</v>
      </c>
      <c r="AN339" s="128" t="s">
        <v>184</v>
      </c>
      <c r="AO339" s="132" t="s">
        <v>161</v>
      </c>
      <c r="AP339" s="122" t="s">
        <v>85</v>
      </c>
      <c r="AQ339" s="122" t="s">
        <v>1170</v>
      </c>
      <c r="AR339" s="134" t="s">
        <v>862</v>
      </c>
      <c r="AS339" s="13"/>
    </row>
    <row r="340" spans="1:45" ht="15" customHeight="1" x14ac:dyDescent="0.15">
      <c r="A340" s="13">
        <v>339</v>
      </c>
      <c r="B340" s="122" t="s">
        <v>2500</v>
      </c>
      <c r="C340" s="123" t="s">
        <v>2443</v>
      </c>
      <c r="D340" s="123">
        <v>1</v>
      </c>
      <c r="E340" s="123"/>
      <c r="F340" s="123"/>
      <c r="G340" s="123" t="s">
        <v>37</v>
      </c>
      <c r="H340" s="123" t="s">
        <v>42</v>
      </c>
      <c r="I340" s="123" t="s">
        <v>120</v>
      </c>
      <c r="J340" s="123" t="s">
        <v>42</v>
      </c>
      <c r="K340" s="123"/>
      <c r="L340" s="123"/>
      <c r="M340" s="123"/>
      <c r="N340" s="123"/>
      <c r="O340" s="123"/>
      <c r="P340" s="122" t="s">
        <v>137</v>
      </c>
      <c r="Q340" s="122" t="s">
        <v>3438</v>
      </c>
      <c r="R340" s="124" t="s">
        <v>547</v>
      </c>
      <c r="S340" s="135" t="s">
        <v>57</v>
      </c>
      <c r="T340" s="126" t="s">
        <v>4520</v>
      </c>
      <c r="U340" s="122" t="s">
        <v>3761</v>
      </c>
      <c r="V340" s="122" t="s">
        <v>4640</v>
      </c>
      <c r="W340" s="123"/>
      <c r="X340" s="122"/>
      <c r="Y340" s="122"/>
      <c r="Z340" s="122"/>
      <c r="AA340" s="122"/>
      <c r="AB340" s="122"/>
      <c r="AC340" s="122"/>
      <c r="AD340" s="122"/>
      <c r="AE340" s="122"/>
      <c r="AF340" s="122"/>
      <c r="AG340" s="128" t="s">
        <v>144</v>
      </c>
      <c r="AH340" s="126" t="s">
        <v>145</v>
      </c>
      <c r="AI340" s="130" t="s">
        <v>146</v>
      </c>
      <c r="AJ340" s="128" t="s">
        <v>147</v>
      </c>
      <c r="AK340" s="122" t="s">
        <v>916</v>
      </c>
      <c r="AL340" s="130" t="s">
        <v>111</v>
      </c>
      <c r="AM340" s="130" t="s">
        <v>129</v>
      </c>
      <c r="AN340" s="126" t="s">
        <v>118</v>
      </c>
      <c r="AO340" s="132" t="s">
        <v>64</v>
      </c>
      <c r="AP340" s="132" t="s">
        <v>975</v>
      </c>
      <c r="AQ340" s="122" t="s">
        <v>418</v>
      </c>
      <c r="AR340" s="122" t="s">
        <v>105</v>
      </c>
      <c r="AS340" s="13"/>
    </row>
    <row r="341" spans="1:45" ht="15" customHeight="1" x14ac:dyDescent="0.15">
      <c r="A341" s="13">
        <v>340</v>
      </c>
      <c r="B341" s="122" t="s">
        <v>2501</v>
      </c>
      <c r="C341" s="123" t="s">
        <v>2443</v>
      </c>
      <c r="D341" s="123">
        <v>2</v>
      </c>
      <c r="E341" s="123"/>
      <c r="F341" s="123"/>
      <c r="G341" s="123" t="s">
        <v>67</v>
      </c>
      <c r="H341" s="123" t="s">
        <v>40</v>
      </c>
      <c r="I341" s="123" t="s">
        <v>40</v>
      </c>
      <c r="J341" s="123" t="s">
        <v>120</v>
      </c>
      <c r="K341" s="123"/>
      <c r="L341" s="123"/>
      <c r="M341" s="123"/>
      <c r="N341" s="123"/>
      <c r="O341" s="123"/>
      <c r="P341" s="122" t="s">
        <v>379</v>
      </c>
      <c r="Q341" s="136" t="s">
        <v>3022</v>
      </c>
      <c r="R341" s="122" t="s">
        <v>2916</v>
      </c>
      <c r="S341" s="135" t="s">
        <v>77</v>
      </c>
      <c r="T341" s="122" t="s">
        <v>264</v>
      </c>
      <c r="U341" s="122" t="s">
        <v>79</v>
      </c>
      <c r="V341" s="122" t="s">
        <v>652</v>
      </c>
      <c r="W341" s="123"/>
      <c r="X341" s="122"/>
      <c r="Y341" s="122"/>
      <c r="Z341" s="122"/>
      <c r="AA341" s="122"/>
      <c r="AB341" s="122"/>
      <c r="AC341" s="122"/>
      <c r="AD341" s="122"/>
      <c r="AE341" s="122"/>
      <c r="AF341" s="122"/>
      <c r="AG341" s="128" t="s">
        <v>95</v>
      </c>
      <c r="AH341" s="122" t="s">
        <v>189</v>
      </c>
      <c r="AI341" s="122" t="s">
        <v>79</v>
      </c>
      <c r="AJ341" s="138" t="s">
        <v>380</v>
      </c>
      <c r="AK341" s="122" t="s">
        <v>115</v>
      </c>
      <c r="AL341" s="133" t="s">
        <v>381</v>
      </c>
      <c r="AM341" s="122" t="s">
        <v>963</v>
      </c>
      <c r="AN341" s="122" t="s">
        <v>168</v>
      </c>
      <c r="AO341" s="132" t="s">
        <v>85</v>
      </c>
      <c r="AP341" s="122" t="s">
        <v>161</v>
      </c>
      <c r="AQ341" s="122" t="s">
        <v>2362</v>
      </c>
      <c r="AR341" s="122" t="s">
        <v>3030</v>
      </c>
      <c r="AS341" s="13"/>
    </row>
    <row r="342" spans="1:45" ht="15" customHeight="1" x14ac:dyDescent="0.15">
      <c r="A342" s="13">
        <v>341</v>
      </c>
      <c r="B342" s="122" t="s">
        <v>2502</v>
      </c>
      <c r="C342" s="123" t="s">
        <v>2443</v>
      </c>
      <c r="D342" s="123">
        <v>2</v>
      </c>
      <c r="E342" s="123"/>
      <c r="F342" s="123"/>
      <c r="G342" s="123" t="s">
        <v>67</v>
      </c>
      <c r="H342" s="123" t="s">
        <v>68</v>
      </c>
      <c r="I342" s="123" t="s">
        <v>41</v>
      </c>
      <c r="J342" s="123" t="s">
        <v>37</v>
      </c>
      <c r="K342" s="123"/>
      <c r="L342" s="123"/>
      <c r="M342" s="123"/>
      <c r="N342" s="123"/>
      <c r="O342" s="123"/>
      <c r="P342" s="122" t="s">
        <v>3151</v>
      </c>
      <c r="Q342" s="136" t="s">
        <v>3022</v>
      </c>
      <c r="R342" s="130" t="s">
        <v>3026</v>
      </c>
      <c r="S342" s="135" t="s">
        <v>77</v>
      </c>
      <c r="T342" s="122" t="s">
        <v>80</v>
      </c>
      <c r="U342" s="137" t="s">
        <v>4639</v>
      </c>
      <c r="V342" s="122" t="s">
        <v>3438</v>
      </c>
      <c r="W342" s="123" t="s">
        <v>4482</v>
      </c>
      <c r="X342" s="122"/>
      <c r="Y342" s="122"/>
      <c r="Z342" s="122"/>
      <c r="AA342" s="122"/>
      <c r="AB342" s="122"/>
      <c r="AC342" s="122"/>
      <c r="AD342" s="122"/>
      <c r="AE342" s="122"/>
      <c r="AF342" s="122"/>
      <c r="AG342" s="128" t="s">
        <v>95</v>
      </c>
      <c r="AH342" s="122" t="s">
        <v>189</v>
      </c>
      <c r="AI342" s="130" t="s">
        <v>171</v>
      </c>
      <c r="AJ342" s="126" t="s">
        <v>196</v>
      </c>
      <c r="AK342" s="135" t="s">
        <v>202</v>
      </c>
      <c r="AL342" s="128" t="s">
        <v>196</v>
      </c>
      <c r="AM342" s="122" t="s">
        <v>57</v>
      </c>
      <c r="AN342" s="122" t="s">
        <v>79</v>
      </c>
      <c r="AO342" s="132" t="s">
        <v>85</v>
      </c>
      <c r="AP342" s="132" t="s">
        <v>209</v>
      </c>
      <c r="AQ342" s="122" t="s">
        <v>64</v>
      </c>
      <c r="AR342" s="122" t="s">
        <v>161</v>
      </c>
      <c r="AS342" s="13"/>
    </row>
    <row r="343" spans="1:45" ht="15" customHeight="1" x14ac:dyDescent="0.15">
      <c r="A343" s="13">
        <v>342</v>
      </c>
      <c r="B343" s="122" t="s">
        <v>2503</v>
      </c>
      <c r="C343" s="123" t="s">
        <v>2443</v>
      </c>
      <c r="D343" s="123">
        <v>0</v>
      </c>
      <c r="E343" s="123"/>
      <c r="F343" s="123"/>
      <c r="G343" s="123" t="s">
        <v>40</v>
      </c>
      <c r="H343" s="123" t="s">
        <v>42</v>
      </c>
      <c r="I343" s="123" t="s">
        <v>43</v>
      </c>
      <c r="J343" s="123" t="s">
        <v>44</v>
      </c>
      <c r="K343" s="123"/>
      <c r="L343" s="123"/>
      <c r="M343" s="123"/>
      <c r="N343" s="123"/>
      <c r="O343" s="123"/>
      <c r="P343" s="122" t="s">
        <v>256</v>
      </c>
      <c r="Q343" s="122" t="s">
        <v>79</v>
      </c>
      <c r="R343" s="124" t="s">
        <v>422</v>
      </c>
      <c r="S343" s="126" t="s">
        <v>115</v>
      </c>
      <c r="T343" s="122" t="s">
        <v>170</v>
      </c>
      <c r="U343" s="122" t="s">
        <v>424</v>
      </c>
      <c r="V343" s="122" t="s">
        <v>402</v>
      </c>
      <c r="W343" s="123"/>
      <c r="X343" s="122"/>
      <c r="Y343" s="122"/>
      <c r="Z343" s="122"/>
      <c r="AA343" s="122"/>
      <c r="AB343" s="122"/>
      <c r="AC343" s="122"/>
      <c r="AD343" s="122"/>
      <c r="AE343" s="122"/>
      <c r="AF343" s="122"/>
      <c r="AG343" s="130" t="s">
        <v>131</v>
      </c>
      <c r="AH343" s="126" t="s">
        <v>95</v>
      </c>
      <c r="AI343" s="135" t="s">
        <v>259</v>
      </c>
      <c r="AJ343" s="122" t="s">
        <v>101</v>
      </c>
      <c r="AK343" s="126" t="s">
        <v>693</v>
      </c>
      <c r="AL343" s="126" t="s">
        <v>694</v>
      </c>
      <c r="AM343" s="122" t="s">
        <v>193</v>
      </c>
      <c r="AN343" s="136" t="s">
        <v>117</v>
      </c>
      <c r="AO343" s="132" t="s">
        <v>161</v>
      </c>
      <c r="AP343" s="122" t="s">
        <v>698</v>
      </c>
      <c r="AQ343" s="132" t="s">
        <v>464</v>
      </c>
      <c r="AR343" s="134" t="s">
        <v>1188</v>
      </c>
      <c r="AS343" s="13"/>
    </row>
    <row r="344" spans="1:45" ht="15" customHeight="1" x14ac:dyDescent="0.15">
      <c r="A344" s="13">
        <v>343</v>
      </c>
      <c r="B344" s="122" t="s">
        <v>2504</v>
      </c>
      <c r="C344" s="123" t="s">
        <v>2443</v>
      </c>
      <c r="D344" s="123">
        <v>2</v>
      </c>
      <c r="E344" s="123"/>
      <c r="F344" s="123"/>
      <c r="G344" s="123" t="s">
        <v>40</v>
      </c>
      <c r="H344" s="123" t="s">
        <v>44</v>
      </c>
      <c r="I344" s="123" t="s">
        <v>44</v>
      </c>
      <c r="J344" s="123" t="s">
        <v>42</v>
      </c>
      <c r="K344" s="123"/>
      <c r="L344" s="123"/>
      <c r="M344" s="123"/>
      <c r="N344" s="123"/>
      <c r="O344" s="123"/>
      <c r="P344" s="124" t="s">
        <v>1350</v>
      </c>
      <c r="Q344" s="133" t="s">
        <v>216</v>
      </c>
      <c r="R344" s="122" t="s">
        <v>3345</v>
      </c>
      <c r="S344" s="135" t="s">
        <v>222</v>
      </c>
      <c r="T344" s="130" t="s">
        <v>538</v>
      </c>
      <c r="U344" s="130" t="s">
        <v>81</v>
      </c>
      <c r="V344" s="130" t="s">
        <v>1318</v>
      </c>
      <c r="W344" s="123"/>
      <c r="X344" s="122"/>
      <c r="Y344" s="122"/>
      <c r="Z344" s="122"/>
      <c r="AA344" s="122"/>
      <c r="AB344" s="122"/>
      <c r="AC344" s="122"/>
      <c r="AD344" s="122"/>
      <c r="AE344" s="122"/>
      <c r="AF344" s="122"/>
      <c r="AG344" s="128" t="s">
        <v>79</v>
      </c>
      <c r="AH344" s="132" t="s">
        <v>300</v>
      </c>
      <c r="AI344" s="130" t="s">
        <v>3172</v>
      </c>
      <c r="AJ344" s="128" t="s">
        <v>49</v>
      </c>
      <c r="AK344" s="128" t="s">
        <v>158</v>
      </c>
      <c r="AL344" s="133" t="s">
        <v>159</v>
      </c>
      <c r="AM344" s="128" t="s">
        <v>266</v>
      </c>
      <c r="AN344" s="126" t="s">
        <v>299</v>
      </c>
      <c r="AO344" s="132" t="s">
        <v>161</v>
      </c>
      <c r="AP344" s="132" t="s">
        <v>349</v>
      </c>
      <c r="AQ344" s="122" t="s">
        <v>418</v>
      </c>
      <c r="AR344" s="122" t="s">
        <v>161</v>
      </c>
      <c r="AS344" s="13"/>
    </row>
    <row r="345" spans="1:45" ht="15" customHeight="1" x14ac:dyDescent="0.15">
      <c r="A345" s="13">
        <v>344</v>
      </c>
      <c r="B345" s="122" t="s">
        <v>2505</v>
      </c>
      <c r="C345" s="123" t="s">
        <v>2443</v>
      </c>
      <c r="D345" s="123">
        <v>1</v>
      </c>
      <c r="E345" s="123"/>
      <c r="F345" s="123"/>
      <c r="G345" s="123" t="s">
        <v>67</v>
      </c>
      <c r="H345" s="123" t="s">
        <v>40</v>
      </c>
      <c r="I345" s="123" t="s">
        <v>37</v>
      </c>
      <c r="J345" s="123" t="s">
        <v>37</v>
      </c>
      <c r="K345" s="123"/>
      <c r="L345" s="123"/>
      <c r="M345" s="123"/>
      <c r="N345" s="123"/>
      <c r="O345" s="123"/>
      <c r="P345" s="122" t="s">
        <v>1414</v>
      </c>
      <c r="Q345" s="122" t="s">
        <v>3350</v>
      </c>
      <c r="R345" s="126" t="s">
        <v>3153</v>
      </c>
      <c r="S345" s="129" t="s">
        <v>3022</v>
      </c>
      <c r="T345" s="136" t="s">
        <v>219</v>
      </c>
      <c r="U345" s="130" t="s">
        <v>49</v>
      </c>
      <c r="V345" s="122" t="s">
        <v>384</v>
      </c>
      <c r="W345" s="123"/>
      <c r="X345" s="122"/>
      <c r="Y345" s="122"/>
      <c r="Z345" s="122"/>
      <c r="AA345" s="122"/>
      <c r="AB345" s="122"/>
      <c r="AC345" s="122"/>
      <c r="AD345" s="122"/>
      <c r="AE345" s="122"/>
      <c r="AF345" s="122"/>
      <c r="AG345" s="128" t="s">
        <v>77</v>
      </c>
      <c r="AH345" s="122" t="s">
        <v>300</v>
      </c>
      <c r="AI345" s="135" t="s">
        <v>79</v>
      </c>
      <c r="AJ345" s="122" t="s">
        <v>3026</v>
      </c>
      <c r="AK345" s="128" t="s">
        <v>57</v>
      </c>
      <c r="AL345" s="122" t="s">
        <v>196</v>
      </c>
      <c r="AM345" s="122" t="s">
        <v>144</v>
      </c>
      <c r="AN345" s="122" t="s">
        <v>266</v>
      </c>
      <c r="AO345" s="132" t="s">
        <v>85</v>
      </c>
      <c r="AP345" s="132" t="s">
        <v>64</v>
      </c>
      <c r="AQ345" s="122" t="s">
        <v>806</v>
      </c>
      <c r="AR345" s="134" t="s">
        <v>418</v>
      </c>
      <c r="AS345" s="13"/>
    </row>
    <row r="346" spans="1:45" ht="15" customHeight="1" x14ac:dyDescent="0.15">
      <c r="A346" s="13">
        <v>345</v>
      </c>
      <c r="B346" s="122" t="s">
        <v>2506</v>
      </c>
      <c r="C346" s="123" t="s">
        <v>2443</v>
      </c>
      <c r="D346" s="123">
        <v>1</v>
      </c>
      <c r="E346" s="123"/>
      <c r="F346" s="123"/>
      <c r="G346" s="123" t="s">
        <v>40</v>
      </c>
      <c r="H346" s="123" t="s">
        <v>37</v>
      </c>
      <c r="I346" s="123" t="s">
        <v>43</v>
      </c>
      <c r="J346" s="123" t="s">
        <v>39</v>
      </c>
      <c r="K346" s="123"/>
      <c r="L346" s="123"/>
      <c r="M346" s="123"/>
      <c r="N346" s="123"/>
      <c r="O346" s="123"/>
      <c r="P346" s="122" t="s">
        <v>2507</v>
      </c>
      <c r="Q346" s="122" t="s">
        <v>4713</v>
      </c>
      <c r="R346" s="122" t="s">
        <v>2508</v>
      </c>
      <c r="S346" s="122" t="s">
        <v>72</v>
      </c>
      <c r="T346" s="122" t="s">
        <v>4642</v>
      </c>
      <c r="U346" s="130" t="s">
        <v>852</v>
      </c>
      <c r="V346" s="122" t="s">
        <v>3760</v>
      </c>
      <c r="W346" s="123" t="s">
        <v>4483</v>
      </c>
      <c r="X346" s="122"/>
      <c r="Y346" s="122"/>
      <c r="Z346" s="122"/>
      <c r="AA346" s="122"/>
      <c r="AB346" s="122"/>
      <c r="AC346" s="122"/>
      <c r="AD346" s="122"/>
      <c r="AE346" s="122"/>
      <c r="AF346" s="122"/>
      <c r="AG346" s="133" t="s">
        <v>79</v>
      </c>
      <c r="AH346" s="122" t="s">
        <v>300</v>
      </c>
      <c r="AI346" s="122" t="s">
        <v>307</v>
      </c>
      <c r="AJ346" s="122" t="s">
        <v>438</v>
      </c>
      <c r="AK346" s="128" t="s">
        <v>4390</v>
      </c>
      <c r="AL346" s="122" t="s">
        <v>988</v>
      </c>
      <c r="AM346" s="122" t="s">
        <v>900</v>
      </c>
      <c r="AN346" s="122" t="s">
        <v>912</v>
      </c>
      <c r="AO346" s="122" t="s">
        <v>161</v>
      </c>
      <c r="AP346" s="132" t="s">
        <v>584</v>
      </c>
      <c r="AQ346" s="122" t="s">
        <v>1170</v>
      </c>
      <c r="AR346" s="134" t="s">
        <v>1104</v>
      </c>
      <c r="AS346" s="13"/>
    </row>
    <row r="347" spans="1:45" ht="15" customHeight="1" x14ac:dyDescent="0.15">
      <c r="A347" s="13">
        <v>346</v>
      </c>
      <c r="B347" s="122" t="s">
        <v>2509</v>
      </c>
      <c r="C347" s="123" t="s">
        <v>2443</v>
      </c>
      <c r="D347" s="123">
        <v>0</v>
      </c>
      <c r="E347" s="123"/>
      <c r="F347" s="123"/>
      <c r="G347" s="123" t="s">
        <v>67</v>
      </c>
      <c r="H347" s="123" t="s">
        <v>37</v>
      </c>
      <c r="I347" s="123" t="s">
        <v>40</v>
      </c>
      <c r="J347" s="123" t="s">
        <v>87</v>
      </c>
      <c r="K347" s="123"/>
      <c r="L347" s="123"/>
      <c r="M347" s="123"/>
      <c r="N347" s="123"/>
      <c r="O347" s="123"/>
      <c r="P347" s="124" t="s">
        <v>1449</v>
      </c>
      <c r="Q347" s="137" t="s">
        <v>214</v>
      </c>
      <c r="R347" s="122" t="s">
        <v>216</v>
      </c>
      <c r="S347" s="135" t="s">
        <v>218</v>
      </c>
      <c r="T347" s="130" t="s">
        <v>388</v>
      </c>
      <c r="U347" s="136" t="s">
        <v>222</v>
      </c>
      <c r="V347" s="122" t="s">
        <v>108</v>
      </c>
      <c r="W347" s="123"/>
      <c r="X347" s="122"/>
      <c r="Y347" s="122"/>
      <c r="Z347" s="122"/>
      <c r="AA347" s="122"/>
      <c r="AB347" s="122"/>
      <c r="AC347" s="122"/>
      <c r="AD347" s="122"/>
      <c r="AE347" s="122"/>
      <c r="AF347" s="122"/>
      <c r="AG347" s="128" t="s">
        <v>3022</v>
      </c>
      <c r="AH347" s="122" t="s">
        <v>250</v>
      </c>
      <c r="AI347" s="133" t="s">
        <v>307</v>
      </c>
      <c r="AJ347" s="122" t="s">
        <v>2510</v>
      </c>
      <c r="AK347" s="135" t="s">
        <v>79</v>
      </c>
      <c r="AL347" s="126" t="s">
        <v>300</v>
      </c>
      <c r="AM347" s="122" t="s">
        <v>109</v>
      </c>
      <c r="AN347" s="122" t="s">
        <v>250</v>
      </c>
      <c r="AO347" s="132" t="s">
        <v>85</v>
      </c>
      <c r="AP347" s="132" t="s">
        <v>161</v>
      </c>
      <c r="AQ347" s="122" t="s">
        <v>105</v>
      </c>
      <c r="AR347" s="122" t="s">
        <v>3027</v>
      </c>
      <c r="AS347" s="13"/>
    </row>
    <row r="348" spans="1:45" ht="15" customHeight="1" x14ac:dyDescent="0.15">
      <c r="A348" s="13">
        <v>347</v>
      </c>
      <c r="B348" s="122" t="s">
        <v>2511</v>
      </c>
      <c r="C348" s="123" t="s">
        <v>2443</v>
      </c>
      <c r="D348" s="123">
        <v>0</v>
      </c>
      <c r="E348" s="123"/>
      <c r="F348" s="123"/>
      <c r="G348" s="123" t="s">
        <v>42</v>
      </c>
      <c r="H348" s="123" t="s">
        <v>68</v>
      </c>
      <c r="I348" s="123" t="s">
        <v>40</v>
      </c>
      <c r="J348" s="123" t="s">
        <v>37</v>
      </c>
      <c r="K348" s="123"/>
      <c r="L348" s="123"/>
      <c r="M348" s="123"/>
      <c r="N348" s="123"/>
      <c r="O348" s="123"/>
      <c r="P348" s="122" t="s">
        <v>3805</v>
      </c>
      <c r="Q348" s="122" t="s">
        <v>266</v>
      </c>
      <c r="R348" s="122" t="s">
        <v>72</v>
      </c>
      <c r="S348" s="135" t="s">
        <v>270</v>
      </c>
      <c r="T348" s="122" t="s">
        <v>80</v>
      </c>
      <c r="U348" s="136" t="s">
        <v>79</v>
      </c>
      <c r="V348" s="122" t="s">
        <v>4165</v>
      </c>
      <c r="W348" s="123"/>
      <c r="X348" s="122"/>
      <c r="Y348" s="122"/>
      <c r="Z348" s="122"/>
      <c r="AA348" s="122"/>
      <c r="AB348" s="122"/>
      <c r="AC348" s="122"/>
      <c r="AD348" s="122"/>
      <c r="AE348" s="122"/>
      <c r="AF348" s="122"/>
      <c r="AG348" s="128" t="s">
        <v>409</v>
      </c>
      <c r="AH348" s="133" t="s">
        <v>410</v>
      </c>
      <c r="AI348" s="122" t="s">
        <v>171</v>
      </c>
      <c r="AJ348" s="122" t="s">
        <v>168</v>
      </c>
      <c r="AK348" s="135" t="s">
        <v>115</v>
      </c>
      <c r="AL348" s="128" t="s">
        <v>154</v>
      </c>
      <c r="AM348" s="122" t="s">
        <v>307</v>
      </c>
      <c r="AN348" s="122" t="s">
        <v>287</v>
      </c>
      <c r="AO348" s="132" t="s">
        <v>418</v>
      </c>
      <c r="AP348" s="132" t="s">
        <v>161</v>
      </c>
      <c r="AQ348" s="122" t="s">
        <v>560</v>
      </c>
      <c r="AR348" s="122" t="s">
        <v>295</v>
      </c>
      <c r="AS348" s="13"/>
    </row>
    <row r="349" spans="1:45" ht="15" customHeight="1" x14ac:dyDescent="0.15">
      <c r="A349" s="13">
        <v>348</v>
      </c>
      <c r="B349" s="122" t="s">
        <v>2512</v>
      </c>
      <c r="C349" s="123" t="s">
        <v>45</v>
      </c>
      <c r="D349" s="123">
        <v>1</v>
      </c>
      <c r="E349" s="123"/>
      <c r="F349" s="123"/>
      <c r="G349" s="123" t="s">
        <v>44</v>
      </c>
      <c r="H349" s="123" t="s">
        <v>40</v>
      </c>
      <c r="I349" s="123" t="s">
        <v>40</v>
      </c>
      <c r="J349" s="123" t="s">
        <v>87</v>
      </c>
      <c r="K349" s="123"/>
      <c r="L349" s="123"/>
      <c r="M349" s="123"/>
      <c r="N349" s="123"/>
      <c r="O349" s="123"/>
      <c r="P349" s="124" t="s">
        <v>2513</v>
      </c>
      <c r="Q349" s="125" t="s">
        <v>3172</v>
      </c>
      <c r="R349" s="128" t="s">
        <v>256</v>
      </c>
      <c r="S349" s="128" t="s">
        <v>183</v>
      </c>
      <c r="T349" s="128" t="s">
        <v>155</v>
      </c>
      <c r="U349" s="130" t="s">
        <v>79</v>
      </c>
      <c r="V349" s="122" t="s">
        <v>551</v>
      </c>
      <c r="W349" s="123"/>
      <c r="X349" s="122"/>
      <c r="Y349" s="122"/>
      <c r="Z349" s="122"/>
      <c r="AA349" s="122"/>
      <c r="AB349" s="122"/>
      <c r="AC349" s="122"/>
      <c r="AD349" s="122"/>
      <c r="AE349" s="122"/>
      <c r="AF349" s="122"/>
      <c r="AG349" s="125" t="s">
        <v>193</v>
      </c>
      <c r="AH349" s="128" t="s">
        <v>478</v>
      </c>
      <c r="AI349" s="128" t="s">
        <v>79</v>
      </c>
      <c r="AJ349" s="130" t="s">
        <v>1801</v>
      </c>
      <c r="AK349" s="128" t="s">
        <v>115</v>
      </c>
      <c r="AL349" s="126" t="s">
        <v>170</v>
      </c>
      <c r="AM349" s="126" t="s">
        <v>552</v>
      </c>
      <c r="AN349" s="133" t="s">
        <v>289</v>
      </c>
      <c r="AO349" s="132" t="s">
        <v>187</v>
      </c>
      <c r="AP349" s="132" t="s">
        <v>161</v>
      </c>
      <c r="AQ349" s="122" t="s">
        <v>105</v>
      </c>
      <c r="AR349" s="134" t="s">
        <v>942</v>
      </c>
      <c r="AS349" s="13"/>
    </row>
    <row r="350" spans="1:45" ht="15" customHeight="1" x14ac:dyDescent="0.15">
      <c r="A350" s="13">
        <v>349</v>
      </c>
      <c r="B350" s="122" t="s">
        <v>2514</v>
      </c>
      <c r="C350" s="123" t="s">
        <v>45</v>
      </c>
      <c r="D350" s="123">
        <v>0</v>
      </c>
      <c r="E350" s="123"/>
      <c r="F350" s="123"/>
      <c r="G350" s="123" t="s">
        <v>67</v>
      </c>
      <c r="H350" s="123" t="s">
        <v>40</v>
      </c>
      <c r="I350" s="123" t="s">
        <v>37</v>
      </c>
      <c r="J350" s="123" t="s">
        <v>40</v>
      </c>
      <c r="K350" s="123"/>
      <c r="L350" s="123"/>
      <c r="M350" s="123"/>
      <c r="N350" s="123"/>
      <c r="O350" s="123"/>
      <c r="P350" s="122" t="s">
        <v>1075</v>
      </c>
      <c r="Q350" s="126" t="s">
        <v>247</v>
      </c>
      <c r="R350" s="122" t="s">
        <v>137</v>
      </c>
      <c r="S350" s="126" t="s">
        <v>3022</v>
      </c>
      <c r="T350" s="130" t="s">
        <v>383</v>
      </c>
      <c r="U350" s="137" t="s">
        <v>3438</v>
      </c>
      <c r="V350" s="122" t="s">
        <v>2916</v>
      </c>
      <c r="W350" s="123"/>
      <c r="X350" s="122"/>
      <c r="Y350" s="122"/>
      <c r="Z350" s="122"/>
      <c r="AA350" s="122"/>
      <c r="AB350" s="122"/>
      <c r="AC350" s="122"/>
      <c r="AD350" s="122"/>
      <c r="AE350" s="122"/>
      <c r="AF350" s="122"/>
      <c r="AG350" s="126" t="s">
        <v>77</v>
      </c>
      <c r="AH350" s="122" t="s">
        <v>3346</v>
      </c>
      <c r="AI350" s="133" t="s">
        <v>79</v>
      </c>
      <c r="AJ350" s="122" t="s">
        <v>198</v>
      </c>
      <c r="AK350" s="135" t="s">
        <v>57</v>
      </c>
      <c r="AL350" s="122" t="s">
        <v>4520</v>
      </c>
      <c r="AM350" s="122" t="s">
        <v>79</v>
      </c>
      <c r="AN350" s="122" t="s">
        <v>1713</v>
      </c>
      <c r="AO350" s="122" t="s">
        <v>85</v>
      </c>
      <c r="AP350" s="132" t="s">
        <v>64</v>
      </c>
      <c r="AQ350" s="122" t="s">
        <v>161</v>
      </c>
      <c r="AR350" s="122" t="s">
        <v>1104</v>
      </c>
      <c r="AS350" s="13"/>
    </row>
    <row r="351" spans="1:45" ht="15" customHeight="1" x14ac:dyDescent="0.15">
      <c r="A351" s="13">
        <v>350</v>
      </c>
      <c r="B351" s="122" t="s">
        <v>2515</v>
      </c>
      <c r="C351" s="123" t="s">
        <v>45</v>
      </c>
      <c r="D351" s="123">
        <v>0</v>
      </c>
      <c r="E351" s="123"/>
      <c r="F351" s="123"/>
      <c r="G351" s="123" t="s">
        <v>37</v>
      </c>
      <c r="H351" s="123" t="s">
        <v>44</v>
      </c>
      <c r="I351" s="123" t="s">
        <v>40</v>
      </c>
      <c r="J351" s="123" t="s">
        <v>41</v>
      </c>
      <c r="K351" s="123"/>
      <c r="L351" s="123"/>
      <c r="M351" s="123"/>
      <c r="N351" s="123"/>
      <c r="O351" s="123"/>
      <c r="P351" s="124" t="s">
        <v>2516</v>
      </c>
      <c r="Q351" s="126" t="s">
        <v>1230</v>
      </c>
      <c r="R351" s="126" t="s">
        <v>1782</v>
      </c>
      <c r="S351" s="135" t="s">
        <v>994</v>
      </c>
      <c r="T351" s="130" t="s">
        <v>3172</v>
      </c>
      <c r="U351" s="130" t="s">
        <v>3269</v>
      </c>
      <c r="V351" s="122" t="s">
        <v>250</v>
      </c>
      <c r="W351" s="123"/>
      <c r="X351" s="122"/>
      <c r="Y351" s="122"/>
      <c r="Z351" s="122"/>
      <c r="AA351" s="122"/>
      <c r="AB351" s="122"/>
      <c r="AC351" s="122"/>
      <c r="AD351" s="122"/>
      <c r="AE351" s="122"/>
      <c r="AF351" s="122"/>
      <c r="AG351" s="128" t="s">
        <v>4642</v>
      </c>
      <c r="AH351" s="122" t="s">
        <v>403</v>
      </c>
      <c r="AI351" s="122" t="s">
        <v>183</v>
      </c>
      <c r="AJ351" s="122" t="s">
        <v>398</v>
      </c>
      <c r="AK351" s="133" t="s">
        <v>79</v>
      </c>
      <c r="AL351" s="126" t="s">
        <v>1783</v>
      </c>
      <c r="AM351" s="133" t="s">
        <v>478</v>
      </c>
      <c r="AN351" s="124" t="s">
        <v>2517</v>
      </c>
      <c r="AO351" s="132" t="s">
        <v>998</v>
      </c>
      <c r="AP351" s="122" t="s">
        <v>161</v>
      </c>
      <c r="AQ351" s="132" t="s">
        <v>3027</v>
      </c>
      <c r="AR351" s="134" t="s">
        <v>2195</v>
      </c>
      <c r="AS351" s="13"/>
    </row>
    <row r="352" spans="1:45" ht="15" customHeight="1" x14ac:dyDescent="0.15">
      <c r="A352" s="13">
        <v>351</v>
      </c>
      <c r="B352" s="122" t="s">
        <v>2518</v>
      </c>
      <c r="C352" s="123" t="s">
        <v>45</v>
      </c>
      <c r="D352" s="123">
        <v>1</v>
      </c>
      <c r="E352" s="123"/>
      <c r="F352" s="123"/>
      <c r="G352" s="123" t="s">
        <v>40</v>
      </c>
      <c r="H352" s="123" t="s">
        <v>41</v>
      </c>
      <c r="I352" s="123" t="s">
        <v>67</v>
      </c>
      <c r="J352" s="123" t="s">
        <v>40</v>
      </c>
      <c r="K352" s="123"/>
      <c r="L352" s="123"/>
      <c r="M352" s="123"/>
      <c r="N352" s="123"/>
      <c r="O352" s="123"/>
      <c r="P352" s="122" t="s">
        <v>2519</v>
      </c>
      <c r="Q352" s="126" t="s">
        <v>216</v>
      </c>
      <c r="R352" s="124" t="s">
        <v>961</v>
      </c>
      <c r="S352" s="130" t="s">
        <v>222</v>
      </c>
      <c r="T352" s="125" t="s">
        <v>883</v>
      </c>
      <c r="U352" s="125" t="s">
        <v>3022</v>
      </c>
      <c r="V352" s="122" t="s">
        <v>264</v>
      </c>
      <c r="W352" s="123"/>
      <c r="X352" s="122"/>
      <c r="Y352" s="122"/>
      <c r="Z352" s="122"/>
      <c r="AA352" s="122"/>
      <c r="AB352" s="122"/>
      <c r="AC352" s="122"/>
      <c r="AD352" s="122"/>
      <c r="AE352" s="122"/>
      <c r="AF352" s="122"/>
      <c r="AG352" s="128" t="s">
        <v>79</v>
      </c>
      <c r="AH352" s="128" t="s">
        <v>300</v>
      </c>
      <c r="AI352" s="122" t="s">
        <v>3026</v>
      </c>
      <c r="AJ352" s="122" t="s">
        <v>884</v>
      </c>
      <c r="AK352" s="128" t="s">
        <v>77</v>
      </c>
      <c r="AL352" s="122" t="s">
        <v>80</v>
      </c>
      <c r="AM352" s="133" t="s">
        <v>79</v>
      </c>
      <c r="AN352" s="128" t="s">
        <v>3200</v>
      </c>
      <c r="AO352" s="132" t="s">
        <v>161</v>
      </c>
      <c r="AP352" s="132" t="s">
        <v>85</v>
      </c>
      <c r="AQ352" s="122" t="s">
        <v>161</v>
      </c>
      <c r="AR352" s="134" t="s">
        <v>209</v>
      </c>
      <c r="AS352" s="13"/>
    </row>
    <row r="353" spans="1:45" ht="15" customHeight="1" x14ac:dyDescent="0.15">
      <c r="A353" s="13">
        <v>352</v>
      </c>
      <c r="B353" s="122" t="s">
        <v>2520</v>
      </c>
      <c r="C353" s="123" t="s">
        <v>45</v>
      </c>
      <c r="D353" s="123">
        <v>2</v>
      </c>
      <c r="E353" s="123"/>
      <c r="F353" s="123"/>
      <c r="G353" s="123" t="s">
        <v>67</v>
      </c>
      <c r="H353" s="123" t="s">
        <v>40</v>
      </c>
      <c r="I353" s="123" t="s">
        <v>44</v>
      </c>
      <c r="J353" s="123" t="s">
        <v>44</v>
      </c>
      <c r="K353" s="123"/>
      <c r="L353" s="123"/>
      <c r="M353" s="123"/>
      <c r="N353" s="123"/>
      <c r="O353" s="123"/>
      <c r="P353" s="122" t="s">
        <v>2521</v>
      </c>
      <c r="Q353" s="122" t="s">
        <v>961</v>
      </c>
      <c r="R353" s="122" t="s">
        <v>1352</v>
      </c>
      <c r="S353" s="126" t="s">
        <v>3022</v>
      </c>
      <c r="T353" s="130" t="s">
        <v>990</v>
      </c>
      <c r="U353" s="128" t="s">
        <v>287</v>
      </c>
      <c r="V353" s="122" t="s">
        <v>2522</v>
      </c>
      <c r="W353" s="123"/>
      <c r="X353" s="122"/>
      <c r="Y353" s="122"/>
      <c r="Z353" s="122"/>
      <c r="AA353" s="122"/>
      <c r="AB353" s="122"/>
      <c r="AC353" s="122"/>
      <c r="AD353" s="122"/>
      <c r="AE353" s="122"/>
      <c r="AF353" s="122"/>
      <c r="AG353" s="122" t="s">
        <v>77</v>
      </c>
      <c r="AH353" s="128" t="s">
        <v>80</v>
      </c>
      <c r="AI353" s="122" t="s">
        <v>155</v>
      </c>
      <c r="AJ353" s="122" t="s">
        <v>300</v>
      </c>
      <c r="AK353" s="135" t="s">
        <v>193</v>
      </c>
      <c r="AL353" s="130" t="s">
        <v>236</v>
      </c>
      <c r="AM353" s="122" t="s">
        <v>402</v>
      </c>
      <c r="AN353" s="126" t="s">
        <v>870</v>
      </c>
      <c r="AO353" s="122" t="s">
        <v>85</v>
      </c>
      <c r="AP353" s="132" t="s">
        <v>295</v>
      </c>
      <c r="AQ353" s="132" t="s">
        <v>464</v>
      </c>
      <c r="AR353" s="122" t="s">
        <v>2151</v>
      </c>
      <c r="AS353" s="13"/>
    </row>
    <row r="354" spans="1:45" ht="15" customHeight="1" x14ac:dyDescent="0.15">
      <c r="A354" s="13">
        <v>353</v>
      </c>
      <c r="B354" s="122" t="s">
        <v>2523</v>
      </c>
      <c r="C354" s="123" t="s">
        <v>45</v>
      </c>
      <c r="D354" s="123">
        <v>0</v>
      </c>
      <c r="E354" s="123"/>
      <c r="F354" s="123"/>
      <c r="G354" s="123" t="s">
        <v>67</v>
      </c>
      <c r="H354" s="123" t="s">
        <v>44</v>
      </c>
      <c r="I354" s="123" t="s">
        <v>44</v>
      </c>
      <c r="J354" s="123" t="s">
        <v>40</v>
      </c>
      <c r="K354" s="123"/>
      <c r="L354" s="123"/>
      <c r="M354" s="123"/>
      <c r="N354" s="123"/>
      <c r="O354" s="123"/>
      <c r="P354" s="122" t="s">
        <v>2524</v>
      </c>
      <c r="Q354" s="122" t="s">
        <v>3350</v>
      </c>
      <c r="R354" s="128" t="s">
        <v>2049</v>
      </c>
      <c r="S354" s="122" t="s">
        <v>3022</v>
      </c>
      <c r="T354" s="130" t="s">
        <v>165</v>
      </c>
      <c r="U354" s="130" t="s">
        <v>3345</v>
      </c>
      <c r="V354" s="133" t="s">
        <v>79</v>
      </c>
      <c r="W354" s="123"/>
      <c r="X354" s="122"/>
      <c r="Y354" s="122"/>
      <c r="Z354" s="122"/>
      <c r="AA354" s="122"/>
      <c r="AB354" s="122"/>
      <c r="AC354" s="122"/>
      <c r="AD354" s="122"/>
      <c r="AE354" s="122"/>
      <c r="AF354" s="122"/>
      <c r="AG354" s="128" t="s">
        <v>77</v>
      </c>
      <c r="AH354" s="122" t="s">
        <v>300</v>
      </c>
      <c r="AI354" s="128" t="s">
        <v>148</v>
      </c>
      <c r="AJ354" s="130" t="s">
        <v>935</v>
      </c>
      <c r="AK354" s="128" t="s">
        <v>81</v>
      </c>
      <c r="AL354" s="126" t="s">
        <v>80</v>
      </c>
      <c r="AM354" s="128" t="s">
        <v>115</v>
      </c>
      <c r="AN354" s="122" t="s">
        <v>333</v>
      </c>
      <c r="AO354" s="122" t="s">
        <v>85</v>
      </c>
      <c r="AP354" s="132" t="s">
        <v>349</v>
      </c>
      <c r="AQ354" s="132" t="s">
        <v>161</v>
      </c>
      <c r="AR354" s="122" t="s">
        <v>1166</v>
      </c>
      <c r="AS354" s="13"/>
    </row>
    <row r="355" spans="1:45" ht="15" customHeight="1" x14ac:dyDescent="0.15">
      <c r="A355" s="13">
        <v>354</v>
      </c>
      <c r="B355" s="122" t="s">
        <v>2525</v>
      </c>
      <c r="C355" s="123" t="s">
        <v>45</v>
      </c>
      <c r="D355" s="123">
        <v>1</v>
      </c>
      <c r="E355" s="123"/>
      <c r="F355" s="123"/>
      <c r="G355" s="123" t="s">
        <v>37</v>
      </c>
      <c r="H355" s="123" t="s">
        <v>44</v>
      </c>
      <c r="I355" s="123" t="s">
        <v>67</v>
      </c>
      <c r="J355" s="123" t="s">
        <v>44</v>
      </c>
      <c r="K355" s="123"/>
      <c r="L355" s="123"/>
      <c r="M355" s="123"/>
      <c r="N355" s="123"/>
      <c r="O355" s="123"/>
      <c r="P355" s="124" t="s">
        <v>1370</v>
      </c>
      <c r="Q355" s="125" t="s">
        <v>49</v>
      </c>
      <c r="R355" s="122" t="s">
        <v>1324</v>
      </c>
      <c r="S355" s="128" t="s">
        <v>57</v>
      </c>
      <c r="T355" s="137" t="s">
        <v>426</v>
      </c>
      <c r="U355" s="137" t="s">
        <v>218</v>
      </c>
      <c r="V355" s="128" t="s">
        <v>3172</v>
      </c>
      <c r="W355" s="123"/>
      <c r="X355" s="122"/>
      <c r="Y355" s="122"/>
      <c r="Z355" s="122"/>
      <c r="AA355" s="122"/>
      <c r="AB355" s="122"/>
      <c r="AC355" s="122"/>
      <c r="AD355" s="122"/>
      <c r="AE355" s="122"/>
      <c r="AF355" s="122"/>
      <c r="AG355" s="125" t="s">
        <v>144</v>
      </c>
      <c r="AH355" s="128" t="s">
        <v>189</v>
      </c>
      <c r="AI355" s="135" t="s">
        <v>708</v>
      </c>
      <c r="AJ355" s="126" t="s">
        <v>338</v>
      </c>
      <c r="AK355" s="135" t="s">
        <v>3022</v>
      </c>
      <c r="AL355" s="128" t="s">
        <v>3269</v>
      </c>
      <c r="AM355" s="130" t="s">
        <v>183</v>
      </c>
      <c r="AN355" s="122" t="s">
        <v>168</v>
      </c>
      <c r="AO355" s="132" t="s">
        <v>64</v>
      </c>
      <c r="AP355" s="132" t="s">
        <v>85</v>
      </c>
      <c r="AQ355" s="132" t="s">
        <v>187</v>
      </c>
      <c r="AR355" s="122" t="s">
        <v>3030</v>
      </c>
      <c r="AS355" s="13"/>
    </row>
    <row r="356" spans="1:45" ht="15" customHeight="1" x14ac:dyDescent="0.15">
      <c r="A356" s="13">
        <v>355</v>
      </c>
      <c r="B356" s="122" t="s">
        <v>2526</v>
      </c>
      <c r="C356" s="123" t="s">
        <v>45</v>
      </c>
      <c r="D356" s="123">
        <v>1</v>
      </c>
      <c r="E356" s="123"/>
      <c r="F356" s="123"/>
      <c r="G356" s="123" t="s">
        <v>67</v>
      </c>
      <c r="H356" s="123" t="s">
        <v>40</v>
      </c>
      <c r="I356" s="123" t="s">
        <v>40</v>
      </c>
      <c r="J356" s="123" t="s">
        <v>44</v>
      </c>
      <c r="K356" s="123"/>
      <c r="L356" s="123"/>
      <c r="M356" s="123"/>
      <c r="N356" s="123"/>
      <c r="O356" s="123"/>
      <c r="P356" s="122" t="s">
        <v>808</v>
      </c>
      <c r="Q356" s="133" t="s">
        <v>379</v>
      </c>
      <c r="R356" s="122" t="s">
        <v>1896</v>
      </c>
      <c r="S356" s="133" t="s">
        <v>3022</v>
      </c>
      <c r="T356" s="122" t="s">
        <v>2916</v>
      </c>
      <c r="U356" s="128" t="s">
        <v>79</v>
      </c>
      <c r="V356" s="122" t="s">
        <v>1893</v>
      </c>
      <c r="W356" s="123"/>
      <c r="X356" s="122"/>
      <c r="Y356" s="122"/>
      <c r="Z356" s="122"/>
      <c r="AA356" s="122"/>
      <c r="AB356" s="122"/>
      <c r="AC356" s="122"/>
      <c r="AD356" s="122"/>
      <c r="AE356" s="122"/>
      <c r="AF356" s="122"/>
      <c r="AG356" s="125" t="s">
        <v>77</v>
      </c>
      <c r="AH356" s="122" t="s">
        <v>264</v>
      </c>
      <c r="AI356" s="128" t="s">
        <v>79</v>
      </c>
      <c r="AJ356" s="122" t="s">
        <v>3345</v>
      </c>
      <c r="AK356" s="133" t="s">
        <v>115</v>
      </c>
      <c r="AL356" s="122" t="s">
        <v>625</v>
      </c>
      <c r="AM356" s="126" t="s">
        <v>4251</v>
      </c>
      <c r="AN356" s="122" t="s">
        <v>1732</v>
      </c>
      <c r="AO356" s="132" t="s">
        <v>85</v>
      </c>
      <c r="AP356" s="132" t="s">
        <v>161</v>
      </c>
      <c r="AQ356" s="132" t="s">
        <v>322</v>
      </c>
      <c r="AR356" s="122" t="s">
        <v>3027</v>
      </c>
      <c r="AS356" s="13"/>
    </row>
    <row r="357" spans="1:45" ht="15" customHeight="1" x14ac:dyDescent="0.15">
      <c r="A357" s="13">
        <v>356</v>
      </c>
      <c r="B357" s="122" t="s">
        <v>2527</v>
      </c>
      <c r="C357" s="123" t="s">
        <v>45</v>
      </c>
      <c r="D357" s="123">
        <v>2</v>
      </c>
      <c r="E357" s="123"/>
      <c r="F357" s="123"/>
      <c r="G357" s="123" t="s">
        <v>44</v>
      </c>
      <c r="H357" s="123" t="s">
        <v>67</v>
      </c>
      <c r="I357" s="123" t="s">
        <v>37</v>
      </c>
      <c r="J357" s="123" t="s">
        <v>41</v>
      </c>
      <c r="K357" s="123"/>
      <c r="L357" s="123"/>
      <c r="M357" s="123"/>
      <c r="N357" s="123"/>
      <c r="O357" s="123"/>
      <c r="P357" s="130" t="s">
        <v>2528</v>
      </c>
      <c r="Q357" s="130" t="s">
        <v>2529</v>
      </c>
      <c r="R357" s="122" t="s">
        <v>2234</v>
      </c>
      <c r="S357" s="122" t="s">
        <v>4251</v>
      </c>
      <c r="T357" s="122" t="s">
        <v>2530</v>
      </c>
      <c r="U357" s="122" t="s">
        <v>307</v>
      </c>
      <c r="V357" s="137" t="s">
        <v>883</v>
      </c>
      <c r="W357" s="123"/>
      <c r="X357" s="122"/>
      <c r="Y357" s="122"/>
      <c r="Z357" s="122"/>
      <c r="AA357" s="122"/>
      <c r="AB357" s="122"/>
      <c r="AC357" s="122"/>
      <c r="AD357" s="122"/>
      <c r="AE357" s="122"/>
      <c r="AF357" s="122"/>
      <c r="AG357" s="122" t="s">
        <v>251</v>
      </c>
      <c r="AH357" s="122" t="s">
        <v>224</v>
      </c>
      <c r="AI357" s="122" t="s">
        <v>2205</v>
      </c>
      <c r="AJ357" s="122" t="s">
        <v>4656</v>
      </c>
      <c r="AK357" s="135" t="s">
        <v>144</v>
      </c>
      <c r="AL357" s="130" t="s">
        <v>104</v>
      </c>
      <c r="AM357" s="128" t="s">
        <v>3026</v>
      </c>
      <c r="AN357" s="122" t="s">
        <v>884</v>
      </c>
      <c r="AO357" s="132" t="s">
        <v>322</v>
      </c>
      <c r="AP357" s="132" t="s">
        <v>560</v>
      </c>
      <c r="AQ357" s="132" t="s">
        <v>209</v>
      </c>
      <c r="AR357" s="122" t="s">
        <v>2362</v>
      </c>
      <c r="AS357" s="13"/>
    </row>
    <row r="358" spans="1:45" ht="15" customHeight="1" x14ac:dyDescent="0.15">
      <c r="A358" s="13">
        <v>357</v>
      </c>
      <c r="B358" s="122" t="s">
        <v>2531</v>
      </c>
      <c r="C358" s="123" t="s">
        <v>45</v>
      </c>
      <c r="D358" s="123">
        <v>1</v>
      </c>
      <c r="E358" s="123"/>
      <c r="F358" s="123"/>
      <c r="G358" s="123" t="s">
        <v>67</v>
      </c>
      <c r="H358" s="123" t="s">
        <v>40</v>
      </c>
      <c r="I358" s="123" t="s">
        <v>41</v>
      </c>
      <c r="J358" s="123" t="s">
        <v>44</v>
      </c>
      <c r="K358" s="123"/>
      <c r="L358" s="123"/>
      <c r="M358" s="123"/>
      <c r="N358" s="123"/>
      <c r="O358" s="123"/>
      <c r="P358" s="122" t="s">
        <v>2532</v>
      </c>
      <c r="Q358" s="122" t="s">
        <v>3022</v>
      </c>
      <c r="R358" s="122" t="s">
        <v>1031</v>
      </c>
      <c r="S358" s="122" t="s">
        <v>77</v>
      </c>
      <c r="T358" s="126" t="s">
        <v>72</v>
      </c>
      <c r="U358" s="130" t="s">
        <v>1032</v>
      </c>
      <c r="V358" s="122" t="s">
        <v>223</v>
      </c>
      <c r="W358" s="123"/>
      <c r="X358" s="122"/>
      <c r="Y358" s="122"/>
      <c r="Z358" s="122"/>
      <c r="AA358" s="122"/>
      <c r="AB358" s="122"/>
      <c r="AC358" s="122"/>
      <c r="AD358" s="122"/>
      <c r="AE358" s="122"/>
      <c r="AF358" s="122"/>
      <c r="AG358" s="135" t="s">
        <v>95</v>
      </c>
      <c r="AH358" s="122" t="s">
        <v>189</v>
      </c>
      <c r="AI358" s="130" t="s">
        <v>79</v>
      </c>
      <c r="AJ358" s="128" t="s">
        <v>3438</v>
      </c>
      <c r="AK358" s="133" t="s">
        <v>1033</v>
      </c>
      <c r="AL358" s="122" t="s">
        <v>4760</v>
      </c>
      <c r="AM358" s="122" t="s">
        <v>2533</v>
      </c>
      <c r="AN358" s="138" t="s">
        <v>287</v>
      </c>
      <c r="AO358" s="132" t="s">
        <v>85</v>
      </c>
      <c r="AP358" s="132" t="s">
        <v>209</v>
      </c>
      <c r="AQ358" s="122" t="s">
        <v>2844</v>
      </c>
      <c r="AR358" s="134" t="s">
        <v>295</v>
      </c>
      <c r="AS358" s="13"/>
    </row>
    <row r="359" spans="1:45" ht="15" customHeight="1" x14ac:dyDescent="0.15">
      <c r="A359" s="13">
        <v>358</v>
      </c>
      <c r="B359" s="122" t="s">
        <v>2534</v>
      </c>
      <c r="C359" s="123" t="s">
        <v>45</v>
      </c>
      <c r="D359" s="123">
        <v>0</v>
      </c>
      <c r="E359" s="123"/>
      <c r="F359" s="123"/>
      <c r="G359" s="123" t="s">
        <v>40</v>
      </c>
      <c r="H359" s="123" t="s">
        <v>41</v>
      </c>
      <c r="I359" s="123" t="s">
        <v>44</v>
      </c>
      <c r="J359" s="123" t="s">
        <v>43</v>
      </c>
      <c r="K359" s="123"/>
      <c r="L359" s="123"/>
      <c r="M359" s="123"/>
      <c r="N359" s="123"/>
      <c r="O359" s="123"/>
      <c r="P359" s="122" t="s">
        <v>2535</v>
      </c>
      <c r="Q359" s="128" t="s">
        <v>715</v>
      </c>
      <c r="R359" s="122" t="s">
        <v>2536</v>
      </c>
      <c r="S359" s="135" t="s">
        <v>79</v>
      </c>
      <c r="T359" s="130" t="s">
        <v>4639</v>
      </c>
      <c r="U359" s="125" t="s">
        <v>454</v>
      </c>
      <c r="V359" s="128" t="s">
        <v>403</v>
      </c>
      <c r="W359" s="123"/>
      <c r="X359" s="122"/>
      <c r="Y359" s="122"/>
      <c r="Z359" s="122"/>
      <c r="AA359" s="122"/>
      <c r="AB359" s="122"/>
      <c r="AC359" s="122"/>
      <c r="AD359" s="122"/>
      <c r="AE359" s="122"/>
      <c r="AF359" s="122"/>
      <c r="AG359" s="128" t="s">
        <v>115</v>
      </c>
      <c r="AH359" s="126" t="s">
        <v>309</v>
      </c>
      <c r="AI359" s="128" t="s">
        <v>202</v>
      </c>
      <c r="AJ359" s="122" t="s">
        <v>80</v>
      </c>
      <c r="AK359" s="128" t="s">
        <v>455</v>
      </c>
      <c r="AL359" s="122" t="s">
        <v>456</v>
      </c>
      <c r="AM359" s="128" t="s">
        <v>405</v>
      </c>
      <c r="AN359" s="126" t="s">
        <v>406</v>
      </c>
      <c r="AO359" s="132" t="s">
        <v>161</v>
      </c>
      <c r="AP359" s="132" t="s">
        <v>464</v>
      </c>
      <c r="AQ359" s="132" t="s">
        <v>475</v>
      </c>
      <c r="AR359" s="122" t="s">
        <v>1153</v>
      </c>
      <c r="AS359" s="13"/>
    </row>
    <row r="360" spans="1:45" ht="15" customHeight="1" x14ac:dyDescent="0.15">
      <c r="A360" s="13">
        <v>359</v>
      </c>
      <c r="B360" s="122" t="s">
        <v>2537</v>
      </c>
      <c r="C360" s="123" t="s">
        <v>45</v>
      </c>
      <c r="D360" s="123">
        <v>0</v>
      </c>
      <c r="E360" s="123"/>
      <c r="F360" s="123"/>
      <c r="G360" s="123" t="s">
        <v>40</v>
      </c>
      <c r="H360" s="123" t="s">
        <v>38</v>
      </c>
      <c r="I360" s="123" t="s">
        <v>120</v>
      </c>
      <c r="J360" s="123" t="s">
        <v>38</v>
      </c>
      <c r="K360" s="123"/>
      <c r="L360" s="123"/>
      <c r="M360" s="123"/>
      <c r="N360" s="123"/>
      <c r="O360" s="123"/>
      <c r="P360" s="122" t="s">
        <v>1193</v>
      </c>
      <c r="Q360" s="122" t="s">
        <v>256</v>
      </c>
      <c r="R360" s="122" t="s">
        <v>1877</v>
      </c>
      <c r="S360" s="129" t="s">
        <v>79</v>
      </c>
      <c r="T360" s="122" t="s">
        <v>257</v>
      </c>
      <c r="U360" s="130" t="s">
        <v>916</v>
      </c>
      <c r="V360" s="138" t="s">
        <v>571</v>
      </c>
      <c r="W360" s="123"/>
      <c r="X360" s="122"/>
      <c r="Y360" s="122"/>
      <c r="Z360" s="122"/>
      <c r="AA360" s="122"/>
      <c r="AB360" s="122"/>
      <c r="AC360" s="122"/>
      <c r="AD360" s="122"/>
      <c r="AE360" s="122"/>
      <c r="AF360" s="122"/>
      <c r="AG360" s="128" t="s">
        <v>115</v>
      </c>
      <c r="AH360" s="130" t="s">
        <v>170</v>
      </c>
      <c r="AI360" s="122" t="s">
        <v>104</v>
      </c>
      <c r="AJ360" s="122" t="s">
        <v>258</v>
      </c>
      <c r="AK360" s="128" t="s">
        <v>972</v>
      </c>
      <c r="AL360" s="122" t="s">
        <v>402</v>
      </c>
      <c r="AM360" s="128" t="s">
        <v>572</v>
      </c>
      <c r="AN360" s="122" t="s">
        <v>2538</v>
      </c>
      <c r="AO360" s="132" t="s">
        <v>161</v>
      </c>
      <c r="AP360" s="132" t="s">
        <v>975</v>
      </c>
      <c r="AQ360" s="132" t="s">
        <v>1620</v>
      </c>
      <c r="AR360" s="122" t="s">
        <v>1104</v>
      </c>
      <c r="AS360" s="13"/>
    </row>
    <row r="361" spans="1:45" ht="15" customHeight="1" x14ac:dyDescent="0.15">
      <c r="A361" s="13">
        <v>360</v>
      </c>
      <c r="B361" s="122" t="s">
        <v>2539</v>
      </c>
      <c r="C361" s="123" t="s">
        <v>45</v>
      </c>
      <c r="D361" s="123">
        <v>2</v>
      </c>
      <c r="E361" s="123"/>
      <c r="F361" s="123"/>
      <c r="G361" s="123" t="s">
        <v>40</v>
      </c>
      <c r="H361" s="123" t="s">
        <v>41</v>
      </c>
      <c r="I361" s="123" t="s">
        <v>40</v>
      </c>
      <c r="J361" s="123" t="s">
        <v>43</v>
      </c>
      <c r="K361" s="123"/>
      <c r="L361" s="123"/>
      <c r="M361" s="123"/>
      <c r="N361" s="123"/>
      <c r="O361" s="123"/>
      <c r="P361" s="122" t="s">
        <v>2021</v>
      </c>
      <c r="Q361" s="122" t="s">
        <v>256</v>
      </c>
      <c r="R361" s="122" t="s">
        <v>810</v>
      </c>
      <c r="S361" s="139" t="s">
        <v>79</v>
      </c>
      <c r="T361" s="122" t="s">
        <v>1033</v>
      </c>
      <c r="U361" s="128" t="s">
        <v>3269</v>
      </c>
      <c r="V361" s="138" t="s">
        <v>1483</v>
      </c>
      <c r="W361" s="123"/>
      <c r="X361" s="122"/>
      <c r="Y361" s="122"/>
      <c r="Z361" s="122"/>
      <c r="AA361" s="122"/>
      <c r="AB361" s="122"/>
      <c r="AC361" s="122"/>
      <c r="AD361" s="122"/>
      <c r="AE361" s="122"/>
      <c r="AF361" s="122"/>
      <c r="AG361" s="128" t="s">
        <v>115</v>
      </c>
      <c r="AH361" s="122" t="s">
        <v>170</v>
      </c>
      <c r="AI361" s="122" t="s">
        <v>202</v>
      </c>
      <c r="AJ361" s="122" t="s">
        <v>4390</v>
      </c>
      <c r="AK361" s="122" t="s">
        <v>79</v>
      </c>
      <c r="AL361" s="130" t="s">
        <v>80</v>
      </c>
      <c r="AM361" s="128" t="s">
        <v>197</v>
      </c>
      <c r="AN361" s="122" t="s">
        <v>706</v>
      </c>
      <c r="AO361" s="132" t="s">
        <v>161</v>
      </c>
      <c r="AP361" s="122" t="s">
        <v>161</v>
      </c>
      <c r="AQ361" s="132" t="s">
        <v>584</v>
      </c>
      <c r="AR361" s="134" t="s">
        <v>1620</v>
      </c>
      <c r="AS361" s="13"/>
    </row>
    <row r="362" spans="1:45" ht="15" customHeight="1" x14ac:dyDescent="0.15">
      <c r="A362" s="13">
        <v>361</v>
      </c>
      <c r="B362" s="122" t="s">
        <v>2540</v>
      </c>
      <c r="C362" s="123" t="s">
        <v>45</v>
      </c>
      <c r="D362" s="123">
        <v>1</v>
      </c>
      <c r="E362" s="123"/>
      <c r="F362" s="123"/>
      <c r="G362" s="123" t="s">
        <v>37</v>
      </c>
      <c r="H362" s="123" t="s">
        <v>40</v>
      </c>
      <c r="I362" s="123" t="s">
        <v>44</v>
      </c>
      <c r="J362" s="123" t="s">
        <v>37</v>
      </c>
      <c r="K362" s="123"/>
      <c r="L362" s="123"/>
      <c r="M362" s="123"/>
      <c r="N362" s="123"/>
      <c r="O362" s="123"/>
      <c r="P362" s="122" t="s">
        <v>2541</v>
      </c>
      <c r="Q362" s="125" t="s">
        <v>47</v>
      </c>
      <c r="R362" s="122" t="s">
        <v>174</v>
      </c>
      <c r="S362" s="128" t="s">
        <v>49</v>
      </c>
      <c r="T362" s="128" t="s">
        <v>710</v>
      </c>
      <c r="U362" s="130" t="s">
        <v>175</v>
      </c>
      <c r="V362" s="122" t="s">
        <v>632</v>
      </c>
      <c r="W362" s="123"/>
      <c r="X362" s="122"/>
      <c r="Y362" s="122"/>
      <c r="Z362" s="122"/>
      <c r="AA362" s="122"/>
      <c r="AB362" s="122"/>
      <c r="AC362" s="122"/>
      <c r="AD362" s="122"/>
      <c r="AE362" s="122"/>
      <c r="AF362" s="122"/>
      <c r="AG362" s="125" t="s">
        <v>57</v>
      </c>
      <c r="AH362" s="128" t="s">
        <v>4639</v>
      </c>
      <c r="AI362" s="128" t="s">
        <v>79</v>
      </c>
      <c r="AJ362" s="122" t="s">
        <v>401</v>
      </c>
      <c r="AK362" s="122" t="s">
        <v>3119</v>
      </c>
      <c r="AL362" s="130" t="s">
        <v>176</v>
      </c>
      <c r="AM362" s="122" t="s">
        <v>634</v>
      </c>
      <c r="AN362" s="122" t="s">
        <v>256</v>
      </c>
      <c r="AO362" s="132" t="s">
        <v>64</v>
      </c>
      <c r="AP362" s="132" t="s">
        <v>959</v>
      </c>
      <c r="AQ362" s="122" t="s">
        <v>806</v>
      </c>
      <c r="AR362" s="134" t="s">
        <v>161</v>
      </c>
      <c r="AS362" s="13"/>
    </row>
    <row r="363" spans="1:45" ht="15" customHeight="1" x14ac:dyDescent="0.15">
      <c r="A363" s="13">
        <v>362</v>
      </c>
      <c r="B363" s="122" t="s">
        <v>2542</v>
      </c>
      <c r="C363" s="123" t="s">
        <v>45</v>
      </c>
      <c r="D363" s="123">
        <v>0</v>
      </c>
      <c r="E363" s="123"/>
      <c r="F363" s="123"/>
      <c r="G363" s="123" t="s">
        <v>40</v>
      </c>
      <c r="H363" s="123" t="s">
        <v>41</v>
      </c>
      <c r="I363" s="123" t="s">
        <v>40</v>
      </c>
      <c r="J363" s="123" t="s">
        <v>41</v>
      </c>
      <c r="K363" s="123"/>
      <c r="L363" s="123"/>
      <c r="M363" s="123"/>
      <c r="N363" s="123"/>
      <c r="O363" s="123"/>
      <c r="P363" s="122" t="s">
        <v>351</v>
      </c>
      <c r="Q363" s="122" t="s">
        <v>72</v>
      </c>
      <c r="R363" s="122" t="s">
        <v>155</v>
      </c>
      <c r="S363" s="122" t="s">
        <v>79</v>
      </c>
      <c r="T363" s="130" t="s">
        <v>3200</v>
      </c>
      <c r="U363" s="122" t="s">
        <v>79</v>
      </c>
      <c r="V363" s="122" t="s">
        <v>669</v>
      </c>
      <c r="W363" s="123"/>
      <c r="X363" s="122"/>
      <c r="Y363" s="122"/>
      <c r="Z363" s="122"/>
      <c r="AA363" s="122"/>
      <c r="AB363" s="122"/>
      <c r="AC363" s="122"/>
      <c r="AD363" s="122"/>
      <c r="AE363" s="122"/>
      <c r="AF363" s="122"/>
      <c r="AG363" s="128" t="s">
        <v>115</v>
      </c>
      <c r="AH363" s="122" t="s">
        <v>154</v>
      </c>
      <c r="AI363" s="122" t="s">
        <v>202</v>
      </c>
      <c r="AJ363" s="128" t="s">
        <v>80</v>
      </c>
      <c r="AK363" s="122" t="s">
        <v>115</v>
      </c>
      <c r="AL363" s="122" t="s">
        <v>557</v>
      </c>
      <c r="AM363" s="128" t="s">
        <v>562</v>
      </c>
      <c r="AN363" s="130" t="s">
        <v>478</v>
      </c>
      <c r="AO363" s="132" t="s">
        <v>161</v>
      </c>
      <c r="AP363" s="122" t="s">
        <v>161</v>
      </c>
      <c r="AQ363" s="132" t="s">
        <v>209</v>
      </c>
      <c r="AR363" s="122" t="s">
        <v>3027</v>
      </c>
      <c r="AS363" s="13"/>
    </row>
    <row r="364" spans="1:45" ht="15" customHeight="1" x14ac:dyDescent="0.15">
      <c r="A364" s="13">
        <v>363</v>
      </c>
      <c r="B364" s="122" t="s">
        <v>2543</v>
      </c>
      <c r="C364" s="123" t="s">
        <v>45</v>
      </c>
      <c r="D364" s="123">
        <v>2</v>
      </c>
      <c r="E364" s="123"/>
      <c r="F364" s="123"/>
      <c r="G364" s="123" t="s">
        <v>67</v>
      </c>
      <c r="H364" s="123" t="s">
        <v>40</v>
      </c>
      <c r="I364" s="123" t="s">
        <v>40</v>
      </c>
      <c r="J364" s="123" t="s">
        <v>87</v>
      </c>
      <c r="K364" s="123"/>
      <c r="L364" s="123"/>
      <c r="M364" s="123"/>
      <c r="N364" s="123"/>
      <c r="O364" s="123"/>
      <c r="P364" s="122" t="s">
        <v>298</v>
      </c>
      <c r="Q364" s="128" t="s">
        <v>3350</v>
      </c>
      <c r="R364" s="124" t="s">
        <v>2916</v>
      </c>
      <c r="S364" s="122" t="s">
        <v>3022</v>
      </c>
      <c r="T364" s="122" t="s">
        <v>299</v>
      </c>
      <c r="U364" s="137" t="s">
        <v>79</v>
      </c>
      <c r="V364" s="122" t="s">
        <v>1345</v>
      </c>
      <c r="W364" s="123"/>
      <c r="X364" s="122"/>
      <c r="Y364" s="122"/>
      <c r="Z364" s="122"/>
      <c r="AA364" s="122"/>
      <c r="AB364" s="122"/>
      <c r="AC364" s="122"/>
      <c r="AD364" s="122"/>
      <c r="AE364" s="122"/>
      <c r="AF364" s="122"/>
      <c r="AG364" s="125" t="s">
        <v>77</v>
      </c>
      <c r="AH364" s="130" t="s">
        <v>300</v>
      </c>
      <c r="AI364" s="122" t="s">
        <v>79</v>
      </c>
      <c r="AJ364" s="122" t="s">
        <v>301</v>
      </c>
      <c r="AK364" s="135" t="s">
        <v>115</v>
      </c>
      <c r="AL364" s="126" t="s">
        <v>381</v>
      </c>
      <c r="AM364" s="133" t="s">
        <v>1346</v>
      </c>
      <c r="AN364" s="122" t="s">
        <v>1443</v>
      </c>
      <c r="AO364" s="122" t="s">
        <v>85</v>
      </c>
      <c r="AP364" s="132" t="s">
        <v>161</v>
      </c>
      <c r="AQ364" s="122" t="s">
        <v>1104</v>
      </c>
      <c r="AR364" s="134" t="s">
        <v>442</v>
      </c>
      <c r="AS364" s="13"/>
    </row>
    <row r="365" spans="1:45" ht="15" customHeight="1" x14ac:dyDescent="0.15">
      <c r="A365" s="13">
        <v>364</v>
      </c>
      <c r="B365" s="122" t="s">
        <v>2544</v>
      </c>
      <c r="C365" s="123" t="s">
        <v>45</v>
      </c>
      <c r="D365" s="123">
        <v>1</v>
      </c>
      <c r="E365" s="123"/>
      <c r="F365" s="123"/>
      <c r="G365" s="123" t="s">
        <v>40</v>
      </c>
      <c r="H365" s="123" t="s">
        <v>43</v>
      </c>
      <c r="I365" s="123" t="s">
        <v>67</v>
      </c>
      <c r="J365" s="123" t="s">
        <v>42</v>
      </c>
      <c r="K365" s="123"/>
      <c r="L365" s="123"/>
      <c r="M365" s="123"/>
      <c r="N365" s="123"/>
      <c r="O365" s="123"/>
      <c r="P365" s="122" t="s">
        <v>2545</v>
      </c>
      <c r="Q365" s="128" t="s">
        <v>2546</v>
      </c>
      <c r="R365" s="122" t="s">
        <v>2547</v>
      </c>
      <c r="S365" s="122" t="s">
        <v>841</v>
      </c>
      <c r="T365" s="122" t="s">
        <v>2548</v>
      </c>
      <c r="U365" s="122" t="s">
        <v>3343</v>
      </c>
      <c r="V365" s="126" t="s">
        <v>1365</v>
      </c>
      <c r="W365" s="123"/>
      <c r="X365" s="122"/>
      <c r="Y365" s="122"/>
      <c r="Z365" s="122"/>
      <c r="AA365" s="122"/>
      <c r="AB365" s="122"/>
      <c r="AC365" s="122"/>
      <c r="AD365" s="122"/>
      <c r="AE365" s="122"/>
      <c r="AF365" s="122"/>
      <c r="AG365" s="125" t="s">
        <v>4758</v>
      </c>
      <c r="AH365" s="130" t="s">
        <v>2549</v>
      </c>
      <c r="AI365" s="126" t="s">
        <v>1462</v>
      </c>
      <c r="AJ365" s="126" t="s">
        <v>2100</v>
      </c>
      <c r="AK365" s="130" t="s">
        <v>77</v>
      </c>
      <c r="AL365" s="122" t="s">
        <v>2550</v>
      </c>
      <c r="AM365" s="126" t="s">
        <v>146</v>
      </c>
      <c r="AN365" s="133" t="s">
        <v>1203</v>
      </c>
      <c r="AO365" s="122" t="s">
        <v>1274</v>
      </c>
      <c r="AP365" s="132" t="s">
        <v>85</v>
      </c>
      <c r="AQ365" s="122" t="s">
        <v>418</v>
      </c>
      <c r="AR365" s="122" t="s">
        <v>806</v>
      </c>
      <c r="AS365" s="13"/>
    </row>
    <row r="366" spans="1:45" ht="15" customHeight="1" x14ac:dyDescent="0.15">
      <c r="A366" s="13">
        <v>365</v>
      </c>
      <c r="B366" s="122" t="s">
        <v>2551</v>
      </c>
      <c r="C366" s="123" t="s">
        <v>45</v>
      </c>
      <c r="D366" s="123">
        <v>0</v>
      </c>
      <c r="E366" s="123"/>
      <c r="F366" s="123"/>
      <c r="G366" s="123" t="s">
        <v>40</v>
      </c>
      <c r="H366" s="123" t="s">
        <v>44</v>
      </c>
      <c r="I366" s="123" t="s">
        <v>40</v>
      </c>
      <c r="J366" s="123" t="s">
        <v>87</v>
      </c>
      <c r="K366" s="123"/>
      <c r="L366" s="123"/>
      <c r="M366" s="123"/>
      <c r="N366" s="123"/>
      <c r="O366" s="123"/>
      <c r="P366" s="122" t="s">
        <v>1945</v>
      </c>
      <c r="Q366" s="122" t="s">
        <v>3269</v>
      </c>
      <c r="R366" s="128" t="s">
        <v>1946</v>
      </c>
      <c r="S366" s="127" t="s">
        <v>79</v>
      </c>
      <c r="T366" s="122" t="s">
        <v>3172</v>
      </c>
      <c r="U366" s="130" t="s">
        <v>299</v>
      </c>
      <c r="V366" s="122" t="s">
        <v>1320</v>
      </c>
      <c r="W366" s="123"/>
      <c r="X366" s="122"/>
      <c r="Y366" s="122"/>
      <c r="Z366" s="122"/>
      <c r="AA366" s="122"/>
      <c r="AB366" s="122"/>
      <c r="AC366" s="122"/>
      <c r="AD366" s="122"/>
      <c r="AE366" s="122"/>
      <c r="AF366" s="122"/>
      <c r="AG366" s="130" t="s">
        <v>115</v>
      </c>
      <c r="AH366" s="126" t="s">
        <v>116</v>
      </c>
      <c r="AI366" s="128" t="s">
        <v>183</v>
      </c>
      <c r="AJ366" s="133" t="s">
        <v>2552</v>
      </c>
      <c r="AK366" s="133" t="s">
        <v>79</v>
      </c>
      <c r="AL366" s="122" t="s">
        <v>3892</v>
      </c>
      <c r="AM366" s="130" t="s">
        <v>912</v>
      </c>
      <c r="AN366" s="122" t="s">
        <v>1202</v>
      </c>
      <c r="AO366" s="132" t="s">
        <v>161</v>
      </c>
      <c r="AP366" s="132" t="s">
        <v>161</v>
      </c>
      <c r="AQ366" s="122" t="s">
        <v>1104</v>
      </c>
      <c r="AR366" s="122" t="s">
        <v>2844</v>
      </c>
      <c r="AS366" s="13"/>
    </row>
    <row r="367" spans="1:45" ht="15" customHeight="1" x14ac:dyDescent="0.15">
      <c r="A367" s="13">
        <v>366</v>
      </c>
      <c r="B367" s="122" t="s">
        <v>2553</v>
      </c>
      <c r="C367" s="123" t="s">
        <v>45</v>
      </c>
      <c r="D367" s="123">
        <v>2</v>
      </c>
      <c r="E367" s="123"/>
      <c r="F367" s="123"/>
      <c r="G367" s="123" t="s">
        <v>40</v>
      </c>
      <c r="H367" s="123" t="s">
        <v>39</v>
      </c>
      <c r="I367" s="123" t="s">
        <v>40</v>
      </c>
      <c r="J367" s="123" t="s">
        <v>41</v>
      </c>
      <c r="K367" s="123"/>
      <c r="L367" s="123"/>
      <c r="M367" s="123"/>
      <c r="N367" s="123"/>
      <c r="O367" s="123"/>
      <c r="P367" s="122" t="s">
        <v>826</v>
      </c>
      <c r="Q367" s="122" t="s">
        <v>155</v>
      </c>
      <c r="R367" s="122" t="s">
        <v>1817</v>
      </c>
      <c r="S367" s="139" t="s">
        <v>79</v>
      </c>
      <c r="T367" s="122" t="s">
        <v>1187</v>
      </c>
      <c r="U367" s="130" t="s">
        <v>256</v>
      </c>
      <c r="V367" s="122" t="s">
        <v>2554</v>
      </c>
      <c r="W367" s="123"/>
      <c r="X367" s="122"/>
      <c r="Y367" s="122"/>
      <c r="Z367" s="122"/>
      <c r="AA367" s="122"/>
      <c r="AB367" s="122"/>
      <c r="AC367" s="122"/>
      <c r="AD367" s="122"/>
      <c r="AE367" s="122"/>
      <c r="AF367" s="122"/>
      <c r="AG367" s="128" t="s">
        <v>115</v>
      </c>
      <c r="AH367" s="122" t="s">
        <v>557</v>
      </c>
      <c r="AI367" s="122" t="s">
        <v>1207</v>
      </c>
      <c r="AJ367" s="122" t="s">
        <v>717</v>
      </c>
      <c r="AK367" s="130" t="s">
        <v>79</v>
      </c>
      <c r="AL367" s="122" t="s">
        <v>287</v>
      </c>
      <c r="AM367" s="122" t="s">
        <v>1740</v>
      </c>
      <c r="AN367" s="122" t="s">
        <v>1149</v>
      </c>
      <c r="AO367" s="132" t="s">
        <v>161</v>
      </c>
      <c r="AP367" s="122" t="s">
        <v>161</v>
      </c>
      <c r="AQ367" s="122" t="s">
        <v>502</v>
      </c>
      <c r="AR367" s="122" t="s">
        <v>502</v>
      </c>
      <c r="AS367" s="13"/>
    </row>
    <row r="368" spans="1:45" ht="15" customHeight="1" x14ac:dyDescent="0.15">
      <c r="A368" s="13">
        <v>367</v>
      </c>
      <c r="B368" s="122" t="s">
        <v>2555</v>
      </c>
      <c r="C368" s="123" t="s">
        <v>45</v>
      </c>
      <c r="D368" s="123">
        <v>2</v>
      </c>
      <c r="E368" s="123"/>
      <c r="F368" s="123"/>
      <c r="G368" s="123" t="s">
        <v>67</v>
      </c>
      <c r="H368" s="123" t="s">
        <v>68</v>
      </c>
      <c r="I368" s="123" t="s">
        <v>40</v>
      </c>
      <c r="J368" s="123" t="s">
        <v>43</v>
      </c>
      <c r="K368" s="123"/>
      <c r="L368" s="123"/>
      <c r="M368" s="123"/>
      <c r="N368" s="123"/>
      <c r="O368" s="123"/>
      <c r="P368" s="122" t="s">
        <v>651</v>
      </c>
      <c r="Q368" s="122" t="s">
        <v>3022</v>
      </c>
      <c r="R368" s="122" t="s">
        <v>264</v>
      </c>
      <c r="S368" s="124" t="s">
        <v>77</v>
      </c>
      <c r="T368" s="128" t="s">
        <v>80</v>
      </c>
      <c r="U368" s="122" t="s">
        <v>79</v>
      </c>
      <c r="V368" s="122" t="s">
        <v>2556</v>
      </c>
      <c r="W368" s="123"/>
      <c r="X368" s="122"/>
      <c r="Y368" s="122"/>
      <c r="Z368" s="122"/>
      <c r="AA368" s="122"/>
      <c r="AB368" s="122"/>
      <c r="AC368" s="122"/>
      <c r="AD368" s="122"/>
      <c r="AE368" s="122"/>
      <c r="AF368" s="122"/>
      <c r="AG368" s="137" t="s">
        <v>95</v>
      </c>
      <c r="AH368" s="126" t="s">
        <v>189</v>
      </c>
      <c r="AI368" s="122" t="s">
        <v>171</v>
      </c>
      <c r="AJ368" s="122" t="s">
        <v>168</v>
      </c>
      <c r="AK368" s="135" t="s">
        <v>115</v>
      </c>
      <c r="AL368" s="122" t="s">
        <v>4390</v>
      </c>
      <c r="AM368" s="122" t="s">
        <v>4503</v>
      </c>
      <c r="AN368" s="122" t="s">
        <v>169</v>
      </c>
      <c r="AO368" s="132" t="s">
        <v>85</v>
      </c>
      <c r="AP368" s="132" t="s">
        <v>161</v>
      </c>
      <c r="AQ368" s="122" t="s">
        <v>1047</v>
      </c>
      <c r="AR368" s="134" t="s">
        <v>349</v>
      </c>
      <c r="AS368" s="13"/>
    </row>
    <row r="369" spans="1:45" ht="15" customHeight="1" x14ac:dyDescent="0.15">
      <c r="A369" s="13">
        <v>368</v>
      </c>
      <c r="B369" s="122" t="s">
        <v>2557</v>
      </c>
      <c r="C369" s="123" t="s">
        <v>45</v>
      </c>
      <c r="D369" s="123">
        <v>0</v>
      </c>
      <c r="E369" s="123"/>
      <c r="F369" s="123"/>
      <c r="G369" s="123" t="s">
        <v>43</v>
      </c>
      <c r="H369" s="123" t="s">
        <v>44</v>
      </c>
      <c r="I369" s="123" t="s">
        <v>40</v>
      </c>
      <c r="J369" s="123" t="s">
        <v>38</v>
      </c>
      <c r="K369" s="123"/>
      <c r="L369" s="123"/>
      <c r="M369" s="123"/>
      <c r="N369" s="123"/>
      <c r="O369" s="123"/>
      <c r="P369" s="122" t="s">
        <v>2359</v>
      </c>
      <c r="Q369" s="125" t="s">
        <v>603</v>
      </c>
      <c r="R369" s="124" t="s">
        <v>1782</v>
      </c>
      <c r="S369" s="127" t="s">
        <v>4503</v>
      </c>
      <c r="T369" s="122" t="s">
        <v>446</v>
      </c>
      <c r="U369" s="122" t="s">
        <v>3269</v>
      </c>
      <c r="V369" s="122" t="s">
        <v>2558</v>
      </c>
      <c r="W369" s="123"/>
      <c r="X369" s="122"/>
      <c r="Y369" s="122"/>
      <c r="Z369" s="122"/>
      <c r="AA369" s="122"/>
      <c r="AB369" s="122"/>
      <c r="AC369" s="122"/>
      <c r="AD369" s="122"/>
      <c r="AE369" s="122"/>
      <c r="AF369" s="122"/>
      <c r="AG369" s="130" t="s">
        <v>563</v>
      </c>
      <c r="AH369" s="131" t="s">
        <v>1214</v>
      </c>
      <c r="AI369" s="128" t="s">
        <v>402</v>
      </c>
      <c r="AJ369" s="122" t="s">
        <v>1278</v>
      </c>
      <c r="AK369" s="126" t="s">
        <v>79</v>
      </c>
      <c r="AL369" s="126" t="s">
        <v>1783</v>
      </c>
      <c r="AM369" s="128" t="s">
        <v>1556</v>
      </c>
      <c r="AN369" s="126" t="s">
        <v>275</v>
      </c>
      <c r="AO369" s="132" t="s">
        <v>1047</v>
      </c>
      <c r="AP369" s="122" t="s">
        <v>161</v>
      </c>
      <c r="AQ369" s="132" t="s">
        <v>1620</v>
      </c>
      <c r="AR369" s="122" t="s">
        <v>925</v>
      </c>
      <c r="AS369" s="13"/>
    </row>
    <row r="370" spans="1:45" ht="15" customHeight="1" x14ac:dyDescent="0.15">
      <c r="A370" s="13">
        <v>369</v>
      </c>
      <c r="B370" s="122" t="s">
        <v>2559</v>
      </c>
      <c r="C370" s="123" t="s">
        <v>45</v>
      </c>
      <c r="D370" s="123">
        <v>1</v>
      </c>
      <c r="E370" s="123"/>
      <c r="F370" s="123"/>
      <c r="G370" s="123" t="s">
        <v>40</v>
      </c>
      <c r="H370" s="123" t="s">
        <v>120</v>
      </c>
      <c r="I370" s="123" t="s">
        <v>44</v>
      </c>
      <c r="J370" s="123" t="s">
        <v>40</v>
      </c>
      <c r="K370" s="123"/>
      <c r="L370" s="123"/>
      <c r="M370" s="123"/>
      <c r="N370" s="123"/>
      <c r="O370" s="123"/>
      <c r="P370" s="122" t="s">
        <v>915</v>
      </c>
      <c r="Q370" s="122" t="s">
        <v>2916</v>
      </c>
      <c r="R370" s="122" t="s">
        <v>683</v>
      </c>
      <c r="S370" s="126" t="s">
        <v>79</v>
      </c>
      <c r="T370" s="127" t="s">
        <v>3761</v>
      </c>
      <c r="U370" s="133" t="s">
        <v>3172</v>
      </c>
      <c r="V370" s="122" t="s">
        <v>1062</v>
      </c>
      <c r="W370" s="123"/>
      <c r="X370" s="122"/>
      <c r="Y370" s="122"/>
      <c r="Z370" s="122"/>
      <c r="AA370" s="122"/>
      <c r="AB370" s="122"/>
      <c r="AC370" s="122"/>
      <c r="AD370" s="122"/>
      <c r="AE370" s="122"/>
      <c r="AF370" s="122"/>
      <c r="AG370" s="135" t="s">
        <v>115</v>
      </c>
      <c r="AH370" s="124" t="s">
        <v>381</v>
      </c>
      <c r="AI370" s="130" t="s">
        <v>916</v>
      </c>
      <c r="AJ370" s="126" t="s">
        <v>917</v>
      </c>
      <c r="AK370" s="135" t="s">
        <v>183</v>
      </c>
      <c r="AL370" s="128" t="s">
        <v>4503</v>
      </c>
      <c r="AM370" s="126" t="s">
        <v>72</v>
      </c>
      <c r="AN370" s="122" t="s">
        <v>4521</v>
      </c>
      <c r="AO370" s="132" t="s">
        <v>161</v>
      </c>
      <c r="AP370" s="132" t="s">
        <v>187</v>
      </c>
      <c r="AQ370" s="122" t="s">
        <v>161</v>
      </c>
      <c r="AR370" s="134" t="s">
        <v>295</v>
      </c>
      <c r="AS370" s="13"/>
    </row>
    <row r="371" spans="1:45" ht="15" customHeight="1" x14ac:dyDescent="0.15">
      <c r="A371" s="13">
        <v>370</v>
      </c>
      <c r="B371" s="122" t="s">
        <v>2560</v>
      </c>
      <c r="C371" s="123" t="s">
        <v>45</v>
      </c>
      <c r="D371" s="123">
        <v>1</v>
      </c>
      <c r="E371" s="123"/>
      <c r="F371" s="123"/>
      <c r="G371" s="123" t="s">
        <v>37</v>
      </c>
      <c r="H371" s="123" t="s">
        <v>136</v>
      </c>
      <c r="I371" s="123" t="s">
        <v>67</v>
      </c>
      <c r="J371" s="123" t="s">
        <v>40</v>
      </c>
      <c r="K371" s="123"/>
      <c r="L371" s="123"/>
      <c r="M371" s="123"/>
      <c r="N371" s="123"/>
      <c r="O371" s="123"/>
      <c r="P371" s="122" t="s">
        <v>653</v>
      </c>
      <c r="Q371" s="127" t="s">
        <v>49</v>
      </c>
      <c r="R371" s="137" t="s">
        <v>3349</v>
      </c>
      <c r="S371" s="130" t="s">
        <v>57</v>
      </c>
      <c r="T371" s="130" t="s">
        <v>4750</v>
      </c>
      <c r="U371" s="130" t="s">
        <v>3022</v>
      </c>
      <c r="V371" s="122" t="s">
        <v>841</v>
      </c>
      <c r="W371" s="123"/>
      <c r="X371" s="122"/>
      <c r="Y371" s="122"/>
      <c r="Z371" s="122"/>
      <c r="AA371" s="122"/>
      <c r="AB371" s="122"/>
      <c r="AC371" s="122"/>
      <c r="AD371" s="122"/>
      <c r="AE371" s="122"/>
      <c r="AF371" s="122"/>
      <c r="AG371" s="128" t="s">
        <v>144</v>
      </c>
      <c r="AH371" s="122" t="s">
        <v>189</v>
      </c>
      <c r="AI371" s="128" t="s">
        <v>330</v>
      </c>
      <c r="AJ371" s="126" t="s">
        <v>1237</v>
      </c>
      <c r="AK371" s="128" t="s">
        <v>77</v>
      </c>
      <c r="AL371" s="122" t="s">
        <v>265</v>
      </c>
      <c r="AM371" s="130" t="s">
        <v>4758</v>
      </c>
      <c r="AN371" s="126" t="s">
        <v>140</v>
      </c>
      <c r="AO371" s="132" t="s">
        <v>64</v>
      </c>
      <c r="AP371" s="132" t="s">
        <v>85</v>
      </c>
      <c r="AQ371" s="132" t="s">
        <v>1274</v>
      </c>
      <c r="AR371" s="122" t="s">
        <v>349</v>
      </c>
      <c r="AS371" s="13"/>
    </row>
    <row r="372" spans="1:45" ht="15" customHeight="1" x14ac:dyDescent="0.15">
      <c r="A372" s="13">
        <v>371</v>
      </c>
      <c r="B372" s="122" t="s">
        <v>2561</v>
      </c>
      <c r="C372" s="123" t="s">
        <v>45</v>
      </c>
      <c r="D372" s="123">
        <v>0</v>
      </c>
      <c r="E372" s="123"/>
      <c r="F372" s="123"/>
      <c r="G372" s="123" t="s">
        <v>43</v>
      </c>
      <c r="H372" s="123" t="s">
        <v>120</v>
      </c>
      <c r="I372" s="123" t="s">
        <v>40</v>
      </c>
      <c r="J372" s="123" t="s">
        <v>40</v>
      </c>
      <c r="K372" s="123"/>
      <c r="L372" s="123"/>
      <c r="M372" s="123"/>
      <c r="N372" s="123"/>
      <c r="O372" s="123"/>
      <c r="P372" s="124" t="s">
        <v>2183</v>
      </c>
      <c r="Q372" s="122" t="s">
        <v>2184</v>
      </c>
      <c r="R372" s="132" t="s">
        <v>2227</v>
      </c>
      <c r="S372" s="125" t="s">
        <v>4390</v>
      </c>
      <c r="T372" s="128" t="s">
        <v>3761</v>
      </c>
      <c r="U372" s="133" t="s">
        <v>264</v>
      </c>
      <c r="V372" s="125" t="s">
        <v>2284</v>
      </c>
      <c r="W372" s="123"/>
      <c r="X372" s="122"/>
      <c r="Y372" s="122"/>
      <c r="Z372" s="122"/>
      <c r="AA372" s="122"/>
      <c r="AB372" s="122"/>
      <c r="AC372" s="122"/>
      <c r="AD372" s="122"/>
      <c r="AE372" s="122"/>
      <c r="AF372" s="122"/>
      <c r="AG372" s="135" t="s">
        <v>707</v>
      </c>
      <c r="AH372" s="122" t="s">
        <v>77</v>
      </c>
      <c r="AI372" s="128" t="s">
        <v>916</v>
      </c>
      <c r="AJ372" s="130" t="s">
        <v>288</v>
      </c>
      <c r="AK372" s="135" t="s">
        <v>79</v>
      </c>
      <c r="AL372" s="122" t="s">
        <v>4387</v>
      </c>
      <c r="AM372" s="128" t="s">
        <v>155</v>
      </c>
      <c r="AN372" s="122" t="s">
        <v>396</v>
      </c>
      <c r="AO372" s="132" t="s">
        <v>584</v>
      </c>
      <c r="AP372" s="132" t="s">
        <v>161</v>
      </c>
      <c r="AQ372" s="132" t="s">
        <v>161</v>
      </c>
      <c r="AR372" s="122" t="s">
        <v>2195</v>
      </c>
      <c r="AS372" s="13"/>
    </row>
    <row r="373" spans="1:45" ht="15" customHeight="1" x14ac:dyDescent="0.15">
      <c r="A373" s="13">
        <v>372</v>
      </c>
      <c r="B373" s="122" t="s">
        <v>2562</v>
      </c>
      <c r="C373" s="123" t="s">
        <v>45</v>
      </c>
      <c r="D373" s="123">
        <v>1</v>
      </c>
      <c r="E373" s="123"/>
      <c r="F373" s="123"/>
      <c r="G373" s="123" t="s">
        <v>38</v>
      </c>
      <c r="H373" s="123" t="s">
        <v>41</v>
      </c>
      <c r="I373" s="123" t="s">
        <v>40</v>
      </c>
      <c r="J373" s="123" t="s">
        <v>44</v>
      </c>
      <c r="K373" s="123"/>
      <c r="L373" s="123"/>
      <c r="M373" s="123"/>
      <c r="N373" s="123"/>
      <c r="O373" s="123"/>
      <c r="P373" s="122" t="s">
        <v>2563</v>
      </c>
      <c r="Q373" s="124" t="s">
        <v>181</v>
      </c>
      <c r="R373" s="122" t="s">
        <v>264</v>
      </c>
      <c r="S373" s="130" t="s">
        <v>184</v>
      </c>
      <c r="T373" s="122" t="s">
        <v>669</v>
      </c>
      <c r="U373" s="122" t="s">
        <v>79</v>
      </c>
      <c r="V373" s="122" t="s">
        <v>169</v>
      </c>
      <c r="W373" s="123"/>
      <c r="X373" s="122"/>
      <c r="Y373" s="122"/>
      <c r="Z373" s="122"/>
      <c r="AA373" s="122"/>
      <c r="AB373" s="122"/>
      <c r="AC373" s="122"/>
      <c r="AD373" s="122"/>
      <c r="AE373" s="122"/>
      <c r="AF373" s="122"/>
      <c r="AG373" s="135" t="s">
        <v>600</v>
      </c>
      <c r="AH373" s="122" t="s">
        <v>601</v>
      </c>
      <c r="AI373" s="122" t="s">
        <v>562</v>
      </c>
      <c r="AJ373" s="122" t="s">
        <v>79</v>
      </c>
      <c r="AK373" s="122" t="s">
        <v>115</v>
      </c>
      <c r="AL373" s="137" t="s">
        <v>4390</v>
      </c>
      <c r="AM373" s="133" t="s">
        <v>148</v>
      </c>
      <c r="AN373" s="122" t="s">
        <v>2564</v>
      </c>
      <c r="AO373" s="132" t="s">
        <v>862</v>
      </c>
      <c r="AP373" s="122" t="s">
        <v>161</v>
      </c>
      <c r="AQ373" s="122" t="s">
        <v>349</v>
      </c>
      <c r="AR373" s="122" t="s">
        <v>1721</v>
      </c>
      <c r="AS373" s="13"/>
    </row>
    <row r="374" spans="1:45" ht="15" customHeight="1" x14ac:dyDescent="0.15">
      <c r="A374" s="13">
        <v>373</v>
      </c>
      <c r="B374" s="122" t="s">
        <v>2565</v>
      </c>
      <c r="C374" s="123" t="s">
        <v>45</v>
      </c>
      <c r="D374" s="123">
        <v>2</v>
      </c>
      <c r="E374" s="123"/>
      <c r="F374" s="123"/>
      <c r="G374" s="123" t="s">
        <v>67</v>
      </c>
      <c r="H374" s="123" t="s">
        <v>40</v>
      </c>
      <c r="I374" s="123" t="s">
        <v>40</v>
      </c>
      <c r="J374" s="123" t="s">
        <v>44</v>
      </c>
      <c r="K374" s="123"/>
      <c r="L374" s="123"/>
      <c r="M374" s="123"/>
      <c r="N374" s="123"/>
      <c r="O374" s="123"/>
      <c r="P374" s="122" t="s">
        <v>2566</v>
      </c>
      <c r="Q374" s="130" t="s">
        <v>3022</v>
      </c>
      <c r="R374" s="122" t="s">
        <v>1883</v>
      </c>
      <c r="S374" s="128" t="s">
        <v>77</v>
      </c>
      <c r="T374" s="126" t="s">
        <v>3269</v>
      </c>
      <c r="U374" s="130" t="s">
        <v>3269</v>
      </c>
      <c r="V374" s="122" t="s">
        <v>1139</v>
      </c>
      <c r="W374" s="123"/>
      <c r="X374" s="122"/>
      <c r="Y374" s="122"/>
      <c r="Z374" s="122"/>
      <c r="AA374" s="122"/>
      <c r="AB374" s="122"/>
      <c r="AC374" s="122"/>
      <c r="AD374" s="122"/>
      <c r="AE374" s="122"/>
      <c r="AF374" s="122"/>
      <c r="AG374" s="130" t="s">
        <v>95</v>
      </c>
      <c r="AH374" s="130" t="s">
        <v>189</v>
      </c>
      <c r="AI374" s="130" t="s">
        <v>79</v>
      </c>
      <c r="AJ374" s="122" t="s">
        <v>309</v>
      </c>
      <c r="AK374" s="128" t="s">
        <v>79</v>
      </c>
      <c r="AL374" s="122" t="s">
        <v>80</v>
      </c>
      <c r="AM374" s="130" t="s">
        <v>446</v>
      </c>
      <c r="AN374" s="126" t="s">
        <v>290</v>
      </c>
      <c r="AO374" s="122" t="s">
        <v>85</v>
      </c>
      <c r="AP374" s="132" t="s">
        <v>161</v>
      </c>
      <c r="AQ374" s="122" t="s">
        <v>464</v>
      </c>
      <c r="AR374" s="134" t="s">
        <v>105</v>
      </c>
      <c r="AS374" s="13"/>
    </row>
    <row r="375" spans="1:45" ht="15" customHeight="1" x14ac:dyDescent="0.15">
      <c r="A375" s="13">
        <v>374</v>
      </c>
      <c r="B375" s="122" t="s">
        <v>2567</v>
      </c>
      <c r="C375" s="123" t="s">
        <v>45</v>
      </c>
      <c r="D375" s="123">
        <v>0</v>
      </c>
      <c r="E375" s="123"/>
      <c r="F375" s="123"/>
      <c r="G375" s="123" t="s">
        <v>44</v>
      </c>
      <c r="H375" s="123" t="s">
        <v>38</v>
      </c>
      <c r="I375" s="123" t="s">
        <v>44</v>
      </c>
      <c r="J375" s="123" t="s">
        <v>39</v>
      </c>
      <c r="K375" s="123"/>
      <c r="L375" s="123"/>
      <c r="M375" s="123"/>
      <c r="N375" s="123"/>
      <c r="O375" s="123"/>
      <c r="P375" s="125" t="s">
        <v>2568</v>
      </c>
      <c r="Q375" s="127" t="s">
        <v>402</v>
      </c>
      <c r="R375" s="122" t="s">
        <v>992</v>
      </c>
      <c r="S375" s="130" t="s">
        <v>193</v>
      </c>
      <c r="T375" s="124" t="s">
        <v>1617</v>
      </c>
      <c r="U375" s="128" t="s">
        <v>289</v>
      </c>
      <c r="V375" s="128" t="s">
        <v>1505</v>
      </c>
      <c r="W375" s="123"/>
      <c r="X375" s="122"/>
      <c r="Y375" s="122"/>
      <c r="Z375" s="122"/>
      <c r="AA375" s="122"/>
      <c r="AB375" s="122"/>
      <c r="AC375" s="122"/>
      <c r="AD375" s="122"/>
      <c r="AE375" s="122"/>
      <c r="AF375" s="122"/>
      <c r="AG375" s="128" t="s">
        <v>131</v>
      </c>
      <c r="AH375" s="122" t="s">
        <v>97</v>
      </c>
      <c r="AI375" s="122" t="s">
        <v>415</v>
      </c>
      <c r="AJ375" s="122" t="s">
        <v>2569</v>
      </c>
      <c r="AK375" s="128" t="s">
        <v>193</v>
      </c>
      <c r="AL375" s="130" t="s">
        <v>1639</v>
      </c>
      <c r="AM375" s="130" t="s">
        <v>282</v>
      </c>
      <c r="AN375" s="133" t="s">
        <v>2570</v>
      </c>
      <c r="AO375" s="132" t="s">
        <v>464</v>
      </c>
      <c r="AP375" s="132" t="s">
        <v>942</v>
      </c>
      <c r="AQ375" s="132" t="s">
        <v>766</v>
      </c>
      <c r="AR375" s="134" t="s">
        <v>1170</v>
      </c>
      <c r="AS375" s="13"/>
    </row>
    <row r="376" spans="1:45" ht="15" customHeight="1" x14ac:dyDescent="0.15">
      <c r="A376" s="13">
        <v>375</v>
      </c>
      <c r="B376" s="122" t="s">
        <v>2571</v>
      </c>
      <c r="C376" s="123" t="s">
        <v>45</v>
      </c>
      <c r="D376" s="123">
        <v>2</v>
      </c>
      <c r="E376" s="123"/>
      <c r="F376" s="123"/>
      <c r="G376" s="123" t="s">
        <v>39</v>
      </c>
      <c r="H376" s="123" t="s">
        <v>43</v>
      </c>
      <c r="I376" s="123" t="s">
        <v>40</v>
      </c>
      <c r="J376" s="123" t="s">
        <v>44</v>
      </c>
      <c r="K376" s="123"/>
      <c r="L376" s="123"/>
      <c r="M376" s="123"/>
      <c r="N376" s="123"/>
      <c r="O376" s="123"/>
      <c r="P376" s="122" t="s">
        <v>3344</v>
      </c>
      <c r="Q376" s="127" t="s">
        <v>51</v>
      </c>
      <c r="R376" s="122" t="s">
        <v>2350</v>
      </c>
      <c r="S376" s="130" t="s">
        <v>61</v>
      </c>
      <c r="T376" s="126" t="s">
        <v>62</v>
      </c>
      <c r="U376" s="128" t="s">
        <v>715</v>
      </c>
      <c r="V376" s="122" t="s">
        <v>4641</v>
      </c>
      <c r="W376" s="123"/>
      <c r="X376" s="122"/>
      <c r="Y376" s="122"/>
      <c r="Z376" s="122"/>
      <c r="AA376" s="122"/>
      <c r="AB376" s="122"/>
      <c r="AC376" s="122"/>
      <c r="AD376" s="122"/>
      <c r="AE376" s="122"/>
      <c r="AF376" s="122"/>
      <c r="AG376" s="128" t="s">
        <v>761</v>
      </c>
      <c r="AH376" s="122" t="s">
        <v>762</v>
      </c>
      <c r="AI376" s="126" t="s">
        <v>121</v>
      </c>
      <c r="AJ376" s="122" t="s">
        <v>763</v>
      </c>
      <c r="AK376" s="128" t="s">
        <v>79</v>
      </c>
      <c r="AL376" s="130" t="s">
        <v>644</v>
      </c>
      <c r="AM376" s="130" t="s">
        <v>287</v>
      </c>
      <c r="AN376" s="122" t="s">
        <v>2572</v>
      </c>
      <c r="AO376" s="132" t="s">
        <v>766</v>
      </c>
      <c r="AP376" s="132" t="s">
        <v>161</v>
      </c>
      <c r="AQ376" s="132" t="s">
        <v>295</v>
      </c>
      <c r="AR376" s="122" t="s">
        <v>134</v>
      </c>
      <c r="AS376" s="13"/>
    </row>
    <row r="377" spans="1:45" ht="15" customHeight="1" x14ac:dyDescent="0.15">
      <c r="A377" s="13">
        <v>376</v>
      </c>
      <c r="B377" s="122" t="s">
        <v>2573</v>
      </c>
      <c r="C377" s="123" t="s">
        <v>45</v>
      </c>
      <c r="D377" s="123">
        <v>1</v>
      </c>
      <c r="E377" s="123"/>
      <c r="F377" s="123"/>
      <c r="G377" s="123" t="s">
        <v>40</v>
      </c>
      <c r="H377" s="123" t="s">
        <v>37</v>
      </c>
      <c r="I377" s="123" t="s">
        <v>44</v>
      </c>
      <c r="J377" s="123" t="s">
        <v>136</v>
      </c>
      <c r="K377" s="123"/>
      <c r="L377" s="123"/>
      <c r="M377" s="123"/>
      <c r="N377" s="123"/>
      <c r="O377" s="123"/>
      <c r="P377" s="122" t="s">
        <v>1995</v>
      </c>
      <c r="Q377" s="122" t="s">
        <v>182</v>
      </c>
      <c r="R377" s="122" t="s">
        <v>2574</v>
      </c>
      <c r="S377" s="129" t="s">
        <v>155</v>
      </c>
      <c r="T377" s="122" t="s">
        <v>49</v>
      </c>
      <c r="U377" s="130" t="s">
        <v>446</v>
      </c>
      <c r="V377" s="133" t="s">
        <v>391</v>
      </c>
      <c r="W377" s="123"/>
      <c r="X377" s="122"/>
      <c r="Y377" s="122"/>
      <c r="Z377" s="122"/>
      <c r="AA377" s="122"/>
      <c r="AB377" s="122"/>
      <c r="AC377" s="122"/>
      <c r="AD377" s="122"/>
      <c r="AE377" s="122"/>
      <c r="AF377" s="122"/>
      <c r="AG377" s="128" t="s">
        <v>79</v>
      </c>
      <c r="AH377" s="127" t="s">
        <v>388</v>
      </c>
      <c r="AI377" s="133" t="s">
        <v>57</v>
      </c>
      <c r="AJ377" s="122" t="s">
        <v>77</v>
      </c>
      <c r="AK377" s="128" t="s">
        <v>402</v>
      </c>
      <c r="AL377" s="122" t="s">
        <v>2575</v>
      </c>
      <c r="AM377" s="125" t="s">
        <v>392</v>
      </c>
      <c r="AN377" s="133" t="s">
        <v>172</v>
      </c>
      <c r="AO377" s="132" t="s">
        <v>161</v>
      </c>
      <c r="AP377" s="132" t="s">
        <v>464</v>
      </c>
      <c r="AQ377" s="122" t="s">
        <v>2195</v>
      </c>
      <c r="AR377" s="122" t="s">
        <v>942</v>
      </c>
      <c r="AS377" s="13"/>
    </row>
    <row r="378" spans="1:45" ht="15" customHeight="1" x14ac:dyDescent="0.15">
      <c r="A378" s="13">
        <v>377</v>
      </c>
      <c r="B378" s="122" t="s">
        <v>2576</v>
      </c>
      <c r="C378" s="123" t="s">
        <v>45</v>
      </c>
      <c r="D378" s="123">
        <v>0</v>
      </c>
      <c r="E378" s="123"/>
      <c r="F378" s="123"/>
      <c r="G378" s="123" t="s">
        <v>40</v>
      </c>
      <c r="H378" s="123" t="s">
        <v>44</v>
      </c>
      <c r="I378" s="123" t="s">
        <v>67</v>
      </c>
      <c r="J378" s="123" t="s">
        <v>37</v>
      </c>
      <c r="K378" s="123"/>
      <c r="L378" s="123"/>
      <c r="M378" s="123"/>
      <c r="N378" s="123"/>
      <c r="O378" s="123"/>
      <c r="P378" s="122" t="s">
        <v>2048</v>
      </c>
      <c r="Q378" s="122" t="s">
        <v>264</v>
      </c>
      <c r="R378" s="126" t="s">
        <v>3350</v>
      </c>
      <c r="S378" s="122" t="s">
        <v>79</v>
      </c>
      <c r="T378" s="122" t="s">
        <v>4387</v>
      </c>
      <c r="U378" s="125" t="s">
        <v>3022</v>
      </c>
      <c r="V378" s="122" t="s">
        <v>144</v>
      </c>
      <c r="W378" s="123"/>
      <c r="X378" s="122"/>
      <c r="Y378" s="122"/>
      <c r="Z378" s="122"/>
      <c r="AA378" s="122"/>
      <c r="AB378" s="122"/>
      <c r="AC378" s="122"/>
      <c r="AD378" s="122"/>
      <c r="AE378" s="122"/>
      <c r="AF378" s="122"/>
      <c r="AG378" s="122" t="s">
        <v>115</v>
      </c>
      <c r="AH378" s="130" t="s">
        <v>4390</v>
      </c>
      <c r="AI378" s="126" t="s">
        <v>287</v>
      </c>
      <c r="AJ378" s="126" t="s">
        <v>1094</v>
      </c>
      <c r="AK378" s="128" t="s">
        <v>77</v>
      </c>
      <c r="AL378" s="128" t="s">
        <v>300</v>
      </c>
      <c r="AM378" s="128" t="s">
        <v>411</v>
      </c>
      <c r="AN378" s="130" t="s">
        <v>309</v>
      </c>
      <c r="AO378" s="132" t="s">
        <v>161</v>
      </c>
      <c r="AP378" s="132" t="s">
        <v>85</v>
      </c>
      <c r="AQ378" s="122" t="s">
        <v>806</v>
      </c>
      <c r="AR378" s="122" t="s">
        <v>1721</v>
      </c>
      <c r="AS378" s="13"/>
    </row>
    <row r="379" spans="1:45" ht="15" customHeight="1" x14ac:dyDescent="0.15">
      <c r="A379" s="13">
        <v>378</v>
      </c>
      <c r="B379" s="122" t="s">
        <v>2577</v>
      </c>
      <c r="C379" s="123" t="s">
        <v>45</v>
      </c>
      <c r="D379" s="123">
        <v>0</v>
      </c>
      <c r="E379" s="123"/>
      <c r="F379" s="123"/>
      <c r="G379" s="123" t="s">
        <v>67</v>
      </c>
      <c r="H379" s="123" t="s">
        <v>68</v>
      </c>
      <c r="I379" s="123" t="s">
        <v>40</v>
      </c>
      <c r="J379" s="123" t="s">
        <v>44</v>
      </c>
      <c r="K379" s="123"/>
      <c r="L379" s="123"/>
      <c r="M379" s="123"/>
      <c r="N379" s="123"/>
      <c r="O379" s="123"/>
      <c r="P379" s="122" t="s">
        <v>2578</v>
      </c>
      <c r="Q379" s="137" t="s">
        <v>2579</v>
      </c>
      <c r="R379" s="122" t="s">
        <v>2580</v>
      </c>
      <c r="S379" s="128" t="s">
        <v>3022</v>
      </c>
      <c r="T379" s="133" t="s">
        <v>2329</v>
      </c>
      <c r="U379" s="130" t="s">
        <v>79</v>
      </c>
      <c r="V379" s="126" t="s">
        <v>172</v>
      </c>
      <c r="W379" s="123"/>
      <c r="X379" s="122"/>
      <c r="Y379" s="122"/>
      <c r="Z379" s="122"/>
      <c r="AA379" s="122"/>
      <c r="AB379" s="122"/>
      <c r="AC379" s="122"/>
      <c r="AD379" s="122"/>
      <c r="AE379" s="122"/>
      <c r="AF379" s="122"/>
      <c r="AG379" s="133" t="s">
        <v>77</v>
      </c>
      <c r="AH379" s="126" t="s">
        <v>685</v>
      </c>
      <c r="AI379" s="125" t="s">
        <v>626</v>
      </c>
      <c r="AJ379" s="122" t="s">
        <v>2581</v>
      </c>
      <c r="AK379" s="128" t="s">
        <v>115</v>
      </c>
      <c r="AL379" s="136" t="s">
        <v>4663</v>
      </c>
      <c r="AM379" s="126" t="s">
        <v>289</v>
      </c>
      <c r="AN379" s="122" t="s">
        <v>2582</v>
      </c>
      <c r="AO379" s="132" t="s">
        <v>85</v>
      </c>
      <c r="AP379" s="132" t="s">
        <v>161</v>
      </c>
      <c r="AQ379" s="122" t="s">
        <v>942</v>
      </c>
      <c r="AR379" s="122" t="s">
        <v>2151</v>
      </c>
      <c r="AS379" s="13"/>
    </row>
    <row r="380" spans="1:45" ht="15" customHeight="1" x14ac:dyDescent="0.15">
      <c r="A380" s="13">
        <v>379</v>
      </c>
      <c r="B380" s="122" t="s">
        <v>2583</v>
      </c>
      <c r="C380" s="123" t="s">
        <v>45</v>
      </c>
      <c r="D380" s="123">
        <v>1</v>
      </c>
      <c r="E380" s="123"/>
      <c r="F380" s="123"/>
      <c r="G380" s="123" t="s">
        <v>44</v>
      </c>
      <c r="H380" s="123" t="s">
        <v>42</v>
      </c>
      <c r="I380" s="123" t="s">
        <v>68</v>
      </c>
      <c r="J380" s="123" t="s">
        <v>44</v>
      </c>
      <c r="K380" s="123"/>
      <c r="L380" s="123"/>
      <c r="M380" s="123"/>
      <c r="N380" s="123"/>
      <c r="O380" s="123"/>
      <c r="P380" s="122" t="s">
        <v>164</v>
      </c>
      <c r="Q380" s="125" t="s">
        <v>166</v>
      </c>
      <c r="R380" s="122" t="s">
        <v>167</v>
      </c>
      <c r="S380" s="135" t="s">
        <v>169</v>
      </c>
      <c r="T380" s="122" t="s">
        <v>170</v>
      </c>
      <c r="U380" s="122" t="s">
        <v>171</v>
      </c>
      <c r="V380" s="122" t="s">
        <v>172</v>
      </c>
      <c r="W380" s="123" t="s">
        <v>4138</v>
      </c>
      <c r="X380" s="122"/>
      <c r="Y380" s="122"/>
      <c r="Z380" s="122"/>
      <c r="AA380" s="122"/>
      <c r="AB380" s="122"/>
      <c r="AC380" s="122"/>
      <c r="AD380" s="122"/>
      <c r="AE380" s="122"/>
      <c r="AF380" s="122"/>
      <c r="AG380" s="128" t="s">
        <v>148</v>
      </c>
      <c r="AH380" s="122" t="s">
        <v>469</v>
      </c>
      <c r="AI380" s="122" t="s">
        <v>259</v>
      </c>
      <c r="AJ380" s="122" t="s">
        <v>2584</v>
      </c>
      <c r="AK380" s="125" t="s">
        <v>195</v>
      </c>
      <c r="AL380" s="138" t="s">
        <v>194</v>
      </c>
      <c r="AM380" s="133" t="s">
        <v>289</v>
      </c>
      <c r="AN380" s="122" t="s">
        <v>2585</v>
      </c>
      <c r="AO380" s="132" t="s">
        <v>349</v>
      </c>
      <c r="AP380" s="122" t="s">
        <v>816</v>
      </c>
      <c r="AQ380" s="132" t="s">
        <v>942</v>
      </c>
      <c r="AR380" s="122" t="s">
        <v>766</v>
      </c>
      <c r="AS380" s="13"/>
    </row>
    <row r="381" spans="1:45" ht="15" customHeight="1" x14ac:dyDescent="0.15">
      <c r="A381" s="13">
        <v>380</v>
      </c>
      <c r="B381" s="122" t="s">
        <v>2586</v>
      </c>
      <c r="C381" s="123" t="s">
        <v>45</v>
      </c>
      <c r="D381" s="123">
        <v>1</v>
      </c>
      <c r="E381" s="123"/>
      <c r="F381" s="123"/>
      <c r="G381" s="123" t="s">
        <v>67</v>
      </c>
      <c r="H381" s="123" t="s">
        <v>44</v>
      </c>
      <c r="I381" s="123" t="s">
        <v>44</v>
      </c>
      <c r="J381" s="123" t="s">
        <v>41</v>
      </c>
      <c r="K381" s="123"/>
      <c r="L381" s="123"/>
      <c r="M381" s="123"/>
      <c r="N381" s="123"/>
      <c r="O381" s="123"/>
      <c r="P381" s="122" t="s">
        <v>3350</v>
      </c>
      <c r="Q381" s="125" t="s">
        <v>3022</v>
      </c>
      <c r="R381" s="130" t="s">
        <v>441</v>
      </c>
      <c r="S381" s="128" t="s">
        <v>77</v>
      </c>
      <c r="T381" s="128" t="s">
        <v>82</v>
      </c>
      <c r="U381" s="128" t="s">
        <v>3345</v>
      </c>
      <c r="V381" s="130" t="s">
        <v>1624</v>
      </c>
      <c r="W381" s="123"/>
      <c r="X381" s="122"/>
      <c r="Y381" s="122"/>
      <c r="Z381" s="122"/>
      <c r="AA381" s="122"/>
      <c r="AB381" s="122"/>
      <c r="AC381" s="122"/>
      <c r="AD381" s="122"/>
      <c r="AE381" s="122"/>
      <c r="AF381" s="122"/>
      <c r="AG381" s="125" t="s">
        <v>95</v>
      </c>
      <c r="AH381" s="128" t="s">
        <v>189</v>
      </c>
      <c r="AI381" s="135" t="s">
        <v>148</v>
      </c>
      <c r="AJ381" s="122" t="s">
        <v>331</v>
      </c>
      <c r="AK381" s="130" t="s">
        <v>81</v>
      </c>
      <c r="AL381" s="130" t="s">
        <v>644</v>
      </c>
      <c r="AM381" s="122" t="s">
        <v>598</v>
      </c>
      <c r="AN381" s="130" t="s">
        <v>2587</v>
      </c>
      <c r="AO381" s="132" t="s">
        <v>85</v>
      </c>
      <c r="AP381" s="122" t="s">
        <v>349</v>
      </c>
      <c r="AQ381" s="132" t="s">
        <v>1721</v>
      </c>
      <c r="AR381" s="134" t="s">
        <v>161</v>
      </c>
      <c r="AS381" s="13"/>
    </row>
    <row r="382" spans="1:45" ht="15" customHeight="1" x14ac:dyDescent="0.15">
      <c r="A382" s="13">
        <v>381</v>
      </c>
      <c r="B382" s="122" t="s">
        <v>2588</v>
      </c>
      <c r="C382" s="123" t="s">
        <v>45</v>
      </c>
      <c r="D382" s="123">
        <v>1</v>
      </c>
      <c r="E382" s="123"/>
      <c r="F382" s="123"/>
      <c r="G382" s="123" t="s">
        <v>37</v>
      </c>
      <c r="H382" s="123" t="s">
        <v>42</v>
      </c>
      <c r="I382" s="123" t="s">
        <v>44</v>
      </c>
      <c r="J382" s="123" t="s">
        <v>44</v>
      </c>
      <c r="K382" s="123"/>
      <c r="L382" s="123"/>
      <c r="M382" s="123"/>
      <c r="N382" s="123"/>
      <c r="O382" s="123"/>
      <c r="P382" s="122" t="s">
        <v>2589</v>
      </c>
      <c r="Q382" s="125" t="s">
        <v>1406</v>
      </c>
      <c r="R382" s="124" t="s">
        <v>1428</v>
      </c>
      <c r="S382" s="127" t="s">
        <v>1407</v>
      </c>
      <c r="T382" s="126" t="s">
        <v>266</v>
      </c>
      <c r="U382" s="124" t="s">
        <v>1201</v>
      </c>
      <c r="V382" s="122" t="s">
        <v>731</v>
      </c>
      <c r="W382" s="123"/>
      <c r="X382" s="122"/>
      <c r="Y382" s="122"/>
      <c r="Z382" s="122"/>
      <c r="AA382" s="122"/>
      <c r="AB382" s="122"/>
      <c r="AC382" s="122"/>
      <c r="AD382" s="122"/>
      <c r="AE382" s="122"/>
      <c r="AF382" s="122"/>
      <c r="AG382" s="130" t="s">
        <v>144</v>
      </c>
      <c r="AH382" s="131" t="s">
        <v>2590</v>
      </c>
      <c r="AI382" s="126" t="s">
        <v>270</v>
      </c>
      <c r="AJ382" s="125" t="s">
        <v>80</v>
      </c>
      <c r="AK382" s="126" t="s">
        <v>1202</v>
      </c>
      <c r="AL382" s="122" t="s">
        <v>1429</v>
      </c>
      <c r="AM382" s="124" t="s">
        <v>148</v>
      </c>
      <c r="AN382" s="122" t="s">
        <v>338</v>
      </c>
      <c r="AO382" s="132" t="s">
        <v>806</v>
      </c>
      <c r="AP382" s="132" t="s">
        <v>2844</v>
      </c>
      <c r="AQ382" s="132" t="s">
        <v>349</v>
      </c>
      <c r="AR382" s="134" t="s">
        <v>1060</v>
      </c>
      <c r="AS382" s="13"/>
    </row>
    <row r="383" spans="1:45" ht="15" customHeight="1" x14ac:dyDescent="0.15">
      <c r="A383" s="13">
        <v>382</v>
      </c>
      <c r="B383" s="122" t="s">
        <v>2591</v>
      </c>
      <c r="C383" s="123" t="s">
        <v>45</v>
      </c>
      <c r="D383" s="123">
        <v>0</v>
      </c>
      <c r="E383" s="123"/>
      <c r="F383" s="123"/>
      <c r="G383" s="123" t="s">
        <v>67</v>
      </c>
      <c r="H383" s="123" t="s">
        <v>44</v>
      </c>
      <c r="I383" s="123" t="s">
        <v>40</v>
      </c>
      <c r="J383" s="123" t="s">
        <v>38</v>
      </c>
      <c r="K383" s="123"/>
      <c r="L383" s="123"/>
      <c r="M383" s="123"/>
      <c r="N383" s="123"/>
      <c r="O383" s="123"/>
      <c r="P383" s="122" t="s">
        <v>2592</v>
      </c>
      <c r="Q383" s="126" t="s">
        <v>3814</v>
      </c>
      <c r="R383" s="130" t="s">
        <v>851</v>
      </c>
      <c r="S383" s="135" t="s">
        <v>308</v>
      </c>
      <c r="T383" s="130" t="s">
        <v>2593</v>
      </c>
      <c r="U383" s="137" t="s">
        <v>3269</v>
      </c>
      <c r="V383" s="122" t="s">
        <v>2594</v>
      </c>
      <c r="W383" s="123"/>
      <c r="X383" s="122"/>
      <c r="Y383" s="122"/>
      <c r="Z383" s="122"/>
      <c r="AA383" s="122"/>
      <c r="AB383" s="122"/>
      <c r="AC383" s="122"/>
      <c r="AD383" s="122"/>
      <c r="AE383" s="122"/>
      <c r="AF383" s="122"/>
      <c r="AG383" s="128" t="s">
        <v>95</v>
      </c>
      <c r="AH383" s="122" t="s">
        <v>405</v>
      </c>
      <c r="AI383" s="128" t="s">
        <v>1226</v>
      </c>
      <c r="AJ383" s="126" t="s">
        <v>2595</v>
      </c>
      <c r="AK383" s="135" t="s">
        <v>79</v>
      </c>
      <c r="AL383" s="128" t="s">
        <v>309</v>
      </c>
      <c r="AM383" s="130" t="s">
        <v>4519</v>
      </c>
      <c r="AN383" s="122" t="s">
        <v>63</v>
      </c>
      <c r="AO383" s="132" t="s">
        <v>1859</v>
      </c>
      <c r="AP383" s="132" t="s">
        <v>161</v>
      </c>
      <c r="AQ383" s="122" t="s">
        <v>862</v>
      </c>
      <c r="AR383" s="122" t="s">
        <v>295</v>
      </c>
      <c r="AS383" s="13"/>
    </row>
    <row r="384" spans="1:45" ht="15" customHeight="1" x14ac:dyDescent="0.15">
      <c r="A384" s="13">
        <v>383</v>
      </c>
      <c r="B384" s="122" t="s">
        <v>2596</v>
      </c>
      <c r="C384" s="123" t="s">
        <v>45</v>
      </c>
      <c r="D384" s="123">
        <v>2</v>
      </c>
      <c r="E384" s="123"/>
      <c r="F384" s="123"/>
      <c r="G384" s="123" t="s">
        <v>67</v>
      </c>
      <c r="H384" s="123" t="s">
        <v>42</v>
      </c>
      <c r="I384" s="123" t="s">
        <v>37</v>
      </c>
      <c r="J384" s="123" t="s">
        <v>43</v>
      </c>
      <c r="K384" s="123"/>
      <c r="L384" s="123"/>
      <c r="M384" s="123"/>
      <c r="N384" s="123"/>
      <c r="O384" s="123"/>
      <c r="P384" s="122" t="s">
        <v>4582</v>
      </c>
      <c r="Q384" s="122" t="s">
        <v>3814</v>
      </c>
      <c r="R384" s="122" t="s">
        <v>1914</v>
      </c>
      <c r="S384" s="135" t="s">
        <v>308</v>
      </c>
      <c r="T384" s="126" t="s">
        <v>4640</v>
      </c>
      <c r="U384" s="133" t="s">
        <v>1398</v>
      </c>
      <c r="V384" s="122" t="s">
        <v>3892</v>
      </c>
      <c r="W384" s="123"/>
      <c r="X384" s="122"/>
      <c r="Y384" s="122"/>
      <c r="Z384" s="122"/>
      <c r="AA384" s="122"/>
      <c r="AB384" s="122"/>
      <c r="AC384" s="122"/>
      <c r="AD384" s="122"/>
      <c r="AE384" s="122"/>
      <c r="AF384" s="122"/>
      <c r="AG384" s="128" t="s">
        <v>95</v>
      </c>
      <c r="AH384" s="126" t="s">
        <v>405</v>
      </c>
      <c r="AI384" s="130" t="s">
        <v>129</v>
      </c>
      <c r="AJ384" s="128" t="s">
        <v>900</v>
      </c>
      <c r="AK384" s="135" t="s">
        <v>57</v>
      </c>
      <c r="AL384" s="128" t="s">
        <v>1356</v>
      </c>
      <c r="AM384" s="128" t="s">
        <v>820</v>
      </c>
      <c r="AN384" s="122" t="s">
        <v>4642</v>
      </c>
      <c r="AO384" s="132" t="s">
        <v>1859</v>
      </c>
      <c r="AP384" s="132" t="s">
        <v>64</v>
      </c>
      <c r="AQ384" s="132" t="s">
        <v>366</v>
      </c>
      <c r="AR384" s="122" t="s">
        <v>998</v>
      </c>
      <c r="AS384" s="13"/>
    </row>
    <row r="385" spans="1:45" ht="15" customHeight="1" x14ac:dyDescent="0.15">
      <c r="A385" s="13">
        <v>384</v>
      </c>
      <c r="B385" s="122" t="s">
        <v>2597</v>
      </c>
      <c r="C385" s="123" t="s">
        <v>45</v>
      </c>
      <c r="D385" s="123">
        <v>1</v>
      </c>
      <c r="E385" s="123"/>
      <c r="F385" s="123"/>
      <c r="G385" s="123" t="s">
        <v>37</v>
      </c>
      <c r="H385" s="123" t="s">
        <v>44</v>
      </c>
      <c r="I385" s="123" t="s">
        <v>44</v>
      </c>
      <c r="J385" s="123" t="s">
        <v>43</v>
      </c>
      <c r="K385" s="123"/>
      <c r="L385" s="123"/>
      <c r="M385" s="123"/>
      <c r="N385" s="123"/>
      <c r="O385" s="123"/>
      <c r="P385" s="122" t="s">
        <v>2598</v>
      </c>
      <c r="Q385" s="128" t="s">
        <v>3180</v>
      </c>
      <c r="R385" s="122" t="s">
        <v>1139</v>
      </c>
      <c r="S385" s="142" t="s">
        <v>3438</v>
      </c>
      <c r="T385" s="130" t="s">
        <v>731</v>
      </c>
      <c r="U385" s="125" t="s">
        <v>446</v>
      </c>
      <c r="V385" s="122" t="s">
        <v>403</v>
      </c>
      <c r="W385" s="123" t="s">
        <v>4484</v>
      </c>
      <c r="X385" s="122"/>
      <c r="Y385" s="122"/>
      <c r="Z385" s="122"/>
      <c r="AA385" s="122"/>
      <c r="AB385" s="122"/>
      <c r="AC385" s="122"/>
      <c r="AD385" s="122"/>
      <c r="AE385" s="122"/>
      <c r="AF385" s="122"/>
      <c r="AG385" s="133" t="s">
        <v>57</v>
      </c>
      <c r="AH385" s="122" t="s">
        <v>4503</v>
      </c>
      <c r="AI385" s="126" t="s">
        <v>148</v>
      </c>
      <c r="AJ385" s="122" t="s">
        <v>910</v>
      </c>
      <c r="AK385" s="128" t="s">
        <v>402</v>
      </c>
      <c r="AL385" s="122" t="s">
        <v>947</v>
      </c>
      <c r="AM385" s="127" t="s">
        <v>405</v>
      </c>
      <c r="AN385" s="136" t="s">
        <v>2599</v>
      </c>
      <c r="AO385" s="122" t="s">
        <v>64</v>
      </c>
      <c r="AP385" s="122" t="s">
        <v>464</v>
      </c>
      <c r="AQ385" s="122" t="s">
        <v>475</v>
      </c>
      <c r="AR385" s="122" t="s">
        <v>925</v>
      </c>
      <c r="AS385" s="13"/>
    </row>
    <row r="386" spans="1:45" ht="15" customHeight="1" x14ac:dyDescent="0.15">
      <c r="A386" s="13">
        <v>385</v>
      </c>
      <c r="B386" s="122" t="s">
        <v>2600</v>
      </c>
      <c r="C386" s="123" t="s">
        <v>45</v>
      </c>
      <c r="D386" s="123">
        <v>2</v>
      </c>
      <c r="E386" s="123"/>
      <c r="F386" s="123"/>
      <c r="G386" s="123" t="s">
        <v>44</v>
      </c>
      <c r="H386" s="123" t="s">
        <v>42</v>
      </c>
      <c r="I386" s="123" t="s">
        <v>41</v>
      </c>
      <c r="J386" s="123" t="s">
        <v>136</v>
      </c>
      <c r="K386" s="123"/>
      <c r="L386" s="123"/>
      <c r="M386" s="123"/>
      <c r="N386" s="123"/>
      <c r="O386" s="123"/>
      <c r="P386" s="124" t="s">
        <v>164</v>
      </c>
      <c r="Q386" s="122" t="s">
        <v>166</v>
      </c>
      <c r="R386" s="124" t="s">
        <v>201</v>
      </c>
      <c r="S386" s="126" t="s">
        <v>169</v>
      </c>
      <c r="T386" s="126" t="s">
        <v>170</v>
      </c>
      <c r="U386" s="133" t="s">
        <v>3200</v>
      </c>
      <c r="V386" s="136" t="s">
        <v>2601</v>
      </c>
      <c r="W386" s="123" t="s">
        <v>4485</v>
      </c>
      <c r="X386" s="122"/>
      <c r="Y386" s="122"/>
      <c r="Z386" s="122"/>
      <c r="AA386" s="122"/>
      <c r="AB386" s="122"/>
      <c r="AC386" s="122"/>
      <c r="AD386" s="122"/>
      <c r="AE386" s="122"/>
      <c r="AF386" s="122"/>
      <c r="AG386" s="128" t="s">
        <v>148</v>
      </c>
      <c r="AH386" s="122" t="s">
        <v>469</v>
      </c>
      <c r="AI386" s="125" t="s">
        <v>259</v>
      </c>
      <c r="AJ386" s="122" t="s">
        <v>2584</v>
      </c>
      <c r="AK386" s="133" t="s">
        <v>202</v>
      </c>
      <c r="AL386" s="122" t="s">
        <v>203</v>
      </c>
      <c r="AM386" s="130" t="s">
        <v>1647</v>
      </c>
      <c r="AN386" s="122" t="s">
        <v>2602</v>
      </c>
      <c r="AO386" s="122" t="s">
        <v>349</v>
      </c>
      <c r="AP386" s="122" t="s">
        <v>209</v>
      </c>
      <c r="AQ386" s="132" t="s">
        <v>2195</v>
      </c>
      <c r="AR386" s="122" t="s">
        <v>1166</v>
      </c>
      <c r="AS386" s="13"/>
    </row>
    <row r="387" spans="1:45" ht="15" customHeight="1" x14ac:dyDescent="0.15">
      <c r="A387" s="13">
        <v>386</v>
      </c>
      <c r="B387" s="122" t="s">
        <v>2603</v>
      </c>
      <c r="C387" s="123" t="s">
        <v>45</v>
      </c>
      <c r="D387" s="123">
        <v>0</v>
      </c>
      <c r="E387" s="123"/>
      <c r="F387" s="123"/>
      <c r="G387" s="123" t="s">
        <v>44</v>
      </c>
      <c r="H387" s="123" t="s">
        <v>67</v>
      </c>
      <c r="I387" s="123" t="s">
        <v>40</v>
      </c>
      <c r="J387" s="123" t="s">
        <v>43</v>
      </c>
      <c r="K387" s="123"/>
      <c r="L387" s="123"/>
      <c r="M387" s="123"/>
      <c r="N387" s="123"/>
      <c r="O387" s="123"/>
      <c r="P387" s="122" t="s">
        <v>2604</v>
      </c>
      <c r="Q387" s="125" t="s">
        <v>2605</v>
      </c>
      <c r="R387" s="122" t="s">
        <v>182</v>
      </c>
      <c r="S387" s="127" t="s">
        <v>4521</v>
      </c>
      <c r="T387" s="124" t="s">
        <v>3814</v>
      </c>
      <c r="U387" s="137" t="s">
        <v>155</v>
      </c>
      <c r="V387" s="138" t="s">
        <v>62</v>
      </c>
      <c r="W387" s="123"/>
      <c r="X387" s="122"/>
      <c r="Y387" s="122"/>
      <c r="Z387" s="122"/>
      <c r="AA387" s="122"/>
      <c r="AB387" s="122"/>
      <c r="AC387" s="122"/>
      <c r="AD387" s="122"/>
      <c r="AE387" s="122"/>
      <c r="AF387" s="122"/>
      <c r="AG387" s="130" t="s">
        <v>4641</v>
      </c>
      <c r="AH387" s="131" t="s">
        <v>688</v>
      </c>
      <c r="AI387" s="122" t="s">
        <v>308</v>
      </c>
      <c r="AJ387" s="130" t="s">
        <v>2558</v>
      </c>
      <c r="AK387" s="128" t="s">
        <v>79</v>
      </c>
      <c r="AL387" s="122" t="s">
        <v>388</v>
      </c>
      <c r="AM387" s="128" t="s">
        <v>121</v>
      </c>
      <c r="AN387" s="122" t="s">
        <v>1136</v>
      </c>
      <c r="AO387" s="132" t="s">
        <v>295</v>
      </c>
      <c r="AP387" s="132" t="s">
        <v>161</v>
      </c>
      <c r="AQ387" s="132" t="s">
        <v>134</v>
      </c>
      <c r="AR387" s="122" t="s">
        <v>442</v>
      </c>
      <c r="AS387" s="13"/>
    </row>
    <row r="388" spans="1:45" ht="15" customHeight="1" x14ac:dyDescent="0.15">
      <c r="A388" s="13">
        <v>387</v>
      </c>
      <c r="B388" s="122" t="s">
        <v>2606</v>
      </c>
      <c r="C388" s="123" t="s">
        <v>45</v>
      </c>
      <c r="D388" s="123">
        <v>0</v>
      </c>
      <c r="E388" s="123"/>
      <c r="F388" s="123"/>
      <c r="G388" s="123" t="s">
        <v>37</v>
      </c>
      <c r="H388" s="123" t="s">
        <v>44</v>
      </c>
      <c r="I388" s="123" t="s">
        <v>44</v>
      </c>
      <c r="J388" s="123" t="s">
        <v>44</v>
      </c>
      <c r="K388" s="123"/>
      <c r="L388" s="123"/>
      <c r="M388" s="123"/>
      <c r="N388" s="123"/>
      <c r="O388" s="123"/>
      <c r="P388" s="122" t="s">
        <v>2607</v>
      </c>
      <c r="Q388" s="122" t="s">
        <v>137</v>
      </c>
      <c r="R388" s="130" t="s">
        <v>174</v>
      </c>
      <c r="S388" s="130" t="s">
        <v>3438</v>
      </c>
      <c r="T388" s="122" t="s">
        <v>733</v>
      </c>
      <c r="U388" s="122" t="s">
        <v>175</v>
      </c>
      <c r="V388" s="130" t="s">
        <v>139</v>
      </c>
      <c r="W388" s="123"/>
      <c r="X388" s="122"/>
      <c r="Y388" s="122"/>
      <c r="Z388" s="122"/>
      <c r="AA388" s="122"/>
      <c r="AB388" s="122"/>
      <c r="AC388" s="122"/>
      <c r="AD388" s="122"/>
      <c r="AE388" s="122"/>
      <c r="AF388" s="122"/>
      <c r="AG388" s="128" t="s">
        <v>57</v>
      </c>
      <c r="AH388" s="128" t="s">
        <v>4520</v>
      </c>
      <c r="AI388" s="135" t="s">
        <v>148</v>
      </c>
      <c r="AJ388" s="128" t="s">
        <v>734</v>
      </c>
      <c r="AK388" s="122" t="s">
        <v>3119</v>
      </c>
      <c r="AL388" s="122" t="s">
        <v>176</v>
      </c>
      <c r="AM388" s="126" t="s">
        <v>140</v>
      </c>
      <c r="AN388" s="128" t="s">
        <v>406</v>
      </c>
      <c r="AO388" s="132" t="s">
        <v>64</v>
      </c>
      <c r="AP388" s="132" t="s">
        <v>959</v>
      </c>
      <c r="AQ388" s="122" t="s">
        <v>349</v>
      </c>
      <c r="AR388" s="122" t="s">
        <v>1153</v>
      </c>
      <c r="AS388" s="13"/>
    </row>
    <row r="389" spans="1:45" ht="15" customHeight="1" x14ac:dyDescent="0.15">
      <c r="A389" s="13">
        <v>388</v>
      </c>
      <c r="B389" s="122" t="s">
        <v>2608</v>
      </c>
      <c r="C389" s="123" t="s">
        <v>45</v>
      </c>
      <c r="D389" s="123">
        <v>0</v>
      </c>
      <c r="E389" s="123"/>
      <c r="F389" s="123"/>
      <c r="G389" s="123" t="s">
        <v>40</v>
      </c>
      <c r="H389" s="123" t="s">
        <v>37</v>
      </c>
      <c r="I389" s="123" t="s">
        <v>40</v>
      </c>
      <c r="J389" s="123" t="s">
        <v>42</v>
      </c>
      <c r="K389" s="123"/>
      <c r="L389" s="123"/>
      <c r="M389" s="123"/>
      <c r="N389" s="123"/>
      <c r="O389" s="123"/>
      <c r="P389" s="126" t="s">
        <v>1729</v>
      </c>
      <c r="Q389" s="130" t="s">
        <v>768</v>
      </c>
      <c r="R389" s="130" t="s">
        <v>2609</v>
      </c>
      <c r="S389" s="133" t="s">
        <v>2916</v>
      </c>
      <c r="T389" s="126" t="s">
        <v>3438</v>
      </c>
      <c r="U389" s="128" t="s">
        <v>72</v>
      </c>
      <c r="V389" s="130" t="s">
        <v>2610</v>
      </c>
      <c r="W389" s="123"/>
      <c r="X389" s="122"/>
      <c r="Y389" s="122"/>
      <c r="Z389" s="122"/>
      <c r="AA389" s="122"/>
      <c r="AB389" s="122"/>
      <c r="AC389" s="122"/>
      <c r="AD389" s="122"/>
      <c r="AE389" s="122"/>
      <c r="AF389" s="122"/>
      <c r="AG389" s="133" t="s">
        <v>79</v>
      </c>
      <c r="AH389" s="126" t="s">
        <v>4521</v>
      </c>
      <c r="AI389" s="126" t="s">
        <v>57</v>
      </c>
      <c r="AJ389" s="128" t="s">
        <v>4503</v>
      </c>
      <c r="AK389" s="133" t="s">
        <v>79</v>
      </c>
      <c r="AL389" s="130" t="s">
        <v>562</v>
      </c>
      <c r="AM389" s="128" t="s">
        <v>2319</v>
      </c>
      <c r="AN389" s="122" t="s">
        <v>302</v>
      </c>
      <c r="AO389" s="122" t="s">
        <v>161</v>
      </c>
      <c r="AP389" s="132" t="s">
        <v>161</v>
      </c>
      <c r="AQ389" s="132" t="s">
        <v>418</v>
      </c>
      <c r="AR389" s="122" t="s">
        <v>442</v>
      </c>
      <c r="AS389" s="13"/>
    </row>
    <row r="390" spans="1:45" ht="15" customHeight="1" x14ac:dyDescent="0.15">
      <c r="A390" s="13">
        <v>389</v>
      </c>
      <c r="B390" s="122" t="s">
        <v>2611</v>
      </c>
      <c r="C390" s="123" t="s">
        <v>45</v>
      </c>
      <c r="D390" s="123">
        <v>0</v>
      </c>
      <c r="E390" s="123"/>
      <c r="F390" s="123"/>
      <c r="G390" s="123" t="s">
        <v>37</v>
      </c>
      <c r="H390" s="123" t="s">
        <v>40</v>
      </c>
      <c r="I390" s="123" t="s">
        <v>40</v>
      </c>
      <c r="J390" s="123" t="s">
        <v>37</v>
      </c>
      <c r="K390" s="123"/>
      <c r="L390" s="123"/>
      <c r="M390" s="123"/>
      <c r="N390" s="123"/>
      <c r="O390" s="123"/>
      <c r="P390" s="122" t="s">
        <v>703</v>
      </c>
      <c r="Q390" s="124" t="s">
        <v>3438</v>
      </c>
      <c r="R390" s="122" t="s">
        <v>3269</v>
      </c>
      <c r="S390" s="133" t="s">
        <v>57</v>
      </c>
      <c r="T390" s="132" t="s">
        <v>79</v>
      </c>
      <c r="U390" s="130" t="s">
        <v>79</v>
      </c>
      <c r="V390" s="130" t="s">
        <v>381</v>
      </c>
      <c r="W390" s="123"/>
      <c r="X390" s="122"/>
      <c r="Y390" s="122"/>
      <c r="Z390" s="122"/>
      <c r="AA390" s="122"/>
      <c r="AB390" s="122"/>
      <c r="AC390" s="122"/>
      <c r="AD390" s="122"/>
      <c r="AE390" s="122"/>
      <c r="AF390" s="122"/>
      <c r="AG390" s="135" t="s">
        <v>144</v>
      </c>
      <c r="AH390" s="130" t="s">
        <v>145</v>
      </c>
      <c r="AI390" s="129" t="s">
        <v>115</v>
      </c>
      <c r="AJ390" s="128" t="s">
        <v>688</v>
      </c>
      <c r="AK390" s="128" t="s">
        <v>115</v>
      </c>
      <c r="AL390" s="136" t="s">
        <v>116</v>
      </c>
      <c r="AM390" s="128" t="s">
        <v>57</v>
      </c>
      <c r="AN390" s="122" t="s">
        <v>4390</v>
      </c>
      <c r="AO390" s="132" t="s">
        <v>64</v>
      </c>
      <c r="AP390" s="132" t="s">
        <v>161</v>
      </c>
      <c r="AQ390" s="132" t="s">
        <v>64</v>
      </c>
      <c r="AR390" s="122" t="s">
        <v>584</v>
      </c>
      <c r="AS390" s="13"/>
    </row>
    <row r="391" spans="1:45" ht="15" customHeight="1" x14ac:dyDescent="0.15">
      <c r="A391" s="13">
        <v>390</v>
      </c>
      <c r="B391" s="122" t="s">
        <v>2612</v>
      </c>
      <c r="C391" s="123" t="s">
        <v>45</v>
      </c>
      <c r="D391" s="123">
        <v>2</v>
      </c>
      <c r="E391" s="123"/>
      <c r="F391" s="123"/>
      <c r="G391" s="123" t="s">
        <v>40</v>
      </c>
      <c r="H391" s="123" t="s">
        <v>44</v>
      </c>
      <c r="I391" s="123" t="s">
        <v>40</v>
      </c>
      <c r="J391" s="123" t="s">
        <v>67</v>
      </c>
      <c r="K391" s="123"/>
      <c r="L391" s="123"/>
      <c r="M391" s="123"/>
      <c r="N391" s="123"/>
      <c r="O391" s="123"/>
      <c r="P391" s="122" t="s">
        <v>2098</v>
      </c>
      <c r="Q391" s="125" t="s">
        <v>248</v>
      </c>
      <c r="R391" s="122" t="s">
        <v>2613</v>
      </c>
      <c r="S391" s="128" t="s">
        <v>253</v>
      </c>
      <c r="T391" s="130" t="s">
        <v>82</v>
      </c>
      <c r="U391" s="122" t="s">
        <v>72</v>
      </c>
      <c r="V391" s="128" t="s">
        <v>3022</v>
      </c>
      <c r="W391" s="123"/>
      <c r="X391" s="122"/>
      <c r="Y391" s="122"/>
      <c r="Z391" s="122"/>
      <c r="AA391" s="122"/>
      <c r="AB391" s="122"/>
      <c r="AC391" s="122"/>
      <c r="AD391" s="122"/>
      <c r="AE391" s="122"/>
      <c r="AF391" s="122"/>
      <c r="AG391" s="125" t="s">
        <v>79</v>
      </c>
      <c r="AH391" s="128" t="s">
        <v>479</v>
      </c>
      <c r="AI391" s="130" t="s">
        <v>148</v>
      </c>
      <c r="AJ391" s="133" t="s">
        <v>266</v>
      </c>
      <c r="AK391" s="128" t="s">
        <v>79</v>
      </c>
      <c r="AL391" s="128" t="s">
        <v>4165</v>
      </c>
      <c r="AM391" s="133" t="s">
        <v>77</v>
      </c>
      <c r="AN391" s="133" t="s">
        <v>2614</v>
      </c>
      <c r="AO391" s="132" t="s">
        <v>161</v>
      </c>
      <c r="AP391" s="132" t="s">
        <v>161</v>
      </c>
      <c r="AQ391" s="132" t="s">
        <v>85</v>
      </c>
      <c r="AR391" s="122" t="s">
        <v>2844</v>
      </c>
      <c r="AS391" s="13"/>
    </row>
    <row r="392" spans="1:45" ht="15" customHeight="1" x14ac:dyDescent="0.15">
      <c r="A392" s="13">
        <v>391</v>
      </c>
      <c r="B392" s="122" t="s">
        <v>2615</v>
      </c>
      <c r="C392" s="123" t="s">
        <v>45</v>
      </c>
      <c r="D392" s="123">
        <v>0</v>
      </c>
      <c r="E392" s="123"/>
      <c r="F392" s="123"/>
      <c r="G392" s="123" t="s">
        <v>40</v>
      </c>
      <c r="H392" s="123" t="s">
        <v>120</v>
      </c>
      <c r="I392" s="123" t="s">
        <v>87</v>
      </c>
      <c r="J392" s="123" t="s">
        <v>200</v>
      </c>
      <c r="K392" s="123"/>
      <c r="L392" s="123"/>
      <c r="M392" s="123"/>
      <c r="N392" s="123"/>
      <c r="O392" s="123"/>
      <c r="P392" s="124" t="s">
        <v>789</v>
      </c>
      <c r="Q392" s="125" t="s">
        <v>216</v>
      </c>
      <c r="R392" s="130" t="s">
        <v>2616</v>
      </c>
      <c r="S392" s="128" t="s">
        <v>222</v>
      </c>
      <c r="T392" s="128" t="s">
        <v>4557</v>
      </c>
      <c r="U392" s="128" t="s">
        <v>2617</v>
      </c>
      <c r="V392" s="133" t="s">
        <v>741</v>
      </c>
      <c r="W392" s="123"/>
      <c r="X392" s="122"/>
      <c r="Y392" s="122"/>
      <c r="Z392" s="122"/>
      <c r="AA392" s="122"/>
      <c r="AB392" s="122"/>
      <c r="AC392" s="122"/>
      <c r="AD392" s="122"/>
      <c r="AE392" s="122"/>
      <c r="AF392" s="122"/>
      <c r="AG392" s="125" t="s">
        <v>79</v>
      </c>
      <c r="AH392" s="128" t="s">
        <v>300</v>
      </c>
      <c r="AI392" s="128" t="s">
        <v>1645</v>
      </c>
      <c r="AJ392" s="126" t="s">
        <v>1646</v>
      </c>
      <c r="AK392" s="125" t="s">
        <v>108</v>
      </c>
      <c r="AL392" s="122" t="s">
        <v>3269</v>
      </c>
      <c r="AM392" s="130" t="s">
        <v>344</v>
      </c>
      <c r="AN392" s="122" t="s">
        <v>2618</v>
      </c>
      <c r="AO392" s="132" t="s">
        <v>161</v>
      </c>
      <c r="AP392" s="132" t="s">
        <v>105</v>
      </c>
      <c r="AQ392" s="122" t="s">
        <v>1166</v>
      </c>
      <c r="AR392" s="122" t="s">
        <v>418</v>
      </c>
      <c r="AS392" s="13"/>
    </row>
    <row r="393" spans="1:45" ht="15" customHeight="1" x14ac:dyDescent="0.15">
      <c r="A393" s="13">
        <v>392</v>
      </c>
      <c r="B393" s="122" t="s">
        <v>2619</v>
      </c>
      <c r="C393" s="123" t="s">
        <v>45</v>
      </c>
      <c r="D393" s="123">
        <v>0</v>
      </c>
      <c r="E393" s="123"/>
      <c r="F393" s="123"/>
      <c r="G393" s="123" t="s">
        <v>41</v>
      </c>
      <c r="H393" s="123" t="s">
        <v>37</v>
      </c>
      <c r="I393" s="123" t="s">
        <v>40</v>
      </c>
      <c r="J393" s="123" t="s">
        <v>43</v>
      </c>
      <c r="K393" s="123"/>
      <c r="L393" s="123"/>
      <c r="M393" s="123"/>
      <c r="N393" s="123"/>
      <c r="O393" s="123"/>
      <c r="P393" s="122" t="s">
        <v>2620</v>
      </c>
      <c r="Q393" s="122" t="s">
        <v>669</v>
      </c>
      <c r="R393" s="136" t="s">
        <v>2621</v>
      </c>
      <c r="S393" s="122" t="s">
        <v>562</v>
      </c>
      <c r="T393" s="122" t="s">
        <v>49</v>
      </c>
      <c r="U393" s="130" t="s">
        <v>79</v>
      </c>
      <c r="V393" s="128" t="s">
        <v>403</v>
      </c>
      <c r="W393" s="123"/>
      <c r="X393" s="122"/>
      <c r="Y393" s="122"/>
      <c r="Z393" s="122"/>
      <c r="AA393" s="122"/>
      <c r="AB393" s="122"/>
      <c r="AC393" s="122"/>
      <c r="AD393" s="122"/>
      <c r="AE393" s="122"/>
      <c r="AF393" s="122"/>
      <c r="AG393" s="133" t="s">
        <v>3346</v>
      </c>
      <c r="AH393" s="133" t="s">
        <v>644</v>
      </c>
      <c r="AI393" s="137" t="s">
        <v>57</v>
      </c>
      <c r="AJ393" s="122" t="s">
        <v>2622</v>
      </c>
      <c r="AK393" s="128" t="s">
        <v>115</v>
      </c>
      <c r="AL393" s="122" t="s">
        <v>1007</v>
      </c>
      <c r="AM393" s="126" t="s">
        <v>405</v>
      </c>
      <c r="AN393" s="122" t="s">
        <v>282</v>
      </c>
      <c r="AO393" s="132" t="s">
        <v>209</v>
      </c>
      <c r="AP393" s="132" t="s">
        <v>161</v>
      </c>
      <c r="AQ393" s="122" t="s">
        <v>475</v>
      </c>
      <c r="AR393" s="122" t="s">
        <v>766</v>
      </c>
      <c r="AS393" s="13"/>
    </row>
    <row r="394" spans="1:45" ht="15" customHeight="1" x14ac:dyDescent="0.15">
      <c r="A394" s="13">
        <v>393</v>
      </c>
      <c r="B394" s="122" t="s">
        <v>2623</v>
      </c>
      <c r="C394" s="123" t="s">
        <v>45</v>
      </c>
      <c r="D394" s="123">
        <v>2</v>
      </c>
      <c r="E394" s="123"/>
      <c r="F394" s="123"/>
      <c r="G394" s="123" t="s">
        <v>37</v>
      </c>
      <c r="H394" s="123" t="s">
        <v>42</v>
      </c>
      <c r="I394" s="123" t="s">
        <v>44</v>
      </c>
      <c r="J394" s="123" t="s">
        <v>40</v>
      </c>
      <c r="K394" s="123"/>
      <c r="L394" s="123"/>
      <c r="M394" s="123"/>
      <c r="N394" s="123"/>
      <c r="O394" s="123"/>
      <c r="P394" s="122" t="s">
        <v>137</v>
      </c>
      <c r="Q394" s="124" t="s">
        <v>3438</v>
      </c>
      <c r="R394" s="122" t="s">
        <v>1731</v>
      </c>
      <c r="S394" s="129" t="s">
        <v>57</v>
      </c>
      <c r="T394" s="122" t="s">
        <v>4520</v>
      </c>
      <c r="U394" s="125" t="s">
        <v>82</v>
      </c>
      <c r="V394" s="128" t="s">
        <v>264</v>
      </c>
      <c r="W394" s="123"/>
      <c r="X394" s="122"/>
      <c r="Y394" s="122"/>
      <c r="Z394" s="122"/>
      <c r="AA394" s="122"/>
      <c r="AB394" s="122"/>
      <c r="AC394" s="122"/>
      <c r="AD394" s="122"/>
      <c r="AE394" s="122"/>
      <c r="AF394" s="122"/>
      <c r="AG394" s="128" t="s">
        <v>144</v>
      </c>
      <c r="AH394" s="128" t="s">
        <v>145</v>
      </c>
      <c r="AI394" s="130" t="s">
        <v>146</v>
      </c>
      <c r="AJ394" s="122" t="s">
        <v>147</v>
      </c>
      <c r="AK394" s="135" t="s">
        <v>148</v>
      </c>
      <c r="AL394" s="122" t="s">
        <v>3200</v>
      </c>
      <c r="AM394" s="122" t="s">
        <v>79</v>
      </c>
      <c r="AN394" s="128" t="s">
        <v>169</v>
      </c>
      <c r="AO394" s="132" t="s">
        <v>64</v>
      </c>
      <c r="AP394" s="132" t="s">
        <v>349</v>
      </c>
      <c r="AQ394" s="132" t="s">
        <v>161</v>
      </c>
      <c r="AR394" s="134" t="s">
        <v>349</v>
      </c>
      <c r="AS394" s="13"/>
    </row>
    <row r="395" spans="1:45" ht="15" customHeight="1" x14ac:dyDescent="0.15">
      <c r="A395" s="13">
        <v>394</v>
      </c>
      <c r="B395" s="122" t="s">
        <v>2624</v>
      </c>
      <c r="C395" s="123" t="s">
        <v>45</v>
      </c>
      <c r="D395" s="123">
        <v>1</v>
      </c>
      <c r="E395" s="123"/>
      <c r="F395" s="123"/>
      <c r="G395" s="123" t="s">
        <v>37</v>
      </c>
      <c r="H395" s="123" t="s">
        <v>43</v>
      </c>
      <c r="I395" s="123" t="s">
        <v>44</v>
      </c>
      <c r="J395" s="123" t="s">
        <v>37</v>
      </c>
      <c r="K395" s="123"/>
      <c r="L395" s="123"/>
      <c r="M395" s="123"/>
      <c r="N395" s="123"/>
      <c r="O395" s="123"/>
      <c r="P395" s="122" t="s">
        <v>3180</v>
      </c>
      <c r="Q395" s="122" t="s">
        <v>3438</v>
      </c>
      <c r="R395" s="122" t="s">
        <v>2625</v>
      </c>
      <c r="S395" s="130" t="s">
        <v>57</v>
      </c>
      <c r="T395" s="126" t="s">
        <v>4503</v>
      </c>
      <c r="U395" s="130" t="s">
        <v>82</v>
      </c>
      <c r="V395" s="122" t="s">
        <v>1838</v>
      </c>
      <c r="W395" s="123" t="s">
        <v>4484</v>
      </c>
      <c r="X395" s="122"/>
      <c r="Y395" s="122"/>
      <c r="Z395" s="122"/>
      <c r="AA395" s="122"/>
      <c r="AB395" s="122"/>
      <c r="AC395" s="122"/>
      <c r="AD395" s="122"/>
      <c r="AE395" s="122"/>
      <c r="AF395" s="122"/>
      <c r="AG395" s="130" t="s">
        <v>144</v>
      </c>
      <c r="AH395" s="122" t="s">
        <v>145</v>
      </c>
      <c r="AI395" s="122" t="s">
        <v>563</v>
      </c>
      <c r="AJ395" s="122" t="s">
        <v>769</v>
      </c>
      <c r="AK395" s="128" t="s">
        <v>148</v>
      </c>
      <c r="AL395" s="122" t="s">
        <v>79</v>
      </c>
      <c r="AM395" s="122" t="s">
        <v>57</v>
      </c>
      <c r="AN395" s="122" t="s">
        <v>318</v>
      </c>
      <c r="AO395" s="122" t="s">
        <v>64</v>
      </c>
      <c r="AP395" s="132" t="s">
        <v>349</v>
      </c>
      <c r="AQ395" s="122" t="s">
        <v>64</v>
      </c>
      <c r="AR395" s="122" t="s">
        <v>584</v>
      </c>
      <c r="AS395" s="13"/>
    </row>
    <row r="396" spans="1:45" ht="15" customHeight="1" x14ac:dyDescent="0.15">
      <c r="A396" s="13">
        <v>395</v>
      </c>
      <c r="B396" s="122" t="s">
        <v>2626</v>
      </c>
      <c r="C396" s="123" t="s">
        <v>45</v>
      </c>
      <c r="D396" s="123">
        <v>2</v>
      </c>
      <c r="E396" s="123"/>
      <c r="F396" s="123"/>
      <c r="G396" s="123" t="s">
        <v>67</v>
      </c>
      <c r="H396" s="123" t="s">
        <v>40</v>
      </c>
      <c r="I396" s="123" t="s">
        <v>40</v>
      </c>
      <c r="J396" s="123" t="s">
        <v>37</v>
      </c>
      <c r="K396" s="123"/>
      <c r="L396" s="123"/>
      <c r="M396" s="123"/>
      <c r="N396" s="123"/>
      <c r="O396" s="123"/>
      <c r="P396" s="122" t="s">
        <v>2627</v>
      </c>
      <c r="Q396" s="127" t="s">
        <v>325</v>
      </c>
      <c r="R396" s="122" t="s">
        <v>2628</v>
      </c>
      <c r="S396" s="130" t="s">
        <v>3022</v>
      </c>
      <c r="T396" s="122" t="s">
        <v>934</v>
      </c>
      <c r="U396" s="125" t="s">
        <v>79</v>
      </c>
      <c r="V396" s="122" t="s">
        <v>4642</v>
      </c>
      <c r="W396" s="123"/>
      <c r="X396" s="122"/>
      <c r="Y396" s="122"/>
      <c r="Z396" s="122"/>
      <c r="AA396" s="122"/>
      <c r="AB396" s="122"/>
      <c r="AC396" s="122"/>
      <c r="AD396" s="122"/>
      <c r="AE396" s="122"/>
      <c r="AF396" s="122"/>
      <c r="AG396" s="128" t="s">
        <v>77</v>
      </c>
      <c r="AH396" s="122" t="s">
        <v>3438</v>
      </c>
      <c r="AI396" s="125" t="s">
        <v>72</v>
      </c>
      <c r="AJ396" s="122" t="s">
        <v>1345</v>
      </c>
      <c r="AK396" s="128" t="s">
        <v>115</v>
      </c>
      <c r="AL396" s="128" t="s">
        <v>108</v>
      </c>
      <c r="AM396" s="122" t="s">
        <v>307</v>
      </c>
      <c r="AN396" s="122" t="s">
        <v>183</v>
      </c>
      <c r="AO396" s="132" t="s">
        <v>85</v>
      </c>
      <c r="AP396" s="132" t="s">
        <v>161</v>
      </c>
      <c r="AQ396" s="132" t="s">
        <v>998</v>
      </c>
      <c r="AR396" s="134" t="s">
        <v>187</v>
      </c>
      <c r="AS396" s="13"/>
    </row>
    <row r="397" spans="1:45" ht="15" customHeight="1" x14ac:dyDescent="0.15">
      <c r="A397" s="13">
        <v>396</v>
      </c>
      <c r="B397" s="122" t="s">
        <v>2629</v>
      </c>
      <c r="C397" s="123" t="s">
        <v>45</v>
      </c>
      <c r="D397" s="123">
        <v>1</v>
      </c>
      <c r="E397" s="123"/>
      <c r="F397" s="123"/>
      <c r="G397" s="123" t="s">
        <v>40</v>
      </c>
      <c r="H397" s="123" t="s">
        <v>42</v>
      </c>
      <c r="I397" s="123" t="s">
        <v>67</v>
      </c>
      <c r="J397" s="123" t="s">
        <v>67</v>
      </c>
      <c r="K397" s="123"/>
      <c r="L397" s="123"/>
      <c r="M397" s="123"/>
      <c r="N397" s="123"/>
      <c r="O397" s="123"/>
      <c r="P397" s="122" t="s">
        <v>2630</v>
      </c>
      <c r="Q397" s="128" t="s">
        <v>2631</v>
      </c>
      <c r="R397" s="124" t="s">
        <v>379</v>
      </c>
      <c r="S397" s="133" t="s">
        <v>2632</v>
      </c>
      <c r="T397" s="130" t="s">
        <v>2633</v>
      </c>
      <c r="U397" s="128" t="s">
        <v>3022</v>
      </c>
      <c r="V397" s="122" t="s">
        <v>304</v>
      </c>
      <c r="W397" s="123"/>
      <c r="X397" s="122"/>
      <c r="Y397" s="122"/>
      <c r="Z397" s="122"/>
      <c r="AA397" s="122"/>
      <c r="AB397" s="122"/>
      <c r="AC397" s="122"/>
      <c r="AD397" s="122"/>
      <c r="AE397" s="122"/>
      <c r="AF397" s="122"/>
      <c r="AG397" s="125" t="s">
        <v>155</v>
      </c>
      <c r="AH397" s="122" t="s">
        <v>4251</v>
      </c>
      <c r="AI397" s="130" t="s">
        <v>2319</v>
      </c>
      <c r="AJ397" s="122" t="s">
        <v>3316</v>
      </c>
      <c r="AK397" s="130" t="s">
        <v>77</v>
      </c>
      <c r="AL397" s="122" t="s">
        <v>264</v>
      </c>
      <c r="AM397" s="122" t="s">
        <v>3814</v>
      </c>
      <c r="AN397" s="125" t="s">
        <v>4251</v>
      </c>
      <c r="AO397" s="132" t="s">
        <v>161</v>
      </c>
      <c r="AP397" s="132" t="s">
        <v>85</v>
      </c>
      <c r="AQ397" s="132" t="s">
        <v>1859</v>
      </c>
      <c r="AR397" s="122" t="s">
        <v>322</v>
      </c>
      <c r="AS397" s="13"/>
    </row>
    <row r="398" spans="1:45" ht="15" customHeight="1" x14ac:dyDescent="0.15">
      <c r="A398" s="13">
        <v>397</v>
      </c>
      <c r="B398" s="122" t="s">
        <v>2634</v>
      </c>
      <c r="C398" s="123" t="s">
        <v>45</v>
      </c>
      <c r="D398" s="123">
        <v>0</v>
      </c>
      <c r="E398" s="123"/>
      <c r="F398" s="123"/>
      <c r="G398" s="123" t="s">
        <v>44</v>
      </c>
      <c r="H398" s="123" t="s">
        <v>37</v>
      </c>
      <c r="I398" s="123" t="s">
        <v>40</v>
      </c>
      <c r="J398" s="123" t="s">
        <v>39</v>
      </c>
      <c r="K398" s="123"/>
      <c r="L398" s="123"/>
      <c r="M398" s="123"/>
      <c r="N398" s="123"/>
      <c r="O398" s="123"/>
      <c r="P398" s="122" t="s">
        <v>2635</v>
      </c>
      <c r="Q398" s="130" t="s">
        <v>4641</v>
      </c>
      <c r="R398" s="122" t="s">
        <v>1131</v>
      </c>
      <c r="S398" s="133" t="s">
        <v>287</v>
      </c>
      <c r="T398" s="122" t="s">
        <v>4642</v>
      </c>
      <c r="U398" s="130" t="s">
        <v>79</v>
      </c>
      <c r="V398" s="122" t="s">
        <v>3760</v>
      </c>
      <c r="W398" s="123" t="s">
        <v>4486</v>
      </c>
      <c r="X398" s="122"/>
      <c r="Y398" s="122"/>
      <c r="Z398" s="122"/>
      <c r="AA398" s="122"/>
      <c r="AB398" s="122"/>
      <c r="AC398" s="122"/>
      <c r="AD398" s="122"/>
      <c r="AE398" s="122"/>
      <c r="AF398" s="122"/>
      <c r="AG398" s="133" t="s">
        <v>193</v>
      </c>
      <c r="AH398" s="126" t="s">
        <v>196</v>
      </c>
      <c r="AI398" s="126" t="s">
        <v>307</v>
      </c>
      <c r="AJ398" s="122" t="s">
        <v>2636</v>
      </c>
      <c r="AK398" s="128" t="s">
        <v>115</v>
      </c>
      <c r="AL398" s="128" t="s">
        <v>334</v>
      </c>
      <c r="AM398" s="126" t="s">
        <v>900</v>
      </c>
      <c r="AN398" s="122" t="s">
        <v>912</v>
      </c>
      <c r="AO398" s="122" t="s">
        <v>295</v>
      </c>
      <c r="AP398" s="132" t="s">
        <v>161</v>
      </c>
      <c r="AQ398" s="122" t="s">
        <v>1170</v>
      </c>
      <c r="AR398" s="122" t="s">
        <v>1104</v>
      </c>
      <c r="AS398" s="13"/>
    </row>
    <row r="399" spans="1:45" ht="15" customHeight="1" x14ac:dyDescent="0.15">
      <c r="A399" s="13">
        <v>398</v>
      </c>
      <c r="B399" s="122" t="s">
        <v>2637</v>
      </c>
      <c r="C399" s="123" t="s">
        <v>45</v>
      </c>
      <c r="D399" s="123">
        <v>0</v>
      </c>
      <c r="E399" s="123"/>
      <c r="F399" s="123"/>
      <c r="G399" s="123" t="s">
        <v>40</v>
      </c>
      <c r="H399" s="123" t="s">
        <v>136</v>
      </c>
      <c r="I399" s="123" t="s">
        <v>37</v>
      </c>
      <c r="J399" s="123" t="s">
        <v>44</v>
      </c>
      <c r="K399" s="123"/>
      <c r="L399" s="123"/>
      <c r="M399" s="123"/>
      <c r="N399" s="123"/>
      <c r="O399" s="123"/>
      <c r="P399" s="122" t="s">
        <v>248</v>
      </c>
      <c r="Q399" s="122" t="s">
        <v>253</v>
      </c>
      <c r="R399" s="122" t="s">
        <v>2638</v>
      </c>
      <c r="S399" s="129" t="s">
        <v>79</v>
      </c>
      <c r="T399" s="130" t="s">
        <v>479</v>
      </c>
      <c r="U399" s="122" t="s">
        <v>2234</v>
      </c>
      <c r="V399" s="122" t="s">
        <v>2639</v>
      </c>
      <c r="W399" s="123"/>
      <c r="X399" s="122"/>
      <c r="Y399" s="122"/>
      <c r="Z399" s="122"/>
      <c r="AA399" s="122"/>
      <c r="AB399" s="122"/>
      <c r="AC399" s="122"/>
      <c r="AD399" s="122"/>
      <c r="AE399" s="122"/>
      <c r="AF399" s="122"/>
      <c r="AG399" s="128" t="s">
        <v>115</v>
      </c>
      <c r="AH399" s="130" t="s">
        <v>927</v>
      </c>
      <c r="AI399" s="122" t="s">
        <v>928</v>
      </c>
      <c r="AJ399" s="128" t="s">
        <v>929</v>
      </c>
      <c r="AK399" s="132" t="s">
        <v>307</v>
      </c>
      <c r="AL399" s="122" t="s">
        <v>258</v>
      </c>
      <c r="AM399" s="128" t="s">
        <v>169</v>
      </c>
      <c r="AN399" s="122" t="s">
        <v>2640</v>
      </c>
      <c r="AO399" s="132" t="s">
        <v>161</v>
      </c>
      <c r="AP399" s="122" t="s">
        <v>560</v>
      </c>
      <c r="AQ399" s="122" t="s">
        <v>349</v>
      </c>
      <c r="AR399" s="122" t="s">
        <v>584</v>
      </c>
      <c r="AS399" s="13"/>
    </row>
    <row r="400" spans="1:45" ht="15" customHeight="1" x14ac:dyDescent="0.15">
      <c r="A400" s="13">
        <v>399</v>
      </c>
      <c r="B400" s="122" t="s">
        <v>2641</v>
      </c>
      <c r="C400" s="123" t="s">
        <v>45</v>
      </c>
      <c r="D400" s="123">
        <v>2</v>
      </c>
      <c r="E400" s="123"/>
      <c r="F400" s="123"/>
      <c r="G400" s="123" t="s">
        <v>67</v>
      </c>
      <c r="H400" s="123" t="s">
        <v>40</v>
      </c>
      <c r="I400" s="123" t="s">
        <v>41</v>
      </c>
      <c r="J400" s="123" t="s">
        <v>44</v>
      </c>
      <c r="K400" s="123"/>
      <c r="L400" s="123"/>
      <c r="M400" s="123"/>
      <c r="N400" s="123"/>
      <c r="O400" s="123"/>
      <c r="P400" s="122" t="s">
        <v>2642</v>
      </c>
      <c r="Q400" s="126" t="s">
        <v>3022</v>
      </c>
      <c r="R400" s="124" t="s">
        <v>669</v>
      </c>
      <c r="S400" s="130" t="s">
        <v>77</v>
      </c>
      <c r="T400" s="126" t="s">
        <v>264</v>
      </c>
      <c r="U400" s="122" t="s">
        <v>562</v>
      </c>
      <c r="V400" s="136" t="s">
        <v>3345</v>
      </c>
      <c r="W400" s="123"/>
      <c r="X400" s="122"/>
      <c r="Y400" s="122"/>
      <c r="Z400" s="122"/>
      <c r="AA400" s="122"/>
      <c r="AB400" s="122"/>
      <c r="AC400" s="122"/>
      <c r="AD400" s="122"/>
      <c r="AE400" s="122"/>
      <c r="AF400" s="122"/>
      <c r="AG400" s="128" t="s">
        <v>95</v>
      </c>
      <c r="AH400" s="128" t="s">
        <v>189</v>
      </c>
      <c r="AI400" s="130" t="s">
        <v>79</v>
      </c>
      <c r="AJ400" s="122" t="s">
        <v>1398</v>
      </c>
      <c r="AK400" s="126" t="s">
        <v>3346</v>
      </c>
      <c r="AL400" s="128" t="s">
        <v>644</v>
      </c>
      <c r="AM400" s="122" t="s">
        <v>81</v>
      </c>
      <c r="AN400" s="122" t="s">
        <v>79</v>
      </c>
      <c r="AO400" s="132" t="s">
        <v>85</v>
      </c>
      <c r="AP400" s="122" t="s">
        <v>209</v>
      </c>
      <c r="AQ400" s="132" t="s">
        <v>349</v>
      </c>
      <c r="AR400" s="134" t="s">
        <v>161</v>
      </c>
      <c r="AS400" s="13"/>
    </row>
    <row r="401" spans="1:45" ht="15" customHeight="1" x14ac:dyDescent="0.15">
      <c r="A401" s="13">
        <v>400</v>
      </c>
      <c r="B401" s="122" t="s">
        <v>2643</v>
      </c>
      <c r="C401" s="123" t="s">
        <v>45</v>
      </c>
      <c r="D401" s="123">
        <v>2</v>
      </c>
      <c r="E401" s="123"/>
      <c r="F401" s="123"/>
      <c r="G401" s="123" t="s">
        <v>37</v>
      </c>
      <c r="H401" s="123" t="s">
        <v>41</v>
      </c>
      <c r="I401" s="123" t="s">
        <v>37</v>
      </c>
      <c r="J401" s="123" t="s">
        <v>67</v>
      </c>
      <c r="K401" s="123"/>
      <c r="L401" s="123"/>
      <c r="M401" s="123"/>
      <c r="N401" s="123"/>
      <c r="O401" s="123"/>
      <c r="P401" s="122" t="s">
        <v>477</v>
      </c>
      <c r="Q401" s="133" t="s">
        <v>137</v>
      </c>
      <c r="R401" s="122" t="s">
        <v>607</v>
      </c>
      <c r="S401" s="128" t="s">
        <v>3438</v>
      </c>
      <c r="T401" s="122" t="s">
        <v>250</v>
      </c>
      <c r="U401" s="130" t="s">
        <v>3153</v>
      </c>
      <c r="V401" s="130" t="s">
        <v>650</v>
      </c>
      <c r="W401" s="123" t="s">
        <v>4138</v>
      </c>
      <c r="X401" s="122"/>
      <c r="Y401" s="122"/>
      <c r="Z401" s="122"/>
      <c r="AA401" s="122"/>
      <c r="AB401" s="122"/>
      <c r="AC401" s="122"/>
      <c r="AD401" s="122"/>
      <c r="AE401" s="122"/>
      <c r="AF401" s="122"/>
      <c r="AG401" s="125" t="s">
        <v>57</v>
      </c>
      <c r="AH401" s="125" t="s">
        <v>4520</v>
      </c>
      <c r="AI401" s="125" t="s">
        <v>478</v>
      </c>
      <c r="AJ401" s="122" t="s">
        <v>4750</v>
      </c>
      <c r="AK401" s="122" t="s">
        <v>49</v>
      </c>
      <c r="AL401" s="128" t="s">
        <v>609</v>
      </c>
      <c r="AM401" s="125" t="s">
        <v>651</v>
      </c>
      <c r="AN401" s="122" t="s">
        <v>653</v>
      </c>
      <c r="AO401" s="122" t="s">
        <v>64</v>
      </c>
      <c r="AP401" s="122" t="s">
        <v>64</v>
      </c>
      <c r="AQ401" s="122" t="s">
        <v>85</v>
      </c>
      <c r="AR401" s="122" t="s">
        <v>64</v>
      </c>
      <c r="AS401" s="13"/>
    </row>
    <row r="402" spans="1:45" ht="15" customHeight="1" x14ac:dyDescent="0.15">
      <c r="A402" s="13">
        <v>401</v>
      </c>
      <c r="B402" s="122" t="s">
        <v>2644</v>
      </c>
      <c r="C402" s="123" t="s">
        <v>45</v>
      </c>
      <c r="D402" s="123">
        <v>2</v>
      </c>
      <c r="E402" s="123"/>
      <c r="F402" s="123"/>
      <c r="G402" s="123" t="s">
        <v>40</v>
      </c>
      <c r="H402" s="123" t="s">
        <v>44</v>
      </c>
      <c r="I402" s="123" t="s">
        <v>40</v>
      </c>
      <c r="J402" s="123" t="s">
        <v>41</v>
      </c>
      <c r="K402" s="123"/>
      <c r="L402" s="123"/>
      <c r="M402" s="123"/>
      <c r="N402" s="123"/>
      <c r="O402" s="123"/>
      <c r="P402" s="122" t="s">
        <v>1205</v>
      </c>
      <c r="Q402" s="130" t="s">
        <v>2916</v>
      </c>
      <c r="R402" s="122" t="s">
        <v>810</v>
      </c>
      <c r="S402" s="128" t="s">
        <v>79</v>
      </c>
      <c r="T402" s="122" t="s">
        <v>4387</v>
      </c>
      <c r="U402" s="122" t="s">
        <v>3269</v>
      </c>
      <c r="V402" s="137" t="s">
        <v>982</v>
      </c>
      <c r="W402" s="123"/>
      <c r="X402" s="122"/>
      <c r="Y402" s="122"/>
      <c r="Z402" s="122"/>
      <c r="AA402" s="122"/>
      <c r="AB402" s="122"/>
      <c r="AC402" s="122"/>
      <c r="AD402" s="122"/>
      <c r="AE402" s="122"/>
      <c r="AF402" s="122"/>
      <c r="AG402" s="125" t="s">
        <v>115</v>
      </c>
      <c r="AH402" s="122" t="s">
        <v>381</v>
      </c>
      <c r="AI402" s="128" t="s">
        <v>287</v>
      </c>
      <c r="AJ402" s="122" t="s">
        <v>497</v>
      </c>
      <c r="AK402" s="126" t="s">
        <v>79</v>
      </c>
      <c r="AL402" s="122" t="s">
        <v>80</v>
      </c>
      <c r="AM402" s="133" t="s">
        <v>493</v>
      </c>
      <c r="AN402" s="122" t="s">
        <v>403</v>
      </c>
      <c r="AO402" s="132" t="s">
        <v>161</v>
      </c>
      <c r="AP402" s="122" t="s">
        <v>161</v>
      </c>
      <c r="AQ402" s="122" t="s">
        <v>502</v>
      </c>
      <c r="AR402" s="122" t="s">
        <v>475</v>
      </c>
      <c r="AS402" s="13"/>
    </row>
    <row r="403" spans="1:45" ht="15" customHeight="1" x14ac:dyDescent="0.15">
      <c r="A403" s="13">
        <v>402</v>
      </c>
      <c r="B403" s="122" t="s">
        <v>2645</v>
      </c>
      <c r="C403" s="123" t="s">
        <v>45</v>
      </c>
      <c r="D403" s="123">
        <v>2</v>
      </c>
      <c r="E403" s="123"/>
      <c r="F403" s="123"/>
      <c r="G403" s="123" t="s">
        <v>40</v>
      </c>
      <c r="H403" s="123" t="s">
        <v>41</v>
      </c>
      <c r="I403" s="123" t="s">
        <v>40</v>
      </c>
      <c r="J403" s="123" t="s">
        <v>67</v>
      </c>
      <c r="K403" s="123"/>
      <c r="L403" s="123"/>
      <c r="M403" s="123"/>
      <c r="N403" s="123"/>
      <c r="O403" s="123"/>
      <c r="P403" s="122" t="s">
        <v>2535</v>
      </c>
      <c r="Q403" s="128" t="s">
        <v>715</v>
      </c>
      <c r="R403" s="122" t="s">
        <v>2646</v>
      </c>
      <c r="S403" s="135" t="s">
        <v>79</v>
      </c>
      <c r="T403" s="130" t="s">
        <v>4639</v>
      </c>
      <c r="U403" s="122" t="s">
        <v>72</v>
      </c>
      <c r="V403" s="126" t="s">
        <v>819</v>
      </c>
      <c r="W403" s="123"/>
      <c r="X403" s="122"/>
      <c r="Y403" s="122"/>
      <c r="Z403" s="122"/>
      <c r="AA403" s="122"/>
      <c r="AB403" s="122"/>
      <c r="AC403" s="122"/>
      <c r="AD403" s="122"/>
      <c r="AE403" s="122"/>
      <c r="AF403" s="122"/>
      <c r="AG403" s="128" t="s">
        <v>115</v>
      </c>
      <c r="AH403" s="126" t="s">
        <v>309</v>
      </c>
      <c r="AI403" s="128" t="s">
        <v>202</v>
      </c>
      <c r="AJ403" s="133" t="s">
        <v>80</v>
      </c>
      <c r="AK403" s="126" t="s">
        <v>79</v>
      </c>
      <c r="AL403" s="122" t="s">
        <v>80</v>
      </c>
      <c r="AM403" s="130" t="s">
        <v>77</v>
      </c>
      <c r="AN403" s="130" t="s">
        <v>1168</v>
      </c>
      <c r="AO403" s="132" t="s">
        <v>161</v>
      </c>
      <c r="AP403" s="132" t="s">
        <v>161</v>
      </c>
      <c r="AQ403" s="132" t="s">
        <v>85</v>
      </c>
      <c r="AR403" s="122" t="s">
        <v>2195</v>
      </c>
      <c r="AS403" s="13"/>
    </row>
    <row r="404" spans="1:45" ht="15" customHeight="1" x14ac:dyDescent="0.15">
      <c r="A404" s="13">
        <v>403</v>
      </c>
      <c r="B404" s="122" t="s">
        <v>2647</v>
      </c>
      <c r="C404" s="123" t="s">
        <v>45</v>
      </c>
      <c r="D404" s="123">
        <v>2</v>
      </c>
      <c r="E404" s="123"/>
      <c r="F404" s="123"/>
      <c r="G404" s="123" t="s">
        <v>44</v>
      </c>
      <c r="H404" s="123" t="s">
        <v>136</v>
      </c>
      <c r="I404" s="123" t="s">
        <v>37</v>
      </c>
      <c r="J404" s="123" t="s">
        <v>44</v>
      </c>
      <c r="K404" s="123"/>
      <c r="L404" s="123"/>
      <c r="M404" s="123"/>
      <c r="N404" s="123"/>
      <c r="O404" s="123"/>
      <c r="P404" s="122" t="s">
        <v>2648</v>
      </c>
      <c r="Q404" s="122" t="s">
        <v>827</v>
      </c>
      <c r="R404" s="122" t="s">
        <v>1544</v>
      </c>
      <c r="S404" s="122" t="s">
        <v>291</v>
      </c>
      <c r="T404" s="126" t="s">
        <v>456</v>
      </c>
      <c r="U404" s="125" t="s">
        <v>307</v>
      </c>
      <c r="V404" s="122" t="s">
        <v>671</v>
      </c>
      <c r="W404" s="123"/>
      <c r="X404" s="122"/>
      <c r="Y404" s="122"/>
      <c r="Z404" s="122"/>
      <c r="AA404" s="122"/>
      <c r="AB404" s="122"/>
      <c r="AC404" s="122"/>
      <c r="AD404" s="122"/>
      <c r="AE404" s="122"/>
      <c r="AF404" s="122"/>
      <c r="AG404" s="135" t="s">
        <v>193</v>
      </c>
      <c r="AH404" s="122" t="s">
        <v>320</v>
      </c>
      <c r="AI404" s="130" t="s">
        <v>396</v>
      </c>
      <c r="AJ404" s="128" t="s">
        <v>781</v>
      </c>
      <c r="AK404" s="128" t="s">
        <v>144</v>
      </c>
      <c r="AL404" s="127" t="s">
        <v>586</v>
      </c>
      <c r="AM404" s="126" t="s">
        <v>291</v>
      </c>
      <c r="AN404" s="122" t="s">
        <v>870</v>
      </c>
      <c r="AO404" s="132" t="s">
        <v>959</v>
      </c>
      <c r="AP404" s="132" t="s">
        <v>560</v>
      </c>
      <c r="AQ404" s="132" t="s">
        <v>1633</v>
      </c>
      <c r="AR404" s="122" t="s">
        <v>2151</v>
      </c>
      <c r="AS404" s="13"/>
    </row>
    <row r="405" spans="1:45" ht="15" customHeight="1" x14ac:dyDescent="0.15">
      <c r="A405" s="13">
        <v>404</v>
      </c>
      <c r="B405" s="122" t="s">
        <v>2649</v>
      </c>
      <c r="C405" s="123" t="s">
        <v>45</v>
      </c>
      <c r="D405" s="123">
        <v>0</v>
      </c>
      <c r="E405" s="123"/>
      <c r="F405" s="123"/>
      <c r="G405" s="123" t="s">
        <v>44</v>
      </c>
      <c r="H405" s="123" t="s">
        <v>43</v>
      </c>
      <c r="I405" s="123" t="s">
        <v>37</v>
      </c>
      <c r="J405" s="123" t="s">
        <v>40</v>
      </c>
      <c r="K405" s="123"/>
      <c r="L405" s="123"/>
      <c r="M405" s="123"/>
      <c r="N405" s="123"/>
      <c r="O405" s="123"/>
      <c r="P405" s="122" t="s">
        <v>174</v>
      </c>
      <c r="Q405" s="124" t="s">
        <v>175</v>
      </c>
      <c r="R405" s="122" t="s">
        <v>1230</v>
      </c>
      <c r="S405" s="122" t="s">
        <v>3119</v>
      </c>
      <c r="T405" s="130" t="s">
        <v>176</v>
      </c>
      <c r="U405" s="128" t="s">
        <v>994</v>
      </c>
      <c r="V405" s="122" t="s">
        <v>256</v>
      </c>
      <c r="W405" s="123"/>
      <c r="X405" s="122"/>
      <c r="Y405" s="122"/>
      <c r="Z405" s="122"/>
      <c r="AA405" s="122"/>
      <c r="AB405" s="122"/>
      <c r="AC405" s="122"/>
      <c r="AD405" s="122"/>
      <c r="AE405" s="122"/>
      <c r="AF405" s="122"/>
      <c r="AG405" s="126" t="s">
        <v>827</v>
      </c>
      <c r="AH405" s="126" t="s">
        <v>956</v>
      </c>
      <c r="AI405" s="137" t="s">
        <v>101</v>
      </c>
      <c r="AJ405" s="130" t="s">
        <v>957</v>
      </c>
      <c r="AK405" s="128" t="s">
        <v>4642</v>
      </c>
      <c r="AL405" s="122" t="s">
        <v>403</v>
      </c>
      <c r="AM405" s="122" t="s">
        <v>79</v>
      </c>
      <c r="AN405" s="122" t="s">
        <v>4557</v>
      </c>
      <c r="AO405" s="122" t="s">
        <v>959</v>
      </c>
      <c r="AP405" s="132" t="s">
        <v>998</v>
      </c>
      <c r="AQ405" s="122" t="s">
        <v>161</v>
      </c>
      <c r="AR405" s="122" t="s">
        <v>975</v>
      </c>
      <c r="AS405" s="13"/>
    </row>
    <row r="406" spans="1:45" ht="15" customHeight="1" x14ac:dyDescent="0.15">
      <c r="A406" s="13">
        <v>405</v>
      </c>
      <c r="B406" s="122" t="s">
        <v>2650</v>
      </c>
      <c r="C406" s="123" t="s">
        <v>45</v>
      </c>
      <c r="D406" s="123">
        <v>2</v>
      </c>
      <c r="E406" s="123"/>
      <c r="F406" s="123"/>
      <c r="G406" s="123" t="s">
        <v>37</v>
      </c>
      <c r="H406" s="123" t="s">
        <v>44</v>
      </c>
      <c r="I406" s="123" t="s">
        <v>44</v>
      </c>
      <c r="J406" s="123" t="s">
        <v>44</v>
      </c>
      <c r="K406" s="123"/>
      <c r="L406" s="123"/>
      <c r="M406" s="123"/>
      <c r="N406" s="123"/>
      <c r="O406" s="123"/>
      <c r="P406" s="122" t="s">
        <v>1567</v>
      </c>
      <c r="Q406" s="125" t="s">
        <v>137</v>
      </c>
      <c r="R406" s="122" t="s">
        <v>284</v>
      </c>
      <c r="S406" s="127" t="s">
        <v>3438</v>
      </c>
      <c r="T406" s="122" t="s">
        <v>174</v>
      </c>
      <c r="U406" s="122" t="s">
        <v>4641</v>
      </c>
      <c r="V406" s="124" t="s">
        <v>172</v>
      </c>
      <c r="W406" s="123"/>
      <c r="X406" s="122"/>
      <c r="Y406" s="122"/>
      <c r="Z406" s="122"/>
      <c r="AA406" s="122"/>
      <c r="AB406" s="122"/>
      <c r="AC406" s="122"/>
      <c r="AD406" s="122"/>
      <c r="AE406" s="122"/>
      <c r="AF406" s="122"/>
      <c r="AG406" s="130" t="s">
        <v>57</v>
      </c>
      <c r="AH406" s="131" t="s">
        <v>4520</v>
      </c>
      <c r="AI406" s="128" t="s">
        <v>175</v>
      </c>
      <c r="AJ406" s="122" t="s">
        <v>79</v>
      </c>
      <c r="AK406" s="122" t="s">
        <v>287</v>
      </c>
      <c r="AL406" s="122" t="s">
        <v>288</v>
      </c>
      <c r="AM406" s="126" t="s">
        <v>289</v>
      </c>
      <c r="AN406" s="122" t="s">
        <v>327</v>
      </c>
      <c r="AO406" s="132" t="s">
        <v>64</v>
      </c>
      <c r="AP406" s="132" t="s">
        <v>295</v>
      </c>
      <c r="AQ406" s="122" t="s">
        <v>942</v>
      </c>
      <c r="AR406" s="122" t="s">
        <v>502</v>
      </c>
      <c r="AS406" s="13"/>
    </row>
    <row r="407" spans="1:45" ht="15" customHeight="1" x14ac:dyDescent="0.15">
      <c r="A407" s="13">
        <v>406</v>
      </c>
      <c r="B407" s="122" t="s">
        <v>2651</v>
      </c>
      <c r="C407" s="123" t="s">
        <v>45</v>
      </c>
      <c r="D407" s="123">
        <v>2</v>
      </c>
      <c r="E407" s="123"/>
      <c r="F407" s="123"/>
      <c r="G407" s="123" t="s">
        <v>37</v>
      </c>
      <c r="H407" s="123" t="s">
        <v>200</v>
      </c>
      <c r="I407" s="123" t="s">
        <v>44</v>
      </c>
      <c r="J407" s="123" t="s">
        <v>41</v>
      </c>
      <c r="K407" s="123"/>
      <c r="L407" s="123"/>
      <c r="M407" s="123"/>
      <c r="N407" s="123"/>
      <c r="O407" s="123"/>
      <c r="P407" s="124" t="s">
        <v>1914</v>
      </c>
      <c r="Q407" s="126" t="s">
        <v>1398</v>
      </c>
      <c r="R407" s="122" t="s">
        <v>3345</v>
      </c>
      <c r="S407" s="130" t="s">
        <v>57</v>
      </c>
      <c r="T407" s="126" t="s">
        <v>1356</v>
      </c>
      <c r="U407" s="125" t="s">
        <v>81</v>
      </c>
      <c r="V407" s="128" t="s">
        <v>644</v>
      </c>
      <c r="W407" s="123"/>
      <c r="X407" s="122"/>
      <c r="Y407" s="122"/>
      <c r="Z407" s="122"/>
      <c r="AA407" s="122"/>
      <c r="AB407" s="122"/>
      <c r="AC407" s="122"/>
      <c r="AD407" s="122"/>
      <c r="AE407" s="122"/>
      <c r="AF407" s="122"/>
      <c r="AG407" s="128" t="s">
        <v>144</v>
      </c>
      <c r="AH407" s="128" t="s">
        <v>171</v>
      </c>
      <c r="AI407" s="130" t="s">
        <v>333</v>
      </c>
      <c r="AJ407" s="122" t="s">
        <v>148</v>
      </c>
      <c r="AK407" s="128" t="s">
        <v>158</v>
      </c>
      <c r="AL407" s="130" t="s">
        <v>159</v>
      </c>
      <c r="AM407" s="136" t="s">
        <v>196</v>
      </c>
      <c r="AN407" s="130" t="s">
        <v>189</v>
      </c>
      <c r="AO407" s="132" t="s">
        <v>64</v>
      </c>
      <c r="AP407" s="132" t="s">
        <v>349</v>
      </c>
      <c r="AQ407" s="132" t="s">
        <v>1721</v>
      </c>
      <c r="AR407" s="122" t="s">
        <v>2844</v>
      </c>
      <c r="AS407" s="13"/>
    </row>
    <row r="408" spans="1:45" ht="15" customHeight="1" x14ac:dyDescent="0.15">
      <c r="A408" s="13">
        <v>407</v>
      </c>
      <c r="B408" s="122" t="s">
        <v>2652</v>
      </c>
      <c r="C408" s="123" t="s">
        <v>45</v>
      </c>
      <c r="D408" s="123">
        <v>1</v>
      </c>
      <c r="E408" s="123"/>
      <c r="F408" s="123"/>
      <c r="G408" s="123" t="s">
        <v>44</v>
      </c>
      <c r="H408" s="123" t="s">
        <v>43</v>
      </c>
      <c r="I408" s="123" t="s">
        <v>44</v>
      </c>
      <c r="J408" s="123" t="s">
        <v>40</v>
      </c>
      <c r="K408" s="123"/>
      <c r="L408" s="123"/>
      <c r="M408" s="123"/>
      <c r="N408" s="123"/>
      <c r="O408" s="123"/>
      <c r="P408" s="122" t="s">
        <v>683</v>
      </c>
      <c r="Q408" s="130" t="s">
        <v>3172</v>
      </c>
      <c r="R408" s="122" t="s">
        <v>4387</v>
      </c>
      <c r="S408" s="132" t="s">
        <v>183</v>
      </c>
      <c r="T408" s="122" t="s">
        <v>4503</v>
      </c>
      <c r="U408" s="130" t="s">
        <v>287</v>
      </c>
      <c r="V408" s="122" t="s">
        <v>79</v>
      </c>
      <c r="W408" s="123"/>
      <c r="X408" s="122"/>
      <c r="Y408" s="122"/>
      <c r="Z408" s="122"/>
      <c r="AA408" s="122"/>
      <c r="AB408" s="122"/>
      <c r="AC408" s="122"/>
      <c r="AD408" s="122"/>
      <c r="AE408" s="122"/>
      <c r="AF408" s="122"/>
      <c r="AG408" s="122" t="s">
        <v>193</v>
      </c>
      <c r="AH408" s="122" t="s">
        <v>478</v>
      </c>
      <c r="AI408" s="133" t="s">
        <v>563</v>
      </c>
      <c r="AJ408" s="122" t="s">
        <v>77</v>
      </c>
      <c r="AK408" s="128" t="s">
        <v>193</v>
      </c>
      <c r="AL408" s="122" t="s">
        <v>644</v>
      </c>
      <c r="AM408" s="133" t="s">
        <v>115</v>
      </c>
      <c r="AN408" s="130" t="s">
        <v>1404</v>
      </c>
      <c r="AO408" s="132" t="s">
        <v>187</v>
      </c>
      <c r="AP408" s="132" t="s">
        <v>295</v>
      </c>
      <c r="AQ408" s="122" t="s">
        <v>161</v>
      </c>
      <c r="AR408" s="134" t="s">
        <v>1721</v>
      </c>
      <c r="AS408" s="13"/>
    </row>
    <row r="409" spans="1:45" ht="15" customHeight="1" x14ac:dyDescent="0.15">
      <c r="A409" s="13">
        <v>408</v>
      </c>
      <c r="B409" s="122" t="s">
        <v>2653</v>
      </c>
      <c r="C409" s="123" t="s">
        <v>45</v>
      </c>
      <c r="D409" s="123">
        <v>2</v>
      </c>
      <c r="E409" s="123"/>
      <c r="F409" s="123"/>
      <c r="G409" s="123" t="s">
        <v>40</v>
      </c>
      <c r="H409" s="123" t="s">
        <v>67</v>
      </c>
      <c r="I409" s="123" t="s">
        <v>40</v>
      </c>
      <c r="J409" s="123" t="s">
        <v>44</v>
      </c>
      <c r="K409" s="123"/>
      <c r="L409" s="123"/>
      <c r="M409" s="123"/>
      <c r="N409" s="123"/>
      <c r="O409" s="123"/>
      <c r="P409" s="122" t="s">
        <v>2654</v>
      </c>
      <c r="Q409" s="125" t="s">
        <v>351</v>
      </c>
      <c r="R409" s="122" t="s">
        <v>1131</v>
      </c>
      <c r="S409" s="128" t="s">
        <v>72</v>
      </c>
      <c r="T409" s="128" t="s">
        <v>753</v>
      </c>
      <c r="U409" s="130" t="s">
        <v>79</v>
      </c>
      <c r="V409" s="137" t="s">
        <v>4387</v>
      </c>
      <c r="W409" s="123"/>
      <c r="X409" s="122"/>
      <c r="Y409" s="122"/>
      <c r="Z409" s="122"/>
      <c r="AA409" s="122"/>
      <c r="AB409" s="122"/>
      <c r="AC409" s="122"/>
      <c r="AD409" s="122"/>
      <c r="AE409" s="122"/>
      <c r="AF409" s="122"/>
      <c r="AG409" s="125" t="s">
        <v>79</v>
      </c>
      <c r="AH409" s="128" t="s">
        <v>3200</v>
      </c>
      <c r="AI409" s="128" t="s">
        <v>3022</v>
      </c>
      <c r="AJ409" s="122" t="s">
        <v>562</v>
      </c>
      <c r="AK409" s="130" t="s">
        <v>115</v>
      </c>
      <c r="AL409" s="122" t="s">
        <v>334</v>
      </c>
      <c r="AM409" s="133" t="s">
        <v>287</v>
      </c>
      <c r="AN409" s="125" t="s">
        <v>108</v>
      </c>
      <c r="AO409" s="132" t="s">
        <v>161</v>
      </c>
      <c r="AP409" s="122" t="s">
        <v>161</v>
      </c>
      <c r="AQ409" s="132" t="s">
        <v>295</v>
      </c>
      <c r="AR409" s="134" t="s">
        <v>105</v>
      </c>
      <c r="AS409" s="13"/>
    </row>
    <row r="410" spans="1:45" ht="15" customHeight="1" x14ac:dyDescent="0.15">
      <c r="A410" s="13">
        <v>409</v>
      </c>
      <c r="B410" s="122" t="s">
        <v>2655</v>
      </c>
      <c r="C410" s="123" t="s">
        <v>45</v>
      </c>
      <c r="D410" s="123">
        <v>0</v>
      </c>
      <c r="E410" s="123"/>
      <c r="F410" s="123"/>
      <c r="G410" s="123" t="s">
        <v>67</v>
      </c>
      <c r="H410" s="123" t="s">
        <v>41</v>
      </c>
      <c r="I410" s="123" t="s">
        <v>67</v>
      </c>
      <c r="J410" s="123" t="s">
        <v>44</v>
      </c>
      <c r="K410" s="123"/>
      <c r="L410" s="123"/>
      <c r="M410" s="123"/>
      <c r="N410" s="123"/>
      <c r="O410" s="123"/>
      <c r="P410" s="122" t="s">
        <v>247</v>
      </c>
      <c r="Q410" s="122" t="s">
        <v>3022</v>
      </c>
      <c r="R410" s="136" t="s">
        <v>786</v>
      </c>
      <c r="S410" s="122" t="s">
        <v>77</v>
      </c>
      <c r="T410" s="122" t="s">
        <v>3346</v>
      </c>
      <c r="U410" s="130" t="s">
        <v>224</v>
      </c>
      <c r="V410" s="122" t="s">
        <v>287</v>
      </c>
      <c r="W410" s="123"/>
      <c r="X410" s="122"/>
      <c r="Y410" s="122"/>
      <c r="Z410" s="122"/>
      <c r="AA410" s="122"/>
      <c r="AB410" s="122"/>
      <c r="AC410" s="122"/>
      <c r="AD410" s="122"/>
      <c r="AE410" s="122"/>
      <c r="AF410" s="122"/>
      <c r="AG410" s="122" t="s">
        <v>95</v>
      </c>
      <c r="AH410" s="122" t="s">
        <v>189</v>
      </c>
      <c r="AI410" s="122" t="s">
        <v>202</v>
      </c>
      <c r="AJ410" s="122" t="s">
        <v>206</v>
      </c>
      <c r="AK410" s="128" t="s">
        <v>77</v>
      </c>
      <c r="AL410" s="122" t="s">
        <v>156</v>
      </c>
      <c r="AM410" s="126" t="s">
        <v>193</v>
      </c>
      <c r="AN410" s="132" t="s">
        <v>206</v>
      </c>
      <c r="AO410" s="122" t="s">
        <v>85</v>
      </c>
      <c r="AP410" s="132" t="s">
        <v>85</v>
      </c>
      <c r="AQ410" s="122" t="s">
        <v>295</v>
      </c>
      <c r="AR410" s="122" t="s">
        <v>1166</v>
      </c>
      <c r="AS410" s="13"/>
    </row>
    <row r="411" spans="1:45" ht="15" customHeight="1" x14ac:dyDescent="0.15">
      <c r="A411" s="13">
        <v>410</v>
      </c>
      <c r="B411" s="122" t="s">
        <v>2656</v>
      </c>
      <c r="C411" s="123" t="s">
        <v>45</v>
      </c>
      <c r="D411" s="123">
        <v>2</v>
      </c>
      <c r="E411" s="123"/>
      <c r="F411" s="123"/>
      <c r="G411" s="123" t="s">
        <v>67</v>
      </c>
      <c r="H411" s="123" t="s">
        <v>68</v>
      </c>
      <c r="I411" s="123" t="s">
        <v>67</v>
      </c>
      <c r="J411" s="123" t="s">
        <v>38</v>
      </c>
      <c r="K411" s="123"/>
      <c r="L411" s="123"/>
      <c r="M411" s="123"/>
      <c r="N411" s="123"/>
      <c r="O411" s="123"/>
      <c r="P411" s="122" t="s">
        <v>3151</v>
      </c>
      <c r="Q411" s="125" t="s">
        <v>3022</v>
      </c>
      <c r="R411" s="122" t="s">
        <v>3343</v>
      </c>
      <c r="S411" s="128" t="s">
        <v>77</v>
      </c>
      <c r="T411" s="126" t="s">
        <v>80</v>
      </c>
      <c r="U411" s="130" t="s">
        <v>77</v>
      </c>
      <c r="V411" s="122" t="s">
        <v>4519</v>
      </c>
      <c r="W411" s="123"/>
      <c r="X411" s="122"/>
      <c r="Y411" s="122"/>
      <c r="Z411" s="122"/>
      <c r="AA411" s="122"/>
      <c r="AB411" s="122"/>
      <c r="AC411" s="122"/>
      <c r="AD411" s="122"/>
      <c r="AE411" s="122"/>
      <c r="AF411" s="122"/>
      <c r="AG411" s="125" t="s">
        <v>95</v>
      </c>
      <c r="AH411" s="128" t="s">
        <v>189</v>
      </c>
      <c r="AI411" s="122" t="s">
        <v>171</v>
      </c>
      <c r="AJ411" s="122" t="s">
        <v>196</v>
      </c>
      <c r="AK411" s="128" t="s">
        <v>95</v>
      </c>
      <c r="AL411" s="122" t="s">
        <v>204</v>
      </c>
      <c r="AM411" s="130" t="s">
        <v>4387</v>
      </c>
      <c r="AN411" s="126" t="s">
        <v>1677</v>
      </c>
      <c r="AO411" s="132" t="s">
        <v>85</v>
      </c>
      <c r="AP411" s="132" t="s">
        <v>85</v>
      </c>
      <c r="AQ411" s="122" t="s">
        <v>862</v>
      </c>
      <c r="AR411" s="122" t="s">
        <v>3027</v>
      </c>
      <c r="AS411" s="13"/>
    </row>
    <row r="412" spans="1:45" ht="15" customHeight="1" x14ac:dyDescent="0.15">
      <c r="A412" s="13">
        <v>411</v>
      </c>
      <c r="B412" s="122" t="s">
        <v>2657</v>
      </c>
      <c r="C412" s="123" t="s">
        <v>45</v>
      </c>
      <c r="D412" s="123">
        <v>2</v>
      </c>
      <c r="E412" s="123"/>
      <c r="F412" s="123"/>
      <c r="G412" s="123" t="s">
        <v>40</v>
      </c>
      <c r="H412" s="123" t="s">
        <v>44</v>
      </c>
      <c r="I412" s="123" t="s">
        <v>40</v>
      </c>
      <c r="J412" s="123" t="s">
        <v>44</v>
      </c>
      <c r="K412" s="123"/>
      <c r="L412" s="123"/>
      <c r="M412" s="123"/>
      <c r="N412" s="123"/>
      <c r="O412" s="123"/>
      <c r="P412" s="122" t="s">
        <v>2658</v>
      </c>
      <c r="Q412" s="125" t="s">
        <v>2507</v>
      </c>
      <c r="R412" s="122" t="s">
        <v>299</v>
      </c>
      <c r="S412" s="127" t="s">
        <v>4713</v>
      </c>
      <c r="T412" s="124" t="s">
        <v>2659</v>
      </c>
      <c r="U412" s="130" t="s">
        <v>79</v>
      </c>
      <c r="V412" s="125" t="s">
        <v>189</v>
      </c>
      <c r="W412" s="123"/>
      <c r="X412" s="122"/>
      <c r="Y412" s="122"/>
      <c r="Z412" s="122"/>
      <c r="AA412" s="122"/>
      <c r="AB412" s="122"/>
      <c r="AC412" s="122"/>
      <c r="AD412" s="122"/>
      <c r="AE412" s="122"/>
      <c r="AF412" s="122"/>
      <c r="AG412" s="130" t="s">
        <v>72</v>
      </c>
      <c r="AH412" s="131" t="s">
        <v>4642</v>
      </c>
      <c r="AI412" s="122" t="s">
        <v>4641</v>
      </c>
      <c r="AJ412" s="130" t="s">
        <v>547</v>
      </c>
      <c r="AK412" s="128" t="s">
        <v>115</v>
      </c>
      <c r="AL412" s="126" t="s">
        <v>170</v>
      </c>
      <c r="AM412" s="122" t="s">
        <v>1150</v>
      </c>
      <c r="AN412" s="122" t="s">
        <v>1509</v>
      </c>
      <c r="AO412" s="132" t="s">
        <v>161</v>
      </c>
      <c r="AP412" s="132" t="s">
        <v>161</v>
      </c>
      <c r="AQ412" s="122" t="s">
        <v>2844</v>
      </c>
      <c r="AR412" s="122" t="s">
        <v>1047</v>
      </c>
      <c r="AS412" s="13"/>
    </row>
    <row r="413" spans="1:45" ht="15" customHeight="1" x14ac:dyDescent="0.15">
      <c r="A413" s="13">
        <v>412</v>
      </c>
      <c r="B413" s="122" t="s">
        <v>2660</v>
      </c>
      <c r="C413" s="123" t="s">
        <v>45</v>
      </c>
      <c r="D413" s="123">
        <v>1</v>
      </c>
      <c r="E413" s="123"/>
      <c r="F413" s="123"/>
      <c r="G413" s="123" t="s">
        <v>67</v>
      </c>
      <c r="H413" s="123" t="s">
        <v>39</v>
      </c>
      <c r="I413" s="123" t="s">
        <v>40</v>
      </c>
      <c r="J413" s="123" t="s">
        <v>44</v>
      </c>
      <c r="K413" s="123"/>
      <c r="L413" s="123"/>
      <c r="M413" s="123"/>
      <c r="N413" s="123"/>
      <c r="O413" s="123"/>
      <c r="P413" s="122" t="s">
        <v>2661</v>
      </c>
      <c r="Q413" s="128" t="s">
        <v>3151</v>
      </c>
      <c r="R413" s="122" t="s">
        <v>2662</v>
      </c>
      <c r="S413" s="135" t="s">
        <v>3022</v>
      </c>
      <c r="T413" s="122" t="s">
        <v>625</v>
      </c>
      <c r="U413" s="130" t="s">
        <v>253</v>
      </c>
      <c r="V413" s="132" t="s">
        <v>1139</v>
      </c>
      <c r="W413" s="123"/>
      <c r="X413" s="122"/>
      <c r="Y413" s="122"/>
      <c r="Z413" s="122"/>
      <c r="AA413" s="122"/>
      <c r="AB413" s="122"/>
      <c r="AC413" s="122"/>
      <c r="AD413" s="122"/>
      <c r="AE413" s="122"/>
      <c r="AF413" s="122"/>
      <c r="AG413" s="128" t="s">
        <v>77</v>
      </c>
      <c r="AH413" s="126" t="s">
        <v>80</v>
      </c>
      <c r="AI413" s="128" t="s">
        <v>376</v>
      </c>
      <c r="AJ413" s="130" t="s">
        <v>1262</v>
      </c>
      <c r="AK413" s="133" t="s">
        <v>79</v>
      </c>
      <c r="AL413" s="122" t="s">
        <v>170</v>
      </c>
      <c r="AM413" s="122" t="s">
        <v>708</v>
      </c>
      <c r="AN413" s="122" t="s">
        <v>289</v>
      </c>
      <c r="AO413" s="132" t="s">
        <v>85</v>
      </c>
      <c r="AP413" s="132" t="s">
        <v>161</v>
      </c>
      <c r="AQ413" s="122" t="s">
        <v>464</v>
      </c>
      <c r="AR413" s="134" t="s">
        <v>942</v>
      </c>
      <c r="AS413" s="13"/>
    </row>
    <row r="414" spans="1:45" ht="15" customHeight="1" x14ac:dyDescent="0.15">
      <c r="A414" s="13">
        <v>413</v>
      </c>
      <c r="B414" s="122" t="s">
        <v>2663</v>
      </c>
      <c r="C414" s="123" t="s">
        <v>45</v>
      </c>
      <c r="D414" s="123">
        <v>0</v>
      </c>
      <c r="E414" s="123"/>
      <c r="F414" s="123"/>
      <c r="G414" s="123" t="s">
        <v>41</v>
      </c>
      <c r="H414" s="123" t="s">
        <v>67</v>
      </c>
      <c r="I414" s="123" t="s">
        <v>40</v>
      </c>
      <c r="J414" s="123" t="s">
        <v>42</v>
      </c>
      <c r="K414" s="123"/>
      <c r="L414" s="123"/>
      <c r="M414" s="123"/>
      <c r="N414" s="123"/>
      <c r="O414" s="123"/>
      <c r="P414" s="122" t="s">
        <v>2664</v>
      </c>
      <c r="Q414" s="125" t="s">
        <v>201</v>
      </c>
      <c r="R414" s="136" t="s">
        <v>608</v>
      </c>
      <c r="S414" s="127" t="s">
        <v>3200</v>
      </c>
      <c r="T414" s="130" t="s">
        <v>688</v>
      </c>
      <c r="U414" s="130" t="s">
        <v>79</v>
      </c>
      <c r="V414" s="122" t="s">
        <v>146</v>
      </c>
      <c r="W414" s="123"/>
      <c r="X414" s="122"/>
      <c r="Y414" s="122"/>
      <c r="Z414" s="122"/>
      <c r="AA414" s="122"/>
      <c r="AB414" s="122"/>
      <c r="AC414" s="122"/>
      <c r="AD414" s="122"/>
      <c r="AE414" s="122"/>
      <c r="AF414" s="122"/>
      <c r="AG414" s="130" t="s">
        <v>202</v>
      </c>
      <c r="AH414" s="131" t="s">
        <v>203</v>
      </c>
      <c r="AI414" s="126" t="s">
        <v>691</v>
      </c>
      <c r="AJ414" s="128" t="s">
        <v>731</v>
      </c>
      <c r="AK414" s="128" t="s">
        <v>115</v>
      </c>
      <c r="AL414" s="122" t="s">
        <v>1483</v>
      </c>
      <c r="AM414" s="128" t="s">
        <v>711</v>
      </c>
      <c r="AN414" s="122" t="s">
        <v>2299</v>
      </c>
      <c r="AO414" s="132" t="s">
        <v>209</v>
      </c>
      <c r="AP414" s="132" t="s">
        <v>161</v>
      </c>
      <c r="AQ414" s="122" t="s">
        <v>418</v>
      </c>
      <c r="AR414" s="122" t="s">
        <v>2151</v>
      </c>
      <c r="AS414" s="13"/>
    </row>
    <row r="415" spans="1:45" ht="15" customHeight="1" x14ac:dyDescent="0.15">
      <c r="A415" s="13">
        <v>414</v>
      </c>
      <c r="B415" s="122" t="s">
        <v>2665</v>
      </c>
      <c r="C415" s="123" t="s">
        <v>45</v>
      </c>
      <c r="D415" s="123">
        <v>2</v>
      </c>
      <c r="E415" s="123"/>
      <c r="F415" s="123"/>
      <c r="G415" s="123" t="s">
        <v>37</v>
      </c>
      <c r="H415" s="123" t="s">
        <v>37</v>
      </c>
      <c r="I415" s="123" t="s">
        <v>67</v>
      </c>
      <c r="J415" s="123" t="s">
        <v>37</v>
      </c>
      <c r="K415" s="123"/>
      <c r="L415" s="123"/>
      <c r="M415" s="123"/>
      <c r="N415" s="123"/>
      <c r="O415" s="123"/>
      <c r="P415" s="125" t="s">
        <v>2111</v>
      </c>
      <c r="Q415" s="127" t="s">
        <v>3438</v>
      </c>
      <c r="R415" s="124" t="s">
        <v>961</v>
      </c>
      <c r="S415" s="130" t="s">
        <v>57</v>
      </c>
      <c r="T415" s="124" t="s">
        <v>4165</v>
      </c>
      <c r="U415" s="125" t="s">
        <v>3022</v>
      </c>
      <c r="V415" s="138" t="s">
        <v>384</v>
      </c>
      <c r="W415" s="123"/>
      <c r="X415" s="122"/>
      <c r="Y415" s="122"/>
      <c r="Z415" s="122"/>
      <c r="AA415" s="122"/>
      <c r="AB415" s="122"/>
      <c r="AC415" s="122"/>
      <c r="AD415" s="122"/>
      <c r="AE415" s="122"/>
      <c r="AF415" s="122"/>
      <c r="AG415" s="128" t="s">
        <v>144</v>
      </c>
      <c r="AH415" s="122" t="s">
        <v>145</v>
      </c>
      <c r="AI415" s="122" t="s">
        <v>307</v>
      </c>
      <c r="AJ415" s="122" t="s">
        <v>590</v>
      </c>
      <c r="AK415" s="136" t="s">
        <v>77</v>
      </c>
      <c r="AL415" s="122" t="s">
        <v>80</v>
      </c>
      <c r="AM415" s="122" t="s">
        <v>1338</v>
      </c>
      <c r="AN415" s="122" t="s">
        <v>2666</v>
      </c>
      <c r="AO415" s="132" t="s">
        <v>64</v>
      </c>
      <c r="AP415" s="122" t="s">
        <v>85</v>
      </c>
      <c r="AQ415" s="132" t="s">
        <v>806</v>
      </c>
      <c r="AR415" s="122" t="s">
        <v>399</v>
      </c>
      <c r="AS415" s="13"/>
    </row>
    <row r="416" spans="1:45" ht="15" customHeight="1" x14ac:dyDescent="0.15">
      <c r="A416" s="13">
        <v>415</v>
      </c>
      <c r="B416" s="122" t="s">
        <v>2667</v>
      </c>
      <c r="C416" s="123" t="s">
        <v>45</v>
      </c>
      <c r="D416" s="123">
        <v>2</v>
      </c>
      <c r="E416" s="123"/>
      <c r="F416" s="123"/>
      <c r="G416" s="123" t="s">
        <v>44</v>
      </c>
      <c r="H416" s="123" t="s">
        <v>42</v>
      </c>
      <c r="I416" s="123" t="s">
        <v>44</v>
      </c>
      <c r="J416" s="123" t="s">
        <v>44</v>
      </c>
      <c r="K416" s="123"/>
      <c r="L416" s="123"/>
      <c r="M416" s="123"/>
      <c r="N416" s="123"/>
      <c r="O416" s="123"/>
      <c r="P416" s="122" t="s">
        <v>1352</v>
      </c>
      <c r="Q416" s="122" t="s">
        <v>287</v>
      </c>
      <c r="R416" s="122" t="s">
        <v>2668</v>
      </c>
      <c r="S416" s="135" t="s">
        <v>193</v>
      </c>
      <c r="T416" s="137" t="s">
        <v>236</v>
      </c>
      <c r="U416" s="125" t="s">
        <v>1139</v>
      </c>
      <c r="V416" s="122" t="s">
        <v>2522</v>
      </c>
      <c r="W416" s="123"/>
      <c r="X416" s="122"/>
      <c r="Y416" s="122"/>
      <c r="Z416" s="122"/>
      <c r="AA416" s="122"/>
      <c r="AB416" s="122"/>
      <c r="AC416" s="122"/>
      <c r="AD416" s="122"/>
      <c r="AE416" s="122"/>
      <c r="AF416" s="122"/>
      <c r="AG416" s="128" t="s">
        <v>131</v>
      </c>
      <c r="AH416" s="140" t="s">
        <v>706</v>
      </c>
      <c r="AI416" s="128" t="s">
        <v>240</v>
      </c>
      <c r="AJ416" s="122" t="s">
        <v>413</v>
      </c>
      <c r="AK416" s="136" t="s">
        <v>446</v>
      </c>
      <c r="AL416" s="126" t="s">
        <v>1140</v>
      </c>
      <c r="AM416" s="128" t="s">
        <v>2392</v>
      </c>
      <c r="AN416" s="122" t="s">
        <v>613</v>
      </c>
      <c r="AO416" s="132" t="s">
        <v>295</v>
      </c>
      <c r="AP416" s="122" t="s">
        <v>464</v>
      </c>
      <c r="AQ416" s="132" t="s">
        <v>464</v>
      </c>
      <c r="AR416" s="122" t="s">
        <v>621</v>
      </c>
      <c r="AS416" s="13"/>
    </row>
    <row r="417" spans="1:45" ht="15" customHeight="1" x14ac:dyDescent="0.15">
      <c r="A417" s="13">
        <v>416</v>
      </c>
      <c r="B417" s="122" t="s">
        <v>2669</v>
      </c>
      <c r="C417" s="123" t="s">
        <v>45</v>
      </c>
      <c r="D417" s="123">
        <v>2</v>
      </c>
      <c r="E417" s="123"/>
      <c r="F417" s="123"/>
      <c r="G417" s="123" t="s">
        <v>44</v>
      </c>
      <c r="H417" s="123" t="s">
        <v>39</v>
      </c>
      <c r="I417" s="123" t="s">
        <v>44</v>
      </c>
      <c r="J417" s="123" t="s">
        <v>43</v>
      </c>
      <c r="K417" s="123"/>
      <c r="L417" s="123"/>
      <c r="M417" s="123"/>
      <c r="N417" s="123"/>
      <c r="O417" s="123"/>
      <c r="P417" s="122" t="s">
        <v>1587</v>
      </c>
      <c r="Q417" s="126" t="s">
        <v>3172</v>
      </c>
      <c r="R417" s="122" t="s">
        <v>63</v>
      </c>
      <c r="S417" s="130" t="s">
        <v>183</v>
      </c>
      <c r="T417" s="125" t="s">
        <v>326</v>
      </c>
      <c r="U417" s="130" t="s">
        <v>4387</v>
      </c>
      <c r="V417" s="122" t="s">
        <v>2670</v>
      </c>
      <c r="W417" s="123"/>
      <c r="X417" s="122"/>
      <c r="Y417" s="122"/>
      <c r="Z417" s="122"/>
      <c r="AA417" s="122"/>
      <c r="AB417" s="122"/>
      <c r="AC417" s="122"/>
      <c r="AD417" s="122"/>
      <c r="AE417" s="122"/>
      <c r="AF417" s="122"/>
      <c r="AG417" s="128" t="s">
        <v>193</v>
      </c>
      <c r="AH417" s="128" t="s">
        <v>478</v>
      </c>
      <c r="AI417" s="122" t="s">
        <v>3760</v>
      </c>
      <c r="AJ417" s="122" t="s">
        <v>912</v>
      </c>
      <c r="AK417" s="122" t="s">
        <v>287</v>
      </c>
      <c r="AL417" s="130" t="s">
        <v>600</v>
      </c>
      <c r="AM417" s="130" t="s">
        <v>396</v>
      </c>
      <c r="AN417" s="122" t="s">
        <v>972</v>
      </c>
      <c r="AO417" s="132" t="s">
        <v>187</v>
      </c>
      <c r="AP417" s="132" t="s">
        <v>295</v>
      </c>
      <c r="AQ417" s="122" t="s">
        <v>366</v>
      </c>
      <c r="AR417" s="134" t="s">
        <v>975</v>
      </c>
      <c r="AS417" s="13"/>
    </row>
    <row r="418" spans="1:45" ht="15" customHeight="1" x14ac:dyDescent="0.15">
      <c r="A418" s="13">
        <v>417</v>
      </c>
      <c r="B418" s="122" t="s">
        <v>2671</v>
      </c>
      <c r="C418" s="123" t="s">
        <v>45</v>
      </c>
      <c r="D418" s="123">
        <v>1</v>
      </c>
      <c r="E418" s="123"/>
      <c r="F418" s="123"/>
      <c r="G418" s="123" t="s">
        <v>67</v>
      </c>
      <c r="H418" s="123" t="s">
        <v>42</v>
      </c>
      <c r="I418" s="123" t="s">
        <v>87</v>
      </c>
      <c r="J418" s="123" t="s">
        <v>41</v>
      </c>
      <c r="K418" s="123"/>
      <c r="L418" s="123"/>
      <c r="M418" s="123"/>
      <c r="N418" s="123"/>
      <c r="O418" s="123"/>
      <c r="P418" s="122" t="s">
        <v>2061</v>
      </c>
      <c r="Q418" s="126" t="s">
        <v>247</v>
      </c>
      <c r="R418" s="124" t="s">
        <v>215</v>
      </c>
      <c r="S418" s="130" t="s">
        <v>3022</v>
      </c>
      <c r="T418" s="122" t="s">
        <v>266</v>
      </c>
      <c r="U418" s="130" t="s">
        <v>220</v>
      </c>
      <c r="V418" s="122" t="s">
        <v>1624</v>
      </c>
      <c r="W418" s="123" t="s">
        <v>4487</v>
      </c>
      <c r="X418" s="122"/>
      <c r="Y418" s="122"/>
      <c r="Z418" s="122"/>
      <c r="AA418" s="122"/>
      <c r="AB418" s="122"/>
      <c r="AC418" s="122"/>
      <c r="AD418" s="122"/>
      <c r="AE418" s="122"/>
      <c r="AF418" s="122"/>
      <c r="AG418" s="128" t="s">
        <v>77</v>
      </c>
      <c r="AH418" s="128" t="s">
        <v>3346</v>
      </c>
      <c r="AI418" s="125" t="s">
        <v>270</v>
      </c>
      <c r="AJ418" s="122" t="s">
        <v>148</v>
      </c>
      <c r="AK418" s="135" t="s">
        <v>1320</v>
      </c>
      <c r="AL418" s="122" t="s">
        <v>1321</v>
      </c>
      <c r="AM418" s="126" t="s">
        <v>115</v>
      </c>
      <c r="AN418" s="122" t="s">
        <v>590</v>
      </c>
      <c r="AO418" s="132" t="s">
        <v>85</v>
      </c>
      <c r="AP418" s="132" t="s">
        <v>1104</v>
      </c>
      <c r="AQ418" s="122" t="s">
        <v>1721</v>
      </c>
      <c r="AR418" s="134" t="s">
        <v>2844</v>
      </c>
      <c r="AS418" s="13"/>
    </row>
    <row r="419" spans="1:45" ht="15" customHeight="1" x14ac:dyDescent="0.15">
      <c r="A419" s="13">
        <v>418</v>
      </c>
      <c r="B419" s="122" t="s">
        <v>2672</v>
      </c>
      <c r="C419" s="123" t="s">
        <v>45</v>
      </c>
      <c r="D419" s="123">
        <v>0</v>
      </c>
      <c r="E419" s="123"/>
      <c r="F419" s="123"/>
      <c r="G419" s="123" t="s">
        <v>37</v>
      </c>
      <c r="H419" s="123" t="s">
        <v>41</v>
      </c>
      <c r="I419" s="123" t="s">
        <v>44</v>
      </c>
      <c r="J419" s="123" t="s">
        <v>40</v>
      </c>
      <c r="K419" s="123"/>
      <c r="L419" s="123"/>
      <c r="M419" s="123"/>
      <c r="N419" s="123"/>
      <c r="O419" s="123"/>
      <c r="P419" s="122" t="s">
        <v>47</v>
      </c>
      <c r="Q419" s="133" t="s">
        <v>49</v>
      </c>
      <c r="R419" s="124" t="s">
        <v>1598</v>
      </c>
      <c r="S419" s="135" t="s">
        <v>57</v>
      </c>
      <c r="T419" s="130" t="s">
        <v>4639</v>
      </c>
      <c r="U419" s="125" t="s">
        <v>889</v>
      </c>
      <c r="V419" s="122" t="s">
        <v>256</v>
      </c>
      <c r="W419" s="123"/>
      <c r="X419" s="122"/>
      <c r="Y419" s="122"/>
      <c r="Z419" s="122"/>
      <c r="AA419" s="122"/>
      <c r="AB419" s="122"/>
      <c r="AC419" s="122"/>
      <c r="AD419" s="122"/>
      <c r="AE419" s="122"/>
      <c r="AF419" s="122"/>
      <c r="AG419" s="128" t="s">
        <v>144</v>
      </c>
      <c r="AH419" s="132" t="s">
        <v>189</v>
      </c>
      <c r="AI419" s="122" t="s">
        <v>202</v>
      </c>
      <c r="AJ419" s="126" t="s">
        <v>711</v>
      </c>
      <c r="AK419" s="128" t="s">
        <v>251</v>
      </c>
      <c r="AL419" s="128" t="s">
        <v>890</v>
      </c>
      <c r="AM419" s="130" t="s">
        <v>1398</v>
      </c>
      <c r="AN419" s="122" t="s">
        <v>2673</v>
      </c>
      <c r="AO419" s="132" t="s">
        <v>64</v>
      </c>
      <c r="AP419" s="132" t="s">
        <v>322</v>
      </c>
      <c r="AQ419" s="122" t="s">
        <v>161</v>
      </c>
      <c r="AR419" s="122" t="s">
        <v>806</v>
      </c>
      <c r="AS419" s="13"/>
    </row>
    <row r="420" spans="1:45" ht="15" customHeight="1" x14ac:dyDescent="0.15">
      <c r="A420" s="13">
        <v>419</v>
      </c>
      <c r="B420" s="122" t="s">
        <v>2674</v>
      </c>
      <c r="C420" s="123" t="s">
        <v>45</v>
      </c>
      <c r="D420" s="123">
        <v>0</v>
      </c>
      <c r="E420" s="123"/>
      <c r="F420" s="123"/>
      <c r="G420" s="123" t="s">
        <v>40</v>
      </c>
      <c r="H420" s="123" t="s">
        <v>43</v>
      </c>
      <c r="I420" s="123" t="s">
        <v>42</v>
      </c>
      <c r="J420" s="123" t="s">
        <v>41</v>
      </c>
      <c r="K420" s="123"/>
      <c r="L420" s="123"/>
      <c r="M420" s="123"/>
      <c r="N420" s="123"/>
      <c r="O420" s="123"/>
      <c r="P420" s="122" t="s">
        <v>745</v>
      </c>
      <c r="Q420" s="125" t="s">
        <v>4758</v>
      </c>
      <c r="R420" s="122" t="s">
        <v>1318</v>
      </c>
      <c r="S420" s="127" t="s">
        <v>115</v>
      </c>
      <c r="T420" s="122" t="s">
        <v>339</v>
      </c>
      <c r="U420" s="130" t="s">
        <v>266</v>
      </c>
      <c r="V420" s="122" t="s">
        <v>3346</v>
      </c>
      <c r="W420" s="123" t="s">
        <v>4488</v>
      </c>
      <c r="X420" s="122"/>
      <c r="Y420" s="122"/>
      <c r="Z420" s="122"/>
      <c r="AA420" s="122"/>
      <c r="AB420" s="122"/>
      <c r="AC420" s="122"/>
      <c r="AD420" s="122"/>
      <c r="AE420" s="122"/>
      <c r="AF420" s="122"/>
      <c r="AG420" s="130" t="s">
        <v>131</v>
      </c>
      <c r="AH420" s="131" t="s">
        <v>95</v>
      </c>
      <c r="AI420" s="135" t="s">
        <v>101</v>
      </c>
      <c r="AJ420" s="122" t="s">
        <v>500</v>
      </c>
      <c r="AK420" s="128" t="s">
        <v>270</v>
      </c>
      <c r="AL420" s="122" t="s">
        <v>80</v>
      </c>
      <c r="AM420" s="125" t="s">
        <v>95</v>
      </c>
      <c r="AN420" s="126" t="s">
        <v>505</v>
      </c>
      <c r="AO420" s="132" t="s">
        <v>1274</v>
      </c>
      <c r="AP420" s="122" t="s">
        <v>418</v>
      </c>
      <c r="AQ420" s="132" t="s">
        <v>209</v>
      </c>
      <c r="AR420" s="122" t="s">
        <v>134</v>
      </c>
      <c r="AS420" s="13"/>
    </row>
    <row r="421" spans="1:45" ht="15" customHeight="1" x14ac:dyDescent="0.15">
      <c r="A421" s="13">
        <v>420</v>
      </c>
      <c r="B421" s="122" t="s">
        <v>2675</v>
      </c>
      <c r="C421" s="123" t="s">
        <v>45</v>
      </c>
      <c r="D421" s="123">
        <v>1</v>
      </c>
      <c r="E421" s="123"/>
      <c r="F421" s="123"/>
      <c r="G421" s="123" t="s">
        <v>67</v>
      </c>
      <c r="H421" s="123" t="s">
        <v>40</v>
      </c>
      <c r="I421" s="123" t="s">
        <v>43</v>
      </c>
      <c r="J421" s="123" t="s">
        <v>43</v>
      </c>
      <c r="K421" s="123"/>
      <c r="L421" s="123"/>
      <c r="M421" s="123"/>
      <c r="N421" s="123"/>
      <c r="O421" s="123"/>
      <c r="P421" s="124" t="s">
        <v>2676</v>
      </c>
      <c r="Q421" s="124" t="s">
        <v>3343</v>
      </c>
      <c r="R421" s="122" t="s">
        <v>1043</v>
      </c>
      <c r="S421" s="130" t="s">
        <v>77</v>
      </c>
      <c r="T421" s="136" t="s">
        <v>2677</v>
      </c>
      <c r="U421" s="133" t="s">
        <v>1044</v>
      </c>
      <c r="V421" s="122" t="s">
        <v>357</v>
      </c>
      <c r="W421" s="123"/>
      <c r="X421" s="122"/>
      <c r="Y421" s="122"/>
      <c r="Z421" s="122"/>
      <c r="AA421" s="122"/>
      <c r="AB421" s="122"/>
      <c r="AC421" s="122"/>
      <c r="AD421" s="122"/>
      <c r="AE421" s="122"/>
      <c r="AF421" s="122"/>
      <c r="AG421" s="133" t="s">
        <v>95</v>
      </c>
      <c r="AH421" s="138" t="s">
        <v>204</v>
      </c>
      <c r="AI421" s="135" t="s">
        <v>115</v>
      </c>
      <c r="AJ421" s="122" t="s">
        <v>588</v>
      </c>
      <c r="AK421" s="125" t="s">
        <v>4503</v>
      </c>
      <c r="AL421" s="126" t="s">
        <v>451</v>
      </c>
      <c r="AM421" s="122" t="s">
        <v>183</v>
      </c>
      <c r="AN421" s="138" t="s">
        <v>2678</v>
      </c>
      <c r="AO421" s="132" t="s">
        <v>85</v>
      </c>
      <c r="AP421" s="122" t="s">
        <v>1047</v>
      </c>
      <c r="AQ421" s="122" t="s">
        <v>366</v>
      </c>
      <c r="AR421" s="134" t="s">
        <v>105</v>
      </c>
      <c r="AS421" s="13"/>
    </row>
    <row r="422" spans="1:45" ht="15" customHeight="1" x14ac:dyDescent="0.15">
      <c r="A422" s="13">
        <v>421</v>
      </c>
      <c r="B422" s="122" t="s">
        <v>2679</v>
      </c>
      <c r="C422" s="123" t="s">
        <v>45</v>
      </c>
      <c r="D422" s="123">
        <v>1</v>
      </c>
      <c r="E422" s="123"/>
      <c r="F422" s="123"/>
      <c r="G422" s="123" t="s">
        <v>40</v>
      </c>
      <c r="H422" s="123" t="s">
        <v>67</v>
      </c>
      <c r="I422" s="123" t="s">
        <v>67</v>
      </c>
      <c r="J422" s="123" t="s">
        <v>40</v>
      </c>
      <c r="K422" s="123"/>
      <c r="L422" s="123"/>
      <c r="M422" s="123"/>
      <c r="N422" s="123"/>
      <c r="O422" s="123"/>
      <c r="P422" s="122" t="s">
        <v>2680</v>
      </c>
      <c r="Q422" s="126" t="s">
        <v>264</v>
      </c>
      <c r="R422" s="133" t="s">
        <v>1582</v>
      </c>
      <c r="S422" s="130" t="s">
        <v>79</v>
      </c>
      <c r="T422" s="130" t="s">
        <v>3343</v>
      </c>
      <c r="U422" s="130" t="s">
        <v>1584</v>
      </c>
      <c r="V422" s="125" t="s">
        <v>2916</v>
      </c>
      <c r="W422" s="123"/>
      <c r="X422" s="122"/>
      <c r="Y422" s="122"/>
      <c r="Z422" s="122"/>
      <c r="AA422" s="122"/>
      <c r="AB422" s="122"/>
      <c r="AC422" s="122"/>
      <c r="AD422" s="122"/>
      <c r="AE422" s="122"/>
      <c r="AF422" s="122"/>
      <c r="AG422" s="128" t="s">
        <v>115</v>
      </c>
      <c r="AH422" s="128" t="s">
        <v>4390</v>
      </c>
      <c r="AI422" s="130" t="s">
        <v>77</v>
      </c>
      <c r="AJ422" s="133" t="s">
        <v>4642</v>
      </c>
      <c r="AK422" s="128" t="s">
        <v>688</v>
      </c>
      <c r="AL422" s="132" t="s">
        <v>155</v>
      </c>
      <c r="AM422" s="122" t="s">
        <v>3761</v>
      </c>
      <c r="AN422" s="122" t="s">
        <v>4251</v>
      </c>
      <c r="AO422" s="132" t="s">
        <v>161</v>
      </c>
      <c r="AP422" s="132" t="s">
        <v>399</v>
      </c>
      <c r="AQ422" s="122" t="s">
        <v>161</v>
      </c>
      <c r="AR422" s="134" t="s">
        <v>322</v>
      </c>
      <c r="AS422" s="13"/>
    </row>
    <row r="423" spans="1:45" ht="15" customHeight="1" x14ac:dyDescent="0.15">
      <c r="A423" s="13">
        <v>422</v>
      </c>
      <c r="B423" s="122" t="s">
        <v>2681</v>
      </c>
      <c r="C423" s="123" t="s">
        <v>45</v>
      </c>
      <c r="D423" s="123">
        <v>2</v>
      </c>
      <c r="E423" s="123"/>
      <c r="F423" s="123"/>
      <c r="G423" s="123" t="s">
        <v>40</v>
      </c>
      <c r="H423" s="123" t="s">
        <v>37</v>
      </c>
      <c r="I423" s="123" t="s">
        <v>67</v>
      </c>
      <c r="J423" s="123" t="s">
        <v>40</v>
      </c>
      <c r="K423" s="123"/>
      <c r="L423" s="123"/>
      <c r="M423" s="123"/>
      <c r="N423" s="123"/>
      <c r="O423" s="123"/>
      <c r="P423" s="124" t="s">
        <v>1995</v>
      </c>
      <c r="Q423" s="130" t="s">
        <v>182</v>
      </c>
      <c r="R423" s="136" t="s">
        <v>325</v>
      </c>
      <c r="S423" s="133" t="s">
        <v>155</v>
      </c>
      <c r="T423" s="138" t="s">
        <v>49</v>
      </c>
      <c r="U423" s="130" t="s">
        <v>3022</v>
      </c>
      <c r="V423" s="122" t="s">
        <v>352</v>
      </c>
      <c r="W423" s="123"/>
      <c r="X423" s="122"/>
      <c r="Y423" s="122"/>
      <c r="Z423" s="122"/>
      <c r="AA423" s="122"/>
      <c r="AB423" s="122"/>
      <c r="AC423" s="122"/>
      <c r="AD423" s="122"/>
      <c r="AE423" s="122"/>
      <c r="AF423" s="122"/>
      <c r="AG423" s="133" t="s">
        <v>79</v>
      </c>
      <c r="AH423" s="125" t="s">
        <v>388</v>
      </c>
      <c r="AI423" s="128" t="s">
        <v>57</v>
      </c>
      <c r="AJ423" s="122" t="s">
        <v>77</v>
      </c>
      <c r="AK423" s="128" t="s">
        <v>77</v>
      </c>
      <c r="AL423" s="122" t="s">
        <v>3438</v>
      </c>
      <c r="AM423" s="122" t="s">
        <v>251</v>
      </c>
      <c r="AN423" s="130" t="s">
        <v>1180</v>
      </c>
      <c r="AO423" s="132" t="s">
        <v>161</v>
      </c>
      <c r="AP423" s="132" t="s">
        <v>85</v>
      </c>
      <c r="AQ423" s="132" t="s">
        <v>161</v>
      </c>
      <c r="AR423" s="122" t="s">
        <v>418</v>
      </c>
      <c r="AS423" s="13"/>
    </row>
    <row r="424" spans="1:45" ht="15" customHeight="1" x14ac:dyDescent="0.15">
      <c r="A424" s="13">
        <v>423</v>
      </c>
      <c r="B424" s="122" t="s">
        <v>2682</v>
      </c>
      <c r="C424" s="123" t="s">
        <v>45</v>
      </c>
      <c r="D424" s="123">
        <v>2</v>
      </c>
      <c r="E424" s="123"/>
      <c r="F424" s="123"/>
      <c r="G424" s="123" t="s">
        <v>44</v>
      </c>
      <c r="H424" s="123" t="s">
        <v>40</v>
      </c>
      <c r="I424" s="123" t="s">
        <v>44</v>
      </c>
      <c r="J424" s="123" t="s">
        <v>120</v>
      </c>
      <c r="K424" s="123"/>
      <c r="L424" s="123"/>
      <c r="M424" s="123"/>
      <c r="N424" s="123"/>
      <c r="O424" s="123"/>
      <c r="P424" s="122" t="s">
        <v>2683</v>
      </c>
      <c r="Q424" s="122" t="s">
        <v>174</v>
      </c>
      <c r="R424" s="122" t="s">
        <v>139</v>
      </c>
      <c r="S424" s="122" t="s">
        <v>175</v>
      </c>
      <c r="T424" s="130" t="s">
        <v>810</v>
      </c>
      <c r="U424" s="130" t="s">
        <v>140</v>
      </c>
      <c r="V424" s="130" t="s">
        <v>902</v>
      </c>
      <c r="W424" s="123"/>
      <c r="X424" s="122"/>
      <c r="Y424" s="122"/>
      <c r="Z424" s="122"/>
      <c r="AA424" s="122"/>
      <c r="AB424" s="122"/>
      <c r="AC424" s="122"/>
      <c r="AD424" s="122"/>
      <c r="AE424" s="122"/>
      <c r="AF424" s="122"/>
      <c r="AG424" s="129" t="s">
        <v>3119</v>
      </c>
      <c r="AH424" s="126" t="s">
        <v>176</v>
      </c>
      <c r="AI424" s="126" t="s">
        <v>3269</v>
      </c>
      <c r="AJ424" s="122" t="s">
        <v>446</v>
      </c>
      <c r="AK424" s="122" t="s">
        <v>148</v>
      </c>
      <c r="AL424" s="130" t="s">
        <v>149</v>
      </c>
      <c r="AM424" s="122" t="s">
        <v>330</v>
      </c>
      <c r="AN424" s="126" t="s">
        <v>290</v>
      </c>
      <c r="AO424" s="132" t="s">
        <v>959</v>
      </c>
      <c r="AP424" s="132" t="s">
        <v>349</v>
      </c>
      <c r="AQ424" s="132" t="s">
        <v>1271</v>
      </c>
      <c r="AR424" s="122" t="s">
        <v>105</v>
      </c>
      <c r="AS424" s="13"/>
    </row>
    <row r="425" spans="1:45" ht="15" customHeight="1" x14ac:dyDescent="0.15">
      <c r="A425" s="13">
        <v>424</v>
      </c>
      <c r="B425" s="122" t="s">
        <v>2684</v>
      </c>
      <c r="C425" s="123" t="s">
        <v>45</v>
      </c>
      <c r="D425" s="123">
        <v>0</v>
      </c>
      <c r="E425" s="123"/>
      <c r="F425" s="123"/>
      <c r="G425" s="123" t="s">
        <v>37</v>
      </c>
      <c r="H425" s="123" t="s">
        <v>44</v>
      </c>
      <c r="I425" s="123" t="s">
        <v>40</v>
      </c>
      <c r="J425" s="123" t="s">
        <v>44</v>
      </c>
      <c r="K425" s="123"/>
      <c r="L425" s="123"/>
      <c r="M425" s="123"/>
      <c r="N425" s="123"/>
      <c r="O425" s="123"/>
      <c r="P425" s="122" t="s">
        <v>1748</v>
      </c>
      <c r="Q425" s="125" t="s">
        <v>137</v>
      </c>
      <c r="R425" s="122" t="s">
        <v>1459</v>
      </c>
      <c r="S425" s="128" t="s">
        <v>3438</v>
      </c>
      <c r="T425" s="122" t="s">
        <v>139</v>
      </c>
      <c r="U425" s="133" t="s">
        <v>182</v>
      </c>
      <c r="V425" s="122" t="s">
        <v>174</v>
      </c>
      <c r="W425" s="123"/>
      <c r="X425" s="122"/>
      <c r="Y425" s="122"/>
      <c r="Z425" s="122"/>
      <c r="AA425" s="122"/>
      <c r="AB425" s="122"/>
      <c r="AC425" s="122"/>
      <c r="AD425" s="122"/>
      <c r="AE425" s="122"/>
      <c r="AF425" s="122"/>
      <c r="AG425" s="125" t="s">
        <v>57</v>
      </c>
      <c r="AH425" s="128" t="s">
        <v>4520</v>
      </c>
      <c r="AI425" s="128" t="s">
        <v>140</v>
      </c>
      <c r="AJ425" s="122" t="s">
        <v>141</v>
      </c>
      <c r="AK425" s="133" t="s">
        <v>155</v>
      </c>
      <c r="AL425" s="132" t="s">
        <v>1345</v>
      </c>
      <c r="AM425" s="130" t="s">
        <v>820</v>
      </c>
      <c r="AN425" s="126" t="s">
        <v>2685</v>
      </c>
      <c r="AO425" s="132" t="s">
        <v>64</v>
      </c>
      <c r="AP425" s="132" t="s">
        <v>161</v>
      </c>
      <c r="AQ425" s="132" t="s">
        <v>959</v>
      </c>
      <c r="AR425" s="122" t="s">
        <v>584</v>
      </c>
      <c r="AS425" s="13"/>
    </row>
    <row r="426" spans="1:45" ht="15" customHeight="1" x14ac:dyDescent="0.15">
      <c r="A426" s="13">
        <v>425</v>
      </c>
      <c r="B426" s="122" t="s">
        <v>2686</v>
      </c>
      <c r="C426" s="123" t="s">
        <v>45</v>
      </c>
      <c r="D426" s="123">
        <v>2</v>
      </c>
      <c r="E426" s="123"/>
      <c r="F426" s="123"/>
      <c r="G426" s="123" t="s">
        <v>37</v>
      </c>
      <c r="H426" s="123" t="s">
        <v>41</v>
      </c>
      <c r="I426" s="123" t="s">
        <v>67</v>
      </c>
      <c r="J426" s="123" t="s">
        <v>44</v>
      </c>
      <c r="K426" s="123"/>
      <c r="L426" s="123"/>
      <c r="M426" s="123"/>
      <c r="N426" s="123"/>
      <c r="O426" s="123"/>
      <c r="P426" s="124" t="s">
        <v>3153</v>
      </c>
      <c r="Q426" s="130" t="s">
        <v>49</v>
      </c>
      <c r="R426" s="130" t="s">
        <v>247</v>
      </c>
      <c r="S426" s="133" t="s">
        <v>57</v>
      </c>
      <c r="T426" s="127" t="s">
        <v>196</v>
      </c>
      <c r="U426" s="122" t="s">
        <v>3022</v>
      </c>
      <c r="V426" s="126" t="s">
        <v>287</v>
      </c>
      <c r="W426" s="123"/>
      <c r="X426" s="122"/>
      <c r="Y426" s="122"/>
      <c r="Z426" s="122"/>
      <c r="AA426" s="122"/>
      <c r="AB426" s="122"/>
      <c r="AC426" s="122"/>
      <c r="AD426" s="122"/>
      <c r="AE426" s="122"/>
      <c r="AF426" s="122"/>
      <c r="AG426" s="133" t="s">
        <v>144</v>
      </c>
      <c r="AH426" s="126" t="s">
        <v>189</v>
      </c>
      <c r="AI426" s="130" t="s">
        <v>429</v>
      </c>
      <c r="AJ426" s="126" t="s">
        <v>996</v>
      </c>
      <c r="AK426" s="122" t="s">
        <v>77</v>
      </c>
      <c r="AL426" s="122" t="s">
        <v>3346</v>
      </c>
      <c r="AM426" s="130" t="s">
        <v>615</v>
      </c>
      <c r="AN426" s="122" t="s">
        <v>338</v>
      </c>
      <c r="AO426" s="122" t="s">
        <v>64</v>
      </c>
      <c r="AP426" s="132" t="s">
        <v>85</v>
      </c>
      <c r="AQ426" s="122" t="s">
        <v>295</v>
      </c>
      <c r="AR426" s="122" t="s">
        <v>1060</v>
      </c>
      <c r="AS426" s="13"/>
    </row>
    <row r="427" spans="1:45" ht="15" customHeight="1" x14ac:dyDescent="0.15">
      <c r="A427" s="13">
        <v>426</v>
      </c>
      <c r="B427" s="122" t="s">
        <v>2687</v>
      </c>
      <c r="C427" s="123" t="s">
        <v>45</v>
      </c>
      <c r="D427" s="123">
        <v>1</v>
      </c>
      <c r="E427" s="123"/>
      <c r="F427" s="123"/>
      <c r="G427" s="123" t="s">
        <v>44</v>
      </c>
      <c r="H427" s="123" t="s">
        <v>44</v>
      </c>
      <c r="I427" s="123" t="s">
        <v>40</v>
      </c>
      <c r="J427" s="123" t="s">
        <v>38</v>
      </c>
      <c r="K427" s="123"/>
      <c r="L427" s="123"/>
      <c r="M427" s="123"/>
      <c r="N427" s="123"/>
      <c r="O427" s="123"/>
      <c r="P427" s="122" t="s">
        <v>1663</v>
      </c>
      <c r="Q427" s="122" t="s">
        <v>3345</v>
      </c>
      <c r="R427" s="124" t="s">
        <v>1896</v>
      </c>
      <c r="S427" s="135" t="s">
        <v>81</v>
      </c>
      <c r="T427" s="122" t="s">
        <v>504</v>
      </c>
      <c r="U427" s="137" t="s">
        <v>79</v>
      </c>
      <c r="V427" s="133" t="s">
        <v>684</v>
      </c>
      <c r="W427" s="123"/>
      <c r="X427" s="122"/>
      <c r="Y427" s="122"/>
      <c r="Z427" s="122"/>
      <c r="AA427" s="122"/>
      <c r="AB427" s="122"/>
      <c r="AC427" s="122"/>
      <c r="AD427" s="122"/>
      <c r="AE427" s="122"/>
      <c r="AF427" s="122"/>
      <c r="AG427" s="128" t="s">
        <v>158</v>
      </c>
      <c r="AH427" s="122" t="s">
        <v>159</v>
      </c>
      <c r="AI427" s="122" t="s">
        <v>193</v>
      </c>
      <c r="AJ427" s="126" t="s">
        <v>505</v>
      </c>
      <c r="AK427" s="135" t="s">
        <v>115</v>
      </c>
      <c r="AL427" s="126" t="s">
        <v>625</v>
      </c>
      <c r="AM427" s="130" t="s">
        <v>557</v>
      </c>
      <c r="AN427" s="122" t="s">
        <v>685</v>
      </c>
      <c r="AO427" s="132" t="s">
        <v>349</v>
      </c>
      <c r="AP427" s="132" t="s">
        <v>161</v>
      </c>
      <c r="AQ427" s="122" t="s">
        <v>862</v>
      </c>
      <c r="AR427" s="134" t="s">
        <v>349</v>
      </c>
      <c r="AS427" s="13"/>
    </row>
    <row r="428" spans="1:45" ht="15" customHeight="1" x14ac:dyDescent="0.15">
      <c r="A428" s="13">
        <v>427</v>
      </c>
      <c r="B428" s="122" t="s">
        <v>2688</v>
      </c>
      <c r="C428" s="123" t="s">
        <v>45</v>
      </c>
      <c r="D428" s="123">
        <v>2</v>
      </c>
      <c r="E428" s="123"/>
      <c r="F428" s="123"/>
      <c r="G428" s="123" t="s">
        <v>67</v>
      </c>
      <c r="H428" s="123" t="s">
        <v>68</v>
      </c>
      <c r="I428" s="123" t="s">
        <v>41</v>
      </c>
      <c r="J428" s="123" t="s">
        <v>40</v>
      </c>
      <c r="K428" s="123"/>
      <c r="L428" s="123"/>
      <c r="M428" s="123"/>
      <c r="N428" s="123"/>
      <c r="O428" s="123"/>
      <c r="P428" s="122" t="s">
        <v>961</v>
      </c>
      <c r="Q428" s="124" t="s">
        <v>3022</v>
      </c>
      <c r="R428" s="122" t="s">
        <v>201</v>
      </c>
      <c r="S428" s="130" t="s">
        <v>77</v>
      </c>
      <c r="T428" s="125" t="s">
        <v>80</v>
      </c>
      <c r="U428" s="127" t="s">
        <v>3200</v>
      </c>
      <c r="V428" s="122" t="s">
        <v>3269</v>
      </c>
      <c r="W428" s="123"/>
      <c r="X428" s="122"/>
      <c r="Y428" s="122"/>
      <c r="Z428" s="122"/>
      <c r="AA428" s="122"/>
      <c r="AB428" s="122"/>
      <c r="AC428" s="122"/>
      <c r="AD428" s="122"/>
      <c r="AE428" s="122"/>
      <c r="AF428" s="122"/>
      <c r="AG428" s="135" t="s">
        <v>95</v>
      </c>
      <c r="AH428" s="122" t="s">
        <v>189</v>
      </c>
      <c r="AI428" s="126" t="s">
        <v>171</v>
      </c>
      <c r="AJ428" s="128" t="s">
        <v>711</v>
      </c>
      <c r="AK428" s="130" t="s">
        <v>202</v>
      </c>
      <c r="AL428" s="126" t="s">
        <v>203</v>
      </c>
      <c r="AM428" s="130" t="s">
        <v>402</v>
      </c>
      <c r="AN428" s="126" t="s">
        <v>3022</v>
      </c>
      <c r="AO428" s="132" t="s">
        <v>85</v>
      </c>
      <c r="AP428" s="132" t="s">
        <v>209</v>
      </c>
      <c r="AQ428" s="132" t="s">
        <v>161</v>
      </c>
      <c r="AR428" s="122" t="s">
        <v>85</v>
      </c>
      <c r="AS428" s="13"/>
    </row>
    <row r="429" spans="1:45" ht="15" customHeight="1" x14ac:dyDescent="0.15">
      <c r="A429" s="13">
        <v>428</v>
      </c>
      <c r="B429" s="122" t="s">
        <v>2689</v>
      </c>
      <c r="C429" s="123" t="s">
        <v>45</v>
      </c>
      <c r="D429" s="123">
        <v>2</v>
      </c>
      <c r="E429" s="123"/>
      <c r="F429" s="123"/>
      <c r="G429" s="123" t="s">
        <v>43</v>
      </c>
      <c r="H429" s="123" t="s">
        <v>39</v>
      </c>
      <c r="I429" s="123" t="s">
        <v>40</v>
      </c>
      <c r="J429" s="123" t="s">
        <v>87</v>
      </c>
      <c r="K429" s="123"/>
      <c r="L429" s="123"/>
      <c r="M429" s="123"/>
      <c r="N429" s="123"/>
      <c r="O429" s="123"/>
      <c r="P429" s="122" t="s">
        <v>180</v>
      </c>
      <c r="Q429" s="137" t="s">
        <v>62</v>
      </c>
      <c r="R429" s="122" t="s">
        <v>299</v>
      </c>
      <c r="S429" s="135" t="s">
        <v>121</v>
      </c>
      <c r="T429" s="125" t="s">
        <v>122</v>
      </c>
      <c r="U429" s="122" t="s">
        <v>79</v>
      </c>
      <c r="V429" s="124" t="s">
        <v>760</v>
      </c>
      <c r="W429" s="123"/>
      <c r="X429" s="122"/>
      <c r="Y429" s="122"/>
      <c r="Z429" s="122"/>
      <c r="AA429" s="122"/>
      <c r="AB429" s="122"/>
      <c r="AC429" s="122"/>
      <c r="AD429" s="122"/>
      <c r="AE429" s="122"/>
      <c r="AF429" s="122"/>
      <c r="AG429" s="128" t="s">
        <v>123</v>
      </c>
      <c r="AH429" s="122" t="s">
        <v>4640</v>
      </c>
      <c r="AI429" s="122" t="s">
        <v>124</v>
      </c>
      <c r="AJ429" s="122" t="s">
        <v>125</v>
      </c>
      <c r="AK429" s="122" t="s">
        <v>115</v>
      </c>
      <c r="AL429" s="122" t="s">
        <v>170</v>
      </c>
      <c r="AM429" s="122" t="s">
        <v>110</v>
      </c>
      <c r="AN429" s="128" t="s">
        <v>765</v>
      </c>
      <c r="AO429" s="132" t="s">
        <v>134</v>
      </c>
      <c r="AP429" s="122" t="s">
        <v>161</v>
      </c>
      <c r="AQ429" s="122" t="s">
        <v>1104</v>
      </c>
      <c r="AR429" s="122" t="s">
        <v>1721</v>
      </c>
      <c r="AS429" s="13"/>
    </row>
    <row r="430" spans="1:45" ht="15" customHeight="1" x14ac:dyDescent="0.15">
      <c r="A430" s="13">
        <v>429</v>
      </c>
      <c r="B430" s="122" t="s">
        <v>2690</v>
      </c>
      <c r="C430" s="123" t="s">
        <v>45</v>
      </c>
      <c r="D430" s="123">
        <v>0</v>
      </c>
      <c r="E430" s="123"/>
      <c r="F430" s="123"/>
      <c r="G430" s="123" t="s">
        <v>67</v>
      </c>
      <c r="H430" s="123" t="s">
        <v>43</v>
      </c>
      <c r="I430" s="123" t="s">
        <v>40</v>
      </c>
      <c r="J430" s="123" t="s">
        <v>37</v>
      </c>
      <c r="K430" s="123"/>
      <c r="L430" s="123"/>
      <c r="M430" s="123"/>
      <c r="N430" s="123"/>
      <c r="O430" s="123"/>
      <c r="P430" s="122" t="s">
        <v>2691</v>
      </c>
      <c r="Q430" s="126" t="s">
        <v>3022</v>
      </c>
      <c r="R430" s="122" t="s">
        <v>1469</v>
      </c>
      <c r="S430" s="135" t="s">
        <v>77</v>
      </c>
      <c r="T430" s="130" t="s">
        <v>4390</v>
      </c>
      <c r="U430" s="130" t="s">
        <v>79</v>
      </c>
      <c r="V430" s="128" t="s">
        <v>1544</v>
      </c>
      <c r="W430" s="123"/>
      <c r="X430" s="122"/>
      <c r="Y430" s="122"/>
      <c r="Z430" s="122"/>
      <c r="AA430" s="122"/>
      <c r="AB430" s="122"/>
      <c r="AC430" s="122"/>
      <c r="AD430" s="122"/>
      <c r="AE430" s="122"/>
      <c r="AF430" s="122"/>
      <c r="AG430" s="133" t="s">
        <v>95</v>
      </c>
      <c r="AH430" s="126" t="s">
        <v>189</v>
      </c>
      <c r="AI430" s="128" t="s">
        <v>707</v>
      </c>
      <c r="AJ430" s="128" t="s">
        <v>708</v>
      </c>
      <c r="AK430" s="128" t="s">
        <v>115</v>
      </c>
      <c r="AL430" s="133" t="s">
        <v>927</v>
      </c>
      <c r="AM430" s="130" t="s">
        <v>79</v>
      </c>
      <c r="AN430" s="122" t="s">
        <v>406</v>
      </c>
      <c r="AO430" s="122" t="s">
        <v>85</v>
      </c>
      <c r="AP430" s="132" t="s">
        <v>161</v>
      </c>
      <c r="AQ430" s="122" t="s">
        <v>560</v>
      </c>
      <c r="AR430" s="122" t="s">
        <v>1153</v>
      </c>
      <c r="AS430" s="13"/>
    </row>
    <row r="431" spans="1:45" ht="15" customHeight="1" x14ac:dyDescent="0.15">
      <c r="A431" s="13">
        <v>430</v>
      </c>
      <c r="B431" s="122" t="s">
        <v>2692</v>
      </c>
      <c r="C431" s="123" t="s">
        <v>45</v>
      </c>
      <c r="D431" s="123">
        <v>1</v>
      </c>
      <c r="E431" s="123"/>
      <c r="F431" s="123"/>
      <c r="G431" s="123" t="s">
        <v>37</v>
      </c>
      <c r="H431" s="123" t="s">
        <v>44</v>
      </c>
      <c r="I431" s="123" t="s">
        <v>40</v>
      </c>
      <c r="J431" s="123" t="s">
        <v>37</v>
      </c>
      <c r="K431" s="123"/>
      <c r="L431" s="123"/>
      <c r="M431" s="123"/>
      <c r="N431" s="123"/>
      <c r="O431" s="123"/>
      <c r="P431" s="122" t="s">
        <v>1567</v>
      </c>
      <c r="Q431" s="125" t="s">
        <v>137</v>
      </c>
      <c r="R431" s="130" t="s">
        <v>715</v>
      </c>
      <c r="S431" s="128" t="s">
        <v>3438</v>
      </c>
      <c r="T431" s="122" t="s">
        <v>174</v>
      </c>
      <c r="U431" s="137" t="s">
        <v>79</v>
      </c>
      <c r="V431" s="122" t="s">
        <v>307</v>
      </c>
      <c r="W431" s="123"/>
      <c r="X431" s="122"/>
      <c r="Y431" s="122"/>
      <c r="Z431" s="122"/>
      <c r="AA431" s="122"/>
      <c r="AB431" s="122"/>
      <c r="AC431" s="122"/>
      <c r="AD431" s="122"/>
      <c r="AE431" s="122"/>
      <c r="AF431" s="122"/>
      <c r="AG431" s="125" t="s">
        <v>57</v>
      </c>
      <c r="AH431" s="128" t="s">
        <v>4520</v>
      </c>
      <c r="AI431" s="128" t="s">
        <v>175</v>
      </c>
      <c r="AJ431" s="122" t="s">
        <v>79</v>
      </c>
      <c r="AK431" s="135" t="s">
        <v>115</v>
      </c>
      <c r="AL431" s="128" t="s">
        <v>309</v>
      </c>
      <c r="AM431" s="130" t="s">
        <v>984</v>
      </c>
      <c r="AN431" s="122" t="s">
        <v>647</v>
      </c>
      <c r="AO431" s="132" t="s">
        <v>64</v>
      </c>
      <c r="AP431" s="132" t="s">
        <v>161</v>
      </c>
      <c r="AQ431" s="132" t="s">
        <v>560</v>
      </c>
      <c r="AR431" s="122" t="s">
        <v>1170</v>
      </c>
      <c r="AS431" s="13"/>
    </row>
    <row r="432" spans="1:45" ht="15" customHeight="1" x14ac:dyDescent="0.15">
      <c r="A432" s="13">
        <v>431</v>
      </c>
      <c r="B432" s="122" t="s">
        <v>2693</v>
      </c>
      <c r="C432" s="123" t="s">
        <v>45</v>
      </c>
      <c r="D432" s="123">
        <v>0</v>
      </c>
      <c r="E432" s="123"/>
      <c r="F432" s="123"/>
      <c r="G432" s="123" t="s">
        <v>40</v>
      </c>
      <c r="H432" s="123" t="s">
        <v>67</v>
      </c>
      <c r="I432" s="123" t="s">
        <v>44</v>
      </c>
      <c r="J432" s="123" t="s">
        <v>44</v>
      </c>
      <c r="K432" s="123"/>
      <c r="L432" s="123"/>
      <c r="M432" s="123"/>
      <c r="N432" s="123"/>
      <c r="O432" s="123"/>
      <c r="P432" s="124" t="s">
        <v>2694</v>
      </c>
      <c r="Q432" s="133" t="s">
        <v>264</v>
      </c>
      <c r="R432" s="136" t="s">
        <v>2574</v>
      </c>
      <c r="S432" s="133" t="s">
        <v>79</v>
      </c>
      <c r="T432" s="122" t="s">
        <v>224</v>
      </c>
      <c r="U432" s="130" t="s">
        <v>446</v>
      </c>
      <c r="V432" s="122" t="s">
        <v>1524</v>
      </c>
      <c r="W432" s="123"/>
      <c r="X432" s="122"/>
      <c r="Y432" s="122"/>
      <c r="Z432" s="122"/>
      <c r="AA432" s="122"/>
      <c r="AB432" s="122"/>
      <c r="AC432" s="122"/>
      <c r="AD432" s="122"/>
      <c r="AE432" s="122"/>
      <c r="AF432" s="122"/>
      <c r="AG432" s="125" t="s">
        <v>115</v>
      </c>
      <c r="AH432" s="133" t="s">
        <v>4390</v>
      </c>
      <c r="AI432" s="130" t="s">
        <v>77</v>
      </c>
      <c r="AJ432" s="136" t="s">
        <v>644</v>
      </c>
      <c r="AK432" s="128" t="s">
        <v>402</v>
      </c>
      <c r="AL432" s="122" t="s">
        <v>2575</v>
      </c>
      <c r="AM432" s="122" t="s">
        <v>155</v>
      </c>
      <c r="AN432" s="122" t="s">
        <v>1787</v>
      </c>
      <c r="AO432" s="122" t="s">
        <v>161</v>
      </c>
      <c r="AP432" s="132" t="s">
        <v>464</v>
      </c>
      <c r="AQ432" s="122" t="s">
        <v>3044</v>
      </c>
      <c r="AR432" s="122" t="s">
        <v>766</v>
      </c>
      <c r="AS432" s="13"/>
    </row>
    <row r="433" spans="1:45" ht="15" customHeight="1" x14ac:dyDescent="0.15">
      <c r="A433" s="13">
        <v>432</v>
      </c>
      <c r="B433" s="122" t="s">
        <v>2695</v>
      </c>
      <c r="C433" s="123" t="s">
        <v>45</v>
      </c>
      <c r="D433" s="123">
        <v>1</v>
      </c>
      <c r="E433" s="123"/>
      <c r="F433" s="123"/>
      <c r="G433" s="123" t="s">
        <v>37</v>
      </c>
      <c r="H433" s="123" t="s">
        <v>44</v>
      </c>
      <c r="I433" s="123" t="s">
        <v>40</v>
      </c>
      <c r="J433" s="123" t="s">
        <v>38</v>
      </c>
      <c r="K433" s="123"/>
      <c r="L433" s="123"/>
      <c r="M433" s="123"/>
      <c r="N433" s="123"/>
      <c r="O433" s="123"/>
      <c r="P433" s="122" t="s">
        <v>2696</v>
      </c>
      <c r="Q433" s="126" t="s">
        <v>137</v>
      </c>
      <c r="R433" s="122" t="s">
        <v>256</v>
      </c>
      <c r="S433" s="135" t="s">
        <v>3438</v>
      </c>
      <c r="T433" s="122" t="s">
        <v>4251</v>
      </c>
      <c r="U433" s="126" t="s">
        <v>79</v>
      </c>
      <c r="V433" s="122" t="s">
        <v>1752</v>
      </c>
      <c r="W433" s="123"/>
      <c r="X433" s="122"/>
      <c r="Y433" s="122"/>
      <c r="Z433" s="122"/>
      <c r="AA433" s="122"/>
      <c r="AB433" s="122"/>
      <c r="AC433" s="122"/>
      <c r="AD433" s="122"/>
      <c r="AE433" s="122"/>
      <c r="AF433" s="122"/>
      <c r="AG433" s="128" t="s">
        <v>57</v>
      </c>
      <c r="AH433" s="122" t="s">
        <v>4520</v>
      </c>
      <c r="AI433" s="125" t="s">
        <v>251</v>
      </c>
      <c r="AJ433" s="128" t="s">
        <v>80</v>
      </c>
      <c r="AK433" s="128" t="s">
        <v>115</v>
      </c>
      <c r="AL433" s="136" t="s">
        <v>170</v>
      </c>
      <c r="AM433" s="126" t="s">
        <v>289</v>
      </c>
      <c r="AN433" s="122" t="s">
        <v>589</v>
      </c>
      <c r="AO433" s="132" t="s">
        <v>64</v>
      </c>
      <c r="AP433" s="122" t="s">
        <v>161</v>
      </c>
      <c r="AQ433" s="122" t="s">
        <v>1620</v>
      </c>
      <c r="AR433" s="122" t="s">
        <v>584</v>
      </c>
      <c r="AS433" s="13"/>
    </row>
    <row r="434" spans="1:45" ht="15" customHeight="1" x14ac:dyDescent="0.15">
      <c r="A434" s="13">
        <v>433</v>
      </c>
      <c r="B434" s="122" t="s">
        <v>2697</v>
      </c>
      <c r="C434" s="123" t="s">
        <v>45</v>
      </c>
      <c r="D434" s="123">
        <v>0</v>
      </c>
      <c r="E434" s="123"/>
      <c r="F434" s="123"/>
      <c r="G434" s="123" t="s">
        <v>37</v>
      </c>
      <c r="H434" s="123" t="s">
        <v>42</v>
      </c>
      <c r="I434" s="123" t="s">
        <v>38</v>
      </c>
      <c r="J434" s="123" t="s">
        <v>44</v>
      </c>
      <c r="K434" s="123"/>
      <c r="L434" s="123"/>
      <c r="M434" s="123"/>
      <c r="N434" s="123"/>
      <c r="O434" s="123"/>
      <c r="P434" s="122" t="s">
        <v>137</v>
      </c>
      <c r="Q434" s="130" t="s">
        <v>3438</v>
      </c>
      <c r="R434" s="122" t="s">
        <v>612</v>
      </c>
      <c r="S434" s="128" t="s">
        <v>57</v>
      </c>
      <c r="T434" s="126" t="s">
        <v>4520</v>
      </c>
      <c r="U434" s="128" t="s">
        <v>613</v>
      </c>
      <c r="V434" s="130" t="s">
        <v>172</v>
      </c>
      <c r="W434" s="123"/>
      <c r="X434" s="122"/>
      <c r="Y434" s="122"/>
      <c r="Z434" s="122"/>
      <c r="AA434" s="122"/>
      <c r="AB434" s="122"/>
      <c r="AC434" s="122"/>
      <c r="AD434" s="122"/>
      <c r="AE434" s="122"/>
      <c r="AF434" s="122"/>
      <c r="AG434" s="133" t="s">
        <v>144</v>
      </c>
      <c r="AH434" s="130" t="s">
        <v>145</v>
      </c>
      <c r="AI434" s="126" t="s">
        <v>146</v>
      </c>
      <c r="AJ434" s="122" t="s">
        <v>147</v>
      </c>
      <c r="AK434" s="125" t="s">
        <v>615</v>
      </c>
      <c r="AL434" s="125" t="s">
        <v>616</v>
      </c>
      <c r="AM434" s="130" t="s">
        <v>224</v>
      </c>
      <c r="AN434" s="122" t="s">
        <v>403</v>
      </c>
      <c r="AO434" s="132" t="s">
        <v>64</v>
      </c>
      <c r="AP434" s="122" t="s">
        <v>621</v>
      </c>
      <c r="AQ434" s="132" t="s">
        <v>942</v>
      </c>
      <c r="AR434" s="134" t="s">
        <v>475</v>
      </c>
      <c r="AS434" s="13"/>
    </row>
    <row r="435" spans="1:45" ht="15" customHeight="1" x14ac:dyDescent="0.15">
      <c r="A435" s="13">
        <v>434</v>
      </c>
      <c r="B435" s="122" t="s">
        <v>2698</v>
      </c>
      <c r="C435" s="123" t="s">
        <v>45</v>
      </c>
      <c r="D435" s="123">
        <v>0</v>
      </c>
      <c r="E435" s="123"/>
      <c r="F435" s="123"/>
      <c r="G435" s="123" t="s">
        <v>40</v>
      </c>
      <c r="H435" s="123" t="s">
        <v>44</v>
      </c>
      <c r="I435" s="123" t="s">
        <v>38</v>
      </c>
      <c r="J435" s="123" t="s">
        <v>44</v>
      </c>
      <c r="K435" s="123"/>
      <c r="L435" s="123"/>
      <c r="M435" s="123"/>
      <c r="N435" s="123"/>
      <c r="O435" s="123"/>
      <c r="P435" s="122" t="s">
        <v>2699</v>
      </c>
      <c r="Q435" s="122" t="s">
        <v>1131</v>
      </c>
      <c r="R435" s="122" t="s">
        <v>677</v>
      </c>
      <c r="S435" s="126" t="s">
        <v>79</v>
      </c>
      <c r="T435" s="128" t="s">
        <v>4641</v>
      </c>
      <c r="U435" s="125" t="s">
        <v>613</v>
      </c>
      <c r="V435" s="122" t="s">
        <v>2700</v>
      </c>
      <c r="W435" s="123"/>
      <c r="X435" s="122"/>
      <c r="Y435" s="122"/>
      <c r="Z435" s="122"/>
      <c r="AA435" s="122"/>
      <c r="AB435" s="122"/>
      <c r="AC435" s="122"/>
      <c r="AD435" s="122"/>
      <c r="AE435" s="122"/>
      <c r="AF435" s="122"/>
      <c r="AG435" s="130" t="s">
        <v>115</v>
      </c>
      <c r="AH435" s="122" t="s">
        <v>334</v>
      </c>
      <c r="AI435" s="135" t="s">
        <v>287</v>
      </c>
      <c r="AJ435" s="122" t="s">
        <v>571</v>
      </c>
      <c r="AK435" s="128" t="s">
        <v>615</v>
      </c>
      <c r="AL435" s="130" t="s">
        <v>251</v>
      </c>
      <c r="AM435" s="122" t="s">
        <v>94</v>
      </c>
      <c r="AN435" s="130" t="s">
        <v>856</v>
      </c>
      <c r="AO435" s="132" t="s">
        <v>161</v>
      </c>
      <c r="AP435" s="132" t="s">
        <v>621</v>
      </c>
      <c r="AQ435" s="132" t="s">
        <v>464</v>
      </c>
      <c r="AR435" s="122" t="s">
        <v>1104</v>
      </c>
      <c r="AS435" s="13"/>
    </row>
    <row r="436" spans="1:45" ht="15" customHeight="1" x14ac:dyDescent="0.15">
      <c r="A436" s="13">
        <v>435</v>
      </c>
      <c r="B436" s="122" t="s">
        <v>2701</v>
      </c>
      <c r="C436" s="123" t="s">
        <v>45</v>
      </c>
      <c r="D436" s="123">
        <v>1</v>
      </c>
      <c r="E436" s="123"/>
      <c r="F436" s="123"/>
      <c r="G436" s="123" t="s">
        <v>37</v>
      </c>
      <c r="H436" s="123" t="s">
        <v>136</v>
      </c>
      <c r="I436" s="123" t="s">
        <v>44</v>
      </c>
      <c r="J436" s="123" t="s">
        <v>43</v>
      </c>
      <c r="K436" s="123"/>
      <c r="L436" s="123"/>
      <c r="M436" s="123"/>
      <c r="N436" s="123"/>
      <c r="O436" s="123"/>
      <c r="P436" s="124" t="s">
        <v>653</v>
      </c>
      <c r="Q436" s="122" t="s">
        <v>49</v>
      </c>
      <c r="R436" s="122" t="s">
        <v>2702</v>
      </c>
      <c r="S436" s="122" t="s">
        <v>57</v>
      </c>
      <c r="T436" s="128" t="s">
        <v>4750</v>
      </c>
      <c r="U436" s="125" t="s">
        <v>3345</v>
      </c>
      <c r="V436" s="128" t="s">
        <v>403</v>
      </c>
      <c r="W436" s="123"/>
      <c r="X436" s="122"/>
      <c r="Y436" s="122"/>
      <c r="Z436" s="122"/>
      <c r="AA436" s="122"/>
      <c r="AB436" s="122"/>
      <c r="AC436" s="122"/>
      <c r="AD436" s="122"/>
      <c r="AE436" s="122"/>
      <c r="AF436" s="122"/>
      <c r="AG436" s="122" t="s">
        <v>144</v>
      </c>
      <c r="AH436" s="128" t="s">
        <v>189</v>
      </c>
      <c r="AI436" s="130" t="s">
        <v>330</v>
      </c>
      <c r="AJ436" s="128" t="s">
        <v>1237</v>
      </c>
      <c r="AK436" s="122" t="s">
        <v>81</v>
      </c>
      <c r="AL436" s="122" t="s">
        <v>644</v>
      </c>
      <c r="AM436" s="126" t="s">
        <v>3761</v>
      </c>
      <c r="AN436" s="130" t="s">
        <v>1228</v>
      </c>
      <c r="AO436" s="122" t="s">
        <v>64</v>
      </c>
      <c r="AP436" s="122" t="s">
        <v>349</v>
      </c>
      <c r="AQ436" s="132" t="s">
        <v>475</v>
      </c>
      <c r="AR436" s="134" t="s">
        <v>766</v>
      </c>
      <c r="AS436" s="13"/>
    </row>
    <row r="437" spans="1:45" ht="15" customHeight="1" x14ac:dyDescent="0.15">
      <c r="A437" s="13">
        <v>436</v>
      </c>
      <c r="B437" s="122" t="s">
        <v>2703</v>
      </c>
      <c r="C437" s="123" t="s">
        <v>45</v>
      </c>
      <c r="D437" s="123">
        <v>1</v>
      </c>
      <c r="E437" s="123"/>
      <c r="F437" s="123"/>
      <c r="G437" s="123" t="s">
        <v>37</v>
      </c>
      <c r="H437" s="123" t="s">
        <v>120</v>
      </c>
      <c r="I437" s="123" t="s">
        <v>40</v>
      </c>
      <c r="J437" s="123" t="s">
        <v>41</v>
      </c>
      <c r="K437" s="123"/>
      <c r="L437" s="123"/>
      <c r="M437" s="123"/>
      <c r="N437" s="123"/>
      <c r="O437" s="123"/>
      <c r="P437" s="122" t="s">
        <v>575</v>
      </c>
      <c r="Q437" s="130" t="s">
        <v>49</v>
      </c>
      <c r="R437" s="122" t="s">
        <v>216</v>
      </c>
      <c r="S437" s="130" t="s">
        <v>57</v>
      </c>
      <c r="T437" s="122" t="s">
        <v>4663</v>
      </c>
      <c r="U437" s="130" t="s">
        <v>222</v>
      </c>
      <c r="V437" s="125" t="s">
        <v>883</v>
      </c>
      <c r="W437" s="123"/>
      <c r="X437" s="122"/>
      <c r="Y437" s="122"/>
      <c r="Z437" s="122"/>
      <c r="AA437" s="122"/>
      <c r="AB437" s="122"/>
      <c r="AC437" s="122"/>
      <c r="AD437" s="122"/>
      <c r="AE437" s="122"/>
      <c r="AF437" s="122"/>
      <c r="AG437" s="122" t="s">
        <v>144</v>
      </c>
      <c r="AH437" s="130" t="s">
        <v>189</v>
      </c>
      <c r="AI437" s="122" t="s">
        <v>131</v>
      </c>
      <c r="AJ437" s="122" t="s">
        <v>576</v>
      </c>
      <c r="AK437" s="128" t="s">
        <v>79</v>
      </c>
      <c r="AL437" s="122" t="s">
        <v>300</v>
      </c>
      <c r="AM437" s="122" t="s">
        <v>688</v>
      </c>
      <c r="AN437" s="128" t="s">
        <v>2704</v>
      </c>
      <c r="AO437" s="122" t="s">
        <v>64</v>
      </c>
      <c r="AP437" s="132" t="s">
        <v>161</v>
      </c>
      <c r="AQ437" s="122" t="s">
        <v>209</v>
      </c>
      <c r="AR437" s="122" t="s">
        <v>349</v>
      </c>
      <c r="AS437" s="13"/>
    </row>
    <row r="438" spans="1:45" ht="15" customHeight="1" x14ac:dyDescent="0.15">
      <c r="A438" s="13">
        <v>437</v>
      </c>
      <c r="B438" s="122" t="s">
        <v>2705</v>
      </c>
      <c r="C438" s="123" t="s">
        <v>45</v>
      </c>
      <c r="D438" s="123">
        <v>1</v>
      </c>
      <c r="E438" s="123"/>
      <c r="F438" s="123"/>
      <c r="G438" s="123" t="s">
        <v>40</v>
      </c>
      <c r="H438" s="123" t="s">
        <v>42</v>
      </c>
      <c r="I438" s="123" t="s">
        <v>67</v>
      </c>
      <c r="J438" s="123" t="s">
        <v>41</v>
      </c>
      <c r="K438" s="123"/>
      <c r="L438" s="123"/>
      <c r="M438" s="123"/>
      <c r="N438" s="123"/>
      <c r="O438" s="123"/>
      <c r="P438" s="122" t="s">
        <v>2706</v>
      </c>
      <c r="Q438" s="124" t="s">
        <v>72</v>
      </c>
      <c r="R438" s="122" t="s">
        <v>651</v>
      </c>
      <c r="S438" s="124" t="s">
        <v>79</v>
      </c>
      <c r="T438" s="122" t="s">
        <v>266</v>
      </c>
      <c r="U438" s="137" t="s">
        <v>3022</v>
      </c>
      <c r="V438" s="122" t="s">
        <v>2707</v>
      </c>
      <c r="W438" s="123"/>
      <c r="X438" s="122"/>
      <c r="Y438" s="122"/>
      <c r="Z438" s="122"/>
      <c r="AA438" s="122"/>
      <c r="AB438" s="122"/>
      <c r="AC438" s="122"/>
      <c r="AD438" s="122"/>
      <c r="AE438" s="122"/>
      <c r="AF438" s="122"/>
      <c r="AG438" s="128" t="s">
        <v>115</v>
      </c>
      <c r="AH438" s="136" t="s">
        <v>154</v>
      </c>
      <c r="AI438" s="132" t="s">
        <v>270</v>
      </c>
      <c r="AJ438" s="128" t="s">
        <v>309</v>
      </c>
      <c r="AK438" s="135" t="s">
        <v>77</v>
      </c>
      <c r="AL438" s="122" t="s">
        <v>80</v>
      </c>
      <c r="AM438" s="122" t="s">
        <v>376</v>
      </c>
      <c r="AN438" s="126" t="s">
        <v>2708</v>
      </c>
      <c r="AO438" s="122" t="s">
        <v>161</v>
      </c>
      <c r="AP438" s="132" t="s">
        <v>85</v>
      </c>
      <c r="AQ438" s="122" t="s">
        <v>209</v>
      </c>
      <c r="AR438" s="122" t="s">
        <v>1721</v>
      </c>
      <c r="AS438" s="13"/>
    </row>
    <row r="439" spans="1:45" ht="15" customHeight="1" x14ac:dyDescent="0.15">
      <c r="A439" s="13">
        <v>438</v>
      </c>
      <c r="B439" s="122" t="s">
        <v>2709</v>
      </c>
      <c r="C439" s="123" t="s">
        <v>45</v>
      </c>
      <c r="D439" s="123">
        <v>2</v>
      </c>
      <c r="E439" s="123"/>
      <c r="F439" s="123"/>
      <c r="G439" s="123" t="s">
        <v>37</v>
      </c>
      <c r="H439" s="123" t="s">
        <v>40</v>
      </c>
      <c r="I439" s="123" t="s">
        <v>41</v>
      </c>
      <c r="J439" s="123" t="s">
        <v>43</v>
      </c>
      <c r="K439" s="123"/>
      <c r="L439" s="123"/>
      <c r="M439" s="123"/>
      <c r="N439" s="123"/>
      <c r="O439" s="123"/>
      <c r="P439" s="122" t="s">
        <v>1971</v>
      </c>
      <c r="Q439" s="125" t="s">
        <v>137</v>
      </c>
      <c r="R439" s="125" t="s">
        <v>1135</v>
      </c>
      <c r="S439" s="127" t="s">
        <v>3438</v>
      </c>
      <c r="T439" s="126" t="s">
        <v>155</v>
      </c>
      <c r="U439" s="128" t="s">
        <v>669</v>
      </c>
      <c r="V439" s="122" t="s">
        <v>1136</v>
      </c>
      <c r="W439" s="123"/>
      <c r="X439" s="122"/>
      <c r="Y439" s="122"/>
      <c r="Z439" s="122"/>
      <c r="AA439" s="122"/>
      <c r="AB439" s="122"/>
      <c r="AC439" s="122"/>
      <c r="AD439" s="122"/>
      <c r="AE439" s="122"/>
      <c r="AF439" s="122"/>
      <c r="AG439" s="130" t="s">
        <v>57</v>
      </c>
      <c r="AH439" s="131" t="s">
        <v>4520</v>
      </c>
      <c r="AI439" s="126" t="s">
        <v>79</v>
      </c>
      <c r="AJ439" s="125" t="s">
        <v>1589</v>
      </c>
      <c r="AK439" s="125" t="s">
        <v>562</v>
      </c>
      <c r="AL439" s="128" t="s">
        <v>158</v>
      </c>
      <c r="AM439" s="137" t="s">
        <v>3022</v>
      </c>
      <c r="AN439" s="133" t="s">
        <v>1003</v>
      </c>
      <c r="AO439" s="132" t="s">
        <v>64</v>
      </c>
      <c r="AP439" s="132" t="s">
        <v>209</v>
      </c>
      <c r="AQ439" s="122" t="s">
        <v>442</v>
      </c>
      <c r="AR439" s="122" t="s">
        <v>2151</v>
      </c>
      <c r="AS439" s="13"/>
    </row>
    <row r="440" spans="1:45" ht="15" customHeight="1" x14ac:dyDescent="0.15">
      <c r="A440" s="13">
        <v>439</v>
      </c>
      <c r="B440" s="122" t="s">
        <v>2710</v>
      </c>
      <c r="C440" s="123" t="s">
        <v>45</v>
      </c>
      <c r="D440" s="123">
        <v>0</v>
      </c>
      <c r="E440" s="123"/>
      <c r="F440" s="123"/>
      <c r="G440" s="123" t="s">
        <v>44</v>
      </c>
      <c r="H440" s="123" t="s">
        <v>40</v>
      </c>
      <c r="I440" s="123" t="s">
        <v>37</v>
      </c>
      <c r="J440" s="123" t="s">
        <v>43</v>
      </c>
      <c r="K440" s="123"/>
      <c r="L440" s="123"/>
      <c r="M440" s="123"/>
      <c r="N440" s="123"/>
      <c r="O440" s="123"/>
      <c r="P440" s="122" t="s">
        <v>541</v>
      </c>
      <c r="Q440" s="122" t="s">
        <v>542</v>
      </c>
      <c r="R440" s="122" t="s">
        <v>2711</v>
      </c>
      <c r="S440" s="122" t="s">
        <v>446</v>
      </c>
      <c r="T440" s="130" t="s">
        <v>256</v>
      </c>
      <c r="U440" s="130" t="s">
        <v>4642</v>
      </c>
      <c r="V440" s="130" t="s">
        <v>1521</v>
      </c>
      <c r="W440" s="123"/>
      <c r="X440" s="122"/>
      <c r="Y440" s="122"/>
      <c r="Z440" s="122"/>
      <c r="AA440" s="122"/>
      <c r="AB440" s="122"/>
      <c r="AC440" s="122"/>
      <c r="AD440" s="122"/>
      <c r="AE440" s="122"/>
      <c r="AF440" s="122"/>
      <c r="AG440" s="129" t="s">
        <v>402</v>
      </c>
      <c r="AH440" s="126" t="s">
        <v>172</v>
      </c>
      <c r="AI440" s="126" t="s">
        <v>79</v>
      </c>
      <c r="AJ440" s="122" t="s">
        <v>257</v>
      </c>
      <c r="AK440" s="122" t="s">
        <v>307</v>
      </c>
      <c r="AL440" s="128" t="s">
        <v>497</v>
      </c>
      <c r="AM440" s="128" t="s">
        <v>2468</v>
      </c>
      <c r="AN440" s="122" t="s">
        <v>172</v>
      </c>
      <c r="AO440" s="132" t="s">
        <v>464</v>
      </c>
      <c r="AP440" s="132" t="s">
        <v>998</v>
      </c>
      <c r="AQ440" s="132" t="s">
        <v>698</v>
      </c>
      <c r="AR440" s="122" t="s">
        <v>942</v>
      </c>
      <c r="AS440" s="13"/>
    </row>
    <row r="441" spans="1:45" ht="15" customHeight="1" x14ac:dyDescent="0.15">
      <c r="A441" s="13">
        <v>440</v>
      </c>
      <c r="B441" s="122" t="s">
        <v>2712</v>
      </c>
      <c r="C441" s="123" t="s">
        <v>45</v>
      </c>
      <c r="D441" s="123">
        <v>2</v>
      </c>
      <c r="E441" s="123"/>
      <c r="F441" s="123"/>
      <c r="G441" s="123" t="s">
        <v>37</v>
      </c>
      <c r="H441" s="123" t="s">
        <v>41</v>
      </c>
      <c r="I441" s="123" t="s">
        <v>40</v>
      </c>
      <c r="J441" s="123" t="s">
        <v>37</v>
      </c>
      <c r="K441" s="123"/>
      <c r="L441" s="123"/>
      <c r="M441" s="123"/>
      <c r="N441" s="123"/>
      <c r="O441" s="123"/>
      <c r="P441" s="126" t="s">
        <v>2713</v>
      </c>
      <c r="Q441" s="125" t="s">
        <v>49</v>
      </c>
      <c r="R441" s="122" t="s">
        <v>72</v>
      </c>
      <c r="S441" s="128" t="s">
        <v>57</v>
      </c>
      <c r="T441" s="128" t="s">
        <v>3200</v>
      </c>
      <c r="U441" s="130" t="s">
        <v>79</v>
      </c>
      <c r="V441" s="122" t="s">
        <v>307</v>
      </c>
      <c r="W441" s="123"/>
      <c r="X441" s="122"/>
      <c r="Y441" s="122"/>
      <c r="Z441" s="122"/>
      <c r="AA441" s="122"/>
      <c r="AB441" s="122"/>
      <c r="AC441" s="122"/>
      <c r="AD441" s="122"/>
      <c r="AE441" s="122"/>
      <c r="AF441" s="122"/>
      <c r="AG441" s="125" t="s">
        <v>144</v>
      </c>
      <c r="AH441" s="128" t="s">
        <v>189</v>
      </c>
      <c r="AI441" s="135" t="s">
        <v>202</v>
      </c>
      <c r="AJ441" s="122" t="s">
        <v>910</v>
      </c>
      <c r="AK441" s="122" t="s">
        <v>115</v>
      </c>
      <c r="AL441" s="122" t="s">
        <v>154</v>
      </c>
      <c r="AM441" s="130" t="s">
        <v>935</v>
      </c>
      <c r="AN441" s="122" t="s">
        <v>1262</v>
      </c>
      <c r="AO441" s="132" t="s">
        <v>64</v>
      </c>
      <c r="AP441" s="132" t="s">
        <v>161</v>
      </c>
      <c r="AQ441" s="122" t="s">
        <v>560</v>
      </c>
      <c r="AR441" s="122" t="s">
        <v>349</v>
      </c>
      <c r="AS441" s="13"/>
    </row>
    <row r="442" spans="1:45" ht="15" customHeight="1" x14ac:dyDescent="0.15">
      <c r="A442" s="13">
        <v>441</v>
      </c>
      <c r="B442" s="122" t="s">
        <v>2714</v>
      </c>
      <c r="C442" s="123" t="s">
        <v>45</v>
      </c>
      <c r="D442" s="123">
        <v>0</v>
      </c>
      <c r="E442" s="123"/>
      <c r="F442" s="123"/>
      <c r="G442" s="123" t="s">
        <v>44</v>
      </c>
      <c r="H442" s="123" t="s">
        <v>44</v>
      </c>
      <c r="I442" s="123" t="s">
        <v>40</v>
      </c>
      <c r="J442" s="123" t="s">
        <v>44</v>
      </c>
      <c r="K442" s="123"/>
      <c r="L442" s="123"/>
      <c r="M442" s="123"/>
      <c r="N442" s="123"/>
      <c r="O442" s="123"/>
      <c r="P442" s="122" t="s">
        <v>542</v>
      </c>
      <c r="Q442" s="130" t="s">
        <v>446</v>
      </c>
      <c r="R442" s="122" t="s">
        <v>256</v>
      </c>
      <c r="S442" s="132" t="s">
        <v>402</v>
      </c>
      <c r="T442" s="122" t="s">
        <v>172</v>
      </c>
      <c r="U442" s="122" t="s">
        <v>79</v>
      </c>
      <c r="V442" s="130" t="s">
        <v>742</v>
      </c>
      <c r="W442" s="123"/>
      <c r="X442" s="122"/>
      <c r="Y442" s="122"/>
      <c r="Z442" s="122"/>
      <c r="AA442" s="122"/>
      <c r="AB442" s="122"/>
      <c r="AC442" s="122"/>
      <c r="AD442" s="122"/>
      <c r="AE442" s="122"/>
      <c r="AF442" s="122"/>
      <c r="AG442" s="122" t="s">
        <v>193</v>
      </c>
      <c r="AH442" s="122" t="s">
        <v>101</v>
      </c>
      <c r="AI442" s="128" t="s">
        <v>289</v>
      </c>
      <c r="AJ442" s="122" t="s">
        <v>678</v>
      </c>
      <c r="AK442" s="122" t="s">
        <v>115</v>
      </c>
      <c r="AL442" s="122" t="s">
        <v>170</v>
      </c>
      <c r="AM442" s="122" t="s">
        <v>1203</v>
      </c>
      <c r="AN442" s="128" t="s">
        <v>168</v>
      </c>
      <c r="AO442" s="132" t="s">
        <v>464</v>
      </c>
      <c r="AP442" s="122" t="s">
        <v>161</v>
      </c>
      <c r="AQ442" s="132" t="s">
        <v>349</v>
      </c>
      <c r="AR442" s="122" t="s">
        <v>3030</v>
      </c>
      <c r="AS442" s="13"/>
    </row>
    <row r="443" spans="1:45" ht="15" customHeight="1" x14ac:dyDescent="0.15">
      <c r="A443" s="13">
        <v>442</v>
      </c>
      <c r="B443" s="122" t="s">
        <v>2715</v>
      </c>
      <c r="C443" s="123" t="s">
        <v>45</v>
      </c>
      <c r="D443" s="123">
        <v>2</v>
      </c>
      <c r="E443" s="123"/>
      <c r="F443" s="123"/>
      <c r="G443" s="123" t="s">
        <v>67</v>
      </c>
      <c r="H443" s="123" t="s">
        <v>44</v>
      </c>
      <c r="I443" s="123" t="s">
        <v>44</v>
      </c>
      <c r="J443" s="123" t="s">
        <v>44</v>
      </c>
      <c r="K443" s="123"/>
      <c r="L443" s="123"/>
      <c r="M443" s="123"/>
      <c r="N443" s="123"/>
      <c r="O443" s="123"/>
      <c r="P443" s="122" t="s">
        <v>244</v>
      </c>
      <c r="Q443" s="122" t="s">
        <v>214</v>
      </c>
      <c r="R443" s="122" t="s">
        <v>2716</v>
      </c>
      <c r="S443" s="126" t="s">
        <v>218</v>
      </c>
      <c r="T443" s="122" t="s">
        <v>4251</v>
      </c>
      <c r="U443" s="130" t="s">
        <v>3345</v>
      </c>
      <c r="V443" s="128" t="s">
        <v>4387</v>
      </c>
      <c r="W443" s="123"/>
      <c r="X443" s="122"/>
      <c r="Y443" s="122"/>
      <c r="Z443" s="122"/>
      <c r="AA443" s="122"/>
      <c r="AB443" s="122"/>
      <c r="AC443" s="122"/>
      <c r="AD443" s="122"/>
      <c r="AE443" s="122"/>
      <c r="AF443" s="122"/>
      <c r="AG443" s="130" t="s">
        <v>3022</v>
      </c>
      <c r="AH443" s="122" t="s">
        <v>250</v>
      </c>
      <c r="AI443" s="122" t="s">
        <v>251</v>
      </c>
      <c r="AJ443" s="128" t="s">
        <v>252</v>
      </c>
      <c r="AK443" s="128" t="s">
        <v>81</v>
      </c>
      <c r="AL443" s="133" t="s">
        <v>3343</v>
      </c>
      <c r="AM443" s="130" t="s">
        <v>1347</v>
      </c>
      <c r="AN443" s="126" t="s">
        <v>842</v>
      </c>
      <c r="AO443" s="132" t="s">
        <v>85</v>
      </c>
      <c r="AP443" s="132" t="s">
        <v>349</v>
      </c>
      <c r="AQ443" s="132" t="s">
        <v>295</v>
      </c>
      <c r="AR443" s="122" t="s">
        <v>584</v>
      </c>
      <c r="AS443" s="13"/>
    </row>
    <row r="444" spans="1:45" ht="15" customHeight="1" x14ac:dyDescent="0.15">
      <c r="A444" s="13">
        <v>443</v>
      </c>
      <c r="B444" s="122" t="s">
        <v>2717</v>
      </c>
      <c r="C444" s="123" t="s">
        <v>45</v>
      </c>
      <c r="D444" s="123">
        <v>0</v>
      </c>
      <c r="E444" s="123"/>
      <c r="F444" s="123"/>
      <c r="G444" s="123" t="s">
        <v>67</v>
      </c>
      <c r="H444" s="123" t="s">
        <v>68</v>
      </c>
      <c r="I444" s="123" t="s">
        <v>44</v>
      </c>
      <c r="J444" s="123" t="s">
        <v>44</v>
      </c>
      <c r="K444" s="123"/>
      <c r="L444" s="123"/>
      <c r="M444" s="123"/>
      <c r="N444" s="123"/>
      <c r="O444" s="123"/>
      <c r="P444" s="124" t="s">
        <v>70</v>
      </c>
      <c r="Q444" s="124" t="s">
        <v>3022</v>
      </c>
      <c r="R444" s="122" t="s">
        <v>401</v>
      </c>
      <c r="S444" s="128" t="s">
        <v>77</v>
      </c>
      <c r="T444" s="136" t="s">
        <v>78</v>
      </c>
      <c r="U444" s="126" t="s">
        <v>402</v>
      </c>
      <c r="V444" s="122" t="s">
        <v>992</v>
      </c>
      <c r="W444" s="123" t="s">
        <v>4489</v>
      </c>
      <c r="X444" s="122"/>
      <c r="Y444" s="122"/>
      <c r="Z444" s="122"/>
      <c r="AA444" s="122"/>
      <c r="AB444" s="122"/>
      <c r="AC444" s="122"/>
      <c r="AD444" s="122"/>
      <c r="AE444" s="122"/>
      <c r="AF444" s="122"/>
      <c r="AG444" s="122" t="s">
        <v>95</v>
      </c>
      <c r="AH444" s="126" t="s">
        <v>189</v>
      </c>
      <c r="AI444" s="135" t="s">
        <v>171</v>
      </c>
      <c r="AJ444" s="133" t="s">
        <v>190</v>
      </c>
      <c r="AK444" s="130" t="s">
        <v>193</v>
      </c>
      <c r="AL444" s="126" t="s">
        <v>404</v>
      </c>
      <c r="AM444" s="126" t="s">
        <v>79</v>
      </c>
      <c r="AN444" s="130" t="s">
        <v>406</v>
      </c>
      <c r="AO444" s="122" t="s">
        <v>85</v>
      </c>
      <c r="AP444" s="132" t="s">
        <v>464</v>
      </c>
      <c r="AQ444" s="122" t="s">
        <v>942</v>
      </c>
      <c r="AR444" s="122" t="s">
        <v>1153</v>
      </c>
      <c r="AS444" s="13"/>
    </row>
    <row r="445" spans="1:45" ht="15" customHeight="1" x14ac:dyDescent="0.15">
      <c r="A445" s="13">
        <v>444</v>
      </c>
      <c r="B445" s="122" t="s">
        <v>2718</v>
      </c>
      <c r="C445" s="123" t="s">
        <v>45</v>
      </c>
      <c r="D445" s="123">
        <v>1</v>
      </c>
      <c r="E445" s="123"/>
      <c r="F445" s="123"/>
      <c r="G445" s="123" t="s">
        <v>44</v>
      </c>
      <c r="H445" s="123" t="s">
        <v>37</v>
      </c>
      <c r="I445" s="123" t="s">
        <v>44</v>
      </c>
      <c r="J445" s="123" t="s">
        <v>41</v>
      </c>
      <c r="K445" s="123"/>
      <c r="L445" s="123"/>
      <c r="M445" s="123"/>
      <c r="N445" s="123"/>
      <c r="O445" s="123"/>
      <c r="P445" s="122" t="s">
        <v>538</v>
      </c>
      <c r="Q445" s="124" t="s">
        <v>3172</v>
      </c>
      <c r="R445" s="122" t="s">
        <v>3345</v>
      </c>
      <c r="S445" s="137" t="s">
        <v>183</v>
      </c>
      <c r="T445" s="122" t="s">
        <v>3438</v>
      </c>
      <c r="U445" s="136" t="s">
        <v>81</v>
      </c>
      <c r="V445" s="122" t="s">
        <v>4639</v>
      </c>
      <c r="W445" s="123"/>
      <c r="X445" s="122"/>
      <c r="Y445" s="122"/>
      <c r="Z445" s="122"/>
      <c r="AA445" s="122"/>
      <c r="AB445" s="122"/>
      <c r="AC445" s="122"/>
      <c r="AD445" s="122"/>
      <c r="AE445" s="122"/>
      <c r="AF445" s="122"/>
      <c r="AG445" s="128" t="s">
        <v>193</v>
      </c>
      <c r="AH445" s="122" t="s">
        <v>478</v>
      </c>
      <c r="AI445" s="122" t="s">
        <v>57</v>
      </c>
      <c r="AJ445" s="130" t="s">
        <v>4503</v>
      </c>
      <c r="AK445" s="135" t="s">
        <v>158</v>
      </c>
      <c r="AL445" s="126" t="s">
        <v>159</v>
      </c>
      <c r="AM445" s="126" t="s">
        <v>202</v>
      </c>
      <c r="AN445" s="128" t="s">
        <v>711</v>
      </c>
      <c r="AO445" s="132" t="s">
        <v>187</v>
      </c>
      <c r="AP445" s="132" t="s">
        <v>349</v>
      </c>
      <c r="AQ445" s="122" t="s">
        <v>209</v>
      </c>
      <c r="AR445" s="122" t="s">
        <v>418</v>
      </c>
      <c r="AS445" s="13"/>
    </row>
    <row r="446" spans="1:45" ht="15" customHeight="1" x14ac:dyDescent="0.15">
      <c r="A446" s="13">
        <v>445</v>
      </c>
      <c r="B446" s="122" t="s">
        <v>2719</v>
      </c>
      <c r="C446" s="123" t="s">
        <v>45</v>
      </c>
      <c r="D446" s="123">
        <v>0</v>
      </c>
      <c r="E446" s="123"/>
      <c r="F446" s="123"/>
      <c r="G446" s="123" t="s">
        <v>40</v>
      </c>
      <c r="H446" s="123" t="s">
        <v>87</v>
      </c>
      <c r="I446" s="123" t="s">
        <v>40</v>
      </c>
      <c r="J446" s="123" t="s">
        <v>38</v>
      </c>
      <c r="K446" s="123"/>
      <c r="L446" s="123"/>
      <c r="M446" s="123"/>
      <c r="N446" s="123"/>
      <c r="O446" s="123"/>
      <c r="P446" s="122" t="s">
        <v>2720</v>
      </c>
      <c r="Q446" s="130" t="s">
        <v>4657</v>
      </c>
      <c r="R446" s="130" t="s">
        <v>851</v>
      </c>
      <c r="S446" s="133" t="s">
        <v>79</v>
      </c>
      <c r="T446" s="122" t="s">
        <v>3337</v>
      </c>
      <c r="U446" s="128" t="s">
        <v>3269</v>
      </c>
      <c r="V446" s="125" t="s">
        <v>4519</v>
      </c>
      <c r="W446" s="123"/>
      <c r="X446" s="122"/>
      <c r="Y446" s="122"/>
      <c r="Z446" s="122"/>
      <c r="AA446" s="122"/>
      <c r="AB446" s="122"/>
      <c r="AC446" s="122"/>
      <c r="AD446" s="122"/>
      <c r="AE446" s="122"/>
      <c r="AF446" s="122"/>
      <c r="AG446" s="133" t="s">
        <v>115</v>
      </c>
      <c r="AH446" s="126" t="s">
        <v>381</v>
      </c>
      <c r="AI446" s="133" t="s">
        <v>3775</v>
      </c>
      <c r="AJ446" s="122" t="s">
        <v>3316</v>
      </c>
      <c r="AK446" s="125" t="s">
        <v>79</v>
      </c>
      <c r="AL446" s="122" t="s">
        <v>309</v>
      </c>
      <c r="AM446" s="122" t="s">
        <v>79</v>
      </c>
      <c r="AN446" s="122" t="s">
        <v>2721</v>
      </c>
      <c r="AO446" s="122" t="s">
        <v>161</v>
      </c>
      <c r="AP446" s="132" t="s">
        <v>161</v>
      </c>
      <c r="AQ446" s="132" t="s">
        <v>862</v>
      </c>
      <c r="AR446" s="122" t="s">
        <v>766</v>
      </c>
      <c r="AS446" s="13"/>
    </row>
    <row r="447" spans="1:45" ht="15" customHeight="1" x14ac:dyDescent="0.15">
      <c r="A447" s="13">
        <v>446</v>
      </c>
      <c r="B447" s="122" t="s">
        <v>2722</v>
      </c>
      <c r="C447" s="123" t="s">
        <v>45</v>
      </c>
      <c r="D447" s="123">
        <v>2</v>
      </c>
      <c r="E447" s="123"/>
      <c r="F447" s="123"/>
      <c r="G447" s="123" t="s">
        <v>40</v>
      </c>
      <c r="H447" s="123" t="s">
        <v>41</v>
      </c>
      <c r="I447" s="123" t="s">
        <v>37</v>
      </c>
      <c r="J447" s="123" t="s">
        <v>44</v>
      </c>
      <c r="K447" s="123"/>
      <c r="L447" s="123"/>
      <c r="M447" s="123"/>
      <c r="N447" s="123"/>
      <c r="O447" s="123"/>
      <c r="P447" s="122" t="s">
        <v>2723</v>
      </c>
      <c r="Q447" s="122" t="s">
        <v>216</v>
      </c>
      <c r="R447" s="122" t="s">
        <v>3180</v>
      </c>
      <c r="S447" s="135" t="s">
        <v>222</v>
      </c>
      <c r="T447" s="122" t="s">
        <v>3026</v>
      </c>
      <c r="U447" s="122" t="s">
        <v>3438</v>
      </c>
      <c r="V447" s="122" t="s">
        <v>2724</v>
      </c>
      <c r="W447" s="123"/>
      <c r="X447" s="122"/>
      <c r="Y447" s="122"/>
      <c r="Z447" s="122"/>
      <c r="AA447" s="122"/>
      <c r="AB447" s="122"/>
      <c r="AC447" s="122"/>
      <c r="AD447" s="122"/>
      <c r="AE447" s="122"/>
      <c r="AF447" s="122"/>
      <c r="AG447" s="133" t="s">
        <v>79</v>
      </c>
      <c r="AH447" s="122" t="s">
        <v>300</v>
      </c>
      <c r="AI447" s="122" t="s">
        <v>4639</v>
      </c>
      <c r="AJ447" s="122" t="s">
        <v>287</v>
      </c>
      <c r="AK447" s="129" t="s">
        <v>57</v>
      </c>
      <c r="AL447" s="126" t="s">
        <v>4503</v>
      </c>
      <c r="AM447" s="130" t="s">
        <v>79</v>
      </c>
      <c r="AN447" s="122" t="s">
        <v>196</v>
      </c>
      <c r="AO447" s="122" t="s">
        <v>161</v>
      </c>
      <c r="AP447" s="132" t="s">
        <v>64</v>
      </c>
      <c r="AQ447" s="132" t="s">
        <v>349</v>
      </c>
      <c r="AR447" s="122" t="s">
        <v>1721</v>
      </c>
      <c r="AS447" s="13"/>
    </row>
    <row r="448" spans="1:45" ht="15" customHeight="1" x14ac:dyDescent="0.15">
      <c r="A448" s="13">
        <v>447</v>
      </c>
      <c r="B448" s="122" t="s">
        <v>2725</v>
      </c>
      <c r="C448" s="123" t="s">
        <v>45</v>
      </c>
      <c r="D448" s="123">
        <v>1</v>
      </c>
      <c r="E448" s="123"/>
      <c r="F448" s="123"/>
      <c r="G448" s="123" t="s">
        <v>40</v>
      </c>
      <c r="H448" s="123" t="s">
        <v>136</v>
      </c>
      <c r="I448" s="123" t="s">
        <v>43</v>
      </c>
      <c r="J448" s="123" t="s">
        <v>136</v>
      </c>
      <c r="K448" s="123"/>
      <c r="L448" s="123"/>
      <c r="M448" s="123"/>
      <c r="N448" s="123"/>
      <c r="O448" s="123"/>
      <c r="P448" s="122" t="s">
        <v>2726</v>
      </c>
      <c r="Q448" s="122" t="s">
        <v>3269</v>
      </c>
      <c r="R448" s="122" t="s">
        <v>2727</v>
      </c>
      <c r="S448" s="130" t="s">
        <v>79</v>
      </c>
      <c r="T448" s="126" t="s">
        <v>4750</v>
      </c>
      <c r="U448" s="130" t="s">
        <v>2728</v>
      </c>
      <c r="V448" s="130" t="s">
        <v>3278</v>
      </c>
      <c r="W448" s="123"/>
      <c r="X448" s="122"/>
      <c r="Y448" s="122"/>
      <c r="Z448" s="122"/>
      <c r="AA448" s="122"/>
      <c r="AB448" s="122"/>
      <c r="AC448" s="122"/>
      <c r="AD448" s="122"/>
      <c r="AE448" s="122"/>
      <c r="AF448" s="122"/>
      <c r="AG448" s="126" t="s">
        <v>115</v>
      </c>
      <c r="AH448" s="130" t="s">
        <v>116</v>
      </c>
      <c r="AI448" s="133" t="s">
        <v>330</v>
      </c>
      <c r="AJ448" s="122" t="s">
        <v>1203</v>
      </c>
      <c r="AK448" s="128" t="s">
        <v>1462</v>
      </c>
      <c r="AL448" s="122" t="s">
        <v>625</v>
      </c>
      <c r="AM448" s="133" t="s">
        <v>2475</v>
      </c>
      <c r="AN448" s="122" t="s">
        <v>115</v>
      </c>
      <c r="AO448" s="122" t="s">
        <v>161</v>
      </c>
      <c r="AP448" s="132" t="s">
        <v>584</v>
      </c>
      <c r="AQ448" s="132" t="s">
        <v>336</v>
      </c>
      <c r="AR448" s="134" t="s">
        <v>1274</v>
      </c>
      <c r="AS448" s="13"/>
    </row>
    <row r="449" spans="1:45" ht="15" customHeight="1" x14ac:dyDescent="0.15">
      <c r="A449" s="13">
        <v>448</v>
      </c>
      <c r="B449" s="122" t="s">
        <v>2729</v>
      </c>
      <c r="C449" s="123" t="s">
        <v>45</v>
      </c>
      <c r="D449" s="123">
        <v>2</v>
      </c>
      <c r="E449" s="123"/>
      <c r="F449" s="123"/>
      <c r="G449" s="123" t="s">
        <v>44</v>
      </c>
      <c r="H449" s="123" t="s">
        <v>40</v>
      </c>
      <c r="I449" s="123" t="s">
        <v>40</v>
      </c>
      <c r="J449" s="123" t="s">
        <v>68</v>
      </c>
      <c r="K449" s="123"/>
      <c r="L449" s="123"/>
      <c r="M449" s="123"/>
      <c r="N449" s="123"/>
      <c r="O449" s="123"/>
      <c r="P449" s="125" t="s">
        <v>2730</v>
      </c>
      <c r="Q449" s="127" t="s">
        <v>683</v>
      </c>
      <c r="R449" s="128" t="s">
        <v>155</v>
      </c>
      <c r="S449" s="130" t="s">
        <v>3172</v>
      </c>
      <c r="T449" s="124" t="s">
        <v>79</v>
      </c>
      <c r="U449" s="128" t="s">
        <v>79</v>
      </c>
      <c r="V449" s="122" t="s">
        <v>80</v>
      </c>
      <c r="W449" s="123"/>
      <c r="X449" s="122"/>
      <c r="Y449" s="122"/>
      <c r="Z449" s="122"/>
      <c r="AA449" s="122"/>
      <c r="AB449" s="122"/>
      <c r="AC449" s="122"/>
      <c r="AD449" s="122"/>
      <c r="AE449" s="122"/>
      <c r="AF449" s="122"/>
      <c r="AG449" s="128" t="s">
        <v>183</v>
      </c>
      <c r="AH449" s="122" t="s">
        <v>4503</v>
      </c>
      <c r="AI449" s="122" t="s">
        <v>115</v>
      </c>
      <c r="AJ449" s="122" t="s">
        <v>80</v>
      </c>
      <c r="AK449" s="133" t="s">
        <v>115</v>
      </c>
      <c r="AL449" s="126" t="s">
        <v>557</v>
      </c>
      <c r="AM449" s="130" t="s">
        <v>79</v>
      </c>
      <c r="AN449" s="122" t="s">
        <v>1493</v>
      </c>
      <c r="AO449" s="132" t="s">
        <v>187</v>
      </c>
      <c r="AP449" s="132" t="s">
        <v>161</v>
      </c>
      <c r="AQ449" s="122" t="s">
        <v>816</v>
      </c>
      <c r="AR449" s="122" t="s">
        <v>2844</v>
      </c>
      <c r="AS449" s="13"/>
    </row>
    <row r="450" spans="1:45" ht="15" customHeight="1" x14ac:dyDescent="0.15">
      <c r="A450" s="13">
        <v>449</v>
      </c>
      <c r="B450" s="122" t="s">
        <v>2731</v>
      </c>
      <c r="C450" s="123" t="s">
        <v>45</v>
      </c>
      <c r="D450" s="123">
        <v>1</v>
      </c>
      <c r="E450" s="123"/>
      <c r="F450" s="123"/>
      <c r="G450" s="123" t="s">
        <v>67</v>
      </c>
      <c r="H450" s="123" t="s">
        <v>68</v>
      </c>
      <c r="I450" s="123" t="s">
        <v>40</v>
      </c>
      <c r="J450" s="123" t="s">
        <v>44</v>
      </c>
      <c r="K450" s="123"/>
      <c r="L450" s="123"/>
      <c r="M450" s="123"/>
      <c r="N450" s="123"/>
      <c r="O450" s="123"/>
      <c r="P450" s="122" t="s">
        <v>70</v>
      </c>
      <c r="Q450" s="136" t="s">
        <v>3022</v>
      </c>
      <c r="R450" s="122" t="s">
        <v>810</v>
      </c>
      <c r="S450" s="135" t="s">
        <v>77</v>
      </c>
      <c r="T450" s="122" t="s">
        <v>78</v>
      </c>
      <c r="U450" s="133" t="s">
        <v>3269</v>
      </c>
      <c r="V450" s="122" t="s">
        <v>1777</v>
      </c>
      <c r="W450" s="123"/>
      <c r="X450" s="122"/>
      <c r="Y450" s="122"/>
      <c r="Z450" s="122"/>
      <c r="AA450" s="122"/>
      <c r="AB450" s="122"/>
      <c r="AC450" s="122"/>
      <c r="AD450" s="122"/>
      <c r="AE450" s="122"/>
      <c r="AF450" s="122"/>
      <c r="AG450" s="128" t="s">
        <v>95</v>
      </c>
      <c r="AH450" s="122" t="s">
        <v>189</v>
      </c>
      <c r="AI450" s="130" t="s">
        <v>171</v>
      </c>
      <c r="AJ450" s="122" t="s">
        <v>190</v>
      </c>
      <c r="AK450" s="133" t="s">
        <v>79</v>
      </c>
      <c r="AL450" s="130" t="s">
        <v>80</v>
      </c>
      <c r="AM450" s="128" t="s">
        <v>202</v>
      </c>
      <c r="AN450" s="136" t="s">
        <v>1149</v>
      </c>
      <c r="AO450" s="132" t="s">
        <v>85</v>
      </c>
      <c r="AP450" s="132" t="s">
        <v>161</v>
      </c>
      <c r="AQ450" s="122" t="s">
        <v>349</v>
      </c>
      <c r="AR450" s="122" t="s">
        <v>502</v>
      </c>
      <c r="AS450" s="13"/>
    </row>
    <row r="451" spans="1:45" ht="15" customHeight="1" x14ac:dyDescent="0.15">
      <c r="A451" s="13">
        <v>450</v>
      </c>
      <c r="B451" s="122" t="s">
        <v>2732</v>
      </c>
      <c r="C451" s="123" t="s">
        <v>45</v>
      </c>
      <c r="D451" s="123">
        <v>0</v>
      </c>
      <c r="E451" s="123"/>
      <c r="F451" s="123"/>
      <c r="G451" s="123" t="s">
        <v>37</v>
      </c>
      <c r="H451" s="123" t="s">
        <v>43</v>
      </c>
      <c r="I451" s="123" t="s">
        <v>40</v>
      </c>
      <c r="J451" s="123" t="s">
        <v>87</v>
      </c>
      <c r="K451" s="123"/>
      <c r="L451" s="123"/>
      <c r="M451" s="123"/>
      <c r="N451" s="123"/>
      <c r="O451" s="123"/>
      <c r="P451" s="122" t="s">
        <v>1230</v>
      </c>
      <c r="Q451" s="122" t="s">
        <v>994</v>
      </c>
      <c r="R451" s="122" t="s">
        <v>256</v>
      </c>
      <c r="S451" s="135" t="s">
        <v>4642</v>
      </c>
      <c r="T451" s="122" t="s">
        <v>403</v>
      </c>
      <c r="U451" s="130" t="s">
        <v>79</v>
      </c>
      <c r="V451" s="122" t="s">
        <v>2733</v>
      </c>
      <c r="W451" s="123"/>
      <c r="X451" s="122"/>
      <c r="Y451" s="122"/>
      <c r="Z451" s="122"/>
      <c r="AA451" s="122"/>
      <c r="AB451" s="122"/>
      <c r="AC451" s="122"/>
      <c r="AD451" s="122"/>
      <c r="AE451" s="122"/>
      <c r="AF451" s="122"/>
      <c r="AG451" s="128" t="s">
        <v>307</v>
      </c>
      <c r="AH451" s="133" t="s">
        <v>988</v>
      </c>
      <c r="AI451" s="125" t="s">
        <v>405</v>
      </c>
      <c r="AJ451" s="122" t="s">
        <v>870</v>
      </c>
      <c r="AK451" s="128" t="s">
        <v>115</v>
      </c>
      <c r="AL451" s="126" t="s">
        <v>170</v>
      </c>
      <c r="AM451" s="126" t="s">
        <v>663</v>
      </c>
      <c r="AN451" s="122" t="s">
        <v>2734</v>
      </c>
      <c r="AO451" s="132" t="s">
        <v>998</v>
      </c>
      <c r="AP451" s="132" t="s">
        <v>161</v>
      </c>
      <c r="AQ451" s="132" t="s">
        <v>105</v>
      </c>
      <c r="AR451" s="122" t="s">
        <v>1188</v>
      </c>
      <c r="AS451" s="13"/>
    </row>
    <row r="452" spans="1:45" ht="15" customHeight="1" x14ac:dyDescent="0.15">
      <c r="A452" s="13">
        <v>451</v>
      </c>
      <c r="B452" s="122" t="s">
        <v>2735</v>
      </c>
      <c r="C452" s="123" t="s">
        <v>45</v>
      </c>
      <c r="D452" s="123">
        <v>0</v>
      </c>
      <c r="E452" s="123"/>
      <c r="F452" s="123"/>
      <c r="G452" s="123" t="s">
        <v>40</v>
      </c>
      <c r="H452" s="123" t="s">
        <v>37</v>
      </c>
      <c r="I452" s="123" t="s">
        <v>44</v>
      </c>
      <c r="J452" s="123" t="s">
        <v>41</v>
      </c>
      <c r="K452" s="123"/>
      <c r="L452" s="123"/>
      <c r="M452" s="123"/>
      <c r="N452" s="123"/>
      <c r="O452" s="123"/>
      <c r="P452" s="122" t="s">
        <v>1369</v>
      </c>
      <c r="Q452" s="122" t="s">
        <v>2916</v>
      </c>
      <c r="R452" s="122" t="s">
        <v>1245</v>
      </c>
      <c r="S452" s="136" t="s">
        <v>79</v>
      </c>
      <c r="T452" s="126" t="s">
        <v>4165</v>
      </c>
      <c r="U452" s="130" t="s">
        <v>3119</v>
      </c>
      <c r="V452" s="122" t="s">
        <v>1329</v>
      </c>
      <c r="W452" s="123"/>
      <c r="X452" s="122"/>
      <c r="Y452" s="122"/>
      <c r="Z452" s="122"/>
      <c r="AA452" s="122"/>
      <c r="AB452" s="122"/>
      <c r="AC452" s="122"/>
      <c r="AD452" s="122"/>
      <c r="AE452" s="122"/>
      <c r="AF452" s="122"/>
      <c r="AG452" s="135" t="s">
        <v>115</v>
      </c>
      <c r="AH452" s="122" t="s">
        <v>381</v>
      </c>
      <c r="AI452" s="122" t="s">
        <v>307</v>
      </c>
      <c r="AJ452" s="128" t="s">
        <v>171</v>
      </c>
      <c r="AK452" s="128" t="s">
        <v>827</v>
      </c>
      <c r="AL452" s="122" t="s">
        <v>615</v>
      </c>
      <c r="AM452" s="122" t="s">
        <v>563</v>
      </c>
      <c r="AN452" s="122" t="s">
        <v>2736</v>
      </c>
      <c r="AO452" s="132" t="s">
        <v>161</v>
      </c>
      <c r="AP452" s="132" t="s">
        <v>959</v>
      </c>
      <c r="AQ452" s="122" t="s">
        <v>1721</v>
      </c>
      <c r="AR452" s="122" t="s">
        <v>1620</v>
      </c>
      <c r="AS452" s="13"/>
    </row>
    <row r="453" spans="1:45" ht="15" customHeight="1" x14ac:dyDescent="0.15">
      <c r="A453" s="13">
        <v>452</v>
      </c>
      <c r="B453" s="122" t="s">
        <v>2737</v>
      </c>
      <c r="C453" s="123" t="s">
        <v>45</v>
      </c>
      <c r="D453" s="123">
        <v>2</v>
      </c>
      <c r="E453" s="123"/>
      <c r="F453" s="123"/>
      <c r="G453" s="123" t="s">
        <v>44</v>
      </c>
      <c r="H453" s="123" t="s">
        <v>43</v>
      </c>
      <c r="I453" s="123" t="s">
        <v>40</v>
      </c>
      <c r="J453" s="123" t="s">
        <v>44</v>
      </c>
      <c r="K453" s="123"/>
      <c r="L453" s="123"/>
      <c r="M453" s="123"/>
      <c r="N453" s="123"/>
      <c r="O453" s="123"/>
      <c r="P453" s="122" t="s">
        <v>1920</v>
      </c>
      <c r="Q453" s="122" t="s">
        <v>4387</v>
      </c>
      <c r="R453" s="122" t="s">
        <v>2738</v>
      </c>
      <c r="S453" s="135" t="s">
        <v>287</v>
      </c>
      <c r="T453" s="122" t="s">
        <v>3892</v>
      </c>
      <c r="U453" s="122" t="s">
        <v>115</v>
      </c>
      <c r="V453" s="122" t="s">
        <v>446</v>
      </c>
      <c r="W453" s="123"/>
      <c r="X453" s="122"/>
      <c r="Y453" s="122"/>
      <c r="Z453" s="122"/>
      <c r="AA453" s="122"/>
      <c r="AB453" s="122"/>
      <c r="AC453" s="122"/>
      <c r="AD453" s="122"/>
      <c r="AE453" s="122"/>
      <c r="AF453" s="122"/>
      <c r="AG453" s="128" t="s">
        <v>193</v>
      </c>
      <c r="AH453" s="122" t="s">
        <v>644</v>
      </c>
      <c r="AI453" s="130" t="s">
        <v>820</v>
      </c>
      <c r="AJ453" s="122" t="s">
        <v>2739</v>
      </c>
      <c r="AK453" s="128" t="s">
        <v>131</v>
      </c>
      <c r="AL453" s="122" t="s">
        <v>95</v>
      </c>
      <c r="AM453" s="125" t="s">
        <v>57</v>
      </c>
      <c r="AN453" s="125" t="s">
        <v>1985</v>
      </c>
      <c r="AO453" s="132" t="s">
        <v>295</v>
      </c>
      <c r="AP453" s="132" t="s">
        <v>1274</v>
      </c>
      <c r="AQ453" s="132" t="s">
        <v>464</v>
      </c>
      <c r="AR453" s="134" t="s">
        <v>766</v>
      </c>
      <c r="AS453" s="13"/>
    </row>
    <row r="454" spans="1:45" ht="15" customHeight="1" x14ac:dyDescent="0.15">
      <c r="A454" s="13">
        <v>453</v>
      </c>
      <c r="B454" s="122" t="s">
        <v>2740</v>
      </c>
      <c r="C454" s="123" t="s">
        <v>45</v>
      </c>
      <c r="D454" s="123">
        <v>1</v>
      </c>
      <c r="E454" s="123"/>
      <c r="F454" s="123"/>
      <c r="G454" s="123" t="s">
        <v>37</v>
      </c>
      <c r="H454" s="123" t="s">
        <v>40</v>
      </c>
      <c r="I454" s="123" t="s">
        <v>67</v>
      </c>
      <c r="J454" s="123" t="s">
        <v>40</v>
      </c>
      <c r="K454" s="123"/>
      <c r="L454" s="123"/>
      <c r="M454" s="123"/>
      <c r="N454" s="123"/>
      <c r="O454" s="123"/>
      <c r="P454" s="122" t="s">
        <v>2741</v>
      </c>
      <c r="Q454" s="130" t="s">
        <v>1370</v>
      </c>
      <c r="R454" s="122" t="s">
        <v>247</v>
      </c>
      <c r="S454" s="132" t="s">
        <v>49</v>
      </c>
      <c r="T454" s="128" t="s">
        <v>264</v>
      </c>
      <c r="U454" s="125" t="s">
        <v>3022</v>
      </c>
      <c r="V454" s="122" t="s">
        <v>155</v>
      </c>
      <c r="W454" s="123"/>
      <c r="X454" s="122"/>
      <c r="Y454" s="122"/>
      <c r="Z454" s="122"/>
      <c r="AA454" s="122"/>
      <c r="AB454" s="122"/>
      <c r="AC454" s="122"/>
      <c r="AD454" s="122"/>
      <c r="AE454" s="122"/>
      <c r="AF454" s="122"/>
      <c r="AG454" s="122" t="s">
        <v>57</v>
      </c>
      <c r="AH454" s="122" t="s">
        <v>426</v>
      </c>
      <c r="AI454" s="128" t="s">
        <v>79</v>
      </c>
      <c r="AJ454" s="128" t="s">
        <v>2457</v>
      </c>
      <c r="AK454" s="128" t="s">
        <v>77</v>
      </c>
      <c r="AL454" s="122" t="s">
        <v>3346</v>
      </c>
      <c r="AM454" s="122" t="s">
        <v>652</v>
      </c>
      <c r="AN454" s="130" t="s">
        <v>456</v>
      </c>
      <c r="AO454" s="132" t="s">
        <v>64</v>
      </c>
      <c r="AP454" s="132" t="s">
        <v>85</v>
      </c>
      <c r="AQ454" s="132" t="s">
        <v>161</v>
      </c>
      <c r="AR454" s="134" t="s">
        <v>2195</v>
      </c>
      <c r="AS454" s="13"/>
    </row>
    <row r="455" spans="1:45" ht="15" customHeight="1" x14ac:dyDescent="0.15">
      <c r="A455" s="13">
        <v>454</v>
      </c>
      <c r="B455" s="122" t="s">
        <v>2742</v>
      </c>
      <c r="C455" s="123" t="s">
        <v>45</v>
      </c>
      <c r="D455" s="123">
        <v>1</v>
      </c>
      <c r="E455" s="123"/>
      <c r="F455" s="123"/>
      <c r="G455" s="123" t="s">
        <v>200</v>
      </c>
      <c r="H455" s="123" t="s">
        <v>41</v>
      </c>
      <c r="I455" s="123" t="s">
        <v>136</v>
      </c>
      <c r="J455" s="123" t="s">
        <v>44</v>
      </c>
      <c r="K455" s="123"/>
      <c r="L455" s="123"/>
      <c r="M455" s="123"/>
      <c r="N455" s="123"/>
      <c r="O455" s="123"/>
      <c r="P455" s="122" t="s">
        <v>1534</v>
      </c>
      <c r="Q455" s="125" t="s">
        <v>4760</v>
      </c>
      <c r="R455" s="136" t="s">
        <v>2334</v>
      </c>
      <c r="S455" s="127" t="s">
        <v>674</v>
      </c>
      <c r="T455" s="126" t="s">
        <v>562</v>
      </c>
      <c r="U455" s="130" t="s">
        <v>4750</v>
      </c>
      <c r="V455" s="122" t="s">
        <v>82</v>
      </c>
      <c r="W455" s="123"/>
      <c r="X455" s="122"/>
      <c r="Y455" s="122"/>
      <c r="Z455" s="122"/>
      <c r="AA455" s="122"/>
      <c r="AB455" s="122"/>
      <c r="AC455" s="122"/>
      <c r="AD455" s="122"/>
      <c r="AE455" s="122"/>
      <c r="AF455" s="122"/>
      <c r="AG455" s="130" t="s">
        <v>1642</v>
      </c>
      <c r="AH455" s="131" t="s">
        <v>144</v>
      </c>
      <c r="AI455" s="126" t="s">
        <v>3346</v>
      </c>
      <c r="AJ455" s="125" t="s">
        <v>144</v>
      </c>
      <c r="AK455" s="128" t="s">
        <v>330</v>
      </c>
      <c r="AL455" s="122" t="s">
        <v>1237</v>
      </c>
      <c r="AM455" s="130" t="s">
        <v>396</v>
      </c>
      <c r="AN455" s="122" t="s">
        <v>57</v>
      </c>
      <c r="AO455" s="132" t="s">
        <v>1166</v>
      </c>
      <c r="AP455" s="132" t="s">
        <v>336</v>
      </c>
      <c r="AQ455" s="122" t="s">
        <v>349</v>
      </c>
      <c r="AR455" s="122" t="s">
        <v>64</v>
      </c>
      <c r="AS455" s="13"/>
    </row>
    <row r="456" spans="1:45" ht="15" customHeight="1" x14ac:dyDescent="0.15">
      <c r="A456" s="13">
        <v>455</v>
      </c>
      <c r="B456" s="122" t="s">
        <v>2743</v>
      </c>
      <c r="C456" s="123" t="s">
        <v>45</v>
      </c>
      <c r="D456" s="123">
        <v>2</v>
      </c>
      <c r="E456" s="123"/>
      <c r="F456" s="123"/>
      <c r="G456" s="123" t="s">
        <v>41</v>
      </c>
      <c r="H456" s="123" t="s">
        <v>44</v>
      </c>
      <c r="I456" s="123" t="s">
        <v>40</v>
      </c>
      <c r="J456" s="123" t="s">
        <v>38</v>
      </c>
      <c r="K456" s="123"/>
      <c r="L456" s="123"/>
      <c r="M456" s="123"/>
      <c r="N456" s="123"/>
      <c r="O456" s="123"/>
      <c r="P456" s="122" t="s">
        <v>1933</v>
      </c>
      <c r="Q456" s="130" t="s">
        <v>3346</v>
      </c>
      <c r="R456" s="122" t="s">
        <v>1197</v>
      </c>
      <c r="S456" s="128" t="s">
        <v>202</v>
      </c>
      <c r="T456" s="128" t="s">
        <v>81</v>
      </c>
      <c r="U456" s="126" t="s">
        <v>79</v>
      </c>
      <c r="V456" s="122" t="s">
        <v>613</v>
      </c>
      <c r="W456" s="123"/>
      <c r="X456" s="122"/>
      <c r="Y456" s="122"/>
      <c r="Z456" s="122"/>
      <c r="AA456" s="122"/>
      <c r="AB456" s="122"/>
      <c r="AC456" s="122"/>
      <c r="AD456" s="122"/>
      <c r="AE456" s="122"/>
      <c r="AF456" s="122"/>
      <c r="AG456" s="125" t="s">
        <v>205</v>
      </c>
      <c r="AH456" s="122" t="s">
        <v>236</v>
      </c>
      <c r="AI456" s="128" t="s">
        <v>158</v>
      </c>
      <c r="AJ456" s="128" t="s">
        <v>237</v>
      </c>
      <c r="AK456" s="126" t="s">
        <v>115</v>
      </c>
      <c r="AL456" s="122" t="s">
        <v>408</v>
      </c>
      <c r="AM456" s="133" t="s">
        <v>83</v>
      </c>
      <c r="AN456" s="122" t="s">
        <v>189</v>
      </c>
      <c r="AO456" s="132" t="s">
        <v>209</v>
      </c>
      <c r="AP456" s="122" t="s">
        <v>161</v>
      </c>
      <c r="AQ456" s="122" t="s">
        <v>621</v>
      </c>
      <c r="AR456" s="122" t="s">
        <v>2844</v>
      </c>
      <c r="AS456" s="13"/>
    </row>
    <row r="457" spans="1:45" ht="15" customHeight="1" x14ac:dyDescent="0.15">
      <c r="A457" s="13">
        <v>456</v>
      </c>
      <c r="B457" s="122" t="s">
        <v>2744</v>
      </c>
      <c r="C457" s="123" t="s">
        <v>45</v>
      </c>
      <c r="D457" s="123">
        <v>0</v>
      </c>
      <c r="E457" s="123"/>
      <c r="F457" s="123"/>
      <c r="G457" s="123" t="s">
        <v>43</v>
      </c>
      <c r="H457" s="123" t="s">
        <v>67</v>
      </c>
      <c r="I457" s="123" t="s">
        <v>40</v>
      </c>
      <c r="J457" s="123" t="s">
        <v>42</v>
      </c>
      <c r="K457" s="123"/>
      <c r="L457" s="123"/>
      <c r="M457" s="123"/>
      <c r="N457" s="123"/>
      <c r="O457" s="123"/>
      <c r="P457" s="122" t="s">
        <v>2745</v>
      </c>
      <c r="Q457" s="137" t="s">
        <v>1383</v>
      </c>
      <c r="R457" s="122" t="s">
        <v>2746</v>
      </c>
      <c r="S457" s="128" t="s">
        <v>422</v>
      </c>
      <c r="T457" s="130" t="s">
        <v>786</v>
      </c>
      <c r="U457" s="122" t="s">
        <v>3269</v>
      </c>
      <c r="V457" s="128" t="s">
        <v>2354</v>
      </c>
      <c r="W457" s="123"/>
      <c r="X457" s="122"/>
      <c r="Y457" s="122"/>
      <c r="Z457" s="122"/>
      <c r="AA457" s="122"/>
      <c r="AB457" s="122"/>
      <c r="AC457" s="122"/>
      <c r="AD457" s="122"/>
      <c r="AE457" s="122"/>
      <c r="AF457" s="122"/>
      <c r="AG457" s="133" t="s">
        <v>424</v>
      </c>
      <c r="AH457" s="126" t="s">
        <v>256</v>
      </c>
      <c r="AI457" s="122" t="s">
        <v>224</v>
      </c>
      <c r="AJ457" s="122" t="s">
        <v>287</v>
      </c>
      <c r="AK457" s="133" t="s">
        <v>79</v>
      </c>
      <c r="AL457" s="122" t="s">
        <v>504</v>
      </c>
      <c r="AM457" s="128" t="s">
        <v>330</v>
      </c>
      <c r="AN457" s="125" t="s">
        <v>309</v>
      </c>
      <c r="AO457" s="132" t="s">
        <v>698</v>
      </c>
      <c r="AP457" s="122" t="s">
        <v>161</v>
      </c>
      <c r="AQ457" s="132" t="s">
        <v>418</v>
      </c>
      <c r="AR457" s="122" t="s">
        <v>1721</v>
      </c>
      <c r="AS457" s="13"/>
    </row>
    <row r="458" spans="1:45" ht="15" customHeight="1" x14ac:dyDescent="0.15">
      <c r="A458" s="13">
        <v>457</v>
      </c>
      <c r="B458" s="122" t="s">
        <v>2747</v>
      </c>
      <c r="C458" s="123" t="s">
        <v>45</v>
      </c>
      <c r="D458" s="123">
        <v>0</v>
      </c>
      <c r="E458" s="123"/>
      <c r="F458" s="123"/>
      <c r="G458" s="123" t="s">
        <v>37</v>
      </c>
      <c r="H458" s="123" t="s">
        <v>41</v>
      </c>
      <c r="I458" s="123" t="s">
        <v>67</v>
      </c>
      <c r="J458" s="123" t="s">
        <v>41</v>
      </c>
      <c r="K458" s="123"/>
      <c r="L458" s="123"/>
      <c r="M458" s="123"/>
      <c r="N458" s="123"/>
      <c r="O458" s="123"/>
      <c r="P458" s="122" t="s">
        <v>477</v>
      </c>
      <c r="Q458" s="122" t="s">
        <v>137</v>
      </c>
      <c r="R458" s="125" t="s">
        <v>3022</v>
      </c>
      <c r="S458" s="135" t="s">
        <v>3438</v>
      </c>
      <c r="T458" s="122" t="s">
        <v>250</v>
      </c>
      <c r="U458" s="128" t="s">
        <v>77</v>
      </c>
      <c r="V458" s="130" t="s">
        <v>2748</v>
      </c>
      <c r="W458" s="123"/>
      <c r="X458" s="122"/>
      <c r="Y458" s="122"/>
      <c r="Z458" s="122"/>
      <c r="AA458" s="122"/>
      <c r="AB458" s="122"/>
      <c r="AC458" s="122"/>
      <c r="AD458" s="122"/>
      <c r="AE458" s="122"/>
      <c r="AF458" s="122"/>
      <c r="AG458" s="128" t="s">
        <v>57</v>
      </c>
      <c r="AH458" s="122" t="s">
        <v>4520</v>
      </c>
      <c r="AI458" s="130" t="s">
        <v>478</v>
      </c>
      <c r="AJ458" s="122" t="s">
        <v>4750</v>
      </c>
      <c r="AK458" s="125" t="s">
        <v>95</v>
      </c>
      <c r="AL458" s="128" t="s">
        <v>189</v>
      </c>
      <c r="AM458" s="130" t="s">
        <v>3269</v>
      </c>
      <c r="AN458" s="122" t="s">
        <v>344</v>
      </c>
      <c r="AO458" s="132" t="s">
        <v>64</v>
      </c>
      <c r="AP458" s="132" t="s">
        <v>85</v>
      </c>
      <c r="AQ458" s="132" t="s">
        <v>502</v>
      </c>
      <c r="AR458" s="134" t="s">
        <v>1166</v>
      </c>
      <c r="AS458" s="13"/>
    </row>
    <row r="459" spans="1:45" ht="15" customHeight="1" x14ac:dyDescent="0.15">
      <c r="A459" s="13">
        <v>458</v>
      </c>
      <c r="B459" s="122" t="s">
        <v>2749</v>
      </c>
      <c r="C459" s="123" t="s">
        <v>45</v>
      </c>
      <c r="D459" s="123">
        <v>0</v>
      </c>
      <c r="E459" s="123"/>
      <c r="F459" s="123"/>
      <c r="G459" s="123" t="s">
        <v>67</v>
      </c>
      <c r="H459" s="123" t="s">
        <v>44</v>
      </c>
      <c r="I459" s="123" t="s">
        <v>44</v>
      </c>
      <c r="J459" s="123" t="s">
        <v>40</v>
      </c>
      <c r="K459" s="123"/>
      <c r="L459" s="123"/>
      <c r="M459" s="123"/>
      <c r="N459" s="123"/>
      <c r="O459" s="123"/>
      <c r="P459" s="122" t="s">
        <v>244</v>
      </c>
      <c r="Q459" s="122" t="s">
        <v>214</v>
      </c>
      <c r="R459" s="122" t="s">
        <v>2049</v>
      </c>
      <c r="S459" s="130" t="s">
        <v>218</v>
      </c>
      <c r="T459" s="122" t="s">
        <v>4251</v>
      </c>
      <c r="U459" s="128" t="s">
        <v>3345</v>
      </c>
      <c r="V459" s="122" t="s">
        <v>222</v>
      </c>
      <c r="W459" s="123"/>
      <c r="X459" s="122"/>
      <c r="Y459" s="122"/>
      <c r="Z459" s="122"/>
      <c r="AA459" s="122"/>
      <c r="AB459" s="122"/>
      <c r="AC459" s="122"/>
      <c r="AD459" s="122"/>
      <c r="AE459" s="122"/>
      <c r="AF459" s="122"/>
      <c r="AG459" s="128" t="s">
        <v>3022</v>
      </c>
      <c r="AH459" s="128" t="s">
        <v>250</v>
      </c>
      <c r="AI459" s="135" t="s">
        <v>251</v>
      </c>
      <c r="AJ459" s="122" t="s">
        <v>252</v>
      </c>
      <c r="AK459" s="135" t="s">
        <v>81</v>
      </c>
      <c r="AL459" s="122" t="s">
        <v>80</v>
      </c>
      <c r="AM459" s="133" t="s">
        <v>424</v>
      </c>
      <c r="AN459" s="130" t="s">
        <v>2750</v>
      </c>
      <c r="AO459" s="132" t="s">
        <v>85</v>
      </c>
      <c r="AP459" s="132" t="s">
        <v>349</v>
      </c>
      <c r="AQ459" s="132" t="s">
        <v>161</v>
      </c>
      <c r="AR459" s="134" t="s">
        <v>2844</v>
      </c>
      <c r="AS459" s="13"/>
    </row>
    <row r="460" spans="1:45" ht="15" customHeight="1" x14ac:dyDescent="0.15">
      <c r="A460" s="13">
        <v>459</v>
      </c>
      <c r="B460" s="122" t="s">
        <v>2751</v>
      </c>
      <c r="C460" s="123" t="s">
        <v>45</v>
      </c>
      <c r="D460" s="123">
        <v>1</v>
      </c>
      <c r="E460" s="123"/>
      <c r="F460" s="123"/>
      <c r="G460" s="123" t="s">
        <v>67</v>
      </c>
      <c r="H460" s="123" t="s">
        <v>40</v>
      </c>
      <c r="I460" s="123" t="s">
        <v>44</v>
      </c>
      <c r="J460" s="123" t="s">
        <v>41</v>
      </c>
      <c r="K460" s="123"/>
      <c r="L460" s="123"/>
      <c r="M460" s="123"/>
      <c r="N460" s="123"/>
      <c r="O460" s="123"/>
      <c r="P460" s="122" t="s">
        <v>379</v>
      </c>
      <c r="Q460" s="126" t="s">
        <v>3022</v>
      </c>
      <c r="R460" s="133" t="s">
        <v>71</v>
      </c>
      <c r="S460" s="126" t="s">
        <v>77</v>
      </c>
      <c r="T460" s="122" t="s">
        <v>264</v>
      </c>
      <c r="U460" s="125" t="s">
        <v>3345</v>
      </c>
      <c r="V460" s="122" t="s">
        <v>2752</v>
      </c>
      <c r="W460" s="123"/>
      <c r="X460" s="122"/>
      <c r="Y460" s="122"/>
      <c r="Z460" s="122"/>
      <c r="AA460" s="122"/>
      <c r="AB460" s="122"/>
      <c r="AC460" s="122"/>
      <c r="AD460" s="122"/>
      <c r="AE460" s="122"/>
      <c r="AF460" s="122"/>
      <c r="AG460" s="126" t="s">
        <v>95</v>
      </c>
      <c r="AH460" s="126" t="s">
        <v>189</v>
      </c>
      <c r="AI460" s="126" t="s">
        <v>79</v>
      </c>
      <c r="AJ460" s="126" t="s">
        <v>380</v>
      </c>
      <c r="AK460" s="128" t="s">
        <v>81</v>
      </c>
      <c r="AL460" s="122" t="s">
        <v>300</v>
      </c>
      <c r="AM460" s="122" t="s">
        <v>79</v>
      </c>
      <c r="AN460" s="122" t="s">
        <v>625</v>
      </c>
      <c r="AO460" s="122" t="s">
        <v>85</v>
      </c>
      <c r="AP460" s="122" t="s">
        <v>349</v>
      </c>
      <c r="AQ460" s="132" t="s">
        <v>1721</v>
      </c>
      <c r="AR460" s="122" t="s">
        <v>1170</v>
      </c>
      <c r="AS460" s="13"/>
    </row>
    <row r="461" spans="1:45" ht="15" customHeight="1" x14ac:dyDescent="0.15">
      <c r="A461" s="13">
        <v>460</v>
      </c>
      <c r="B461" s="122" t="s">
        <v>2753</v>
      </c>
      <c r="C461" s="123" t="s">
        <v>45</v>
      </c>
      <c r="D461" s="123">
        <v>1</v>
      </c>
      <c r="E461" s="123"/>
      <c r="F461" s="123"/>
      <c r="G461" s="123" t="s">
        <v>44</v>
      </c>
      <c r="H461" s="123" t="s">
        <v>68</v>
      </c>
      <c r="I461" s="123" t="s">
        <v>200</v>
      </c>
      <c r="J461" s="123" t="s">
        <v>40</v>
      </c>
      <c r="K461" s="123"/>
      <c r="L461" s="123"/>
      <c r="M461" s="123"/>
      <c r="N461" s="123"/>
      <c r="O461" s="123"/>
      <c r="P461" s="125" t="s">
        <v>2754</v>
      </c>
      <c r="Q461" s="127" t="s">
        <v>3345</v>
      </c>
      <c r="R461" s="122" t="s">
        <v>2755</v>
      </c>
      <c r="S461" s="130" t="s">
        <v>81</v>
      </c>
      <c r="T461" s="124" t="s">
        <v>2756</v>
      </c>
      <c r="U461" s="128" t="s">
        <v>4760</v>
      </c>
      <c r="V461" s="130" t="s">
        <v>79</v>
      </c>
      <c r="W461" s="123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8" t="s">
        <v>158</v>
      </c>
      <c r="AH461" s="122" t="s">
        <v>159</v>
      </c>
      <c r="AI461" s="122" t="s">
        <v>80</v>
      </c>
      <c r="AJ461" s="122" t="s">
        <v>83</v>
      </c>
      <c r="AK461" s="122" t="s">
        <v>674</v>
      </c>
      <c r="AL461" s="122" t="s">
        <v>505</v>
      </c>
      <c r="AM461" s="125" t="s">
        <v>2496</v>
      </c>
      <c r="AN461" s="130" t="s">
        <v>1087</v>
      </c>
      <c r="AO461" s="132" t="s">
        <v>349</v>
      </c>
      <c r="AP461" s="122" t="s">
        <v>1166</v>
      </c>
      <c r="AQ461" s="132" t="s">
        <v>161</v>
      </c>
      <c r="AR461" s="134" t="s">
        <v>2151</v>
      </c>
      <c r="AS461" s="13"/>
    </row>
    <row r="462" spans="1:45" ht="15" customHeight="1" x14ac:dyDescent="0.15">
      <c r="A462" s="13">
        <v>461</v>
      </c>
      <c r="B462" s="122" t="s">
        <v>2757</v>
      </c>
      <c r="C462" s="123" t="s">
        <v>45</v>
      </c>
      <c r="D462" s="123">
        <v>2</v>
      </c>
      <c r="E462" s="123"/>
      <c r="F462" s="123"/>
      <c r="G462" s="123" t="s">
        <v>37</v>
      </c>
      <c r="H462" s="123" t="s">
        <v>200</v>
      </c>
      <c r="I462" s="123" t="s">
        <v>40</v>
      </c>
      <c r="J462" s="123" t="s">
        <v>44</v>
      </c>
      <c r="K462" s="123"/>
      <c r="L462" s="123"/>
      <c r="M462" s="123"/>
      <c r="N462" s="123"/>
      <c r="O462" s="123"/>
      <c r="P462" s="122" t="s">
        <v>2758</v>
      </c>
      <c r="Q462" s="124" t="s">
        <v>575</v>
      </c>
      <c r="R462" s="122" t="s">
        <v>155</v>
      </c>
      <c r="S462" s="133" t="s">
        <v>49</v>
      </c>
      <c r="T462" s="122" t="s">
        <v>4760</v>
      </c>
      <c r="U462" s="125" t="s">
        <v>79</v>
      </c>
      <c r="V462" s="126" t="s">
        <v>82</v>
      </c>
      <c r="W462" s="123"/>
      <c r="X462" s="122"/>
      <c r="Y462" s="122"/>
      <c r="Z462" s="122"/>
      <c r="AA462" s="122"/>
      <c r="AB462" s="122"/>
      <c r="AC462" s="122"/>
      <c r="AD462" s="122"/>
      <c r="AE462" s="122"/>
      <c r="AF462" s="122"/>
      <c r="AG462" s="135" t="s">
        <v>57</v>
      </c>
      <c r="AH462" s="130" t="s">
        <v>4663</v>
      </c>
      <c r="AI462" s="122" t="s">
        <v>674</v>
      </c>
      <c r="AJ462" s="122" t="s">
        <v>287</v>
      </c>
      <c r="AK462" s="126" t="s">
        <v>115</v>
      </c>
      <c r="AL462" s="128" t="s">
        <v>557</v>
      </c>
      <c r="AM462" s="126" t="s">
        <v>79</v>
      </c>
      <c r="AN462" s="122" t="s">
        <v>110</v>
      </c>
      <c r="AO462" s="132" t="s">
        <v>64</v>
      </c>
      <c r="AP462" s="122" t="s">
        <v>161</v>
      </c>
      <c r="AQ462" s="122" t="s">
        <v>349</v>
      </c>
      <c r="AR462" s="122" t="s">
        <v>2281</v>
      </c>
      <c r="AS462" s="13"/>
    </row>
    <row r="463" spans="1:45" ht="15" customHeight="1" x14ac:dyDescent="0.15">
      <c r="A463" s="13">
        <v>462</v>
      </c>
      <c r="B463" s="122" t="s">
        <v>2759</v>
      </c>
      <c r="C463" s="123" t="s">
        <v>45</v>
      </c>
      <c r="D463" s="123">
        <v>1</v>
      </c>
      <c r="E463" s="123"/>
      <c r="F463" s="123"/>
      <c r="G463" s="123" t="s">
        <v>43</v>
      </c>
      <c r="H463" s="123" t="s">
        <v>40</v>
      </c>
      <c r="I463" s="123" t="s">
        <v>37</v>
      </c>
      <c r="J463" s="123" t="s">
        <v>44</v>
      </c>
      <c r="K463" s="123"/>
      <c r="L463" s="123"/>
      <c r="M463" s="123"/>
      <c r="N463" s="123"/>
      <c r="O463" s="123"/>
      <c r="P463" s="122" t="s">
        <v>1383</v>
      </c>
      <c r="Q463" s="124" t="s">
        <v>422</v>
      </c>
      <c r="R463" s="122" t="s">
        <v>47</v>
      </c>
      <c r="S463" s="126" t="s">
        <v>424</v>
      </c>
      <c r="T463" s="133" t="s">
        <v>256</v>
      </c>
      <c r="U463" s="122" t="s">
        <v>49</v>
      </c>
      <c r="V463" s="137" t="s">
        <v>2760</v>
      </c>
      <c r="W463" s="123"/>
      <c r="X463" s="122"/>
      <c r="Y463" s="122"/>
      <c r="Z463" s="122"/>
      <c r="AA463" s="122"/>
      <c r="AB463" s="122"/>
      <c r="AC463" s="122"/>
      <c r="AD463" s="122"/>
      <c r="AE463" s="122"/>
      <c r="AF463" s="122"/>
      <c r="AG463" s="130" t="s">
        <v>693</v>
      </c>
      <c r="AH463" s="126" t="s">
        <v>694</v>
      </c>
      <c r="AI463" s="135" t="s">
        <v>79</v>
      </c>
      <c r="AJ463" s="130" t="s">
        <v>402</v>
      </c>
      <c r="AK463" s="129" t="s">
        <v>57</v>
      </c>
      <c r="AL463" s="126" t="s">
        <v>4639</v>
      </c>
      <c r="AM463" s="130" t="s">
        <v>3760</v>
      </c>
      <c r="AN463" s="122" t="s">
        <v>456</v>
      </c>
      <c r="AO463" s="132" t="s">
        <v>698</v>
      </c>
      <c r="AP463" s="132" t="s">
        <v>64</v>
      </c>
      <c r="AQ463" s="132" t="s">
        <v>322</v>
      </c>
      <c r="AR463" s="122" t="s">
        <v>2195</v>
      </c>
      <c r="AS463" s="13"/>
    </row>
    <row r="464" spans="1:45" ht="15" customHeight="1" x14ac:dyDescent="0.15">
      <c r="A464" s="13">
        <v>463</v>
      </c>
      <c r="B464" s="122" t="s">
        <v>2761</v>
      </c>
      <c r="C464" s="123" t="s">
        <v>45</v>
      </c>
      <c r="D464" s="123">
        <v>0</v>
      </c>
      <c r="E464" s="123"/>
      <c r="F464" s="123"/>
      <c r="G464" s="123" t="s">
        <v>44</v>
      </c>
      <c r="H464" s="123" t="s">
        <v>38</v>
      </c>
      <c r="I464" s="123" t="s">
        <v>40</v>
      </c>
      <c r="J464" s="123" t="s">
        <v>41</v>
      </c>
      <c r="K464" s="123"/>
      <c r="L464" s="123"/>
      <c r="M464" s="123"/>
      <c r="N464" s="123"/>
      <c r="O464" s="123"/>
      <c r="P464" s="124" t="s">
        <v>658</v>
      </c>
      <c r="Q464" s="137" t="s">
        <v>4521</v>
      </c>
      <c r="R464" s="122" t="s">
        <v>1946</v>
      </c>
      <c r="S464" s="135" t="s">
        <v>4641</v>
      </c>
      <c r="T464" s="130" t="s">
        <v>661</v>
      </c>
      <c r="U464" s="137" t="s">
        <v>299</v>
      </c>
      <c r="V464" s="122" t="s">
        <v>380</v>
      </c>
      <c r="W464" s="123"/>
      <c r="X464" s="122"/>
      <c r="Y464" s="122"/>
      <c r="Z464" s="122"/>
      <c r="AA464" s="122"/>
      <c r="AB464" s="122"/>
      <c r="AC464" s="122"/>
      <c r="AD464" s="122"/>
      <c r="AE464" s="122"/>
      <c r="AF464" s="122"/>
      <c r="AG464" s="128" t="s">
        <v>287</v>
      </c>
      <c r="AH464" s="122" t="s">
        <v>898</v>
      </c>
      <c r="AI464" s="133" t="s">
        <v>899</v>
      </c>
      <c r="AJ464" s="122" t="s">
        <v>456</v>
      </c>
      <c r="AK464" s="128" t="s">
        <v>79</v>
      </c>
      <c r="AL464" s="137" t="s">
        <v>3892</v>
      </c>
      <c r="AM464" s="128" t="s">
        <v>129</v>
      </c>
      <c r="AN464" s="122" t="s">
        <v>424</v>
      </c>
      <c r="AO464" s="132" t="s">
        <v>295</v>
      </c>
      <c r="AP464" s="132" t="s">
        <v>161</v>
      </c>
      <c r="AQ464" s="132" t="s">
        <v>209</v>
      </c>
      <c r="AR464" s="122" t="s">
        <v>698</v>
      </c>
      <c r="AS464" s="13"/>
    </row>
    <row r="465" spans="1:45" ht="15" customHeight="1" x14ac:dyDescent="0.15">
      <c r="A465" s="13">
        <v>464</v>
      </c>
      <c r="B465" s="122" t="s">
        <v>2762</v>
      </c>
      <c r="C465" s="123" t="s">
        <v>45</v>
      </c>
      <c r="D465" s="123">
        <v>1</v>
      </c>
      <c r="E465" s="123"/>
      <c r="F465" s="123"/>
      <c r="G465" s="123" t="s">
        <v>44</v>
      </c>
      <c r="H465" s="123" t="s">
        <v>200</v>
      </c>
      <c r="I465" s="123" t="s">
        <v>67</v>
      </c>
      <c r="J465" s="123" t="s">
        <v>40</v>
      </c>
      <c r="K465" s="123"/>
      <c r="L465" s="123"/>
      <c r="M465" s="123"/>
      <c r="N465" s="123"/>
      <c r="O465" s="123"/>
      <c r="P465" s="122" t="s">
        <v>1026</v>
      </c>
      <c r="Q465" s="122" t="s">
        <v>3172</v>
      </c>
      <c r="R465" s="122" t="s">
        <v>3343</v>
      </c>
      <c r="S465" s="129" t="s">
        <v>183</v>
      </c>
      <c r="T465" s="122" t="s">
        <v>741</v>
      </c>
      <c r="U465" s="126" t="s">
        <v>77</v>
      </c>
      <c r="V465" s="122" t="s">
        <v>253</v>
      </c>
      <c r="W465" s="123"/>
      <c r="X465" s="122"/>
      <c r="Y465" s="122"/>
      <c r="Z465" s="122"/>
      <c r="AA465" s="122"/>
      <c r="AB465" s="122"/>
      <c r="AC465" s="122"/>
      <c r="AD465" s="122"/>
      <c r="AE465" s="122"/>
      <c r="AF465" s="122"/>
      <c r="AG465" s="128" t="s">
        <v>193</v>
      </c>
      <c r="AH465" s="130" t="s">
        <v>478</v>
      </c>
      <c r="AI465" s="135" t="s">
        <v>344</v>
      </c>
      <c r="AJ465" s="122" t="s">
        <v>1028</v>
      </c>
      <c r="AK465" s="126" t="s">
        <v>95</v>
      </c>
      <c r="AL465" s="122" t="s">
        <v>204</v>
      </c>
      <c r="AM465" s="122" t="s">
        <v>963</v>
      </c>
      <c r="AN465" s="126" t="s">
        <v>1432</v>
      </c>
      <c r="AO465" s="132" t="s">
        <v>187</v>
      </c>
      <c r="AP465" s="122" t="s">
        <v>85</v>
      </c>
      <c r="AQ465" s="122" t="s">
        <v>161</v>
      </c>
      <c r="AR465" s="122" t="s">
        <v>1170</v>
      </c>
      <c r="AS465" s="13"/>
    </row>
    <row r="466" spans="1:45" ht="15" customHeight="1" x14ac:dyDescent="0.15">
      <c r="A466" s="13">
        <v>465</v>
      </c>
      <c r="B466" s="122" t="s">
        <v>2763</v>
      </c>
      <c r="C466" s="123" t="s">
        <v>45</v>
      </c>
      <c r="D466" s="123">
        <v>0</v>
      </c>
      <c r="E466" s="123"/>
      <c r="F466" s="123"/>
      <c r="G466" s="123" t="s">
        <v>44</v>
      </c>
      <c r="H466" s="123" t="s">
        <v>37</v>
      </c>
      <c r="I466" s="123" t="s">
        <v>67</v>
      </c>
      <c r="J466" s="123" t="s">
        <v>44</v>
      </c>
      <c r="K466" s="123"/>
      <c r="L466" s="123"/>
      <c r="M466" s="123"/>
      <c r="N466" s="123"/>
      <c r="O466" s="123"/>
      <c r="P466" s="122" t="s">
        <v>1109</v>
      </c>
      <c r="Q466" s="125" t="s">
        <v>1110</v>
      </c>
      <c r="R466" s="122" t="s">
        <v>214</v>
      </c>
      <c r="S466" s="128" t="s">
        <v>3172</v>
      </c>
      <c r="T466" s="133" t="s">
        <v>1111</v>
      </c>
      <c r="U466" s="133" t="s">
        <v>218</v>
      </c>
      <c r="V466" s="122" t="s">
        <v>1112</v>
      </c>
      <c r="W466" s="123"/>
      <c r="X466" s="122"/>
      <c r="Y466" s="122"/>
      <c r="Z466" s="122"/>
      <c r="AA466" s="122"/>
      <c r="AB466" s="122"/>
      <c r="AC466" s="122"/>
      <c r="AD466" s="122"/>
      <c r="AE466" s="122"/>
      <c r="AF466" s="122"/>
      <c r="AG466" s="125" t="s">
        <v>183</v>
      </c>
      <c r="AH466" s="128" t="s">
        <v>2764</v>
      </c>
      <c r="AI466" s="135" t="s">
        <v>388</v>
      </c>
      <c r="AJ466" s="122" t="s">
        <v>408</v>
      </c>
      <c r="AK466" s="135" t="s">
        <v>3022</v>
      </c>
      <c r="AL466" s="125" t="s">
        <v>250</v>
      </c>
      <c r="AM466" s="130" t="s">
        <v>57</v>
      </c>
      <c r="AN466" s="133" t="s">
        <v>270</v>
      </c>
      <c r="AO466" s="132" t="s">
        <v>187</v>
      </c>
      <c r="AP466" s="132" t="s">
        <v>85</v>
      </c>
      <c r="AQ466" s="122" t="s">
        <v>349</v>
      </c>
      <c r="AR466" s="122" t="s">
        <v>418</v>
      </c>
      <c r="AS466" s="13"/>
    </row>
    <row r="467" spans="1:45" ht="15" customHeight="1" x14ac:dyDescent="0.15">
      <c r="A467" s="13">
        <v>466</v>
      </c>
      <c r="B467" s="122" t="s">
        <v>2765</v>
      </c>
      <c r="C467" s="123" t="s">
        <v>45</v>
      </c>
      <c r="D467" s="123">
        <v>1</v>
      </c>
      <c r="E467" s="123"/>
      <c r="F467" s="123"/>
      <c r="G467" s="123" t="s">
        <v>44</v>
      </c>
      <c r="H467" s="123" t="s">
        <v>43</v>
      </c>
      <c r="I467" s="123" t="s">
        <v>40</v>
      </c>
      <c r="J467" s="123" t="s">
        <v>44</v>
      </c>
      <c r="K467" s="123"/>
      <c r="L467" s="123"/>
      <c r="M467" s="123"/>
      <c r="N467" s="123"/>
      <c r="O467" s="123"/>
      <c r="P467" s="124" t="s">
        <v>2086</v>
      </c>
      <c r="Q467" s="125" t="s">
        <v>511</v>
      </c>
      <c r="R467" s="122" t="s">
        <v>2580</v>
      </c>
      <c r="S467" s="136" t="s">
        <v>4251</v>
      </c>
      <c r="T467" s="122" t="s">
        <v>842</v>
      </c>
      <c r="U467" s="130" t="s">
        <v>79</v>
      </c>
      <c r="V467" s="122" t="s">
        <v>446</v>
      </c>
      <c r="W467" s="123"/>
      <c r="X467" s="122"/>
      <c r="Y467" s="122"/>
      <c r="Z467" s="122"/>
      <c r="AA467" s="122"/>
      <c r="AB467" s="122"/>
      <c r="AC467" s="122"/>
      <c r="AD467" s="122"/>
      <c r="AE467" s="122"/>
      <c r="AF467" s="122"/>
      <c r="AG467" s="128" t="s">
        <v>251</v>
      </c>
      <c r="AH467" s="133" t="s">
        <v>644</v>
      </c>
      <c r="AI467" s="122" t="s">
        <v>910</v>
      </c>
      <c r="AJ467" s="128" t="s">
        <v>590</v>
      </c>
      <c r="AK467" s="128" t="s">
        <v>115</v>
      </c>
      <c r="AL467" s="122" t="s">
        <v>4663</v>
      </c>
      <c r="AM467" s="122" t="s">
        <v>193</v>
      </c>
      <c r="AN467" s="126" t="s">
        <v>1278</v>
      </c>
      <c r="AO467" s="122" t="s">
        <v>322</v>
      </c>
      <c r="AP467" s="132" t="s">
        <v>161</v>
      </c>
      <c r="AQ467" s="122" t="s">
        <v>464</v>
      </c>
      <c r="AR467" s="122" t="s">
        <v>766</v>
      </c>
      <c r="AS467" s="13"/>
    </row>
    <row r="468" spans="1:45" s="13" customFormat="1" ht="15" customHeight="1" x14ac:dyDescent="0.15">
      <c r="A468" s="13">
        <v>467</v>
      </c>
      <c r="B468" s="122" t="s">
        <v>2766</v>
      </c>
      <c r="C468" s="123" t="s">
        <v>45</v>
      </c>
      <c r="D468" s="123">
        <v>1</v>
      </c>
      <c r="E468" s="123"/>
      <c r="F468" s="123"/>
      <c r="G468" s="123" t="s">
        <v>37</v>
      </c>
      <c r="H468" s="123" t="s">
        <v>42</v>
      </c>
      <c r="I468" s="123" t="s">
        <v>44</v>
      </c>
      <c r="J468" s="123" t="s">
        <v>42</v>
      </c>
      <c r="K468" s="123"/>
      <c r="L468" s="123"/>
      <c r="M468" s="123"/>
      <c r="N468" s="123"/>
      <c r="O468" s="123"/>
      <c r="P468" s="122" t="s">
        <v>137</v>
      </c>
      <c r="Q468" s="122" t="s">
        <v>3438</v>
      </c>
      <c r="R468" s="130" t="s">
        <v>82</v>
      </c>
      <c r="S468" s="122" t="s">
        <v>57</v>
      </c>
      <c r="T468" s="136" t="s">
        <v>4520</v>
      </c>
      <c r="U468" s="122" t="s">
        <v>148</v>
      </c>
      <c r="V468" s="130" t="s">
        <v>1803</v>
      </c>
      <c r="W468" s="123"/>
      <c r="X468" s="122"/>
      <c r="Y468" s="122"/>
      <c r="Z468" s="122"/>
      <c r="AA468" s="122"/>
      <c r="AB468" s="122"/>
      <c r="AC468" s="122"/>
      <c r="AD468" s="122"/>
      <c r="AE468" s="122"/>
      <c r="AF468" s="122"/>
      <c r="AG468" s="126" t="s">
        <v>144</v>
      </c>
      <c r="AH468" s="130" t="s">
        <v>145</v>
      </c>
      <c r="AI468" s="135" t="s">
        <v>146</v>
      </c>
      <c r="AJ468" s="122" t="s">
        <v>147</v>
      </c>
      <c r="AK468" s="122" t="s">
        <v>193</v>
      </c>
      <c r="AL468" s="122" t="s">
        <v>196</v>
      </c>
      <c r="AM468" s="128" t="s">
        <v>266</v>
      </c>
      <c r="AN468" s="128" t="s">
        <v>2767</v>
      </c>
      <c r="AO468" s="122" t="s">
        <v>64</v>
      </c>
      <c r="AP468" s="132" t="s">
        <v>349</v>
      </c>
      <c r="AQ468" s="132" t="s">
        <v>418</v>
      </c>
      <c r="AR468" s="122" t="s">
        <v>1060</v>
      </c>
    </row>
    <row r="469" spans="1:45" s="13" customFormat="1" ht="15" customHeight="1" x14ac:dyDescent="0.15">
      <c r="A469" s="13">
        <v>468</v>
      </c>
      <c r="B469" s="122" t="s">
        <v>2768</v>
      </c>
      <c r="C469" s="123" t="s">
        <v>45</v>
      </c>
      <c r="D469" s="123">
        <v>2</v>
      </c>
      <c r="E469" s="123"/>
      <c r="F469" s="123"/>
      <c r="G469" s="123" t="s">
        <v>40</v>
      </c>
      <c r="H469" s="123" t="s">
        <v>43</v>
      </c>
      <c r="I469" s="123" t="s">
        <v>44</v>
      </c>
      <c r="J469" s="123" t="s">
        <v>41</v>
      </c>
      <c r="K469" s="123"/>
      <c r="L469" s="123"/>
      <c r="M469" s="123"/>
      <c r="N469" s="123"/>
      <c r="O469" s="123"/>
      <c r="P469" s="122" t="s">
        <v>2769</v>
      </c>
      <c r="Q469" s="122" t="s">
        <v>256</v>
      </c>
      <c r="R469" s="130" t="s">
        <v>641</v>
      </c>
      <c r="S469" s="136" t="s">
        <v>79</v>
      </c>
      <c r="T469" s="126" t="s">
        <v>310</v>
      </c>
      <c r="U469" s="128" t="s">
        <v>402</v>
      </c>
      <c r="V469" s="122" t="s">
        <v>492</v>
      </c>
      <c r="W469" s="123"/>
      <c r="X469" s="122"/>
      <c r="Y469" s="122"/>
      <c r="Z469" s="122"/>
      <c r="AA469" s="122"/>
      <c r="AB469" s="122"/>
      <c r="AC469" s="122"/>
      <c r="AD469" s="122"/>
      <c r="AE469" s="122"/>
      <c r="AF469" s="122"/>
      <c r="AG469" s="135" t="s">
        <v>115</v>
      </c>
      <c r="AH469" s="122" t="s">
        <v>170</v>
      </c>
      <c r="AI469" s="122" t="s">
        <v>405</v>
      </c>
      <c r="AJ469" s="128" t="s">
        <v>412</v>
      </c>
      <c r="AK469" s="133" t="s">
        <v>193</v>
      </c>
      <c r="AL469" s="130" t="s">
        <v>157</v>
      </c>
      <c r="AM469" s="122" t="s">
        <v>144</v>
      </c>
      <c r="AN469" s="122" t="s">
        <v>870</v>
      </c>
      <c r="AO469" s="132" t="s">
        <v>161</v>
      </c>
      <c r="AP469" s="132" t="s">
        <v>464</v>
      </c>
      <c r="AQ469" s="122" t="s">
        <v>502</v>
      </c>
      <c r="AR469" s="122" t="s">
        <v>2151</v>
      </c>
    </row>
    <row r="470" spans="1:45" s="13" customFormat="1" ht="15" customHeight="1" x14ac:dyDescent="0.15">
      <c r="A470" s="13">
        <v>469</v>
      </c>
      <c r="B470" s="122" t="s">
        <v>2770</v>
      </c>
      <c r="C470" s="123" t="s">
        <v>45</v>
      </c>
      <c r="D470" s="123">
        <v>0</v>
      </c>
      <c r="E470" s="123"/>
      <c r="F470" s="123"/>
      <c r="G470" s="123" t="s">
        <v>40</v>
      </c>
      <c r="H470" s="123" t="s">
        <v>37</v>
      </c>
      <c r="I470" s="123" t="s">
        <v>44</v>
      </c>
      <c r="J470" s="123" t="s">
        <v>44</v>
      </c>
      <c r="K470" s="123"/>
      <c r="L470" s="123"/>
      <c r="M470" s="123"/>
      <c r="N470" s="123"/>
      <c r="O470" s="123"/>
      <c r="P470" s="122" t="s">
        <v>182</v>
      </c>
      <c r="Q470" s="122" t="s">
        <v>155</v>
      </c>
      <c r="R470" s="122" t="s">
        <v>1920</v>
      </c>
      <c r="S470" s="126" t="s">
        <v>79</v>
      </c>
      <c r="T470" s="130" t="s">
        <v>388</v>
      </c>
      <c r="U470" s="130" t="s">
        <v>4387</v>
      </c>
      <c r="V470" s="122" t="s">
        <v>1145</v>
      </c>
      <c r="W470" s="123"/>
      <c r="X470" s="122"/>
      <c r="Y470" s="122"/>
      <c r="Z470" s="122"/>
      <c r="AA470" s="122"/>
      <c r="AB470" s="122"/>
      <c r="AC470" s="122"/>
      <c r="AD470" s="122"/>
      <c r="AE470" s="122"/>
      <c r="AF470" s="122"/>
      <c r="AG470" s="130" t="s">
        <v>115</v>
      </c>
      <c r="AH470" s="128" t="s">
        <v>557</v>
      </c>
      <c r="AI470" s="133" t="s">
        <v>307</v>
      </c>
      <c r="AJ470" s="122" t="s">
        <v>89</v>
      </c>
      <c r="AK470" s="135" t="s">
        <v>287</v>
      </c>
      <c r="AL470" s="125" t="s">
        <v>3892</v>
      </c>
      <c r="AM470" s="130" t="s">
        <v>900</v>
      </c>
      <c r="AN470" s="126" t="s">
        <v>2167</v>
      </c>
      <c r="AO470" s="122" t="s">
        <v>161</v>
      </c>
      <c r="AP470" s="132" t="s">
        <v>295</v>
      </c>
      <c r="AQ470" s="122" t="s">
        <v>295</v>
      </c>
      <c r="AR470" s="122" t="s">
        <v>1104</v>
      </c>
    </row>
    <row r="471" spans="1:45" ht="15" customHeight="1" x14ac:dyDescent="0.15">
      <c r="A471" s="13">
        <v>470</v>
      </c>
      <c r="B471" s="122" t="s">
        <v>2771</v>
      </c>
      <c r="C471" s="123" t="s">
        <v>45</v>
      </c>
      <c r="D471" s="123">
        <v>0</v>
      </c>
      <c r="E471" s="123"/>
      <c r="F471" s="123"/>
      <c r="G471" s="123" t="s">
        <v>40</v>
      </c>
      <c r="H471" s="123" t="s">
        <v>41</v>
      </c>
      <c r="I471" s="123" t="s">
        <v>40</v>
      </c>
      <c r="J471" s="123" t="s">
        <v>120</v>
      </c>
      <c r="K471" s="123"/>
      <c r="L471" s="123"/>
      <c r="M471" s="123"/>
      <c r="N471" s="123"/>
      <c r="O471" s="123"/>
      <c r="P471" s="122" t="s">
        <v>1693</v>
      </c>
      <c r="Q471" s="122" t="s">
        <v>1193</v>
      </c>
      <c r="R471" s="122" t="s">
        <v>352</v>
      </c>
      <c r="S471" s="122" t="s">
        <v>256</v>
      </c>
      <c r="T471" s="130" t="s">
        <v>1185</v>
      </c>
      <c r="U471" s="130" t="s">
        <v>79</v>
      </c>
      <c r="V471" s="130" t="s">
        <v>2772</v>
      </c>
      <c r="W471" s="123"/>
      <c r="X471" s="122"/>
      <c r="Y471" s="122"/>
      <c r="Z471" s="122"/>
      <c r="AA471" s="122"/>
      <c r="AB471" s="122"/>
      <c r="AC471" s="122"/>
      <c r="AD471" s="122"/>
      <c r="AE471" s="122"/>
      <c r="AF471" s="122"/>
      <c r="AG471" s="122" t="s">
        <v>79</v>
      </c>
      <c r="AH471" s="136" t="s">
        <v>257</v>
      </c>
      <c r="AI471" s="133" t="s">
        <v>111</v>
      </c>
      <c r="AJ471" s="122" t="s">
        <v>1172</v>
      </c>
      <c r="AK471" s="128" t="s">
        <v>115</v>
      </c>
      <c r="AL471" s="122" t="s">
        <v>159</v>
      </c>
      <c r="AM471" s="133" t="s">
        <v>109</v>
      </c>
      <c r="AN471" s="122" t="s">
        <v>693</v>
      </c>
      <c r="AO471" s="122" t="s">
        <v>161</v>
      </c>
      <c r="AP471" s="132" t="s">
        <v>161</v>
      </c>
      <c r="AQ471" s="122" t="s">
        <v>1271</v>
      </c>
      <c r="AR471" s="122" t="s">
        <v>698</v>
      </c>
      <c r="AS471" s="13"/>
    </row>
    <row r="472" spans="1:45" s="13" customFormat="1" ht="15" customHeight="1" x14ac:dyDescent="0.15">
      <c r="A472" s="13">
        <v>471</v>
      </c>
      <c r="B472" s="122" t="s">
        <v>2773</v>
      </c>
      <c r="C472" s="123" t="s">
        <v>45</v>
      </c>
      <c r="D472" s="123">
        <v>2</v>
      </c>
      <c r="E472" s="123"/>
      <c r="F472" s="123"/>
      <c r="G472" s="123" t="s">
        <v>40</v>
      </c>
      <c r="H472" s="123" t="s">
        <v>44</v>
      </c>
      <c r="I472" s="123" t="s">
        <v>44</v>
      </c>
      <c r="J472" s="123" t="s">
        <v>37</v>
      </c>
      <c r="K472" s="123"/>
      <c r="L472" s="123"/>
      <c r="M472" s="123"/>
      <c r="N472" s="123"/>
      <c r="O472" s="123"/>
      <c r="P472" s="122" t="s">
        <v>1704</v>
      </c>
      <c r="Q472" s="122" t="s">
        <v>4657</v>
      </c>
      <c r="R472" s="122" t="s">
        <v>74</v>
      </c>
      <c r="S472" s="122" t="s">
        <v>79</v>
      </c>
      <c r="T472" s="122" t="s">
        <v>441</v>
      </c>
      <c r="U472" s="130" t="s">
        <v>83</v>
      </c>
      <c r="V472" s="124" t="s">
        <v>2774</v>
      </c>
      <c r="W472" s="123"/>
      <c r="X472" s="122"/>
      <c r="Y472" s="122"/>
      <c r="Z472" s="122"/>
      <c r="AA472" s="122"/>
      <c r="AB472" s="122"/>
      <c r="AC472" s="122"/>
      <c r="AD472" s="122"/>
      <c r="AE472" s="122"/>
      <c r="AF472" s="122"/>
      <c r="AG472" s="122" t="s">
        <v>115</v>
      </c>
      <c r="AH472" s="122" t="s">
        <v>381</v>
      </c>
      <c r="AI472" s="132" t="s">
        <v>3345</v>
      </c>
      <c r="AJ472" s="137" t="s">
        <v>1705</v>
      </c>
      <c r="AK472" s="128" t="s">
        <v>148</v>
      </c>
      <c r="AL472" s="122" t="s">
        <v>146</v>
      </c>
      <c r="AM472" s="122" t="s">
        <v>307</v>
      </c>
      <c r="AN472" s="136" t="s">
        <v>95</v>
      </c>
      <c r="AO472" s="132" t="s">
        <v>161</v>
      </c>
      <c r="AP472" s="132" t="s">
        <v>349</v>
      </c>
      <c r="AQ472" s="122" t="s">
        <v>806</v>
      </c>
      <c r="AR472" s="134" t="s">
        <v>399</v>
      </c>
    </row>
    <row r="473" spans="1:45" ht="15" customHeight="1" x14ac:dyDescent="0.15">
      <c r="A473" s="13">
        <v>472</v>
      </c>
      <c r="B473" s="122" t="s">
        <v>2775</v>
      </c>
      <c r="C473" s="123" t="s">
        <v>45</v>
      </c>
      <c r="D473" s="123">
        <v>2</v>
      </c>
      <c r="E473" s="123"/>
      <c r="F473" s="123"/>
      <c r="G473" s="123" t="s">
        <v>44</v>
      </c>
      <c r="H473" s="123" t="s">
        <v>44</v>
      </c>
      <c r="I473" s="123" t="s">
        <v>67</v>
      </c>
      <c r="J473" s="123" t="s">
        <v>44</v>
      </c>
      <c r="K473" s="123"/>
      <c r="L473" s="123"/>
      <c r="M473" s="123"/>
      <c r="N473" s="123"/>
      <c r="O473" s="123"/>
      <c r="P473" s="122" t="s">
        <v>71</v>
      </c>
      <c r="Q473" s="122" t="s">
        <v>3345</v>
      </c>
      <c r="R473" s="122" t="s">
        <v>2776</v>
      </c>
      <c r="S473" s="122" t="s">
        <v>81</v>
      </c>
      <c r="T473" s="138" t="s">
        <v>82</v>
      </c>
      <c r="U473" s="130" t="s">
        <v>3022</v>
      </c>
      <c r="V473" s="130" t="s">
        <v>63</v>
      </c>
      <c r="W473" s="123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33" t="s">
        <v>158</v>
      </c>
      <c r="AH473" s="122" t="s">
        <v>159</v>
      </c>
      <c r="AI473" s="128" t="s">
        <v>148</v>
      </c>
      <c r="AJ473" s="130" t="s">
        <v>80</v>
      </c>
      <c r="AK473" s="128" t="s">
        <v>77</v>
      </c>
      <c r="AL473" s="122" t="s">
        <v>708</v>
      </c>
      <c r="AM473" s="126" t="s">
        <v>916</v>
      </c>
      <c r="AN473" s="122" t="s">
        <v>79</v>
      </c>
      <c r="AO473" s="122" t="s">
        <v>349</v>
      </c>
      <c r="AP473" s="132" t="s">
        <v>85</v>
      </c>
      <c r="AQ473" s="122" t="s">
        <v>295</v>
      </c>
      <c r="AR473" s="122" t="s">
        <v>161</v>
      </c>
      <c r="AS473" s="13"/>
    </row>
    <row r="474" spans="1:45" ht="15" customHeight="1" x14ac:dyDescent="0.15">
      <c r="A474" s="13">
        <v>473</v>
      </c>
      <c r="B474" s="122" t="s">
        <v>2777</v>
      </c>
      <c r="C474" s="123" t="s">
        <v>45</v>
      </c>
      <c r="D474" s="123">
        <v>1</v>
      </c>
      <c r="E474" s="123"/>
      <c r="F474" s="123"/>
      <c r="G474" s="123" t="s">
        <v>37</v>
      </c>
      <c r="H474" s="123" t="s">
        <v>41</v>
      </c>
      <c r="I474" s="123" t="s">
        <v>40</v>
      </c>
      <c r="J474" s="123" t="s">
        <v>43</v>
      </c>
      <c r="K474" s="123"/>
      <c r="L474" s="123"/>
      <c r="M474" s="123"/>
      <c r="N474" s="123"/>
      <c r="O474" s="123"/>
      <c r="P474" s="122" t="s">
        <v>477</v>
      </c>
      <c r="Q474" s="133" t="s">
        <v>137</v>
      </c>
      <c r="R474" s="122" t="s">
        <v>256</v>
      </c>
      <c r="S474" s="135" t="s">
        <v>3438</v>
      </c>
      <c r="T474" s="130" t="s">
        <v>250</v>
      </c>
      <c r="U474" s="126" t="s">
        <v>79</v>
      </c>
      <c r="V474" s="124" t="s">
        <v>2778</v>
      </c>
      <c r="W474" s="123"/>
      <c r="X474" s="122"/>
      <c r="Y474" s="122"/>
      <c r="Z474" s="122"/>
      <c r="AA474" s="122"/>
      <c r="AB474" s="122"/>
      <c r="AC474" s="122"/>
      <c r="AD474" s="122"/>
      <c r="AE474" s="122"/>
      <c r="AF474" s="122"/>
      <c r="AG474" s="128" t="s">
        <v>57</v>
      </c>
      <c r="AH474" s="132" t="s">
        <v>4520</v>
      </c>
      <c r="AI474" s="132" t="s">
        <v>478</v>
      </c>
      <c r="AJ474" s="122" t="s">
        <v>4750</v>
      </c>
      <c r="AK474" s="130" t="s">
        <v>115</v>
      </c>
      <c r="AL474" s="125" t="s">
        <v>170</v>
      </c>
      <c r="AM474" s="125" t="s">
        <v>79</v>
      </c>
      <c r="AN474" s="122" t="s">
        <v>2779</v>
      </c>
      <c r="AO474" s="132" t="s">
        <v>64</v>
      </c>
      <c r="AP474" s="132" t="s">
        <v>161</v>
      </c>
      <c r="AQ474" s="132" t="s">
        <v>3030</v>
      </c>
      <c r="AR474" s="122" t="s">
        <v>1153</v>
      </c>
      <c r="AS474" s="13"/>
    </row>
    <row r="475" spans="1:45" ht="15" customHeight="1" x14ac:dyDescent="0.15">
      <c r="A475" s="13">
        <v>474</v>
      </c>
      <c r="B475" s="122" t="s">
        <v>2780</v>
      </c>
      <c r="C475" s="123" t="s">
        <v>45</v>
      </c>
      <c r="D475" s="123">
        <v>0</v>
      </c>
      <c r="E475" s="123"/>
      <c r="F475" s="123"/>
      <c r="G475" s="123" t="s">
        <v>67</v>
      </c>
      <c r="H475" s="123" t="s">
        <v>44</v>
      </c>
      <c r="I475" s="123" t="s">
        <v>43</v>
      </c>
      <c r="J475" s="123" t="s">
        <v>38</v>
      </c>
      <c r="K475" s="123"/>
      <c r="L475" s="123"/>
      <c r="M475" s="123"/>
      <c r="N475" s="123"/>
      <c r="O475" s="123"/>
      <c r="P475" s="122" t="s">
        <v>2781</v>
      </c>
      <c r="Q475" s="122" t="s">
        <v>3343</v>
      </c>
      <c r="R475" s="122" t="s">
        <v>1410</v>
      </c>
      <c r="S475" s="122" t="s">
        <v>77</v>
      </c>
      <c r="T475" s="122" t="s">
        <v>82</v>
      </c>
      <c r="U475" s="125" t="s">
        <v>3892</v>
      </c>
      <c r="V475" s="128" t="s">
        <v>2782</v>
      </c>
      <c r="W475" s="123"/>
      <c r="X475" s="122"/>
      <c r="Y475" s="122"/>
      <c r="Z475" s="122"/>
      <c r="AA475" s="122"/>
      <c r="AB475" s="122"/>
      <c r="AC475" s="122"/>
      <c r="AD475" s="122"/>
      <c r="AE475" s="122"/>
      <c r="AF475" s="122"/>
      <c r="AG475" s="122" t="s">
        <v>95</v>
      </c>
      <c r="AH475" s="122" t="s">
        <v>204</v>
      </c>
      <c r="AI475" s="122" t="s">
        <v>148</v>
      </c>
      <c r="AJ475" s="122" t="s">
        <v>115</v>
      </c>
      <c r="AK475" s="128" t="s">
        <v>820</v>
      </c>
      <c r="AL475" s="130" t="s">
        <v>1411</v>
      </c>
      <c r="AM475" s="128" t="s">
        <v>402</v>
      </c>
      <c r="AN475" s="133" t="s">
        <v>2783</v>
      </c>
      <c r="AO475" s="122" t="s">
        <v>85</v>
      </c>
      <c r="AP475" s="132" t="s">
        <v>366</v>
      </c>
      <c r="AQ475" s="132" t="s">
        <v>1620</v>
      </c>
      <c r="AR475" s="122" t="s">
        <v>2151</v>
      </c>
      <c r="AS475" s="13"/>
    </row>
    <row r="476" spans="1:45" ht="15" customHeight="1" x14ac:dyDescent="0.15">
      <c r="A476" s="13">
        <v>475</v>
      </c>
      <c r="B476" s="122" t="s">
        <v>2784</v>
      </c>
      <c r="C476" s="123" t="s">
        <v>45</v>
      </c>
      <c r="D476" s="123">
        <v>2</v>
      </c>
      <c r="E476" s="123"/>
      <c r="F476" s="123"/>
      <c r="G476" s="123" t="s">
        <v>44</v>
      </c>
      <c r="H476" s="123" t="s">
        <v>41</v>
      </c>
      <c r="I476" s="123" t="s">
        <v>87</v>
      </c>
      <c r="J476" s="123" t="s">
        <v>44</v>
      </c>
      <c r="K476" s="123"/>
      <c r="L476" s="123"/>
      <c r="M476" s="123"/>
      <c r="N476" s="123"/>
      <c r="O476" s="123"/>
      <c r="P476" s="122" t="s">
        <v>2785</v>
      </c>
      <c r="Q476" s="122" t="s">
        <v>4641</v>
      </c>
      <c r="R476" s="124" t="s">
        <v>2678</v>
      </c>
      <c r="S476" s="130" t="s">
        <v>287</v>
      </c>
      <c r="T476" s="122" t="s">
        <v>202</v>
      </c>
      <c r="U476" s="128" t="s">
        <v>97</v>
      </c>
      <c r="V476" s="136" t="s">
        <v>289</v>
      </c>
      <c r="W476" s="123"/>
      <c r="X476" s="122"/>
      <c r="Y476" s="122"/>
      <c r="Z476" s="122"/>
      <c r="AA476" s="122"/>
      <c r="AB476" s="122"/>
      <c r="AC476" s="122"/>
      <c r="AD476" s="122"/>
      <c r="AE476" s="122"/>
      <c r="AF476" s="122"/>
      <c r="AG476" s="126" t="s">
        <v>193</v>
      </c>
      <c r="AH476" s="130" t="s">
        <v>196</v>
      </c>
      <c r="AI476" s="126" t="s">
        <v>205</v>
      </c>
      <c r="AJ476" s="122" t="s">
        <v>1404</v>
      </c>
      <c r="AK476" s="130" t="s">
        <v>112</v>
      </c>
      <c r="AL476" s="122" t="s">
        <v>2786</v>
      </c>
      <c r="AM476" s="130" t="s">
        <v>115</v>
      </c>
      <c r="AN476" s="122" t="s">
        <v>101</v>
      </c>
      <c r="AO476" s="122" t="s">
        <v>295</v>
      </c>
      <c r="AP476" s="132" t="s">
        <v>105</v>
      </c>
      <c r="AQ476" s="132" t="s">
        <v>942</v>
      </c>
      <c r="AR476" s="122" t="s">
        <v>584</v>
      </c>
      <c r="AS476" s="13"/>
    </row>
    <row r="477" spans="1:45" ht="15" customHeight="1" x14ac:dyDescent="0.15">
      <c r="A477" s="13">
        <v>476</v>
      </c>
      <c r="B477" s="122" t="s">
        <v>2787</v>
      </c>
      <c r="C477" s="123" t="s">
        <v>45</v>
      </c>
      <c r="D477" s="123">
        <v>2</v>
      </c>
      <c r="E477" s="123"/>
      <c r="F477" s="123"/>
      <c r="G477" s="123" t="s">
        <v>40</v>
      </c>
      <c r="H477" s="123" t="s">
        <v>44</v>
      </c>
      <c r="I477" s="123" t="s">
        <v>67</v>
      </c>
      <c r="J477" s="123" t="s">
        <v>67</v>
      </c>
      <c r="K477" s="123"/>
      <c r="L477" s="123"/>
      <c r="M477" s="123"/>
      <c r="N477" s="123"/>
      <c r="O477" s="123"/>
      <c r="P477" s="122" t="s">
        <v>1704</v>
      </c>
      <c r="Q477" s="126" t="s">
        <v>4657</v>
      </c>
      <c r="R477" s="133" t="s">
        <v>3022</v>
      </c>
      <c r="S477" s="130" t="s">
        <v>79</v>
      </c>
      <c r="T477" s="130" t="s">
        <v>441</v>
      </c>
      <c r="U477" s="130" t="s">
        <v>77</v>
      </c>
      <c r="V477" s="122" t="s">
        <v>3343</v>
      </c>
      <c r="W477" s="123"/>
      <c r="X477" s="122"/>
      <c r="Y477" s="122"/>
      <c r="Z477" s="122"/>
      <c r="AA477" s="122"/>
      <c r="AB477" s="122"/>
      <c r="AC477" s="122"/>
      <c r="AD477" s="122"/>
      <c r="AE477" s="122"/>
      <c r="AF477" s="122"/>
      <c r="AG477" s="128" t="s">
        <v>115</v>
      </c>
      <c r="AH477" s="128" t="s">
        <v>381</v>
      </c>
      <c r="AI477" s="122" t="s">
        <v>3345</v>
      </c>
      <c r="AJ477" s="128" t="s">
        <v>1705</v>
      </c>
      <c r="AK477" s="128" t="s">
        <v>95</v>
      </c>
      <c r="AL477" s="132" t="s">
        <v>189</v>
      </c>
      <c r="AM477" s="130" t="s">
        <v>4251</v>
      </c>
      <c r="AN477" s="122" t="s">
        <v>83</v>
      </c>
      <c r="AO477" s="132" t="s">
        <v>161</v>
      </c>
      <c r="AP477" s="132" t="s">
        <v>85</v>
      </c>
      <c r="AQ477" s="122" t="s">
        <v>85</v>
      </c>
      <c r="AR477" s="122" t="s">
        <v>349</v>
      </c>
      <c r="AS477" s="13"/>
    </row>
    <row r="478" spans="1:45" ht="15" customHeight="1" x14ac:dyDescent="0.15">
      <c r="A478" s="13">
        <v>477</v>
      </c>
      <c r="B478" s="122" t="s">
        <v>2788</v>
      </c>
      <c r="C478" s="123" t="s">
        <v>45</v>
      </c>
      <c r="D478" s="123">
        <v>1</v>
      </c>
      <c r="E478" s="123"/>
      <c r="F478" s="123"/>
      <c r="G478" s="123" t="s">
        <v>44</v>
      </c>
      <c r="H478" s="123" t="s">
        <v>40</v>
      </c>
      <c r="I478" s="123" t="s">
        <v>40</v>
      </c>
      <c r="J478" s="123" t="s">
        <v>67</v>
      </c>
      <c r="K478" s="123"/>
      <c r="L478" s="123"/>
      <c r="M478" s="123"/>
      <c r="N478" s="123"/>
      <c r="O478" s="123"/>
      <c r="P478" s="122" t="s">
        <v>2789</v>
      </c>
      <c r="Q478" s="124" t="s">
        <v>63</v>
      </c>
      <c r="R478" s="130" t="s">
        <v>1418</v>
      </c>
      <c r="S478" s="130" t="s">
        <v>4387</v>
      </c>
      <c r="T478" s="122" t="s">
        <v>1094</v>
      </c>
      <c r="U478" s="128" t="s">
        <v>264</v>
      </c>
      <c r="V478" s="127" t="s">
        <v>3350</v>
      </c>
      <c r="W478" s="123"/>
      <c r="X478" s="122"/>
      <c r="Y478" s="122"/>
      <c r="Z478" s="122"/>
      <c r="AA478" s="122"/>
      <c r="AB478" s="122"/>
      <c r="AC478" s="122"/>
      <c r="AD478" s="122"/>
      <c r="AE478" s="122"/>
      <c r="AF478" s="122"/>
      <c r="AG478" s="135" t="s">
        <v>287</v>
      </c>
      <c r="AH478" s="122" t="s">
        <v>600</v>
      </c>
      <c r="AI478" s="125" t="s">
        <v>79</v>
      </c>
      <c r="AJ478" s="122" t="s">
        <v>660</v>
      </c>
      <c r="AK478" s="125" t="s">
        <v>79</v>
      </c>
      <c r="AL478" s="125" t="s">
        <v>660</v>
      </c>
      <c r="AM478" s="130" t="s">
        <v>183</v>
      </c>
      <c r="AN478" s="128" t="s">
        <v>79</v>
      </c>
      <c r="AO478" s="132" t="s">
        <v>295</v>
      </c>
      <c r="AP478" s="132" t="s">
        <v>161</v>
      </c>
      <c r="AQ478" s="132" t="s">
        <v>85</v>
      </c>
      <c r="AR478" s="122" t="s">
        <v>161</v>
      </c>
      <c r="AS478" s="13"/>
    </row>
    <row r="479" spans="1:45" ht="15" customHeight="1" x14ac:dyDescent="0.15">
      <c r="A479" s="13">
        <v>478</v>
      </c>
      <c r="B479" s="122" t="s">
        <v>2790</v>
      </c>
      <c r="C479" s="123" t="s">
        <v>45</v>
      </c>
      <c r="D479" s="123">
        <v>1</v>
      </c>
      <c r="E479" s="123"/>
      <c r="F479" s="123"/>
      <c r="G479" s="123" t="s">
        <v>39</v>
      </c>
      <c r="H479" s="123" t="s">
        <v>136</v>
      </c>
      <c r="I479" s="123" t="s">
        <v>37</v>
      </c>
      <c r="J479" s="123" t="s">
        <v>43</v>
      </c>
      <c r="K479" s="123"/>
      <c r="L479" s="123"/>
      <c r="M479" s="123"/>
      <c r="N479" s="123"/>
      <c r="O479" s="123"/>
      <c r="P479" s="122" t="s">
        <v>2364</v>
      </c>
      <c r="Q479" s="122" t="s">
        <v>3760</v>
      </c>
      <c r="R479" s="122" t="s">
        <v>4642</v>
      </c>
      <c r="S479" s="133" t="s">
        <v>900</v>
      </c>
      <c r="T479" s="122" t="s">
        <v>1168</v>
      </c>
      <c r="U479" s="122" t="s">
        <v>307</v>
      </c>
      <c r="V479" s="130" t="s">
        <v>1878</v>
      </c>
      <c r="W479" s="123"/>
      <c r="X479" s="122"/>
      <c r="Y479" s="122"/>
      <c r="Z479" s="122"/>
      <c r="AA479" s="122"/>
      <c r="AB479" s="122"/>
      <c r="AC479" s="122"/>
      <c r="AD479" s="122"/>
      <c r="AE479" s="122"/>
      <c r="AF479" s="122"/>
      <c r="AG479" s="135" t="s">
        <v>362</v>
      </c>
      <c r="AH479" s="128" t="s">
        <v>558</v>
      </c>
      <c r="AI479" s="122" t="s">
        <v>396</v>
      </c>
      <c r="AJ479" s="137" t="s">
        <v>712</v>
      </c>
      <c r="AK479" s="133" t="s">
        <v>144</v>
      </c>
      <c r="AL479" s="130" t="s">
        <v>996</v>
      </c>
      <c r="AM479" s="137" t="s">
        <v>2533</v>
      </c>
      <c r="AN479" s="122" t="s">
        <v>1740</v>
      </c>
      <c r="AO479" s="132" t="s">
        <v>1170</v>
      </c>
      <c r="AP479" s="122" t="s">
        <v>998</v>
      </c>
      <c r="AQ479" s="132" t="s">
        <v>442</v>
      </c>
      <c r="AR479" s="122" t="s">
        <v>502</v>
      </c>
      <c r="AS479" s="13"/>
    </row>
    <row r="480" spans="1:45" ht="15" customHeight="1" x14ac:dyDescent="0.15">
      <c r="A480" s="13">
        <v>479</v>
      </c>
      <c r="B480" s="122" t="s">
        <v>2791</v>
      </c>
      <c r="C480" s="123" t="s">
        <v>45</v>
      </c>
      <c r="D480" s="123">
        <v>1</v>
      </c>
      <c r="E480" s="123"/>
      <c r="F480" s="123"/>
      <c r="G480" s="123" t="s">
        <v>37</v>
      </c>
      <c r="H480" s="123" t="s">
        <v>42</v>
      </c>
      <c r="I480" s="123" t="s">
        <v>67</v>
      </c>
      <c r="J480" s="123" t="s">
        <v>44</v>
      </c>
      <c r="K480" s="123"/>
      <c r="L480" s="123"/>
      <c r="M480" s="123"/>
      <c r="N480" s="123"/>
      <c r="O480" s="123"/>
      <c r="P480" s="122" t="s">
        <v>137</v>
      </c>
      <c r="Q480" s="124" t="s">
        <v>3438</v>
      </c>
      <c r="R480" s="122" t="s">
        <v>304</v>
      </c>
      <c r="S480" s="129" t="s">
        <v>57</v>
      </c>
      <c r="T480" s="122" t="s">
        <v>4520</v>
      </c>
      <c r="U480" s="130" t="s">
        <v>3814</v>
      </c>
      <c r="V480" s="124" t="s">
        <v>3345</v>
      </c>
      <c r="W480" s="123"/>
      <c r="X480" s="122"/>
      <c r="Y480" s="122"/>
      <c r="Z480" s="122"/>
      <c r="AA480" s="122"/>
      <c r="AB480" s="122"/>
      <c r="AC480" s="122"/>
      <c r="AD480" s="122"/>
      <c r="AE480" s="122"/>
      <c r="AF480" s="122"/>
      <c r="AG480" s="128" t="s">
        <v>144</v>
      </c>
      <c r="AH480" s="128" t="s">
        <v>145</v>
      </c>
      <c r="AI480" s="135" t="s">
        <v>146</v>
      </c>
      <c r="AJ480" s="122" t="s">
        <v>147</v>
      </c>
      <c r="AK480" s="128" t="s">
        <v>308</v>
      </c>
      <c r="AL480" s="128" t="s">
        <v>4640</v>
      </c>
      <c r="AM480" s="128" t="s">
        <v>3026</v>
      </c>
      <c r="AN480" s="122" t="s">
        <v>79</v>
      </c>
      <c r="AO480" s="132" t="s">
        <v>64</v>
      </c>
      <c r="AP480" s="122" t="s">
        <v>1859</v>
      </c>
      <c r="AQ480" s="122" t="s">
        <v>349</v>
      </c>
      <c r="AR480" s="122" t="s">
        <v>161</v>
      </c>
      <c r="AS480" s="13"/>
    </row>
    <row r="481" spans="1:45" ht="15" customHeight="1" x14ac:dyDescent="0.15">
      <c r="A481" s="13">
        <v>480</v>
      </c>
      <c r="B481" s="122" t="s">
        <v>2792</v>
      </c>
      <c r="C481" s="123" t="s">
        <v>2793</v>
      </c>
      <c r="D481" s="123">
        <v>2</v>
      </c>
      <c r="E481" s="123"/>
      <c r="F481" s="123"/>
      <c r="G481" s="123" t="s">
        <v>40</v>
      </c>
      <c r="H481" s="123" t="s">
        <v>42</v>
      </c>
      <c r="I481" s="123" t="s">
        <v>41</v>
      </c>
      <c r="J481" s="123" t="s">
        <v>43</v>
      </c>
      <c r="K481" s="123"/>
      <c r="L481" s="123"/>
      <c r="M481" s="123"/>
      <c r="N481" s="123"/>
      <c r="O481" s="123"/>
      <c r="P481" s="122" t="s">
        <v>2794</v>
      </c>
      <c r="Q481" s="124" t="s">
        <v>351</v>
      </c>
      <c r="R481" s="122" t="s">
        <v>1547</v>
      </c>
      <c r="S481" s="129" t="s">
        <v>72</v>
      </c>
      <c r="T481" s="130" t="s">
        <v>2795</v>
      </c>
      <c r="U481" s="137" t="s">
        <v>3026</v>
      </c>
      <c r="V481" s="130" t="s">
        <v>3892</v>
      </c>
      <c r="W481" s="123" t="s">
        <v>4488</v>
      </c>
      <c r="X481" s="122"/>
      <c r="Y481" s="122"/>
      <c r="Z481" s="122"/>
      <c r="AA481" s="122"/>
      <c r="AB481" s="122"/>
      <c r="AC481" s="122"/>
      <c r="AD481" s="122"/>
      <c r="AE481" s="122"/>
      <c r="AF481" s="122"/>
      <c r="AG481" s="128" t="s">
        <v>79</v>
      </c>
      <c r="AH481" s="128" t="s">
        <v>3200</v>
      </c>
      <c r="AI481" s="132" t="s">
        <v>2796</v>
      </c>
      <c r="AJ481" s="122" t="s">
        <v>1180</v>
      </c>
      <c r="AK481" s="128" t="s">
        <v>4639</v>
      </c>
      <c r="AL481" s="130" t="s">
        <v>80</v>
      </c>
      <c r="AM481" s="133" t="s">
        <v>820</v>
      </c>
      <c r="AN481" s="122" t="s">
        <v>2739</v>
      </c>
      <c r="AO481" s="132" t="s">
        <v>161</v>
      </c>
      <c r="AP481" s="132" t="s">
        <v>209</v>
      </c>
      <c r="AQ481" s="132" t="s">
        <v>366</v>
      </c>
      <c r="AR481" s="122" t="s">
        <v>584</v>
      </c>
      <c r="AS481" s="13"/>
    </row>
    <row r="482" spans="1:45" ht="15" customHeight="1" x14ac:dyDescent="0.15">
      <c r="A482" s="13">
        <v>481</v>
      </c>
      <c r="B482" s="122" t="s">
        <v>2797</v>
      </c>
      <c r="C482" s="123" t="s">
        <v>2793</v>
      </c>
      <c r="D482" s="123">
        <v>1</v>
      </c>
      <c r="E482" s="123"/>
      <c r="F482" s="123"/>
      <c r="G482" s="123" t="s">
        <v>37</v>
      </c>
      <c r="H482" s="123" t="s">
        <v>40</v>
      </c>
      <c r="I482" s="123" t="s">
        <v>67</v>
      </c>
      <c r="J482" s="123" t="s">
        <v>40</v>
      </c>
      <c r="K482" s="123"/>
      <c r="L482" s="123"/>
      <c r="M482" s="123"/>
      <c r="N482" s="123"/>
      <c r="O482" s="123"/>
      <c r="P482" s="122" t="s">
        <v>1282</v>
      </c>
      <c r="Q482" s="122" t="s">
        <v>3153</v>
      </c>
      <c r="R482" s="122" t="s">
        <v>214</v>
      </c>
      <c r="S482" s="122" t="s">
        <v>49</v>
      </c>
      <c r="T482" s="122" t="s">
        <v>72</v>
      </c>
      <c r="U482" s="126" t="s">
        <v>218</v>
      </c>
      <c r="V482" s="132" t="s">
        <v>3269</v>
      </c>
      <c r="W482" s="123"/>
      <c r="X482" s="122"/>
      <c r="Y482" s="122"/>
      <c r="Z482" s="122"/>
      <c r="AA482" s="122"/>
      <c r="AB482" s="122"/>
      <c r="AC482" s="122"/>
      <c r="AD482" s="122"/>
      <c r="AE482" s="122"/>
      <c r="AF482" s="122"/>
      <c r="AG482" s="133" t="s">
        <v>57</v>
      </c>
      <c r="AH482" s="122" t="s">
        <v>196</v>
      </c>
      <c r="AI482" s="133" t="s">
        <v>79</v>
      </c>
      <c r="AJ482" s="136" t="s">
        <v>3343</v>
      </c>
      <c r="AK482" s="126" t="s">
        <v>3022</v>
      </c>
      <c r="AL482" s="122" t="s">
        <v>250</v>
      </c>
      <c r="AM482" s="128" t="s">
        <v>79</v>
      </c>
      <c r="AN482" s="122" t="s">
        <v>111</v>
      </c>
      <c r="AO482" s="122" t="s">
        <v>64</v>
      </c>
      <c r="AP482" s="122" t="s">
        <v>85</v>
      </c>
      <c r="AQ482" s="132" t="s">
        <v>161</v>
      </c>
      <c r="AR482" s="122" t="s">
        <v>1188</v>
      </c>
      <c r="AS482" s="13"/>
    </row>
    <row r="483" spans="1:45" ht="15" customHeight="1" x14ac:dyDescent="0.15">
      <c r="A483" s="13">
        <v>482</v>
      </c>
      <c r="B483" s="122" t="s">
        <v>2798</v>
      </c>
      <c r="C483" s="123" t="s">
        <v>2793</v>
      </c>
      <c r="D483" s="123">
        <v>2</v>
      </c>
      <c r="E483" s="123"/>
      <c r="F483" s="123"/>
      <c r="G483" s="123" t="s">
        <v>40</v>
      </c>
      <c r="H483" s="123" t="s">
        <v>44</v>
      </c>
      <c r="I483" s="123" t="s">
        <v>44</v>
      </c>
      <c r="J483" s="123" t="s">
        <v>44</v>
      </c>
      <c r="K483" s="123"/>
      <c r="L483" s="123"/>
      <c r="M483" s="123"/>
      <c r="N483" s="123"/>
      <c r="O483" s="123"/>
      <c r="P483" s="122" t="s">
        <v>1945</v>
      </c>
      <c r="Q483" s="122" t="s">
        <v>3269</v>
      </c>
      <c r="R483" s="125" t="s">
        <v>1145</v>
      </c>
      <c r="S483" s="128" t="s">
        <v>79</v>
      </c>
      <c r="T483" s="122" t="s">
        <v>3172</v>
      </c>
      <c r="U483" s="128" t="s">
        <v>4641</v>
      </c>
      <c r="V483" s="130" t="s">
        <v>937</v>
      </c>
      <c r="W483" s="123"/>
      <c r="X483" s="122"/>
      <c r="Y483" s="122"/>
      <c r="Z483" s="122"/>
      <c r="AA483" s="122"/>
      <c r="AB483" s="122"/>
      <c r="AC483" s="122"/>
      <c r="AD483" s="122"/>
      <c r="AE483" s="122"/>
      <c r="AF483" s="122"/>
      <c r="AG483" s="128" t="s">
        <v>115</v>
      </c>
      <c r="AH483" s="130" t="s">
        <v>116</v>
      </c>
      <c r="AI483" s="122" t="s">
        <v>183</v>
      </c>
      <c r="AJ483" s="122" t="s">
        <v>2552</v>
      </c>
      <c r="AK483" s="125" t="s">
        <v>287</v>
      </c>
      <c r="AL483" s="128" t="s">
        <v>357</v>
      </c>
      <c r="AM483" s="130" t="s">
        <v>289</v>
      </c>
      <c r="AN483" s="133" t="s">
        <v>938</v>
      </c>
      <c r="AO483" s="132" t="s">
        <v>161</v>
      </c>
      <c r="AP483" s="132" t="s">
        <v>295</v>
      </c>
      <c r="AQ483" s="122" t="s">
        <v>942</v>
      </c>
      <c r="AR483" s="122" t="s">
        <v>584</v>
      </c>
      <c r="AS483" s="13"/>
    </row>
    <row r="484" spans="1:45" ht="15" customHeight="1" x14ac:dyDescent="0.15">
      <c r="A484" s="13">
        <v>483</v>
      </c>
      <c r="B484" s="122" t="s">
        <v>2799</v>
      </c>
      <c r="C484" s="123" t="s">
        <v>2793</v>
      </c>
      <c r="D484" s="123">
        <v>1</v>
      </c>
      <c r="E484" s="123"/>
      <c r="F484" s="123"/>
      <c r="G484" s="123" t="s">
        <v>67</v>
      </c>
      <c r="H484" s="123" t="s">
        <v>40</v>
      </c>
      <c r="I484" s="123" t="s">
        <v>39</v>
      </c>
      <c r="J484" s="123" t="s">
        <v>87</v>
      </c>
      <c r="K484" s="123"/>
      <c r="L484" s="123"/>
      <c r="M484" s="123"/>
      <c r="N484" s="123"/>
      <c r="O484" s="123"/>
      <c r="P484" s="122" t="s">
        <v>1075</v>
      </c>
      <c r="Q484" s="122" t="s">
        <v>247</v>
      </c>
      <c r="R484" s="122" t="s">
        <v>2364</v>
      </c>
      <c r="S484" s="126" t="s">
        <v>3022</v>
      </c>
      <c r="T484" s="124" t="s">
        <v>383</v>
      </c>
      <c r="U484" s="125" t="s">
        <v>3760</v>
      </c>
      <c r="V484" s="130" t="s">
        <v>108</v>
      </c>
      <c r="W484" s="123"/>
      <c r="X484" s="122"/>
      <c r="Y484" s="122"/>
      <c r="Z484" s="122"/>
      <c r="AA484" s="122"/>
      <c r="AB484" s="122"/>
      <c r="AC484" s="122"/>
      <c r="AD484" s="122"/>
      <c r="AE484" s="122"/>
      <c r="AF484" s="122"/>
      <c r="AG484" s="130" t="s">
        <v>77</v>
      </c>
      <c r="AH484" s="122" t="s">
        <v>3346</v>
      </c>
      <c r="AI484" s="137" t="s">
        <v>79</v>
      </c>
      <c r="AJ484" s="122" t="s">
        <v>198</v>
      </c>
      <c r="AK484" s="128" t="s">
        <v>900</v>
      </c>
      <c r="AL484" s="137" t="s">
        <v>1168</v>
      </c>
      <c r="AM484" s="137" t="s">
        <v>109</v>
      </c>
      <c r="AN484" s="122" t="s">
        <v>4639</v>
      </c>
      <c r="AO484" s="132" t="s">
        <v>85</v>
      </c>
      <c r="AP484" s="132" t="s">
        <v>1170</v>
      </c>
      <c r="AQ484" s="132" t="s">
        <v>105</v>
      </c>
      <c r="AR484" s="122" t="s">
        <v>209</v>
      </c>
      <c r="AS484" s="13"/>
    </row>
    <row r="485" spans="1:45" ht="15" customHeight="1" x14ac:dyDescent="0.15">
      <c r="A485" s="13">
        <v>484</v>
      </c>
      <c r="B485" s="122" t="s">
        <v>2800</v>
      </c>
      <c r="C485" s="123" t="s">
        <v>2793</v>
      </c>
      <c r="D485" s="123">
        <v>0</v>
      </c>
      <c r="E485" s="123"/>
      <c r="F485" s="123"/>
      <c r="G485" s="123" t="s">
        <v>67</v>
      </c>
      <c r="H485" s="123" t="s">
        <v>40</v>
      </c>
      <c r="I485" s="123" t="s">
        <v>40</v>
      </c>
      <c r="J485" s="123" t="s">
        <v>41</v>
      </c>
      <c r="K485" s="123"/>
      <c r="L485" s="123"/>
      <c r="M485" s="123"/>
      <c r="N485" s="123"/>
      <c r="O485" s="123"/>
      <c r="P485" s="122" t="s">
        <v>2801</v>
      </c>
      <c r="Q485" s="122" t="s">
        <v>3022</v>
      </c>
      <c r="R485" s="125" t="s">
        <v>2802</v>
      </c>
      <c r="S485" s="130" t="s">
        <v>77</v>
      </c>
      <c r="T485" s="122" t="s">
        <v>72</v>
      </c>
      <c r="U485" s="127" t="s">
        <v>72</v>
      </c>
      <c r="V485" s="132" t="s">
        <v>2803</v>
      </c>
      <c r="W485" s="123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 t="s">
        <v>95</v>
      </c>
      <c r="AH485" s="122" t="s">
        <v>189</v>
      </c>
      <c r="AI485" s="122" t="s">
        <v>79</v>
      </c>
      <c r="AJ485" s="130" t="s">
        <v>1363</v>
      </c>
      <c r="AK485" s="130" t="s">
        <v>79</v>
      </c>
      <c r="AL485" s="131" t="s">
        <v>3022</v>
      </c>
      <c r="AM485" s="125" t="s">
        <v>202</v>
      </c>
      <c r="AN485" s="128" t="s">
        <v>4642</v>
      </c>
      <c r="AO485" s="122" t="s">
        <v>85</v>
      </c>
      <c r="AP485" s="132" t="s">
        <v>161</v>
      </c>
      <c r="AQ485" s="132" t="s">
        <v>209</v>
      </c>
      <c r="AR485" s="122" t="s">
        <v>998</v>
      </c>
      <c r="AS485" s="13"/>
    </row>
    <row r="486" spans="1:45" ht="15" customHeight="1" x14ac:dyDescent="0.15">
      <c r="A486" s="13">
        <v>485</v>
      </c>
      <c r="B486" s="122" t="s">
        <v>2804</v>
      </c>
      <c r="C486" s="123" t="s">
        <v>2793</v>
      </c>
      <c r="D486" s="123">
        <v>1</v>
      </c>
      <c r="E486" s="123"/>
      <c r="F486" s="123"/>
      <c r="G486" s="123" t="s">
        <v>38</v>
      </c>
      <c r="H486" s="123" t="s">
        <v>37</v>
      </c>
      <c r="I486" s="123" t="s">
        <v>40</v>
      </c>
      <c r="J486" s="123" t="s">
        <v>38</v>
      </c>
      <c r="K486" s="123"/>
      <c r="L486" s="123"/>
      <c r="M486" s="123"/>
      <c r="N486" s="123"/>
      <c r="O486" s="123"/>
      <c r="P486" s="122" t="s">
        <v>612</v>
      </c>
      <c r="Q486" s="124" t="s">
        <v>613</v>
      </c>
      <c r="R486" s="122" t="s">
        <v>1896</v>
      </c>
      <c r="S486" s="122" t="s">
        <v>615</v>
      </c>
      <c r="T486" s="136" t="s">
        <v>616</v>
      </c>
      <c r="U486" s="130" t="s">
        <v>79</v>
      </c>
      <c r="V486" s="130" t="s">
        <v>661</v>
      </c>
      <c r="W486" s="123"/>
      <c r="X486" s="122"/>
      <c r="Y486" s="122"/>
      <c r="Z486" s="122"/>
      <c r="AA486" s="122"/>
      <c r="AB486" s="122"/>
      <c r="AC486" s="122"/>
      <c r="AD486" s="122"/>
      <c r="AE486" s="122"/>
      <c r="AF486" s="122"/>
      <c r="AG486" s="126" t="s">
        <v>410</v>
      </c>
      <c r="AH486" s="126" t="s">
        <v>617</v>
      </c>
      <c r="AI486" s="135" t="s">
        <v>618</v>
      </c>
      <c r="AJ486" s="122" t="s">
        <v>397</v>
      </c>
      <c r="AK486" s="122" t="s">
        <v>115</v>
      </c>
      <c r="AL486" s="130" t="s">
        <v>625</v>
      </c>
      <c r="AM486" s="126" t="s">
        <v>899</v>
      </c>
      <c r="AN486" s="122" t="s">
        <v>1003</v>
      </c>
      <c r="AO486" s="122" t="s">
        <v>621</v>
      </c>
      <c r="AP486" s="132" t="s">
        <v>161</v>
      </c>
      <c r="AQ486" s="122" t="s">
        <v>1620</v>
      </c>
      <c r="AR486" s="122" t="s">
        <v>2151</v>
      </c>
      <c r="AS486" s="13"/>
    </row>
    <row r="487" spans="1:45" ht="15" customHeight="1" x14ac:dyDescent="0.15">
      <c r="A487" s="13">
        <v>486</v>
      </c>
      <c r="B487" s="122" t="s">
        <v>2805</v>
      </c>
      <c r="C487" s="123" t="s">
        <v>2793</v>
      </c>
      <c r="D487" s="123">
        <v>1</v>
      </c>
      <c r="E487" s="123"/>
      <c r="F487" s="123"/>
      <c r="G487" s="123" t="s">
        <v>41</v>
      </c>
      <c r="H487" s="123" t="s">
        <v>40</v>
      </c>
      <c r="I487" s="123" t="s">
        <v>44</v>
      </c>
      <c r="J487" s="123" t="s">
        <v>67</v>
      </c>
      <c r="K487" s="123"/>
      <c r="L487" s="123"/>
      <c r="M487" s="123"/>
      <c r="N487" s="123"/>
      <c r="O487" s="123"/>
      <c r="P487" s="122" t="s">
        <v>2274</v>
      </c>
      <c r="Q487" s="122" t="s">
        <v>1823</v>
      </c>
      <c r="R487" s="122" t="s">
        <v>3345</v>
      </c>
      <c r="S487" s="130" t="s">
        <v>1040</v>
      </c>
      <c r="T487" s="122" t="s">
        <v>256</v>
      </c>
      <c r="U487" s="126" t="s">
        <v>81</v>
      </c>
      <c r="V487" s="130" t="s">
        <v>3343</v>
      </c>
      <c r="W487" s="123"/>
      <c r="X487" s="122"/>
      <c r="Y487" s="122"/>
      <c r="Z487" s="122"/>
      <c r="AA487" s="122"/>
      <c r="AB487" s="122"/>
      <c r="AC487" s="122"/>
      <c r="AD487" s="122"/>
      <c r="AE487" s="122"/>
      <c r="AF487" s="122"/>
      <c r="AG487" s="132" t="s">
        <v>4639</v>
      </c>
      <c r="AH487" s="122" t="s">
        <v>446</v>
      </c>
      <c r="AI487" s="122" t="s">
        <v>79</v>
      </c>
      <c r="AJ487" s="122" t="s">
        <v>992</v>
      </c>
      <c r="AK487" s="130" t="s">
        <v>158</v>
      </c>
      <c r="AL487" s="126" t="s">
        <v>159</v>
      </c>
      <c r="AM487" s="128" t="s">
        <v>77</v>
      </c>
      <c r="AN487" s="122" t="s">
        <v>156</v>
      </c>
      <c r="AO487" s="132" t="s">
        <v>209</v>
      </c>
      <c r="AP487" s="132" t="s">
        <v>349</v>
      </c>
      <c r="AQ487" s="132" t="s">
        <v>85</v>
      </c>
      <c r="AR487" s="122" t="s">
        <v>418</v>
      </c>
      <c r="AS487" s="13"/>
    </row>
    <row r="488" spans="1:45" ht="15" customHeight="1" x14ac:dyDescent="0.15">
      <c r="A488" s="13">
        <v>487</v>
      </c>
      <c r="B488" s="122" t="s">
        <v>2806</v>
      </c>
      <c r="C488" s="123" t="s">
        <v>2793</v>
      </c>
      <c r="D488" s="123">
        <v>0</v>
      </c>
      <c r="E488" s="123"/>
      <c r="F488" s="123"/>
      <c r="G488" s="123" t="s">
        <v>40</v>
      </c>
      <c r="H488" s="123" t="s">
        <v>41</v>
      </c>
      <c r="I488" s="123" t="s">
        <v>44</v>
      </c>
      <c r="J488" s="123" t="s">
        <v>200</v>
      </c>
      <c r="K488" s="123"/>
      <c r="L488" s="123"/>
      <c r="M488" s="123"/>
      <c r="N488" s="123"/>
      <c r="O488" s="123"/>
      <c r="P488" s="122" t="s">
        <v>1693</v>
      </c>
      <c r="Q488" s="122" t="s">
        <v>1193</v>
      </c>
      <c r="R488" s="128" t="s">
        <v>4387</v>
      </c>
      <c r="S488" s="133" t="s">
        <v>256</v>
      </c>
      <c r="T488" s="122" t="s">
        <v>1185</v>
      </c>
      <c r="U488" s="130" t="s">
        <v>287</v>
      </c>
      <c r="V488" s="130" t="s">
        <v>1706</v>
      </c>
      <c r="W488" s="123"/>
      <c r="X488" s="122"/>
      <c r="Y488" s="122"/>
      <c r="Z488" s="122"/>
      <c r="AA488" s="122"/>
      <c r="AB488" s="122"/>
      <c r="AC488" s="122"/>
      <c r="AD488" s="122"/>
      <c r="AE488" s="122"/>
      <c r="AF488" s="122"/>
      <c r="AG488" s="128" t="s">
        <v>79</v>
      </c>
      <c r="AH488" s="122" t="s">
        <v>257</v>
      </c>
      <c r="AI488" s="130" t="s">
        <v>111</v>
      </c>
      <c r="AJ488" s="126" t="s">
        <v>1172</v>
      </c>
      <c r="AK488" s="128" t="s">
        <v>193</v>
      </c>
      <c r="AL488" s="133" t="s">
        <v>644</v>
      </c>
      <c r="AM488" s="128" t="s">
        <v>346</v>
      </c>
      <c r="AN488" s="130" t="s">
        <v>2807</v>
      </c>
      <c r="AO488" s="122" t="s">
        <v>161</v>
      </c>
      <c r="AP488" s="132" t="s">
        <v>295</v>
      </c>
      <c r="AQ488" s="132" t="s">
        <v>1166</v>
      </c>
      <c r="AR488" s="134" t="s">
        <v>621</v>
      </c>
      <c r="AS488" s="13"/>
    </row>
    <row r="489" spans="1:45" ht="15" customHeight="1" x14ac:dyDescent="0.15">
      <c r="A489" s="13">
        <v>488</v>
      </c>
      <c r="B489" s="122" t="s">
        <v>2808</v>
      </c>
      <c r="C489" s="123" t="s">
        <v>2793</v>
      </c>
      <c r="D489" s="123">
        <v>0</v>
      </c>
      <c r="E489" s="123"/>
      <c r="F489" s="123"/>
      <c r="G489" s="123" t="s">
        <v>41</v>
      </c>
      <c r="H489" s="123" t="s">
        <v>44</v>
      </c>
      <c r="I489" s="123" t="s">
        <v>40</v>
      </c>
      <c r="J489" s="123" t="s">
        <v>41</v>
      </c>
      <c r="K489" s="123"/>
      <c r="L489" s="123"/>
      <c r="M489" s="123"/>
      <c r="N489" s="123"/>
      <c r="O489" s="123"/>
      <c r="P489" s="122" t="s">
        <v>1823</v>
      </c>
      <c r="Q489" s="122" t="s">
        <v>1040</v>
      </c>
      <c r="R489" s="136" t="s">
        <v>2809</v>
      </c>
      <c r="S489" s="125" t="s">
        <v>4639</v>
      </c>
      <c r="T489" s="122" t="s">
        <v>446</v>
      </c>
      <c r="U489" s="130" t="s">
        <v>222</v>
      </c>
      <c r="V489" s="122" t="s">
        <v>2810</v>
      </c>
      <c r="W489" s="123"/>
      <c r="X489" s="122"/>
      <c r="Y489" s="122"/>
      <c r="Z489" s="122"/>
      <c r="AA489" s="122"/>
      <c r="AB489" s="122"/>
      <c r="AC489" s="122"/>
      <c r="AD489" s="122"/>
      <c r="AE489" s="122"/>
      <c r="AF489" s="122"/>
      <c r="AG489" s="128" t="s">
        <v>202</v>
      </c>
      <c r="AH489" s="133" t="s">
        <v>171</v>
      </c>
      <c r="AI489" s="122" t="s">
        <v>402</v>
      </c>
      <c r="AJ489" s="126" t="s">
        <v>904</v>
      </c>
      <c r="AK489" s="128" t="s">
        <v>79</v>
      </c>
      <c r="AL489" s="122" t="s">
        <v>3026</v>
      </c>
      <c r="AM489" s="125" t="s">
        <v>202</v>
      </c>
      <c r="AN489" s="130" t="s">
        <v>406</v>
      </c>
      <c r="AO489" s="122" t="s">
        <v>209</v>
      </c>
      <c r="AP489" s="132" t="s">
        <v>161</v>
      </c>
      <c r="AQ489" s="132" t="s">
        <v>209</v>
      </c>
      <c r="AR489" s="122" t="s">
        <v>1153</v>
      </c>
      <c r="AS489" s="13"/>
    </row>
    <row r="490" spans="1:45" ht="15" customHeight="1" x14ac:dyDescent="0.15">
      <c r="A490" s="13">
        <v>489</v>
      </c>
      <c r="B490" s="122" t="s">
        <v>2811</v>
      </c>
      <c r="C490" s="123" t="s">
        <v>2793</v>
      </c>
      <c r="D490" s="123">
        <v>0</v>
      </c>
      <c r="E490" s="123"/>
      <c r="F490" s="123"/>
      <c r="G490" s="123" t="s">
        <v>120</v>
      </c>
      <c r="H490" s="123" t="s">
        <v>44</v>
      </c>
      <c r="I490" s="123" t="s">
        <v>40</v>
      </c>
      <c r="J490" s="123" t="s">
        <v>44</v>
      </c>
      <c r="K490" s="123"/>
      <c r="L490" s="123"/>
      <c r="M490" s="123"/>
      <c r="N490" s="123"/>
      <c r="O490" s="123"/>
      <c r="P490" s="132" t="s">
        <v>2812</v>
      </c>
      <c r="Q490" s="132" t="s">
        <v>969</v>
      </c>
      <c r="R490" s="122" t="s">
        <v>1896</v>
      </c>
      <c r="S490" s="122" t="s">
        <v>970</v>
      </c>
      <c r="T490" s="130" t="s">
        <v>446</v>
      </c>
      <c r="U490" s="130" t="s">
        <v>79</v>
      </c>
      <c r="V490" s="128" t="s">
        <v>3172</v>
      </c>
      <c r="W490" s="123"/>
      <c r="X490" s="122"/>
      <c r="Y490" s="122"/>
      <c r="Z490" s="122"/>
      <c r="AA490" s="122"/>
      <c r="AB490" s="122"/>
      <c r="AC490" s="122"/>
      <c r="AD490" s="122"/>
      <c r="AE490" s="122"/>
      <c r="AF490" s="122"/>
      <c r="AG490" s="122" t="s">
        <v>916</v>
      </c>
      <c r="AH490" s="122" t="s">
        <v>256</v>
      </c>
      <c r="AI490" s="122" t="s">
        <v>402</v>
      </c>
      <c r="AJ490" s="122" t="s">
        <v>971</v>
      </c>
      <c r="AK490" s="126" t="s">
        <v>115</v>
      </c>
      <c r="AL490" s="122" t="s">
        <v>625</v>
      </c>
      <c r="AM490" s="130" t="s">
        <v>183</v>
      </c>
      <c r="AN490" s="122" t="s">
        <v>1019</v>
      </c>
      <c r="AO490" s="132" t="s">
        <v>975</v>
      </c>
      <c r="AP490" s="122" t="s">
        <v>161</v>
      </c>
      <c r="AQ490" s="132" t="s">
        <v>187</v>
      </c>
      <c r="AR490" s="134" t="s">
        <v>1166</v>
      </c>
      <c r="AS490" s="13"/>
    </row>
    <row r="491" spans="1:45" ht="15" customHeight="1" x14ac:dyDescent="0.15">
      <c r="A491" s="13">
        <v>490</v>
      </c>
      <c r="B491" s="122" t="s">
        <v>2813</v>
      </c>
      <c r="C491" s="123" t="s">
        <v>2793</v>
      </c>
      <c r="D491" s="123">
        <v>0</v>
      </c>
      <c r="E491" s="123"/>
      <c r="F491" s="123"/>
      <c r="G491" s="123" t="s">
        <v>40</v>
      </c>
      <c r="H491" s="123" t="s">
        <v>67</v>
      </c>
      <c r="I491" s="123" t="s">
        <v>67</v>
      </c>
      <c r="J491" s="123" t="s">
        <v>44</v>
      </c>
      <c r="K491" s="123"/>
      <c r="L491" s="123"/>
      <c r="M491" s="123"/>
      <c r="N491" s="123"/>
      <c r="O491" s="123"/>
      <c r="P491" s="122" t="s">
        <v>2814</v>
      </c>
      <c r="Q491" s="122" t="s">
        <v>2815</v>
      </c>
      <c r="R491" s="122" t="s">
        <v>2676</v>
      </c>
      <c r="S491" s="131" t="s">
        <v>569</v>
      </c>
      <c r="T491" s="122" t="s">
        <v>786</v>
      </c>
      <c r="U491" s="137" t="s">
        <v>3343</v>
      </c>
      <c r="V491" s="122" t="s">
        <v>174</v>
      </c>
      <c r="W491" s="123"/>
      <c r="X491" s="122"/>
      <c r="Y491" s="122"/>
      <c r="Z491" s="122"/>
      <c r="AA491" s="122"/>
      <c r="AB491" s="122"/>
      <c r="AC491" s="122"/>
      <c r="AD491" s="122"/>
      <c r="AE491" s="122"/>
      <c r="AF491" s="122"/>
      <c r="AG491" s="130" t="s">
        <v>570</v>
      </c>
      <c r="AH491" s="128" t="s">
        <v>825</v>
      </c>
      <c r="AI491" s="122" t="s">
        <v>224</v>
      </c>
      <c r="AJ491" s="122" t="s">
        <v>3269</v>
      </c>
      <c r="AK491" s="128" t="s">
        <v>77</v>
      </c>
      <c r="AL491" s="130" t="s">
        <v>2677</v>
      </c>
      <c r="AM491" s="122" t="s">
        <v>175</v>
      </c>
      <c r="AN491" s="122" t="s">
        <v>256</v>
      </c>
      <c r="AO491" s="122" t="s">
        <v>161</v>
      </c>
      <c r="AP491" s="132" t="s">
        <v>85</v>
      </c>
      <c r="AQ491" s="132" t="s">
        <v>959</v>
      </c>
      <c r="AR491" s="122" t="s">
        <v>161</v>
      </c>
      <c r="AS491" s="13"/>
    </row>
    <row r="492" spans="1:45" ht="15" customHeight="1" x14ac:dyDescent="0.15">
      <c r="A492" s="13">
        <v>491</v>
      </c>
      <c r="B492" s="122" t="s">
        <v>2816</v>
      </c>
      <c r="C492" s="123" t="s">
        <v>2793</v>
      </c>
      <c r="D492" s="123">
        <v>0</v>
      </c>
      <c r="E492" s="123"/>
      <c r="F492" s="123"/>
      <c r="G492" s="123" t="s">
        <v>38</v>
      </c>
      <c r="H492" s="123" t="s">
        <v>44</v>
      </c>
      <c r="I492" s="123" t="s">
        <v>40</v>
      </c>
      <c r="J492" s="123" t="s">
        <v>136</v>
      </c>
      <c r="K492" s="123"/>
      <c r="L492" s="123"/>
      <c r="M492" s="123"/>
      <c r="N492" s="123"/>
      <c r="O492" s="123"/>
      <c r="P492" s="122" t="s">
        <v>2817</v>
      </c>
      <c r="Q492" s="122" t="s">
        <v>858</v>
      </c>
      <c r="R492" s="122" t="s">
        <v>614</v>
      </c>
      <c r="S492" s="128" t="s">
        <v>670</v>
      </c>
      <c r="T492" s="122" t="s">
        <v>172</v>
      </c>
      <c r="U492" s="130" t="s">
        <v>79</v>
      </c>
      <c r="V492" s="122" t="s">
        <v>456</v>
      </c>
      <c r="W492" s="123"/>
      <c r="X492" s="122"/>
      <c r="Y492" s="122"/>
      <c r="Z492" s="122"/>
      <c r="AA492" s="122"/>
      <c r="AB492" s="122"/>
      <c r="AC492" s="122"/>
      <c r="AD492" s="122"/>
      <c r="AE492" s="122"/>
      <c r="AF492" s="122"/>
      <c r="AG492" s="128" t="s">
        <v>4519</v>
      </c>
      <c r="AH492" s="122" t="s">
        <v>859</v>
      </c>
      <c r="AI492" s="122" t="s">
        <v>289</v>
      </c>
      <c r="AJ492" s="122" t="s">
        <v>274</v>
      </c>
      <c r="AK492" s="128" t="s">
        <v>115</v>
      </c>
      <c r="AL492" s="122" t="s">
        <v>619</v>
      </c>
      <c r="AM492" s="130" t="s">
        <v>396</v>
      </c>
      <c r="AN492" s="122" t="s">
        <v>947</v>
      </c>
      <c r="AO492" s="122" t="s">
        <v>862</v>
      </c>
      <c r="AP492" s="132" t="s">
        <v>161</v>
      </c>
      <c r="AQ492" s="132" t="s">
        <v>2195</v>
      </c>
      <c r="AR492" s="122" t="s">
        <v>584</v>
      </c>
      <c r="AS492" s="13"/>
    </row>
    <row r="493" spans="1:45" ht="15" customHeight="1" x14ac:dyDescent="0.15">
      <c r="A493" s="13">
        <v>492</v>
      </c>
      <c r="B493" s="122" t="s">
        <v>2818</v>
      </c>
      <c r="C493" s="123" t="s">
        <v>2793</v>
      </c>
      <c r="D493" s="123">
        <v>2</v>
      </c>
      <c r="E493" s="123"/>
      <c r="F493" s="123"/>
      <c r="G493" s="123" t="s">
        <v>40</v>
      </c>
      <c r="H493" s="123" t="s">
        <v>44</v>
      </c>
      <c r="I493" s="123" t="s">
        <v>37</v>
      </c>
      <c r="J493" s="123" t="s">
        <v>67</v>
      </c>
      <c r="K493" s="123"/>
      <c r="L493" s="123"/>
      <c r="M493" s="123"/>
      <c r="N493" s="123"/>
      <c r="O493" s="123"/>
      <c r="P493" s="124" t="s">
        <v>2819</v>
      </c>
      <c r="Q493" s="124" t="s">
        <v>72</v>
      </c>
      <c r="R493" s="122" t="s">
        <v>653</v>
      </c>
      <c r="S493" s="128" t="s">
        <v>79</v>
      </c>
      <c r="T493" s="122" t="s">
        <v>3345</v>
      </c>
      <c r="U493" s="125" t="s">
        <v>49</v>
      </c>
      <c r="V493" s="122" t="s">
        <v>3349</v>
      </c>
      <c r="W493" s="123"/>
      <c r="X493" s="122"/>
      <c r="Y493" s="122"/>
      <c r="Z493" s="122"/>
      <c r="AA493" s="122"/>
      <c r="AB493" s="122"/>
      <c r="AC493" s="122"/>
      <c r="AD493" s="122"/>
      <c r="AE493" s="122"/>
      <c r="AF493" s="122"/>
      <c r="AG493" s="128" t="s">
        <v>115</v>
      </c>
      <c r="AH493" s="130" t="s">
        <v>154</v>
      </c>
      <c r="AI493" s="126" t="s">
        <v>81</v>
      </c>
      <c r="AJ493" s="122" t="s">
        <v>155</v>
      </c>
      <c r="AK493" s="128" t="s">
        <v>57</v>
      </c>
      <c r="AL493" s="128" t="s">
        <v>4750</v>
      </c>
      <c r="AM493" s="133" t="s">
        <v>3022</v>
      </c>
      <c r="AN493" s="126" t="s">
        <v>841</v>
      </c>
      <c r="AO493" s="122" t="s">
        <v>161</v>
      </c>
      <c r="AP493" s="132" t="s">
        <v>64</v>
      </c>
      <c r="AQ493" s="122" t="s">
        <v>85</v>
      </c>
      <c r="AR493" s="122" t="s">
        <v>1274</v>
      </c>
      <c r="AS493" s="13"/>
    </row>
    <row r="494" spans="1:45" ht="15" customHeight="1" x14ac:dyDescent="0.15">
      <c r="A494" s="13">
        <v>493</v>
      </c>
      <c r="B494" s="122" t="s">
        <v>2820</v>
      </c>
      <c r="C494" s="123" t="s">
        <v>2793</v>
      </c>
      <c r="D494" s="123">
        <v>2</v>
      </c>
      <c r="E494" s="123"/>
      <c r="F494" s="123"/>
      <c r="G494" s="123" t="s">
        <v>41</v>
      </c>
      <c r="H494" s="123" t="s">
        <v>87</v>
      </c>
      <c r="I494" s="123" t="s">
        <v>67</v>
      </c>
      <c r="J494" s="123" t="s">
        <v>44</v>
      </c>
      <c r="K494" s="123"/>
      <c r="L494" s="123"/>
      <c r="M494" s="123"/>
      <c r="N494" s="123"/>
      <c r="O494" s="123"/>
      <c r="P494" s="122" t="s">
        <v>2821</v>
      </c>
      <c r="Q494" s="126" t="s">
        <v>2822</v>
      </c>
      <c r="R494" s="122" t="s">
        <v>2823</v>
      </c>
      <c r="S494" s="135" t="s">
        <v>2824</v>
      </c>
      <c r="T494" s="130" t="s">
        <v>2825</v>
      </c>
      <c r="U494" s="137" t="s">
        <v>3022</v>
      </c>
      <c r="V494" s="136" t="s">
        <v>82</v>
      </c>
      <c r="W494" s="123"/>
      <c r="X494" s="122"/>
      <c r="Y494" s="122"/>
      <c r="Z494" s="122"/>
      <c r="AA494" s="122"/>
      <c r="AB494" s="122"/>
      <c r="AC494" s="122"/>
      <c r="AD494" s="122"/>
      <c r="AE494" s="122"/>
      <c r="AF494" s="122"/>
      <c r="AG494" s="128" t="s">
        <v>327</v>
      </c>
      <c r="AH494" s="122" t="s">
        <v>2826</v>
      </c>
      <c r="AI494" s="128" t="s">
        <v>552</v>
      </c>
      <c r="AJ494" s="122" t="s">
        <v>2827</v>
      </c>
      <c r="AK494" s="128" t="s">
        <v>77</v>
      </c>
      <c r="AL494" s="122" t="s">
        <v>3172</v>
      </c>
      <c r="AM494" s="130" t="s">
        <v>148</v>
      </c>
      <c r="AN494" s="122" t="s">
        <v>4758</v>
      </c>
      <c r="AO494" s="132" t="s">
        <v>502</v>
      </c>
      <c r="AP494" s="132" t="s">
        <v>85</v>
      </c>
      <c r="AQ494" s="132" t="s">
        <v>349</v>
      </c>
      <c r="AR494" s="122" t="s">
        <v>1274</v>
      </c>
      <c r="AS494" s="13"/>
    </row>
    <row r="495" spans="1:45" ht="15" customHeight="1" x14ac:dyDescent="0.15">
      <c r="A495" s="13">
        <v>494</v>
      </c>
      <c r="B495" s="122" t="s">
        <v>2828</v>
      </c>
      <c r="C495" s="123" t="s">
        <v>2793</v>
      </c>
      <c r="D495" s="123">
        <v>2</v>
      </c>
      <c r="E495" s="123"/>
      <c r="F495" s="123"/>
      <c r="G495" s="123" t="s">
        <v>44</v>
      </c>
      <c r="H495" s="123" t="s">
        <v>41</v>
      </c>
      <c r="I495" s="123" t="s">
        <v>44</v>
      </c>
      <c r="J495" s="123" t="s">
        <v>40</v>
      </c>
      <c r="K495" s="123"/>
      <c r="L495" s="123"/>
      <c r="M495" s="123"/>
      <c r="N495" s="123"/>
      <c r="O495" s="123"/>
      <c r="P495" s="122" t="s">
        <v>2829</v>
      </c>
      <c r="Q495" s="126" t="s">
        <v>511</v>
      </c>
      <c r="R495" s="124" t="s">
        <v>2668</v>
      </c>
      <c r="S495" s="135" t="s">
        <v>4251</v>
      </c>
      <c r="T495" s="130" t="s">
        <v>1329</v>
      </c>
      <c r="U495" s="125" t="s">
        <v>1139</v>
      </c>
      <c r="V495" s="122" t="s">
        <v>256</v>
      </c>
      <c r="W495" s="123"/>
      <c r="X495" s="122"/>
      <c r="Y495" s="122"/>
      <c r="Z495" s="122"/>
      <c r="AA495" s="122"/>
      <c r="AB495" s="122"/>
      <c r="AC495" s="122"/>
      <c r="AD495" s="122"/>
      <c r="AE495" s="122"/>
      <c r="AF495" s="122"/>
      <c r="AG495" s="133" t="s">
        <v>251</v>
      </c>
      <c r="AH495" s="126" t="s">
        <v>644</v>
      </c>
      <c r="AI495" s="128" t="s">
        <v>309</v>
      </c>
      <c r="AJ495" s="126" t="s">
        <v>2830</v>
      </c>
      <c r="AK495" s="128" t="s">
        <v>446</v>
      </c>
      <c r="AL495" s="128" t="s">
        <v>1140</v>
      </c>
      <c r="AM495" s="130" t="s">
        <v>79</v>
      </c>
      <c r="AN495" s="125" t="s">
        <v>2831</v>
      </c>
      <c r="AO495" s="122" t="s">
        <v>322</v>
      </c>
      <c r="AP495" s="132" t="s">
        <v>464</v>
      </c>
      <c r="AQ495" s="132" t="s">
        <v>161</v>
      </c>
      <c r="AR495" s="122" t="s">
        <v>1170</v>
      </c>
      <c r="AS495" s="13"/>
    </row>
    <row r="496" spans="1:45" ht="15" customHeight="1" x14ac:dyDescent="0.15">
      <c r="A496" s="13">
        <v>495</v>
      </c>
      <c r="B496" s="122" t="s">
        <v>2832</v>
      </c>
      <c r="C496" s="123" t="s">
        <v>2793</v>
      </c>
      <c r="D496" s="123">
        <v>0</v>
      </c>
      <c r="E496" s="123"/>
      <c r="F496" s="123"/>
      <c r="G496" s="123" t="s">
        <v>37</v>
      </c>
      <c r="H496" s="123" t="s">
        <v>42</v>
      </c>
      <c r="I496" s="123" t="s">
        <v>40</v>
      </c>
      <c r="J496" s="123" t="s">
        <v>41</v>
      </c>
      <c r="K496" s="123"/>
      <c r="L496" s="123"/>
      <c r="M496" s="123"/>
      <c r="N496" s="123"/>
      <c r="O496" s="123"/>
      <c r="P496" s="122" t="s">
        <v>2024</v>
      </c>
      <c r="Q496" s="125" t="s">
        <v>49</v>
      </c>
      <c r="R496" s="122" t="s">
        <v>72</v>
      </c>
      <c r="S496" s="128" t="s">
        <v>57</v>
      </c>
      <c r="T496" s="137" t="s">
        <v>266</v>
      </c>
      <c r="U496" s="137" t="s">
        <v>79</v>
      </c>
      <c r="V496" s="130" t="s">
        <v>2833</v>
      </c>
      <c r="W496" s="123"/>
      <c r="X496" s="122"/>
      <c r="Y496" s="122"/>
      <c r="Z496" s="122"/>
      <c r="AA496" s="122"/>
      <c r="AB496" s="122"/>
      <c r="AC496" s="122"/>
      <c r="AD496" s="122"/>
      <c r="AE496" s="122"/>
      <c r="AF496" s="122"/>
      <c r="AG496" s="125" t="s">
        <v>144</v>
      </c>
      <c r="AH496" s="128" t="s">
        <v>189</v>
      </c>
      <c r="AI496" s="135" t="s">
        <v>270</v>
      </c>
      <c r="AJ496" s="126" t="s">
        <v>115</v>
      </c>
      <c r="AK496" s="128" t="s">
        <v>115</v>
      </c>
      <c r="AL496" s="122" t="s">
        <v>154</v>
      </c>
      <c r="AM496" s="126" t="s">
        <v>202</v>
      </c>
      <c r="AN496" s="122" t="s">
        <v>331</v>
      </c>
      <c r="AO496" s="132" t="s">
        <v>64</v>
      </c>
      <c r="AP496" s="132" t="s">
        <v>161</v>
      </c>
      <c r="AQ496" s="122" t="s">
        <v>209</v>
      </c>
      <c r="AR496" s="122" t="s">
        <v>816</v>
      </c>
      <c r="AS496" s="13"/>
    </row>
    <row r="497" spans="1:45" ht="15" customHeight="1" x14ac:dyDescent="0.15">
      <c r="A497" s="13">
        <v>496</v>
      </c>
      <c r="B497" s="122" t="s">
        <v>2834</v>
      </c>
      <c r="C497" s="123" t="s">
        <v>2793</v>
      </c>
      <c r="D497" s="123">
        <v>2</v>
      </c>
      <c r="E497" s="123"/>
      <c r="F497" s="123"/>
      <c r="G497" s="123" t="s">
        <v>40</v>
      </c>
      <c r="H497" s="123" t="s">
        <v>41</v>
      </c>
      <c r="I497" s="123" t="s">
        <v>40</v>
      </c>
      <c r="J497" s="123" t="s">
        <v>37</v>
      </c>
      <c r="K497" s="123"/>
      <c r="L497" s="123"/>
      <c r="M497" s="123"/>
      <c r="N497" s="123"/>
      <c r="O497" s="123"/>
      <c r="P497" s="122" t="s">
        <v>2519</v>
      </c>
      <c r="Q497" s="130" t="s">
        <v>216</v>
      </c>
      <c r="R497" s="122" t="s">
        <v>79</v>
      </c>
      <c r="S497" s="132" t="s">
        <v>222</v>
      </c>
      <c r="T497" s="122" t="s">
        <v>883</v>
      </c>
      <c r="U497" s="122" t="s">
        <v>115</v>
      </c>
      <c r="V497" s="122" t="s">
        <v>3438</v>
      </c>
      <c r="W497" s="123"/>
      <c r="X497" s="122"/>
      <c r="Y497" s="122"/>
      <c r="Z497" s="122"/>
      <c r="AA497" s="122"/>
      <c r="AB497" s="122"/>
      <c r="AC497" s="122"/>
      <c r="AD497" s="122"/>
      <c r="AE497" s="122"/>
      <c r="AF497" s="122"/>
      <c r="AG497" s="122" t="s">
        <v>79</v>
      </c>
      <c r="AH497" s="122" t="s">
        <v>300</v>
      </c>
      <c r="AI497" s="122" t="s">
        <v>3026</v>
      </c>
      <c r="AJ497" s="130" t="s">
        <v>884</v>
      </c>
      <c r="AK497" s="122" t="s">
        <v>131</v>
      </c>
      <c r="AL497" s="130" t="s">
        <v>95</v>
      </c>
      <c r="AM497" s="130" t="s">
        <v>57</v>
      </c>
      <c r="AN497" s="126" t="s">
        <v>80</v>
      </c>
      <c r="AO497" s="132" t="s">
        <v>161</v>
      </c>
      <c r="AP497" s="122" t="s">
        <v>161</v>
      </c>
      <c r="AQ497" s="132" t="s">
        <v>64</v>
      </c>
      <c r="AR497" s="122" t="s">
        <v>816</v>
      </c>
      <c r="AS497" s="13"/>
    </row>
    <row r="498" spans="1:45" ht="15" customHeight="1" x14ac:dyDescent="0.15">
      <c r="A498" s="13">
        <v>497</v>
      </c>
      <c r="B498" s="122" t="s">
        <v>2835</v>
      </c>
      <c r="C498" s="123" t="s">
        <v>2793</v>
      </c>
      <c r="D498" s="123">
        <v>0</v>
      </c>
      <c r="E498" s="123"/>
      <c r="F498" s="123"/>
      <c r="G498" s="123" t="s">
        <v>40</v>
      </c>
      <c r="H498" s="123" t="s">
        <v>87</v>
      </c>
      <c r="I498" s="123" t="s">
        <v>38</v>
      </c>
      <c r="J498" s="123" t="s">
        <v>40</v>
      </c>
      <c r="K498" s="123"/>
      <c r="L498" s="123"/>
      <c r="M498" s="123"/>
      <c r="N498" s="123"/>
      <c r="O498" s="123"/>
      <c r="P498" s="124" t="s">
        <v>2836</v>
      </c>
      <c r="Q498" s="122" t="s">
        <v>1062</v>
      </c>
      <c r="R498" s="122" t="s">
        <v>2264</v>
      </c>
      <c r="S498" s="122" t="s">
        <v>72</v>
      </c>
      <c r="T498" s="122" t="s">
        <v>3337</v>
      </c>
      <c r="U498" s="122" t="s">
        <v>670</v>
      </c>
      <c r="V498" s="122" t="s">
        <v>810</v>
      </c>
      <c r="W498" s="123"/>
      <c r="X498" s="122"/>
      <c r="Y498" s="122"/>
      <c r="Z498" s="122"/>
      <c r="AA498" s="122"/>
      <c r="AB498" s="122"/>
      <c r="AC498" s="122"/>
      <c r="AD498" s="122"/>
      <c r="AE498" s="122"/>
      <c r="AF498" s="122"/>
      <c r="AG498" s="125" t="s">
        <v>79</v>
      </c>
      <c r="AH498" s="128" t="s">
        <v>80</v>
      </c>
      <c r="AI498" s="130" t="s">
        <v>3775</v>
      </c>
      <c r="AJ498" s="122" t="s">
        <v>4641</v>
      </c>
      <c r="AK498" s="125" t="s">
        <v>4519</v>
      </c>
      <c r="AL498" s="122" t="s">
        <v>456</v>
      </c>
      <c r="AM498" s="130" t="s">
        <v>3269</v>
      </c>
      <c r="AN498" s="130" t="s">
        <v>1966</v>
      </c>
      <c r="AO498" s="122" t="s">
        <v>161</v>
      </c>
      <c r="AP498" s="132" t="s">
        <v>862</v>
      </c>
      <c r="AQ498" s="122" t="s">
        <v>161</v>
      </c>
      <c r="AR498" s="122" t="s">
        <v>872</v>
      </c>
      <c r="AS498" s="13"/>
    </row>
    <row r="499" spans="1:45" ht="15" customHeight="1" x14ac:dyDescent="0.15">
      <c r="A499" s="13">
        <v>498</v>
      </c>
      <c r="B499" s="122" t="s">
        <v>2837</v>
      </c>
      <c r="C499" s="123" t="s">
        <v>2793</v>
      </c>
      <c r="D499" s="123">
        <v>2</v>
      </c>
      <c r="E499" s="123"/>
      <c r="F499" s="123"/>
      <c r="G499" s="123" t="s">
        <v>67</v>
      </c>
      <c r="H499" s="123" t="s">
        <v>40</v>
      </c>
      <c r="I499" s="123" t="s">
        <v>41</v>
      </c>
      <c r="J499" s="123" t="s">
        <v>43</v>
      </c>
      <c r="K499" s="123"/>
      <c r="L499" s="123"/>
      <c r="M499" s="123"/>
      <c r="N499" s="123"/>
      <c r="O499" s="123"/>
      <c r="P499" s="122" t="s">
        <v>2838</v>
      </c>
      <c r="Q499" s="127" t="s">
        <v>651</v>
      </c>
      <c r="R499" s="133" t="s">
        <v>667</v>
      </c>
      <c r="S499" s="130" t="s">
        <v>3022</v>
      </c>
      <c r="T499" s="126" t="s">
        <v>1036</v>
      </c>
      <c r="U499" s="128" t="s">
        <v>669</v>
      </c>
      <c r="V499" s="122" t="s">
        <v>422</v>
      </c>
      <c r="W499" s="123"/>
      <c r="X499" s="122"/>
      <c r="Y499" s="122"/>
      <c r="Z499" s="122"/>
      <c r="AA499" s="122"/>
      <c r="AB499" s="122"/>
      <c r="AC499" s="122"/>
      <c r="AD499" s="122"/>
      <c r="AE499" s="122"/>
      <c r="AF499" s="122"/>
      <c r="AG499" s="128" t="s">
        <v>77</v>
      </c>
      <c r="AH499" s="122" t="s">
        <v>80</v>
      </c>
      <c r="AI499" s="126" t="s">
        <v>79</v>
      </c>
      <c r="AJ499" s="122" t="s">
        <v>170</v>
      </c>
      <c r="AK499" s="125" t="s">
        <v>562</v>
      </c>
      <c r="AL499" s="125" t="s">
        <v>77</v>
      </c>
      <c r="AM499" s="122" t="s">
        <v>424</v>
      </c>
      <c r="AN499" s="130" t="s">
        <v>979</v>
      </c>
      <c r="AO499" s="132" t="s">
        <v>85</v>
      </c>
      <c r="AP499" s="122" t="s">
        <v>209</v>
      </c>
      <c r="AQ499" s="132" t="s">
        <v>698</v>
      </c>
      <c r="AR499" s="122" t="s">
        <v>1153</v>
      </c>
      <c r="AS499" s="13"/>
    </row>
    <row r="500" spans="1:45" ht="15" customHeight="1" x14ac:dyDescent="0.15">
      <c r="A500" s="13">
        <v>499</v>
      </c>
      <c r="B500" s="122" t="s">
        <v>2839</v>
      </c>
      <c r="C500" s="123" t="s">
        <v>2793</v>
      </c>
      <c r="D500" s="123">
        <v>2</v>
      </c>
      <c r="E500" s="123"/>
      <c r="F500" s="123"/>
      <c r="G500" s="123" t="s">
        <v>67</v>
      </c>
      <c r="H500" s="123" t="s">
        <v>44</v>
      </c>
      <c r="I500" s="123" t="s">
        <v>44</v>
      </c>
      <c r="J500" s="123" t="s">
        <v>44</v>
      </c>
      <c r="K500" s="123"/>
      <c r="L500" s="123"/>
      <c r="M500" s="123"/>
      <c r="N500" s="123"/>
      <c r="O500" s="123"/>
      <c r="P500" s="122" t="s">
        <v>2840</v>
      </c>
      <c r="Q500" s="124" t="s">
        <v>651</v>
      </c>
      <c r="R500" s="122" t="s">
        <v>2785</v>
      </c>
      <c r="S500" s="125" t="s">
        <v>3022</v>
      </c>
      <c r="T500" s="126" t="s">
        <v>3345</v>
      </c>
      <c r="U500" s="122" t="s">
        <v>4641</v>
      </c>
      <c r="V500" s="122" t="s">
        <v>446</v>
      </c>
      <c r="W500" s="123"/>
      <c r="X500" s="122"/>
      <c r="Y500" s="122"/>
      <c r="Z500" s="122"/>
      <c r="AA500" s="122"/>
      <c r="AB500" s="122"/>
      <c r="AC500" s="122"/>
      <c r="AD500" s="122"/>
      <c r="AE500" s="122"/>
      <c r="AF500" s="122"/>
      <c r="AG500" s="122" t="s">
        <v>77</v>
      </c>
      <c r="AH500" s="122" t="s">
        <v>80</v>
      </c>
      <c r="AI500" s="130" t="s">
        <v>81</v>
      </c>
      <c r="AJ500" s="128" t="s">
        <v>155</v>
      </c>
      <c r="AK500" s="128" t="s">
        <v>287</v>
      </c>
      <c r="AL500" s="130" t="s">
        <v>202</v>
      </c>
      <c r="AM500" s="128" t="s">
        <v>402</v>
      </c>
      <c r="AN500" s="125" t="s">
        <v>290</v>
      </c>
      <c r="AO500" s="122" t="s">
        <v>85</v>
      </c>
      <c r="AP500" s="132" t="s">
        <v>295</v>
      </c>
      <c r="AQ500" s="122" t="s">
        <v>464</v>
      </c>
      <c r="AR500" s="134" t="s">
        <v>105</v>
      </c>
      <c r="AS500" s="13"/>
    </row>
    <row r="501" spans="1:45" ht="15" customHeight="1" x14ac:dyDescent="0.15">
      <c r="A501" s="13">
        <v>500</v>
      </c>
      <c r="B501" s="122" t="s">
        <v>2841</v>
      </c>
      <c r="C501" s="123" t="s">
        <v>2793</v>
      </c>
      <c r="D501" s="123">
        <v>2</v>
      </c>
      <c r="E501" s="123"/>
      <c r="F501" s="123"/>
      <c r="G501" s="123" t="s">
        <v>44</v>
      </c>
      <c r="H501" s="123" t="s">
        <v>200</v>
      </c>
      <c r="I501" s="123" t="s">
        <v>41</v>
      </c>
      <c r="J501" s="123" t="s">
        <v>67</v>
      </c>
      <c r="K501" s="123"/>
      <c r="L501" s="123"/>
      <c r="M501" s="123"/>
      <c r="N501" s="123"/>
      <c r="O501" s="123"/>
      <c r="P501" s="122" t="s">
        <v>1428</v>
      </c>
      <c r="Q501" s="136" t="s">
        <v>1201</v>
      </c>
      <c r="R501" s="122" t="s">
        <v>2842</v>
      </c>
      <c r="S501" s="135" t="s">
        <v>1202</v>
      </c>
      <c r="T501" s="126" t="s">
        <v>1429</v>
      </c>
      <c r="U501" s="125" t="s">
        <v>309</v>
      </c>
      <c r="V501" s="138" t="s">
        <v>1965</v>
      </c>
      <c r="W501" s="123"/>
      <c r="X501" s="122"/>
      <c r="Y501" s="122"/>
      <c r="Z501" s="122"/>
      <c r="AA501" s="122"/>
      <c r="AB501" s="122"/>
      <c r="AC501" s="122"/>
      <c r="AD501" s="122"/>
      <c r="AE501" s="122"/>
      <c r="AF501" s="122"/>
      <c r="AG501" s="128" t="s">
        <v>193</v>
      </c>
      <c r="AH501" s="122" t="s">
        <v>1038</v>
      </c>
      <c r="AI501" s="130" t="s">
        <v>206</v>
      </c>
      <c r="AJ501" s="130" t="s">
        <v>334</v>
      </c>
      <c r="AK501" s="122" t="s">
        <v>196</v>
      </c>
      <c r="AL501" s="126" t="s">
        <v>708</v>
      </c>
      <c r="AM501" s="128" t="s">
        <v>77</v>
      </c>
      <c r="AN501" s="122" t="s">
        <v>2843</v>
      </c>
      <c r="AO501" s="132" t="s">
        <v>2844</v>
      </c>
      <c r="AP501" s="132" t="s">
        <v>1721</v>
      </c>
      <c r="AQ501" s="132" t="s">
        <v>85</v>
      </c>
      <c r="AR501" s="122" t="s">
        <v>1721</v>
      </c>
      <c r="AS501" s="13"/>
    </row>
    <row r="502" spans="1:45" ht="15" customHeight="1" x14ac:dyDescent="0.15">
      <c r="A502" s="13">
        <v>501</v>
      </c>
      <c r="B502" s="122" t="s">
        <v>2845</v>
      </c>
      <c r="C502" s="123" t="s">
        <v>2793</v>
      </c>
      <c r="D502" s="123">
        <v>1</v>
      </c>
      <c r="E502" s="123"/>
      <c r="F502" s="123"/>
      <c r="G502" s="123" t="s">
        <v>37</v>
      </c>
      <c r="H502" s="123" t="s">
        <v>87</v>
      </c>
      <c r="I502" s="123" t="s">
        <v>67</v>
      </c>
      <c r="J502" s="123" t="s">
        <v>41</v>
      </c>
      <c r="K502" s="123"/>
      <c r="L502" s="123"/>
      <c r="M502" s="123"/>
      <c r="N502" s="123"/>
      <c r="O502" s="123"/>
      <c r="P502" s="124" t="s">
        <v>1406</v>
      </c>
      <c r="Q502" s="124" t="s">
        <v>1407</v>
      </c>
      <c r="R502" s="122" t="s">
        <v>3022</v>
      </c>
      <c r="S502" s="125" t="s">
        <v>144</v>
      </c>
      <c r="T502" s="122" t="s">
        <v>2590</v>
      </c>
      <c r="U502" s="124" t="s">
        <v>77</v>
      </c>
      <c r="V502" s="136" t="s">
        <v>3346</v>
      </c>
      <c r="W502" s="123"/>
      <c r="X502" s="122"/>
      <c r="Y502" s="122"/>
      <c r="Z502" s="122"/>
      <c r="AA502" s="122"/>
      <c r="AB502" s="122"/>
      <c r="AC502" s="122"/>
      <c r="AD502" s="122"/>
      <c r="AE502" s="122"/>
      <c r="AF502" s="122"/>
      <c r="AG502" s="136" t="s">
        <v>411</v>
      </c>
      <c r="AH502" s="122" t="s">
        <v>168</v>
      </c>
      <c r="AI502" s="135" t="s">
        <v>2846</v>
      </c>
      <c r="AJ502" s="122" t="s">
        <v>2847</v>
      </c>
      <c r="AK502" s="129" t="s">
        <v>95</v>
      </c>
      <c r="AL502" s="122" t="s">
        <v>189</v>
      </c>
      <c r="AM502" s="130" t="s">
        <v>202</v>
      </c>
      <c r="AN502" s="122" t="s">
        <v>206</v>
      </c>
      <c r="AO502" s="122" t="s">
        <v>806</v>
      </c>
      <c r="AP502" s="132" t="s">
        <v>85</v>
      </c>
      <c r="AQ502" s="132" t="s">
        <v>209</v>
      </c>
      <c r="AR502" s="122" t="s">
        <v>1166</v>
      </c>
      <c r="AS502" s="13"/>
    </row>
    <row r="503" spans="1:45" ht="15" customHeight="1" x14ac:dyDescent="0.15">
      <c r="A503" s="13">
        <v>502</v>
      </c>
      <c r="B503" s="122" t="s">
        <v>2848</v>
      </c>
      <c r="C503" s="123" t="s">
        <v>2793</v>
      </c>
      <c r="D503" s="123">
        <v>0</v>
      </c>
      <c r="E503" s="123"/>
      <c r="F503" s="123"/>
      <c r="G503" s="123" t="s">
        <v>37</v>
      </c>
      <c r="H503" s="123" t="s">
        <v>40</v>
      </c>
      <c r="I503" s="123" t="s">
        <v>67</v>
      </c>
      <c r="J503" s="123" t="s">
        <v>40</v>
      </c>
      <c r="K503" s="123"/>
      <c r="L503" s="123"/>
      <c r="M503" s="123"/>
      <c r="N503" s="123"/>
      <c r="O503" s="123"/>
      <c r="P503" s="124" t="s">
        <v>2849</v>
      </c>
      <c r="Q503" s="122" t="s">
        <v>575</v>
      </c>
      <c r="R503" s="122" t="s">
        <v>2069</v>
      </c>
      <c r="S503" s="125" t="s">
        <v>49</v>
      </c>
      <c r="T503" s="122" t="s">
        <v>851</v>
      </c>
      <c r="U503" s="122" t="s">
        <v>3022</v>
      </c>
      <c r="V503" s="122" t="s">
        <v>810</v>
      </c>
      <c r="W503" s="123"/>
      <c r="X503" s="122"/>
      <c r="Y503" s="122"/>
      <c r="Z503" s="122"/>
      <c r="AA503" s="122"/>
      <c r="AB503" s="122"/>
      <c r="AC503" s="122"/>
      <c r="AD503" s="122"/>
      <c r="AE503" s="122"/>
      <c r="AF503" s="122"/>
      <c r="AG503" s="122" t="s">
        <v>57</v>
      </c>
      <c r="AH503" s="127" t="s">
        <v>4663</v>
      </c>
      <c r="AI503" s="122" t="s">
        <v>3269</v>
      </c>
      <c r="AJ503" s="138" t="s">
        <v>2850</v>
      </c>
      <c r="AK503" s="122" t="s">
        <v>77</v>
      </c>
      <c r="AL503" s="130" t="s">
        <v>3269</v>
      </c>
      <c r="AM503" s="137" t="s">
        <v>3269</v>
      </c>
      <c r="AN503" s="122" t="s">
        <v>290</v>
      </c>
      <c r="AO503" s="132" t="s">
        <v>64</v>
      </c>
      <c r="AP503" s="132" t="s">
        <v>85</v>
      </c>
      <c r="AQ503" s="132" t="s">
        <v>161</v>
      </c>
      <c r="AR503" s="122" t="s">
        <v>105</v>
      </c>
      <c r="AS503" s="13"/>
    </row>
    <row r="504" spans="1:45" ht="15" customHeight="1" x14ac:dyDescent="0.15">
      <c r="A504" s="13">
        <v>503</v>
      </c>
      <c r="B504" s="122" t="s">
        <v>2851</v>
      </c>
      <c r="C504" s="123" t="s">
        <v>2793</v>
      </c>
      <c r="D504" s="123">
        <v>2</v>
      </c>
      <c r="E504" s="123"/>
      <c r="F504" s="123"/>
      <c r="G504" s="123" t="s">
        <v>42</v>
      </c>
      <c r="H504" s="123" t="s">
        <v>120</v>
      </c>
      <c r="I504" s="123" t="s">
        <v>37</v>
      </c>
      <c r="J504" s="123" t="s">
        <v>67</v>
      </c>
      <c r="K504" s="123"/>
      <c r="L504" s="123"/>
      <c r="M504" s="123"/>
      <c r="N504" s="123"/>
      <c r="O504" s="123"/>
      <c r="P504" s="122" t="s">
        <v>2243</v>
      </c>
      <c r="Q504" s="130" t="s">
        <v>668</v>
      </c>
      <c r="R504" s="122" t="s">
        <v>137</v>
      </c>
      <c r="S504" s="128" t="s">
        <v>266</v>
      </c>
      <c r="T504" s="122" t="s">
        <v>1343</v>
      </c>
      <c r="U504" s="122" t="s">
        <v>3438</v>
      </c>
      <c r="V504" s="130" t="s">
        <v>753</v>
      </c>
      <c r="W504" s="123"/>
      <c r="X504" s="122"/>
      <c r="Y504" s="122"/>
      <c r="Z504" s="122"/>
      <c r="AA504" s="122"/>
      <c r="AB504" s="122"/>
      <c r="AC504" s="122"/>
      <c r="AD504" s="122"/>
      <c r="AE504" s="122"/>
      <c r="AF504" s="122"/>
      <c r="AG504" s="125" t="s">
        <v>270</v>
      </c>
      <c r="AH504" s="122" t="s">
        <v>408</v>
      </c>
      <c r="AI504" s="128" t="s">
        <v>652</v>
      </c>
      <c r="AJ504" s="122" t="s">
        <v>644</v>
      </c>
      <c r="AK504" s="129" t="s">
        <v>57</v>
      </c>
      <c r="AL504" s="130" t="s">
        <v>4520</v>
      </c>
      <c r="AM504" s="137" t="s">
        <v>3022</v>
      </c>
      <c r="AN504" s="122" t="s">
        <v>189</v>
      </c>
      <c r="AO504" s="132" t="s">
        <v>418</v>
      </c>
      <c r="AP504" s="132" t="s">
        <v>64</v>
      </c>
      <c r="AQ504" s="132" t="s">
        <v>85</v>
      </c>
      <c r="AR504" s="122" t="s">
        <v>2844</v>
      </c>
      <c r="AS504" s="13"/>
    </row>
    <row r="505" spans="1:45" ht="15" customHeight="1" x14ac:dyDescent="0.15">
      <c r="A505" s="13">
        <v>504</v>
      </c>
      <c r="B505" s="122" t="s">
        <v>2852</v>
      </c>
      <c r="C505" s="123" t="s">
        <v>2793</v>
      </c>
      <c r="D505" s="123">
        <v>0</v>
      </c>
      <c r="E505" s="123"/>
      <c r="F505" s="123"/>
      <c r="G505" s="123" t="s">
        <v>44</v>
      </c>
      <c r="H505" s="123" t="s">
        <v>40</v>
      </c>
      <c r="I505" s="123" t="s">
        <v>44</v>
      </c>
      <c r="J505" s="123" t="s">
        <v>136</v>
      </c>
      <c r="K505" s="123"/>
      <c r="L505" s="123"/>
      <c r="M505" s="123"/>
      <c r="N505" s="123"/>
      <c r="O505" s="123"/>
      <c r="P505" s="122" t="s">
        <v>2853</v>
      </c>
      <c r="Q505" s="133" t="s">
        <v>174</v>
      </c>
      <c r="R505" s="124" t="s">
        <v>2702</v>
      </c>
      <c r="S505" s="135" t="s">
        <v>175</v>
      </c>
      <c r="T505" s="128" t="s">
        <v>256</v>
      </c>
      <c r="U505" s="122" t="s">
        <v>3345</v>
      </c>
      <c r="V505" s="122" t="s">
        <v>456</v>
      </c>
      <c r="W505" s="123"/>
      <c r="X505" s="122"/>
      <c r="Y505" s="122"/>
      <c r="Z505" s="122"/>
      <c r="AA505" s="122"/>
      <c r="AB505" s="122"/>
      <c r="AC505" s="122"/>
      <c r="AD505" s="122"/>
      <c r="AE505" s="122"/>
      <c r="AF505" s="122"/>
      <c r="AG505" s="128" t="s">
        <v>3119</v>
      </c>
      <c r="AH505" s="132" t="s">
        <v>176</v>
      </c>
      <c r="AI505" s="130" t="s">
        <v>79</v>
      </c>
      <c r="AJ505" s="122" t="s">
        <v>1432</v>
      </c>
      <c r="AK505" s="122" t="s">
        <v>81</v>
      </c>
      <c r="AL505" s="130" t="s">
        <v>644</v>
      </c>
      <c r="AM505" s="130" t="s">
        <v>396</v>
      </c>
      <c r="AN505" s="122" t="s">
        <v>290</v>
      </c>
      <c r="AO505" s="132" t="s">
        <v>959</v>
      </c>
      <c r="AP505" s="132" t="s">
        <v>349</v>
      </c>
      <c r="AQ505" s="122" t="s">
        <v>2195</v>
      </c>
      <c r="AR505" s="122" t="s">
        <v>105</v>
      </c>
      <c r="AS505" s="13"/>
    </row>
    <row r="506" spans="1:45" ht="15" customHeight="1" x14ac:dyDescent="0.15">
      <c r="A506" s="13">
        <v>505</v>
      </c>
      <c r="B506" s="122" t="s">
        <v>2854</v>
      </c>
      <c r="C506" s="123" t="s">
        <v>2793</v>
      </c>
      <c r="D506" s="123">
        <v>0</v>
      </c>
      <c r="E506" s="123"/>
      <c r="F506" s="123"/>
      <c r="G506" s="123" t="s">
        <v>44</v>
      </c>
      <c r="H506" s="123" t="s">
        <v>43</v>
      </c>
      <c r="I506" s="123" t="s">
        <v>37</v>
      </c>
      <c r="J506" s="123" t="s">
        <v>40</v>
      </c>
      <c r="K506" s="123"/>
      <c r="L506" s="123"/>
      <c r="M506" s="123"/>
      <c r="N506" s="123"/>
      <c r="O506" s="123"/>
      <c r="P506" s="122" t="s">
        <v>1833</v>
      </c>
      <c r="Q506" s="132" t="s">
        <v>71</v>
      </c>
      <c r="R506" s="136" t="s">
        <v>1981</v>
      </c>
      <c r="S506" s="129" t="s">
        <v>3345</v>
      </c>
      <c r="T506" s="122" t="s">
        <v>1835</v>
      </c>
      <c r="U506" s="130" t="s">
        <v>49</v>
      </c>
      <c r="V506" s="122" t="s">
        <v>79</v>
      </c>
      <c r="W506" s="123"/>
      <c r="X506" s="122"/>
      <c r="Y506" s="122"/>
      <c r="Z506" s="122"/>
      <c r="AA506" s="122"/>
      <c r="AB506" s="122"/>
      <c r="AC506" s="122"/>
      <c r="AD506" s="122"/>
      <c r="AE506" s="122"/>
      <c r="AF506" s="122"/>
      <c r="AG506" s="128" t="s">
        <v>81</v>
      </c>
      <c r="AH506" s="132" t="s">
        <v>300</v>
      </c>
      <c r="AI506" s="126" t="s">
        <v>1044</v>
      </c>
      <c r="AJ506" s="122" t="s">
        <v>1481</v>
      </c>
      <c r="AK506" s="128" t="s">
        <v>57</v>
      </c>
      <c r="AL506" s="122" t="s">
        <v>4639</v>
      </c>
      <c r="AM506" s="126" t="s">
        <v>115</v>
      </c>
      <c r="AN506" s="126" t="s">
        <v>884</v>
      </c>
      <c r="AO506" s="132" t="s">
        <v>349</v>
      </c>
      <c r="AP506" s="132" t="s">
        <v>64</v>
      </c>
      <c r="AQ506" s="132" t="s">
        <v>161</v>
      </c>
      <c r="AR506" s="122" t="s">
        <v>2362</v>
      </c>
      <c r="AS506" s="13"/>
    </row>
    <row r="507" spans="1:45" ht="15" customHeight="1" x14ac:dyDescent="0.15">
      <c r="A507" s="13">
        <v>506</v>
      </c>
      <c r="B507" s="122" t="s">
        <v>2855</v>
      </c>
      <c r="C507" s="123" t="s">
        <v>2793</v>
      </c>
      <c r="D507" s="123">
        <v>2</v>
      </c>
      <c r="E507" s="123"/>
      <c r="F507" s="123"/>
      <c r="G507" s="123" t="s">
        <v>38</v>
      </c>
      <c r="H507" s="123" t="s">
        <v>44</v>
      </c>
      <c r="I507" s="123" t="s">
        <v>40</v>
      </c>
      <c r="J507" s="123" t="s">
        <v>44</v>
      </c>
      <c r="K507" s="123"/>
      <c r="L507" s="123"/>
      <c r="M507" s="123"/>
      <c r="N507" s="123"/>
      <c r="O507" s="123"/>
      <c r="P507" s="122" t="s">
        <v>2856</v>
      </c>
      <c r="Q507" s="122" t="s">
        <v>2594</v>
      </c>
      <c r="R507" s="122" t="s">
        <v>4161</v>
      </c>
      <c r="S507" s="135" t="s">
        <v>4519</v>
      </c>
      <c r="T507" s="122" t="s">
        <v>63</v>
      </c>
      <c r="U507" s="122" t="s">
        <v>79</v>
      </c>
      <c r="V507" s="122" t="s">
        <v>4387</v>
      </c>
      <c r="W507" s="123"/>
      <c r="X507" s="122"/>
      <c r="Y507" s="122"/>
      <c r="Z507" s="122"/>
      <c r="AA507" s="122"/>
      <c r="AB507" s="122"/>
      <c r="AC507" s="122"/>
      <c r="AD507" s="122"/>
      <c r="AE507" s="122"/>
      <c r="AF507" s="122"/>
      <c r="AG507" s="122" t="s">
        <v>600</v>
      </c>
      <c r="AH507" s="122" t="s">
        <v>2857</v>
      </c>
      <c r="AI507" s="122" t="s">
        <v>4387</v>
      </c>
      <c r="AJ507" s="122" t="s">
        <v>478</v>
      </c>
      <c r="AK507" s="130" t="s">
        <v>115</v>
      </c>
      <c r="AL507" s="122" t="s">
        <v>557</v>
      </c>
      <c r="AM507" s="128" t="s">
        <v>287</v>
      </c>
      <c r="AN507" s="122" t="s">
        <v>57</v>
      </c>
      <c r="AO507" s="122" t="s">
        <v>862</v>
      </c>
      <c r="AP507" s="132" t="s">
        <v>161</v>
      </c>
      <c r="AQ507" s="132" t="s">
        <v>295</v>
      </c>
      <c r="AR507" s="122" t="s">
        <v>64</v>
      </c>
      <c r="AS507" s="13"/>
    </row>
    <row r="508" spans="1:45" ht="15" customHeight="1" x14ac:dyDescent="0.15">
      <c r="A508" s="13">
        <v>507</v>
      </c>
      <c r="B508" s="122" t="s">
        <v>2858</v>
      </c>
      <c r="C508" s="123" t="s">
        <v>2793</v>
      </c>
      <c r="D508" s="123">
        <v>2</v>
      </c>
      <c r="E508" s="123"/>
      <c r="F508" s="123"/>
      <c r="G508" s="123" t="s">
        <v>37</v>
      </c>
      <c r="H508" s="123" t="s">
        <v>136</v>
      </c>
      <c r="I508" s="123" t="s">
        <v>40</v>
      </c>
      <c r="J508" s="123" t="s">
        <v>67</v>
      </c>
      <c r="K508" s="123"/>
      <c r="L508" s="123"/>
      <c r="M508" s="123"/>
      <c r="N508" s="123"/>
      <c r="O508" s="123"/>
      <c r="P508" s="122" t="s">
        <v>2241</v>
      </c>
      <c r="Q508" s="122" t="s">
        <v>556</v>
      </c>
      <c r="R508" s="122" t="s">
        <v>256</v>
      </c>
      <c r="S508" s="122" t="s">
        <v>307</v>
      </c>
      <c r="T508" s="122" t="s">
        <v>391</v>
      </c>
      <c r="U508" s="122" t="s">
        <v>79</v>
      </c>
      <c r="V508" s="133" t="s">
        <v>1476</v>
      </c>
      <c r="W508" s="123"/>
      <c r="X508" s="122"/>
      <c r="Y508" s="122"/>
      <c r="Z508" s="122"/>
      <c r="AA508" s="122"/>
      <c r="AB508" s="122"/>
      <c r="AC508" s="122"/>
      <c r="AD508" s="122"/>
      <c r="AE508" s="122"/>
      <c r="AF508" s="122"/>
      <c r="AG508" s="126" t="s">
        <v>144</v>
      </c>
      <c r="AH508" s="126" t="s">
        <v>557</v>
      </c>
      <c r="AI508" s="137" t="s">
        <v>392</v>
      </c>
      <c r="AJ508" s="122" t="s">
        <v>558</v>
      </c>
      <c r="AK508" s="128" t="s">
        <v>115</v>
      </c>
      <c r="AL508" s="130" t="s">
        <v>170</v>
      </c>
      <c r="AM508" s="130" t="s">
        <v>95</v>
      </c>
      <c r="AN508" s="126" t="s">
        <v>266</v>
      </c>
      <c r="AO508" s="122" t="s">
        <v>560</v>
      </c>
      <c r="AP508" s="132" t="s">
        <v>161</v>
      </c>
      <c r="AQ508" s="132" t="s">
        <v>399</v>
      </c>
      <c r="AR508" s="122" t="s">
        <v>418</v>
      </c>
      <c r="AS508" s="13"/>
    </row>
    <row r="509" spans="1:45" ht="15" customHeight="1" x14ac:dyDescent="0.15">
      <c r="A509" s="13">
        <v>508</v>
      </c>
      <c r="B509" s="122" t="s">
        <v>2859</v>
      </c>
      <c r="C509" s="123" t="s">
        <v>2793</v>
      </c>
      <c r="D509" s="123">
        <v>0</v>
      </c>
      <c r="E509" s="123"/>
      <c r="F509" s="123"/>
      <c r="G509" s="123" t="s">
        <v>43</v>
      </c>
      <c r="H509" s="123" t="s">
        <v>67</v>
      </c>
      <c r="I509" s="123" t="s">
        <v>44</v>
      </c>
      <c r="J509" s="123" t="s">
        <v>40</v>
      </c>
      <c r="K509" s="123"/>
      <c r="L509" s="123"/>
      <c r="M509" s="123"/>
      <c r="N509" s="123"/>
      <c r="O509" s="123"/>
      <c r="P509" s="122" t="s">
        <v>2305</v>
      </c>
      <c r="Q509" s="122" t="s">
        <v>2306</v>
      </c>
      <c r="R509" s="122" t="s">
        <v>1893</v>
      </c>
      <c r="S509" s="132" t="s">
        <v>302</v>
      </c>
      <c r="T509" s="122" t="s">
        <v>79</v>
      </c>
      <c r="U509" s="137" t="s">
        <v>4251</v>
      </c>
      <c r="V509" s="130" t="s">
        <v>264</v>
      </c>
      <c r="W509" s="123"/>
      <c r="X509" s="122"/>
      <c r="Y509" s="122"/>
      <c r="Z509" s="122"/>
      <c r="AA509" s="122"/>
      <c r="AB509" s="122"/>
      <c r="AC509" s="122"/>
      <c r="AD509" s="122"/>
      <c r="AE509" s="122"/>
      <c r="AF509" s="122"/>
      <c r="AG509" s="132" t="s">
        <v>602</v>
      </c>
      <c r="AH509" s="122" t="s">
        <v>327</v>
      </c>
      <c r="AI509" s="130" t="s">
        <v>308</v>
      </c>
      <c r="AJ509" s="122" t="s">
        <v>2860</v>
      </c>
      <c r="AK509" s="135" t="s">
        <v>251</v>
      </c>
      <c r="AL509" s="122" t="s">
        <v>1038</v>
      </c>
      <c r="AM509" s="128" t="s">
        <v>79</v>
      </c>
      <c r="AN509" s="122" t="s">
        <v>300</v>
      </c>
      <c r="AO509" s="122" t="s">
        <v>442</v>
      </c>
      <c r="AP509" s="132" t="s">
        <v>322</v>
      </c>
      <c r="AQ509" s="132" t="s">
        <v>161</v>
      </c>
      <c r="AR509" s="122" t="s">
        <v>349</v>
      </c>
      <c r="AS509" s="13"/>
    </row>
    <row r="510" spans="1:45" ht="15" customHeight="1" x14ac:dyDescent="0.15">
      <c r="A510" s="13">
        <v>509</v>
      </c>
      <c r="B510" s="122" t="s">
        <v>2861</v>
      </c>
      <c r="C510" s="123" t="s">
        <v>2793</v>
      </c>
      <c r="D510" s="123">
        <v>0</v>
      </c>
      <c r="E510" s="123"/>
      <c r="F510" s="123"/>
      <c r="G510" s="123" t="s">
        <v>42</v>
      </c>
      <c r="H510" s="123" t="s">
        <v>44</v>
      </c>
      <c r="I510" s="123" t="s">
        <v>44</v>
      </c>
      <c r="J510" s="123" t="s">
        <v>40</v>
      </c>
      <c r="K510" s="123"/>
      <c r="L510" s="123"/>
      <c r="M510" s="123"/>
      <c r="N510" s="123"/>
      <c r="O510" s="123"/>
      <c r="P510" s="122" t="s">
        <v>2862</v>
      </c>
      <c r="Q510" s="130" t="s">
        <v>2863</v>
      </c>
      <c r="R510" s="130" t="s">
        <v>2864</v>
      </c>
      <c r="S510" s="122" t="s">
        <v>3805</v>
      </c>
      <c r="T510" s="122" t="s">
        <v>2865</v>
      </c>
      <c r="U510" s="137" t="s">
        <v>4641</v>
      </c>
      <c r="V510" s="122" t="s">
        <v>826</v>
      </c>
      <c r="W510" s="123"/>
      <c r="X510" s="122"/>
      <c r="Y510" s="122"/>
      <c r="Z510" s="122"/>
      <c r="AA510" s="122"/>
      <c r="AB510" s="122"/>
      <c r="AC510" s="122"/>
      <c r="AD510" s="122"/>
      <c r="AE510" s="122"/>
      <c r="AF510" s="122"/>
      <c r="AG510" s="122" t="s">
        <v>266</v>
      </c>
      <c r="AH510" s="128" t="s">
        <v>148</v>
      </c>
      <c r="AI510" s="128" t="s">
        <v>1512</v>
      </c>
      <c r="AJ510" s="122" t="s">
        <v>2866</v>
      </c>
      <c r="AK510" s="135" t="s">
        <v>287</v>
      </c>
      <c r="AL510" s="128" t="s">
        <v>3761</v>
      </c>
      <c r="AM510" s="126" t="s">
        <v>155</v>
      </c>
      <c r="AN510" s="122" t="s">
        <v>1299</v>
      </c>
      <c r="AO510" s="122" t="s">
        <v>418</v>
      </c>
      <c r="AP510" s="132" t="s">
        <v>295</v>
      </c>
      <c r="AQ510" s="122" t="s">
        <v>161</v>
      </c>
      <c r="AR510" s="122" t="s">
        <v>621</v>
      </c>
      <c r="AS510" s="13"/>
    </row>
    <row r="511" spans="1:45" ht="15" customHeight="1" x14ac:dyDescent="0.15">
      <c r="A511" s="13">
        <v>510</v>
      </c>
      <c r="B511" s="122" t="s">
        <v>2867</v>
      </c>
      <c r="C511" s="123" t="s">
        <v>2793</v>
      </c>
      <c r="D511" s="123">
        <v>1</v>
      </c>
      <c r="E511" s="123"/>
      <c r="F511" s="123"/>
      <c r="G511" s="123" t="s">
        <v>68</v>
      </c>
      <c r="H511" s="123" t="s">
        <v>40</v>
      </c>
      <c r="I511" s="123" t="s">
        <v>40</v>
      </c>
      <c r="J511" s="123" t="s">
        <v>43</v>
      </c>
      <c r="K511" s="123"/>
      <c r="L511" s="123"/>
      <c r="M511" s="123"/>
      <c r="N511" s="123"/>
      <c r="O511" s="123"/>
      <c r="P511" s="122" t="s">
        <v>2868</v>
      </c>
      <c r="Q511" s="130" t="s">
        <v>812</v>
      </c>
      <c r="R511" s="128" t="s">
        <v>352</v>
      </c>
      <c r="S511" s="126" t="s">
        <v>80</v>
      </c>
      <c r="T511" s="126" t="s">
        <v>1220</v>
      </c>
      <c r="U511" s="132" t="s">
        <v>79</v>
      </c>
      <c r="V511" s="122" t="s">
        <v>1735</v>
      </c>
      <c r="W511" s="123"/>
      <c r="X511" s="122"/>
      <c r="Y511" s="122"/>
      <c r="Z511" s="122"/>
      <c r="AA511" s="122"/>
      <c r="AB511" s="122"/>
      <c r="AC511" s="122"/>
      <c r="AD511" s="122"/>
      <c r="AE511" s="122"/>
      <c r="AF511" s="122"/>
      <c r="AG511" s="142" t="s">
        <v>171</v>
      </c>
      <c r="AH511" s="122" t="s">
        <v>790</v>
      </c>
      <c r="AI511" s="126" t="s">
        <v>1221</v>
      </c>
      <c r="AJ511" s="122" t="s">
        <v>317</v>
      </c>
      <c r="AK511" s="128" t="s">
        <v>115</v>
      </c>
      <c r="AL511" s="122" t="s">
        <v>159</v>
      </c>
      <c r="AM511" s="130" t="s">
        <v>527</v>
      </c>
      <c r="AN511" s="122" t="s">
        <v>1562</v>
      </c>
      <c r="AO511" s="122" t="s">
        <v>816</v>
      </c>
      <c r="AP511" s="122" t="s">
        <v>161</v>
      </c>
      <c r="AQ511" s="122" t="s">
        <v>442</v>
      </c>
      <c r="AR511" s="134" t="s">
        <v>1188</v>
      </c>
      <c r="AS511" s="13"/>
    </row>
    <row r="512" spans="1:45" ht="15" customHeight="1" x14ac:dyDescent="0.15">
      <c r="A512" s="13">
        <v>511</v>
      </c>
      <c r="B512" s="122" t="s">
        <v>2869</v>
      </c>
      <c r="C512" s="123" t="s">
        <v>2793</v>
      </c>
      <c r="D512" s="123">
        <v>2</v>
      </c>
      <c r="E512" s="123"/>
      <c r="F512" s="123"/>
      <c r="G512" s="123" t="s">
        <v>68</v>
      </c>
      <c r="H512" s="123" t="s">
        <v>41</v>
      </c>
      <c r="I512" s="123" t="s">
        <v>67</v>
      </c>
      <c r="J512" s="123" t="s">
        <v>40</v>
      </c>
      <c r="K512" s="123"/>
      <c r="L512" s="123"/>
      <c r="M512" s="123"/>
      <c r="N512" s="123"/>
      <c r="O512" s="123"/>
      <c r="P512" s="122" t="s">
        <v>933</v>
      </c>
      <c r="Q512" s="130" t="s">
        <v>3205</v>
      </c>
      <c r="R512" s="126" t="s">
        <v>840</v>
      </c>
      <c r="S512" s="122" t="s">
        <v>80</v>
      </c>
      <c r="T512" s="122" t="s">
        <v>159</v>
      </c>
      <c r="U512" s="130" t="s">
        <v>3022</v>
      </c>
      <c r="V512" s="122" t="s">
        <v>841</v>
      </c>
      <c r="W512" s="123"/>
      <c r="X512" s="122"/>
      <c r="Y512" s="122"/>
      <c r="Z512" s="122"/>
      <c r="AA512" s="122"/>
      <c r="AB512" s="122"/>
      <c r="AC512" s="122"/>
      <c r="AD512" s="122"/>
      <c r="AE512" s="122"/>
      <c r="AF512" s="122"/>
      <c r="AG512" s="122" t="s">
        <v>171</v>
      </c>
      <c r="AH512" s="128" t="s">
        <v>57</v>
      </c>
      <c r="AI512" s="128" t="s">
        <v>309</v>
      </c>
      <c r="AJ512" s="122" t="s">
        <v>1850</v>
      </c>
      <c r="AK512" s="128" t="s">
        <v>77</v>
      </c>
      <c r="AL512" s="128" t="s">
        <v>80</v>
      </c>
      <c r="AM512" s="122" t="s">
        <v>4758</v>
      </c>
      <c r="AN512" s="126" t="s">
        <v>842</v>
      </c>
      <c r="AO512" s="122" t="s">
        <v>816</v>
      </c>
      <c r="AP512" s="132" t="s">
        <v>85</v>
      </c>
      <c r="AQ512" s="122" t="s">
        <v>1274</v>
      </c>
      <c r="AR512" s="122" t="s">
        <v>584</v>
      </c>
      <c r="AS512" s="13"/>
    </row>
    <row r="513" spans="1:45" ht="15" customHeight="1" x14ac:dyDescent="0.15">
      <c r="A513" s="13">
        <v>512</v>
      </c>
      <c r="B513" s="122" t="s">
        <v>2870</v>
      </c>
      <c r="C513" s="123" t="s">
        <v>2793</v>
      </c>
      <c r="D513" s="123">
        <v>0</v>
      </c>
      <c r="E513" s="123"/>
      <c r="F513" s="123"/>
      <c r="G513" s="123" t="s">
        <v>40</v>
      </c>
      <c r="H513" s="123" t="s">
        <v>41</v>
      </c>
      <c r="I513" s="123" t="s">
        <v>44</v>
      </c>
      <c r="J513" s="123" t="s">
        <v>40</v>
      </c>
      <c r="K513" s="123"/>
      <c r="L513" s="123"/>
      <c r="M513" s="123"/>
      <c r="N513" s="123"/>
      <c r="O513" s="123"/>
      <c r="P513" s="122" t="s">
        <v>2871</v>
      </c>
      <c r="Q513" s="122" t="s">
        <v>2916</v>
      </c>
      <c r="R513" s="122" t="s">
        <v>2872</v>
      </c>
      <c r="S513" s="137" t="s">
        <v>79</v>
      </c>
      <c r="T513" s="122" t="s">
        <v>669</v>
      </c>
      <c r="U513" s="122" t="s">
        <v>4641</v>
      </c>
      <c r="V513" s="122" t="s">
        <v>256</v>
      </c>
      <c r="W513" s="123"/>
      <c r="X513" s="122"/>
      <c r="Y513" s="122"/>
      <c r="Z513" s="122"/>
      <c r="AA513" s="122"/>
      <c r="AB513" s="122"/>
      <c r="AC513" s="122"/>
      <c r="AD513" s="122"/>
      <c r="AE513" s="122"/>
      <c r="AF513" s="122"/>
      <c r="AG513" s="128" t="s">
        <v>115</v>
      </c>
      <c r="AH513" s="137" t="s">
        <v>381</v>
      </c>
      <c r="AI513" s="133" t="s">
        <v>562</v>
      </c>
      <c r="AJ513" s="122" t="s">
        <v>1094</v>
      </c>
      <c r="AK513" s="126" t="s">
        <v>287</v>
      </c>
      <c r="AL513" s="122" t="s">
        <v>2873</v>
      </c>
      <c r="AM513" s="128" t="s">
        <v>79</v>
      </c>
      <c r="AN513" s="127" t="s">
        <v>973</v>
      </c>
      <c r="AO513" s="132" t="s">
        <v>161</v>
      </c>
      <c r="AP513" s="122" t="s">
        <v>295</v>
      </c>
      <c r="AQ513" s="122" t="s">
        <v>161</v>
      </c>
      <c r="AR513" s="122" t="s">
        <v>3027</v>
      </c>
      <c r="AS513" s="13"/>
    </row>
    <row r="514" spans="1:45" ht="15" customHeight="1" x14ac:dyDescent="0.15">
      <c r="A514" s="13">
        <v>513</v>
      </c>
      <c r="B514" s="122" t="s">
        <v>2874</v>
      </c>
      <c r="C514" s="123" t="s">
        <v>2793</v>
      </c>
      <c r="D514" s="123">
        <v>1</v>
      </c>
      <c r="E514" s="123"/>
      <c r="F514" s="123"/>
      <c r="G514" s="123" t="s">
        <v>44</v>
      </c>
      <c r="H514" s="123" t="s">
        <v>41</v>
      </c>
      <c r="I514" s="123" t="s">
        <v>67</v>
      </c>
      <c r="J514" s="123" t="s">
        <v>40</v>
      </c>
      <c r="K514" s="123"/>
      <c r="L514" s="123"/>
      <c r="M514" s="123"/>
      <c r="N514" s="123"/>
      <c r="O514" s="123"/>
      <c r="P514" s="122" t="s">
        <v>2875</v>
      </c>
      <c r="Q514" s="133" t="s">
        <v>683</v>
      </c>
      <c r="R514" s="122" t="s">
        <v>3151</v>
      </c>
      <c r="S514" s="135" t="s">
        <v>3172</v>
      </c>
      <c r="T514" s="122" t="s">
        <v>669</v>
      </c>
      <c r="U514" s="126" t="s">
        <v>3022</v>
      </c>
      <c r="V514" s="122" t="s">
        <v>608</v>
      </c>
      <c r="W514" s="123"/>
      <c r="X514" s="122"/>
      <c r="Y514" s="122"/>
      <c r="Z514" s="122"/>
      <c r="AA514" s="122"/>
      <c r="AB514" s="122"/>
      <c r="AC514" s="122"/>
      <c r="AD514" s="122"/>
      <c r="AE514" s="122"/>
      <c r="AF514" s="122"/>
      <c r="AG514" s="128" t="s">
        <v>183</v>
      </c>
      <c r="AH514" s="132" t="s">
        <v>4503</v>
      </c>
      <c r="AI514" s="128" t="s">
        <v>562</v>
      </c>
      <c r="AJ514" s="130" t="s">
        <v>309</v>
      </c>
      <c r="AK514" s="130" t="s">
        <v>77</v>
      </c>
      <c r="AL514" s="122" t="s">
        <v>80</v>
      </c>
      <c r="AM514" s="130" t="s">
        <v>79</v>
      </c>
      <c r="AN514" s="122" t="s">
        <v>4750</v>
      </c>
      <c r="AO514" s="132" t="s">
        <v>187</v>
      </c>
      <c r="AP514" s="132" t="s">
        <v>85</v>
      </c>
      <c r="AQ514" s="122" t="s">
        <v>161</v>
      </c>
      <c r="AR514" s="122" t="s">
        <v>336</v>
      </c>
      <c r="AS514" s="13"/>
    </row>
    <row r="515" spans="1:45" ht="15" customHeight="1" x14ac:dyDescent="0.15">
      <c r="A515" s="13">
        <v>514</v>
      </c>
      <c r="B515" s="122" t="s">
        <v>2876</v>
      </c>
      <c r="C515" s="123" t="s">
        <v>2793</v>
      </c>
      <c r="D515" s="123">
        <v>0</v>
      </c>
      <c r="E515" s="123"/>
      <c r="F515" s="123"/>
      <c r="G515" s="123" t="s">
        <v>67</v>
      </c>
      <c r="H515" s="123" t="s">
        <v>40</v>
      </c>
      <c r="I515" s="123" t="s">
        <v>44</v>
      </c>
      <c r="J515" s="123" t="s">
        <v>136</v>
      </c>
      <c r="K515" s="123"/>
      <c r="L515" s="123"/>
      <c r="M515" s="123"/>
      <c r="N515" s="123"/>
      <c r="O515" s="123"/>
      <c r="P515" s="122" t="s">
        <v>2069</v>
      </c>
      <c r="Q515" s="124" t="s">
        <v>3022</v>
      </c>
      <c r="R515" s="122" t="s">
        <v>284</v>
      </c>
      <c r="S515" s="129" t="s">
        <v>77</v>
      </c>
      <c r="T515" s="122" t="s">
        <v>3269</v>
      </c>
      <c r="U515" s="130" t="s">
        <v>4641</v>
      </c>
      <c r="V515" s="130" t="s">
        <v>456</v>
      </c>
      <c r="W515" s="123"/>
      <c r="X515" s="122"/>
      <c r="Y515" s="122"/>
      <c r="Z515" s="122"/>
      <c r="AA515" s="122"/>
      <c r="AB515" s="122"/>
      <c r="AC515" s="122"/>
      <c r="AD515" s="122"/>
      <c r="AE515" s="122"/>
      <c r="AF515" s="122"/>
      <c r="AG515" s="128" t="s">
        <v>95</v>
      </c>
      <c r="AH515" s="128" t="s">
        <v>189</v>
      </c>
      <c r="AI515" s="122" t="s">
        <v>79</v>
      </c>
      <c r="AJ515" s="132" t="s">
        <v>4390</v>
      </c>
      <c r="AK515" s="128" t="s">
        <v>287</v>
      </c>
      <c r="AL515" s="122" t="s">
        <v>288</v>
      </c>
      <c r="AM515" s="130" t="s">
        <v>396</v>
      </c>
      <c r="AN515" s="126" t="s">
        <v>979</v>
      </c>
      <c r="AO515" s="132" t="s">
        <v>85</v>
      </c>
      <c r="AP515" s="122" t="s">
        <v>295</v>
      </c>
      <c r="AQ515" s="132" t="s">
        <v>2195</v>
      </c>
      <c r="AR515" s="122" t="s">
        <v>1153</v>
      </c>
      <c r="AS515" s="13"/>
    </row>
    <row r="516" spans="1:45" ht="15" customHeight="1" x14ac:dyDescent="0.15">
      <c r="A516" s="13">
        <v>515</v>
      </c>
      <c r="B516" s="71" t="s">
        <v>2877</v>
      </c>
      <c r="C516" s="71" t="s">
        <v>2793</v>
      </c>
      <c r="D516" s="71">
        <v>1</v>
      </c>
      <c r="E516" s="71"/>
      <c r="F516" s="71"/>
      <c r="G516" s="71" t="s">
        <v>44</v>
      </c>
      <c r="H516" s="71" t="s">
        <v>136</v>
      </c>
      <c r="I516" s="71" t="s">
        <v>38</v>
      </c>
      <c r="J516" s="71" t="s">
        <v>40</v>
      </c>
      <c r="K516" s="71"/>
      <c r="L516" s="71"/>
      <c r="M516" s="71"/>
      <c r="N516" s="71"/>
      <c r="O516" s="71"/>
      <c r="P516" s="71" t="s">
        <v>2336</v>
      </c>
      <c r="Q516" s="71" t="s">
        <v>3345</v>
      </c>
      <c r="R516" s="71" t="s">
        <v>2563</v>
      </c>
      <c r="S516" s="71" t="s">
        <v>81</v>
      </c>
      <c r="T516" s="71" t="s">
        <v>660</v>
      </c>
      <c r="U516" s="71" t="s">
        <v>181</v>
      </c>
      <c r="V516" s="71" t="s">
        <v>1131</v>
      </c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 t="s">
        <v>158</v>
      </c>
      <c r="AH516" s="71" t="s">
        <v>159</v>
      </c>
      <c r="AI516" s="71" t="s">
        <v>663</v>
      </c>
      <c r="AJ516" s="71" t="s">
        <v>57</v>
      </c>
      <c r="AK516" s="71" t="s">
        <v>184</v>
      </c>
      <c r="AL516" s="71" t="s">
        <v>669</v>
      </c>
      <c r="AM516" s="71" t="s">
        <v>79</v>
      </c>
      <c r="AN516" s="71" t="s">
        <v>3760</v>
      </c>
      <c r="AO516" s="71" t="s">
        <v>349</v>
      </c>
      <c r="AP516" s="71" t="s">
        <v>862</v>
      </c>
      <c r="AQ516" s="13" t="s">
        <v>161</v>
      </c>
      <c r="AR516" s="13" t="s">
        <v>2844</v>
      </c>
      <c r="AS516" s="13"/>
    </row>
    <row r="517" spans="1:45" ht="15" customHeight="1" x14ac:dyDescent="0.15">
      <c r="A517" s="13">
        <v>516</v>
      </c>
      <c r="B517" s="71" t="s">
        <v>2878</v>
      </c>
      <c r="C517" s="71" t="s">
        <v>2793</v>
      </c>
      <c r="D517" s="71">
        <v>1</v>
      </c>
      <c r="E517" s="71"/>
      <c r="F517" s="71"/>
      <c r="G517" s="71" t="s">
        <v>136</v>
      </c>
      <c r="H517" s="71" t="s">
        <v>44</v>
      </c>
      <c r="I517" s="71" t="s">
        <v>40</v>
      </c>
      <c r="J517" s="71" t="s">
        <v>42</v>
      </c>
      <c r="K517" s="71"/>
      <c r="L517" s="71"/>
      <c r="M517" s="71"/>
      <c r="N517" s="71"/>
      <c r="O517" s="71"/>
      <c r="P517" s="71" t="s">
        <v>3433</v>
      </c>
      <c r="Q517" s="71" t="s">
        <v>2879</v>
      </c>
      <c r="R517" s="71" t="s">
        <v>2415</v>
      </c>
      <c r="S517" s="71" t="s">
        <v>624</v>
      </c>
      <c r="T517" s="71" t="s">
        <v>2880</v>
      </c>
      <c r="U517" s="71" t="s">
        <v>248</v>
      </c>
      <c r="V517" s="71" t="s">
        <v>2125</v>
      </c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 t="s">
        <v>4750</v>
      </c>
      <c r="AH517" s="71" t="s">
        <v>4161</v>
      </c>
      <c r="AI517" s="71" t="s">
        <v>3345</v>
      </c>
      <c r="AJ517" s="71" t="s">
        <v>614</v>
      </c>
      <c r="AK517" s="71" t="s">
        <v>253</v>
      </c>
      <c r="AL517" s="71" t="s">
        <v>2416</v>
      </c>
      <c r="AM517" s="71" t="s">
        <v>266</v>
      </c>
      <c r="AN517" s="71" t="s">
        <v>57</v>
      </c>
      <c r="AO517" s="71" t="s">
        <v>336</v>
      </c>
      <c r="AP517" s="71" t="s">
        <v>161</v>
      </c>
      <c r="AQ517" s="13" t="s">
        <v>418</v>
      </c>
      <c r="AR517" s="13" t="s">
        <v>2844</v>
      </c>
      <c r="AS517" s="13"/>
    </row>
    <row r="518" spans="1:45" ht="15" customHeight="1" x14ac:dyDescent="0.15">
      <c r="A518" s="13">
        <v>517</v>
      </c>
      <c r="B518" s="71" t="s">
        <v>2881</v>
      </c>
      <c r="C518" s="71" t="s">
        <v>2793</v>
      </c>
      <c r="D518" s="71">
        <v>2</v>
      </c>
      <c r="E518" s="71"/>
      <c r="F518" s="71"/>
      <c r="G518" s="71" t="s">
        <v>37</v>
      </c>
      <c r="H518" s="71" t="s">
        <v>43</v>
      </c>
      <c r="I518" s="71" t="s">
        <v>40</v>
      </c>
      <c r="J518" s="71" t="s">
        <v>44</v>
      </c>
      <c r="K518" s="71"/>
      <c r="L518" s="71"/>
      <c r="M518" s="71"/>
      <c r="N518" s="71"/>
      <c r="O518" s="71"/>
      <c r="P518" s="71" t="s">
        <v>2882</v>
      </c>
      <c r="Q518" s="71" t="s">
        <v>3438</v>
      </c>
      <c r="R518" s="71" t="s">
        <v>4758</v>
      </c>
      <c r="S518" s="71" t="s">
        <v>57</v>
      </c>
      <c r="T518" s="71" t="s">
        <v>4503</v>
      </c>
      <c r="U518" s="71" t="s">
        <v>115</v>
      </c>
      <c r="V518" s="71" t="s">
        <v>2883</v>
      </c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 t="s">
        <v>144</v>
      </c>
      <c r="AH518" s="71" t="s">
        <v>145</v>
      </c>
      <c r="AI518" s="71" t="s">
        <v>563</v>
      </c>
      <c r="AJ518" s="71" t="s">
        <v>769</v>
      </c>
      <c r="AK518" s="71" t="s">
        <v>131</v>
      </c>
      <c r="AL518" s="71" t="s">
        <v>95</v>
      </c>
      <c r="AM518" s="71" t="s">
        <v>83</v>
      </c>
      <c r="AN518" s="71" t="s">
        <v>644</v>
      </c>
      <c r="AO518" s="71" t="s">
        <v>64</v>
      </c>
      <c r="AP518" s="71" t="s">
        <v>1274</v>
      </c>
      <c r="AQ518" s="13" t="s">
        <v>349</v>
      </c>
      <c r="AR518" s="13" t="s">
        <v>1721</v>
      </c>
      <c r="AS518" s="13"/>
    </row>
    <row r="519" spans="1:45" ht="15" customHeight="1" x14ac:dyDescent="0.15">
      <c r="A519" s="13">
        <v>518</v>
      </c>
      <c r="B519" s="71" t="s">
        <v>2884</v>
      </c>
      <c r="C519" s="71" t="s">
        <v>2793</v>
      </c>
      <c r="D519" s="71">
        <v>0</v>
      </c>
      <c r="E519" s="71"/>
      <c r="F519" s="71"/>
      <c r="G519" s="71" t="s">
        <v>136</v>
      </c>
      <c r="H519" s="71" t="s">
        <v>37</v>
      </c>
      <c r="I519" s="71" t="s">
        <v>67</v>
      </c>
      <c r="J519" s="71" t="s">
        <v>44</v>
      </c>
      <c r="K519" s="71"/>
      <c r="L519" s="71"/>
      <c r="M519" s="71"/>
      <c r="N519" s="71"/>
      <c r="O519" s="71"/>
      <c r="P519" s="71" t="s">
        <v>1901</v>
      </c>
      <c r="Q519" s="71" t="s">
        <v>3278</v>
      </c>
      <c r="R519" s="71" t="s">
        <v>2205</v>
      </c>
      <c r="S519" s="71" t="s">
        <v>4750</v>
      </c>
      <c r="T519" s="71" t="s">
        <v>49</v>
      </c>
      <c r="U519" s="71" t="s">
        <v>1338</v>
      </c>
      <c r="V519" s="71" t="s">
        <v>1798</v>
      </c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 t="s">
        <v>330</v>
      </c>
      <c r="AH519" s="71" t="s">
        <v>331</v>
      </c>
      <c r="AI519" s="71" t="s">
        <v>57</v>
      </c>
      <c r="AJ519" s="71" t="s">
        <v>77</v>
      </c>
      <c r="AK519" s="71" t="s">
        <v>77</v>
      </c>
      <c r="AL519" s="71" t="s">
        <v>202</v>
      </c>
      <c r="AM519" s="71" t="s">
        <v>189</v>
      </c>
      <c r="AN519" s="71" t="s">
        <v>95</v>
      </c>
      <c r="AO519" s="71" t="s">
        <v>336</v>
      </c>
      <c r="AP519" s="71" t="s">
        <v>85</v>
      </c>
      <c r="AQ519" s="13" t="s">
        <v>2844</v>
      </c>
      <c r="AR519" s="13" t="s">
        <v>399</v>
      </c>
      <c r="AS519" s="13"/>
    </row>
    <row r="520" spans="1:45" ht="15" customHeight="1" x14ac:dyDescent="0.15">
      <c r="A520" s="13">
        <v>519</v>
      </c>
      <c r="B520" s="71" t="s">
        <v>2885</v>
      </c>
      <c r="C520" s="71" t="s">
        <v>2793</v>
      </c>
      <c r="D520" s="71">
        <v>0</v>
      </c>
      <c r="E520" s="71"/>
      <c r="F520" s="71"/>
      <c r="G520" s="71" t="s">
        <v>40</v>
      </c>
      <c r="H520" s="71" t="s">
        <v>37</v>
      </c>
      <c r="I520" s="71" t="s">
        <v>67</v>
      </c>
      <c r="J520" s="71" t="s">
        <v>44</v>
      </c>
      <c r="K520" s="71"/>
      <c r="L520" s="71"/>
      <c r="M520" s="71"/>
      <c r="N520" s="71"/>
      <c r="O520" s="71"/>
      <c r="P520" s="71" t="s">
        <v>640</v>
      </c>
      <c r="Q520" s="71" t="s">
        <v>299</v>
      </c>
      <c r="R520" s="71" t="s">
        <v>2103</v>
      </c>
      <c r="S520" s="71" t="s">
        <v>79</v>
      </c>
      <c r="T520" s="71" t="s">
        <v>49</v>
      </c>
      <c r="U520" s="71" t="s">
        <v>95</v>
      </c>
      <c r="V520" s="71" t="s">
        <v>172</v>
      </c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 t="s">
        <v>115</v>
      </c>
      <c r="AH520" s="71" t="s">
        <v>170</v>
      </c>
      <c r="AI520" s="71" t="s">
        <v>57</v>
      </c>
      <c r="AJ520" s="71" t="s">
        <v>493</v>
      </c>
      <c r="AK520" s="71" t="s">
        <v>103</v>
      </c>
      <c r="AL520" s="71" t="s">
        <v>832</v>
      </c>
      <c r="AM520" s="71" t="s">
        <v>289</v>
      </c>
      <c r="AN520" s="71" t="s">
        <v>971</v>
      </c>
      <c r="AO520" s="71" t="s">
        <v>161</v>
      </c>
      <c r="AP520" s="71" t="s">
        <v>399</v>
      </c>
      <c r="AQ520" s="13" t="s">
        <v>942</v>
      </c>
      <c r="AR520" s="13" t="s">
        <v>1060</v>
      </c>
      <c r="AS520" s="13"/>
    </row>
    <row r="521" spans="1:45" ht="15" customHeight="1" x14ac:dyDescent="0.15">
      <c r="A521" s="13">
        <v>520</v>
      </c>
      <c r="B521" s="71" t="s">
        <v>2886</v>
      </c>
      <c r="C521" s="71" t="s">
        <v>2793</v>
      </c>
      <c r="D521" s="71">
        <v>0</v>
      </c>
      <c r="E521" s="71"/>
      <c r="F521" s="71"/>
      <c r="G521" s="71" t="s">
        <v>38</v>
      </c>
      <c r="H521" s="71" t="s">
        <v>40</v>
      </c>
      <c r="I521" s="71" t="s">
        <v>67</v>
      </c>
      <c r="J521" s="71" t="s">
        <v>40</v>
      </c>
      <c r="K521" s="71"/>
      <c r="L521" s="71"/>
      <c r="M521" s="71"/>
      <c r="N521" s="71"/>
      <c r="O521" s="71"/>
      <c r="P521" s="71" t="s">
        <v>2066</v>
      </c>
      <c r="Q521" s="71" t="s">
        <v>612</v>
      </c>
      <c r="R521" s="71" t="s">
        <v>650</v>
      </c>
      <c r="S521" s="71" t="s">
        <v>613</v>
      </c>
      <c r="T521" s="71" t="s">
        <v>614</v>
      </c>
      <c r="U521" s="71" t="s">
        <v>651</v>
      </c>
      <c r="V521" s="71" t="s">
        <v>256</v>
      </c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 t="s">
        <v>615</v>
      </c>
      <c r="AH521" s="71" t="s">
        <v>616</v>
      </c>
      <c r="AI521" s="71" t="s">
        <v>79</v>
      </c>
      <c r="AJ521" s="71" t="s">
        <v>401</v>
      </c>
      <c r="AK521" s="71" t="s">
        <v>3022</v>
      </c>
      <c r="AL521" s="71" t="s">
        <v>652</v>
      </c>
      <c r="AM521" s="71" t="s">
        <v>79</v>
      </c>
      <c r="AN521" s="71" t="s">
        <v>1752</v>
      </c>
      <c r="AO521" s="71" t="s">
        <v>621</v>
      </c>
      <c r="AP521" s="71" t="s">
        <v>85</v>
      </c>
      <c r="AQ521" s="13" t="s">
        <v>161</v>
      </c>
      <c r="AR521" s="13" t="s">
        <v>1620</v>
      </c>
      <c r="AS521" s="13"/>
    </row>
    <row r="522" spans="1:45" ht="15" customHeight="1" x14ac:dyDescent="0.15">
      <c r="A522" s="13">
        <v>521</v>
      </c>
      <c r="B522" s="71" t="s">
        <v>2887</v>
      </c>
      <c r="C522" s="71" t="s">
        <v>2793</v>
      </c>
      <c r="D522" s="71">
        <v>0</v>
      </c>
      <c r="E522" s="71"/>
      <c r="F522" s="71"/>
      <c r="G522" s="71" t="s">
        <v>67</v>
      </c>
      <c r="H522" s="71" t="s">
        <v>136</v>
      </c>
      <c r="I522" s="71" t="s">
        <v>40</v>
      </c>
      <c r="J522" s="71" t="s">
        <v>40</v>
      </c>
      <c r="K522" s="71"/>
      <c r="L522" s="71"/>
      <c r="M522" s="71"/>
      <c r="N522" s="71"/>
      <c r="O522" s="71"/>
      <c r="P522" s="71" t="s">
        <v>2888</v>
      </c>
      <c r="Q522" s="71" t="s">
        <v>390</v>
      </c>
      <c r="R522" s="71" t="s">
        <v>2631</v>
      </c>
      <c r="S522" s="71" t="s">
        <v>95</v>
      </c>
      <c r="T522" s="71" t="s">
        <v>391</v>
      </c>
      <c r="U522" s="71" t="s">
        <v>2632</v>
      </c>
      <c r="V522" s="71" t="s">
        <v>2301</v>
      </c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 t="s">
        <v>103</v>
      </c>
      <c r="AH522" s="71" t="s">
        <v>291</v>
      </c>
      <c r="AI522" s="71" t="s">
        <v>392</v>
      </c>
      <c r="AJ522" s="71" t="s">
        <v>172</v>
      </c>
      <c r="AK522" s="71" t="s">
        <v>155</v>
      </c>
      <c r="AL522" s="71" t="s">
        <v>4251</v>
      </c>
      <c r="AM522" s="71" t="s">
        <v>3269</v>
      </c>
      <c r="AN522" s="71" t="s">
        <v>670</v>
      </c>
      <c r="AO522" s="71" t="s">
        <v>399</v>
      </c>
      <c r="AP522" s="71" t="s">
        <v>161</v>
      </c>
      <c r="AQ522" s="13" t="s">
        <v>161</v>
      </c>
      <c r="AR522" s="13" t="s">
        <v>862</v>
      </c>
      <c r="AS522" s="13"/>
    </row>
    <row r="523" spans="1:45" ht="15" customHeight="1" x14ac:dyDescent="0.15">
      <c r="A523" s="13">
        <v>522</v>
      </c>
      <c r="B523" s="71" t="s">
        <v>2889</v>
      </c>
      <c r="C523" s="71" t="s">
        <v>2793</v>
      </c>
      <c r="D523" s="71">
        <v>0</v>
      </c>
      <c r="E523" s="71"/>
      <c r="F523" s="71"/>
      <c r="G523" s="71" t="s">
        <v>67</v>
      </c>
      <c r="H523" s="71" t="s">
        <v>40</v>
      </c>
      <c r="I523" s="71" t="s">
        <v>67</v>
      </c>
      <c r="J523" s="71" t="s">
        <v>40</v>
      </c>
      <c r="K523" s="71"/>
      <c r="L523" s="71"/>
      <c r="M523" s="71"/>
      <c r="N523" s="71"/>
      <c r="O523" s="71"/>
      <c r="P523" s="71" t="s">
        <v>2890</v>
      </c>
      <c r="Q523" s="71" t="s">
        <v>3343</v>
      </c>
      <c r="R523" s="71" t="s">
        <v>1918</v>
      </c>
      <c r="S523" s="71" t="s">
        <v>77</v>
      </c>
      <c r="T523" s="71" t="s">
        <v>1295</v>
      </c>
      <c r="U523" s="71" t="s">
        <v>1919</v>
      </c>
      <c r="V523" s="71" t="s">
        <v>810</v>
      </c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 t="s">
        <v>95</v>
      </c>
      <c r="AH523" s="71" t="s">
        <v>204</v>
      </c>
      <c r="AI523" s="71" t="s">
        <v>115</v>
      </c>
      <c r="AJ523" s="71" t="s">
        <v>2891</v>
      </c>
      <c r="AK523" s="71" t="s">
        <v>3022</v>
      </c>
      <c r="AL523" s="71" t="s">
        <v>4387</v>
      </c>
      <c r="AM523" s="71" t="s">
        <v>3269</v>
      </c>
      <c r="AN523" s="71" t="s">
        <v>2892</v>
      </c>
      <c r="AO523" s="71" t="s">
        <v>85</v>
      </c>
      <c r="AP523" s="71" t="s">
        <v>85</v>
      </c>
      <c r="AQ523" s="13" t="s">
        <v>161</v>
      </c>
      <c r="AR523" s="13" t="s">
        <v>1633</v>
      </c>
      <c r="AS523" s="13"/>
    </row>
    <row r="524" spans="1:45" ht="15" customHeight="1" x14ac:dyDescent="0.15">
      <c r="A524" s="13">
        <v>523</v>
      </c>
      <c r="B524" s="71" t="s">
        <v>2893</v>
      </c>
      <c r="C524" s="71" t="s">
        <v>2793</v>
      </c>
      <c r="D524" s="71">
        <v>0</v>
      </c>
      <c r="E524" s="71"/>
      <c r="F524" s="71"/>
      <c r="G524" s="71" t="s">
        <v>40</v>
      </c>
      <c r="H524" s="71" t="s">
        <v>41</v>
      </c>
      <c r="I524" s="71" t="s">
        <v>44</v>
      </c>
      <c r="J524" s="71" t="s">
        <v>120</v>
      </c>
      <c r="K524" s="71"/>
      <c r="L524" s="71"/>
      <c r="M524" s="71"/>
      <c r="N524" s="71"/>
      <c r="O524" s="71"/>
      <c r="P524" s="71" t="s">
        <v>2609</v>
      </c>
      <c r="Q524" s="71" t="s">
        <v>72</v>
      </c>
      <c r="R524" s="71" t="s">
        <v>2536</v>
      </c>
      <c r="S524" s="71" t="s">
        <v>79</v>
      </c>
      <c r="T524" s="71" t="s">
        <v>562</v>
      </c>
      <c r="U524" s="71" t="s">
        <v>454</v>
      </c>
      <c r="V524" s="71" t="s">
        <v>2894</v>
      </c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 t="s">
        <v>115</v>
      </c>
      <c r="AH524" s="71" t="s">
        <v>154</v>
      </c>
      <c r="AI524" s="71" t="s">
        <v>3346</v>
      </c>
      <c r="AJ524" s="71" t="s">
        <v>1029</v>
      </c>
      <c r="AK524" s="71" t="s">
        <v>455</v>
      </c>
      <c r="AL524" s="71" t="s">
        <v>456</v>
      </c>
      <c r="AM524" s="71" t="s">
        <v>335</v>
      </c>
      <c r="AN524" s="71" t="s">
        <v>581</v>
      </c>
      <c r="AO524" s="71" t="s">
        <v>161</v>
      </c>
      <c r="AP524" s="71" t="s">
        <v>464</v>
      </c>
      <c r="AQ524" s="13" t="s">
        <v>3031</v>
      </c>
      <c r="AR524" s="13" t="s">
        <v>475</v>
      </c>
      <c r="AS524" s="13"/>
    </row>
    <row r="525" spans="1:45" ht="15" customHeight="1" x14ac:dyDescent="0.15">
      <c r="A525" s="13">
        <v>524</v>
      </c>
      <c r="B525" s="71" t="s">
        <v>2895</v>
      </c>
      <c r="C525" s="71" t="s">
        <v>2793</v>
      </c>
      <c r="D525" s="71">
        <v>0</v>
      </c>
      <c r="E525" s="71"/>
      <c r="F525" s="71"/>
      <c r="G525" s="71" t="s">
        <v>67</v>
      </c>
      <c r="H525" s="71" t="s">
        <v>43</v>
      </c>
      <c r="I525" s="71" t="s">
        <v>40</v>
      </c>
      <c r="J525" s="71" t="s">
        <v>37</v>
      </c>
      <c r="K525" s="71"/>
      <c r="L525" s="71"/>
      <c r="M525" s="71"/>
      <c r="N525" s="71"/>
      <c r="O525" s="71"/>
      <c r="P525" s="71" t="s">
        <v>2896</v>
      </c>
      <c r="Q525" s="71" t="s">
        <v>753</v>
      </c>
      <c r="R525" s="71" t="s">
        <v>256</v>
      </c>
      <c r="S525" s="71" t="s">
        <v>3022</v>
      </c>
      <c r="T525" s="71" t="s">
        <v>852</v>
      </c>
      <c r="U525" s="71" t="s">
        <v>79</v>
      </c>
      <c r="V525" s="71" t="s">
        <v>2897</v>
      </c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 t="s">
        <v>77</v>
      </c>
      <c r="AH525" s="71" t="s">
        <v>1091</v>
      </c>
      <c r="AI525" s="71" t="s">
        <v>4390</v>
      </c>
      <c r="AJ525" s="71" t="s">
        <v>1287</v>
      </c>
      <c r="AK525" s="71" t="s">
        <v>115</v>
      </c>
      <c r="AL525" s="71" t="s">
        <v>170</v>
      </c>
      <c r="AM525" s="71" t="s">
        <v>49</v>
      </c>
      <c r="AN525" s="71" t="s">
        <v>900</v>
      </c>
      <c r="AO525" s="71" t="s">
        <v>85</v>
      </c>
      <c r="AP525" s="71" t="s">
        <v>161</v>
      </c>
      <c r="AQ525" s="13" t="s">
        <v>64</v>
      </c>
      <c r="AR525" s="13" t="s">
        <v>1170</v>
      </c>
      <c r="AS525" s="13"/>
    </row>
    <row r="526" spans="1:45" ht="15" customHeight="1" x14ac:dyDescent="0.15">
      <c r="A526" s="13">
        <v>525</v>
      </c>
      <c r="B526" s="71" t="s">
        <v>2898</v>
      </c>
      <c r="C526" s="71" t="s">
        <v>2793</v>
      </c>
      <c r="D526" s="71">
        <v>2</v>
      </c>
      <c r="E526" s="71"/>
      <c r="F526" s="71"/>
      <c r="G526" s="71" t="s">
        <v>200</v>
      </c>
      <c r="H526" s="71" t="s">
        <v>136</v>
      </c>
      <c r="I526" s="71" t="s">
        <v>37</v>
      </c>
      <c r="J526" s="71" t="s">
        <v>44</v>
      </c>
      <c r="K526" s="71"/>
      <c r="L526" s="71"/>
      <c r="M526" s="71"/>
      <c r="N526" s="71"/>
      <c r="O526" s="71"/>
      <c r="P526" s="71" t="s">
        <v>230</v>
      </c>
      <c r="Q526" s="71" t="s">
        <v>233</v>
      </c>
      <c r="R526" s="71" t="s">
        <v>2899</v>
      </c>
      <c r="S526" s="71" t="s">
        <v>333</v>
      </c>
      <c r="T526" s="71" t="s">
        <v>330</v>
      </c>
      <c r="U526" s="71" t="s">
        <v>2900</v>
      </c>
      <c r="V526" s="71" t="s">
        <v>2901</v>
      </c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 t="s">
        <v>2287</v>
      </c>
      <c r="AH526" s="71" t="s">
        <v>2902</v>
      </c>
      <c r="AI526" s="71" t="s">
        <v>332</v>
      </c>
      <c r="AJ526" s="71" t="s">
        <v>346</v>
      </c>
      <c r="AK526" s="71" t="s">
        <v>57</v>
      </c>
      <c r="AL526" s="71" t="s">
        <v>796</v>
      </c>
      <c r="AM526" s="71" t="s">
        <v>287</v>
      </c>
      <c r="AN526" s="71" t="s">
        <v>1811</v>
      </c>
      <c r="AO526" s="71" t="s">
        <v>1166</v>
      </c>
      <c r="AP526" s="71" t="s">
        <v>64</v>
      </c>
      <c r="AQ526" s="13" t="s">
        <v>295</v>
      </c>
      <c r="AR526" s="13" t="s">
        <v>2151</v>
      </c>
      <c r="AS526" s="13"/>
    </row>
    <row r="527" spans="1:45" ht="15" customHeight="1" x14ac:dyDescent="0.15">
      <c r="A527" s="13">
        <v>526</v>
      </c>
      <c r="B527" s="71" t="s">
        <v>2903</v>
      </c>
      <c r="C527" s="71" t="s">
        <v>2793</v>
      </c>
      <c r="D527" s="71">
        <v>1</v>
      </c>
      <c r="E527" s="71"/>
      <c r="F527" s="71"/>
      <c r="G527" s="71" t="s">
        <v>43</v>
      </c>
      <c r="H527" s="71" t="s">
        <v>44</v>
      </c>
      <c r="I527" s="71" t="s">
        <v>67</v>
      </c>
      <c r="J527" s="71" t="s">
        <v>40</v>
      </c>
      <c r="K527" s="71"/>
      <c r="L527" s="71"/>
      <c r="M527" s="71"/>
      <c r="N527" s="71"/>
      <c r="O527" s="71"/>
      <c r="P527" s="71" t="s">
        <v>1106</v>
      </c>
      <c r="Q527" s="71" t="s">
        <v>824</v>
      </c>
      <c r="R527" s="71" t="s">
        <v>2205</v>
      </c>
      <c r="S527" s="71" t="s">
        <v>825</v>
      </c>
      <c r="T527" s="71" t="s">
        <v>284</v>
      </c>
      <c r="U527" s="71" t="s">
        <v>1338</v>
      </c>
      <c r="V527" s="71" t="s">
        <v>72</v>
      </c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 t="s">
        <v>4390</v>
      </c>
      <c r="AH527" s="71" t="s">
        <v>3119</v>
      </c>
      <c r="AI527" s="71" t="s">
        <v>4641</v>
      </c>
      <c r="AJ527" s="71" t="s">
        <v>826</v>
      </c>
      <c r="AK527" s="71" t="s">
        <v>77</v>
      </c>
      <c r="AL527" s="71" t="s">
        <v>202</v>
      </c>
      <c r="AM527" s="71" t="s">
        <v>79</v>
      </c>
      <c r="AN527" s="71" t="s">
        <v>250</v>
      </c>
      <c r="AO527" s="71" t="s">
        <v>584</v>
      </c>
      <c r="AP527" s="71" t="s">
        <v>85</v>
      </c>
      <c r="AQ527" s="13" t="s">
        <v>161</v>
      </c>
      <c r="AR527" s="13" t="s">
        <v>3027</v>
      </c>
      <c r="AS527" s="13"/>
    </row>
    <row r="528" spans="1:45" ht="15" customHeight="1" x14ac:dyDescent="0.15">
      <c r="A528" s="13">
        <v>527</v>
      </c>
      <c r="B528" s="71" t="s">
        <v>2904</v>
      </c>
      <c r="C528" s="71" t="s">
        <v>2793</v>
      </c>
      <c r="D528" s="71">
        <v>2</v>
      </c>
      <c r="E528" s="71"/>
      <c r="F528" s="71"/>
      <c r="G528" s="71" t="s">
        <v>87</v>
      </c>
      <c r="H528" s="71" t="s">
        <v>41</v>
      </c>
      <c r="I528" s="71" t="s">
        <v>40</v>
      </c>
      <c r="J528" s="71" t="s">
        <v>44</v>
      </c>
      <c r="K528" s="71"/>
      <c r="L528" s="71"/>
      <c r="M528" s="71"/>
      <c r="N528" s="71"/>
      <c r="O528" s="71"/>
      <c r="P528" s="71" t="s">
        <v>215</v>
      </c>
      <c r="Q528" s="71" t="s">
        <v>220</v>
      </c>
      <c r="R528" s="71" t="s">
        <v>2265</v>
      </c>
      <c r="S528" s="71" t="s">
        <v>1320</v>
      </c>
      <c r="T528" s="71" t="s">
        <v>1321</v>
      </c>
      <c r="U528" s="71" t="s">
        <v>3269</v>
      </c>
      <c r="V528" s="71" t="s">
        <v>4387</v>
      </c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 t="s">
        <v>912</v>
      </c>
      <c r="AH528" s="71" t="s">
        <v>1175</v>
      </c>
      <c r="AI528" s="71" t="s">
        <v>202</v>
      </c>
      <c r="AJ528" s="71" t="s">
        <v>2905</v>
      </c>
      <c r="AK528" s="71" t="s">
        <v>79</v>
      </c>
      <c r="AL528" s="71" t="s">
        <v>852</v>
      </c>
      <c r="AM528" s="71" t="s">
        <v>287</v>
      </c>
      <c r="AN528" s="71" t="s">
        <v>1347</v>
      </c>
      <c r="AO528" s="71" t="s">
        <v>1104</v>
      </c>
      <c r="AP528" s="71" t="s">
        <v>161</v>
      </c>
      <c r="AQ528" s="13" t="s">
        <v>295</v>
      </c>
      <c r="AR528" s="13" t="s">
        <v>584</v>
      </c>
      <c r="AS528" s="13"/>
    </row>
    <row r="529" spans="1:45" ht="15" customHeight="1" x14ac:dyDescent="0.15">
      <c r="A529" s="13">
        <v>528</v>
      </c>
      <c r="B529" s="71" t="s">
        <v>2906</v>
      </c>
      <c r="C529" s="71" t="s">
        <v>2793</v>
      </c>
      <c r="D529" s="71">
        <v>0</v>
      </c>
      <c r="E529" s="71"/>
      <c r="F529" s="71"/>
      <c r="G529" s="71" t="s">
        <v>42</v>
      </c>
      <c r="H529" s="71" t="s">
        <v>37</v>
      </c>
      <c r="I529" s="71" t="s">
        <v>40</v>
      </c>
      <c r="J529" s="71" t="s">
        <v>41</v>
      </c>
      <c r="K529" s="71"/>
      <c r="L529" s="71"/>
      <c r="M529" s="71"/>
      <c r="N529" s="71"/>
      <c r="O529" s="71"/>
      <c r="P529" s="71" t="s">
        <v>668</v>
      </c>
      <c r="Q529" s="71" t="s">
        <v>266</v>
      </c>
      <c r="R529" s="71" t="s">
        <v>810</v>
      </c>
      <c r="S529" s="71" t="s">
        <v>270</v>
      </c>
      <c r="T529" s="71" t="s">
        <v>408</v>
      </c>
      <c r="U529" s="71" t="s">
        <v>3269</v>
      </c>
      <c r="V529" s="71" t="s">
        <v>1659</v>
      </c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 t="s">
        <v>409</v>
      </c>
      <c r="AH529" s="71" t="s">
        <v>410</v>
      </c>
      <c r="AI529" s="71" t="s">
        <v>411</v>
      </c>
      <c r="AJ529" s="71" t="s">
        <v>412</v>
      </c>
      <c r="AK529" s="71" t="s">
        <v>79</v>
      </c>
      <c r="AL529" s="71" t="s">
        <v>80</v>
      </c>
      <c r="AM529" s="71" t="s">
        <v>309</v>
      </c>
      <c r="AN529" s="71" t="s">
        <v>954</v>
      </c>
      <c r="AO529" s="71" t="s">
        <v>418</v>
      </c>
      <c r="AP529" s="71" t="s">
        <v>161</v>
      </c>
      <c r="AQ529" s="13" t="s">
        <v>1721</v>
      </c>
      <c r="AR529" s="13" t="s">
        <v>2151</v>
      </c>
      <c r="AS529" s="13"/>
    </row>
    <row r="530" spans="1:45" ht="15" customHeight="1" x14ac:dyDescent="0.15">
      <c r="A530" s="13">
        <v>529</v>
      </c>
      <c r="B530" s="71" t="s">
        <v>2907</v>
      </c>
      <c r="C530" s="71" t="s">
        <v>2793</v>
      </c>
      <c r="D530" s="71">
        <v>0</v>
      </c>
      <c r="E530" s="71"/>
      <c r="F530" s="71"/>
      <c r="G530" s="71" t="s">
        <v>44</v>
      </c>
      <c r="H530" s="71" t="s">
        <v>41</v>
      </c>
      <c r="I530" s="71" t="s">
        <v>44</v>
      </c>
      <c r="J530" s="71" t="s">
        <v>41</v>
      </c>
      <c r="K530" s="71"/>
      <c r="L530" s="71"/>
      <c r="M530" s="71"/>
      <c r="N530" s="71"/>
      <c r="O530" s="71"/>
      <c r="P530" s="71" t="s">
        <v>2908</v>
      </c>
      <c r="Q530" s="71" t="s">
        <v>4251</v>
      </c>
      <c r="R530" s="71" t="s">
        <v>1523</v>
      </c>
      <c r="S530" s="71" t="s">
        <v>251</v>
      </c>
      <c r="T530" s="71" t="s">
        <v>309</v>
      </c>
      <c r="U530" s="71" t="s">
        <v>1524</v>
      </c>
      <c r="V530" s="71" t="s">
        <v>1149</v>
      </c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 t="s">
        <v>291</v>
      </c>
      <c r="AH530" s="71" t="s">
        <v>645</v>
      </c>
      <c r="AI530" s="71" t="s">
        <v>196</v>
      </c>
      <c r="AJ530" s="71" t="s">
        <v>1512</v>
      </c>
      <c r="AK530" s="71" t="s">
        <v>780</v>
      </c>
      <c r="AL530" s="71" t="s">
        <v>2575</v>
      </c>
      <c r="AM530" s="71" t="s">
        <v>493</v>
      </c>
      <c r="AN530" s="71" t="s">
        <v>1228</v>
      </c>
      <c r="AO530" s="71" t="s">
        <v>322</v>
      </c>
      <c r="AP530" s="71" t="s">
        <v>3044</v>
      </c>
      <c r="AQ530" s="13" t="s">
        <v>502</v>
      </c>
      <c r="AR530" s="13" t="s">
        <v>766</v>
      </c>
      <c r="AS530" s="13"/>
    </row>
    <row r="531" spans="1:45" ht="15" customHeight="1" x14ac:dyDescent="0.15">
      <c r="A531" s="13">
        <v>530</v>
      </c>
      <c r="B531" s="71" t="s">
        <v>2909</v>
      </c>
      <c r="C531" s="71" t="s">
        <v>2793</v>
      </c>
      <c r="D531" s="71">
        <v>2</v>
      </c>
      <c r="E531" s="71"/>
      <c r="F531" s="71"/>
      <c r="G531" s="71" t="s">
        <v>42</v>
      </c>
      <c r="H531" s="71" t="s">
        <v>37</v>
      </c>
      <c r="I531" s="71" t="s">
        <v>37</v>
      </c>
      <c r="J531" s="71" t="s">
        <v>38</v>
      </c>
      <c r="K531" s="71"/>
      <c r="L531" s="71"/>
      <c r="M531" s="71"/>
      <c r="N531" s="71"/>
      <c r="O531" s="71"/>
      <c r="P531" s="71" t="s">
        <v>668</v>
      </c>
      <c r="Q531" s="71" t="s">
        <v>266</v>
      </c>
      <c r="R531" s="71" t="s">
        <v>49</v>
      </c>
      <c r="S531" s="71" t="s">
        <v>270</v>
      </c>
      <c r="T531" s="71" t="s">
        <v>408</v>
      </c>
      <c r="U531" s="71" t="s">
        <v>57</v>
      </c>
      <c r="V531" s="71" t="s">
        <v>2487</v>
      </c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 t="s">
        <v>409</v>
      </c>
      <c r="AH531" s="71" t="s">
        <v>410</v>
      </c>
      <c r="AI531" s="71" t="s">
        <v>411</v>
      </c>
      <c r="AJ531" s="71" t="s">
        <v>412</v>
      </c>
      <c r="AK531" s="71" t="s">
        <v>144</v>
      </c>
      <c r="AL531" s="71" t="s">
        <v>189</v>
      </c>
      <c r="AM531" s="71" t="s">
        <v>2910</v>
      </c>
      <c r="AN531" s="71" t="s">
        <v>196</v>
      </c>
      <c r="AO531" s="71" t="s">
        <v>418</v>
      </c>
      <c r="AP531" s="71" t="s">
        <v>64</v>
      </c>
      <c r="AQ531" s="13" t="s">
        <v>1620</v>
      </c>
      <c r="AR531" s="13" t="s">
        <v>1721</v>
      </c>
      <c r="AS531" s="13"/>
    </row>
    <row r="532" spans="1:45" ht="15" customHeight="1" x14ac:dyDescent="0.15">
      <c r="A532" s="13">
        <v>531</v>
      </c>
      <c r="B532" s="71" t="s">
        <v>2911</v>
      </c>
      <c r="C532" s="71" t="s">
        <v>2793</v>
      </c>
      <c r="D532" s="71">
        <v>2</v>
      </c>
      <c r="E532" s="71"/>
      <c r="F532" s="71"/>
      <c r="G532" s="71" t="s">
        <v>44</v>
      </c>
      <c r="H532" s="71" t="s">
        <v>38</v>
      </c>
      <c r="I532" s="71" t="s">
        <v>41</v>
      </c>
      <c r="J532" s="71" t="s">
        <v>39</v>
      </c>
      <c r="K532" s="71"/>
      <c r="L532" s="71"/>
      <c r="M532" s="71"/>
      <c r="N532" s="71"/>
      <c r="O532" s="71"/>
      <c r="P532" s="71" t="s">
        <v>2400</v>
      </c>
      <c r="Q532" s="71" t="s">
        <v>1145</v>
      </c>
      <c r="R532" s="71" t="s">
        <v>2324</v>
      </c>
      <c r="S532" s="71" t="s">
        <v>4641</v>
      </c>
      <c r="T532" s="71" t="s">
        <v>1146</v>
      </c>
      <c r="U532" s="71" t="s">
        <v>979</v>
      </c>
      <c r="V532" s="71" t="s">
        <v>2401</v>
      </c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 t="s">
        <v>287</v>
      </c>
      <c r="AH532" s="71" t="s">
        <v>357</v>
      </c>
      <c r="AI532" s="71" t="s">
        <v>4519</v>
      </c>
      <c r="AJ532" s="71" t="s">
        <v>678</v>
      </c>
      <c r="AK532" s="71" t="s">
        <v>406</v>
      </c>
      <c r="AL532" s="71" t="s">
        <v>1149</v>
      </c>
      <c r="AM532" s="71" t="s">
        <v>1172</v>
      </c>
      <c r="AN532" s="71" t="s">
        <v>291</v>
      </c>
      <c r="AO532" s="71" t="s">
        <v>295</v>
      </c>
      <c r="AP532" s="71" t="s">
        <v>1153</v>
      </c>
      <c r="AQ532" s="13" t="s">
        <v>2281</v>
      </c>
      <c r="AR532" s="13" t="s">
        <v>1633</v>
      </c>
      <c r="AS532" s="13"/>
    </row>
    <row r="533" spans="1:45" ht="15" customHeight="1" x14ac:dyDescent="0.15">
      <c r="A533" s="13">
        <v>532</v>
      </c>
      <c r="B533" s="71" t="s">
        <v>2912</v>
      </c>
      <c r="C533" s="71" t="s">
        <v>2793</v>
      </c>
      <c r="D533" s="71">
        <v>1</v>
      </c>
      <c r="E533" s="71"/>
      <c r="F533" s="71"/>
      <c r="G533" s="71" t="s">
        <v>40</v>
      </c>
      <c r="H533" s="71" t="s">
        <v>67</v>
      </c>
      <c r="I533" s="71" t="s">
        <v>37</v>
      </c>
      <c r="J533" s="71" t="s">
        <v>41</v>
      </c>
      <c r="K533" s="71"/>
      <c r="L533" s="71"/>
      <c r="M533" s="71"/>
      <c r="N533" s="71"/>
      <c r="O533" s="71"/>
      <c r="P533" s="71" t="s">
        <v>2913</v>
      </c>
      <c r="Q533" s="71" t="s">
        <v>72</v>
      </c>
      <c r="R533" s="71" t="s">
        <v>575</v>
      </c>
      <c r="S533" s="71" t="s">
        <v>79</v>
      </c>
      <c r="T533" s="71" t="s">
        <v>224</v>
      </c>
      <c r="U533" s="71" t="s">
        <v>49</v>
      </c>
      <c r="V533" s="71" t="s">
        <v>1033</v>
      </c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 t="s">
        <v>115</v>
      </c>
      <c r="AH533" s="71" t="s">
        <v>154</v>
      </c>
      <c r="AI533" s="71" t="s">
        <v>77</v>
      </c>
      <c r="AJ533" s="71" t="s">
        <v>57</v>
      </c>
      <c r="AK533" s="71" t="s">
        <v>57</v>
      </c>
      <c r="AL533" s="71" t="s">
        <v>4663</v>
      </c>
      <c r="AM533" s="71" t="s">
        <v>202</v>
      </c>
      <c r="AN533" s="71" t="s">
        <v>2914</v>
      </c>
      <c r="AO533" s="71" t="s">
        <v>161</v>
      </c>
      <c r="AP533" s="71" t="s">
        <v>64</v>
      </c>
      <c r="AQ533" s="13" t="s">
        <v>209</v>
      </c>
      <c r="AR533" s="13" t="s">
        <v>3031</v>
      </c>
      <c r="AS533" s="13"/>
    </row>
    <row r="534" spans="1:45" ht="15" customHeight="1" x14ac:dyDescent="0.15">
      <c r="A534" s="13">
        <v>533</v>
      </c>
      <c r="B534" s="71" t="s">
        <v>2915</v>
      </c>
      <c r="C534" s="71" t="s">
        <v>2793</v>
      </c>
      <c r="D534" s="71">
        <v>1</v>
      </c>
      <c r="E534" s="71"/>
      <c r="F534" s="71"/>
      <c r="G534" s="71" t="s">
        <v>67</v>
      </c>
      <c r="H534" s="71" t="s">
        <v>39</v>
      </c>
      <c r="I534" s="71" t="s">
        <v>41</v>
      </c>
      <c r="J534" s="71" t="s">
        <v>40</v>
      </c>
      <c r="K534" s="71"/>
      <c r="L534" s="71"/>
      <c r="M534" s="71"/>
      <c r="N534" s="71"/>
      <c r="O534" s="71"/>
      <c r="P534" s="71" t="s">
        <v>1124</v>
      </c>
      <c r="Q534" s="71" t="s">
        <v>3151</v>
      </c>
      <c r="R534" s="71" t="s">
        <v>1135</v>
      </c>
      <c r="S534" s="71" t="s">
        <v>3022</v>
      </c>
      <c r="T534" s="71" t="s">
        <v>1090</v>
      </c>
      <c r="U534" s="71" t="s">
        <v>669</v>
      </c>
      <c r="V534" s="71" t="s">
        <v>222</v>
      </c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 t="s">
        <v>77</v>
      </c>
      <c r="AH534" s="71" t="s">
        <v>80</v>
      </c>
      <c r="AI534" s="71" t="s">
        <v>625</v>
      </c>
      <c r="AJ534" s="71" t="s">
        <v>1091</v>
      </c>
      <c r="AK534" s="71" t="s">
        <v>562</v>
      </c>
      <c r="AL534" s="71" t="s">
        <v>158</v>
      </c>
      <c r="AM534" s="71" t="s">
        <v>79</v>
      </c>
      <c r="AN534" s="71" t="s">
        <v>309</v>
      </c>
      <c r="AO534" s="71" t="s">
        <v>85</v>
      </c>
      <c r="AP534" s="71" t="s">
        <v>209</v>
      </c>
      <c r="AQ534" s="13" t="s">
        <v>161</v>
      </c>
      <c r="AR534" s="13" t="s">
        <v>1721</v>
      </c>
      <c r="AS534" s="13"/>
    </row>
    <row r="535" spans="1:45" ht="15" customHeight="1" x14ac:dyDescent="0.15">
      <c r="A535" s="13">
        <v>534</v>
      </c>
      <c r="B535" s="71"/>
      <c r="C535" s="71"/>
      <c r="D535" s="71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  <c r="AP535" s="71"/>
      <c r="AQ535" s="13"/>
      <c r="AR535" s="13"/>
      <c r="AS535" s="13"/>
    </row>
    <row r="536" spans="1:45" ht="15" customHeight="1" x14ac:dyDescent="0.15">
      <c r="A536" s="13">
        <v>535</v>
      </c>
      <c r="B536" s="71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13"/>
      <c r="AR536" s="13"/>
      <c r="AS536" s="13"/>
    </row>
    <row r="537" spans="1:45" ht="15" customHeight="1" x14ac:dyDescent="0.15">
      <c r="A537" s="13">
        <v>536</v>
      </c>
      <c r="B537" s="71"/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13"/>
      <c r="AR537" s="13"/>
      <c r="AS537" s="13"/>
    </row>
    <row r="538" spans="1:45" ht="15" customHeight="1" x14ac:dyDescent="0.15">
      <c r="A538" s="13">
        <v>537</v>
      </c>
      <c r="B538" s="71"/>
      <c r="C538" s="71"/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13"/>
      <c r="AR538" s="13"/>
      <c r="AS538" s="13"/>
    </row>
    <row r="539" spans="1:45" ht="15" customHeight="1" x14ac:dyDescent="0.15">
      <c r="A539" s="13">
        <v>538</v>
      </c>
      <c r="B539" s="71"/>
      <c r="C539" s="71"/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13"/>
      <c r="AR539" s="13"/>
      <c r="AS539" s="13"/>
    </row>
    <row r="540" spans="1:45" ht="15" customHeight="1" x14ac:dyDescent="0.15">
      <c r="A540" s="13">
        <v>539</v>
      </c>
      <c r="B540" s="71"/>
      <c r="C540" s="71"/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13"/>
      <c r="AR540" s="13"/>
      <c r="AS540" s="13"/>
    </row>
    <row r="541" spans="1:45" ht="15" customHeight="1" x14ac:dyDescent="0.15">
      <c r="A541" s="13">
        <v>540</v>
      </c>
      <c r="B541" s="71"/>
      <c r="C541" s="71"/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13"/>
      <c r="AR541" s="13"/>
      <c r="AS541" s="13"/>
    </row>
    <row r="542" spans="1:45" ht="15" customHeight="1" x14ac:dyDescent="0.15">
      <c r="A542" s="13">
        <v>541</v>
      </c>
      <c r="B542" s="71"/>
      <c r="C542" s="71"/>
      <c r="D542" s="71"/>
      <c r="E542" s="71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13"/>
      <c r="AR542" s="13"/>
      <c r="AS542" s="13"/>
    </row>
    <row r="543" spans="1:45" ht="15" customHeight="1" x14ac:dyDescent="0.15">
      <c r="A543" s="13">
        <v>542</v>
      </c>
      <c r="B543" s="71"/>
      <c r="C543" s="71"/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13"/>
      <c r="AR543" s="13"/>
      <c r="AS543" s="13"/>
    </row>
    <row r="544" spans="1:45" ht="15" customHeight="1" x14ac:dyDescent="0.15">
      <c r="A544" s="13">
        <v>543</v>
      </c>
      <c r="B544" s="71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13"/>
      <c r="AR544" s="13"/>
      <c r="AS544" s="13"/>
    </row>
    <row r="545" spans="1:45" ht="15" customHeight="1" x14ac:dyDescent="0.15">
      <c r="A545" s="13">
        <v>544</v>
      </c>
      <c r="B545" s="71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13"/>
      <c r="AR545" s="13"/>
      <c r="AS545" s="13"/>
    </row>
    <row r="546" spans="1:45" ht="15" customHeight="1" x14ac:dyDescent="0.15">
      <c r="A546" s="13">
        <v>545</v>
      </c>
      <c r="B546" s="71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13"/>
      <c r="AR546" s="13"/>
      <c r="AS546" s="13"/>
    </row>
    <row r="547" spans="1:45" ht="15" customHeight="1" x14ac:dyDescent="0.15">
      <c r="A547" s="13">
        <v>546</v>
      </c>
      <c r="B547" s="71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13"/>
      <c r="AR547" s="13"/>
      <c r="AS547" s="13"/>
    </row>
    <row r="548" spans="1:45" ht="15" customHeight="1" x14ac:dyDescent="0.15">
      <c r="A548" s="13">
        <v>547</v>
      </c>
      <c r="B548" s="71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13"/>
      <c r="AR548" s="13"/>
      <c r="AS548" s="13"/>
    </row>
    <row r="549" spans="1:45" ht="15" customHeight="1" x14ac:dyDescent="0.15">
      <c r="A549" s="13">
        <v>548</v>
      </c>
      <c r="B549" s="71"/>
      <c r="C549" s="71"/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13"/>
      <c r="AR549" s="13"/>
      <c r="AS549" s="13"/>
    </row>
    <row r="550" spans="1:45" ht="15" customHeight="1" x14ac:dyDescent="0.15">
      <c r="A550" s="13">
        <v>549</v>
      </c>
      <c r="B550" s="71"/>
      <c r="C550" s="71"/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13"/>
      <c r="AR550" s="13"/>
      <c r="AS550" s="13"/>
    </row>
    <row r="551" spans="1:45" ht="15" customHeight="1" x14ac:dyDescent="0.15">
      <c r="A551" s="13">
        <v>550</v>
      </c>
      <c r="B551" s="71"/>
      <c r="C551" s="71"/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13"/>
      <c r="AR551" s="13"/>
      <c r="AS551" s="13"/>
    </row>
    <row r="552" spans="1:45" ht="15" customHeight="1" x14ac:dyDescent="0.15">
      <c r="A552" s="13">
        <v>551</v>
      </c>
      <c r="B552" s="71"/>
      <c r="C552" s="71"/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13"/>
      <c r="AR552" s="13"/>
      <c r="AS552" s="13"/>
    </row>
    <row r="553" spans="1:45" ht="15" customHeight="1" x14ac:dyDescent="0.15">
      <c r="A553" s="13">
        <v>552</v>
      </c>
      <c r="B553" s="71"/>
      <c r="C553" s="71"/>
      <c r="D553" s="71"/>
      <c r="E553" s="71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13"/>
      <c r="AR553" s="13"/>
      <c r="AS553" s="13"/>
    </row>
    <row r="554" spans="1:45" ht="15" customHeight="1" x14ac:dyDescent="0.15">
      <c r="A554" s="13">
        <v>553</v>
      </c>
      <c r="B554" s="71"/>
      <c r="C554" s="71"/>
      <c r="D554" s="71"/>
      <c r="E554" s="71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13"/>
      <c r="AR554" s="13"/>
      <c r="AS554" s="13"/>
    </row>
    <row r="555" spans="1:45" ht="15" customHeight="1" x14ac:dyDescent="0.15">
      <c r="A555" s="13">
        <v>554</v>
      </c>
      <c r="B555" s="71"/>
      <c r="C555" s="71"/>
      <c r="D555" s="71"/>
      <c r="E555" s="71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13"/>
      <c r="AR555" s="13"/>
      <c r="AS555" s="13"/>
    </row>
    <row r="556" spans="1:45" ht="15" customHeight="1" x14ac:dyDescent="0.15">
      <c r="A556" s="13">
        <v>555</v>
      </c>
      <c r="B556" s="71"/>
      <c r="C556" s="71"/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  <c r="AP556" s="71"/>
      <c r="AQ556" s="13"/>
      <c r="AR556" s="13"/>
      <c r="AS556" s="13"/>
    </row>
    <row r="557" spans="1:45" ht="15" customHeight="1" x14ac:dyDescent="0.15">
      <c r="A557" s="13">
        <v>556</v>
      </c>
      <c r="B557" s="71"/>
      <c r="C557" s="71"/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  <c r="AC557" s="71"/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  <c r="AP557" s="71"/>
      <c r="AQ557" s="13"/>
      <c r="AR557" s="13"/>
      <c r="AS557" s="13"/>
    </row>
    <row r="558" spans="1:45" ht="15" customHeight="1" x14ac:dyDescent="0.15">
      <c r="A558" s="13">
        <v>557</v>
      </c>
      <c r="B558" s="71"/>
      <c r="C558" s="71"/>
      <c r="D558" s="71"/>
      <c r="E558" s="71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  <c r="AP558" s="71"/>
      <c r="AQ558" s="13"/>
      <c r="AR558" s="13"/>
      <c r="AS558" s="13"/>
    </row>
    <row r="559" spans="1:45" ht="15" customHeight="1" x14ac:dyDescent="0.15">
      <c r="A559" s="13">
        <v>558</v>
      </c>
      <c r="B559" s="71"/>
      <c r="C559" s="71"/>
      <c r="D559" s="71"/>
      <c r="E559" s="71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  <c r="AP559" s="71"/>
      <c r="AQ559" s="13"/>
      <c r="AR559" s="13"/>
      <c r="AS559" s="13"/>
    </row>
    <row r="560" spans="1:45" ht="15" customHeight="1" x14ac:dyDescent="0.15">
      <c r="A560" s="13">
        <v>559</v>
      </c>
      <c r="B560" s="71"/>
      <c r="C560" s="71"/>
      <c r="D560" s="71"/>
      <c r="E560" s="71"/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13"/>
      <c r="AR560" s="13"/>
      <c r="AS560" s="13"/>
    </row>
    <row r="561" spans="1:45" ht="15" customHeight="1" x14ac:dyDescent="0.15">
      <c r="A561" s="13">
        <v>560</v>
      </c>
      <c r="B561" s="71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1"/>
      <c r="AG561" s="71"/>
      <c r="AH561" s="71"/>
      <c r="AI561" s="71"/>
      <c r="AJ561" s="71"/>
      <c r="AK561" s="71"/>
      <c r="AL561" s="71"/>
      <c r="AM561" s="71"/>
      <c r="AN561" s="71"/>
      <c r="AO561" s="71"/>
      <c r="AP561" s="71"/>
      <c r="AQ561" s="13"/>
      <c r="AR561" s="13"/>
      <c r="AS561" s="13"/>
    </row>
    <row r="562" spans="1:45" ht="15" customHeight="1" x14ac:dyDescent="0.15">
      <c r="A562" s="13">
        <v>561</v>
      </c>
      <c r="B562" s="71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13"/>
      <c r="AR562" s="13"/>
      <c r="AS562" s="13"/>
    </row>
    <row r="563" spans="1:45" ht="15" customHeight="1" x14ac:dyDescent="0.15">
      <c r="A563" s="13">
        <v>562</v>
      </c>
      <c r="B563" s="71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/>
      <c r="AQ563" s="13"/>
      <c r="AR563" s="13"/>
      <c r="AS563" s="13"/>
    </row>
    <row r="564" spans="1:45" ht="15" customHeight="1" x14ac:dyDescent="0.15">
      <c r="A564" s="13">
        <v>563</v>
      </c>
      <c r="B564" s="71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13"/>
      <c r="AR564" s="13"/>
      <c r="AS564" s="13"/>
    </row>
    <row r="565" spans="1:45" ht="15" customHeight="1" x14ac:dyDescent="0.15">
      <c r="A565" s="13">
        <v>564</v>
      </c>
      <c r="B565" s="71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13"/>
      <c r="AR565" s="13"/>
      <c r="AS565" s="13"/>
    </row>
    <row r="566" spans="1:45" ht="15" customHeight="1" x14ac:dyDescent="0.15">
      <c r="A566" s="13">
        <v>565</v>
      </c>
      <c r="B566" s="71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13"/>
      <c r="AR566" s="13"/>
      <c r="AS566" s="13"/>
    </row>
    <row r="567" spans="1:45" ht="15" customHeight="1" x14ac:dyDescent="0.15">
      <c r="A567" s="13">
        <v>566</v>
      </c>
      <c r="B567" s="71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13"/>
      <c r="AR567" s="13"/>
      <c r="AS567" s="13"/>
    </row>
    <row r="568" spans="1:45" ht="15" customHeight="1" x14ac:dyDescent="0.15">
      <c r="A568" s="13">
        <v>567</v>
      </c>
      <c r="B568" s="71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13"/>
      <c r="AR568" s="13"/>
      <c r="AS568" s="13"/>
    </row>
    <row r="569" spans="1:45" ht="15" customHeight="1" x14ac:dyDescent="0.15">
      <c r="A569" s="13">
        <v>568</v>
      </c>
      <c r="B569" s="71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13"/>
      <c r="AR569" s="13"/>
      <c r="AS569" s="13"/>
    </row>
    <row r="570" spans="1:45" ht="15" customHeight="1" x14ac:dyDescent="0.15">
      <c r="A570" s="13">
        <v>569</v>
      </c>
      <c r="B570" s="71"/>
      <c r="C570" s="71"/>
      <c r="D570" s="71"/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13"/>
      <c r="AR570" s="13"/>
      <c r="AS570" s="13"/>
    </row>
    <row r="571" spans="1:45" ht="15" customHeight="1" x14ac:dyDescent="0.15">
      <c r="A571" s="13">
        <v>570</v>
      </c>
      <c r="B571" s="71"/>
      <c r="C571" s="71"/>
      <c r="D571" s="71"/>
      <c r="E571" s="71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13"/>
      <c r="AR571" s="13"/>
      <c r="AS571" s="13"/>
    </row>
    <row r="572" spans="1:45" ht="15" customHeight="1" x14ac:dyDescent="0.15">
      <c r="A572" s="13">
        <v>571</v>
      </c>
      <c r="B572" s="71"/>
      <c r="C572" s="71"/>
      <c r="D572" s="71"/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13"/>
      <c r="AR572" s="13"/>
      <c r="AS572" s="13"/>
    </row>
    <row r="573" spans="1:45" ht="15" customHeight="1" x14ac:dyDescent="0.15">
      <c r="A573" s="13">
        <v>572</v>
      </c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13"/>
      <c r="AR573" s="13"/>
      <c r="AS573" s="13"/>
    </row>
    <row r="574" spans="1:45" ht="15" customHeight="1" x14ac:dyDescent="0.15">
      <c r="A574" s="13">
        <v>573</v>
      </c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13"/>
      <c r="AR574" s="13"/>
      <c r="AS574" s="13"/>
    </row>
    <row r="575" spans="1:45" ht="15" customHeight="1" x14ac:dyDescent="0.15">
      <c r="A575" s="13">
        <v>574</v>
      </c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13"/>
      <c r="AR575" s="13"/>
      <c r="AS575" s="13"/>
    </row>
    <row r="576" spans="1:45" ht="15" customHeight="1" x14ac:dyDescent="0.15">
      <c r="A576" s="13">
        <v>575</v>
      </c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13"/>
      <c r="AR576" s="13"/>
      <c r="AS576" s="13"/>
    </row>
    <row r="577" spans="1:45" ht="15" customHeight="1" x14ac:dyDescent="0.15">
      <c r="A577" s="13">
        <v>576</v>
      </c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13"/>
      <c r="AR577" s="13"/>
      <c r="AS577" s="13"/>
    </row>
    <row r="578" spans="1:45" ht="15" customHeight="1" x14ac:dyDescent="0.15">
      <c r="A578" s="13">
        <v>577</v>
      </c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13"/>
      <c r="AR578" s="13"/>
      <c r="AS578" s="13"/>
    </row>
    <row r="579" spans="1:45" ht="15" customHeight="1" x14ac:dyDescent="0.15">
      <c r="A579" s="13">
        <v>578</v>
      </c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13"/>
      <c r="AR579" s="13"/>
      <c r="AS579" s="13"/>
    </row>
    <row r="580" spans="1:45" ht="15" customHeight="1" x14ac:dyDescent="0.15">
      <c r="A580" s="13">
        <v>579</v>
      </c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13"/>
      <c r="AR580" s="13"/>
      <c r="AS580" s="13"/>
    </row>
    <row r="581" spans="1:45" ht="15" customHeight="1" x14ac:dyDescent="0.15">
      <c r="A581" s="13">
        <v>580</v>
      </c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13"/>
      <c r="AR581" s="13"/>
      <c r="AS581" s="13"/>
    </row>
    <row r="582" spans="1:45" ht="15" customHeight="1" x14ac:dyDescent="0.15">
      <c r="A582" s="13">
        <v>581</v>
      </c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13"/>
      <c r="AR582" s="13"/>
      <c r="AS582" s="13"/>
    </row>
    <row r="583" spans="1:45" ht="15" customHeight="1" x14ac:dyDescent="0.15">
      <c r="A583" s="13">
        <v>582</v>
      </c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13"/>
      <c r="AR583" s="13"/>
      <c r="AS583" s="13"/>
    </row>
    <row r="584" spans="1:45" ht="15" customHeight="1" x14ac:dyDescent="0.15">
      <c r="A584" s="13">
        <v>583</v>
      </c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13"/>
      <c r="AR584" s="13"/>
      <c r="AS584" s="13"/>
    </row>
    <row r="585" spans="1:45" ht="15" customHeight="1" x14ac:dyDescent="0.15">
      <c r="A585" s="13">
        <v>584</v>
      </c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13"/>
      <c r="AR585" s="13"/>
      <c r="AS585" s="13"/>
    </row>
    <row r="586" spans="1:45" ht="15" customHeight="1" x14ac:dyDescent="0.15">
      <c r="A586" s="13">
        <v>585</v>
      </c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13"/>
      <c r="AR586" s="13"/>
      <c r="AS586" s="13"/>
    </row>
    <row r="587" spans="1:45" ht="15" customHeight="1" x14ac:dyDescent="0.15">
      <c r="A587" s="13">
        <v>586</v>
      </c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13"/>
      <c r="AR587" s="13"/>
      <c r="AS587" s="13"/>
    </row>
    <row r="588" spans="1:45" ht="15" customHeight="1" x14ac:dyDescent="0.15">
      <c r="A588" s="13">
        <v>587</v>
      </c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13"/>
      <c r="AR588" s="13"/>
      <c r="AS588" s="13"/>
    </row>
    <row r="589" spans="1:45" ht="15" customHeight="1" x14ac:dyDescent="0.15">
      <c r="A589" s="13">
        <v>588</v>
      </c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13"/>
      <c r="AR589" s="13"/>
      <c r="AS589" s="13"/>
    </row>
    <row r="590" spans="1:45" ht="15" customHeight="1" x14ac:dyDescent="0.15">
      <c r="A590" s="13">
        <v>589</v>
      </c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13"/>
      <c r="AR590" s="13"/>
      <c r="AS590" s="13"/>
    </row>
    <row r="591" spans="1:45" ht="15" customHeight="1" x14ac:dyDescent="0.15">
      <c r="A591" s="13">
        <v>590</v>
      </c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13"/>
      <c r="AR591" s="13"/>
      <c r="AS591" s="13"/>
    </row>
    <row r="592" spans="1:45" ht="15" customHeight="1" x14ac:dyDescent="0.15">
      <c r="A592" s="13">
        <v>591</v>
      </c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13"/>
      <c r="AR592" s="13"/>
      <c r="AS592" s="13"/>
    </row>
    <row r="593" spans="1:45" ht="15" customHeight="1" x14ac:dyDescent="0.15">
      <c r="A593" s="13">
        <v>592</v>
      </c>
      <c r="B593" s="71"/>
      <c r="C593" s="71"/>
      <c r="D593" s="71"/>
      <c r="E593" s="71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13"/>
      <c r="AR593" s="13"/>
      <c r="AS593" s="13"/>
    </row>
    <row r="594" spans="1:45" ht="15" customHeight="1" x14ac:dyDescent="0.15">
      <c r="A594" s="13">
        <v>593</v>
      </c>
      <c r="B594" s="71"/>
      <c r="C594" s="71"/>
      <c r="D594" s="71"/>
      <c r="E594" s="71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  <c r="AP594" s="71"/>
      <c r="AQ594" s="13"/>
      <c r="AR594" s="13"/>
      <c r="AS594" s="13"/>
    </row>
    <row r="595" spans="1:45" ht="15" customHeight="1" x14ac:dyDescent="0.15">
      <c r="A595" s="13">
        <v>594</v>
      </c>
      <c r="B595" s="71"/>
      <c r="C595" s="71"/>
      <c r="D595" s="71"/>
      <c r="E595" s="71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13"/>
      <c r="AR595" s="13"/>
      <c r="AS595" s="13"/>
    </row>
    <row r="596" spans="1:45" ht="15" customHeight="1" x14ac:dyDescent="0.15">
      <c r="A596" s="13">
        <v>595</v>
      </c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13"/>
      <c r="AR596" s="13"/>
      <c r="AS596" s="13"/>
    </row>
    <row r="597" spans="1:45" ht="15" customHeight="1" x14ac:dyDescent="0.15">
      <c r="A597" s="13">
        <v>596</v>
      </c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13"/>
      <c r="AR597" s="13"/>
      <c r="AS597" s="13"/>
    </row>
    <row r="598" spans="1:45" ht="15" customHeight="1" x14ac:dyDescent="0.15">
      <c r="A598" s="13">
        <v>597</v>
      </c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13"/>
      <c r="AR598" s="13"/>
      <c r="AS598" s="13"/>
    </row>
    <row r="599" spans="1:45" ht="15" customHeight="1" x14ac:dyDescent="0.15">
      <c r="A599" s="13">
        <v>598</v>
      </c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13"/>
      <c r="AR599" s="13"/>
      <c r="AS599" s="13"/>
    </row>
    <row r="600" spans="1:45" ht="15" customHeight="1" x14ac:dyDescent="0.15">
      <c r="A600" s="13">
        <v>599</v>
      </c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13"/>
      <c r="AR600" s="13"/>
      <c r="AS600" s="13"/>
    </row>
    <row r="601" spans="1:45" ht="15" customHeight="1" x14ac:dyDescent="0.15">
      <c r="A601" s="13">
        <v>600</v>
      </c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13"/>
      <c r="AR601" s="13"/>
      <c r="AS601" s="13"/>
    </row>
    <row r="602" spans="1:45" ht="15" customHeight="1" x14ac:dyDescent="0.15">
      <c r="A602" s="13">
        <v>601</v>
      </c>
      <c r="B602" s="69" t="s">
        <v>4227</v>
      </c>
      <c r="C602" s="67" t="s">
        <v>35</v>
      </c>
      <c r="D602" s="67" t="s">
        <v>36</v>
      </c>
      <c r="E602" s="67" t="s">
        <v>36</v>
      </c>
      <c r="F602" s="67" t="s">
        <v>56</v>
      </c>
      <c r="G602" s="67" t="s">
        <v>41</v>
      </c>
      <c r="H602" s="67" t="s">
        <v>120</v>
      </c>
      <c r="I602" s="67" t="s">
        <v>136</v>
      </c>
      <c r="J602" s="67" t="s">
        <v>43</v>
      </c>
      <c r="K602" s="67" t="s">
        <v>88</v>
      </c>
      <c r="L602" s="67" t="s">
        <v>88</v>
      </c>
      <c r="M602" s="67" t="s">
        <v>136</v>
      </c>
      <c r="N602" s="67" t="s">
        <v>88</v>
      </c>
      <c r="O602" s="67"/>
      <c r="P602" s="17" t="s">
        <v>202</v>
      </c>
      <c r="Q602" s="17" t="s">
        <v>205</v>
      </c>
      <c r="R602" s="17" t="s">
        <v>815</v>
      </c>
      <c r="S602" s="17" t="s">
        <v>238</v>
      </c>
      <c r="T602" s="17" t="s">
        <v>239</v>
      </c>
      <c r="U602" s="17" t="s">
        <v>461</v>
      </c>
      <c r="V602" s="17" t="s">
        <v>2979</v>
      </c>
      <c r="W602" s="17" t="s">
        <v>4157</v>
      </c>
      <c r="X602" s="17" t="s">
        <v>4228</v>
      </c>
      <c r="Y602" s="17" t="s">
        <v>4229</v>
      </c>
      <c r="Z602" s="17" t="s">
        <v>75</v>
      </c>
      <c r="AA602" s="17" t="s">
        <v>76</v>
      </c>
      <c r="AB602" s="17" t="s">
        <v>55</v>
      </c>
      <c r="AC602" s="17" t="s">
        <v>36</v>
      </c>
      <c r="AD602" s="17" t="s">
        <v>56</v>
      </c>
      <c r="AE602" s="17" t="s">
        <v>4003</v>
      </c>
      <c r="AF602" s="17"/>
      <c r="AG602" s="17" t="s">
        <v>3213</v>
      </c>
      <c r="AH602" s="17" t="s">
        <v>871</v>
      </c>
      <c r="AI602" s="17" t="s">
        <v>363</v>
      </c>
      <c r="AJ602" s="17" t="s">
        <v>836</v>
      </c>
      <c r="AK602" s="17" t="s">
        <v>1053</v>
      </c>
      <c r="AL602" s="17" t="s">
        <v>833</v>
      </c>
      <c r="AM602" s="17" t="s">
        <v>101</v>
      </c>
      <c r="AN602" s="17" t="s">
        <v>3142</v>
      </c>
      <c r="AO602" s="17" t="s">
        <v>209</v>
      </c>
      <c r="AP602" s="17" t="s">
        <v>1060</v>
      </c>
      <c r="AQ602" s="17"/>
      <c r="AR602" s="17"/>
      <c r="AS602" s="17"/>
    </row>
    <row r="603" spans="1:45" ht="15" customHeight="1" x14ac:dyDescent="0.15">
      <c r="A603" s="13">
        <v>602</v>
      </c>
      <c r="B603" s="69" t="s">
        <v>4154</v>
      </c>
      <c r="C603" s="67" t="s">
        <v>35</v>
      </c>
      <c r="D603" s="67" t="s">
        <v>56</v>
      </c>
      <c r="E603" s="67" t="s">
        <v>36</v>
      </c>
      <c r="F603" s="67" t="s">
        <v>56</v>
      </c>
      <c r="G603" s="67" t="s">
        <v>41</v>
      </c>
      <c r="H603" s="67" t="s">
        <v>88</v>
      </c>
      <c r="I603" s="67" t="s">
        <v>38</v>
      </c>
      <c r="J603" s="67" t="s">
        <v>43</v>
      </c>
      <c r="K603" s="67" t="s">
        <v>88</v>
      </c>
      <c r="L603" s="67" t="s">
        <v>88</v>
      </c>
      <c r="M603" s="67" t="s">
        <v>39</v>
      </c>
      <c r="N603" s="67" t="s">
        <v>41</v>
      </c>
      <c r="O603" s="67"/>
      <c r="P603" s="17" t="s">
        <v>309</v>
      </c>
      <c r="Q603" s="17" t="s">
        <v>196</v>
      </c>
      <c r="R603" s="17" t="s">
        <v>410</v>
      </c>
      <c r="S603" s="17" t="s">
        <v>429</v>
      </c>
      <c r="T603" s="17" t="s">
        <v>430</v>
      </c>
      <c r="U603" s="17" t="s">
        <v>415</v>
      </c>
      <c r="V603" s="17" t="s">
        <v>101</v>
      </c>
      <c r="W603" s="17"/>
      <c r="X603" s="17"/>
      <c r="Y603" s="17" t="s">
        <v>4230</v>
      </c>
      <c r="Z603" s="17" t="s">
        <v>96</v>
      </c>
      <c r="AA603" s="17" t="s">
        <v>76</v>
      </c>
      <c r="AB603" s="17" t="s">
        <v>3962</v>
      </c>
      <c r="AC603" s="17" t="s">
        <v>36</v>
      </c>
      <c r="AD603" s="17" t="s">
        <v>56</v>
      </c>
      <c r="AE603" s="17" t="s">
        <v>4155</v>
      </c>
      <c r="AF603" s="17"/>
      <c r="AG603" s="17" t="s">
        <v>835</v>
      </c>
      <c r="AH603" s="17" t="s">
        <v>836</v>
      </c>
      <c r="AI603" s="17" t="s">
        <v>4156</v>
      </c>
      <c r="AJ603" s="17" t="s">
        <v>737</v>
      </c>
      <c r="AK603" s="17" t="s">
        <v>260</v>
      </c>
      <c r="AL603" s="17" t="s">
        <v>3256</v>
      </c>
      <c r="AM603" s="17" t="s">
        <v>361</v>
      </c>
      <c r="AN603" s="17" t="s">
        <v>459</v>
      </c>
      <c r="AO603" s="17" t="s">
        <v>1721</v>
      </c>
      <c r="AP603" s="17" t="s">
        <v>621</v>
      </c>
      <c r="AQ603" s="17"/>
      <c r="AR603" s="17"/>
      <c r="AS603" s="17"/>
    </row>
    <row r="604" spans="1:45" ht="15" customHeight="1" x14ac:dyDescent="0.15">
      <c r="A604" s="13">
        <v>603</v>
      </c>
      <c r="B604" s="69" t="s">
        <v>3880</v>
      </c>
      <c r="C604" s="67" t="s">
        <v>35</v>
      </c>
      <c r="D604" s="67" t="s">
        <v>56</v>
      </c>
      <c r="E604" s="67" t="s">
        <v>36</v>
      </c>
      <c r="F604" s="67" t="s">
        <v>56</v>
      </c>
      <c r="G604" s="67" t="s">
        <v>44</v>
      </c>
      <c r="H604" s="67" t="s">
        <v>43</v>
      </c>
      <c r="I604" s="67" t="s">
        <v>40</v>
      </c>
      <c r="J604" s="67" t="s">
        <v>68</v>
      </c>
      <c r="K604" s="67" t="s">
        <v>41</v>
      </c>
      <c r="L604" s="67" t="s">
        <v>67</v>
      </c>
      <c r="M604" s="67" t="s">
        <v>67</v>
      </c>
      <c r="N604" s="67" t="s">
        <v>200</v>
      </c>
      <c r="O604" s="67" t="s">
        <v>45</v>
      </c>
      <c r="P604" s="17" t="s">
        <v>683</v>
      </c>
      <c r="Q604" s="17" t="s">
        <v>3172</v>
      </c>
      <c r="R604" s="17" t="s">
        <v>79</v>
      </c>
      <c r="S604" s="17" t="s">
        <v>183</v>
      </c>
      <c r="T604" s="17" t="s">
        <v>4503</v>
      </c>
      <c r="U604" s="17" t="s">
        <v>115</v>
      </c>
      <c r="V604" s="17" t="s">
        <v>80</v>
      </c>
      <c r="W604" s="17" t="s">
        <v>4157</v>
      </c>
      <c r="X604" s="17" t="s">
        <v>3881</v>
      </c>
      <c r="Y604" s="17" t="s">
        <v>4231</v>
      </c>
      <c r="Z604" s="17" t="s">
        <v>53</v>
      </c>
      <c r="AA604" s="17" t="s">
        <v>142</v>
      </c>
      <c r="AB604" s="17" t="s">
        <v>126</v>
      </c>
      <c r="AC604" s="17" t="s">
        <v>56</v>
      </c>
      <c r="AD604" s="17" t="s">
        <v>36</v>
      </c>
      <c r="AE604" s="17" t="s">
        <v>4003</v>
      </c>
      <c r="AF604" s="17"/>
      <c r="AG604" s="17" t="s">
        <v>193</v>
      </c>
      <c r="AH604" s="17" t="s">
        <v>478</v>
      </c>
      <c r="AI604" s="17" t="s">
        <v>563</v>
      </c>
      <c r="AJ604" s="17" t="s">
        <v>77</v>
      </c>
      <c r="AK604" s="17" t="s">
        <v>131</v>
      </c>
      <c r="AL604" s="17" t="s">
        <v>95</v>
      </c>
      <c r="AM604" s="17" t="s">
        <v>171</v>
      </c>
      <c r="AN604" s="17" t="s">
        <v>333</v>
      </c>
      <c r="AO604" s="17" t="s">
        <v>187</v>
      </c>
      <c r="AP604" s="17" t="s">
        <v>161</v>
      </c>
      <c r="AQ604" s="17"/>
      <c r="AR604" s="17"/>
      <c r="AS604" s="17"/>
    </row>
    <row r="605" spans="1:45" ht="15" customHeight="1" x14ac:dyDescent="0.15">
      <c r="A605" s="13">
        <v>604</v>
      </c>
      <c r="B605" s="69" t="s">
        <v>5089</v>
      </c>
      <c r="C605" s="67" t="s">
        <v>35</v>
      </c>
      <c r="D605" s="67" t="s">
        <v>36</v>
      </c>
      <c r="E605" s="67" t="s">
        <v>36</v>
      </c>
      <c r="F605" s="67" t="s">
        <v>56</v>
      </c>
      <c r="G605" s="67" t="s">
        <v>42</v>
      </c>
      <c r="H605" s="67" t="s">
        <v>88</v>
      </c>
      <c r="I605" s="67" t="s">
        <v>136</v>
      </c>
      <c r="J605" s="67" t="s">
        <v>42</v>
      </c>
      <c r="K605" s="67" t="s">
        <v>88</v>
      </c>
      <c r="L605" s="67" t="s">
        <v>88</v>
      </c>
      <c r="M605" s="67" t="s">
        <v>88</v>
      </c>
      <c r="N605" s="67" t="s">
        <v>88</v>
      </c>
      <c r="O605" s="67">
        <v>0</v>
      </c>
      <c r="P605" s="17" t="s">
        <v>261</v>
      </c>
      <c r="Q605" s="17" t="s">
        <v>591</v>
      </c>
      <c r="R605" s="17" t="s">
        <v>338</v>
      </c>
      <c r="S605" s="17" t="s">
        <v>880</v>
      </c>
      <c r="T605" s="17" t="s">
        <v>3133</v>
      </c>
      <c r="U605" s="17" t="s">
        <v>1053</v>
      </c>
      <c r="V605" s="17" t="s">
        <v>240</v>
      </c>
      <c r="W605" s="17">
        <v>0</v>
      </c>
      <c r="X605" s="17" t="s">
        <v>5090</v>
      </c>
      <c r="Y605" s="17" t="s">
        <v>4238</v>
      </c>
      <c r="Z605" s="17" t="s">
        <v>75</v>
      </c>
      <c r="AA605" s="17" t="s">
        <v>76</v>
      </c>
      <c r="AB605" s="17" t="s">
        <v>55</v>
      </c>
      <c r="AC605" s="17" t="s">
        <v>36</v>
      </c>
      <c r="AD605" s="17" t="s">
        <v>56</v>
      </c>
      <c r="AE605" s="17"/>
      <c r="AF605" s="17"/>
      <c r="AG605" s="17" t="s">
        <v>4881</v>
      </c>
      <c r="AH605" s="17" t="s">
        <v>3767</v>
      </c>
      <c r="AI605" s="17" t="s">
        <v>5030</v>
      </c>
      <c r="AJ605" s="17" t="s">
        <v>5031</v>
      </c>
      <c r="AK605" s="17" t="s">
        <v>1056</v>
      </c>
      <c r="AL605" s="17" t="s">
        <v>1057</v>
      </c>
      <c r="AM605" s="17" t="s">
        <v>880</v>
      </c>
      <c r="AN605" s="17" t="s">
        <v>5091</v>
      </c>
      <c r="AO605" s="17" t="s">
        <v>418</v>
      </c>
      <c r="AP605" s="17">
        <v>0</v>
      </c>
      <c r="AQ605" s="17">
        <v>0</v>
      </c>
      <c r="AR605" s="17">
        <v>0</v>
      </c>
      <c r="AS605" s="17"/>
    </row>
    <row r="606" spans="1:45" ht="15" customHeight="1" x14ac:dyDescent="0.15">
      <c r="A606" s="13">
        <v>605</v>
      </c>
      <c r="B606" s="69" t="s">
        <v>34</v>
      </c>
      <c r="C606" s="67" t="s">
        <v>35</v>
      </c>
      <c r="D606" s="67" t="s">
        <v>36</v>
      </c>
      <c r="E606" s="67" t="s">
        <v>36</v>
      </c>
      <c r="F606" s="67" t="s">
        <v>36</v>
      </c>
      <c r="G606" s="67" t="s">
        <v>37</v>
      </c>
      <c r="H606" s="67" t="s">
        <v>38</v>
      </c>
      <c r="I606" s="67" t="s">
        <v>39</v>
      </c>
      <c r="J606" s="67" t="s">
        <v>40</v>
      </c>
      <c r="K606" s="67" t="s">
        <v>41</v>
      </c>
      <c r="L606" s="67" t="s">
        <v>42</v>
      </c>
      <c r="M606" s="67" t="s">
        <v>43</v>
      </c>
      <c r="N606" s="67" t="s">
        <v>44</v>
      </c>
      <c r="O606" s="67" t="s">
        <v>45</v>
      </c>
      <c r="P606" s="17" t="s">
        <v>46</v>
      </c>
      <c r="Q606" s="17" t="s">
        <v>47</v>
      </c>
      <c r="R606" s="17" t="s">
        <v>3344</v>
      </c>
      <c r="S606" s="17" t="s">
        <v>49</v>
      </c>
      <c r="T606" s="17" t="s">
        <v>50</v>
      </c>
      <c r="U606" s="17" t="s">
        <v>51</v>
      </c>
      <c r="V606" s="17" t="s">
        <v>52</v>
      </c>
      <c r="W606" s="17" t="s">
        <v>4158</v>
      </c>
      <c r="X606" s="17" t="s">
        <v>3434</v>
      </c>
      <c r="Y606" s="17" t="s">
        <v>4232</v>
      </c>
      <c r="Z606" s="17" t="s">
        <v>53</v>
      </c>
      <c r="AA606" s="17" t="s">
        <v>54</v>
      </c>
      <c r="AB606" s="17" t="s">
        <v>55</v>
      </c>
      <c r="AC606" s="17" t="s">
        <v>56</v>
      </c>
      <c r="AD606" s="17" t="s">
        <v>56</v>
      </c>
      <c r="AE606" s="17"/>
      <c r="AF606" s="17"/>
      <c r="AG606" s="17" t="s">
        <v>57</v>
      </c>
      <c r="AH606" s="17" t="s">
        <v>4639</v>
      </c>
      <c r="AI606" s="17" t="s">
        <v>4519</v>
      </c>
      <c r="AJ606" s="17" t="s">
        <v>60</v>
      </c>
      <c r="AK606" s="17" t="s">
        <v>61</v>
      </c>
      <c r="AL606" s="17" t="s">
        <v>62</v>
      </c>
      <c r="AM606" s="17" t="s">
        <v>3269</v>
      </c>
      <c r="AN606" s="17" t="s">
        <v>63</v>
      </c>
      <c r="AO606" s="17" t="s">
        <v>64</v>
      </c>
      <c r="AP606" s="17" t="s">
        <v>766</v>
      </c>
      <c r="AQ606" s="17"/>
      <c r="AR606" s="17"/>
      <c r="AS606" s="17"/>
    </row>
    <row r="607" spans="1:45" ht="15" customHeight="1" x14ac:dyDescent="0.15">
      <c r="A607" s="13">
        <v>606</v>
      </c>
      <c r="B607" s="69" t="s">
        <v>4743</v>
      </c>
      <c r="C607" s="67" t="s">
        <v>35</v>
      </c>
      <c r="D607" s="67" t="s">
        <v>36</v>
      </c>
      <c r="E607" s="67" t="s">
        <v>36</v>
      </c>
      <c r="F607" s="67" t="s">
        <v>66</v>
      </c>
      <c r="G607" s="67" t="s">
        <v>40</v>
      </c>
      <c r="H607" s="67" t="s">
        <v>43</v>
      </c>
      <c r="I607" s="67" t="s">
        <v>67</v>
      </c>
      <c r="J607" s="67" t="s">
        <v>42</v>
      </c>
      <c r="K607" s="67" t="s">
        <v>41</v>
      </c>
      <c r="L607" s="67" t="s">
        <v>88</v>
      </c>
      <c r="M607" s="67" t="s">
        <v>136</v>
      </c>
      <c r="N607" s="67" t="s">
        <v>88</v>
      </c>
      <c r="O607" s="67" t="s">
        <v>45</v>
      </c>
      <c r="P607" s="17" t="s">
        <v>4744</v>
      </c>
      <c r="Q607" s="17" t="s">
        <v>131</v>
      </c>
      <c r="R607" s="17" t="s">
        <v>95</v>
      </c>
      <c r="S607" s="17" t="s">
        <v>363</v>
      </c>
      <c r="T607" s="17" t="s">
        <v>101</v>
      </c>
      <c r="U607" s="17" t="s">
        <v>103</v>
      </c>
      <c r="V607" s="17" t="s">
        <v>909</v>
      </c>
      <c r="W607" s="17" t="s">
        <v>4164</v>
      </c>
      <c r="X607" s="17" t="s">
        <v>4745</v>
      </c>
      <c r="Y607" s="17" t="s">
        <v>4267</v>
      </c>
      <c r="Z607" s="17" t="s">
        <v>96</v>
      </c>
      <c r="AA607" s="17" t="s">
        <v>76</v>
      </c>
      <c r="AB607" s="17" t="s">
        <v>55</v>
      </c>
      <c r="AC607" s="17" t="s">
        <v>36</v>
      </c>
      <c r="AD607" s="17" t="s">
        <v>66</v>
      </c>
      <c r="AE607" s="17" t="s">
        <v>4746</v>
      </c>
      <c r="AF607" s="17"/>
      <c r="AG607" s="17" t="s">
        <v>279</v>
      </c>
      <c r="AH607" s="17" t="s">
        <v>3885</v>
      </c>
      <c r="AI607" s="17" t="s">
        <v>361</v>
      </c>
      <c r="AJ607" s="17" t="s">
        <v>1008</v>
      </c>
      <c r="AK607" s="17" t="s">
        <v>393</v>
      </c>
      <c r="AL607" s="17" t="s">
        <v>394</v>
      </c>
      <c r="AM607" s="17" t="s">
        <v>240</v>
      </c>
      <c r="AN607" s="17" t="s">
        <v>3432</v>
      </c>
      <c r="AO607" s="17" t="s">
        <v>1274</v>
      </c>
      <c r="AP607" s="17" t="s">
        <v>399</v>
      </c>
      <c r="AQ607" s="17"/>
      <c r="AR607" s="17"/>
      <c r="AS607" s="17"/>
    </row>
    <row r="608" spans="1:45" ht="15" customHeight="1" x14ac:dyDescent="0.15">
      <c r="A608" s="13">
        <v>607</v>
      </c>
      <c r="B608" s="69" t="s">
        <v>65</v>
      </c>
      <c r="C608" s="67" t="s">
        <v>35</v>
      </c>
      <c r="D608" s="67" t="s">
        <v>36</v>
      </c>
      <c r="E608" s="67" t="s">
        <v>36</v>
      </c>
      <c r="F608" s="67" t="s">
        <v>66</v>
      </c>
      <c r="G608" s="67" t="s">
        <v>67</v>
      </c>
      <c r="H608" s="67" t="s">
        <v>40</v>
      </c>
      <c r="I608" s="67" t="s">
        <v>44</v>
      </c>
      <c r="J608" s="67" t="s">
        <v>44</v>
      </c>
      <c r="K608" s="67" t="s">
        <v>68</v>
      </c>
      <c r="L608" s="67" t="s">
        <v>68</v>
      </c>
      <c r="M608" s="67" t="s">
        <v>44</v>
      </c>
      <c r="N608" s="67" t="s">
        <v>44</v>
      </c>
      <c r="O608" s="67"/>
      <c r="P608" s="17" t="s">
        <v>69</v>
      </c>
      <c r="Q608" s="17" t="s">
        <v>70</v>
      </c>
      <c r="R608" s="17" t="s">
        <v>71</v>
      </c>
      <c r="S608" s="17" t="s">
        <v>3022</v>
      </c>
      <c r="T608" s="17" t="s">
        <v>72</v>
      </c>
      <c r="U608" s="17" t="s">
        <v>3345</v>
      </c>
      <c r="V608" s="17" t="s">
        <v>74</v>
      </c>
      <c r="W608" s="17" t="s">
        <v>4158</v>
      </c>
      <c r="X608" s="17" t="s">
        <v>3435</v>
      </c>
      <c r="Y608" s="17" t="s">
        <v>4233</v>
      </c>
      <c r="Z608" s="17" t="s">
        <v>75</v>
      </c>
      <c r="AA608" s="17" t="s">
        <v>76</v>
      </c>
      <c r="AB608" s="17" t="s">
        <v>55</v>
      </c>
      <c r="AC608" s="17" t="s">
        <v>56</v>
      </c>
      <c r="AD608" s="17" t="s">
        <v>66</v>
      </c>
      <c r="AE608" s="17"/>
      <c r="AF608" s="17"/>
      <c r="AG608" s="17" t="s">
        <v>77</v>
      </c>
      <c r="AH608" s="17" t="s">
        <v>78</v>
      </c>
      <c r="AI608" s="17" t="s">
        <v>79</v>
      </c>
      <c r="AJ608" s="17" t="s">
        <v>80</v>
      </c>
      <c r="AK608" s="17" t="s">
        <v>81</v>
      </c>
      <c r="AL608" s="17" t="s">
        <v>82</v>
      </c>
      <c r="AM608" s="17" t="s">
        <v>83</v>
      </c>
      <c r="AN608" s="17" t="s">
        <v>4387</v>
      </c>
      <c r="AO608" s="17" t="s">
        <v>85</v>
      </c>
      <c r="AP608" s="17" t="s">
        <v>349</v>
      </c>
      <c r="AQ608" s="17"/>
      <c r="AR608" s="17"/>
      <c r="AS608" s="17"/>
    </row>
    <row r="609" spans="1:45" ht="15" customHeight="1" x14ac:dyDescent="0.15">
      <c r="A609" s="13">
        <v>608</v>
      </c>
      <c r="B609" s="69" t="s">
        <v>1276</v>
      </c>
      <c r="C609" s="67" t="s">
        <v>35</v>
      </c>
      <c r="D609" s="67" t="s">
        <v>56</v>
      </c>
      <c r="E609" s="67" t="s">
        <v>36</v>
      </c>
      <c r="F609" s="67" t="s">
        <v>56</v>
      </c>
      <c r="G609" s="67" t="s">
        <v>43</v>
      </c>
      <c r="H609" s="67" t="s">
        <v>39</v>
      </c>
      <c r="I609" s="67" t="s">
        <v>44</v>
      </c>
      <c r="J609" s="67" t="s">
        <v>39</v>
      </c>
      <c r="K609" s="67" t="s">
        <v>120</v>
      </c>
      <c r="L609" s="67" t="s">
        <v>87</v>
      </c>
      <c r="M609" s="67" t="s">
        <v>43</v>
      </c>
      <c r="N609" s="67" t="s">
        <v>39</v>
      </c>
      <c r="O609" s="67"/>
      <c r="P609" s="17" t="s">
        <v>603</v>
      </c>
      <c r="Q609" s="17" t="s">
        <v>4503</v>
      </c>
      <c r="R609" s="17" t="s">
        <v>446</v>
      </c>
      <c r="S609" s="17" t="s">
        <v>563</v>
      </c>
      <c r="T609" s="17" t="s">
        <v>1214</v>
      </c>
      <c r="U609" s="17" t="s">
        <v>402</v>
      </c>
      <c r="V609" s="17" t="s">
        <v>1278</v>
      </c>
      <c r="W609" s="17"/>
      <c r="X609" s="17"/>
      <c r="Y609" s="17" t="s">
        <v>4232</v>
      </c>
      <c r="Z609" s="17" t="s">
        <v>96</v>
      </c>
      <c r="AA609" s="17" t="s">
        <v>76</v>
      </c>
      <c r="AB609" s="17" t="s">
        <v>3962</v>
      </c>
      <c r="AC609" s="17" t="s">
        <v>56</v>
      </c>
      <c r="AD609" s="17" t="s">
        <v>56</v>
      </c>
      <c r="AE609" s="17" t="s">
        <v>4004</v>
      </c>
      <c r="AF609" s="17"/>
      <c r="AG609" s="17" t="s">
        <v>1215</v>
      </c>
      <c r="AH609" s="17" t="s">
        <v>1216</v>
      </c>
      <c r="AI609" s="17" t="s">
        <v>1217</v>
      </c>
      <c r="AJ609" s="17" t="s">
        <v>559</v>
      </c>
      <c r="AK609" s="17" t="s">
        <v>193</v>
      </c>
      <c r="AL609" s="17" t="s">
        <v>101</v>
      </c>
      <c r="AM609" s="17" t="s">
        <v>1217</v>
      </c>
      <c r="AN609" s="17" t="s">
        <v>1228</v>
      </c>
      <c r="AO609" s="17" t="s">
        <v>1047</v>
      </c>
      <c r="AP609" s="17" t="s">
        <v>464</v>
      </c>
      <c r="AQ609" s="17"/>
      <c r="AR609" s="17"/>
      <c r="AS609" s="17"/>
    </row>
    <row r="610" spans="1:45" ht="15" customHeight="1" x14ac:dyDescent="0.15">
      <c r="A610" s="13">
        <v>609</v>
      </c>
      <c r="B610" s="69" t="s">
        <v>86</v>
      </c>
      <c r="C610" s="67" t="s">
        <v>35</v>
      </c>
      <c r="D610" s="67" t="s">
        <v>56</v>
      </c>
      <c r="E610" s="67" t="s">
        <v>36</v>
      </c>
      <c r="F610" s="67" t="s">
        <v>66</v>
      </c>
      <c r="G610" s="67" t="s">
        <v>87</v>
      </c>
      <c r="H610" s="67" t="s">
        <v>88</v>
      </c>
      <c r="I610" s="67" t="s">
        <v>43</v>
      </c>
      <c r="J610" s="67" t="s">
        <v>67</v>
      </c>
      <c r="K610" s="67" t="s">
        <v>39</v>
      </c>
      <c r="L610" s="67" t="s">
        <v>43</v>
      </c>
      <c r="M610" s="67" t="s">
        <v>43</v>
      </c>
      <c r="N610" s="67" t="s">
        <v>38</v>
      </c>
      <c r="O610" s="67"/>
      <c r="P610" s="17" t="s">
        <v>89</v>
      </c>
      <c r="Q610" s="17" t="s">
        <v>90</v>
      </c>
      <c r="R610" s="17" t="s">
        <v>91</v>
      </c>
      <c r="S610" s="17" t="s">
        <v>92</v>
      </c>
      <c r="T610" s="17" t="s">
        <v>93</v>
      </c>
      <c r="U610" s="17" t="s">
        <v>94</v>
      </c>
      <c r="V610" s="17" t="s">
        <v>95</v>
      </c>
      <c r="W610" s="17"/>
      <c r="X610" s="17"/>
      <c r="Y610" s="17" t="s">
        <v>4234</v>
      </c>
      <c r="Z610" s="17" t="s">
        <v>96</v>
      </c>
      <c r="AA610" s="17" t="s">
        <v>54</v>
      </c>
      <c r="AB610" s="17" t="s">
        <v>55</v>
      </c>
      <c r="AC610" s="17" t="s">
        <v>36</v>
      </c>
      <c r="AD610" s="17" t="s">
        <v>56</v>
      </c>
      <c r="AE610" s="17"/>
      <c r="AF610" s="17"/>
      <c r="AG610" s="17" t="s">
        <v>97</v>
      </c>
      <c r="AH610" s="17" t="s">
        <v>98</v>
      </c>
      <c r="AI610" s="17" t="s">
        <v>99</v>
      </c>
      <c r="AJ610" s="17" t="s">
        <v>100</v>
      </c>
      <c r="AK610" s="17" t="s">
        <v>101</v>
      </c>
      <c r="AL610" s="17" t="s">
        <v>102</v>
      </c>
      <c r="AM610" s="17" t="s">
        <v>103</v>
      </c>
      <c r="AN610" s="17" t="s">
        <v>104</v>
      </c>
      <c r="AO610" s="17" t="s">
        <v>105</v>
      </c>
      <c r="AP610" s="17" t="s">
        <v>584</v>
      </c>
      <c r="AQ610" s="17"/>
      <c r="AR610" s="17"/>
      <c r="AS610" s="17"/>
    </row>
    <row r="611" spans="1:45" ht="15" customHeight="1" x14ac:dyDescent="0.15">
      <c r="A611" s="13">
        <v>610</v>
      </c>
      <c r="B611" s="69" t="s">
        <v>3813</v>
      </c>
      <c r="C611" s="67" t="s">
        <v>35</v>
      </c>
      <c r="D611" s="67" t="s">
        <v>56</v>
      </c>
      <c r="E611" s="67" t="s">
        <v>36</v>
      </c>
      <c r="F611" s="67" t="s">
        <v>66</v>
      </c>
      <c r="G611" s="67" t="s">
        <v>87</v>
      </c>
      <c r="H611" s="67" t="s">
        <v>88</v>
      </c>
      <c r="I611" s="67" t="s">
        <v>43</v>
      </c>
      <c r="J611" s="67" t="s">
        <v>67</v>
      </c>
      <c r="K611" s="67" t="s">
        <v>39</v>
      </c>
      <c r="L611" s="67" t="s">
        <v>43</v>
      </c>
      <c r="M611" s="67" t="s">
        <v>43</v>
      </c>
      <c r="N611" s="67" t="s">
        <v>38</v>
      </c>
      <c r="O611" s="67"/>
      <c r="P611" s="17" t="s">
        <v>89</v>
      </c>
      <c r="Q611" s="17" t="s">
        <v>90</v>
      </c>
      <c r="R611" s="17" t="s">
        <v>91</v>
      </c>
      <c r="S611" s="17" t="s">
        <v>92</v>
      </c>
      <c r="T611" s="17" t="s">
        <v>93</v>
      </c>
      <c r="U611" s="17" t="s">
        <v>94</v>
      </c>
      <c r="V611" s="17" t="s">
        <v>95</v>
      </c>
      <c r="W611" s="17" t="s">
        <v>4159</v>
      </c>
      <c r="X611" s="17"/>
      <c r="Y611" s="17" t="s">
        <v>4234</v>
      </c>
      <c r="Z611" s="17" t="s">
        <v>96</v>
      </c>
      <c r="AA611" s="17" t="s">
        <v>54</v>
      </c>
      <c r="AB611" s="17" t="s">
        <v>55</v>
      </c>
      <c r="AC611" s="17" t="s">
        <v>36</v>
      </c>
      <c r="AD611" s="17" t="s">
        <v>56</v>
      </c>
      <c r="AE611" s="17" t="s">
        <v>4005</v>
      </c>
      <c r="AF611" s="17"/>
      <c r="AG611" s="17" t="s">
        <v>97</v>
      </c>
      <c r="AH611" s="17" t="s">
        <v>98</v>
      </c>
      <c r="AI611" s="17" t="s">
        <v>99</v>
      </c>
      <c r="AJ611" s="17" t="s">
        <v>100</v>
      </c>
      <c r="AK611" s="17" t="s">
        <v>101</v>
      </c>
      <c r="AL611" s="17" t="s">
        <v>102</v>
      </c>
      <c r="AM611" s="17" t="s">
        <v>103</v>
      </c>
      <c r="AN611" s="17" t="s">
        <v>104</v>
      </c>
      <c r="AO611" s="17" t="s">
        <v>105</v>
      </c>
      <c r="AP611" s="17" t="s">
        <v>584</v>
      </c>
      <c r="AQ611" s="17"/>
      <c r="AR611" s="17"/>
      <c r="AS611" s="17"/>
    </row>
    <row r="612" spans="1:45" ht="15" customHeight="1" x14ac:dyDescent="0.15">
      <c r="A612" s="13">
        <v>611</v>
      </c>
      <c r="B612" s="69" t="s">
        <v>4006</v>
      </c>
      <c r="C612" s="67" t="s">
        <v>35</v>
      </c>
      <c r="D612" s="67" t="s">
        <v>36</v>
      </c>
      <c r="E612" s="67" t="s">
        <v>36</v>
      </c>
      <c r="F612" s="67" t="s">
        <v>36</v>
      </c>
      <c r="G612" s="67" t="s">
        <v>44</v>
      </c>
      <c r="H612" s="67" t="s">
        <v>41</v>
      </c>
      <c r="I612" s="67" t="s">
        <v>38</v>
      </c>
      <c r="J612" s="67" t="s">
        <v>43</v>
      </c>
      <c r="K612" s="67" t="s">
        <v>38</v>
      </c>
      <c r="L612" s="67" t="s">
        <v>42</v>
      </c>
      <c r="M612" s="67" t="s">
        <v>88</v>
      </c>
      <c r="N612" s="67" t="s">
        <v>42</v>
      </c>
      <c r="O612" s="67"/>
      <c r="P612" s="17" t="s">
        <v>4387</v>
      </c>
      <c r="Q612" s="17" t="s">
        <v>287</v>
      </c>
      <c r="R612" s="17" t="s">
        <v>600</v>
      </c>
      <c r="S612" s="17" t="s">
        <v>193</v>
      </c>
      <c r="T612" s="17" t="s">
        <v>644</v>
      </c>
      <c r="U612" s="17" t="s">
        <v>876</v>
      </c>
      <c r="V612" s="17" t="s">
        <v>1593</v>
      </c>
      <c r="W612" s="17" t="s">
        <v>4160</v>
      </c>
      <c r="X612" s="17" t="s">
        <v>4007</v>
      </c>
      <c r="Y612" s="17" t="s">
        <v>4235</v>
      </c>
      <c r="Z612" s="17" t="s">
        <v>191</v>
      </c>
      <c r="AA612" s="17" t="s">
        <v>76</v>
      </c>
      <c r="AB612" s="17" t="s">
        <v>55</v>
      </c>
      <c r="AC612" s="17" t="s">
        <v>56</v>
      </c>
      <c r="AD612" s="17" t="s">
        <v>56</v>
      </c>
      <c r="AE612" s="17" t="s">
        <v>4008</v>
      </c>
      <c r="AF612" s="17"/>
      <c r="AG612" s="17" t="s">
        <v>131</v>
      </c>
      <c r="AH612" s="17" t="s">
        <v>706</v>
      </c>
      <c r="AI612" s="17" t="s">
        <v>196</v>
      </c>
      <c r="AJ612" s="17" t="s">
        <v>236</v>
      </c>
      <c r="AK612" s="17" t="s">
        <v>415</v>
      </c>
      <c r="AL612" s="17" t="s">
        <v>879</v>
      </c>
      <c r="AM612" s="17" t="s">
        <v>4009</v>
      </c>
      <c r="AN612" s="17" t="s">
        <v>3795</v>
      </c>
      <c r="AO612" s="17" t="s">
        <v>295</v>
      </c>
      <c r="AP612" s="17" t="s">
        <v>862</v>
      </c>
      <c r="AQ612" s="17"/>
      <c r="AR612" s="17"/>
      <c r="AS612" s="17"/>
    </row>
    <row r="613" spans="1:45" ht="15" customHeight="1" x14ac:dyDescent="0.15">
      <c r="A613" s="13">
        <v>612</v>
      </c>
      <c r="B613" s="69" t="s">
        <v>106</v>
      </c>
      <c r="C613" s="67" t="s">
        <v>35</v>
      </c>
      <c r="D613" s="67" t="s">
        <v>36</v>
      </c>
      <c r="E613" s="67" t="s">
        <v>36</v>
      </c>
      <c r="F613" s="67" t="s">
        <v>66</v>
      </c>
      <c r="G613" s="67" t="s">
        <v>87</v>
      </c>
      <c r="H613" s="67" t="s">
        <v>39</v>
      </c>
      <c r="I613" s="67" t="s">
        <v>40</v>
      </c>
      <c r="J613" s="67" t="s">
        <v>41</v>
      </c>
      <c r="K613" s="67" t="s">
        <v>43</v>
      </c>
      <c r="L613" s="67" t="s">
        <v>41</v>
      </c>
      <c r="M613" s="67" t="s">
        <v>42</v>
      </c>
      <c r="N613" s="67" t="s">
        <v>87</v>
      </c>
      <c r="O613" s="67"/>
      <c r="P613" s="17" t="s">
        <v>107</v>
      </c>
      <c r="Q613" s="17" t="s">
        <v>108</v>
      </c>
      <c r="R613" s="17" t="s">
        <v>3269</v>
      </c>
      <c r="S613" s="17" t="s">
        <v>109</v>
      </c>
      <c r="T613" s="17" t="s">
        <v>110</v>
      </c>
      <c r="U613" s="17" t="s">
        <v>79</v>
      </c>
      <c r="V613" s="17" t="s">
        <v>111</v>
      </c>
      <c r="W613" s="17" t="s">
        <v>4157</v>
      </c>
      <c r="X613" s="17" t="s">
        <v>3436</v>
      </c>
      <c r="Y613" s="17" t="s">
        <v>4236</v>
      </c>
      <c r="Z613" s="17" t="s">
        <v>75</v>
      </c>
      <c r="AA613" s="17" t="s">
        <v>76</v>
      </c>
      <c r="AB613" s="17" t="s">
        <v>55</v>
      </c>
      <c r="AC613" s="17" t="s">
        <v>56</v>
      </c>
      <c r="AD613" s="17" t="s">
        <v>56</v>
      </c>
      <c r="AE613" s="17"/>
      <c r="AF613" s="17"/>
      <c r="AG613" s="17" t="s">
        <v>112</v>
      </c>
      <c r="AH613" s="17" t="s">
        <v>113</v>
      </c>
      <c r="AI613" s="17" t="s">
        <v>114</v>
      </c>
      <c r="AJ613" s="17" t="s">
        <v>111</v>
      </c>
      <c r="AK613" s="17" t="s">
        <v>115</v>
      </c>
      <c r="AL613" s="17" t="s">
        <v>116</v>
      </c>
      <c r="AM613" s="17" t="s">
        <v>117</v>
      </c>
      <c r="AN613" s="17" t="s">
        <v>118</v>
      </c>
      <c r="AO613" s="17" t="s">
        <v>105</v>
      </c>
      <c r="AP613" s="17" t="s">
        <v>161</v>
      </c>
      <c r="AQ613" s="17"/>
      <c r="AR613" s="17"/>
      <c r="AS613" s="17"/>
    </row>
    <row r="614" spans="1:45" ht="15" customHeight="1" x14ac:dyDescent="0.15">
      <c r="A614" s="13">
        <v>613</v>
      </c>
      <c r="B614" s="69" t="s">
        <v>5318</v>
      </c>
      <c r="C614" s="67" t="s">
        <v>35</v>
      </c>
      <c r="D614" s="67" t="s">
        <v>36</v>
      </c>
      <c r="E614" s="67" t="s">
        <v>36</v>
      </c>
      <c r="F614" s="67" t="s">
        <v>66</v>
      </c>
      <c r="G614" s="67" t="s">
        <v>87</v>
      </c>
      <c r="H614" s="67" t="s">
        <v>39</v>
      </c>
      <c r="I614" s="67" t="s">
        <v>40</v>
      </c>
      <c r="J614" s="67" t="s">
        <v>41</v>
      </c>
      <c r="K614" s="67" t="s">
        <v>43</v>
      </c>
      <c r="L614" s="67" t="s">
        <v>41</v>
      </c>
      <c r="M614" s="67" t="s">
        <v>42</v>
      </c>
      <c r="N614" s="67" t="s">
        <v>87</v>
      </c>
      <c r="O614" s="67"/>
      <c r="P614" s="17" t="s">
        <v>107</v>
      </c>
      <c r="Q614" s="17" t="s">
        <v>108</v>
      </c>
      <c r="R614" s="17" t="s">
        <v>3269</v>
      </c>
      <c r="S614" s="17" t="s">
        <v>109</v>
      </c>
      <c r="T614" s="17" t="s">
        <v>110</v>
      </c>
      <c r="U614" s="17" t="s">
        <v>79</v>
      </c>
      <c r="V614" s="17" t="s">
        <v>111</v>
      </c>
      <c r="W614" s="17" t="s">
        <v>4157</v>
      </c>
      <c r="X614" s="17"/>
      <c r="Y614" s="17" t="s">
        <v>4236</v>
      </c>
      <c r="Z614" s="17" t="s">
        <v>75</v>
      </c>
      <c r="AA614" s="17" t="s">
        <v>76</v>
      </c>
      <c r="AB614" s="17" t="s">
        <v>55</v>
      </c>
      <c r="AC614" s="17" t="s">
        <v>56</v>
      </c>
      <c r="AD614" s="17" t="s">
        <v>56</v>
      </c>
      <c r="AE614" s="17"/>
      <c r="AF614" s="17"/>
      <c r="AG614" s="17" t="s">
        <v>112</v>
      </c>
      <c r="AH614" s="17" t="s">
        <v>113</v>
      </c>
      <c r="AI614" s="17" t="s">
        <v>114</v>
      </c>
      <c r="AJ614" s="17" t="s">
        <v>111</v>
      </c>
      <c r="AK614" s="17" t="s">
        <v>115</v>
      </c>
      <c r="AL614" s="17" t="s">
        <v>116</v>
      </c>
      <c r="AM614" s="17" t="s">
        <v>117</v>
      </c>
      <c r="AN614" s="17" t="s">
        <v>118</v>
      </c>
      <c r="AO614" s="17" t="s">
        <v>105</v>
      </c>
      <c r="AP614" s="17" t="s">
        <v>161</v>
      </c>
      <c r="AQ614" s="17"/>
      <c r="AR614" s="17"/>
      <c r="AS614" s="17"/>
    </row>
    <row r="615" spans="1:45" ht="15" customHeight="1" x14ac:dyDescent="0.15">
      <c r="A615" s="13">
        <v>614</v>
      </c>
      <c r="B615" s="69" t="s">
        <v>119</v>
      </c>
      <c r="C615" s="67" t="s">
        <v>35</v>
      </c>
      <c r="D615" s="67" t="s">
        <v>36</v>
      </c>
      <c r="E615" s="67" t="s">
        <v>56</v>
      </c>
      <c r="F615" s="67" t="s">
        <v>36</v>
      </c>
      <c r="G615" s="67" t="s">
        <v>43</v>
      </c>
      <c r="H615" s="67" t="s">
        <v>42</v>
      </c>
      <c r="I615" s="67" t="s">
        <v>39</v>
      </c>
      <c r="J615" s="67" t="s">
        <v>38</v>
      </c>
      <c r="K615" s="67" t="s">
        <v>43</v>
      </c>
      <c r="L615" s="67" t="s">
        <v>43</v>
      </c>
      <c r="M615" s="67" t="s">
        <v>120</v>
      </c>
      <c r="N615" s="67" t="s">
        <v>88</v>
      </c>
      <c r="O615" s="67"/>
      <c r="P615" s="17" t="s">
        <v>62</v>
      </c>
      <c r="Q615" s="17" t="s">
        <v>121</v>
      </c>
      <c r="R615" s="17" t="s">
        <v>122</v>
      </c>
      <c r="S615" s="17" t="s">
        <v>123</v>
      </c>
      <c r="T615" s="17" t="s">
        <v>4640</v>
      </c>
      <c r="U615" s="17" t="s">
        <v>124</v>
      </c>
      <c r="V615" s="17" t="s">
        <v>125</v>
      </c>
      <c r="W615" s="17"/>
      <c r="X615" s="17" t="s">
        <v>3437</v>
      </c>
      <c r="Y615" s="17" t="s">
        <v>4237</v>
      </c>
      <c r="Z615" s="17" t="s">
        <v>96</v>
      </c>
      <c r="AA615" s="17" t="s">
        <v>76</v>
      </c>
      <c r="AB615" s="17" t="s">
        <v>126</v>
      </c>
      <c r="AC615" s="17" t="s">
        <v>36</v>
      </c>
      <c r="AD615" s="17" t="s">
        <v>56</v>
      </c>
      <c r="AE615" s="17"/>
      <c r="AF615" s="17"/>
      <c r="AG615" s="17" t="s">
        <v>127</v>
      </c>
      <c r="AH615" s="17" t="s">
        <v>128</v>
      </c>
      <c r="AI615" s="17" t="s">
        <v>129</v>
      </c>
      <c r="AJ615" s="17" t="s">
        <v>101</v>
      </c>
      <c r="AK615" s="17" t="s">
        <v>130</v>
      </c>
      <c r="AL615" s="17" t="s">
        <v>131</v>
      </c>
      <c r="AM615" s="17" t="s">
        <v>132</v>
      </c>
      <c r="AN615" s="17" t="s">
        <v>133</v>
      </c>
      <c r="AO615" s="17" t="s">
        <v>134</v>
      </c>
      <c r="AP615" s="17" t="s">
        <v>766</v>
      </c>
      <c r="AQ615" s="17"/>
      <c r="AR615" s="17"/>
      <c r="AS615" s="17"/>
    </row>
    <row r="616" spans="1:45" ht="15" customHeight="1" x14ac:dyDescent="0.15">
      <c r="A616" s="13">
        <v>615</v>
      </c>
      <c r="B616" s="69" t="s">
        <v>4747</v>
      </c>
      <c r="C616" s="67" t="s">
        <v>35</v>
      </c>
      <c r="D616" s="67" t="s">
        <v>36</v>
      </c>
      <c r="E616" s="67" t="s">
        <v>36</v>
      </c>
      <c r="F616" s="67" t="s">
        <v>36</v>
      </c>
      <c r="G616" s="67" t="s">
        <v>200</v>
      </c>
      <c r="H616" s="67" t="s">
        <v>200</v>
      </c>
      <c r="I616" s="67" t="s">
        <v>37</v>
      </c>
      <c r="J616" s="67" t="s">
        <v>41</v>
      </c>
      <c r="K616" s="67" t="s">
        <v>42</v>
      </c>
      <c r="L616" s="67" t="s">
        <v>120</v>
      </c>
      <c r="M616" s="67" t="s">
        <v>88</v>
      </c>
      <c r="N616" s="67" t="s">
        <v>120</v>
      </c>
      <c r="O616" s="67"/>
      <c r="P616" s="17" t="s">
        <v>674</v>
      </c>
      <c r="Q616" s="17" t="s">
        <v>1642</v>
      </c>
      <c r="R616" s="17" t="s">
        <v>144</v>
      </c>
      <c r="S616" s="17" t="s">
        <v>1241</v>
      </c>
      <c r="T616" s="17" t="s">
        <v>1115</v>
      </c>
      <c r="U616" s="17" t="s">
        <v>411</v>
      </c>
      <c r="V616" s="17" t="s">
        <v>196</v>
      </c>
      <c r="W616" s="17" t="s">
        <v>4159</v>
      </c>
      <c r="X616" s="17"/>
      <c r="Y616" s="17" t="s">
        <v>4327</v>
      </c>
      <c r="Z616" s="17" t="s">
        <v>96</v>
      </c>
      <c r="AA616" s="17" t="s">
        <v>76</v>
      </c>
      <c r="AB616" s="17" t="s">
        <v>55</v>
      </c>
      <c r="AC616" s="17" t="s">
        <v>56</v>
      </c>
      <c r="AD616" s="17" t="s">
        <v>56</v>
      </c>
      <c r="AE616" s="17" t="s">
        <v>4005</v>
      </c>
      <c r="AF616" s="17"/>
      <c r="AG616" s="17" t="s">
        <v>4748</v>
      </c>
      <c r="AH616" s="17" t="s">
        <v>240</v>
      </c>
      <c r="AI616" s="17" t="s">
        <v>949</v>
      </c>
      <c r="AJ616" s="17" t="s">
        <v>4749</v>
      </c>
      <c r="AK616" s="17" t="s">
        <v>131</v>
      </c>
      <c r="AL616" s="17" t="s">
        <v>1266</v>
      </c>
      <c r="AM616" s="17" t="s">
        <v>429</v>
      </c>
      <c r="AN616" s="17" t="s">
        <v>416</v>
      </c>
      <c r="AO616" s="17" t="s">
        <v>1166</v>
      </c>
      <c r="AP616" s="17" t="s">
        <v>806</v>
      </c>
      <c r="AQ616" s="17"/>
      <c r="AR616" s="17"/>
      <c r="AS616" s="17"/>
    </row>
    <row r="617" spans="1:45" ht="15" customHeight="1" x14ac:dyDescent="0.15">
      <c r="A617" s="13">
        <v>616</v>
      </c>
      <c r="B617" s="69" t="s">
        <v>135</v>
      </c>
      <c r="C617" s="67" t="s">
        <v>35</v>
      </c>
      <c r="D617" s="67" t="s">
        <v>36</v>
      </c>
      <c r="E617" s="67" t="s">
        <v>36</v>
      </c>
      <c r="F617" s="67" t="s">
        <v>56</v>
      </c>
      <c r="G617" s="67" t="s">
        <v>37</v>
      </c>
      <c r="H617" s="67" t="s">
        <v>42</v>
      </c>
      <c r="I617" s="67" t="s">
        <v>44</v>
      </c>
      <c r="J617" s="67" t="s">
        <v>39</v>
      </c>
      <c r="K617" s="67" t="s">
        <v>120</v>
      </c>
      <c r="L617" s="67" t="s">
        <v>43</v>
      </c>
      <c r="M617" s="67" t="s">
        <v>136</v>
      </c>
      <c r="N617" s="67" t="s">
        <v>43</v>
      </c>
      <c r="O617" s="67" t="s">
        <v>45</v>
      </c>
      <c r="P617" s="17" t="s">
        <v>137</v>
      </c>
      <c r="Q617" s="17" t="s">
        <v>3438</v>
      </c>
      <c r="R617" s="17" t="s">
        <v>139</v>
      </c>
      <c r="S617" s="17" t="s">
        <v>57</v>
      </c>
      <c r="T617" s="17" t="s">
        <v>4520</v>
      </c>
      <c r="U617" s="17" t="s">
        <v>140</v>
      </c>
      <c r="V617" s="17" t="s">
        <v>141</v>
      </c>
      <c r="W617" s="17"/>
      <c r="X617" s="17"/>
      <c r="Y617" s="17" t="s">
        <v>4238</v>
      </c>
      <c r="Z617" s="17" t="s">
        <v>75</v>
      </c>
      <c r="AA617" s="17" t="s">
        <v>142</v>
      </c>
      <c r="AB617" s="17" t="s">
        <v>3962</v>
      </c>
      <c r="AC617" s="17" t="s">
        <v>66</v>
      </c>
      <c r="AD617" s="17" t="s">
        <v>56</v>
      </c>
      <c r="AE617" s="17" t="s">
        <v>4010</v>
      </c>
      <c r="AF617" s="17"/>
      <c r="AG617" s="17" t="s">
        <v>144</v>
      </c>
      <c r="AH617" s="17" t="s">
        <v>145</v>
      </c>
      <c r="AI617" s="17" t="s">
        <v>146</v>
      </c>
      <c r="AJ617" s="17" t="s">
        <v>147</v>
      </c>
      <c r="AK617" s="17" t="s">
        <v>148</v>
      </c>
      <c r="AL617" s="17" t="s">
        <v>149</v>
      </c>
      <c r="AM617" s="17" t="s">
        <v>3316</v>
      </c>
      <c r="AN617" s="17" t="s">
        <v>151</v>
      </c>
      <c r="AO617" s="17" t="s">
        <v>64</v>
      </c>
      <c r="AP617" s="17" t="s">
        <v>349</v>
      </c>
      <c r="AQ617" s="17"/>
      <c r="AR617" s="17"/>
      <c r="AS617" s="17"/>
    </row>
    <row r="618" spans="1:45" ht="15" customHeight="1" x14ac:dyDescent="0.15">
      <c r="A618" s="13">
        <v>617</v>
      </c>
      <c r="B618" s="69" t="s">
        <v>152</v>
      </c>
      <c r="C618" s="67" t="s">
        <v>35</v>
      </c>
      <c r="D618" s="67" t="s">
        <v>36</v>
      </c>
      <c r="E618" s="67" t="s">
        <v>36</v>
      </c>
      <c r="F618" s="67" t="s">
        <v>36</v>
      </c>
      <c r="G618" s="67" t="s">
        <v>37</v>
      </c>
      <c r="H618" s="67" t="s">
        <v>42</v>
      </c>
      <c r="I618" s="67" t="s">
        <v>44</v>
      </c>
      <c r="J618" s="67" t="s">
        <v>39</v>
      </c>
      <c r="K618" s="67" t="s">
        <v>120</v>
      </c>
      <c r="L618" s="67" t="s">
        <v>43</v>
      </c>
      <c r="M618" s="67" t="s">
        <v>136</v>
      </c>
      <c r="N618" s="67" t="s">
        <v>43</v>
      </c>
      <c r="O618" s="67" t="s">
        <v>45</v>
      </c>
      <c r="P618" s="17" t="s">
        <v>137</v>
      </c>
      <c r="Q618" s="17" t="s">
        <v>3438</v>
      </c>
      <c r="R618" s="17" t="s">
        <v>139</v>
      </c>
      <c r="S618" s="17" t="s">
        <v>57</v>
      </c>
      <c r="T618" s="17" t="s">
        <v>4520</v>
      </c>
      <c r="U618" s="17" t="s">
        <v>140</v>
      </c>
      <c r="V618" s="17" t="s">
        <v>141</v>
      </c>
      <c r="W618" s="17" t="s">
        <v>4157</v>
      </c>
      <c r="X618" s="17" t="s">
        <v>3439</v>
      </c>
      <c r="Y618" s="17" t="s">
        <v>4233</v>
      </c>
      <c r="Z618" s="17" t="s">
        <v>75</v>
      </c>
      <c r="AA618" s="17" t="s">
        <v>142</v>
      </c>
      <c r="AB618" s="17" t="s">
        <v>3962</v>
      </c>
      <c r="AC618" s="17" t="s">
        <v>66</v>
      </c>
      <c r="AD618" s="17" t="s">
        <v>56</v>
      </c>
      <c r="AE618" s="17"/>
      <c r="AF618" s="17"/>
      <c r="AG618" s="17" t="s">
        <v>144</v>
      </c>
      <c r="AH618" s="17" t="s">
        <v>145</v>
      </c>
      <c r="AI618" s="17" t="s">
        <v>146</v>
      </c>
      <c r="AJ618" s="17" t="s">
        <v>147</v>
      </c>
      <c r="AK618" s="17" t="s">
        <v>148</v>
      </c>
      <c r="AL618" s="17" t="s">
        <v>149</v>
      </c>
      <c r="AM618" s="17" t="s">
        <v>3316</v>
      </c>
      <c r="AN618" s="17" t="s">
        <v>151</v>
      </c>
      <c r="AO618" s="17" t="s">
        <v>64</v>
      </c>
      <c r="AP618" s="17" t="s">
        <v>349</v>
      </c>
      <c r="AQ618" s="17"/>
      <c r="AR618" s="17"/>
      <c r="AS618" s="17"/>
    </row>
    <row r="619" spans="1:45" ht="15" customHeight="1" x14ac:dyDescent="0.15">
      <c r="A619" s="13">
        <v>618</v>
      </c>
      <c r="B619" s="69" t="s">
        <v>153</v>
      </c>
      <c r="C619" s="67" t="s">
        <v>35</v>
      </c>
      <c r="D619" s="67" t="s">
        <v>56</v>
      </c>
      <c r="E619" s="67" t="s">
        <v>66</v>
      </c>
      <c r="F619" s="67" t="s">
        <v>36</v>
      </c>
      <c r="G619" s="67" t="s">
        <v>40</v>
      </c>
      <c r="H619" s="67" t="s">
        <v>42</v>
      </c>
      <c r="I619" s="67" t="s">
        <v>44</v>
      </c>
      <c r="J619" s="67" t="s">
        <v>40</v>
      </c>
      <c r="K619" s="67" t="s">
        <v>67</v>
      </c>
      <c r="L619" s="67" t="s">
        <v>87</v>
      </c>
      <c r="M619" s="67" t="s">
        <v>41</v>
      </c>
      <c r="N619" s="67" t="s">
        <v>67</v>
      </c>
      <c r="O619" s="67"/>
      <c r="P619" s="17" t="s">
        <v>72</v>
      </c>
      <c r="Q619" s="17" t="s">
        <v>79</v>
      </c>
      <c r="R619" s="17" t="s">
        <v>3345</v>
      </c>
      <c r="S619" s="17" t="s">
        <v>115</v>
      </c>
      <c r="T619" s="17" t="s">
        <v>154</v>
      </c>
      <c r="U619" s="17" t="s">
        <v>81</v>
      </c>
      <c r="V619" s="17" t="s">
        <v>4161</v>
      </c>
      <c r="W619" s="17"/>
      <c r="X619" s="17"/>
      <c r="Y619" s="17" t="s">
        <v>4239</v>
      </c>
      <c r="Z619" s="17" t="s">
        <v>75</v>
      </c>
      <c r="AA619" s="17" t="s">
        <v>142</v>
      </c>
      <c r="AB619" s="17" t="s">
        <v>3962</v>
      </c>
      <c r="AC619" s="17" t="s">
        <v>56</v>
      </c>
      <c r="AD619" s="17" t="s">
        <v>56</v>
      </c>
      <c r="AE619" s="17"/>
      <c r="AF619" s="17"/>
      <c r="AG619" s="17" t="s">
        <v>131</v>
      </c>
      <c r="AH619" s="17" t="s">
        <v>95</v>
      </c>
      <c r="AI619" s="17" t="s">
        <v>156</v>
      </c>
      <c r="AJ619" s="17" t="s">
        <v>157</v>
      </c>
      <c r="AK619" s="17" t="s">
        <v>158</v>
      </c>
      <c r="AL619" s="17" t="s">
        <v>159</v>
      </c>
      <c r="AM619" s="17" t="s">
        <v>79</v>
      </c>
      <c r="AN619" s="17" t="s">
        <v>160</v>
      </c>
      <c r="AO619" s="17" t="s">
        <v>161</v>
      </c>
      <c r="AP619" s="17" t="s">
        <v>349</v>
      </c>
      <c r="AQ619" s="17"/>
      <c r="AR619" s="17"/>
      <c r="AS619" s="17"/>
    </row>
    <row r="620" spans="1:45" ht="15" customHeight="1" x14ac:dyDescent="0.15">
      <c r="A620" s="13">
        <v>619</v>
      </c>
      <c r="B620" s="69" t="s">
        <v>4388</v>
      </c>
      <c r="C620" s="67" t="s">
        <v>35</v>
      </c>
      <c r="D620" s="67" t="s">
        <v>36</v>
      </c>
      <c r="E620" s="67" t="s">
        <v>36</v>
      </c>
      <c r="F620" s="67" t="s">
        <v>56</v>
      </c>
      <c r="G620" s="67" t="s">
        <v>40</v>
      </c>
      <c r="H620" s="67" t="s">
        <v>41</v>
      </c>
      <c r="I620" s="67" t="s">
        <v>41</v>
      </c>
      <c r="J620" s="67" t="s">
        <v>68</v>
      </c>
      <c r="K620" s="67" t="s">
        <v>67</v>
      </c>
      <c r="L620" s="67" t="s">
        <v>44</v>
      </c>
      <c r="M620" s="67" t="s">
        <v>43</v>
      </c>
      <c r="N620" s="67" t="s">
        <v>43</v>
      </c>
      <c r="O620" s="67"/>
      <c r="P620" s="17" t="s">
        <v>715</v>
      </c>
      <c r="Q620" s="17" t="s">
        <v>79</v>
      </c>
      <c r="R620" s="17" t="s">
        <v>4639</v>
      </c>
      <c r="S620" s="17" t="s">
        <v>115</v>
      </c>
      <c r="T620" s="17" t="s">
        <v>309</v>
      </c>
      <c r="U620" s="17" t="s">
        <v>202</v>
      </c>
      <c r="V620" s="17" t="s">
        <v>80</v>
      </c>
      <c r="W620" s="17" t="s">
        <v>4157</v>
      </c>
      <c r="X620" s="17" t="s">
        <v>4389</v>
      </c>
      <c r="Y620" s="17" t="s">
        <v>4238</v>
      </c>
      <c r="Z620" s="17" t="s">
        <v>53</v>
      </c>
      <c r="AA620" s="17" t="s">
        <v>76</v>
      </c>
      <c r="AB620" s="17" t="s">
        <v>55</v>
      </c>
      <c r="AC620" s="17" t="s">
        <v>56</v>
      </c>
      <c r="AD620" s="17" t="s">
        <v>56</v>
      </c>
      <c r="AE620" s="17" t="s">
        <v>4003</v>
      </c>
      <c r="AF620" s="17"/>
      <c r="AG620" s="17" t="s">
        <v>131</v>
      </c>
      <c r="AH620" s="17" t="s">
        <v>95</v>
      </c>
      <c r="AI620" s="17" t="s">
        <v>196</v>
      </c>
      <c r="AJ620" s="17" t="s">
        <v>193</v>
      </c>
      <c r="AK620" s="17" t="s">
        <v>205</v>
      </c>
      <c r="AL620" s="17" t="s">
        <v>94</v>
      </c>
      <c r="AM620" s="17" t="s">
        <v>171</v>
      </c>
      <c r="AN620" s="17" t="s">
        <v>168</v>
      </c>
      <c r="AO620" s="17" t="s">
        <v>161</v>
      </c>
      <c r="AP620" s="17" t="s">
        <v>209</v>
      </c>
      <c r="AQ620" s="17"/>
      <c r="AR620" s="17"/>
      <c r="AS620" s="17"/>
    </row>
    <row r="621" spans="1:45" ht="15" customHeight="1" x14ac:dyDescent="0.15">
      <c r="A621" s="13">
        <v>620</v>
      </c>
      <c r="B621" s="69" t="s">
        <v>5177</v>
      </c>
      <c r="C621" s="67" t="s">
        <v>35</v>
      </c>
      <c r="D621" s="67" t="s">
        <v>36</v>
      </c>
      <c r="E621" s="67" t="s">
        <v>36</v>
      </c>
      <c r="F621" s="67" t="s">
        <v>56</v>
      </c>
      <c r="G621" s="67" t="s">
        <v>40</v>
      </c>
      <c r="H621" s="67" t="s">
        <v>67</v>
      </c>
      <c r="I621" s="67" t="s">
        <v>67</v>
      </c>
      <c r="J621" s="67" t="s">
        <v>68</v>
      </c>
      <c r="K621" s="67" t="s">
        <v>43</v>
      </c>
      <c r="L621" s="67" t="s">
        <v>39</v>
      </c>
      <c r="M621" s="67" t="s">
        <v>42</v>
      </c>
      <c r="N621" s="67" t="s">
        <v>200</v>
      </c>
      <c r="O621" s="67">
        <v>0</v>
      </c>
      <c r="P621" s="17" t="s">
        <v>79</v>
      </c>
      <c r="Q621" s="17" t="s">
        <v>115</v>
      </c>
      <c r="R621" s="17" t="s">
        <v>77</v>
      </c>
      <c r="S621" s="17" t="s">
        <v>4872</v>
      </c>
      <c r="T621" s="17" t="s">
        <v>95</v>
      </c>
      <c r="U621" s="17" t="s">
        <v>95</v>
      </c>
      <c r="V621" s="17" t="s">
        <v>171</v>
      </c>
      <c r="W621" s="17">
        <v>0</v>
      </c>
      <c r="X621" s="17">
        <v>0</v>
      </c>
      <c r="Y621" s="17" t="s">
        <v>4259</v>
      </c>
      <c r="Z621" s="17" t="s">
        <v>75</v>
      </c>
      <c r="AA621" s="17" t="s">
        <v>76</v>
      </c>
      <c r="AB621" s="17" t="s">
        <v>143</v>
      </c>
      <c r="AC621" s="17" t="s">
        <v>36</v>
      </c>
      <c r="AD621" s="17" t="s">
        <v>56</v>
      </c>
      <c r="AE621" s="17"/>
      <c r="AF621" s="17"/>
      <c r="AG621" s="17" t="s">
        <v>363</v>
      </c>
      <c r="AH621" s="17" t="s">
        <v>101</v>
      </c>
      <c r="AI621" s="17" t="s">
        <v>103</v>
      </c>
      <c r="AJ621" s="17" t="s">
        <v>376</v>
      </c>
      <c r="AK621" s="17" t="s">
        <v>103</v>
      </c>
      <c r="AL621" s="17" t="s">
        <v>192</v>
      </c>
      <c r="AM621" s="17" t="s">
        <v>195</v>
      </c>
      <c r="AN621" s="17" t="s">
        <v>949</v>
      </c>
      <c r="AO621" s="17" t="s">
        <v>161</v>
      </c>
      <c r="AP621" s="17">
        <v>0</v>
      </c>
      <c r="AQ621" s="17">
        <v>0</v>
      </c>
      <c r="AR621" s="17">
        <v>0</v>
      </c>
      <c r="AS621" s="17"/>
    </row>
    <row r="622" spans="1:45" ht="15" customHeight="1" x14ac:dyDescent="0.15">
      <c r="A622" s="13">
        <v>621</v>
      </c>
      <c r="B622" s="69" t="s">
        <v>162</v>
      </c>
      <c r="C622" s="67" t="s">
        <v>35</v>
      </c>
      <c r="D622" s="67" t="s">
        <v>36</v>
      </c>
      <c r="E622" s="67" t="s">
        <v>56</v>
      </c>
      <c r="F622" s="67" t="s">
        <v>56</v>
      </c>
      <c r="G622" s="67" t="s">
        <v>40</v>
      </c>
      <c r="H622" s="67" t="s">
        <v>44</v>
      </c>
      <c r="I622" s="67" t="s">
        <v>44</v>
      </c>
      <c r="J622" s="67" t="s">
        <v>68</v>
      </c>
      <c r="K622" s="67" t="s">
        <v>42</v>
      </c>
      <c r="L622" s="67" t="s">
        <v>43</v>
      </c>
      <c r="M622" s="67" t="s">
        <v>42</v>
      </c>
      <c r="N622" s="67" t="s">
        <v>44</v>
      </c>
      <c r="O622" s="67"/>
      <c r="P622" s="17" t="s">
        <v>163</v>
      </c>
      <c r="Q622" s="17" t="s">
        <v>72</v>
      </c>
      <c r="R622" s="17" t="s">
        <v>164</v>
      </c>
      <c r="S622" s="17" t="s">
        <v>79</v>
      </c>
      <c r="T622" s="17" t="s">
        <v>165</v>
      </c>
      <c r="U622" s="17" t="s">
        <v>166</v>
      </c>
      <c r="V622" s="17" t="s">
        <v>167</v>
      </c>
      <c r="W622" s="17" t="s">
        <v>4162</v>
      </c>
      <c r="X622" s="17" t="s">
        <v>3440</v>
      </c>
      <c r="Y622" s="17" t="s">
        <v>4240</v>
      </c>
      <c r="Z622" s="17" t="s">
        <v>96</v>
      </c>
      <c r="AA622" s="17" t="s">
        <v>54</v>
      </c>
      <c r="AB622" s="17" t="s">
        <v>55</v>
      </c>
      <c r="AC622" s="17" t="s">
        <v>36</v>
      </c>
      <c r="AD622" s="17" t="s">
        <v>36</v>
      </c>
      <c r="AE622" s="17" t="s">
        <v>4011</v>
      </c>
      <c r="AF622" s="17"/>
      <c r="AG622" s="17" t="s">
        <v>115</v>
      </c>
      <c r="AH622" s="17" t="s">
        <v>154</v>
      </c>
      <c r="AI622" s="17" t="s">
        <v>148</v>
      </c>
      <c r="AJ622" s="17" t="s">
        <v>168</v>
      </c>
      <c r="AK622" s="17" t="s">
        <v>169</v>
      </c>
      <c r="AL622" s="17" t="s">
        <v>170</v>
      </c>
      <c r="AM622" s="17" t="s">
        <v>171</v>
      </c>
      <c r="AN622" s="17" t="s">
        <v>172</v>
      </c>
      <c r="AO622" s="17" t="s">
        <v>161</v>
      </c>
      <c r="AP622" s="17" t="s">
        <v>349</v>
      </c>
      <c r="AQ622" s="17"/>
      <c r="AR622" s="17"/>
      <c r="AS622" s="17"/>
    </row>
    <row r="623" spans="1:45" ht="15" customHeight="1" x14ac:dyDescent="0.15">
      <c r="A623" s="13">
        <v>622</v>
      </c>
      <c r="B623" s="69" t="s">
        <v>3144</v>
      </c>
      <c r="C623" s="67" t="s">
        <v>35</v>
      </c>
      <c r="D623" s="67" t="s">
        <v>36</v>
      </c>
      <c r="E623" s="67" t="s">
        <v>56</v>
      </c>
      <c r="F623" s="67" t="s">
        <v>56</v>
      </c>
      <c r="G623" s="67" t="s">
        <v>67</v>
      </c>
      <c r="H623" s="67" t="s">
        <v>120</v>
      </c>
      <c r="I623" s="67" t="s">
        <v>44</v>
      </c>
      <c r="J623" s="67" t="s">
        <v>40</v>
      </c>
      <c r="K623" s="67" t="s">
        <v>68</v>
      </c>
      <c r="L623" s="67" t="s">
        <v>43</v>
      </c>
      <c r="M623" s="67" t="s">
        <v>43</v>
      </c>
      <c r="N623" s="67" t="s">
        <v>68</v>
      </c>
      <c r="O623" s="67"/>
      <c r="P623" s="17" t="s">
        <v>650</v>
      </c>
      <c r="Q623" s="17" t="s">
        <v>651</v>
      </c>
      <c r="R623" s="17" t="s">
        <v>174</v>
      </c>
      <c r="S623" s="17" t="s">
        <v>3022</v>
      </c>
      <c r="T623" s="17" t="s">
        <v>652</v>
      </c>
      <c r="U623" s="17" t="s">
        <v>175</v>
      </c>
      <c r="V623" s="17" t="s">
        <v>79</v>
      </c>
      <c r="W623" s="17" t="s">
        <v>4163</v>
      </c>
      <c r="X623" s="17" t="s">
        <v>3441</v>
      </c>
      <c r="Y623" s="17" t="s">
        <v>4241</v>
      </c>
      <c r="Z623" s="17" t="s">
        <v>75</v>
      </c>
      <c r="AA623" s="17" t="s">
        <v>76</v>
      </c>
      <c r="AB623" s="17" t="s">
        <v>55</v>
      </c>
      <c r="AC623" s="17" t="s">
        <v>56</v>
      </c>
      <c r="AD623" s="17" t="s">
        <v>36</v>
      </c>
      <c r="AE623" s="17"/>
      <c r="AF623" s="17"/>
      <c r="AG623" s="17" t="s">
        <v>77</v>
      </c>
      <c r="AH623" s="17" t="s">
        <v>80</v>
      </c>
      <c r="AI623" s="17" t="s">
        <v>963</v>
      </c>
      <c r="AJ623" s="17" t="s">
        <v>168</v>
      </c>
      <c r="AK623" s="17" t="s">
        <v>3119</v>
      </c>
      <c r="AL623" s="17" t="s">
        <v>176</v>
      </c>
      <c r="AM623" s="17" t="s">
        <v>115</v>
      </c>
      <c r="AN623" s="17" t="s">
        <v>171</v>
      </c>
      <c r="AO623" s="17" t="s">
        <v>85</v>
      </c>
      <c r="AP623" s="17" t="s">
        <v>959</v>
      </c>
      <c r="AQ623" s="17">
        <v>0</v>
      </c>
      <c r="AR623" s="17">
        <v>0</v>
      </c>
      <c r="AS623" s="17"/>
    </row>
    <row r="624" spans="1:45" ht="15" customHeight="1" x14ac:dyDescent="0.15">
      <c r="A624" s="13">
        <v>623</v>
      </c>
      <c r="B624" s="69" t="s">
        <v>173</v>
      </c>
      <c r="C624" s="67" t="s">
        <v>35</v>
      </c>
      <c r="D624" s="67" t="s">
        <v>36</v>
      </c>
      <c r="E624" s="67" t="s">
        <v>36</v>
      </c>
      <c r="F624" s="67" t="s">
        <v>56</v>
      </c>
      <c r="G624" s="67" t="s">
        <v>37</v>
      </c>
      <c r="H624" s="67" t="s">
        <v>42</v>
      </c>
      <c r="I624" s="67" t="s">
        <v>44</v>
      </c>
      <c r="J624" s="67" t="s">
        <v>40</v>
      </c>
      <c r="K624" s="67" t="s">
        <v>120</v>
      </c>
      <c r="L624" s="67" t="s">
        <v>43</v>
      </c>
      <c r="M624" s="67" t="s">
        <v>43</v>
      </c>
      <c r="N624" s="67" t="s">
        <v>68</v>
      </c>
      <c r="O624" s="67" t="s">
        <v>45</v>
      </c>
      <c r="P624" s="17" t="s">
        <v>137</v>
      </c>
      <c r="Q624" s="17" t="s">
        <v>3438</v>
      </c>
      <c r="R624" s="17" t="s">
        <v>174</v>
      </c>
      <c r="S624" s="17" t="s">
        <v>57</v>
      </c>
      <c r="T624" s="17" t="s">
        <v>4520</v>
      </c>
      <c r="U624" s="17" t="s">
        <v>175</v>
      </c>
      <c r="V624" s="17" t="s">
        <v>79</v>
      </c>
      <c r="W624" s="17"/>
      <c r="X624" s="17"/>
      <c r="Y624" s="17" t="s">
        <v>4242</v>
      </c>
      <c r="Z624" s="17" t="s">
        <v>53</v>
      </c>
      <c r="AA624" s="17" t="s">
        <v>142</v>
      </c>
      <c r="AB624" s="17" t="s">
        <v>3962</v>
      </c>
      <c r="AC624" s="17" t="s">
        <v>66</v>
      </c>
      <c r="AD624" s="17" t="s">
        <v>36</v>
      </c>
      <c r="AE624" s="17"/>
      <c r="AF624" s="17"/>
      <c r="AG624" s="17" t="s">
        <v>144</v>
      </c>
      <c r="AH624" s="17" t="s">
        <v>145</v>
      </c>
      <c r="AI624" s="17" t="s">
        <v>146</v>
      </c>
      <c r="AJ624" s="17" t="s">
        <v>147</v>
      </c>
      <c r="AK624" s="17" t="s">
        <v>3119</v>
      </c>
      <c r="AL624" s="17" t="s">
        <v>176</v>
      </c>
      <c r="AM624" s="17" t="s">
        <v>115</v>
      </c>
      <c r="AN624" s="17" t="s">
        <v>171</v>
      </c>
      <c r="AO624" s="17" t="s">
        <v>64</v>
      </c>
      <c r="AP624" s="17" t="s">
        <v>959</v>
      </c>
      <c r="AQ624" s="17"/>
      <c r="AR624" s="17"/>
      <c r="AS624" s="17"/>
    </row>
    <row r="625" spans="1:45" ht="15" customHeight="1" x14ac:dyDescent="0.15">
      <c r="A625" s="13">
        <v>624</v>
      </c>
      <c r="B625" s="69" t="s">
        <v>5047</v>
      </c>
      <c r="C625" s="67" t="s">
        <v>35</v>
      </c>
      <c r="D625" s="67" t="s">
        <v>36</v>
      </c>
      <c r="E625" s="67" t="s">
        <v>56</v>
      </c>
      <c r="F625" s="67" t="s">
        <v>56</v>
      </c>
      <c r="G625" s="67" t="s">
        <v>37</v>
      </c>
      <c r="H625" s="67" t="s">
        <v>40</v>
      </c>
      <c r="I625" s="67" t="s">
        <v>67</v>
      </c>
      <c r="J625" s="67" t="s">
        <v>40</v>
      </c>
      <c r="K625" s="67" t="s">
        <v>42</v>
      </c>
      <c r="L625" s="67" t="s">
        <v>200</v>
      </c>
      <c r="M625" s="67" t="s">
        <v>40</v>
      </c>
      <c r="N625" s="67" t="s">
        <v>40</v>
      </c>
      <c r="O625" s="67">
        <v>0</v>
      </c>
      <c r="P625" s="17" t="s">
        <v>1793</v>
      </c>
      <c r="Q625" s="17" t="s">
        <v>137</v>
      </c>
      <c r="R625" s="17" t="s">
        <v>5048</v>
      </c>
      <c r="S625" s="17" t="s">
        <v>3438</v>
      </c>
      <c r="T625" s="17" t="s">
        <v>256</v>
      </c>
      <c r="U625" s="17" t="s">
        <v>325</v>
      </c>
      <c r="V625" s="17" t="s">
        <v>1729</v>
      </c>
      <c r="W625" s="17">
        <v>0</v>
      </c>
      <c r="X625" s="17">
        <v>0</v>
      </c>
      <c r="Y625" s="17" t="s">
        <v>4295</v>
      </c>
      <c r="Z625" s="17" t="s">
        <v>75</v>
      </c>
      <c r="AA625" s="17" t="s">
        <v>142</v>
      </c>
      <c r="AB625" s="17" t="s">
        <v>126</v>
      </c>
      <c r="AC625" s="17" t="s">
        <v>36</v>
      </c>
      <c r="AD625" s="17" t="s">
        <v>36</v>
      </c>
      <c r="AE625" s="17"/>
      <c r="AF625" s="17"/>
      <c r="AG625" s="17" t="s">
        <v>57</v>
      </c>
      <c r="AH625" s="17" t="s">
        <v>4520</v>
      </c>
      <c r="AI625" s="17" t="s">
        <v>79</v>
      </c>
      <c r="AJ625" s="17" t="s">
        <v>741</v>
      </c>
      <c r="AK625" s="17" t="s">
        <v>3022</v>
      </c>
      <c r="AL625" s="17" t="s">
        <v>222</v>
      </c>
      <c r="AM625" s="17" t="s">
        <v>768</v>
      </c>
      <c r="AN625" s="17" t="s">
        <v>2630</v>
      </c>
      <c r="AO625" s="67" t="s">
        <v>64</v>
      </c>
      <c r="AP625" s="17">
        <v>0</v>
      </c>
      <c r="AQ625" s="17"/>
      <c r="AR625" s="17"/>
      <c r="AS625" s="17"/>
    </row>
    <row r="626" spans="1:45" ht="15" customHeight="1" x14ac:dyDescent="0.15">
      <c r="A626" s="13">
        <v>625</v>
      </c>
      <c r="B626" s="69" t="s">
        <v>1294</v>
      </c>
      <c r="C626" s="67" t="s">
        <v>35</v>
      </c>
      <c r="D626" s="67" t="s">
        <v>36</v>
      </c>
      <c r="E626" s="67" t="s">
        <v>56</v>
      </c>
      <c r="F626" s="67" t="s">
        <v>56</v>
      </c>
      <c r="G626" s="67" t="s">
        <v>67</v>
      </c>
      <c r="H626" s="67" t="s">
        <v>40</v>
      </c>
      <c r="I626" s="67" t="s">
        <v>37</v>
      </c>
      <c r="J626" s="67" t="s">
        <v>67</v>
      </c>
      <c r="K626" s="67" t="s">
        <v>41</v>
      </c>
      <c r="L626" s="67" t="s">
        <v>88</v>
      </c>
      <c r="M626" s="67" t="s">
        <v>42</v>
      </c>
      <c r="N626" s="67" t="s">
        <v>40</v>
      </c>
      <c r="O626" s="67"/>
      <c r="P626" s="17" t="s">
        <v>1075</v>
      </c>
      <c r="Q626" s="17" t="s">
        <v>247</v>
      </c>
      <c r="R626" s="17" t="s">
        <v>137</v>
      </c>
      <c r="S626" s="17" t="s">
        <v>3022</v>
      </c>
      <c r="T626" s="17" t="s">
        <v>383</v>
      </c>
      <c r="U626" s="17" t="s">
        <v>3438</v>
      </c>
      <c r="V626" s="17" t="s">
        <v>304</v>
      </c>
      <c r="W626" s="17" t="s">
        <v>4157</v>
      </c>
      <c r="X626" s="17" t="s">
        <v>3442</v>
      </c>
      <c r="Y626" s="17" t="s">
        <v>4234</v>
      </c>
      <c r="Z626" s="17" t="s">
        <v>53</v>
      </c>
      <c r="AA626" s="17" t="s">
        <v>76</v>
      </c>
      <c r="AB626" s="17" t="s">
        <v>126</v>
      </c>
      <c r="AC626" s="17" t="s">
        <v>56</v>
      </c>
      <c r="AD626" s="17" t="s">
        <v>36</v>
      </c>
      <c r="AE626" s="17" t="s">
        <v>4012</v>
      </c>
      <c r="AF626" s="17"/>
      <c r="AG626" s="17" t="s">
        <v>77</v>
      </c>
      <c r="AH626" s="17" t="s">
        <v>3346</v>
      </c>
      <c r="AI626" s="17" t="s">
        <v>79</v>
      </c>
      <c r="AJ626" s="17" t="s">
        <v>198</v>
      </c>
      <c r="AK626" s="17" t="s">
        <v>57</v>
      </c>
      <c r="AL626" s="17" t="s">
        <v>4520</v>
      </c>
      <c r="AM626" s="17" t="s">
        <v>3814</v>
      </c>
      <c r="AN626" s="17" t="s">
        <v>1295</v>
      </c>
      <c r="AO626" s="17" t="s">
        <v>85</v>
      </c>
      <c r="AP626" s="17" t="s">
        <v>64</v>
      </c>
      <c r="AQ626" s="17"/>
      <c r="AR626" s="17"/>
      <c r="AS626" s="17"/>
    </row>
    <row r="627" spans="1:45" ht="15" customHeight="1" x14ac:dyDescent="0.15">
      <c r="A627" s="13">
        <v>626</v>
      </c>
      <c r="B627" s="69" t="s">
        <v>3235</v>
      </c>
      <c r="C627" s="67" t="s">
        <v>35</v>
      </c>
      <c r="D627" s="67" t="s">
        <v>36</v>
      </c>
      <c r="E627" s="67" t="s">
        <v>56</v>
      </c>
      <c r="F627" s="67" t="s">
        <v>56</v>
      </c>
      <c r="G627" s="67" t="s">
        <v>67</v>
      </c>
      <c r="H627" s="67" t="s">
        <v>40</v>
      </c>
      <c r="I627" s="67" t="s">
        <v>37</v>
      </c>
      <c r="J627" s="67" t="s">
        <v>67</v>
      </c>
      <c r="K627" s="67" t="s">
        <v>41</v>
      </c>
      <c r="L627" s="67" t="s">
        <v>88</v>
      </c>
      <c r="M627" s="67" t="s">
        <v>42</v>
      </c>
      <c r="N627" s="67" t="s">
        <v>40</v>
      </c>
      <c r="O627" s="67"/>
      <c r="P627" s="17" t="s">
        <v>1075</v>
      </c>
      <c r="Q627" s="17" t="s">
        <v>247</v>
      </c>
      <c r="R627" s="17" t="s">
        <v>137</v>
      </c>
      <c r="S627" s="17" t="s">
        <v>3022</v>
      </c>
      <c r="T627" s="17" t="s">
        <v>383</v>
      </c>
      <c r="U627" s="17" t="s">
        <v>3438</v>
      </c>
      <c r="V627" s="17" t="s">
        <v>304</v>
      </c>
      <c r="W627" s="17" t="s">
        <v>4157</v>
      </c>
      <c r="X627" s="17" t="s">
        <v>3442</v>
      </c>
      <c r="Y627" s="17" t="s">
        <v>4234</v>
      </c>
      <c r="Z627" s="17" t="s">
        <v>96</v>
      </c>
      <c r="AA627" s="17" t="s">
        <v>76</v>
      </c>
      <c r="AB627" s="17" t="s">
        <v>126</v>
      </c>
      <c r="AC627" s="17" t="s">
        <v>56</v>
      </c>
      <c r="AD627" s="17" t="s">
        <v>36</v>
      </c>
      <c r="AE627" s="17"/>
      <c r="AF627" s="17"/>
      <c r="AG627" s="17" t="s">
        <v>77</v>
      </c>
      <c r="AH627" s="17" t="s">
        <v>3346</v>
      </c>
      <c r="AI627" s="17" t="s">
        <v>79</v>
      </c>
      <c r="AJ627" s="17" t="s">
        <v>198</v>
      </c>
      <c r="AK627" s="17" t="s">
        <v>57</v>
      </c>
      <c r="AL627" s="17" t="s">
        <v>4520</v>
      </c>
      <c r="AM627" s="17" t="s">
        <v>3814</v>
      </c>
      <c r="AN627" s="17" t="s">
        <v>1295</v>
      </c>
      <c r="AO627" s="17" t="s">
        <v>85</v>
      </c>
      <c r="AP627" s="17" t="s">
        <v>64</v>
      </c>
      <c r="AQ627" s="17"/>
      <c r="AR627" s="17"/>
      <c r="AS627" s="17"/>
    </row>
    <row r="628" spans="1:45" ht="15" customHeight="1" x14ac:dyDescent="0.15">
      <c r="A628" s="13">
        <v>627</v>
      </c>
      <c r="B628" s="69" t="s">
        <v>177</v>
      </c>
      <c r="C628" s="67" t="s">
        <v>35</v>
      </c>
      <c r="D628" s="67" t="s">
        <v>36</v>
      </c>
      <c r="E628" s="67" t="s">
        <v>36</v>
      </c>
      <c r="F628" s="67" t="s">
        <v>66</v>
      </c>
      <c r="G628" s="67" t="s">
        <v>44</v>
      </c>
      <c r="H628" s="67" t="s">
        <v>38</v>
      </c>
      <c r="I628" s="67" t="s">
        <v>43</v>
      </c>
      <c r="J628" s="67" t="s">
        <v>40</v>
      </c>
      <c r="K628" s="67" t="s">
        <v>40</v>
      </c>
      <c r="L628" s="67" t="s">
        <v>43</v>
      </c>
      <c r="M628" s="67" t="s">
        <v>39</v>
      </c>
      <c r="N628" s="67" t="s">
        <v>120</v>
      </c>
      <c r="O628" s="67"/>
      <c r="P628" s="17" t="s">
        <v>178</v>
      </c>
      <c r="Q628" s="17" t="s">
        <v>179</v>
      </c>
      <c r="R628" s="17" t="s">
        <v>180</v>
      </c>
      <c r="S628" s="17" t="s">
        <v>3172</v>
      </c>
      <c r="T628" s="17" t="s">
        <v>181</v>
      </c>
      <c r="U628" s="17" t="s">
        <v>62</v>
      </c>
      <c r="V628" s="17" t="s">
        <v>182</v>
      </c>
      <c r="W628" s="17"/>
      <c r="X628" s="17"/>
      <c r="Y628" s="17" t="s">
        <v>4243</v>
      </c>
      <c r="Z628" s="17" t="s">
        <v>75</v>
      </c>
      <c r="AA628" s="17" t="s">
        <v>76</v>
      </c>
      <c r="AB628" s="17" t="s">
        <v>55</v>
      </c>
      <c r="AC628" s="17" t="s">
        <v>56</v>
      </c>
      <c r="AD628" s="17" t="s">
        <v>56</v>
      </c>
      <c r="AE628" s="17"/>
      <c r="AF628" s="17"/>
      <c r="AG628" s="17" t="s">
        <v>183</v>
      </c>
      <c r="AH628" s="17" t="s">
        <v>4161</v>
      </c>
      <c r="AI628" s="17" t="s">
        <v>184</v>
      </c>
      <c r="AJ628" s="17" t="s">
        <v>185</v>
      </c>
      <c r="AK628" s="17" t="s">
        <v>121</v>
      </c>
      <c r="AL628" s="17" t="s">
        <v>122</v>
      </c>
      <c r="AM628" s="17" t="s">
        <v>4161</v>
      </c>
      <c r="AN628" s="17" t="s">
        <v>186</v>
      </c>
      <c r="AO628" s="17" t="s">
        <v>187</v>
      </c>
      <c r="AP628" s="17" t="s">
        <v>134</v>
      </c>
      <c r="AQ628" s="17"/>
      <c r="AR628" s="17"/>
      <c r="AS628" s="17"/>
    </row>
    <row r="629" spans="1:45" ht="15" customHeight="1" x14ac:dyDescent="0.15">
      <c r="A629" s="13">
        <v>628</v>
      </c>
      <c r="B629" s="69" t="s">
        <v>3963</v>
      </c>
      <c r="C629" s="67" t="s">
        <v>35</v>
      </c>
      <c r="D629" s="67" t="s">
        <v>36</v>
      </c>
      <c r="E629" s="67" t="s">
        <v>56</v>
      </c>
      <c r="F629" s="67" t="s">
        <v>36</v>
      </c>
      <c r="G629" s="67" t="s">
        <v>44</v>
      </c>
      <c r="H629" s="67" t="s">
        <v>43</v>
      </c>
      <c r="I629" s="67" t="s">
        <v>38</v>
      </c>
      <c r="J629" s="67" t="s">
        <v>41</v>
      </c>
      <c r="K629" s="67" t="s">
        <v>41</v>
      </c>
      <c r="L629" s="67" t="s">
        <v>44</v>
      </c>
      <c r="M629" s="67" t="s">
        <v>120</v>
      </c>
      <c r="N629" s="67" t="s">
        <v>41</v>
      </c>
      <c r="O629" s="67"/>
      <c r="P629" s="17" t="s">
        <v>1682</v>
      </c>
      <c r="Q629" s="17" t="s">
        <v>3172</v>
      </c>
      <c r="R629" s="17" t="s">
        <v>3964</v>
      </c>
      <c r="S629" s="17" t="s">
        <v>183</v>
      </c>
      <c r="T629" s="17" t="s">
        <v>588</v>
      </c>
      <c r="U629" s="17" t="s">
        <v>615</v>
      </c>
      <c r="V629" s="17" t="s">
        <v>2554</v>
      </c>
      <c r="W629" s="17"/>
      <c r="X629" s="17" t="s">
        <v>3965</v>
      </c>
      <c r="Y629" s="17" t="s">
        <v>4231</v>
      </c>
      <c r="Z629" s="17" t="s">
        <v>53</v>
      </c>
      <c r="AA629" s="17" t="s">
        <v>54</v>
      </c>
      <c r="AB629" s="17" t="s">
        <v>55</v>
      </c>
      <c r="AC629" s="17" t="s">
        <v>56</v>
      </c>
      <c r="AD629" s="17" t="s">
        <v>36</v>
      </c>
      <c r="AE629" s="17" t="s">
        <v>4013</v>
      </c>
      <c r="AF629" s="17"/>
      <c r="AG629" s="17" t="s">
        <v>193</v>
      </c>
      <c r="AH629" s="17" t="s">
        <v>478</v>
      </c>
      <c r="AI629" s="17" t="s">
        <v>589</v>
      </c>
      <c r="AJ629" s="17" t="s">
        <v>590</v>
      </c>
      <c r="AK629" s="17" t="s">
        <v>410</v>
      </c>
      <c r="AL629" s="17" t="s">
        <v>617</v>
      </c>
      <c r="AM629" s="17" t="s">
        <v>1740</v>
      </c>
      <c r="AN629" s="17" t="s">
        <v>406</v>
      </c>
      <c r="AO629" s="17" t="s">
        <v>187</v>
      </c>
      <c r="AP629" s="17" t="s">
        <v>621</v>
      </c>
      <c r="AQ629" s="17"/>
      <c r="AR629" s="17"/>
      <c r="AS629" s="17"/>
    </row>
    <row r="630" spans="1:45" ht="15" customHeight="1" x14ac:dyDescent="0.15">
      <c r="A630" s="13">
        <v>629</v>
      </c>
      <c r="B630" s="69" t="s">
        <v>188</v>
      </c>
      <c r="C630" s="67" t="s">
        <v>35</v>
      </c>
      <c r="D630" s="67" t="s">
        <v>36</v>
      </c>
      <c r="E630" s="67" t="s">
        <v>36</v>
      </c>
      <c r="F630" s="67" t="s">
        <v>36</v>
      </c>
      <c r="G630" s="67" t="s">
        <v>67</v>
      </c>
      <c r="H630" s="67" t="s">
        <v>44</v>
      </c>
      <c r="I630" s="67" t="s">
        <v>68</v>
      </c>
      <c r="J630" s="67" t="s">
        <v>43</v>
      </c>
      <c r="K630" s="67" t="s">
        <v>42</v>
      </c>
      <c r="L630" s="67" t="s">
        <v>88</v>
      </c>
      <c r="M630" s="67" t="s">
        <v>41</v>
      </c>
      <c r="N630" s="67" t="s">
        <v>88</v>
      </c>
      <c r="O630" s="67" t="s">
        <v>45</v>
      </c>
      <c r="P630" s="17" t="s">
        <v>3022</v>
      </c>
      <c r="Q630" s="17" t="s">
        <v>77</v>
      </c>
      <c r="R630" s="17" t="s">
        <v>78</v>
      </c>
      <c r="S630" s="17" t="s">
        <v>95</v>
      </c>
      <c r="T630" s="17" t="s">
        <v>189</v>
      </c>
      <c r="U630" s="17" t="s">
        <v>171</v>
      </c>
      <c r="V630" s="17" t="s">
        <v>190</v>
      </c>
      <c r="W630" s="17"/>
      <c r="X630" s="17"/>
      <c r="Y630" s="17" t="s">
        <v>4242</v>
      </c>
      <c r="Z630" s="17" t="s">
        <v>191</v>
      </c>
      <c r="AA630" s="17" t="s">
        <v>76</v>
      </c>
      <c r="AB630" s="17" t="s">
        <v>55</v>
      </c>
      <c r="AC630" s="17" t="s">
        <v>56</v>
      </c>
      <c r="AD630" s="17" t="s">
        <v>56</v>
      </c>
      <c r="AE630" s="17"/>
      <c r="AF630" s="17"/>
      <c r="AG630" s="17" t="s">
        <v>103</v>
      </c>
      <c r="AH630" s="17" t="s">
        <v>192</v>
      </c>
      <c r="AI630" s="17" t="s">
        <v>193</v>
      </c>
      <c r="AJ630" s="17" t="s">
        <v>194</v>
      </c>
      <c r="AK630" s="17" t="s">
        <v>195</v>
      </c>
      <c r="AL630" s="17" t="s">
        <v>196</v>
      </c>
      <c r="AM630" s="17" t="s">
        <v>197</v>
      </c>
      <c r="AN630" s="17" t="s">
        <v>198</v>
      </c>
      <c r="AO630" s="17" t="s">
        <v>85</v>
      </c>
      <c r="AP630" s="17" t="s">
        <v>816</v>
      </c>
      <c r="AQ630" s="17"/>
      <c r="AR630" s="17"/>
      <c r="AS630" s="17"/>
    </row>
    <row r="631" spans="1:45" ht="15" customHeight="1" x14ac:dyDescent="0.15">
      <c r="A631" s="13">
        <v>630</v>
      </c>
      <c r="B631" s="69" t="s">
        <v>5080</v>
      </c>
      <c r="C631" s="67" t="s">
        <v>35</v>
      </c>
      <c r="D631" s="67" t="s">
        <v>36</v>
      </c>
      <c r="E631" s="67" t="s">
        <v>36</v>
      </c>
      <c r="F631" s="67" t="s">
        <v>36</v>
      </c>
      <c r="G631" s="67" t="s">
        <v>67</v>
      </c>
      <c r="H631" s="67" t="s">
        <v>44</v>
      </c>
      <c r="I631" s="67" t="s">
        <v>68</v>
      </c>
      <c r="J631" s="67" t="s">
        <v>43</v>
      </c>
      <c r="K631" s="67" t="s">
        <v>42</v>
      </c>
      <c r="L631" s="67" t="s">
        <v>88</v>
      </c>
      <c r="M631" s="67" t="s">
        <v>41</v>
      </c>
      <c r="N631" s="67" t="s">
        <v>88</v>
      </c>
      <c r="O631" s="67">
        <v>0</v>
      </c>
      <c r="P631" s="17" t="s">
        <v>3022</v>
      </c>
      <c r="Q631" s="17" t="s">
        <v>77</v>
      </c>
      <c r="R631" s="17" t="s">
        <v>78</v>
      </c>
      <c r="S631" s="17" t="s">
        <v>95</v>
      </c>
      <c r="T631" s="17" t="s">
        <v>5081</v>
      </c>
      <c r="U631" s="17" t="s">
        <v>171</v>
      </c>
      <c r="V631" s="17" t="s">
        <v>190</v>
      </c>
      <c r="W631" s="17">
        <v>0</v>
      </c>
      <c r="X631" s="17" t="s">
        <v>5082</v>
      </c>
      <c r="Y631" s="17" t="s">
        <v>4242</v>
      </c>
      <c r="Z631" s="17" t="s">
        <v>191</v>
      </c>
      <c r="AA631" s="17" t="s">
        <v>76</v>
      </c>
      <c r="AB631" s="17" t="s">
        <v>55</v>
      </c>
      <c r="AC631" s="17" t="s">
        <v>56</v>
      </c>
      <c r="AD631" s="17" t="s">
        <v>56</v>
      </c>
      <c r="AE631" s="17"/>
      <c r="AF631" s="17"/>
      <c r="AG631" s="17" t="s">
        <v>103</v>
      </c>
      <c r="AH631" s="17" t="s">
        <v>192</v>
      </c>
      <c r="AI631" s="17" t="s">
        <v>193</v>
      </c>
      <c r="AJ631" s="17" t="s">
        <v>194</v>
      </c>
      <c r="AK631" s="17" t="s">
        <v>195</v>
      </c>
      <c r="AL631" s="17" t="s">
        <v>196</v>
      </c>
      <c r="AM631" s="17" t="s">
        <v>197</v>
      </c>
      <c r="AN631" s="17" t="s">
        <v>198</v>
      </c>
      <c r="AO631" s="17" t="s">
        <v>85</v>
      </c>
      <c r="AP631" s="17">
        <v>0</v>
      </c>
      <c r="AQ631" s="17">
        <v>0</v>
      </c>
      <c r="AR631" s="17">
        <v>0</v>
      </c>
      <c r="AS631" s="17"/>
    </row>
    <row r="632" spans="1:45" ht="15" customHeight="1" x14ac:dyDescent="0.15">
      <c r="A632" s="13">
        <v>631</v>
      </c>
      <c r="B632" s="69" t="s">
        <v>199</v>
      </c>
      <c r="C632" s="67" t="s">
        <v>35</v>
      </c>
      <c r="D632" s="67" t="s">
        <v>36</v>
      </c>
      <c r="E632" s="67" t="s">
        <v>56</v>
      </c>
      <c r="F632" s="67" t="s">
        <v>66</v>
      </c>
      <c r="G632" s="67" t="s">
        <v>41</v>
      </c>
      <c r="H632" s="67" t="s">
        <v>200</v>
      </c>
      <c r="I632" s="67" t="s">
        <v>41</v>
      </c>
      <c r="J632" s="67" t="s">
        <v>44</v>
      </c>
      <c r="K632" s="67" t="s">
        <v>43</v>
      </c>
      <c r="L632" s="67" t="s">
        <v>44</v>
      </c>
      <c r="M632" s="67" t="s">
        <v>41</v>
      </c>
      <c r="N632" s="67" t="s">
        <v>43</v>
      </c>
      <c r="O632" s="67"/>
      <c r="P632" s="17" t="s">
        <v>201</v>
      </c>
      <c r="Q632" s="17" t="s">
        <v>3200</v>
      </c>
      <c r="R632" s="17" t="s">
        <v>3026</v>
      </c>
      <c r="S632" s="17" t="s">
        <v>202</v>
      </c>
      <c r="T632" s="17" t="s">
        <v>203</v>
      </c>
      <c r="U632" s="17" t="s">
        <v>4639</v>
      </c>
      <c r="V632" s="17" t="s">
        <v>204</v>
      </c>
      <c r="W632" s="17" t="s">
        <v>4158</v>
      </c>
      <c r="X632" s="17"/>
      <c r="Y632" s="17" t="s">
        <v>4244</v>
      </c>
      <c r="Z632" s="17" t="s">
        <v>96</v>
      </c>
      <c r="AA632" s="17" t="s">
        <v>76</v>
      </c>
      <c r="AB632" s="17" t="s">
        <v>55</v>
      </c>
      <c r="AC632" s="17" t="s">
        <v>36</v>
      </c>
      <c r="AD632" s="17" t="s">
        <v>66</v>
      </c>
      <c r="AE632" s="17"/>
      <c r="AF632" s="17"/>
      <c r="AG632" s="17" t="s">
        <v>205</v>
      </c>
      <c r="AH632" s="17" t="s">
        <v>94</v>
      </c>
      <c r="AI632" s="17" t="s">
        <v>206</v>
      </c>
      <c r="AJ632" s="17" t="s">
        <v>207</v>
      </c>
      <c r="AK632" s="17" t="s">
        <v>202</v>
      </c>
      <c r="AL632" s="17" t="s">
        <v>196</v>
      </c>
      <c r="AM632" s="17" t="s">
        <v>193</v>
      </c>
      <c r="AN632" s="17" t="s">
        <v>208</v>
      </c>
      <c r="AO632" s="17" t="s">
        <v>209</v>
      </c>
      <c r="AP632" s="17" t="s">
        <v>209</v>
      </c>
      <c r="AQ632" s="17">
        <v>0</v>
      </c>
      <c r="AR632" s="17">
        <v>0</v>
      </c>
      <c r="AS632" s="17"/>
    </row>
    <row r="633" spans="1:45" ht="15" customHeight="1" x14ac:dyDescent="0.15">
      <c r="A633" s="13">
        <v>632</v>
      </c>
      <c r="B633" s="69" t="s">
        <v>3347</v>
      </c>
      <c r="C633" s="67" t="s">
        <v>35</v>
      </c>
      <c r="D633" s="67" t="s">
        <v>36</v>
      </c>
      <c r="E633" s="67" t="s">
        <v>36</v>
      </c>
      <c r="F633" s="67" t="s">
        <v>56</v>
      </c>
      <c r="G633" s="67" t="s">
        <v>38</v>
      </c>
      <c r="H633" s="67" t="s">
        <v>88</v>
      </c>
      <c r="I633" s="67" t="s">
        <v>42</v>
      </c>
      <c r="J633" s="67" t="s">
        <v>88</v>
      </c>
      <c r="K633" s="67" t="s">
        <v>88</v>
      </c>
      <c r="L633" s="67" t="s">
        <v>39</v>
      </c>
      <c r="M633" s="67" t="s">
        <v>87</v>
      </c>
      <c r="N633" s="67" t="s">
        <v>42</v>
      </c>
      <c r="O633" s="67"/>
      <c r="P633" s="17" t="s">
        <v>184</v>
      </c>
      <c r="Q633" s="17" t="s">
        <v>600</v>
      </c>
      <c r="R633" s="17" t="s">
        <v>601</v>
      </c>
      <c r="S633" s="17" t="s">
        <v>876</v>
      </c>
      <c r="T633" s="17" t="s">
        <v>457</v>
      </c>
      <c r="U633" s="17" t="s">
        <v>953</v>
      </c>
      <c r="V633" s="17" t="s">
        <v>954</v>
      </c>
      <c r="W633" s="17" t="s">
        <v>4157</v>
      </c>
      <c r="X633" s="17" t="s">
        <v>3443</v>
      </c>
      <c r="Y633" s="17" t="s">
        <v>4230</v>
      </c>
      <c r="Z633" s="17" t="s">
        <v>96</v>
      </c>
      <c r="AA633" s="17" t="s">
        <v>76</v>
      </c>
      <c r="AB633" s="17" t="s">
        <v>126</v>
      </c>
      <c r="AC633" s="17" t="s">
        <v>56</v>
      </c>
      <c r="AD633" s="17" t="s">
        <v>36</v>
      </c>
      <c r="AE633" s="17" t="s">
        <v>4014</v>
      </c>
      <c r="AF633" s="17"/>
      <c r="AG633" s="17" t="s">
        <v>415</v>
      </c>
      <c r="AH633" s="17" t="s">
        <v>879</v>
      </c>
      <c r="AI633" s="17" t="s">
        <v>460</v>
      </c>
      <c r="AJ633" s="17" t="s">
        <v>130</v>
      </c>
      <c r="AK633" s="17" t="s">
        <v>261</v>
      </c>
      <c r="AL633" s="17" t="s">
        <v>557</v>
      </c>
      <c r="AM633" s="17" t="s">
        <v>3099</v>
      </c>
      <c r="AN633" s="17" t="s">
        <v>2136</v>
      </c>
      <c r="AO633" s="17" t="s">
        <v>862</v>
      </c>
      <c r="AP633" s="17" t="s">
        <v>418</v>
      </c>
      <c r="AQ633" s="17">
        <v>0</v>
      </c>
      <c r="AR633" s="17">
        <v>0</v>
      </c>
      <c r="AS633" s="17"/>
    </row>
    <row r="634" spans="1:45" ht="15" customHeight="1" x14ac:dyDescent="0.15">
      <c r="A634" s="13">
        <v>633</v>
      </c>
      <c r="B634" s="69" t="s">
        <v>4982</v>
      </c>
      <c r="C634" s="67" t="s">
        <v>35</v>
      </c>
      <c r="D634" s="67" t="s">
        <v>36</v>
      </c>
      <c r="E634" s="67" t="s">
        <v>36</v>
      </c>
      <c r="F634" s="67" t="s">
        <v>36</v>
      </c>
      <c r="G634" s="67" t="s">
        <v>38</v>
      </c>
      <c r="H634" s="67" t="s">
        <v>120</v>
      </c>
      <c r="I634" s="67" t="s">
        <v>44</v>
      </c>
      <c r="J634" s="67" t="s">
        <v>43</v>
      </c>
      <c r="K634" s="67" t="s">
        <v>43</v>
      </c>
      <c r="L634" s="67" t="s">
        <v>42</v>
      </c>
      <c r="M634" s="67" t="s">
        <v>39</v>
      </c>
      <c r="N634" s="67" t="s">
        <v>87</v>
      </c>
      <c r="O634" s="67">
        <v>0</v>
      </c>
      <c r="P634" s="17" t="s">
        <v>613</v>
      </c>
      <c r="Q634" s="17" t="s">
        <v>615</v>
      </c>
      <c r="R634" s="17" t="s">
        <v>4924</v>
      </c>
      <c r="S634" s="17" t="s">
        <v>410</v>
      </c>
      <c r="T634" s="17" t="s">
        <v>617</v>
      </c>
      <c r="U634" s="17" t="s">
        <v>289</v>
      </c>
      <c r="V634" s="17" t="s">
        <v>828</v>
      </c>
      <c r="W634" s="17">
        <v>0</v>
      </c>
      <c r="X634" s="17" t="s">
        <v>4986</v>
      </c>
      <c r="Y634" s="17" t="s">
        <v>4238</v>
      </c>
      <c r="Z634" s="17" t="s">
        <v>75</v>
      </c>
      <c r="AA634" s="17" t="s">
        <v>76</v>
      </c>
      <c r="AB634" s="17" t="s">
        <v>55</v>
      </c>
      <c r="AC634" s="17" t="s">
        <v>56</v>
      </c>
      <c r="AD634" s="17" t="s">
        <v>36</v>
      </c>
      <c r="AE634" s="17"/>
      <c r="AF634" s="17"/>
      <c r="AG634" s="17" t="s">
        <v>415</v>
      </c>
      <c r="AH634" s="17" t="s">
        <v>772</v>
      </c>
      <c r="AI634" s="17" t="s">
        <v>363</v>
      </c>
      <c r="AJ634" s="17" t="s">
        <v>773</v>
      </c>
      <c r="AK634" s="17" t="s">
        <v>193</v>
      </c>
      <c r="AL634" s="17" t="s">
        <v>130</v>
      </c>
      <c r="AM634" s="17" t="s">
        <v>527</v>
      </c>
      <c r="AN634" s="17" t="s">
        <v>496</v>
      </c>
      <c r="AO634" s="17" t="s">
        <v>621</v>
      </c>
      <c r="AP634" s="17">
        <v>0</v>
      </c>
      <c r="AQ634" s="17"/>
      <c r="AR634" s="17"/>
      <c r="AS634" s="17"/>
    </row>
    <row r="635" spans="1:45" ht="15" customHeight="1" x14ac:dyDescent="0.15">
      <c r="A635" s="13">
        <v>634</v>
      </c>
      <c r="B635" s="69" t="s">
        <v>4981</v>
      </c>
      <c r="C635" s="67" t="s">
        <v>35</v>
      </c>
      <c r="D635" s="67" t="s">
        <v>36</v>
      </c>
      <c r="E635" s="67" t="s">
        <v>36</v>
      </c>
      <c r="F635" s="67" t="s">
        <v>36</v>
      </c>
      <c r="G635" s="67" t="s">
        <v>44</v>
      </c>
      <c r="H635" s="67" t="s">
        <v>41</v>
      </c>
      <c r="I635" s="67" t="s">
        <v>40</v>
      </c>
      <c r="J635" s="67" t="s">
        <v>43</v>
      </c>
      <c r="K635" s="67" t="s">
        <v>88</v>
      </c>
      <c r="L635" s="67" t="s">
        <v>87</v>
      </c>
      <c r="M635" s="67" t="s">
        <v>67</v>
      </c>
      <c r="N635" s="67" t="s">
        <v>200</v>
      </c>
      <c r="O635" s="67">
        <v>0</v>
      </c>
      <c r="P635" s="17" t="s">
        <v>3119</v>
      </c>
      <c r="Q635" s="17" t="s">
        <v>827</v>
      </c>
      <c r="R635" s="17" t="s">
        <v>79</v>
      </c>
      <c r="S635" s="17" t="s">
        <v>291</v>
      </c>
      <c r="T635" s="17" t="s">
        <v>495</v>
      </c>
      <c r="U635" s="17" t="s">
        <v>115</v>
      </c>
      <c r="V635" s="17" t="s">
        <v>334</v>
      </c>
      <c r="W635" s="17">
        <v>0</v>
      </c>
      <c r="X635" s="17" t="s">
        <v>4987</v>
      </c>
      <c r="Y635" s="17" t="s">
        <v>4242</v>
      </c>
      <c r="Z635" s="17" t="s">
        <v>249</v>
      </c>
      <c r="AA635" s="17" t="s">
        <v>76</v>
      </c>
      <c r="AB635" s="17" t="s">
        <v>126</v>
      </c>
      <c r="AC635" s="17" t="s">
        <v>56</v>
      </c>
      <c r="AD635" s="17" t="s">
        <v>36</v>
      </c>
      <c r="AE635" s="17"/>
      <c r="AF635" s="17"/>
      <c r="AG635" s="17" t="s">
        <v>193</v>
      </c>
      <c r="AH635" s="17" t="s">
        <v>320</v>
      </c>
      <c r="AI635" s="17" t="s">
        <v>429</v>
      </c>
      <c r="AJ635" s="17" t="s">
        <v>397</v>
      </c>
      <c r="AK635" s="17" t="s">
        <v>4872</v>
      </c>
      <c r="AL635" s="17" t="s">
        <v>95</v>
      </c>
      <c r="AM635" s="17" t="s">
        <v>527</v>
      </c>
      <c r="AN635" s="17" t="s">
        <v>431</v>
      </c>
      <c r="AO635" s="17" t="s">
        <v>959</v>
      </c>
      <c r="AP635" s="17">
        <v>0</v>
      </c>
      <c r="AQ635" s="17"/>
      <c r="AR635" s="17"/>
      <c r="AS635" s="17"/>
    </row>
    <row r="636" spans="1:45" ht="15" customHeight="1" x14ac:dyDescent="0.15">
      <c r="A636" s="13">
        <v>635</v>
      </c>
      <c r="B636" s="69" t="s">
        <v>3195</v>
      </c>
      <c r="C636" s="67" t="s">
        <v>35</v>
      </c>
      <c r="D636" s="67" t="s">
        <v>36</v>
      </c>
      <c r="E636" s="67" t="s">
        <v>36</v>
      </c>
      <c r="F636" s="67" t="s">
        <v>56</v>
      </c>
      <c r="G636" s="67" t="s">
        <v>40</v>
      </c>
      <c r="H636" s="67" t="s">
        <v>67</v>
      </c>
      <c r="I636" s="67" t="s">
        <v>68</v>
      </c>
      <c r="J636" s="67" t="s">
        <v>37</v>
      </c>
      <c r="K636" s="67" t="s">
        <v>38</v>
      </c>
      <c r="L636" s="67" t="s">
        <v>42</v>
      </c>
      <c r="M636" s="67" t="s">
        <v>41</v>
      </c>
      <c r="N636" s="67" t="s">
        <v>67</v>
      </c>
      <c r="O636" s="67" t="s">
        <v>45</v>
      </c>
      <c r="P636" s="17" t="s">
        <v>932</v>
      </c>
      <c r="Q636" s="17" t="s">
        <v>724</v>
      </c>
      <c r="R636" s="17" t="s">
        <v>933</v>
      </c>
      <c r="S636" s="17" t="s">
        <v>934</v>
      </c>
      <c r="T636" s="17" t="s">
        <v>3151</v>
      </c>
      <c r="U636" s="17" t="s">
        <v>3205</v>
      </c>
      <c r="V636" s="17" t="s">
        <v>47</v>
      </c>
      <c r="W636" s="17"/>
      <c r="X636" s="17"/>
      <c r="Y636" s="17" t="s">
        <v>4245</v>
      </c>
      <c r="Z636" s="17" t="s">
        <v>53</v>
      </c>
      <c r="AA636" s="17" t="s">
        <v>76</v>
      </c>
      <c r="AB636" s="17" t="s">
        <v>3962</v>
      </c>
      <c r="AC636" s="17" t="s">
        <v>36</v>
      </c>
      <c r="AD636" s="17" t="s">
        <v>56</v>
      </c>
      <c r="AE636" s="17" t="s">
        <v>4015</v>
      </c>
      <c r="AF636" s="17"/>
      <c r="AG636" s="17" t="s">
        <v>72</v>
      </c>
      <c r="AH636" s="17" t="s">
        <v>181</v>
      </c>
      <c r="AI636" s="17" t="s">
        <v>3022</v>
      </c>
      <c r="AJ636" s="17" t="s">
        <v>514</v>
      </c>
      <c r="AK636" s="17" t="s">
        <v>80</v>
      </c>
      <c r="AL636" s="17" t="s">
        <v>159</v>
      </c>
      <c r="AM636" s="17" t="s">
        <v>49</v>
      </c>
      <c r="AN636" s="17" t="s">
        <v>935</v>
      </c>
      <c r="AO636" s="17" t="s">
        <v>161</v>
      </c>
      <c r="AP636" s="17" t="s">
        <v>816</v>
      </c>
      <c r="AQ636" s="17"/>
      <c r="AR636" s="17"/>
      <c r="AS636" s="17"/>
    </row>
    <row r="637" spans="1:45" ht="15" customHeight="1" x14ac:dyDescent="0.15">
      <c r="A637" s="13">
        <v>636</v>
      </c>
      <c r="B637" s="69" t="s">
        <v>210</v>
      </c>
      <c r="C637" s="67" t="s">
        <v>35</v>
      </c>
      <c r="D637" s="67" t="s">
        <v>36</v>
      </c>
      <c r="E637" s="67" t="s">
        <v>36</v>
      </c>
      <c r="F637" s="67" t="s">
        <v>36</v>
      </c>
      <c r="G637" s="67" t="s">
        <v>67</v>
      </c>
      <c r="H637" s="67" t="s">
        <v>87</v>
      </c>
      <c r="I637" s="67" t="s">
        <v>40</v>
      </c>
      <c r="J637" s="67" t="s">
        <v>67</v>
      </c>
      <c r="K637" s="67" t="s">
        <v>40</v>
      </c>
      <c r="L637" s="67" t="s">
        <v>44</v>
      </c>
      <c r="M637" s="67" t="s">
        <v>44</v>
      </c>
      <c r="N637" s="67" t="s">
        <v>68</v>
      </c>
      <c r="O637" s="67"/>
      <c r="P637" s="17" t="s">
        <v>211</v>
      </c>
      <c r="Q637" s="17" t="s">
        <v>212</v>
      </c>
      <c r="R637" s="17" t="s">
        <v>213</v>
      </c>
      <c r="S637" s="17" t="s">
        <v>214</v>
      </c>
      <c r="T637" s="17" t="s">
        <v>215</v>
      </c>
      <c r="U637" s="17" t="s">
        <v>216</v>
      </c>
      <c r="V637" s="17" t="s">
        <v>217</v>
      </c>
      <c r="W637" s="17" t="s">
        <v>4157</v>
      </c>
      <c r="X637" s="17" t="s">
        <v>3444</v>
      </c>
      <c r="Y637" s="17" t="s">
        <v>4246</v>
      </c>
      <c r="Z637" s="17" t="s">
        <v>96</v>
      </c>
      <c r="AA637" s="17" t="s">
        <v>76</v>
      </c>
      <c r="AB637" s="17" t="s">
        <v>55</v>
      </c>
      <c r="AC637" s="17" t="s">
        <v>56</v>
      </c>
      <c r="AD637" s="17" t="s">
        <v>36</v>
      </c>
      <c r="AE637" s="17"/>
      <c r="AF637" s="17"/>
      <c r="AG637" s="17" t="s">
        <v>218</v>
      </c>
      <c r="AH637" s="17" t="s">
        <v>219</v>
      </c>
      <c r="AI637" s="17" t="s">
        <v>220</v>
      </c>
      <c r="AJ637" s="17" t="s">
        <v>221</v>
      </c>
      <c r="AK637" s="17" t="s">
        <v>222</v>
      </c>
      <c r="AL637" s="17" t="s">
        <v>223</v>
      </c>
      <c r="AM637" s="17" t="s">
        <v>224</v>
      </c>
      <c r="AN637" s="17" t="s">
        <v>225</v>
      </c>
      <c r="AO637" s="17" t="s">
        <v>85</v>
      </c>
      <c r="AP637" s="17" t="s">
        <v>161</v>
      </c>
      <c r="AQ637" s="17"/>
      <c r="AR637" s="17"/>
      <c r="AS637" s="17"/>
    </row>
    <row r="638" spans="1:45" ht="15" customHeight="1" x14ac:dyDescent="0.15">
      <c r="A638" s="13">
        <v>637</v>
      </c>
      <c r="B638" s="69" t="s">
        <v>3348</v>
      </c>
      <c r="C638" s="67" t="s">
        <v>35</v>
      </c>
      <c r="D638" s="67" t="s">
        <v>36</v>
      </c>
      <c r="E638" s="67" t="s">
        <v>36</v>
      </c>
      <c r="F638" s="67" t="s">
        <v>36</v>
      </c>
      <c r="G638" s="67" t="s">
        <v>67</v>
      </c>
      <c r="H638" s="67" t="s">
        <v>87</v>
      </c>
      <c r="I638" s="67" t="s">
        <v>40</v>
      </c>
      <c r="J638" s="67" t="s">
        <v>67</v>
      </c>
      <c r="K638" s="67" t="s">
        <v>40</v>
      </c>
      <c r="L638" s="67" t="s">
        <v>44</v>
      </c>
      <c r="M638" s="67" t="s">
        <v>44</v>
      </c>
      <c r="N638" s="67" t="s">
        <v>68</v>
      </c>
      <c r="O638" s="67"/>
      <c r="P638" s="17" t="s">
        <v>211</v>
      </c>
      <c r="Q638" s="17" t="s">
        <v>212</v>
      </c>
      <c r="R638" s="17" t="s">
        <v>213</v>
      </c>
      <c r="S638" s="17" t="s">
        <v>214</v>
      </c>
      <c r="T638" s="17" t="s">
        <v>215</v>
      </c>
      <c r="U638" s="17" t="s">
        <v>216</v>
      </c>
      <c r="V638" s="17" t="s">
        <v>217</v>
      </c>
      <c r="W638" s="17" t="s">
        <v>4160</v>
      </c>
      <c r="X638" s="17" t="s">
        <v>3445</v>
      </c>
      <c r="Y638" s="17" t="s">
        <v>4230</v>
      </c>
      <c r="Z638" s="17" t="s">
        <v>96</v>
      </c>
      <c r="AA638" s="17" t="s">
        <v>76</v>
      </c>
      <c r="AB638" s="17" t="s">
        <v>55</v>
      </c>
      <c r="AC638" s="17" t="s">
        <v>56</v>
      </c>
      <c r="AD638" s="17" t="s">
        <v>36</v>
      </c>
      <c r="AE638" s="17" t="s">
        <v>4008</v>
      </c>
      <c r="AF638" s="17"/>
      <c r="AG638" s="17" t="s">
        <v>218</v>
      </c>
      <c r="AH638" s="17" t="s">
        <v>219</v>
      </c>
      <c r="AI638" s="17" t="s">
        <v>220</v>
      </c>
      <c r="AJ638" s="17" t="s">
        <v>221</v>
      </c>
      <c r="AK638" s="17" t="s">
        <v>222</v>
      </c>
      <c r="AL638" s="17" t="s">
        <v>223</v>
      </c>
      <c r="AM638" s="17" t="s">
        <v>224</v>
      </c>
      <c r="AN638" s="17" t="s">
        <v>225</v>
      </c>
      <c r="AO638" s="17" t="s">
        <v>85</v>
      </c>
      <c r="AP638" s="17" t="s">
        <v>161</v>
      </c>
      <c r="AQ638" s="17"/>
      <c r="AR638" s="17"/>
      <c r="AS638" s="17"/>
    </row>
    <row r="639" spans="1:45" ht="15" customHeight="1" x14ac:dyDescent="0.15">
      <c r="A639" s="13">
        <v>638</v>
      </c>
      <c r="B639" s="69" t="s">
        <v>3882</v>
      </c>
      <c r="C639" s="67" t="s">
        <v>35</v>
      </c>
      <c r="D639" s="67" t="s">
        <v>36</v>
      </c>
      <c r="E639" s="67" t="s">
        <v>56</v>
      </c>
      <c r="F639" s="67" t="s">
        <v>56</v>
      </c>
      <c r="G639" s="67" t="s">
        <v>67</v>
      </c>
      <c r="H639" s="67" t="s">
        <v>40</v>
      </c>
      <c r="I639" s="67" t="s">
        <v>40</v>
      </c>
      <c r="J639" s="67" t="s">
        <v>44</v>
      </c>
      <c r="K639" s="67" t="s">
        <v>42</v>
      </c>
      <c r="L639" s="67" t="s">
        <v>41</v>
      </c>
      <c r="M639" s="67" t="s">
        <v>37</v>
      </c>
      <c r="N639" s="67" t="s">
        <v>37</v>
      </c>
      <c r="O639" s="67"/>
      <c r="P639" s="17" t="s">
        <v>1582</v>
      </c>
      <c r="Q639" s="17" t="s">
        <v>1584</v>
      </c>
      <c r="R639" s="17" t="s">
        <v>2916</v>
      </c>
      <c r="S639" s="17" t="s">
        <v>688</v>
      </c>
      <c r="T639" s="17" t="s">
        <v>4161</v>
      </c>
      <c r="U639" s="17" t="s">
        <v>79</v>
      </c>
      <c r="V639" s="17" t="s">
        <v>4521</v>
      </c>
      <c r="W639" s="17"/>
      <c r="X639" s="17"/>
      <c r="Y639" s="17" t="s">
        <v>4247</v>
      </c>
      <c r="Z639" s="17" t="s">
        <v>75</v>
      </c>
      <c r="AA639" s="17" t="s">
        <v>142</v>
      </c>
      <c r="AB639" s="17" t="s">
        <v>126</v>
      </c>
      <c r="AC639" s="17" t="s">
        <v>36</v>
      </c>
      <c r="AD639" s="17" t="s">
        <v>36</v>
      </c>
      <c r="AE639" s="17"/>
      <c r="AF639" s="17"/>
      <c r="AG639" s="17" t="s">
        <v>691</v>
      </c>
      <c r="AH639" s="17" t="s">
        <v>711</v>
      </c>
      <c r="AI639" s="17" t="s">
        <v>79</v>
      </c>
      <c r="AJ639" s="17" t="s">
        <v>250</v>
      </c>
      <c r="AK639" s="17" t="s">
        <v>115</v>
      </c>
      <c r="AL639" s="17" t="s">
        <v>381</v>
      </c>
      <c r="AM639" s="17" t="s">
        <v>4641</v>
      </c>
      <c r="AN639" s="17" t="s">
        <v>4642</v>
      </c>
      <c r="AO639" s="17" t="s">
        <v>399</v>
      </c>
      <c r="AP639" s="17" t="s">
        <v>161</v>
      </c>
      <c r="AQ639" s="17"/>
      <c r="AR639" s="17"/>
      <c r="AS639" s="17"/>
    </row>
    <row r="640" spans="1:45" ht="15" customHeight="1" x14ac:dyDescent="0.15">
      <c r="A640" s="13">
        <v>639</v>
      </c>
      <c r="B640" s="69" t="s">
        <v>4643</v>
      </c>
      <c r="C640" s="67" t="s">
        <v>35</v>
      </c>
      <c r="D640" s="67" t="s">
        <v>36</v>
      </c>
      <c r="E640" s="67" t="s">
        <v>56</v>
      </c>
      <c r="F640" s="67" t="s">
        <v>56</v>
      </c>
      <c r="G640" s="67" t="s">
        <v>120</v>
      </c>
      <c r="H640" s="67" t="s">
        <v>41</v>
      </c>
      <c r="I640" s="67" t="s">
        <v>136</v>
      </c>
      <c r="J640" s="67" t="s">
        <v>43</v>
      </c>
      <c r="K640" s="67" t="s">
        <v>41</v>
      </c>
      <c r="L640" s="67" t="s">
        <v>88</v>
      </c>
      <c r="M640" s="67" t="s">
        <v>88</v>
      </c>
      <c r="N640" s="67" t="s">
        <v>88</v>
      </c>
      <c r="O640" s="67"/>
      <c r="P640" s="17" t="s">
        <v>131</v>
      </c>
      <c r="Q640" s="17" t="s">
        <v>363</v>
      </c>
      <c r="R640" s="17" t="s">
        <v>292</v>
      </c>
      <c r="S640" s="17" t="s">
        <v>4644</v>
      </c>
      <c r="T640" s="17" t="s">
        <v>3885</v>
      </c>
      <c r="U640" s="17" t="s">
        <v>924</v>
      </c>
      <c r="V640" s="17" t="s">
        <v>101</v>
      </c>
      <c r="W640" s="17" t="s">
        <v>4159</v>
      </c>
      <c r="X640" s="17"/>
      <c r="Y640" s="17" t="s">
        <v>4645</v>
      </c>
      <c r="Z640" s="17" t="s">
        <v>249</v>
      </c>
      <c r="AA640" s="17" t="s">
        <v>54</v>
      </c>
      <c r="AB640" s="17" t="s">
        <v>3962</v>
      </c>
      <c r="AC640" s="17" t="s">
        <v>36</v>
      </c>
      <c r="AD640" s="17" t="s">
        <v>36</v>
      </c>
      <c r="AE640" s="17" t="s">
        <v>4005</v>
      </c>
      <c r="AF640" s="17"/>
      <c r="AG640" s="17" t="s">
        <v>4646</v>
      </c>
      <c r="AH640" s="17" t="s">
        <v>923</v>
      </c>
      <c r="AI640" s="17" t="s">
        <v>3113</v>
      </c>
      <c r="AJ640" s="17" t="s">
        <v>3767</v>
      </c>
      <c r="AK640" s="17" t="s">
        <v>3307</v>
      </c>
      <c r="AL640" s="17" t="s">
        <v>3308</v>
      </c>
      <c r="AM640" s="17" t="s">
        <v>361</v>
      </c>
      <c r="AN640" s="17" t="s">
        <v>3379</v>
      </c>
      <c r="AO640" s="17" t="s">
        <v>872</v>
      </c>
      <c r="AP640" s="17" t="s">
        <v>925</v>
      </c>
      <c r="AQ640" s="17">
        <v>0</v>
      </c>
      <c r="AR640" s="17">
        <v>0</v>
      </c>
      <c r="AS640" s="17"/>
    </row>
    <row r="641" spans="1:45" ht="15" customHeight="1" x14ac:dyDescent="0.15">
      <c r="A641" s="13">
        <v>640</v>
      </c>
      <c r="B641" s="69" t="s">
        <v>5319</v>
      </c>
      <c r="C641" s="67" t="s">
        <v>35</v>
      </c>
      <c r="D641" s="67" t="s">
        <v>36</v>
      </c>
      <c r="E641" s="67" t="s">
        <v>56</v>
      </c>
      <c r="F641" s="67" t="s">
        <v>56</v>
      </c>
      <c r="G641" s="67" t="s">
        <v>120</v>
      </c>
      <c r="H641" s="67" t="s">
        <v>41</v>
      </c>
      <c r="I641" s="67" t="s">
        <v>136</v>
      </c>
      <c r="J641" s="67" t="s">
        <v>43</v>
      </c>
      <c r="K641" s="67" t="s">
        <v>41</v>
      </c>
      <c r="L641" s="67" t="s">
        <v>88</v>
      </c>
      <c r="M641" s="67" t="s">
        <v>88</v>
      </c>
      <c r="N641" s="67" t="s">
        <v>88</v>
      </c>
      <c r="O641" s="67"/>
      <c r="P641" s="17" t="s">
        <v>131</v>
      </c>
      <c r="Q641" s="17" t="s">
        <v>363</v>
      </c>
      <c r="R641" s="17" t="s">
        <v>292</v>
      </c>
      <c r="S641" s="17" t="s">
        <v>4644</v>
      </c>
      <c r="T641" s="17" t="s">
        <v>3885</v>
      </c>
      <c r="U641" s="17" t="s">
        <v>924</v>
      </c>
      <c r="V641" s="17" t="s">
        <v>101</v>
      </c>
      <c r="W641" s="17" t="s">
        <v>4159</v>
      </c>
      <c r="X641" s="17" t="s">
        <v>5312</v>
      </c>
      <c r="Y641" s="17" t="s">
        <v>4645</v>
      </c>
      <c r="Z641" s="17" t="s">
        <v>249</v>
      </c>
      <c r="AA641" s="17" t="s">
        <v>54</v>
      </c>
      <c r="AB641" s="17" t="s">
        <v>3962</v>
      </c>
      <c r="AC641" s="17" t="s">
        <v>36</v>
      </c>
      <c r="AD641" s="17" t="s">
        <v>36</v>
      </c>
      <c r="AE641" s="17" t="s">
        <v>4005</v>
      </c>
      <c r="AF641" s="17"/>
      <c r="AG641" s="17" t="s">
        <v>4646</v>
      </c>
      <c r="AH641" s="17" t="s">
        <v>923</v>
      </c>
      <c r="AI641" s="17" t="s">
        <v>3113</v>
      </c>
      <c r="AJ641" s="17" t="s">
        <v>3767</v>
      </c>
      <c r="AK641" s="17" t="s">
        <v>3307</v>
      </c>
      <c r="AL641" s="17" t="s">
        <v>3308</v>
      </c>
      <c r="AM641" s="17" t="s">
        <v>361</v>
      </c>
      <c r="AN641" s="17" t="s">
        <v>3379</v>
      </c>
      <c r="AO641" s="17" t="s">
        <v>872</v>
      </c>
      <c r="AP641" s="17" t="s">
        <v>925</v>
      </c>
      <c r="AQ641" s="17">
        <v>0</v>
      </c>
      <c r="AR641" s="17">
        <v>0</v>
      </c>
      <c r="AS641" s="17"/>
    </row>
    <row r="642" spans="1:45" ht="15" customHeight="1" x14ac:dyDescent="0.15">
      <c r="A642" s="13">
        <v>641</v>
      </c>
      <c r="B642" s="69" t="s">
        <v>3270</v>
      </c>
      <c r="C642" s="67" t="s">
        <v>35</v>
      </c>
      <c r="D642" s="67" t="s">
        <v>36</v>
      </c>
      <c r="E642" s="67" t="s">
        <v>36</v>
      </c>
      <c r="F642" s="67" t="s">
        <v>36</v>
      </c>
      <c r="G642" s="67" t="s">
        <v>67</v>
      </c>
      <c r="H642" s="67" t="s">
        <v>42</v>
      </c>
      <c r="I642" s="67" t="s">
        <v>44</v>
      </c>
      <c r="J642" s="67" t="s">
        <v>43</v>
      </c>
      <c r="K642" s="67" t="s">
        <v>136</v>
      </c>
      <c r="L642" s="67" t="s">
        <v>136</v>
      </c>
      <c r="M642" s="67" t="s">
        <v>42</v>
      </c>
      <c r="N642" s="67" t="s">
        <v>42</v>
      </c>
      <c r="O642" s="67"/>
      <c r="P642" s="17" t="s">
        <v>77</v>
      </c>
      <c r="Q642" s="17" t="s">
        <v>95</v>
      </c>
      <c r="R642" s="17" t="s">
        <v>204</v>
      </c>
      <c r="S642" s="17" t="s">
        <v>103</v>
      </c>
      <c r="T642" s="17" t="s">
        <v>192</v>
      </c>
      <c r="U642" s="17" t="s">
        <v>193</v>
      </c>
      <c r="V642" s="17" t="s">
        <v>208</v>
      </c>
      <c r="W642" s="17" t="s">
        <v>4164</v>
      </c>
      <c r="X642" s="17" t="s">
        <v>3446</v>
      </c>
      <c r="Y642" s="17" t="s">
        <v>4229</v>
      </c>
      <c r="Z642" s="17" t="s">
        <v>53</v>
      </c>
      <c r="AA642" s="17" t="s">
        <v>54</v>
      </c>
      <c r="AB642" s="17" t="s">
        <v>55</v>
      </c>
      <c r="AC642" s="17" t="s">
        <v>36</v>
      </c>
      <c r="AD642" s="17" t="s">
        <v>56</v>
      </c>
      <c r="AE642" s="17" t="s">
        <v>4016</v>
      </c>
      <c r="AF642" s="17"/>
      <c r="AG642" s="17" t="s">
        <v>393</v>
      </c>
      <c r="AH642" s="17" t="s">
        <v>394</v>
      </c>
      <c r="AI642" s="17" t="s">
        <v>880</v>
      </c>
      <c r="AJ642" s="17" t="s">
        <v>3085</v>
      </c>
      <c r="AK642" s="17" t="s">
        <v>131</v>
      </c>
      <c r="AL642" s="17" t="s">
        <v>261</v>
      </c>
      <c r="AM642" s="17" t="s">
        <v>3271</v>
      </c>
      <c r="AN642" s="17" t="s">
        <v>261</v>
      </c>
      <c r="AO642" s="17" t="s">
        <v>85</v>
      </c>
      <c r="AP642" s="17" t="s">
        <v>2844</v>
      </c>
      <c r="AQ642" s="17"/>
      <c r="AR642" s="17"/>
      <c r="AS642" s="17"/>
    </row>
    <row r="643" spans="1:45" ht="15" customHeight="1" x14ac:dyDescent="0.15">
      <c r="A643" s="13">
        <v>642</v>
      </c>
      <c r="B643" s="69" t="s">
        <v>4944</v>
      </c>
      <c r="C643" s="67" t="s">
        <v>35</v>
      </c>
      <c r="D643" s="67" t="s">
        <v>36</v>
      </c>
      <c r="E643" s="67" t="s">
        <v>36</v>
      </c>
      <c r="F643" s="67" t="s">
        <v>56</v>
      </c>
      <c r="G643" s="67" t="s">
        <v>43</v>
      </c>
      <c r="H643" s="67" t="s">
        <v>41</v>
      </c>
      <c r="I643" s="67" t="s">
        <v>88</v>
      </c>
      <c r="J643" s="67" t="s">
        <v>88</v>
      </c>
      <c r="K643" s="67" t="s">
        <v>41</v>
      </c>
      <c r="L643" s="67" t="s">
        <v>88</v>
      </c>
      <c r="M643" s="67" t="s">
        <v>88</v>
      </c>
      <c r="N643" s="67" t="s">
        <v>88</v>
      </c>
      <c r="O643" s="67">
        <v>0</v>
      </c>
      <c r="P643" s="67" t="s">
        <v>101</v>
      </c>
      <c r="Q643" s="67" t="s">
        <v>361</v>
      </c>
      <c r="R643" s="67" t="s">
        <v>3214</v>
      </c>
      <c r="S643" s="67" t="s">
        <v>922</v>
      </c>
      <c r="T643" s="67" t="s">
        <v>923</v>
      </c>
      <c r="U643" s="67" t="s">
        <v>3380</v>
      </c>
      <c r="V643" s="67" t="s">
        <v>4945</v>
      </c>
      <c r="W643" s="67">
        <v>0</v>
      </c>
      <c r="X643" s="67">
        <v>0</v>
      </c>
      <c r="Y643" s="67" t="s">
        <v>4301</v>
      </c>
      <c r="Z643" s="67" t="s">
        <v>249</v>
      </c>
      <c r="AA643" s="67" t="s">
        <v>76</v>
      </c>
      <c r="AB643" s="67" t="s">
        <v>55</v>
      </c>
      <c r="AC643" s="67" t="s">
        <v>56</v>
      </c>
      <c r="AD643" s="67" t="s">
        <v>36</v>
      </c>
      <c r="AE643" s="67"/>
      <c r="AF643" s="67"/>
      <c r="AG643" s="67" t="s">
        <v>4946</v>
      </c>
      <c r="AH643" s="67" t="s">
        <v>4937</v>
      </c>
      <c r="AI643" s="67" t="s">
        <v>3079</v>
      </c>
      <c r="AJ643" s="67" t="s">
        <v>4947</v>
      </c>
      <c r="AK643" s="67" t="s">
        <v>3384</v>
      </c>
      <c r="AL643" s="67" t="s">
        <v>4948</v>
      </c>
      <c r="AM643" s="67" t="s">
        <v>4949</v>
      </c>
      <c r="AN643" s="67" t="s">
        <v>4950</v>
      </c>
      <c r="AO643" s="67" t="s">
        <v>584</v>
      </c>
      <c r="AP643" s="67">
        <v>0</v>
      </c>
      <c r="AQ643" s="17"/>
      <c r="AR643" s="17"/>
      <c r="AS643" s="17"/>
    </row>
    <row r="644" spans="1:45" ht="15" customHeight="1" x14ac:dyDescent="0.15">
      <c r="A644" s="13">
        <v>643</v>
      </c>
      <c r="B644" s="69" t="s">
        <v>226</v>
      </c>
      <c r="C644" s="67" t="s">
        <v>35</v>
      </c>
      <c r="D644" s="67" t="s">
        <v>36</v>
      </c>
      <c r="E644" s="67" t="s">
        <v>36</v>
      </c>
      <c r="F644" s="67" t="s">
        <v>36</v>
      </c>
      <c r="G644" s="67" t="s">
        <v>37</v>
      </c>
      <c r="H644" s="67" t="s">
        <v>40</v>
      </c>
      <c r="I644" s="67" t="s">
        <v>44</v>
      </c>
      <c r="J644" s="67" t="s">
        <v>200</v>
      </c>
      <c r="K644" s="67" t="s">
        <v>42</v>
      </c>
      <c r="L644" s="67" t="s">
        <v>39</v>
      </c>
      <c r="M644" s="67" t="s">
        <v>41</v>
      </c>
      <c r="N644" s="67" t="s">
        <v>41</v>
      </c>
      <c r="O644" s="67" t="s">
        <v>45</v>
      </c>
      <c r="P644" s="17" t="s">
        <v>227</v>
      </c>
      <c r="Q644" s="17" t="s">
        <v>137</v>
      </c>
      <c r="R644" s="17" t="s">
        <v>228</v>
      </c>
      <c r="S644" s="17" t="s">
        <v>3438</v>
      </c>
      <c r="T644" s="17" t="s">
        <v>4647</v>
      </c>
      <c r="U644" s="17" t="s">
        <v>229</v>
      </c>
      <c r="V644" s="17" t="s">
        <v>230</v>
      </c>
      <c r="W644" s="17"/>
      <c r="X644" s="17"/>
      <c r="Y644" s="17" t="s">
        <v>4243</v>
      </c>
      <c r="Z644" s="17" t="s">
        <v>75</v>
      </c>
      <c r="AA644" s="17" t="s">
        <v>76</v>
      </c>
      <c r="AB644" s="17" t="s">
        <v>126</v>
      </c>
      <c r="AC644" s="17" t="s">
        <v>56</v>
      </c>
      <c r="AD644" s="17" t="s">
        <v>66</v>
      </c>
      <c r="AE644" s="17"/>
      <c r="AF644" s="17"/>
      <c r="AG644" s="17" t="s">
        <v>57</v>
      </c>
      <c r="AH644" s="17" t="s">
        <v>4520</v>
      </c>
      <c r="AI644" s="17" t="s">
        <v>4161</v>
      </c>
      <c r="AJ644" s="17" t="s">
        <v>3760</v>
      </c>
      <c r="AK644" s="17" t="s">
        <v>71</v>
      </c>
      <c r="AL644" s="17" t="s">
        <v>232</v>
      </c>
      <c r="AM644" s="17" t="s">
        <v>233</v>
      </c>
      <c r="AN644" s="17" t="s">
        <v>3200</v>
      </c>
      <c r="AO644" s="17" t="s">
        <v>64</v>
      </c>
      <c r="AP644" s="17" t="s">
        <v>349</v>
      </c>
      <c r="AQ644" s="17"/>
      <c r="AR644" s="17"/>
      <c r="AS644" s="17"/>
    </row>
    <row r="645" spans="1:45" ht="15" customHeight="1" x14ac:dyDescent="0.15">
      <c r="A645" s="13">
        <v>644</v>
      </c>
      <c r="B645" s="69" t="s">
        <v>3196</v>
      </c>
      <c r="C645" s="67" t="s">
        <v>35</v>
      </c>
      <c r="D645" s="67" t="s">
        <v>36</v>
      </c>
      <c r="E645" s="67" t="s">
        <v>36</v>
      </c>
      <c r="F645" s="67" t="s">
        <v>66</v>
      </c>
      <c r="G645" s="67" t="s">
        <v>43</v>
      </c>
      <c r="H645" s="67" t="s">
        <v>43</v>
      </c>
      <c r="I645" s="67" t="s">
        <v>44</v>
      </c>
      <c r="J645" s="67" t="s">
        <v>88</v>
      </c>
      <c r="K645" s="67" t="s">
        <v>88</v>
      </c>
      <c r="L645" s="67" t="s">
        <v>88</v>
      </c>
      <c r="M645" s="67" t="s">
        <v>88</v>
      </c>
      <c r="N645" s="67" t="s">
        <v>87</v>
      </c>
      <c r="O645" s="67"/>
      <c r="P645" s="17" t="s">
        <v>403</v>
      </c>
      <c r="Q645" s="17" t="s">
        <v>405</v>
      </c>
      <c r="R645" s="17" t="s">
        <v>291</v>
      </c>
      <c r="S645" s="17" t="s">
        <v>101</v>
      </c>
      <c r="T645" s="17" t="s">
        <v>471</v>
      </c>
      <c r="U645" s="17" t="s">
        <v>193</v>
      </c>
      <c r="V645" s="17" t="s">
        <v>395</v>
      </c>
      <c r="W645" s="17"/>
      <c r="X645" s="17" t="s">
        <v>3447</v>
      </c>
      <c r="Y645" s="17" t="s">
        <v>4248</v>
      </c>
      <c r="Z645" s="17" t="s">
        <v>96</v>
      </c>
      <c r="AA645" s="17" t="s">
        <v>76</v>
      </c>
      <c r="AB645" s="17" t="s">
        <v>3962</v>
      </c>
      <c r="AC645" s="17" t="s">
        <v>36</v>
      </c>
      <c r="AD645" s="17" t="s">
        <v>36</v>
      </c>
      <c r="AE645" s="17" t="s">
        <v>4017</v>
      </c>
      <c r="AF645" s="17"/>
      <c r="AG645" s="17" t="s">
        <v>361</v>
      </c>
      <c r="AH645" s="17" t="s">
        <v>99</v>
      </c>
      <c r="AI645" s="17" t="s">
        <v>736</v>
      </c>
      <c r="AJ645" s="17" t="s">
        <v>737</v>
      </c>
      <c r="AK645" s="17" t="s">
        <v>131</v>
      </c>
      <c r="AL645" s="17" t="s">
        <v>583</v>
      </c>
      <c r="AM645" s="17" t="s">
        <v>738</v>
      </c>
      <c r="AN645" s="17" t="s">
        <v>557</v>
      </c>
      <c r="AO645" s="17" t="s">
        <v>475</v>
      </c>
      <c r="AP645" s="17" t="s">
        <v>1633</v>
      </c>
      <c r="AQ645" s="17"/>
      <c r="AR645" s="17"/>
      <c r="AS645" s="17"/>
    </row>
    <row r="646" spans="1:45" ht="15" customHeight="1" x14ac:dyDescent="0.15">
      <c r="A646" s="13">
        <v>645</v>
      </c>
      <c r="B646" s="69" t="s">
        <v>3236</v>
      </c>
      <c r="C646" s="67" t="s">
        <v>35</v>
      </c>
      <c r="D646" s="67" t="s">
        <v>36</v>
      </c>
      <c r="E646" s="67" t="s">
        <v>36</v>
      </c>
      <c r="F646" s="67" t="s">
        <v>66</v>
      </c>
      <c r="G646" s="67" t="s">
        <v>39</v>
      </c>
      <c r="H646" s="67" t="s">
        <v>43</v>
      </c>
      <c r="I646" s="67" t="s">
        <v>38</v>
      </c>
      <c r="J646" s="67" t="s">
        <v>120</v>
      </c>
      <c r="K646" s="67" t="s">
        <v>88</v>
      </c>
      <c r="L646" s="67" t="s">
        <v>39</v>
      </c>
      <c r="M646" s="67" t="s">
        <v>41</v>
      </c>
      <c r="N646" s="67" t="s">
        <v>43</v>
      </c>
      <c r="O646" s="67"/>
      <c r="P646" s="17" t="s">
        <v>712</v>
      </c>
      <c r="Q646" s="17" t="s">
        <v>362</v>
      </c>
      <c r="R646" s="17" t="s">
        <v>2230</v>
      </c>
      <c r="S646" s="17" t="s">
        <v>832</v>
      </c>
      <c r="T646" s="17" t="s">
        <v>101</v>
      </c>
      <c r="U646" s="17" t="s">
        <v>3237</v>
      </c>
      <c r="V646" s="17" t="s">
        <v>3238</v>
      </c>
      <c r="W646" s="17"/>
      <c r="X646" s="17" t="s">
        <v>3448</v>
      </c>
      <c r="Y646" s="17" t="s">
        <v>4249</v>
      </c>
      <c r="Z646" s="17" t="s">
        <v>191</v>
      </c>
      <c r="AA646" s="17" t="s">
        <v>76</v>
      </c>
      <c r="AB646" s="17" t="s">
        <v>126</v>
      </c>
      <c r="AC646" s="17" t="s">
        <v>56</v>
      </c>
      <c r="AD646" s="17" t="s">
        <v>56</v>
      </c>
      <c r="AE646" s="17" t="s">
        <v>4018</v>
      </c>
      <c r="AF646" s="17"/>
      <c r="AG646" s="17" t="s">
        <v>364</v>
      </c>
      <c r="AH646" s="17" t="s">
        <v>3239</v>
      </c>
      <c r="AI646" s="17" t="s">
        <v>361</v>
      </c>
      <c r="AJ646" s="17" t="s">
        <v>3169</v>
      </c>
      <c r="AK646" s="17" t="s">
        <v>3240</v>
      </c>
      <c r="AL646" s="17" t="s">
        <v>3241</v>
      </c>
      <c r="AM646" s="17" t="s">
        <v>363</v>
      </c>
      <c r="AN646" s="17" t="s">
        <v>736</v>
      </c>
      <c r="AO646" s="17" t="s">
        <v>1170</v>
      </c>
      <c r="AP646" s="17" t="s">
        <v>3033</v>
      </c>
      <c r="AQ646" s="17"/>
      <c r="AR646" s="17"/>
      <c r="AS646" s="17"/>
    </row>
    <row r="647" spans="1:45" ht="15" customHeight="1" x14ac:dyDescent="0.15">
      <c r="A647" s="13">
        <v>646</v>
      </c>
      <c r="B647" s="69" t="s">
        <v>4490</v>
      </c>
      <c r="C647" s="67" t="s">
        <v>35</v>
      </c>
      <c r="D647" s="67" t="s">
        <v>36</v>
      </c>
      <c r="E647" s="67" t="s">
        <v>36</v>
      </c>
      <c r="F647" s="67" t="s">
        <v>56</v>
      </c>
      <c r="G647" s="67" t="s">
        <v>39</v>
      </c>
      <c r="H647" s="67" t="s">
        <v>43</v>
      </c>
      <c r="I647" s="67" t="s">
        <v>38</v>
      </c>
      <c r="J647" s="67" t="s">
        <v>120</v>
      </c>
      <c r="K647" s="67" t="s">
        <v>88</v>
      </c>
      <c r="L647" s="67" t="s">
        <v>39</v>
      </c>
      <c r="M647" s="67" t="s">
        <v>41</v>
      </c>
      <c r="N647" s="67" t="s">
        <v>43</v>
      </c>
      <c r="O647" s="67"/>
      <c r="P647" s="17" t="s">
        <v>712</v>
      </c>
      <c r="Q647" s="17" t="s">
        <v>362</v>
      </c>
      <c r="R647" s="17" t="s">
        <v>2230</v>
      </c>
      <c r="S647" s="17" t="s">
        <v>832</v>
      </c>
      <c r="T647" s="17" t="s">
        <v>101</v>
      </c>
      <c r="U647" s="17" t="s">
        <v>3237</v>
      </c>
      <c r="V647" s="17" t="s">
        <v>3238</v>
      </c>
      <c r="W647" s="17" t="s">
        <v>4157</v>
      </c>
      <c r="X647" s="17" t="s">
        <v>4491</v>
      </c>
      <c r="Y647" s="17" t="s">
        <v>4249</v>
      </c>
      <c r="Z647" s="17" t="s">
        <v>191</v>
      </c>
      <c r="AA647" s="17" t="s">
        <v>76</v>
      </c>
      <c r="AB647" s="17" t="s">
        <v>126</v>
      </c>
      <c r="AC647" s="17" t="s">
        <v>56</v>
      </c>
      <c r="AD647" s="17" t="s">
        <v>56</v>
      </c>
      <c r="AE647" s="17" t="s">
        <v>4031</v>
      </c>
      <c r="AF647" s="17"/>
      <c r="AG647" s="17" t="s">
        <v>364</v>
      </c>
      <c r="AH647" s="17" t="s">
        <v>3239</v>
      </c>
      <c r="AI647" s="17" t="s">
        <v>361</v>
      </c>
      <c r="AJ647" s="17" t="s">
        <v>3169</v>
      </c>
      <c r="AK647" s="17" t="s">
        <v>3240</v>
      </c>
      <c r="AL647" s="17" t="s">
        <v>3241</v>
      </c>
      <c r="AM647" s="17" t="s">
        <v>363</v>
      </c>
      <c r="AN647" s="17" t="s">
        <v>736</v>
      </c>
      <c r="AO647" s="17" t="s">
        <v>1170</v>
      </c>
      <c r="AP647" s="17" t="s">
        <v>3033</v>
      </c>
      <c r="AQ647" s="17"/>
      <c r="AR647" s="17"/>
      <c r="AS647" s="17"/>
    </row>
    <row r="648" spans="1:45" ht="15" customHeight="1" x14ac:dyDescent="0.15">
      <c r="A648" s="13">
        <v>647</v>
      </c>
      <c r="B648" s="69" t="s">
        <v>5189</v>
      </c>
      <c r="C648" s="67" t="s">
        <v>35</v>
      </c>
      <c r="D648" s="67" t="s">
        <v>36</v>
      </c>
      <c r="E648" s="67" t="s">
        <v>36</v>
      </c>
      <c r="F648" s="67" t="s">
        <v>56</v>
      </c>
      <c r="G648" s="67" t="s">
        <v>40</v>
      </c>
      <c r="H648" s="67" t="s">
        <v>87</v>
      </c>
      <c r="I648" s="67" t="s">
        <v>37</v>
      </c>
      <c r="J648" s="67" t="s">
        <v>42</v>
      </c>
      <c r="K648" s="67" t="s">
        <v>67</v>
      </c>
      <c r="L648" s="67" t="s">
        <v>38</v>
      </c>
      <c r="M648" s="67" t="s">
        <v>39</v>
      </c>
      <c r="N648" s="67" t="s">
        <v>41</v>
      </c>
      <c r="O648" s="67" t="s">
        <v>45</v>
      </c>
      <c r="P648" s="17" t="s">
        <v>4161</v>
      </c>
      <c r="Q648" s="17" t="s">
        <v>79</v>
      </c>
      <c r="R648" s="17" t="s">
        <v>4165</v>
      </c>
      <c r="S648" s="17" t="s">
        <v>115</v>
      </c>
      <c r="T648" s="17" t="s">
        <v>557</v>
      </c>
      <c r="U648" s="17" t="s">
        <v>4649</v>
      </c>
      <c r="V648" s="17" t="s">
        <v>236</v>
      </c>
      <c r="W648" s="17" t="s">
        <v>4157</v>
      </c>
      <c r="X648" s="17" t="s">
        <v>4650</v>
      </c>
      <c r="Y648" s="17" t="s">
        <v>4248</v>
      </c>
      <c r="Z648" s="17" t="s">
        <v>75</v>
      </c>
      <c r="AA648" s="17" t="s">
        <v>76</v>
      </c>
      <c r="AB648" s="17" t="s">
        <v>126</v>
      </c>
      <c r="AC648" s="17" t="s">
        <v>36</v>
      </c>
      <c r="AD648" s="17" t="s">
        <v>56</v>
      </c>
      <c r="AE648" s="17" t="s">
        <v>4495</v>
      </c>
      <c r="AF648" s="17"/>
      <c r="AG648" s="17" t="s">
        <v>131</v>
      </c>
      <c r="AH648" s="17" t="s">
        <v>95</v>
      </c>
      <c r="AI648" s="17" t="s">
        <v>496</v>
      </c>
      <c r="AJ648" s="17" t="s">
        <v>906</v>
      </c>
      <c r="AK648" s="17" t="s">
        <v>144</v>
      </c>
      <c r="AL648" s="17" t="s">
        <v>586</v>
      </c>
      <c r="AM648" s="17" t="s">
        <v>240</v>
      </c>
      <c r="AN648" s="17" t="s">
        <v>196</v>
      </c>
      <c r="AO648" s="17" t="s">
        <v>161</v>
      </c>
      <c r="AP648" s="17" t="s">
        <v>560</v>
      </c>
      <c r="AQ648" s="17"/>
      <c r="AR648" s="17"/>
      <c r="AS648" s="17"/>
    </row>
    <row r="649" spans="1:45" ht="15" customHeight="1" x14ac:dyDescent="0.15">
      <c r="A649" s="13">
        <v>648</v>
      </c>
      <c r="B649" s="69" t="s">
        <v>4648</v>
      </c>
      <c r="C649" s="67" t="s">
        <v>35</v>
      </c>
      <c r="D649" s="67" t="s">
        <v>36</v>
      </c>
      <c r="E649" s="67" t="s">
        <v>36</v>
      </c>
      <c r="F649" s="67" t="s">
        <v>56</v>
      </c>
      <c r="G649" s="67" t="s">
        <v>40</v>
      </c>
      <c r="H649" s="67" t="s">
        <v>87</v>
      </c>
      <c r="I649" s="67" t="s">
        <v>37</v>
      </c>
      <c r="J649" s="67" t="s">
        <v>42</v>
      </c>
      <c r="K649" s="67" t="s">
        <v>67</v>
      </c>
      <c r="L649" s="67" t="s">
        <v>38</v>
      </c>
      <c r="M649" s="67" t="s">
        <v>39</v>
      </c>
      <c r="N649" s="67" t="s">
        <v>41</v>
      </c>
      <c r="O649" s="67" t="s">
        <v>45</v>
      </c>
      <c r="P649" s="17" t="s">
        <v>4161</v>
      </c>
      <c r="Q649" s="17" t="s">
        <v>79</v>
      </c>
      <c r="R649" s="17" t="s">
        <v>4165</v>
      </c>
      <c r="S649" s="17" t="s">
        <v>115</v>
      </c>
      <c r="T649" s="17" t="s">
        <v>557</v>
      </c>
      <c r="U649" s="17" t="s">
        <v>4649</v>
      </c>
      <c r="V649" s="17" t="s">
        <v>236</v>
      </c>
      <c r="W649" s="17" t="s">
        <v>4157</v>
      </c>
      <c r="X649" s="17" t="s">
        <v>4650</v>
      </c>
      <c r="Y649" s="17" t="s">
        <v>4248</v>
      </c>
      <c r="Z649" s="17" t="s">
        <v>75</v>
      </c>
      <c r="AA649" s="17" t="s">
        <v>76</v>
      </c>
      <c r="AB649" s="17" t="s">
        <v>126</v>
      </c>
      <c r="AC649" s="17" t="s">
        <v>36</v>
      </c>
      <c r="AD649" s="17" t="s">
        <v>56</v>
      </c>
      <c r="AE649" s="17" t="s">
        <v>4495</v>
      </c>
      <c r="AF649" s="17"/>
      <c r="AG649" s="17" t="s">
        <v>131</v>
      </c>
      <c r="AH649" s="17" t="s">
        <v>95</v>
      </c>
      <c r="AI649" s="17" t="s">
        <v>496</v>
      </c>
      <c r="AJ649" s="17" t="s">
        <v>906</v>
      </c>
      <c r="AK649" s="17" t="s">
        <v>144</v>
      </c>
      <c r="AL649" s="17" t="s">
        <v>586</v>
      </c>
      <c r="AM649" s="17" t="s">
        <v>240</v>
      </c>
      <c r="AN649" s="17" t="s">
        <v>196</v>
      </c>
      <c r="AO649" s="17" t="s">
        <v>161</v>
      </c>
      <c r="AP649" s="17" t="s">
        <v>560</v>
      </c>
      <c r="AQ649" s="17"/>
      <c r="AR649" s="17"/>
      <c r="AS649" s="17"/>
    </row>
    <row r="650" spans="1:45" ht="15" customHeight="1" x14ac:dyDescent="0.15">
      <c r="A650" s="13">
        <v>649</v>
      </c>
      <c r="B650" s="69" t="s">
        <v>3815</v>
      </c>
      <c r="C650" s="67" t="s">
        <v>35</v>
      </c>
      <c r="D650" s="67" t="s">
        <v>56</v>
      </c>
      <c r="E650" s="67" t="s">
        <v>56</v>
      </c>
      <c r="F650" s="67" t="s">
        <v>36</v>
      </c>
      <c r="G650" s="67" t="s">
        <v>67</v>
      </c>
      <c r="H650" s="67" t="s">
        <v>37</v>
      </c>
      <c r="I650" s="67" t="s">
        <v>40</v>
      </c>
      <c r="J650" s="67" t="s">
        <v>87</v>
      </c>
      <c r="K650" s="67" t="s">
        <v>44</v>
      </c>
      <c r="L650" s="67" t="s">
        <v>41</v>
      </c>
      <c r="M650" s="67" t="s">
        <v>37</v>
      </c>
      <c r="N650" s="67" t="s">
        <v>44</v>
      </c>
      <c r="O650" s="67"/>
      <c r="P650" s="17" t="s">
        <v>325</v>
      </c>
      <c r="Q650" s="17" t="s">
        <v>3022</v>
      </c>
      <c r="R650" s="17" t="s">
        <v>934</v>
      </c>
      <c r="S650" s="17" t="s">
        <v>77</v>
      </c>
      <c r="T650" s="17" t="s">
        <v>3438</v>
      </c>
      <c r="U650" s="17" t="s">
        <v>72</v>
      </c>
      <c r="V650" s="17" t="s">
        <v>1345</v>
      </c>
      <c r="W650" s="17" t="s">
        <v>4157</v>
      </c>
      <c r="X650" s="17" t="s">
        <v>2627</v>
      </c>
      <c r="Y650" s="17" t="s">
        <v>4250</v>
      </c>
      <c r="Z650" s="17" t="s">
        <v>75</v>
      </c>
      <c r="AA650" s="17" t="s">
        <v>76</v>
      </c>
      <c r="AB650" s="17" t="s">
        <v>3962</v>
      </c>
      <c r="AC650" s="17" t="s">
        <v>36</v>
      </c>
      <c r="AD650" s="17" t="s">
        <v>56</v>
      </c>
      <c r="AE650" s="17" t="s">
        <v>4003</v>
      </c>
      <c r="AF650" s="17"/>
      <c r="AG650" s="17" t="s">
        <v>95</v>
      </c>
      <c r="AH650" s="17" t="s">
        <v>189</v>
      </c>
      <c r="AI650" s="17" t="s">
        <v>57</v>
      </c>
      <c r="AJ650" s="17" t="s">
        <v>562</v>
      </c>
      <c r="AK650" s="17" t="s">
        <v>79</v>
      </c>
      <c r="AL650" s="17" t="s">
        <v>4165</v>
      </c>
      <c r="AM650" s="17" t="s">
        <v>3816</v>
      </c>
      <c r="AN650" s="17" t="s">
        <v>1454</v>
      </c>
      <c r="AO650" s="17" t="s">
        <v>85</v>
      </c>
      <c r="AP650" s="17" t="s">
        <v>161</v>
      </c>
      <c r="AQ650" s="17"/>
      <c r="AR650" s="17"/>
      <c r="AS650" s="17"/>
    </row>
    <row r="651" spans="1:45" ht="15" customHeight="1" x14ac:dyDescent="0.15">
      <c r="A651" s="13">
        <v>650</v>
      </c>
      <c r="B651" s="69" t="s">
        <v>4522</v>
      </c>
      <c r="C651" s="67" t="s">
        <v>35</v>
      </c>
      <c r="D651" s="67" t="s">
        <v>36</v>
      </c>
      <c r="E651" s="67" t="s">
        <v>36</v>
      </c>
      <c r="F651" s="67" t="s">
        <v>36</v>
      </c>
      <c r="G651" s="67" t="s">
        <v>41</v>
      </c>
      <c r="H651" s="67" t="s">
        <v>136</v>
      </c>
      <c r="I651" s="67" t="s">
        <v>41</v>
      </c>
      <c r="J651" s="67" t="s">
        <v>43</v>
      </c>
      <c r="K651" s="67" t="s">
        <v>42</v>
      </c>
      <c r="L651" s="67" t="s">
        <v>38</v>
      </c>
      <c r="M651" s="67" t="s">
        <v>88</v>
      </c>
      <c r="N651" s="67" t="s">
        <v>136</v>
      </c>
      <c r="O651" s="67"/>
      <c r="P651" s="17" t="s">
        <v>562</v>
      </c>
      <c r="Q651" s="17" t="s">
        <v>3346</v>
      </c>
      <c r="R651" s="17" t="s">
        <v>644</v>
      </c>
      <c r="S651" s="17" t="s">
        <v>202</v>
      </c>
      <c r="T651" s="17" t="s">
        <v>338</v>
      </c>
      <c r="U651" s="17" t="s">
        <v>196</v>
      </c>
      <c r="V651" s="17" t="s">
        <v>589</v>
      </c>
      <c r="W651" s="17" t="s">
        <v>4157</v>
      </c>
      <c r="X651" s="17" t="s">
        <v>4523</v>
      </c>
      <c r="Y651" s="17" t="s">
        <v>4288</v>
      </c>
      <c r="Z651" s="17" t="s">
        <v>96</v>
      </c>
      <c r="AA651" s="17" t="s">
        <v>76</v>
      </c>
      <c r="AB651" s="17" t="s">
        <v>3962</v>
      </c>
      <c r="AC651" s="17" t="s">
        <v>56</v>
      </c>
      <c r="AD651" s="17" t="s">
        <v>56</v>
      </c>
      <c r="AE651" s="17" t="s">
        <v>4031</v>
      </c>
      <c r="AF651" s="17"/>
      <c r="AG651" s="17" t="s">
        <v>205</v>
      </c>
      <c r="AH651" s="17" t="s">
        <v>236</v>
      </c>
      <c r="AI651" s="17" t="s">
        <v>1053</v>
      </c>
      <c r="AJ651" s="17" t="s">
        <v>260</v>
      </c>
      <c r="AK651" s="17" t="s">
        <v>429</v>
      </c>
      <c r="AL651" s="17" t="s">
        <v>194</v>
      </c>
      <c r="AM651" s="17" t="s">
        <v>94</v>
      </c>
      <c r="AN651" s="17" t="s">
        <v>338</v>
      </c>
      <c r="AO651" s="17" t="s">
        <v>209</v>
      </c>
      <c r="AP651" s="17" t="s">
        <v>1721</v>
      </c>
      <c r="AQ651" s="17"/>
      <c r="AR651" s="17"/>
      <c r="AS651" s="17"/>
    </row>
    <row r="652" spans="1:45" ht="15" customHeight="1" x14ac:dyDescent="0.15">
      <c r="A652" s="13">
        <v>651</v>
      </c>
      <c r="B652" s="69" t="s">
        <v>4971</v>
      </c>
      <c r="C652" s="67" t="s">
        <v>35</v>
      </c>
      <c r="D652" s="67" t="s">
        <v>36</v>
      </c>
      <c r="E652" s="67" t="s">
        <v>36</v>
      </c>
      <c r="F652" s="67" t="s">
        <v>36</v>
      </c>
      <c r="G652" s="67" t="s">
        <v>41</v>
      </c>
      <c r="H652" s="67" t="s">
        <v>136</v>
      </c>
      <c r="I652" s="67" t="s">
        <v>41</v>
      </c>
      <c r="J652" s="67" t="s">
        <v>43</v>
      </c>
      <c r="K652" s="67" t="s">
        <v>42</v>
      </c>
      <c r="L652" s="67" t="s">
        <v>38</v>
      </c>
      <c r="M652" s="67" t="s">
        <v>88</v>
      </c>
      <c r="N652" s="67" t="s">
        <v>136</v>
      </c>
      <c r="O652" s="67"/>
      <c r="P652" s="17" t="s">
        <v>562</v>
      </c>
      <c r="Q652" s="17" t="s">
        <v>3346</v>
      </c>
      <c r="R652" s="17" t="s">
        <v>644</v>
      </c>
      <c r="S652" s="17" t="s">
        <v>202</v>
      </c>
      <c r="T652" s="17" t="s">
        <v>338</v>
      </c>
      <c r="U652" s="17" t="s">
        <v>196</v>
      </c>
      <c r="V652" s="17" t="s">
        <v>589</v>
      </c>
      <c r="W652" s="17" t="s">
        <v>4157</v>
      </c>
      <c r="X652" s="17" t="s">
        <v>4973</v>
      </c>
      <c r="Y652" s="17" t="s">
        <v>4288</v>
      </c>
      <c r="Z652" s="17" t="s">
        <v>96</v>
      </c>
      <c r="AA652" s="17" t="s">
        <v>76</v>
      </c>
      <c r="AB652" s="17" t="s">
        <v>3962</v>
      </c>
      <c r="AC652" s="17" t="s">
        <v>56</v>
      </c>
      <c r="AD652" s="17" t="s">
        <v>56</v>
      </c>
      <c r="AE652" s="17" t="s">
        <v>4031</v>
      </c>
      <c r="AF652" s="17"/>
      <c r="AG652" s="17" t="s">
        <v>205</v>
      </c>
      <c r="AH652" s="17" t="s">
        <v>236</v>
      </c>
      <c r="AI652" s="17" t="s">
        <v>1053</v>
      </c>
      <c r="AJ652" s="17" t="s">
        <v>260</v>
      </c>
      <c r="AK652" s="17" t="s">
        <v>429</v>
      </c>
      <c r="AL652" s="17" t="s">
        <v>194</v>
      </c>
      <c r="AM652" s="17" t="s">
        <v>94</v>
      </c>
      <c r="AN652" s="17" t="s">
        <v>338</v>
      </c>
      <c r="AO652" s="17" t="s">
        <v>209</v>
      </c>
      <c r="AP652" s="17" t="s">
        <v>1721</v>
      </c>
      <c r="AQ652" s="17"/>
      <c r="AR652" s="17"/>
      <c r="AS652" s="17"/>
    </row>
    <row r="653" spans="1:45" ht="15" customHeight="1" x14ac:dyDescent="0.15">
      <c r="A653" s="13">
        <v>652</v>
      </c>
      <c r="B653" s="69" t="s">
        <v>5242</v>
      </c>
      <c r="C653" s="67" t="s">
        <v>35</v>
      </c>
      <c r="D653" s="67" t="s">
        <v>36</v>
      </c>
      <c r="E653" s="67" t="s">
        <v>36</v>
      </c>
      <c r="F653" s="67" t="s">
        <v>36</v>
      </c>
      <c r="G653" s="67" t="s">
        <v>41</v>
      </c>
      <c r="H653" s="67" t="s">
        <v>136</v>
      </c>
      <c r="I653" s="67" t="s">
        <v>41</v>
      </c>
      <c r="J653" s="67" t="s">
        <v>43</v>
      </c>
      <c r="K653" s="67" t="s">
        <v>42</v>
      </c>
      <c r="L653" s="67" t="s">
        <v>38</v>
      </c>
      <c r="M653" s="67" t="s">
        <v>88</v>
      </c>
      <c r="N653" s="67" t="s">
        <v>136</v>
      </c>
      <c r="O653" s="67"/>
      <c r="P653" s="17" t="s">
        <v>562</v>
      </c>
      <c r="Q653" s="17" t="s">
        <v>3346</v>
      </c>
      <c r="R653" s="17" t="s">
        <v>644</v>
      </c>
      <c r="S653" s="17" t="s">
        <v>202</v>
      </c>
      <c r="T653" s="17" t="s">
        <v>338</v>
      </c>
      <c r="U653" s="17" t="s">
        <v>196</v>
      </c>
      <c r="V653" s="17" t="s">
        <v>589</v>
      </c>
      <c r="W653" s="17" t="s">
        <v>4157</v>
      </c>
      <c r="X653" s="17" t="s">
        <v>5243</v>
      </c>
      <c r="Y653" s="17" t="s">
        <v>4288</v>
      </c>
      <c r="Z653" s="17" t="s">
        <v>96</v>
      </c>
      <c r="AA653" s="17" t="s">
        <v>76</v>
      </c>
      <c r="AB653" s="17" t="s">
        <v>3962</v>
      </c>
      <c r="AC653" s="17" t="s">
        <v>56</v>
      </c>
      <c r="AD653" s="17" t="s">
        <v>56</v>
      </c>
      <c r="AE653" s="17" t="s">
        <v>4031</v>
      </c>
      <c r="AF653" s="17"/>
      <c r="AG653" s="17" t="s">
        <v>205</v>
      </c>
      <c r="AH653" s="17" t="s">
        <v>236</v>
      </c>
      <c r="AI653" s="17" t="s">
        <v>1053</v>
      </c>
      <c r="AJ653" s="17" t="s">
        <v>260</v>
      </c>
      <c r="AK653" s="17" t="s">
        <v>429</v>
      </c>
      <c r="AL653" s="17" t="s">
        <v>194</v>
      </c>
      <c r="AM653" s="17" t="s">
        <v>94</v>
      </c>
      <c r="AN653" s="17" t="s">
        <v>338</v>
      </c>
      <c r="AO653" s="17" t="s">
        <v>209</v>
      </c>
      <c r="AP653" s="17" t="s">
        <v>1721</v>
      </c>
      <c r="AQ653" s="17"/>
      <c r="AR653" s="17"/>
      <c r="AS653" s="17"/>
    </row>
    <row r="654" spans="1:45" ht="15" customHeight="1" x14ac:dyDescent="0.15">
      <c r="A654" s="13">
        <v>653</v>
      </c>
      <c r="B654" s="69" t="s">
        <v>234</v>
      </c>
      <c r="C654" s="67" t="s">
        <v>35</v>
      </c>
      <c r="D654" s="67" t="s">
        <v>56</v>
      </c>
      <c r="E654" s="67" t="s">
        <v>56</v>
      </c>
      <c r="F654" s="67" t="s">
        <v>56</v>
      </c>
      <c r="G654" s="67" t="s">
        <v>41</v>
      </c>
      <c r="H654" s="67" t="s">
        <v>42</v>
      </c>
      <c r="I654" s="67" t="s">
        <v>44</v>
      </c>
      <c r="J654" s="67" t="s">
        <v>41</v>
      </c>
      <c r="K654" s="67" t="s">
        <v>120</v>
      </c>
      <c r="L654" s="67" t="s">
        <v>41</v>
      </c>
      <c r="M654" s="67" t="s">
        <v>37</v>
      </c>
      <c r="N654" s="67" t="s">
        <v>38</v>
      </c>
      <c r="O654" s="67"/>
      <c r="P654" s="17" t="s">
        <v>3346</v>
      </c>
      <c r="Q654" s="17" t="s">
        <v>202</v>
      </c>
      <c r="R654" s="17" t="s">
        <v>81</v>
      </c>
      <c r="S654" s="17" t="s">
        <v>205</v>
      </c>
      <c r="T654" s="17" t="s">
        <v>236</v>
      </c>
      <c r="U654" s="17" t="s">
        <v>158</v>
      </c>
      <c r="V654" s="17" t="s">
        <v>237</v>
      </c>
      <c r="W654" s="17"/>
      <c r="X654" s="17"/>
      <c r="Y654" s="17" t="s">
        <v>4242</v>
      </c>
      <c r="Z654" s="17" t="s">
        <v>75</v>
      </c>
      <c r="AA654" s="17" t="s">
        <v>142</v>
      </c>
      <c r="AB654" s="17" t="s">
        <v>55</v>
      </c>
      <c r="AC654" s="17" t="s">
        <v>36</v>
      </c>
      <c r="AD654" s="17" t="s">
        <v>36</v>
      </c>
      <c r="AE654" s="17"/>
      <c r="AF654" s="17"/>
      <c r="AG654" s="17" t="s">
        <v>238</v>
      </c>
      <c r="AH654" s="17" t="s">
        <v>239</v>
      </c>
      <c r="AI654" s="17" t="s">
        <v>240</v>
      </c>
      <c r="AJ654" s="17" t="s">
        <v>196</v>
      </c>
      <c r="AK654" s="17" t="s">
        <v>148</v>
      </c>
      <c r="AL654" s="17" t="s">
        <v>57</v>
      </c>
      <c r="AM654" s="17" t="s">
        <v>241</v>
      </c>
      <c r="AN654" s="17" t="s">
        <v>242</v>
      </c>
      <c r="AO654" s="17" t="s">
        <v>209</v>
      </c>
      <c r="AP654" s="17" t="s">
        <v>349</v>
      </c>
      <c r="AQ654" s="17"/>
      <c r="AR654" s="17"/>
      <c r="AS654" s="17"/>
    </row>
    <row r="655" spans="1:45" ht="15" customHeight="1" x14ac:dyDescent="0.15">
      <c r="A655" s="13">
        <v>654</v>
      </c>
      <c r="B655" s="69" t="s">
        <v>243</v>
      </c>
      <c r="C655" s="67" t="s">
        <v>35</v>
      </c>
      <c r="D655" s="67" t="s">
        <v>36</v>
      </c>
      <c r="E655" s="67" t="s">
        <v>36</v>
      </c>
      <c r="F655" s="67" t="s">
        <v>36</v>
      </c>
      <c r="G655" s="67" t="s">
        <v>67</v>
      </c>
      <c r="H655" s="67" t="s">
        <v>44</v>
      </c>
      <c r="I655" s="67" t="s">
        <v>67</v>
      </c>
      <c r="J655" s="67" t="s">
        <v>40</v>
      </c>
      <c r="K655" s="67" t="s">
        <v>41</v>
      </c>
      <c r="L655" s="67" t="s">
        <v>43</v>
      </c>
      <c r="M655" s="67" t="s">
        <v>40</v>
      </c>
      <c r="N655" s="67" t="s">
        <v>41</v>
      </c>
      <c r="O655" s="67"/>
      <c r="P655" s="17" t="s">
        <v>244</v>
      </c>
      <c r="Q655" s="17" t="s">
        <v>214</v>
      </c>
      <c r="R655" s="17" t="s">
        <v>245</v>
      </c>
      <c r="S655" s="17" t="s">
        <v>218</v>
      </c>
      <c r="T655" s="17" t="s">
        <v>4251</v>
      </c>
      <c r="U655" s="17" t="s">
        <v>247</v>
      </c>
      <c r="V655" s="17" t="s">
        <v>248</v>
      </c>
      <c r="W655" s="17"/>
      <c r="X655" s="17" t="s">
        <v>3449</v>
      </c>
      <c r="Y655" s="17" t="s">
        <v>4243</v>
      </c>
      <c r="Z655" s="17" t="s">
        <v>249</v>
      </c>
      <c r="AA655" s="17" t="s">
        <v>76</v>
      </c>
      <c r="AB655" s="17" t="s">
        <v>55</v>
      </c>
      <c r="AC655" s="17" t="s">
        <v>56</v>
      </c>
      <c r="AD655" s="17" t="s">
        <v>36</v>
      </c>
      <c r="AE655" s="17"/>
      <c r="AF655" s="17"/>
      <c r="AG655" s="17" t="s">
        <v>3022</v>
      </c>
      <c r="AH655" s="17" t="s">
        <v>250</v>
      </c>
      <c r="AI655" s="17" t="s">
        <v>251</v>
      </c>
      <c r="AJ655" s="17" t="s">
        <v>252</v>
      </c>
      <c r="AK655" s="17" t="s">
        <v>3022</v>
      </c>
      <c r="AL655" s="17" t="s">
        <v>72</v>
      </c>
      <c r="AM655" s="17" t="s">
        <v>253</v>
      </c>
      <c r="AN655" s="17" t="s">
        <v>254</v>
      </c>
      <c r="AO655" s="17" t="s">
        <v>85</v>
      </c>
      <c r="AP655" s="17" t="s">
        <v>85</v>
      </c>
      <c r="AQ655" s="17"/>
      <c r="AR655" s="17"/>
      <c r="AS655" s="17"/>
    </row>
    <row r="656" spans="1:45" ht="15" customHeight="1" x14ac:dyDescent="0.15">
      <c r="A656" s="13">
        <v>655</v>
      </c>
      <c r="B656" s="69" t="s">
        <v>5244</v>
      </c>
      <c r="C656" s="67" t="s">
        <v>35</v>
      </c>
      <c r="D656" s="67" t="s">
        <v>36</v>
      </c>
      <c r="E656" s="67" t="s">
        <v>36</v>
      </c>
      <c r="F656" s="67" t="s">
        <v>36</v>
      </c>
      <c r="G656" s="67" t="s">
        <v>67</v>
      </c>
      <c r="H656" s="67" t="s">
        <v>44</v>
      </c>
      <c r="I656" s="67" t="s">
        <v>67</v>
      </c>
      <c r="J656" s="67" t="s">
        <v>40</v>
      </c>
      <c r="K656" s="67" t="s">
        <v>41</v>
      </c>
      <c r="L656" s="67" t="s">
        <v>43</v>
      </c>
      <c r="M656" s="67" t="s">
        <v>40</v>
      </c>
      <c r="N656" s="67" t="s">
        <v>41</v>
      </c>
      <c r="O656" s="67"/>
      <c r="P656" s="17" t="s">
        <v>244</v>
      </c>
      <c r="Q656" s="17" t="s">
        <v>214</v>
      </c>
      <c r="R656" s="17" t="s">
        <v>245</v>
      </c>
      <c r="S656" s="17" t="s">
        <v>218</v>
      </c>
      <c r="T656" s="17" t="s">
        <v>4251</v>
      </c>
      <c r="U656" s="17" t="s">
        <v>247</v>
      </c>
      <c r="V656" s="17" t="s">
        <v>248</v>
      </c>
      <c r="W656" s="17"/>
      <c r="X656" s="17" t="s">
        <v>5245</v>
      </c>
      <c r="Y656" s="17" t="s">
        <v>4243</v>
      </c>
      <c r="Z656" s="17" t="s">
        <v>249</v>
      </c>
      <c r="AA656" s="17" t="s">
        <v>76</v>
      </c>
      <c r="AB656" s="17" t="s">
        <v>55</v>
      </c>
      <c r="AC656" s="17" t="s">
        <v>56</v>
      </c>
      <c r="AD656" s="17" t="s">
        <v>36</v>
      </c>
      <c r="AE656" s="17"/>
      <c r="AF656" s="17"/>
      <c r="AG656" s="17" t="s">
        <v>3022</v>
      </c>
      <c r="AH656" s="17" t="s">
        <v>250</v>
      </c>
      <c r="AI656" s="17" t="s">
        <v>251</v>
      </c>
      <c r="AJ656" s="17" t="s">
        <v>252</v>
      </c>
      <c r="AK656" s="17" t="s">
        <v>3022</v>
      </c>
      <c r="AL656" s="17" t="s">
        <v>72</v>
      </c>
      <c r="AM656" s="17" t="s">
        <v>253</v>
      </c>
      <c r="AN656" s="17" t="s">
        <v>254</v>
      </c>
      <c r="AO656" s="17" t="s">
        <v>85</v>
      </c>
      <c r="AP656" s="17" t="s">
        <v>85</v>
      </c>
      <c r="AQ656" s="17"/>
      <c r="AR656" s="17"/>
      <c r="AS656" s="17"/>
    </row>
    <row r="657" spans="1:45" ht="15" customHeight="1" x14ac:dyDescent="0.15">
      <c r="A657" s="13">
        <v>656</v>
      </c>
      <c r="B657" s="69" t="s">
        <v>4861</v>
      </c>
      <c r="C657" s="67" t="s">
        <v>35</v>
      </c>
      <c r="D657" s="67" t="s">
        <v>36</v>
      </c>
      <c r="E657" s="67" t="s">
        <v>36</v>
      </c>
      <c r="F657" s="67" t="s">
        <v>56</v>
      </c>
      <c r="G657" s="67" t="s">
        <v>42</v>
      </c>
      <c r="H657" s="67" t="s">
        <v>39</v>
      </c>
      <c r="I657" s="67" t="s">
        <v>200</v>
      </c>
      <c r="J657" s="67" t="s">
        <v>42</v>
      </c>
      <c r="K657" s="67" t="s">
        <v>88</v>
      </c>
      <c r="L657" s="67" t="s">
        <v>88</v>
      </c>
      <c r="M657" s="67" t="s">
        <v>200</v>
      </c>
      <c r="N657" s="67" t="s">
        <v>88</v>
      </c>
      <c r="O657" s="67"/>
      <c r="P657" s="67" t="s">
        <v>146</v>
      </c>
      <c r="Q657" s="67" t="s">
        <v>4493</v>
      </c>
      <c r="R657" s="67" t="s">
        <v>431</v>
      </c>
      <c r="S657" s="67" t="s">
        <v>413</v>
      </c>
      <c r="T657" s="67" t="s">
        <v>376</v>
      </c>
      <c r="U657" s="67" t="s">
        <v>3851</v>
      </c>
      <c r="V657" s="67" t="s">
        <v>261</v>
      </c>
      <c r="W657" s="67" t="s">
        <v>4157</v>
      </c>
      <c r="X657" s="67"/>
      <c r="Y657" s="67" t="s">
        <v>4242</v>
      </c>
      <c r="Z657" s="67" t="s">
        <v>249</v>
      </c>
      <c r="AA657" s="67" t="s">
        <v>76</v>
      </c>
      <c r="AB657" s="67" t="s">
        <v>55</v>
      </c>
      <c r="AC657" s="67" t="s">
        <v>36</v>
      </c>
      <c r="AD657" s="67" t="s">
        <v>56</v>
      </c>
      <c r="AE657" s="67" t="s">
        <v>4495</v>
      </c>
      <c r="AF657" s="67"/>
      <c r="AG657" s="67" t="s">
        <v>3160</v>
      </c>
      <c r="AH657" s="67" t="s">
        <v>4496</v>
      </c>
      <c r="AI657" s="67" t="s">
        <v>832</v>
      </c>
      <c r="AJ657" s="67" t="s">
        <v>4497</v>
      </c>
      <c r="AK657" s="67" t="s">
        <v>3193</v>
      </c>
      <c r="AL657" s="67" t="s">
        <v>4498</v>
      </c>
      <c r="AM657" s="67" t="s">
        <v>591</v>
      </c>
      <c r="AN657" s="67" t="s">
        <v>4499</v>
      </c>
      <c r="AO657" s="67" t="s">
        <v>418</v>
      </c>
      <c r="AP657" s="67"/>
      <c r="AQ657" s="17"/>
      <c r="AR657" s="17"/>
      <c r="AS657" s="17"/>
    </row>
    <row r="658" spans="1:45" ht="15" customHeight="1" x14ac:dyDescent="0.15">
      <c r="A658" s="13">
        <v>657</v>
      </c>
      <c r="B658" s="69" t="s">
        <v>4492</v>
      </c>
      <c r="C658" s="67" t="s">
        <v>35</v>
      </c>
      <c r="D658" s="67" t="s">
        <v>36</v>
      </c>
      <c r="E658" s="67" t="s">
        <v>36</v>
      </c>
      <c r="F658" s="67" t="s">
        <v>56</v>
      </c>
      <c r="G658" s="67" t="s">
        <v>42</v>
      </c>
      <c r="H658" s="67" t="s">
        <v>39</v>
      </c>
      <c r="I658" s="67" t="s">
        <v>200</v>
      </c>
      <c r="J658" s="67" t="s">
        <v>42</v>
      </c>
      <c r="K658" s="67" t="s">
        <v>88</v>
      </c>
      <c r="L658" s="67" t="s">
        <v>88</v>
      </c>
      <c r="M658" s="67" t="s">
        <v>200</v>
      </c>
      <c r="N658" s="67" t="s">
        <v>88</v>
      </c>
      <c r="O658" s="67"/>
      <c r="P658" s="17" t="s">
        <v>146</v>
      </c>
      <c r="Q658" s="17" t="s">
        <v>4493</v>
      </c>
      <c r="R658" s="17" t="s">
        <v>431</v>
      </c>
      <c r="S658" s="17" t="s">
        <v>413</v>
      </c>
      <c r="T658" s="17" t="s">
        <v>376</v>
      </c>
      <c r="U658" s="17" t="s">
        <v>3851</v>
      </c>
      <c r="V658" s="17" t="s">
        <v>261</v>
      </c>
      <c r="W658" s="17" t="s">
        <v>4157</v>
      </c>
      <c r="X658" s="17" t="s">
        <v>4494</v>
      </c>
      <c r="Y658" s="17" t="s">
        <v>4242</v>
      </c>
      <c r="Z658" s="17" t="s">
        <v>249</v>
      </c>
      <c r="AA658" s="17" t="s">
        <v>76</v>
      </c>
      <c r="AB658" s="17" t="s">
        <v>55</v>
      </c>
      <c r="AC658" s="17" t="s">
        <v>36</v>
      </c>
      <c r="AD658" s="17" t="s">
        <v>56</v>
      </c>
      <c r="AE658" s="17" t="s">
        <v>4495</v>
      </c>
      <c r="AF658" s="17"/>
      <c r="AG658" s="17" t="s">
        <v>3160</v>
      </c>
      <c r="AH658" s="17" t="s">
        <v>4496</v>
      </c>
      <c r="AI658" s="17" t="s">
        <v>832</v>
      </c>
      <c r="AJ658" s="17" t="s">
        <v>4497</v>
      </c>
      <c r="AK658" s="17" t="s">
        <v>3193</v>
      </c>
      <c r="AL658" s="17" t="s">
        <v>4498</v>
      </c>
      <c r="AM658" s="17" t="s">
        <v>591</v>
      </c>
      <c r="AN658" s="17" t="s">
        <v>4499</v>
      </c>
      <c r="AO658" s="17" t="s">
        <v>418</v>
      </c>
      <c r="AP658" s="17" t="s">
        <v>1166</v>
      </c>
      <c r="AQ658" s="17"/>
      <c r="AR658" s="17"/>
      <c r="AS658" s="17"/>
    </row>
    <row r="659" spans="1:45" ht="15" customHeight="1" x14ac:dyDescent="0.15">
      <c r="A659" s="13">
        <v>658</v>
      </c>
      <c r="B659" s="69" t="s">
        <v>4931</v>
      </c>
      <c r="C659" s="67" t="s">
        <v>35</v>
      </c>
      <c r="D659" s="67" t="s">
        <v>56</v>
      </c>
      <c r="E659" s="67" t="s">
        <v>36</v>
      </c>
      <c r="F659" s="67" t="s">
        <v>36</v>
      </c>
      <c r="G659" s="67" t="s">
        <v>40</v>
      </c>
      <c r="H659" s="67" t="s">
        <v>67</v>
      </c>
      <c r="I659" s="67" t="s">
        <v>37</v>
      </c>
      <c r="J659" s="67" t="s">
        <v>41</v>
      </c>
      <c r="K659" s="67" t="s">
        <v>43</v>
      </c>
      <c r="L659" s="67" t="s">
        <v>39</v>
      </c>
      <c r="M659" s="67" t="s">
        <v>41</v>
      </c>
      <c r="N659" s="67" t="s">
        <v>87</v>
      </c>
      <c r="O659" s="67">
        <v>0</v>
      </c>
      <c r="P659" s="67" t="s">
        <v>79</v>
      </c>
      <c r="Q659" s="67" t="s">
        <v>115</v>
      </c>
      <c r="R659" s="67" t="s">
        <v>307</v>
      </c>
      <c r="S659" s="67" t="s">
        <v>4872</v>
      </c>
      <c r="T659" s="67" t="s">
        <v>95</v>
      </c>
      <c r="U659" s="67" t="s">
        <v>144</v>
      </c>
      <c r="V659" s="67" t="s">
        <v>3327</v>
      </c>
      <c r="W659" s="67">
        <v>0</v>
      </c>
      <c r="X659" s="67">
        <v>0</v>
      </c>
      <c r="Y659" s="67" t="s">
        <v>4258</v>
      </c>
      <c r="Z659" s="67" t="s">
        <v>96</v>
      </c>
      <c r="AA659" s="67" t="s">
        <v>76</v>
      </c>
      <c r="AB659" s="67" t="s">
        <v>55</v>
      </c>
      <c r="AC659" s="67" t="s">
        <v>36</v>
      </c>
      <c r="AD659" s="67" t="s">
        <v>56</v>
      </c>
      <c r="AE659" s="67"/>
      <c r="AF659" s="67"/>
      <c r="AG659" s="67" t="s">
        <v>363</v>
      </c>
      <c r="AH659" s="67" t="s">
        <v>101</v>
      </c>
      <c r="AI659" s="67" t="s">
        <v>103</v>
      </c>
      <c r="AJ659" s="67" t="s">
        <v>376</v>
      </c>
      <c r="AK659" s="67" t="s">
        <v>411</v>
      </c>
      <c r="AL659" s="67" t="s">
        <v>196</v>
      </c>
      <c r="AM659" s="67" t="s">
        <v>493</v>
      </c>
      <c r="AN659" s="67" t="s">
        <v>2846</v>
      </c>
      <c r="AO659" s="67" t="s">
        <v>161</v>
      </c>
      <c r="AP659" s="67"/>
      <c r="AQ659" s="17"/>
      <c r="AR659" s="17"/>
      <c r="AS659" s="17"/>
    </row>
    <row r="660" spans="1:45" ht="15" customHeight="1" x14ac:dyDescent="0.15">
      <c r="A660" s="13">
        <v>659</v>
      </c>
      <c r="B660" s="69" t="s">
        <v>255</v>
      </c>
      <c r="C660" s="67" t="s">
        <v>35</v>
      </c>
      <c r="D660" s="67" t="s">
        <v>36</v>
      </c>
      <c r="E660" s="67" t="s">
        <v>36</v>
      </c>
      <c r="F660" s="67" t="s">
        <v>56</v>
      </c>
      <c r="G660" s="67" t="s">
        <v>40</v>
      </c>
      <c r="H660" s="67" t="s">
        <v>42</v>
      </c>
      <c r="I660" s="67" t="s">
        <v>38</v>
      </c>
      <c r="J660" s="67" t="s">
        <v>41</v>
      </c>
      <c r="K660" s="67" t="s">
        <v>67</v>
      </c>
      <c r="L660" s="67" t="s">
        <v>43</v>
      </c>
      <c r="M660" s="67" t="s">
        <v>42</v>
      </c>
      <c r="N660" s="67" t="s">
        <v>42</v>
      </c>
      <c r="O660" s="67"/>
      <c r="P660" s="17" t="s">
        <v>256</v>
      </c>
      <c r="Q660" s="17" t="s">
        <v>79</v>
      </c>
      <c r="R660" s="17" t="s">
        <v>257</v>
      </c>
      <c r="S660" s="17" t="s">
        <v>115</v>
      </c>
      <c r="T660" s="17" t="s">
        <v>170</v>
      </c>
      <c r="U660" s="17" t="s">
        <v>104</v>
      </c>
      <c r="V660" s="17" t="s">
        <v>258</v>
      </c>
      <c r="W660" s="17"/>
      <c r="X660" s="17"/>
      <c r="Y660" s="17" t="s">
        <v>4238</v>
      </c>
      <c r="Z660" s="17" t="s">
        <v>53</v>
      </c>
      <c r="AA660" s="17" t="s">
        <v>76</v>
      </c>
      <c r="AB660" s="17" t="s">
        <v>3962</v>
      </c>
      <c r="AC660" s="17" t="s">
        <v>56</v>
      </c>
      <c r="AD660" s="17" t="s">
        <v>56</v>
      </c>
      <c r="AE660" s="17" t="s">
        <v>4010</v>
      </c>
      <c r="AF660" s="17"/>
      <c r="AG660" s="17" t="s">
        <v>131</v>
      </c>
      <c r="AH660" s="17" t="s">
        <v>95</v>
      </c>
      <c r="AI660" s="17" t="s">
        <v>259</v>
      </c>
      <c r="AJ660" s="17" t="s">
        <v>101</v>
      </c>
      <c r="AK660" s="17" t="s">
        <v>260</v>
      </c>
      <c r="AL660" s="17" t="s">
        <v>261</v>
      </c>
      <c r="AM660" s="17" t="s">
        <v>262</v>
      </c>
      <c r="AN660" s="17" t="s">
        <v>261</v>
      </c>
      <c r="AO660" s="17" t="s">
        <v>161</v>
      </c>
      <c r="AP660" s="17" t="s">
        <v>1620</v>
      </c>
      <c r="AQ660" s="17"/>
      <c r="AR660" s="17"/>
      <c r="AS660" s="17"/>
    </row>
    <row r="661" spans="1:45" ht="15" customHeight="1" x14ac:dyDescent="0.15">
      <c r="A661" s="13">
        <v>660</v>
      </c>
      <c r="B661" s="69" t="s">
        <v>5271</v>
      </c>
      <c r="C661" s="67" t="s">
        <v>35</v>
      </c>
      <c r="D661" s="67" t="s">
        <v>36</v>
      </c>
      <c r="E661" s="67" t="s">
        <v>36</v>
      </c>
      <c r="F661" s="67" t="s">
        <v>56</v>
      </c>
      <c r="G661" s="67" t="s">
        <v>40</v>
      </c>
      <c r="H661" s="67" t="s">
        <v>42</v>
      </c>
      <c r="I661" s="67" t="s">
        <v>38</v>
      </c>
      <c r="J661" s="67" t="s">
        <v>41</v>
      </c>
      <c r="K661" s="67" t="s">
        <v>67</v>
      </c>
      <c r="L661" s="67" t="s">
        <v>43</v>
      </c>
      <c r="M661" s="67" t="s">
        <v>42</v>
      </c>
      <c r="N661" s="67" t="s">
        <v>42</v>
      </c>
      <c r="O661" s="67"/>
      <c r="P661" s="17" t="s">
        <v>256</v>
      </c>
      <c r="Q661" s="17" t="s">
        <v>79</v>
      </c>
      <c r="R661" s="17" t="s">
        <v>257</v>
      </c>
      <c r="S661" s="17" t="s">
        <v>115</v>
      </c>
      <c r="T661" s="17" t="s">
        <v>170</v>
      </c>
      <c r="U661" s="17" t="s">
        <v>104</v>
      </c>
      <c r="V661" s="17" t="s">
        <v>258</v>
      </c>
      <c r="W661" s="17"/>
      <c r="X661" s="17" t="s">
        <v>5272</v>
      </c>
      <c r="Y661" s="17" t="s">
        <v>4254</v>
      </c>
      <c r="Z661" s="17" t="s">
        <v>53</v>
      </c>
      <c r="AA661" s="17" t="s">
        <v>76</v>
      </c>
      <c r="AB661" s="17" t="s">
        <v>3962</v>
      </c>
      <c r="AC661" s="17" t="s">
        <v>56</v>
      </c>
      <c r="AD661" s="17" t="s">
        <v>36</v>
      </c>
      <c r="AE661" s="17" t="s">
        <v>4010</v>
      </c>
      <c r="AF661" s="17"/>
      <c r="AG661" s="17" t="s">
        <v>131</v>
      </c>
      <c r="AH661" s="17" t="s">
        <v>95</v>
      </c>
      <c r="AI661" s="17" t="s">
        <v>259</v>
      </c>
      <c r="AJ661" s="17" t="s">
        <v>101</v>
      </c>
      <c r="AK661" s="17" t="s">
        <v>260</v>
      </c>
      <c r="AL661" s="17" t="s">
        <v>261</v>
      </c>
      <c r="AM661" s="17" t="s">
        <v>262</v>
      </c>
      <c r="AN661" s="17" t="s">
        <v>261</v>
      </c>
      <c r="AO661" s="17" t="s">
        <v>161</v>
      </c>
      <c r="AP661" s="17" t="s">
        <v>1620</v>
      </c>
      <c r="AQ661" s="17"/>
      <c r="AR661" s="17"/>
      <c r="AS661" s="17"/>
    </row>
    <row r="662" spans="1:45" ht="15" customHeight="1" x14ac:dyDescent="0.15">
      <c r="A662" s="13">
        <v>661</v>
      </c>
      <c r="B662" s="69" t="s">
        <v>4651</v>
      </c>
      <c r="C662" s="67" t="s">
        <v>35</v>
      </c>
      <c r="D662" s="67" t="s">
        <v>36</v>
      </c>
      <c r="E662" s="67" t="s">
        <v>56</v>
      </c>
      <c r="F662" s="67" t="s">
        <v>36</v>
      </c>
      <c r="G662" s="67" t="s">
        <v>67</v>
      </c>
      <c r="H662" s="67" t="s">
        <v>41</v>
      </c>
      <c r="I662" s="67" t="s">
        <v>44</v>
      </c>
      <c r="J662" s="67" t="s">
        <v>43</v>
      </c>
      <c r="K662" s="67" t="s">
        <v>200</v>
      </c>
      <c r="L662" s="67" t="s">
        <v>136</v>
      </c>
      <c r="M662" s="67" t="s">
        <v>136</v>
      </c>
      <c r="N662" s="67" t="s">
        <v>41</v>
      </c>
      <c r="O662" s="67"/>
      <c r="P662" s="17" t="s">
        <v>214</v>
      </c>
      <c r="Q662" s="17" t="s">
        <v>4184</v>
      </c>
      <c r="R662" s="17" t="s">
        <v>4251</v>
      </c>
      <c r="S662" s="17" t="s">
        <v>3022</v>
      </c>
      <c r="T662" s="17" t="s">
        <v>250</v>
      </c>
      <c r="U662" s="17" t="s">
        <v>251</v>
      </c>
      <c r="V662" s="17" t="s">
        <v>252</v>
      </c>
      <c r="W662" s="17" t="s">
        <v>4164</v>
      </c>
      <c r="X662" s="17" t="s">
        <v>4652</v>
      </c>
      <c r="Y662" s="17" t="s">
        <v>4653</v>
      </c>
      <c r="Z662" s="17" t="s">
        <v>75</v>
      </c>
      <c r="AA662" s="17" t="s">
        <v>76</v>
      </c>
      <c r="AB662" s="17" t="s">
        <v>55</v>
      </c>
      <c r="AC662" s="17" t="s">
        <v>56</v>
      </c>
      <c r="AD662" s="17" t="s">
        <v>36</v>
      </c>
      <c r="AE662" s="17" t="s">
        <v>4003</v>
      </c>
      <c r="AF662" s="17"/>
      <c r="AG662" s="17" t="s">
        <v>77</v>
      </c>
      <c r="AH662" s="17" t="s">
        <v>4654</v>
      </c>
      <c r="AI662" s="17" t="s">
        <v>478</v>
      </c>
      <c r="AJ662" s="17" t="s">
        <v>4750</v>
      </c>
      <c r="AK662" s="17" t="s">
        <v>291</v>
      </c>
      <c r="AL662" s="17" t="s">
        <v>645</v>
      </c>
      <c r="AM662" s="17" t="s">
        <v>910</v>
      </c>
      <c r="AN662" s="17" t="s">
        <v>2993</v>
      </c>
      <c r="AO662" s="17" t="s">
        <v>85</v>
      </c>
      <c r="AP662" s="17" t="s">
        <v>322</v>
      </c>
      <c r="AQ662" s="17"/>
      <c r="AR662" s="17"/>
      <c r="AS662" s="17"/>
    </row>
    <row r="663" spans="1:45" ht="15" customHeight="1" x14ac:dyDescent="0.15">
      <c r="A663" s="13">
        <v>662</v>
      </c>
      <c r="B663" s="69" t="s">
        <v>263</v>
      </c>
      <c r="C663" s="67" t="s">
        <v>35</v>
      </c>
      <c r="D663" s="67" t="s">
        <v>66</v>
      </c>
      <c r="E663" s="67" t="s">
        <v>56</v>
      </c>
      <c r="F663" s="67" t="s">
        <v>56</v>
      </c>
      <c r="G663" s="67" t="s">
        <v>67</v>
      </c>
      <c r="H663" s="67" t="s">
        <v>43</v>
      </c>
      <c r="I663" s="67" t="s">
        <v>40</v>
      </c>
      <c r="J663" s="67" t="s">
        <v>42</v>
      </c>
      <c r="K663" s="67" t="s">
        <v>44</v>
      </c>
      <c r="L663" s="67" t="s">
        <v>42</v>
      </c>
      <c r="M663" s="67" t="s">
        <v>43</v>
      </c>
      <c r="N663" s="67" t="s">
        <v>41</v>
      </c>
      <c r="O663" s="67"/>
      <c r="P663" s="17" t="s">
        <v>3349</v>
      </c>
      <c r="Q663" s="17" t="s">
        <v>3022</v>
      </c>
      <c r="R663" s="17" t="s">
        <v>264</v>
      </c>
      <c r="S663" s="17" t="s">
        <v>77</v>
      </c>
      <c r="T663" s="17" t="s">
        <v>265</v>
      </c>
      <c r="U663" s="17" t="s">
        <v>79</v>
      </c>
      <c r="V663" s="17" t="s">
        <v>266</v>
      </c>
      <c r="W663" s="17"/>
      <c r="X663" s="17"/>
      <c r="Y663" s="17" t="s">
        <v>4229</v>
      </c>
      <c r="Z663" s="17" t="s">
        <v>53</v>
      </c>
      <c r="AA663" s="17" t="s">
        <v>76</v>
      </c>
      <c r="AB663" s="17" t="s">
        <v>3962</v>
      </c>
      <c r="AC663" s="17" t="s">
        <v>36</v>
      </c>
      <c r="AD663" s="17" t="s">
        <v>56</v>
      </c>
      <c r="AE663" s="17" t="s">
        <v>4024</v>
      </c>
      <c r="AF663" s="17"/>
      <c r="AG663" s="17" t="s">
        <v>95</v>
      </c>
      <c r="AH663" s="17" t="s">
        <v>189</v>
      </c>
      <c r="AI663" s="17" t="s">
        <v>267</v>
      </c>
      <c r="AJ663" s="17" t="s">
        <v>268</v>
      </c>
      <c r="AK663" s="17" t="s">
        <v>115</v>
      </c>
      <c r="AL663" s="17" t="s">
        <v>4390</v>
      </c>
      <c r="AM663" s="17" t="s">
        <v>270</v>
      </c>
      <c r="AN663" s="17" t="s">
        <v>250</v>
      </c>
      <c r="AO663" s="17" t="s">
        <v>85</v>
      </c>
      <c r="AP663" s="17" t="s">
        <v>161</v>
      </c>
      <c r="AQ663" s="17"/>
      <c r="AR663" s="17"/>
      <c r="AS663" s="17"/>
    </row>
    <row r="664" spans="1:45" ht="15" customHeight="1" x14ac:dyDescent="0.15">
      <c r="A664" s="13">
        <v>663</v>
      </c>
      <c r="B664" s="69" t="s">
        <v>271</v>
      </c>
      <c r="C664" s="67" t="s">
        <v>35</v>
      </c>
      <c r="D664" s="67" t="s">
        <v>66</v>
      </c>
      <c r="E664" s="67" t="s">
        <v>56</v>
      </c>
      <c r="F664" s="67" t="s">
        <v>56</v>
      </c>
      <c r="G664" s="67" t="s">
        <v>67</v>
      </c>
      <c r="H664" s="67" t="s">
        <v>43</v>
      </c>
      <c r="I664" s="67" t="s">
        <v>40</v>
      </c>
      <c r="J664" s="67" t="s">
        <v>42</v>
      </c>
      <c r="K664" s="67" t="s">
        <v>44</v>
      </c>
      <c r="L664" s="67" t="s">
        <v>42</v>
      </c>
      <c r="M664" s="67" t="s">
        <v>43</v>
      </c>
      <c r="N664" s="67" t="s">
        <v>41</v>
      </c>
      <c r="O664" s="67"/>
      <c r="P664" s="17" t="s">
        <v>3349</v>
      </c>
      <c r="Q664" s="17" t="s">
        <v>3022</v>
      </c>
      <c r="R664" s="17" t="s">
        <v>264</v>
      </c>
      <c r="S664" s="17" t="s">
        <v>77</v>
      </c>
      <c r="T664" s="17" t="s">
        <v>265</v>
      </c>
      <c r="U664" s="17" t="s">
        <v>79</v>
      </c>
      <c r="V664" s="17" t="s">
        <v>266</v>
      </c>
      <c r="W664" s="17"/>
      <c r="X664" s="17" t="s">
        <v>3450</v>
      </c>
      <c r="Y664" s="17" t="s">
        <v>4229</v>
      </c>
      <c r="Z664" s="17" t="s">
        <v>53</v>
      </c>
      <c r="AA664" s="17" t="s">
        <v>76</v>
      </c>
      <c r="AB664" s="17" t="s">
        <v>3962</v>
      </c>
      <c r="AC664" s="17" t="s">
        <v>36</v>
      </c>
      <c r="AD664" s="17" t="s">
        <v>56</v>
      </c>
      <c r="AE664" s="17"/>
      <c r="AF664" s="17"/>
      <c r="AG664" s="17" t="s">
        <v>95</v>
      </c>
      <c r="AH664" s="17" t="s">
        <v>189</v>
      </c>
      <c r="AI664" s="17" t="s">
        <v>267</v>
      </c>
      <c r="AJ664" s="17" t="s">
        <v>268</v>
      </c>
      <c r="AK664" s="17" t="s">
        <v>115</v>
      </c>
      <c r="AL664" s="17" t="s">
        <v>4390</v>
      </c>
      <c r="AM664" s="17" t="s">
        <v>270</v>
      </c>
      <c r="AN664" s="17" t="s">
        <v>250</v>
      </c>
      <c r="AO664" s="17" t="s">
        <v>85</v>
      </c>
      <c r="AP664" s="17" t="s">
        <v>161</v>
      </c>
      <c r="AQ664" s="17"/>
      <c r="AR664" s="17"/>
      <c r="AS664" s="17"/>
    </row>
    <row r="665" spans="1:45" ht="15" customHeight="1" x14ac:dyDescent="0.15">
      <c r="A665" s="13">
        <v>664</v>
      </c>
      <c r="B665" s="69" t="s">
        <v>2153</v>
      </c>
      <c r="C665" s="67" t="s">
        <v>35</v>
      </c>
      <c r="D665" s="67" t="s">
        <v>36</v>
      </c>
      <c r="E665" s="67" t="s">
        <v>56</v>
      </c>
      <c r="F665" s="67" t="s">
        <v>36</v>
      </c>
      <c r="G665" s="67" t="s">
        <v>67</v>
      </c>
      <c r="H665" s="67" t="s">
        <v>44</v>
      </c>
      <c r="I665" s="67" t="s">
        <v>68</v>
      </c>
      <c r="J665" s="67" t="s">
        <v>200</v>
      </c>
      <c r="K665" s="67" t="s">
        <v>42</v>
      </c>
      <c r="L665" s="67" t="s">
        <v>43</v>
      </c>
      <c r="M665" s="67" t="s">
        <v>136</v>
      </c>
      <c r="N665" s="67" t="s">
        <v>88</v>
      </c>
      <c r="O665" s="67" t="s">
        <v>45</v>
      </c>
      <c r="P665" s="17" t="s">
        <v>3343</v>
      </c>
      <c r="Q665" s="17" t="s">
        <v>77</v>
      </c>
      <c r="R665" s="17" t="s">
        <v>80</v>
      </c>
      <c r="S665" s="17" t="s">
        <v>95</v>
      </c>
      <c r="T665" s="17" t="s">
        <v>204</v>
      </c>
      <c r="U665" s="17" t="s">
        <v>171</v>
      </c>
      <c r="V665" s="17" t="s">
        <v>372</v>
      </c>
      <c r="W665" s="17" t="s">
        <v>4157</v>
      </c>
      <c r="X665" s="17" t="s">
        <v>3451</v>
      </c>
      <c r="Y665" s="17" t="s">
        <v>4252</v>
      </c>
      <c r="Z665" s="17" t="s">
        <v>75</v>
      </c>
      <c r="AA665" s="17" t="s">
        <v>76</v>
      </c>
      <c r="AB665" s="17" t="s">
        <v>55</v>
      </c>
      <c r="AC665" s="17" t="s">
        <v>56</v>
      </c>
      <c r="AD665" s="17" t="s">
        <v>36</v>
      </c>
      <c r="AE665" s="17" t="s">
        <v>4003</v>
      </c>
      <c r="AF665" s="17"/>
      <c r="AG665" s="17" t="s">
        <v>103</v>
      </c>
      <c r="AH665" s="17" t="s">
        <v>192</v>
      </c>
      <c r="AI665" s="17" t="s">
        <v>193</v>
      </c>
      <c r="AJ665" s="17" t="s">
        <v>208</v>
      </c>
      <c r="AK665" s="17" t="s">
        <v>195</v>
      </c>
      <c r="AL665" s="17" t="s">
        <v>338</v>
      </c>
      <c r="AM665" s="17" t="s">
        <v>1851</v>
      </c>
      <c r="AN665" s="17" t="s">
        <v>2931</v>
      </c>
      <c r="AO665" s="17" t="s">
        <v>85</v>
      </c>
      <c r="AP665" s="17" t="s">
        <v>816</v>
      </c>
      <c r="AQ665" s="17"/>
      <c r="AR665" s="17"/>
      <c r="AS665" s="17"/>
    </row>
    <row r="666" spans="1:45" ht="15" customHeight="1" x14ac:dyDescent="0.15">
      <c r="A666" s="13">
        <v>665</v>
      </c>
      <c r="B666" s="69" t="s">
        <v>5273</v>
      </c>
      <c r="C666" s="67" t="s">
        <v>35</v>
      </c>
      <c r="D666" s="67" t="s">
        <v>36</v>
      </c>
      <c r="E666" s="67" t="s">
        <v>36</v>
      </c>
      <c r="F666" s="67" t="s">
        <v>36</v>
      </c>
      <c r="G666" s="67" t="s">
        <v>67</v>
      </c>
      <c r="H666" s="67" t="s">
        <v>44</v>
      </c>
      <c r="I666" s="67" t="s">
        <v>68</v>
      </c>
      <c r="J666" s="67" t="s">
        <v>200</v>
      </c>
      <c r="K666" s="67" t="s">
        <v>42</v>
      </c>
      <c r="L666" s="67" t="s">
        <v>43</v>
      </c>
      <c r="M666" s="67" t="s">
        <v>136</v>
      </c>
      <c r="N666" s="67" t="s">
        <v>88</v>
      </c>
      <c r="O666" s="67" t="s">
        <v>45</v>
      </c>
      <c r="P666" s="17" t="s">
        <v>3343</v>
      </c>
      <c r="Q666" s="17" t="s">
        <v>77</v>
      </c>
      <c r="R666" s="17" t="s">
        <v>80</v>
      </c>
      <c r="S666" s="17" t="s">
        <v>95</v>
      </c>
      <c r="T666" s="17" t="s">
        <v>204</v>
      </c>
      <c r="U666" s="17" t="s">
        <v>171</v>
      </c>
      <c r="V666" s="17" t="s">
        <v>372</v>
      </c>
      <c r="W666" s="17" t="s">
        <v>4157</v>
      </c>
      <c r="X666" s="17" t="s">
        <v>5274</v>
      </c>
      <c r="Y666" s="17" t="s">
        <v>4252</v>
      </c>
      <c r="Z666" s="17" t="s">
        <v>75</v>
      </c>
      <c r="AA666" s="17" t="s">
        <v>76</v>
      </c>
      <c r="AB666" s="17" t="s">
        <v>55</v>
      </c>
      <c r="AC666" s="17" t="s">
        <v>56</v>
      </c>
      <c r="AD666" s="17" t="s">
        <v>36</v>
      </c>
      <c r="AE666" s="17" t="s">
        <v>4003</v>
      </c>
      <c r="AF666" s="17"/>
      <c r="AG666" s="17" t="s">
        <v>103</v>
      </c>
      <c r="AH666" s="17" t="s">
        <v>192</v>
      </c>
      <c r="AI666" s="17" t="s">
        <v>193</v>
      </c>
      <c r="AJ666" s="17" t="s">
        <v>208</v>
      </c>
      <c r="AK666" s="17" t="s">
        <v>195</v>
      </c>
      <c r="AL666" s="17" t="s">
        <v>338</v>
      </c>
      <c r="AM666" s="17" t="s">
        <v>1851</v>
      </c>
      <c r="AN666" s="17" t="s">
        <v>2931</v>
      </c>
      <c r="AO666" s="17" t="s">
        <v>85</v>
      </c>
      <c r="AP666" s="17" t="s">
        <v>816</v>
      </c>
      <c r="AQ666" s="17"/>
      <c r="AR666" s="17"/>
      <c r="AS666" s="17"/>
    </row>
    <row r="667" spans="1:45" ht="15" customHeight="1" x14ac:dyDescent="0.15">
      <c r="A667" s="13">
        <v>666</v>
      </c>
      <c r="B667" s="69" t="s">
        <v>4524</v>
      </c>
      <c r="C667" s="67" t="s">
        <v>35</v>
      </c>
      <c r="D667" s="67" t="s">
        <v>36</v>
      </c>
      <c r="E667" s="67" t="s">
        <v>36</v>
      </c>
      <c r="F667" s="67" t="s">
        <v>56</v>
      </c>
      <c r="G667" s="67" t="s">
        <v>44</v>
      </c>
      <c r="H667" s="67" t="s">
        <v>120</v>
      </c>
      <c r="I667" s="67" t="s">
        <v>87</v>
      </c>
      <c r="J667" s="67" t="s">
        <v>136</v>
      </c>
      <c r="K667" s="67" t="s">
        <v>39</v>
      </c>
      <c r="L667" s="67" t="s">
        <v>42</v>
      </c>
      <c r="M667" s="67" t="s">
        <v>136</v>
      </c>
      <c r="N667" s="67" t="s">
        <v>88</v>
      </c>
      <c r="O667" s="67" t="s">
        <v>45</v>
      </c>
      <c r="P667" s="17" t="s">
        <v>183</v>
      </c>
      <c r="Q667" s="17" t="s">
        <v>193</v>
      </c>
      <c r="R667" s="17" t="s">
        <v>1227</v>
      </c>
      <c r="S667" s="17" t="s">
        <v>131</v>
      </c>
      <c r="T667" s="17" t="s">
        <v>195</v>
      </c>
      <c r="U667" s="17" t="s">
        <v>496</v>
      </c>
      <c r="V667" s="17" t="s">
        <v>277</v>
      </c>
      <c r="W667" s="17" t="s">
        <v>4157</v>
      </c>
      <c r="X667" s="17" t="s">
        <v>4525</v>
      </c>
      <c r="Y667" s="17" t="s">
        <v>4250</v>
      </c>
      <c r="Z667" s="17" t="s">
        <v>75</v>
      </c>
      <c r="AA667" s="17" t="s">
        <v>76</v>
      </c>
      <c r="AB667" s="17" t="s">
        <v>3962</v>
      </c>
      <c r="AC667" s="17" t="s">
        <v>56</v>
      </c>
      <c r="AD667" s="17" t="s">
        <v>36</v>
      </c>
      <c r="AE667" s="17" t="s">
        <v>4003</v>
      </c>
      <c r="AF667" s="17"/>
      <c r="AG667" s="17" t="s">
        <v>363</v>
      </c>
      <c r="AH667" s="17" t="s">
        <v>832</v>
      </c>
      <c r="AI667" s="17" t="s">
        <v>690</v>
      </c>
      <c r="AJ667" s="17" t="s">
        <v>591</v>
      </c>
      <c r="AK667" s="17" t="s">
        <v>112</v>
      </c>
      <c r="AL667" s="17" t="s">
        <v>4526</v>
      </c>
      <c r="AM667" s="17" t="s">
        <v>924</v>
      </c>
      <c r="AN667" s="17" t="s">
        <v>3159</v>
      </c>
      <c r="AO667" s="17" t="s">
        <v>187</v>
      </c>
      <c r="AP667" s="17" t="s">
        <v>1104</v>
      </c>
      <c r="AQ667" s="17"/>
      <c r="AR667" s="17"/>
      <c r="AS667" s="17"/>
    </row>
    <row r="668" spans="1:45" ht="15" customHeight="1" x14ac:dyDescent="0.15">
      <c r="A668" s="13">
        <v>667</v>
      </c>
      <c r="B668" s="69" t="s">
        <v>272</v>
      </c>
      <c r="C668" s="67" t="s">
        <v>35</v>
      </c>
      <c r="D668" s="67" t="s">
        <v>36</v>
      </c>
      <c r="E668" s="67" t="s">
        <v>36</v>
      </c>
      <c r="F668" s="67" t="s">
        <v>56</v>
      </c>
      <c r="G668" s="67" t="s">
        <v>41</v>
      </c>
      <c r="H668" s="67" t="s">
        <v>136</v>
      </c>
      <c r="I668" s="67" t="s">
        <v>87</v>
      </c>
      <c r="J668" s="67" t="s">
        <v>43</v>
      </c>
      <c r="K668" s="67" t="s">
        <v>120</v>
      </c>
      <c r="L668" s="67" t="s">
        <v>136</v>
      </c>
      <c r="M668" s="67" t="s">
        <v>43</v>
      </c>
      <c r="N668" s="67" t="s">
        <v>39</v>
      </c>
      <c r="O668" s="67"/>
      <c r="P668" s="17" t="s">
        <v>273</v>
      </c>
      <c r="Q668" s="17" t="s">
        <v>202</v>
      </c>
      <c r="R668" s="17" t="s">
        <v>274</v>
      </c>
      <c r="S668" s="17" t="s">
        <v>205</v>
      </c>
      <c r="T668" s="17" t="s">
        <v>275</v>
      </c>
      <c r="U668" s="17" t="s">
        <v>112</v>
      </c>
      <c r="V668" s="17" t="s">
        <v>276</v>
      </c>
      <c r="W668" s="17" t="s">
        <v>4162</v>
      </c>
      <c r="X668" s="17" t="s">
        <v>3452</v>
      </c>
      <c r="Y668" s="17" t="s">
        <v>4253</v>
      </c>
      <c r="Z668" s="17" t="s">
        <v>191</v>
      </c>
      <c r="AA668" s="17" t="s">
        <v>76</v>
      </c>
      <c r="AB668" s="17" t="s">
        <v>126</v>
      </c>
      <c r="AC668" s="17" t="s">
        <v>56</v>
      </c>
      <c r="AD668" s="17" t="s">
        <v>56</v>
      </c>
      <c r="AE668" s="17" t="s">
        <v>4019</v>
      </c>
      <c r="AF668" s="17"/>
      <c r="AG668" s="17" t="s">
        <v>238</v>
      </c>
      <c r="AH668" s="17" t="s">
        <v>239</v>
      </c>
      <c r="AI668" s="17" t="s">
        <v>277</v>
      </c>
      <c r="AJ668" s="17" t="s">
        <v>278</v>
      </c>
      <c r="AK668" s="17" t="s">
        <v>279</v>
      </c>
      <c r="AL668" s="17" t="s">
        <v>280</v>
      </c>
      <c r="AM668" s="17" t="s">
        <v>281</v>
      </c>
      <c r="AN668" s="17" t="s">
        <v>282</v>
      </c>
      <c r="AO668" s="17" t="s">
        <v>209</v>
      </c>
      <c r="AP668" s="17" t="s">
        <v>105</v>
      </c>
      <c r="AQ668" s="17"/>
      <c r="AR668" s="17"/>
      <c r="AS668" s="17"/>
    </row>
    <row r="669" spans="1:45" ht="15" customHeight="1" x14ac:dyDescent="0.15">
      <c r="A669" s="13">
        <v>668</v>
      </c>
      <c r="B669" s="69" t="s">
        <v>3817</v>
      </c>
      <c r="C669" s="67" t="s">
        <v>35</v>
      </c>
      <c r="D669" s="67" t="s">
        <v>36</v>
      </c>
      <c r="E669" s="67" t="s">
        <v>36</v>
      </c>
      <c r="F669" s="67" t="s">
        <v>66</v>
      </c>
      <c r="G669" s="67" t="s">
        <v>41</v>
      </c>
      <c r="H669" s="67" t="s">
        <v>40</v>
      </c>
      <c r="I669" s="67" t="s">
        <v>40</v>
      </c>
      <c r="J669" s="67" t="s">
        <v>68</v>
      </c>
      <c r="K669" s="67" t="s">
        <v>41</v>
      </c>
      <c r="L669" s="67" t="s">
        <v>44</v>
      </c>
      <c r="M669" s="67" t="s">
        <v>43</v>
      </c>
      <c r="N669" s="67" t="s">
        <v>41</v>
      </c>
      <c r="O669" s="67"/>
      <c r="P669" s="17" t="s">
        <v>448</v>
      </c>
      <c r="Q669" s="17" t="s">
        <v>449</v>
      </c>
      <c r="R669" s="17" t="s">
        <v>264</v>
      </c>
      <c r="S669" s="17" t="s">
        <v>201</v>
      </c>
      <c r="T669" s="17" t="s">
        <v>79</v>
      </c>
      <c r="U669" s="17" t="s">
        <v>79</v>
      </c>
      <c r="V669" s="17" t="s">
        <v>80</v>
      </c>
      <c r="W669" s="17"/>
      <c r="X669" s="17" t="s">
        <v>3818</v>
      </c>
      <c r="Y669" s="17" t="s">
        <v>4244</v>
      </c>
      <c r="Z669" s="17" t="s">
        <v>249</v>
      </c>
      <c r="AA669" s="17" t="s">
        <v>76</v>
      </c>
      <c r="AB669" s="17" t="s">
        <v>126</v>
      </c>
      <c r="AC669" s="17" t="s">
        <v>36</v>
      </c>
      <c r="AD669" s="17" t="s">
        <v>56</v>
      </c>
      <c r="AE669" s="17" t="s">
        <v>4391</v>
      </c>
      <c r="AF669" s="17"/>
      <c r="AG669" s="17" t="s">
        <v>3200</v>
      </c>
      <c r="AH669" s="17" t="s">
        <v>450</v>
      </c>
      <c r="AI669" s="17" t="s">
        <v>115</v>
      </c>
      <c r="AJ669" s="17" t="s">
        <v>451</v>
      </c>
      <c r="AK669" s="17" t="s">
        <v>115</v>
      </c>
      <c r="AL669" s="17" t="s">
        <v>4390</v>
      </c>
      <c r="AM669" s="17" t="s">
        <v>171</v>
      </c>
      <c r="AN669" s="17" t="s">
        <v>452</v>
      </c>
      <c r="AO669" s="17" t="s">
        <v>209</v>
      </c>
      <c r="AP669" s="17" t="s">
        <v>161</v>
      </c>
      <c r="AQ669" s="17"/>
      <c r="AR669" s="17"/>
      <c r="AS669" s="17"/>
    </row>
    <row r="670" spans="1:45" ht="15" customHeight="1" x14ac:dyDescent="0.15">
      <c r="A670" s="13">
        <v>669</v>
      </c>
      <c r="B670" s="69" t="s">
        <v>283</v>
      </c>
      <c r="C670" s="67" t="s">
        <v>35</v>
      </c>
      <c r="D670" s="67" t="s">
        <v>36</v>
      </c>
      <c r="E670" s="67" t="s">
        <v>56</v>
      </c>
      <c r="F670" s="67" t="s">
        <v>56</v>
      </c>
      <c r="G670" s="67" t="s">
        <v>44</v>
      </c>
      <c r="H670" s="67" t="s">
        <v>41</v>
      </c>
      <c r="I670" s="67" t="s">
        <v>44</v>
      </c>
      <c r="J670" s="67" t="s">
        <v>87</v>
      </c>
      <c r="K670" s="67" t="s">
        <v>41</v>
      </c>
      <c r="L670" s="67" t="s">
        <v>44</v>
      </c>
      <c r="M670" s="67" t="s">
        <v>136</v>
      </c>
      <c r="N670" s="67" t="s">
        <v>38</v>
      </c>
      <c r="O670" s="67"/>
      <c r="P670" s="17" t="s">
        <v>284</v>
      </c>
      <c r="Q670" s="17" t="s">
        <v>4641</v>
      </c>
      <c r="R670" s="17" t="s">
        <v>286</v>
      </c>
      <c r="S670" s="17" t="s">
        <v>287</v>
      </c>
      <c r="T670" s="17" t="s">
        <v>288</v>
      </c>
      <c r="U670" s="17" t="s">
        <v>289</v>
      </c>
      <c r="V670" s="17" t="s">
        <v>290</v>
      </c>
      <c r="W670" s="17" t="s">
        <v>4166</v>
      </c>
      <c r="X670" s="17" t="s">
        <v>3453</v>
      </c>
      <c r="Y670" s="17" t="s">
        <v>4254</v>
      </c>
      <c r="Z670" s="17" t="s">
        <v>53</v>
      </c>
      <c r="AA670" s="17" t="s">
        <v>76</v>
      </c>
      <c r="AB670" s="17" t="s">
        <v>55</v>
      </c>
      <c r="AC670" s="17" t="s">
        <v>56</v>
      </c>
      <c r="AD670" s="17" t="s">
        <v>56</v>
      </c>
      <c r="AE670" s="17"/>
      <c r="AF670" s="17"/>
      <c r="AG670" s="17" t="s">
        <v>193</v>
      </c>
      <c r="AH670" s="17" t="s">
        <v>196</v>
      </c>
      <c r="AI670" s="17" t="s">
        <v>202</v>
      </c>
      <c r="AJ670" s="17" t="s">
        <v>291</v>
      </c>
      <c r="AK670" s="17" t="s">
        <v>193</v>
      </c>
      <c r="AL670" s="17" t="s">
        <v>292</v>
      </c>
      <c r="AM670" s="17" t="s">
        <v>293</v>
      </c>
      <c r="AN670" s="17" t="s">
        <v>294</v>
      </c>
      <c r="AO670" s="17" t="s">
        <v>295</v>
      </c>
      <c r="AP670" s="17" t="s">
        <v>942</v>
      </c>
      <c r="AQ670" s="17"/>
      <c r="AR670" s="17"/>
      <c r="AS670" s="17"/>
    </row>
    <row r="671" spans="1:45" ht="15" customHeight="1" x14ac:dyDescent="0.15">
      <c r="A671" s="13">
        <v>670</v>
      </c>
      <c r="B671" s="69" t="s">
        <v>3123</v>
      </c>
      <c r="C671" s="67" t="s">
        <v>35</v>
      </c>
      <c r="D671" s="67" t="s">
        <v>36</v>
      </c>
      <c r="E671" s="67" t="s">
        <v>56</v>
      </c>
      <c r="F671" s="67" t="s">
        <v>56</v>
      </c>
      <c r="G671" s="67" t="s">
        <v>44</v>
      </c>
      <c r="H671" s="67" t="s">
        <v>41</v>
      </c>
      <c r="I671" s="67" t="s">
        <v>44</v>
      </c>
      <c r="J671" s="67" t="s">
        <v>87</v>
      </c>
      <c r="K671" s="67" t="s">
        <v>41</v>
      </c>
      <c r="L671" s="67" t="s">
        <v>44</v>
      </c>
      <c r="M671" s="67" t="s">
        <v>136</v>
      </c>
      <c r="N671" s="67" t="s">
        <v>38</v>
      </c>
      <c r="O671" s="67"/>
      <c r="P671" s="17" t="s">
        <v>284</v>
      </c>
      <c r="Q671" s="17" t="s">
        <v>4641</v>
      </c>
      <c r="R671" s="17" t="s">
        <v>286</v>
      </c>
      <c r="S671" s="17" t="s">
        <v>287</v>
      </c>
      <c r="T671" s="17" t="s">
        <v>288</v>
      </c>
      <c r="U671" s="17" t="s">
        <v>289</v>
      </c>
      <c r="V671" s="17" t="s">
        <v>290</v>
      </c>
      <c r="W671" s="17"/>
      <c r="X671" s="17" t="s">
        <v>3454</v>
      </c>
      <c r="Y671" s="17" t="s">
        <v>4255</v>
      </c>
      <c r="Z671" s="17" t="s">
        <v>53</v>
      </c>
      <c r="AA671" s="17" t="s">
        <v>76</v>
      </c>
      <c r="AB671" s="17" t="s">
        <v>55</v>
      </c>
      <c r="AC671" s="17" t="s">
        <v>36</v>
      </c>
      <c r="AD671" s="17" t="s">
        <v>56</v>
      </c>
      <c r="AE671" s="17"/>
      <c r="AF671" s="17"/>
      <c r="AG671" s="17" t="s">
        <v>193</v>
      </c>
      <c r="AH671" s="17" t="s">
        <v>196</v>
      </c>
      <c r="AI671" s="17" t="s">
        <v>202</v>
      </c>
      <c r="AJ671" s="17" t="s">
        <v>291</v>
      </c>
      <c r="AK671" s="17" t="s">
        <v>193</v>
      </c>
      <c r="AL671" s="17" t="s">
        <v>292</v>
      </c>
      <c r="AM671" s="17" t="s">
        <v>293</v>
      </c>
      <c r="AN671" s="17" t="s">
        <v>294</v>
      </c>
      <c r="AO671" s="17" t="s">
        <v>295</v>
      </c>
      <c r="AP671" s="17" t="s">
        <v>942</v>
      </c>
      <c r="AQ671" s="17"/>
      <c r="AR671" s="17"/>
      <c r="AS671" s="17"/>
    </row>
    <row r="672" spans="1:45" ht="15" customHeight="1" x14ac:dyDescent="0.15">
      <c r="A672" s="13">
        <v>671</v>
      </c>
      <c r="B672" s="69" t="s">
        <v>296</v>
      </c>
      <c r="C672" s="67" t="s">
        <v>35</v>
      </c>
      <c r="D672" s="67" t="s">
        <v>36</v>
      </c>
      <c r="E672" s="67" t="s">
        <v>56</v>
      </c>
      <c r="F672" s="67" t="s">
        <v>56</v>
      </c>
      <c r="G672" s="67" t="s">
        <v>44</v>
      </c>
      <c r="H672" s="67" t="s">
        <v>41</v>
      </c>
      <c r="I672" s="67" t="s">
        <v>44</v>
      </c>
      <c r="J672" s="67" t="s">
        <v>87</v>
      </c>
      <c r="K672" s="67" t="s">
        <v>41</v>
      </c>
      <c r="L672" s="67" t="s">
        <v>44</v>
      </c>
      <c r="M672" s="67" t="s">
        <v>136</v>
      </c>
      <c r="N672" s="67" t="s">
        <v>38</v>
      </c>
      <c r="O672" s="67"/>
      <c r="P672" s="17" t="s">
        <v>284</v>
      </c>
      <c r="Q672" s="17" t="s">
        <v>4641</v>
      </c>
      <c r="R672" s="17" t="s">
        <v>286</v>
      </c>
      <c r="S672" s="17" t="s">
        <v>287</v>
      </c>
      <c r="T672" s="17" t="s">
        <v>288</v>
      </c>
      <c r="U672" s="17" t="s">
        <v>289</v>
      </c>
      <c r="V672" s="17" t="s">
        <v>290</v>
      </c>
      <c r="W672" s="17"/>
      <c r="X672" s="17" t="s">
        <v>3455</v>
      </c>
      <c r="Y672" s="17" t="s">
        <v>4254</v>
      </c>
      <c r="Z672" s="17" t="s">
        <v>53</v>
      </c>
      <c r="AA672" s="17" t="s">
        <v>76</v>
      </c>
      <c r="AB672" s="17" t="s">
        <v>55</v>
      </c>
      <c r="AC672" s="17" t="s">
        <v>36</v>
      </c>
      <c r="AD672" s="17" t="s">
        <v>56</v>
      </c>
      <c r="AE672" s="17"/>
      <c r="AF672" s="17"/>
      <c r="AG672" s="17" t="s">
        <v>193</v>
      </c>
      <c r="AH672" s="17" t="s">
        <v>196</v>
      </c>
      <c r="AI672" s="17" t="s">
        <v>202</v>
      </c>
      <c r="AJ672" s="17" t="s">
        <v>291</v>
      </c>
      <c r="AK672" s="17" t="s">
        <v>193</v>
      </c>
      <c r="AL672" s="17" t="s">
        <v>292</v>
      </c>
      <c r="AM672" s="17" t="s">
        <v>293</v>
      </c>
      <c r="AN672" s="17" t="s">
        <v>294</v>
      </c>
      <c r="AO672" s="17" t="s">
        <v>295</v>
      </c>
      <c r="AP672" s="17" t="s">
        <v>942</v>
      </c>
      <c r="AQ672" s="17"/>
      <c r="AR672" s="17"/>
      <c r="AS672" s="17"/>
    </row>
    <row r="673" spans="1:45" ht="15" customHeight="1" x14ac:dyDescent="0.15">
      <c r="A673" s="13">
        <v>672</v>
      </c>
      <c r="B673" s="69" t="s">
        <v>297</v>
      </c>
      <c r="C673" s="67" t="s">
        <v>35</v>
      </c>
      <c r="D673" s="67" t="s">
        <v>56</v>
      </c>
      <c r="E673" s="67" t="s">
        <v>56</v>
      </c>
      <c r="F673" s="67" t="s">
        <v>36</v>
      </c>
      <c r="G673" s="67" t="s">
        <v>67</v>
      </c>
      <c r="H673" s="67" t="s">
        <v>40</v>
      </c>
      <c r="I673" s="67" t="s">
        <v>40</v>
      </c>
      <c r="J673" s="67" t="s">
        <v>38</v>
      </c>
      <c r="K673" s="67" t="s">
        <v>44</v>
      </c>
      <c r="L673" s="67" t="s">
        <v>120</v>
      </c>
      <c r="M673" s="67" t="s">
        <v>43</v>
      </c>
      <c r="N673" s="67" t="s">
        <v>43</v>
      </c>
      <c r="O673" s="67"/>
      <c r="P673" s="17" t="s">
        <v>298</v>
      </c>
      <c r="Q673" s="17" t="s">
        <v>3350</v>
      </c>
      <c r="R673" s="17" t="s">
        <v>264</v>
      </c>
      <c r="S673" s="17" t="s">
        <v>3022</v>
      </c>
      <c r="T673" s="17" t="s">
        <v>299</v>
      </c>
      <c r="U673" s="17" t="s">
        <v>79</v>
      </c>
      <c r="V673" s="17" t="s">
        <v>181</v>
      </c>
      <c r="W673" s="17" t="s">
        <v>4157</v>
      </c>
      <c r="X673" s="17"/>
      <c r="Y673" s="17" t="s">
        <v>4230</v>
      </c>
      <c r="Z673" s="17" t="s">
        <v>96</v>
      </c>
      <c r="AA673" s="17" t="s">
        <v>76</v>
      </c>
      <c r="AB673" s="17" t="s">
        <v>126</v>
      </c>
      <c r="AC673" s="17" t="s">
        <v>36</v>
      </c>
      <c r="AD673" s="17" t="s">
        <v>56</v>
      </c>
      <c r="AE673" s="17"/>
      <c r="AF673" s="17"/>
      <c r="AG673" s="17" t="s">
        <v>77</v>
      </c>
      <c r="AH673" s="17" t="s">
        <v>300</v>
      </c>
      <c r="AI673" s="17" t="s">
        <v>79</v>
      </c>
      <c r="AJ673" s="17" t="s">
        <v>301</v>
      </c>
      <c r="AK673" s="17" t="s">
        <v>115</v>
      </c>
      <c r="AL673" s="17" t="s">
        <v>4390</v>
      </c>
      <c r="AM673" s="17" t="s">
        <v>184</v>
      </c>
      <c r="AN673" s="17" t="s">
        <v>302</v>
      </c>
      <c r="AO673" s="17" t="s">
        <v>85</v>
      </c>
      <c r="AP673" s="17" t="s">
        <v>161</v>
      </c>
      <c r="AQ673" s="17"/>
      <c r="AR673" s="17"/>
      <c r="AS673" s="17"/>
    </row>
    <row r="674" spans="1:45" ht="15" customHeight="1" x14ac:dyDescent="0.15">
      <c r="A674" s="13">
        <v>673</v>
      </c>
      <c r="B674" s="69" t="s">
        <v>3145</v>
      </c>
      <c r="C674" s="67" t="s">
        <v>35</v>
      </c>
      <c r="D674" s="67" t="s">
        <v>36</v>
      </c>
      <c r="E674" s="67" t="s">
        <v>36</v>
      </c>
      <c r="F674" s="67" t="s">
        <v>56</v>
      </c>
      <c r="G674" s="67" t="s">
        <v>44</v>
      </c>
      <c r="H674" s="67" t="s">
        <v>41</v>
      </c>
      <c r="I674" s="67" t="s">
        <v>120</v>
      </c>
      <c r="J674" s="67" t="s">
        <v>68</v>
      </c>
      <c r="K674" s="67" t="s">
        <v>38</v>
      </c>
      <c r="L674" s="67" t="s">
        <v>88</v>
      </c>
      <c r="M674" s="67" t="s">
        <v>41</v>
      </c>
      <c r="N674" s="67" t="s">
        <v>39</v>
      </c>
      <c r="O674" s="67" t="s">
        <v>45</v>
      </c>
      <c r="P674" s="17" t="s">
        <v>4641</v>
      </c>
      <c r="Q674" s="17" t="s">
        <v>287</v>
      </c>
      <c r="R674" s="17" t="s">
        <v>3761</v>
      </c>
      <c r="S674" s="17" t="s">
        <v>193</v>
      </c>
      <c r="T674" s="17" t="s">
        <v>196</v>
      </c>
      <c r="U674" s="17" t="s">
        <v>916</v>
      </c>
      <c r="V674" s="17" t="s">
        <v>1068</v>
      </c>
      <c r="W674" s="17"/>
      <c r="X674" s="17" t="s">
        <v>3456</v>
      </c>
      <c r="Y674" s="17" t="s">
        <v>4256</v>
      </c>
      <c r="Z674" s="17" t="s">
        <v>96</v>
      </c>
      <c r="AA674" s="17" t="s">
        <v>54</v>
      </c>
      <c r="AB674" s="17" t="s">
        <v>55</v>
      </c>
      <c r="AC674" s="17" t="s">
        <v>36</v>
      </c>
      <c r="AD674" s="17" t="s">
        <v>56</v>
      </c>
      <c r="AE674" s="17"/>
      <c r="AF674" s="17"/>
      <c r="AG674" s="17" t="s">
        <v>131</v>
      </c>
      <c r="AH674" s="17" t="s">
        <v>706</v>
      </c>
      <c r="AI674" s="17" t="s">
        <v>429</v>
      </c>
      <c r="AJ674" s="17" t="s">
        <v>194</v>
      </c>
      <c r="AK674" s="17" t="s">
        <v>972</v>
      </c>
      <c r="AL674" s="17" t="s">
        <v>558</v>
      </c>
      <c r="AM674" s="17" t="s">
        <v>171</v>
      </c>
      <c r="AN674" s="17" t="s">
        <v>712</v>
      </c>
      <c r="AO674" s="17" t="s">
        <v>295</v>
      </c>
      <c r="AP674" s="17" t="s">
        <v>975</v>
      </c>
      <c r="AQ674" s="17"/>
      <c r="AR674" s="17"/>
      <c r="AS674" s="17"/>
    </row>
    <row r="675" spans="1:45" ht="15" customHeight="1" x14ac:dyDescent="0.15">
      <c r="A675" s="13">
        <v>674</v>
      </c>
      <c r="B675" s="69" t="s">
        <v>4392</v>
      </c>
      <c r="C675" s="67" t="s">
        <v>35</v>
      </c>
      <c r="D675" s="67" t="s">
        <v>36</v>
      </c>
      <c r="E675" s="67" t="s">
        <v>56</v>
      </c>
      <c r="F675" s="67" t="s">
        <v>56</v>
      </c>
      <c r="G675" s="67" t="s">
        <v>43</v>
      </c>
      <c r="H675" s="67" t="s">
        <v>38</v>
      </c>
      <c r="I675" s="67" t="s">
        <v>41</v>
      </c>
      <c r="J675" s="67" t="s">
        <v>136</v>
      </c>
      <c r="K675" s="67" t="s">
        <v>87</v>
      </c>
      <c r="L675" s="67" t="s">
        <v>44</v>
      </c>
      <c r="M675" s="67" t="s">
        <v>42</v>
      </c>
      <c r="N675" s="67" t="s">
        <v>41</v>
      </c>
      <c r="O675" s="67" t="s">
        <v>45</v>
      </c>
      <c r="P675" s="17" t="s">
        <v>4393</v>
      </c>
      <c r="Q675" s="17" t="s">
        <v>1443</v>
      </c>
      <c r="R675" s="17" t="s">
        <v>3346</v>
      </c>
      <c r="S675" s="17" t="s">
        <v>438</v>
      </c>
      <c r="T675" s="17" t="s">
        <v>571</v>
      </c>
      <c r="U675" s="17" t="s">
        <v>202</v>
      </c>
      <c r="V675" s="17" t="s">
        <v>2469</v>
      </c>
      <c r="W675" s="17"/>
      <c r="X675" s="17"/>
      <c r="Y675" s="17" t="s">
        <v>4258</v>
      </c>
      <c r="Z675" s="17" t="s">
        <v>53</v>
      </c>
      <c r="AA675" s="17" t="s">
        <v>76</v>
      </c>
      <c r="AB675" s="17" t="s">
        <v>126</v>
      </c>
      <c r="AC675" s="17" t="s">
        <v>56</v>
      </c>
      <c r="AD675" s="17" t="s">
        <v>36</v>
      </c>
      <c r="AE675" s="17" t="s">
        <v>4394</v>
      </c>
      <c r="AF675" s="17"/>
      <c r="AG675" s="17" t="s">
        <v>334</v>
      </c>
      <c r="AH675" s="17" t="s">
        <v>557</v>
      </c>
      <c r="AI675" s="17" t="s">
        <v>572</v>
      </c>
      <c r="AJ675" s="17" t="s">
        <v>251</v>
      </c>
      <c r="AK675" s="17" t="s">
        <v>205</v>
      </c>
      <c r="AL675" s="17" t="s">
        <v>236</v>
      </c>
      <c r="AM675" s="17" t="s">
        <v>645</v>
      </c>
      <c r="AN675" s="17" t="s">
        <v>478</v>
      </c>
      <c r="AO675" s="17" t="s">
        <v>442</v>
      </c>
      <c r="AP675" s="17" t="s">
        <v>209</v>
      </c>
      <c r="AQ675" s="17"/>
      <c r="AR675" s="17"/>
      <c r="AS675" s="17"/>
    </row>
    <row r="676" spans="1:45" ht="15" customHeight="1" x14ac:dyDescent="0.15">
      <c r="A676" s="13">
        <v>675</v>
      </c>
      <c r="B676" s="69" t="s">
        <v>3146</v>
      </c>
      <c r="C676" s="67" t="s">
        <v>35</v>
      </c>
      <c r="D676" s="67" t="s">
        <v>36</v>
      </c>
      <c r="E676" s="67" t="s">
        <v>56</v>
      </c>
      <c r="F676" s="67" t="s">
        <v>56</v>
      </c>
      <c r="G676" s="67" t="s">
        <v>67</v>
      </c>
      <c r="H676" s="67" t="s">
        <v>40</v>
      </c>
      <c r="I676" s="67" t="s">
        <v>40</v>
      </c>
      <c r="J676" s="67" t="s">
        <v>44</v>
      </c>
      <c r="K676" s="67" t="s">
        <v>44</v>
      </c>
      <c r="L676" s="67" t="s">
        <v>41</v>
      </c>
      <c r="M676" s="67" t="s">
        <v>37</v>
      </c>
      <c r="N676" s="67" t="s">
        <v>43</v>
      </c>
      <c r="O676" s="67"/>
      <c r="P676" s="17" t="s">
        <v>379</v>
      </c>
      <c r="Q676" s="17" t="s">
        <v>3022</v>
      </c>
      <c r="R676" s="17" t="s">
        <v>2916</v>
      </c>
      <c r="S676" s="17" t="s">
        <v>77</v>
      </c>
      <c r="T676" s="17" t="s">
        <v>264</v>
      </c>
      <c r="U676" s="17" t="s">
        <v>79</v>
      </c>
      <c r="V676" s="17" t="s">
        <v>3345</v>
      </c>
      <c r="W676" s="17" t="s">
        <v>4163</v>
      </c>
      <c r="X676" s="17"/>
      <c r="Y676" s="17" t="s">
        <v>4246</v>
      </c>
      <c r="Z676" s="17" t="s">
        <v>96</v>
      </c>
      <c r="AA676" s="17" t="s">
        <v>76</v>
      </c>
      <c r="AB676" s="17" t="s">
        <v>3962</v>
      </c>
      <c r="AC676" s="17" t="s">
        <v>36</v>
      </c>
      <c r="AD676" s="17" t="s">
        <v>36</v>
      </c>
      <c r="AE676" s="17"/>
      <c r="AF676" s="17"/>
      <c r="AG676" s="17" t="s">
        <v>95</v>
      </c>
      <c r="AH676" s="17" t="s">
        <v>189</v>
      </c>
      <c r="AI676" s="17" t="s">
        <v>79</v>
      </c>
      <c r="AJ676" s="17" t="s">
        <v>380</v>
      </c>
      <c r="AK676" s="17" t="s">
        <v>115</v>
      </c>
      <c r="AL676" s="17" t="s">
        <v>381</v>
      </c>
      <c r="AM676" s="17" t="s">
        <v>81</v>
      </c>
      <c r="AN676" s="17" t="s">
        <v>4390</v>
      </c>
      <c r="AO676" s="17" t="s">
        <v>85</v>
      </c>
      <c r="AP676" s="17" t="s">
        <v>161</v>
      </c>
      <c r="AQ676" s="17"/>
      <c r="AR676" s="17"/>
      <c r="AS676" s="17"/>
    </row>
    <row r="677" spans="1:45" ht="15" customHeight="1" x14ac:dyDescent="0.15">
      <c r="A677" s="13">
        <v>676</v>
      </c>
      <c r="B677" s="69" t="s">
        <v>303</v>
      </c>
      <c r="C677" s="67" t="s">
        <v>35</v>
      </c>
      <c r="D677" s="67" t="s">
        <v>36</v>
      </c>
      <c r="E677" s="67" t="s">
        <v>56</v>
      </c>
      <c r="F677" s="67" t="s">
        <v>36</v>
      </c>
      <c r="G677" s="67" t="s">
        <v>40</v>
      </c>
      <c r="H677" s="67" t="s">
        <v>37</v>
      </c>
      <c r="I677" s="67" t="s">
        <v>67</v>
      </c>
      <c r="J677" s="67" t="s">
        <v>41</v>
      </c>
      <c r="K677" s="67" t="s">
        <v>42</v>
      </c>
      <c r="L677" s="67" t="s">
        <v>44</v>
      </c>
      <c r="M677" s="67" t="s">
        <v>42</v>
      </c>
      <c r="N677" s="67" t="s">
        <v>43</v>
      </c>
      <c r="O677" s="67" t="s">
        <v>45</v>
      </c>
      <c r="P677" s="17" t="s">
        <v>934</v>
      </c>
      <c r="Q677" s="17" t="s">
        <v>72</v>
      </c>
      <c r="R677" s="17" t="s">
        <v>304</v>
      </c>
      <c r="S677" s="17" t="s">
        <v>79</v>
      </c>
      <c r="T677" s="17" t="s">
        <v>4165</v>
      </c>
      <c r="U677" s="17" t="s">
        <v>3814</v>
      </c>
      <c r="V677" s="17" t="s">
        <v>306</v>
      </c>
      <c r="W677" s="17" t="s">
        <v>4157</v>
      </c>
      <c r="X677" s="17"/>
      <c r="Y677" s="17" t="s">
        <v>4257</v>
      </c>
      <c r="Z677" s="17" t="s">
        <v>96</v>
      </c>
      <c r="AA677" s="17" t="s">
        <v>76</v>
      </c>
      <c r="AB677" s="17" t="s">
        <v>3962</v>
      </c>
      <c r="AC677" s="17" t="s">
        <v>36</v>
      </c>
      <c r="AD677" s="17" t="s">
        <v>56</v>
      </c>
      <c r="AE677" s="17"/>
      <c r="AF677" s="17"/>
      <c r="AG677" s="17" t="s">
        <v>115</v>
      </c>
      <c r="AH677" s="17" t="s">
        <v>154</v>
      </c>
      <c r="AI677" s="17" t="s">
        <v>307</v>
      </c>
      <c r="AJ677" s="17" t="s">
        <v>287</v>
      </c>
      <c r="AK677" s="17" t="s">
        <v>308</v>
      </c>
      <c r="AL677" s="17" t="s">
        <v>4640</v>
      </c>
      <c r="AM677" s="17" t="s">
        <v>309</v>
      </c>
      <c r="AN677" s="17" t="s">
        <v>310</v>
      </c>
      <c r="AO677" s="17" t="s">
        <v>161</v>
      </c>
      <c r="AP677" s="17" t="s">
        <v>1859</v>
      </c>
      <c r="AQ677" s="17"/>
      <c r="AR677" s="17"/>
      <c r="AS677" s="17"/>
    </row>
    <row r="678" spans="1:45" ht="15" customHeight="1" x14ac:dyDescent="0.15">
      <c r="A678" s="13">
        <v>677</v>
      </c>
      <c r="B678" s="69" t="s">
        <v>4655</v>
      </c>
      <c r="C678" s="67" t="s">
        <v>35</v>
      </c>
      <c r="D678" s="67" t="s">
        <v>56</v>
      </c>
      <c r="E678" s="67" t="s">
        <v>36</v>
      </c>
      <c r="F678" s="67" t="s">
        <v>56</v>
      </c>
      <c r="G678" s="67" t="s">
        <v>43</v>
      </c>
      <c r="H678" s="67" t="s">
        <v>44</v>
      </c>
      <c r="I678" s="67" t="s">
        <v>39</v>
      </c>
      <c r="J678" s="67" t="s">
        <v>136</v>
      </c>
      <c r="K678" s="67" t="s">
        <v>41</v>
      </c>
      <c r="L678" s="67" t="s">
        <v>41</v>
      </c>
      <c r="M678" s="67" t="s">
        <v>88</v>
      </c>
      <c r="N678" s="67" t="s">
        <v>43</v>
      </c>
      <c r="O678" s="67"/>
      <c r="P678" s="17" t="s">
        <v>176</v>
      </c>
      <c r="Q678" s="17" t="s">
        <v>101</v>
      </c>
      <c r="R678" s="17" t="s">
        <v>580</v>
      </c>
      <c r="S678" s="17" t="s">
        <v>361</v>
      </c>
      <c r="T678" s="17" t="s">
        <v>193</v>
      </c>
      <c r="U678" s="17" t="s">
        <v>582</v>
      </c>
      <c r="V678" s="17" t="s">
        <v>275</v>
      </c>
      <c r="W678" s="17"/>
      <c r="X678" s="17"/>
      <c r="Y678" s="17" t="s">
        <v>4270</v>
      </c>
      <c r="Z678" s="17" t="s">
        <v>75</v>
      </c>
      <c r="AA678" s="17" t="s">
        <v>76</v>
      </c>
      <c r="AB678" s="17" t="s">
        <v>126</v>
      </c>
      <c r="AC678" s="17" t="s">
        <v>36</v>
      </c>
      <c r="AD678" s="17" t="s">
        <v>56</v>
      </c>
      <c r="AE678" s="17" t="s">
        <v>4058</v>
      </c>
      <c r="AF678" s="17"/>
      <c r="AG678" s="17" t="s">
        <v>922</v>
      </c>
      <c r="AH678" s="17" t="s">
        <v>923</v>
      </c>
      <c r="AI678" s="17" t="s">
        <v>131</v>
      </c>
      <c r="AJ678" s="17" t="s">
        <v>1150</v>
      </c>
      <c r="AK678" s="17" t="s">
        <v>364</v>
      </c>
      <c r="AL678" s="17" t="s">
        <v>3308</v>
      </c>
      <c r="AM678" s="17" t="s">
        <v>277</v>
      </c>
      <c r="AN678" s="17" t="s">
        <v>4354</v>
      </c>
      <c r="AO678" s="17" t="s">
        <v>584</v>
      </c>
      <c r="AP678" s="17" t="s">
        <v>766</v>
      </c>
      <c r="AQ678" s="17"/>
      <c r="AR678" s="17"/>
      <c r="AS678" s="17"/>
    </row>
    <row r="679" spans="1:45" ht="15" customHeight="1" x14ac:dyDescent="0.15">
      <c r="A679" s="13">
        <v>678</v>
      </c>
      <c r="B679" s="69" t="s">
        <v>311</v>
      </c>
      <c r="C679" s="67" t="s">
        <v>35</v>
      </c>
      <c r="D679" s="67" t="s">
        <v>56</v>
      </c>
      <c r="E679" s="67" t="s">
        <v>56</v>
      </c>
      <c r="F679" s="67" t="s">
        <v>56</v>
      </c>
      <c r="G679" s="67" t="s">
        <v>44</v>
      </c>
      <c r="H679" s="67" t="s">
        <v>43</v>
      </c>
      <c r="I679" s="67" t="s">
        <v>40</v>
      </c>
      <c r="J679" s="67" t="s">
        <v>44</v>
      </c>
      <c r="K679" s="67" t="s">
        <v>43</v>
      </c>
      <c r="L679" s="67" t="s">
        <v>88</v>
      </c>
      <c r="M679" s="67" t="s">
        <v>67</v>
      </c>
      <c r="N679" s="67" t="s">
        <v>43</v>
      </c>
      <c r="O679" s="67"/>
      <c r="P679" s="17" t="s">
        <v>312</v>
      </c>
      <c r="Q679" s="17" t="s">
        <v>313</v>
      </c>
      <c r="R679" s="17" t="s">
        <v>314</v>
      </c>
      <c r="S679" s="17" t="s">
        <v>4251</v>
      </c>
      <c r="T679" s="17" t="s">
        <v>315</v>
      </c>
      <c r="U679" s="17" t="s">
        <v>316</v>
      </c>
      <c r="V679" s="17" t="s">
        <v>317</v>
      </c>
      <c r="W679" s="17"/>
      <c r="X679" s="17"/>
      <c r="Y679" s="17" t="s">
        <v>4242</v>
      </c>
      <c r="Z679" s="17" t="s">
        <v>75</v>
      </c>
      <c r="AA679" s="17" t="s">
        <v>76</v>
      </c>
      <c r="AB679" s="17" t="s">
        <v>55</v>
      </c>
      <c r="AC679" s="17" t="s">
        <v>36</v>
      </c>
      <c r="AD679" s="17" t="s">
        <v>36</v>
      </c>
      <c r="AE679" s="17"/>
      <c r="AF679" s="17"/>
      <c r="AG679" s="17" t="s">
        <v>251</v>
      </c>
      <c r="AH679" s="17" t="s">
        <v>318</v>
      </c>
      <c r="AI679" s="17" t="s">
        <v>319</v>
      </c>
      <c r="AJ679" s="17" t="s">
        <v>320</v>
      </c>
      <c r="AK679" s="17" t="s">
        <v>79</v>
      </c>
      <c r="AL679" s="17" t="s">
        <v>77</v>
      </c>
      <c r="AM679" s="17" t="s">
        <v>189</v>
      </c>
      <c r="AN679" s="17" t="s">
        <v>321</v>
      </c>
      <c r="AO679" s="17" t="s">
        <v>322</v>
      </c>
      <c r="AP679" s="17" t="s">
        <v>161</v>
      </c>
      <c r="AQ679" s="17"/>
      <c r="AR679" s="17"/>
      <c r="AS679" s="17"/>
    </row>
    <row r="680" spans="1:45" ht="15" customHeight="1" x14ac:dyDescent="0.15">
      <c r="A680" s="13">
        <v>679</v>
      </c>
      <c r="B680" s="69" t="s">
        <v>5313</v>
      </c>
      <c r="C680" s="67" t="s">
        <v>35</v>
      </c>
      <c r="D680" s="67" t="s">
        <v>36</v>
      </c>
      <c r="E680" s="67" t="s">
        <v>56</v>
      </c>
      <c r="F680" s="67" t="s">
        <v>36</v>
      </c>
      <c r="G680" s="67" t="s">
        <v>67</v>
      </c>
      <c r="H680" s="67" t="s">
        <v>136</v>
      </c>
      <c r="I680" s="67" t="s">
        <v>40</v>
      </c>
      <c r="J680" s="67" t="s">
        <v>120</v>
      </c>
      <c r="K680" s="67" t="s">
        <v>44</v>
      </c>
      <c r="L680" s="67" t="s">
        <v>44</v>
      </c>
      <c r="M680" s="67" t="s">
        <v>37</v>
      </c>
      <c r="N680" s="67" t="s">
        <v>38</v>
      </c>
      <c r="O680" s="67">
        <v>0</v>
      </c>
      <c r="P680" s="17" t="s">
        <v>2888</v>
      </c>
      <c r="Q680" s="17" t="s">
        <v>390</v>
      </c>
      <c r="R680" s="17" t="s">
        <v>2916</v>
      </c>
      <c r="S680" s="17" t="s">
        <v>5231</v>
      </c>
      <c r="T680" s="17" t="s">
        <v>391</v>
      </c>
      <c r="U680" s="17" t="s">
        <v>5278</v>
      </c>
      <c r="V680" s="17" t="s">
        <v>3761</v>
      </c>
      <c r="W680" s="17">
        <v>0</v>
      </c>
      <c r="X680" s="17">
        <v>0</v>
      </c>
      <c r="Y680" s="17" t="s">
        <v>4238</v>
      </c>
      <c r="Z680" s="17" t="s">
        <v>249</v>
      </c>
      <c r="AA680" s="17" t="s">
        <v>76</v>
      </c>
      <c r="AB680" s="17" t="s">
        <v>126</v>
      </c>
      <c r="AC680" s="17" t="s">
        <v>56</v>
      </c>
      <c r="AD680" s="17" t="s">
        <v>36</v>
      </c>
      <c r="AE680" s="17"/>
      <c r="AF680" s="17"/>
      <c r="AG680" s="17" t="s">
        <v>103</v>
      </c>
      <c r="AH680" s="17" t="s">
        <v>291</v>
      </c>
      <c r="AI680" s="17" t="s">
        <v>392</v>
      </c>
      <c r="AJ680" s="17" t="s">
        <v>4924</v>
      </c>
      <c r="AK680" s="17" t="s">
        <v>115</v>
      </c>
      <c r="AL680" s="17" t="s">
        <v>381</v>
      </c>
      <c r="AM680" s="17" t="s">
        <v>916</v>
      </c>
      <c r="AN680" s="17" t="s">
        <v>917</v>
      </c>
      <c r="AO680" s="17" t="s">
        <v>161</v>
      </c>
      <c r="AP680" s="17">
        <v>0</v>
      </c>
      <c r="AQ680" s="17">
        <v>0</v>
      </c>
      <c r="AR680" s="17">
        <v>0</v>
      </c>
      <c r="AS680" s="17"/>
    </row>
    <row r="681" spans="1:45" ht="15" customHeight="1" x14ac:dyDescent="0.15">
      <c r="A681" s="13">
        <v>680</v>
      </c>
      <c r="B681" s="69" t="s">
        <v>3457</v>
      </c>
      <c r="C681" s="67" t="s">
        <v>35</v>
      </c>
      <c r="D681" s="67" t="s">
        <v>56</v>
      </c>
      <c r="E681" s="67" t="s">
        <v>56</v>
      </c>
      <c r="F681" s="67" t="s">
        <v>56</v>
      </c>
      <c r="G681" s="67" t="s">
        <v>120</v>
      </c>
      <c r="H681" s="67" t="s">
        <v>87</v>
      </c>
      <c r="I681" s="67" t="s">
        <v>40</v>
      </c>
      <c r="J681" s="67" t="s">
        <v>67</v>
      </c>
      <c r="K681" s="67" t="s">
        <v>44</v>
      </c>
      <c r="L681" s="67" t="s">
        <v>87</v>
      </c>
      <c r="M681" s="67" t="s">
        <v>41</v>
      </c>
      <c r="N681" s="67" t="s">
        <v>39</v>
      </c>
      <c r="O681" s="67" t="s">
        <v>45</v>
      </c>
      <c r="P681" s="17" t="s">
        <v>3458</v>
      </c>
      <c r="Q681" s="17" t="s">
        <v>1877</v>
      </c>
      <c r="R681" s="17" t="s">
        <v>3459</v>
      </c>
      <c r="S681" s="17" t="s">
        <v>916</v>
      </c>
      <c r="T681" s="17" t="s">
        <v>1424</v>
      </c>
      <c r="U681" s="17" t="s">
        <v>79</v>
      </c>
      <c r="V681" s="17" t="s">
        <v>3460</v>
      </c>
      <c r="W681" s="17"/>
      <c r="X681" s="17" t="s">
        <v>3461</v>
      </c>
      <c r="Y681" s="17" t="s">
        <v>4258</v>
      </c>
      <c r="Z681" s="17" t="s">
        <v>96</v>
      </c>
      <c r="AA681" s="17" t="s">
        <v>76</v>
      </c>
      <c r="AB681" s="17" t="s">
        <v>126</v>
      </c>
      <c r="AC681" s="17" t="s">
        <v>36</v>
      </c>
      <c r="AD681" s="17" t="s">
        <v>56</v>
      </c>
      <c r="AE681" s="17" t="s">
        <v>4020</v>
      </c>
      <c r="AF681" s="17"/>
      <c r="AG681" s="17" t="s">
        <v>972</v>
      </c>
      <c r="AH681" s="17" t="s">
        <v>402</v>
      </c>
      <c r="AI681" s="17" t="s">
        <v>157</v>
      </c>
      <c r="AJ681" s="17" t="s">
        <v>3117</v>
      </c>
      <c r="AK681" s="17" t="s">
        <v>115</v>
      </c>
      <c r="AL681" s="17" t="s">
        <v>258</v>
      </c>
      <c r="AM681" s="17" t="s">
        <v>3022</v>
      </c>
      <c r="AN681" s="17" t="s">
        <v>2721</v>
      </c>
      <c r="AO681" s="17" t="s">
        <v>975</v>
      </c>
      <c r="AP681" s="17" t="s">
        <v>161</v>
      </c>
      <c r="AQ681" s="17"/>
      <c r="AR681" s="17"/>
      <c r="AS681" s="17"/>
    </row>
    <row r="682" spans="1:45" ht="15" customHeight="1" x14ac:dyDescent="0.15">
      <c r="A682" s="13">
        <v>681</v>
      </c>
      <c r="B682" s="69" t="s">
        <v>5275</v>
      </c>
      <c r="C682" s="67" t="s">
        <v>35</v>
      </c>
      <c r="D682" s="67" t="s">
        <v>56</v>
      </c>
      <c r="E682" s="67" t="s">
        <v>56</v>
      </c>
      <c r="F682" s="67" t="s">
        <v>56</v>
      </c>
      <c r="G682" s="67" t="s">
        <v>120</v>
      </c>
      <c r="H682" s="67" t="s">
        <v>87</v>
      </c>
      <c r="I682" s="67" t="s">
        <v>40</v>
      </c>
      <c r="J682" s="67" t="s">
        <v>67</v>
      </c>
      <c r="K682" s="67" t="s">
        <v>44</v>
      </c>
      <c r="L682" s="67" t="s">
        <v>87</v>
      </c>
      <c r="M682" s="67" t="s">
        <v>41</v>
      </c>
      <c r="N682" s="67" t="s">
        <v>39</v>
      </c>
      <c r="O682" s="67" t="s">
        <v>45</v>
      </c>
      <c r="P682" s="17" t="s">
        <v>3458</v>
      </c>
      <c r="Q682" s="17" t="s">
        <v>1877</v>
      </c>
      <c r="R682" s="17" t="s">
        <v>3459</v>
      </c>
      <c r="S682" s="17" t="s">
        <v>916</v>
      </c>
      <c r="T682" s="17" t="s">
        <v>1424</v>
      </c>
      <c r="U682" s="17" t="s">
        <v>79</v>
      </c>
      <c r="V682" s="17" t="s">
        <v>3460</v>
      </c>
      <c r="W682" s="17"/>
      <c r="X682" s="17"/>
      <c r="Y682" s="17" t="s">
        <v>4258</v>
      </c>
      <c r="Z682" s="17" t="s">
        <v>96</v>
      </c>
      <c r="AA682" s="17" t="s">
        <v>76</v>
      </c>
      <c r="AB682" s="17" t="s">
        <v>126</v>
      </c>
      <c r="AC682" s="17" t="s">
        <v>36</v>
      </c>
      <c r="AD682" s="17" t="s">
        <v>56</v>
      </c>
      <c r="AE682" s="17" t="s">
        <v>4020</v>
      </c>
      <c r="AF682" s="17"/>
      <c r="AG682" s="17" t="s">
        <v>972</v>
      </c>
      <c r="AH682" s="17" t="s">
        <v>402</v>
      </c>
      <c r="AI682" s="17" t="s">
        <v>157</v>
      </c>
      <c r="AJ682" s="17" t="s">
        <v>3117</v>
      </c>
      <c r="AK682" s="17" t="s">
        <v>115</v>
      </c>
      <c r="AL682" s="17" t="s">
        <v>258</v>
      </c>
      <c r="AM682" s="17" t="s">
        <v>3022</v>
      </c>
      <c r="AN682" s="17" t="s">
        <v>2721</v>
      </c>
      <c r="AO682" s="17" t="s">
        <v>975</v>
      </c>
      <c r="AP682" s="17" t="s">
        <v>161</v>
      </c>
      <c r="AQ682" s="17"/>
      <c r="AR682" s="17"/>
      <c r="AS682" s="17"/>
    </row>
    <row r="683" spans="1:45" ht="15" customHeight="1" x14ac:dyDescent="0.15">
      <c r="A683" s="13">
        <v>682</v>
      </c>
      <c r="B683" s="69" t="s">
        <v>4751</v>
      </c>
      <c r="C683" s="67" t="s">
        <v>35</v>
      </c>
      <c r="D683" s="67" t="s">
        <v>36</v>
      </c>
      <c r="E683" s="67" t="s">
        <v>36</v>
      </c>
      <c r="F683" s="67" t="s">
        <v>36</v>
      </c>
      <c r="G683" s="67" t="s">
        <v>136</v>
      </c>
      <c r="H683" s="67" t="s">
        <v>136</v>
      </c>
      <c r="I683" s="67" t="s">
        <v>200</v>
      </c>
      <c r="J683" s="67" t="s">
        <v>136</v>
      </c>
      <c r="K683" s="67" t="s">
        <v>88</v>
      </c>
      <c r="L683" s="67" t="s">
        <v>88</v>
      </c>
      <c r="M683" s="67" t="s">
        <v>42</v>
      </c>
      <c r="N683" s="67" t="s">
        <v>200</v>
      </c>
      <c r="O683" s="67"/>
      <c r="P683" s="17" t="s">
        <v>330</v>
      </c>
      <c r="Q683" s="17" t="s">
        <v>332</v>
      </c>
      <c r="R683" s="17" t="s">
        <v>333</v>
      </c>
      <c r="S683" s="17" t="s">
        <v>461</v>
      </c>
      <c r="T683" s="17" t="s">
        <v>394</v>
      </c>
      <c r="U683" s="17" t="s">
        <v>2287</v>
      </c>
      <c r="V683" s="17" t="s">
        <v>461</v>
      </c>
      <c r="W683" s="17" t="s">
        <v>4160</v>
      </c>
      <c r="X683" s="17" t="s">
        <v>4752</v>
      </c>
      <c r="Y683" s="17" t="s">
        <v>4242</v>
      </c>
      <c r="Z683" s="17" t="s">
        <v>249</v>
      </c>
      <c r="AA683" s="17" t="s">
        <v>76</v>
      </c>
      <c r="AB683" s="17" t="s">
        <v>55</v>
      </c>
      <c r="AC683" s="17" t="s">
        <v>56</v>
      </c>
      <c r="AD683" s="17" t="s">
        <v>36</v>
      </c>
      <c r="AE683" s="17" t="s">
        <v>4053</v>
      </c>
      <c r="AF683" s="17"/>
      <c r="AG683" s="17" t="s">
        <v>1053</v>
      </c>
      <c r="AH683" s="17" t="s">
        <v>2966</v>
      </c>
      <c r="AI683" s="17" t="s">
        <v>833</v>
      </c>
      <c r="AJ683" s="17" t="s">
        <v>4753</v>
      </c>
      <c r="AK683" s="17" t="s">
        <v>2288</v>
      </c>
      <c r="AL683" s="17" t="s">
        <v>591</v>
      </c>
      <c r="AM683" s="17" t="s">
        <v>1053</v>
      </c>
      <c r="AN683" s="17" t="s">
        <v>1082</v>
      </c>
      <c r="AO683" s="17" t="s">
        <v>336</v>
      </c>
      <c r="AP683" s="17" t="s">
        <v>1166</v>
      </c>
      <c r="AQ683" s="17"/>
      <c r="AR683" s="17"/>
      <c r="AS683" s="17"/>
    </row>
    <row r="684" spans="1:45" ht="15" customHeight="1" x14ac:dyDescent="0.15">
      <c r="A684" s="13">
        <v>683</v>
      </c>
      <c r="B684" s="69" t="s">
        <v>3351</v>
      </c>
      <c r="C684" s="67" t="s">
        <v>35</v>
      </c>
      <c r="D684" s="67" t="s">
        <v>36</v>
      </c>
      <c r="E684" s="67" t="s">
        <v>56</v>
      </c>
      <c r="F684" s="67" t="s">
        <v>56</v>
      </c>
      <c r="G684" s="67" t="s">
        <v>67</v>
      </c>
      <c r="H684" s="67" t="s">
        <v>40</v>
      </c>
      <c r="I684" s="67" t="s">
        <v>37</v>
      </c>
      <c r="J684" s="67" t="s">
        <v>40</v>
      </c>
      <c r="K684" s="67" t="s">
        <v>40</v>
      </c>
      <c r="L684" s="67" t="s">
        <v>44</v>
      </c>
      <c r="M684" s="67" t="s">
        <v>42</v>
      </c>
      <c r="N684" s="67" t="s">
        <v>200</v>
      </c>
      <c r="O684" s="67"/>
      <c r="P684" s="17" t="s">
        <v>808</v>
      </c>
      <c r="Q684" s="17" t="s">
        <v>379</v>
      </c>
      <c r="R684" s="17" t="s">
        <v>137</v>
      </c>
      <c r="S684" s="17" t="s">
        <v>3022</v>
      </c>
      <c r="T684" s="17" t="s">
        <v>2916</v>
      </c>
      <c r="U684" s="17" t="s">
        <v>3438</v>
      </c>
      <c r="V684" s="17" t="s">
        <v>256</v>
      </c>
      <c r="W684" s="17"/>
      <c r="X684" s="17" t="s">
        <v>3462</v>
      </c>
      <c r="Y684" s="17" t="s">
        <v>4259</v>
      </c>
      <c r="Z684" s="17" t="s">
        <v>75</v>
      </c>
      <c r="AA684" s="17" t="s">
        <v>76</v>
      </c>
      <c r="AB684" s="17" t="s">
        <v>55</v>
      </c>
      <c r="AC684" s="17" t="s">
        <v>36</v>
      </c>
      <c r="AD684" s="17" t="s">
        <v>56</v>
      </c>
      <c r="AE684" s="17" t="s">
        <v>4021</v>
      </c>
      <c r="AF684" s="17"/>
      <c r="AG684" s="17" t="s">
        <v>77</v>
      </c>
      <c r="AH684" s="17" t="s">
        <v>264</v>
      </c>
      <c r="AI684" s="17" t="s">
        <v>79</v>
      </c>
      <c r="AJ684" s="17" t="s">
        <v>3345</v>
      </c>
      <c r="AK684" s="17" t="s">
        <v>57</v>
      </c>
      <c r="AL684" s="17" t="s">
        <v>4520</v>
      </c>
      <c r="AM684" s="17" t="s">
        <v>79</v>
      </c>
      <c r="AN684" s="17" t="s">
        <v>741</v>
      </c>
      <c r="AO684" s="17" t="s">
        <v>85</v>
      </c>
      <c r="AP684" s="17" t="s">
        <v>64</v>
      </c>
      <c r="AQ684" s="17"/>
      <c r="AR684" s="17"/>
      <c r="AS684" s="17"/>
    </row>
    <row r="685" spans="1:45" ht="15" customHeight="1" x14ac:dyDescent="0.15">
      <c r="A685" s="13">
        <v>684</v>
      </c>
      <c r="B685" s="69" t="s">
        <v>5320</v>
      </c>
      <c r="C685" s="67" t="s">
        <v>35</v>
      </c>
      <c r="D685" s="67" t="s">
        <v>36</v>
      </c>
      <c r="E685" s="67" t="s">
        <v>36</v>
      </c>
      <c r="F685" s="67" t="s">
        <v>56</v>
      </c>
      <c r="G685" s="67" t="s">
        <v>67</v>
      </c>
      <c r="H685" s="67" t="s">
        <v>40</v>
      </c>
      <c r="I685" s="67" t="s">
        <v>37</v>
      </c>
      <c r="J685" s="67" t="s">
        <v>40</v>
      </c>
      <c r="K685" s="67" t="s">
        <v>40</v>
      </c>
      <c r="L685" s="67" t="s">
        <v>44</v>
      </c>
      <c r="M685" s="67" t="s">
        <v>42</v>
      </c>
      <c r="N685" s="67" t="s">
        <v>200</v>
      </c>
      <c r="O685" s="67"/>
      <c r="P685" s="17" t="s">
        <v>808</v>
      </c>
      <c r="Q685" s="17" t="s">
        <v>379</v>
      </c>
      <c r="R685" s="17" t="s">
        <v>137</v>
      </c>
      <c r="S685" s="17" t="s">
        <v>3022</v>
      </c>
      <c r="T685" s="17" t="s">
        <v>2916</v>
      </c>
      <c r="U685" s="17" t="s">
        <v>3438</v>
      </c>
      <c r="V685" s="17" t="s">
        <v>256</v>
      </c>
      <c r="W685" s="17"/>
      <c r="X685" s="17" t="s">
        <v>5321</v>
      </c>
      <c r="Y685" s="17" t="s">
        <v>4259</v>
      </c>
      <c r="Z685" s="17" t="s">
        <v>75</v>
      </c>
      <c r="AA685" s="17" t="s">
        <v>76</v>
      </c>
      <c r="AB685" s="17" t="s">
        <v>55</v>
      </c>
      <c r="AC685" s="17" t="s">
        <v>36</v>
      </c>
      <c r="AD685" s="17" t="s">
        <v>56</v>
      </c>
      <c r="AE685" s="17" t="s">
        <v>4021</v>
      </c>
      <c r="AF685" s="17"/>
      <c r="AG685" s="17" t="s">
        <v>77</v>
      </c>
      <c r="AH685" s="17" t="s">
        <v>264</v>
      </c>
      <c r="AI685" s="17" t="s">
        <v>79</v>
      </c>
      <c r="AJ685" s="17" t="s">
        <v>3345</v>
      </c>
      <c r="AK685" s="17" t="s">
        <v>57</v>
      </c>
      <c r="AL685" s="17" t="s">
        <v>4520</v>
      </c>
      <c r="AM685" s="17" t="s">
        <v>79</v>
      </c>
      <c r="AN685" s="17" t="s">
        <v>741</v>
      </c>
      <c r="AO685" s="17" t="s">
        <v>85</v>
      </c>
      <c r="AP685" s="17" t="s">
        <v>64</v>
      </c>
      <c r="AQ685" s="17"/>
      <c r="AR685" s="17"/>
      <c r="AS685" s="17"/>
    </row>
    <row r="686" spans="1:45" ht="15" customHeight="1" x14ac:dyDescent="0.15">
      <c r="A686" s="13">
        <v>685</v>
      </c>
      <c r="B686" s="69" t="s">
        <v>4932</v>
      </c>
      <c r="C686" s="67" t="s">
        <v>35</v>
      </c>
      <c r="D686" s="67" t="s">
        <v>36</v>
      </c>
      <c r="E686" s="67" t="s">
        <v>56</v>
      </c>
      <c r="F686" s="67" t="s">
        <v>56</v>
      </c>
      <c r="G686" s="67" t="s">
        <v>40</v>
      </c>
      <c r="H686" s="67" t="s">
        <v>67</v>
      </c>
      <c r="I686" s="67" t="s">
        <v>87</v>
      </c>
      <c r="J686" s="67" t="s">
        <v>136</v>
      </c>
      <c r="K686" s="67" t="s">
        <v>43</v>
      </c>
      <c r="L686" s="67" t="s">
        <v>39</v>
      </c>
      <c r="M686" s="67" t="s">
        <v>88</v>
      </c>
      <c r="N686" s="67" t="s">
        <v>88</v>
      </c>
      <c r="O686" s="67">
        <v>0</v>
      </c>
      <c r="P686" s="67" t="s">
        <v>79</v>
      </c>
      <c r="Q686" s="67" t="s">
        <v>115</v>
      </c>
      <c r="R686" s="67" t="s">
        <v>927</v>
      </c>
      <c r="S686" s="67" t="s">
        <v>4872</v>
      </c>
      <c r="T686" s="67" t="s">
        <v>95</v>
      </c>
      <c r="U686" s="67" t="s">
        <v>1601</v>
      </c>
      <c r="V686" s="67" t="s">
        <v>1007</v>
      </c>
      <c r="W686" s="67">
        <v>0</v>
      </c>
      <c r="X686" s="67" t="s">
        <v>4933</v>
      </c>
      <c r="Y686" s="67" t="s">
        <v>4242</v>
      </c>
      <c r="Z686" s="67" t="s">
        <v>75</v>
      </c>
      <c r="AA686" s="67" t="s">
        <v>76</v>
      </c>
      <c r="AB686" s="67" t="s">
        <v>55</v>
      </c>
      <c r="AC686" s="67" t="s">
        <v>56</v>
      </c>
      <c r="AD686" s="67" t="s">
        <v>36</v>
      </c>
      <c r="AE686" s="67"/>
      <c r="AF686" s="67"/>
      <c r="AG686" s="67" t="s">
        <v>363</v>
      </c>
      <c r="AH686" s="67" t="s">
        <v>101</v>
      </c>
      <c r="AI686" s="67" t="s">
        <v>103</v>
      </c>
      <c r="AJ686" s="67" t="s">
        <v>376</v>
      </c>
      <c r="AK686" s="67" t="s">
        <v>112</v>
      </c>
      <c r="AL686" s="67" t="s">
        <v>738</v>
      </c>
      <c r="AM686" s="67" t="s">
        <v>928</v>
      </c>
      <c r="AN686" s="67" t="s">
        <v>4934</v>
      </c>
      <c r="AO686" s="67" t="s">
        <v>161</v>
      </c>
      <c r="AP686" s="67"/>
      <c r="AQ686" s="17"/>
      <c r="AR686" s="17"/>
      <c r="AS686" s="17"/>
    </row>
    <row r="687" spans="1:45" ht="15" customHeight="1" x14ac:dyDescent="0.15">
      <c r="A687" s="13">
        <v>686</v>
      </c>
      <c r="B687" s="69" t="s">
        <v>323</v>
      </c>
      <c r="C687" s="67" t="s">
        <v>35</v>
      </c>
      <c r="D687" s="67" t="s">
        <v>36</v>
      </c>
      <c r="E687" s="67" t="s">
        <v>36</v>
      </c>
      <c r="F687" s="67" t="s">
        <v>56</v>
      </c>
      <c r="G687" s="67" t="s">
        <v>37</v>
      </c>
      <c r="H687" s="67" t="s">
        <v>67</v>
      </c>
      <c r="I687" s="67" t="s">
        <v>67</v>
      </c>
      <c r="J687" s="67" t="s">
        <v>39</v>
      </c>
      <c r="K687" s="67" t="s">
        <v>42</v>
      </c>
      <c r="L687" s="67" t="s">
        <v>41</v>
      </c>
      <c r="M687" s="67" t="s">
        <v>37</v>
      </c>
      <c r="N687" s="67" t="s">
        <v>38</v>
      </c>
      <c r="O687" s="67"/>
      <c r="P687" s="17" t="s">
        <v>324</v>
      </c>
      <c r="Q687" s="17" t="s">
        <v>137</v>
      </c>
      <c r="R687" s="17" t="s">
        <v>325</v>
      </c>
      <c r="S687" s="17" t="s">
        <v>3438</v>
      </c>
      <c r="T687" s="17" t="s">
        <v>304</v>
      </c>
      <c r="U687" s="17" t="s">
        <v>3022</v>
      </c>
      <c r="V687" s="17" t="s">
        <v>326</v>
      </c>
      <c r="W687" s="17"/>
      <c r="X687" s="17" t="s">
        <v>3463</v>
      </c>
      <c r="Y687" s="17" t="s">
        <v>4238</v>
      </c>
      <c r="Z687" s="17" t="s">
        <v>75</v>
      </c>
      <c r="AA687" s="17" t="s">
        <v>54</v>
      </c>
      <c r="AB687" s="17" t="s">
        <v>3962</v>
      </c>
      <c r="AC687" s="17" t="s">
        <v>56</v>
      </c>
      <c r="AD687" s="17" t="s">
        <v>56</v>
      </c>
      <c r="AE687" s="17"/>
      <c r="AF687" s="17"/>
      <c r="AG687" s="17" t="s">
        <v>57</v>
      </c>
      <c r="AH687" s="17" t="s">
        <v>4520</v>
      </c>
      <c r="AI687" s="17" t="s">
        <v>3814</v>
      </c>
      <c r="AJ687" s="17" t="s">
        <v>327</v>
      </c>
      <c r="AK687" s="17" t="s">
        <v>77</v>
      </c>
      <c r="AL687" s="17" t="s">
        <v>3438</v>
      </c>
      <c r="AM687" s="17" t="s">
        <v>3760</v>
      </c>
      <c r="AN687" s="17" t="s">
        <v>184</v>
      </c>
      <c r="AO687" s="17" t="s">
        <v>64</v>
      </c>
      <c r="AP687" s="17" t="s">
        <v>85</v>
      </c>
      <c r="AQ687" s="17"/>
      <c r="AR687" s="17"/>
      <c r="AS687" s="17"/>
    </row>
    <row r="688" spans="1:45" ht="15" customHeight="1" x14ac:dyDescent="0.15">
      <c r="A688" s="13">
        <v>687</v>
      </c>
      <c r="B688" s="69" t="s">
        <v>5322</v>
      </c>
      <c r="C688" s="67" t="s">
        <v>35</v>
      </c>
      <c r="D688" s="67" t="s">
        <v>36</v>
      </c>
      <c r="E688" s="67" t="s">
        <v>36</v>
      </c>
      <c r="F688" s="67" t="s">
        <v>56</v>
      </c>
      <c r="G688" s="67" t="s">
        <v>37</v>
      </c>
      <c r="H688" s="67" t="s">
        <v>67</v>
      </c>
      <c r="I688" s="67" t="s">
        <v>67</v>
      </c>
      <c r="J688" s="67" t="s">
        <v>39</v>
      </c>
      <c r="K688" s="67" t="s">
        <v>42</v>
      </c>
      <c r="L688" s="67" t="s">
        <v>41</v>
      </c>
      <c r="M688" s="67" t="s">
        <v>37</v>
      </c>
      <c r="N688" s="67" t="s">
        <v>38</v>
      </c>
      <c r="O688" s="67"/>
      <c r="P688" s="67" t="s">
        <v>324</v>
      </c>
      <c r="Q688" s="67" t="s">
        <v>137</v>
      </c>
      <c r="R688" s="67" t="s">
        <v>325</v>
      </c>
      <c r="S688" s="67" t="s">
        <v>3438</v>
      </c>
      <c r="T688" s="67" t="s">
        <v>304</v>
      </c>
      <c r="U688" s="67" t="s">
        <v>3022</v>
      </c>
      <c r="V688" s="67" t="s">
        <v>326</v>
      </c>
      <c r="W688" s="67"/>
      <c r="X688" s="67" t="s">
        <v>5323</v>
      </c>
      <c r="Y688" s="67" t="s">
        <v>5324</v>
      </c>
      <c r="Z688" s="67" t="s">
        <v>75</v>
      </c>
      <c r="AA688" s="67" t="s">
        <v>54</v>
      </c>
      <c r="AB688" s="67" t="s">
        <v>3962</v>
      </c>
      <c r="AC688" s="67" t="s">
        <v>56</v>
      </c>
      <c r="AD688" s="67" t="s">
        <v>56</v>
      </c>
      <c r="AE688" s="67"/>
      <c r="AF688" s="67"/>
      <c r="AG688" s="67" t="s">
        <v>57</v>
      </c>
      <c r="AH688" s="67" t="s">
        <v>4520</v>
      </c>
      <c r="AI688" s="67" t="s">
        <v>3814</v>
      </c>
      <c r="AJ688" s="67" t="s">
        <v>327</v>
      </c>
      <c r="AK688" s="67" t="s">
        <v>77</v>
      </c>
      <c r="AL688" s="67" t="s">
        <v>3438</v>
      </c>
      <c r="AM688" s="67" t="s">
        <v>3760</v>
      </c>
      <c r="AN688" s="67" t="s">
        <v>184</v>
      </c>
      <c r="AO688" s="67" t="s">
        <v>64</v>
      </c>
      <c r="AP688" s="67" t="s">
        <v>85</v>
      </c>
      <c r="AQ688" s="17"/>
      <c r="AR688" s="17"/>
      <c r="AS688" s="17"/>
    </row>
    <row r="689" spans="1:45" ht="15" customHeight="1" x14ac:dyDescent="0.15">
      <c r="A689" s="13">
        <v>688</v>
      </c>
      <c r="B689" s="69" t="s">
        <v>3819</v>
      </c>
      <c r="C689" s="67" t="s">
        <v>35</v>
      </c>
      <c r="D689" s="67" t="s">
        <v>36</v>
      </c>
      <c r="E689" s="67" t="s">
        <v>36</v>
      </c>
      <c r="F689" s="67" t="s">
        <v>56</v>
      </c>
      <c r="G689" s="67" t="s">
        <v>37</v>
      </c>
      <c r="H689" s="67" t="s">
        <v>67</v>
      </c>
      <c r="I689" s="67" t="s">
        <v>67</v>
      </c>
      <c r="J689" s="67" t="s">
        <v>39</v>
      </c>
      <c r="K689" s="67" t="s">
        <v>42</v>
      </c>
      <c r="L689" s="67" t="s">
        <v>41</v>
      </c>
      <c r="M689" s="67" t="s">
        <v>37</v>
      </c>
      <c r="N689" s="67" t="s">
        <v>38</v>
      </c>
      <c r="O689" s="67"/>
      <c r="P689" s="17" t="s">
        <v>324</v>
      </c>
      <c r="Q689" s="17" t="s">
        <v>137</v>
      </c>
      <c r="R689" s="17" t="s">
        <v>325</v>
      </c>
      <c r="S689" s="17" t="s">
        <v>3438</v>
      </c>
      <c r="T689" s="17" t="s">
        <v>304</v>
      </c>
      <c r="U689" s="17" t="s">
        <v>3022</v>
      </c>
      <c r="V689" s="17" t="s">
        <v>326</v>
      </c>
      <c r="W689" s="17"/>
      <c r="X689" s="17" t="s">
        <v>3820</v>
      </c>
      <c r="Y689" s="17" t="s">
        <v>4260</v>
      </c>
      <c r="Z689" s="17" t="s">
        <v>75</v>
      </c>
      <c r="AA689" s="17" t="s">
        <v>54</v>
      </c>
      <c r="AB689" s="17" t="s">
        <v>3962</v>
      </c>
      <c r="AC689" s="17" t="s">
        <v>56</v>
      </c>
      <c r="AD689" s="17" t="s">
        <v>56</v>
      </c>
      <c r="AE689" s="17" t="s">
        <v>4022</v>
      </c>
      <c r="AF689" s="17"/>
      <c r="AG689" s="17" t="s">
        <v>57</v>
      </c>
      <c r="AH689" s="17" t="s">
        <v>4520</v>
      </c>
      <c r="AI689" s="17" t="s">
        <v>3814</v>
      </c>
      <c r="AJ689" s="17" t="s">
        <v>327</v>
      </c>
      <c r="AK689" s="17" t="s">
        <v>77</v>
      </c>
      <c r="AL689" s="17" t="s">
        <v>3438</v>
      </c>
      <c r="AM689" s="17" t="s">
        <v>3760</v>
      </c>
      <c r="AN689" s="17" t="s">
        <v>184</v>
      </c>
      <c r="AO689" s="17" t="s">
        <v>64</v>
      </c>
      <c r="AP689" s="17" t="s">
        <v>85</v>
      </c>
      <c r="AQ689" s="17"/>
      <c r="AR689" s="17"/>
      <c r="AS689" s="17"/>
    </row>
    <row r="690" spans="1:45" ht="15" customHeight="1" x14ac:dyDescent="0.15">
      <c r="A690" s="13">
        <v>689</v>
      </c>
      <c r="B690" s="69" t="s">
        <v>3464</v>
      </c>
      <c r="C690" s="67" t="s">
        <v>35</v>
      </c>
      <c r="D690" s="67" t="s">
        <v>56</v>
      </c>
      <c r="E690" s="67" t="s">
        <v>36</v>
      </c>
      <c r="F690" s="67" t="s">
        <v>56</v>
      </c>
      <c r="G690" s="67" t="s">
        <v>40</v>
      </c>
      <c r="H690" s="67" t="s">
        <v>44</v>
      </c>
      <c r="I690" s="67" t="s">
        <v>120</v>
      </c>
      <c r="J690" s="67" t="s">
        <v>42</v>
      </c>
      <c r="K690" s="67" t="s">
        <v>37</v>
      </c>
      <c r="L690" s="67" t="s">
        <v>43</v>
      </c>
      <c r="M690" s="67" t="s">
        <v>41</v>
      </c>
      <c r="N690" s="67" t="s">
        <v>87</v>
      </c>
      <c r="O690" s="67" t="s">
        <v>45</v>
      </c>
      <c r="P690" s="17" t="s">
        <v>768</v>
      </c>
      <c r="Q690" s="17" t="s">
        <v>2916</v>
      </c>
      <c r="R690" s="17" t="s">
        <v>3356</v>
      </c>
      <c r="S690" s="17" t="s">
        <v>79</v>
      </c>
      <c r="T690" s="17" t="s">
        <v>4521</v>
      </c>
      <c r="U690" s="17" t="s">
        <v>3761</v>
      </c>
      <c r="V690" s="17" t="s">
        <v>4640</v>
      </c>
      <c r="W690" s="17"/>
      <c r="X690" s="17" t="s">
        <v>3465</v>
      </c>
      <c r="Y690" s="17" t="s">
        <v>4238</v>
      </c>
      <c r="Z690" s="17" t="s">
        <v>75</v>
      </c>
      <c r="AA690" s="17" t="s">
        <v>76</v>
      </c>
      <c r="AB690" s="17" t="s">
        <v>126</v>
      </c>
      <c r="AC690" s="17" t="s">
        <v>36</v>
      </c>
      <c r="AD690" s="17" t="s">
        <v>56</v>
      </c>
      <c r="AE690" s="17" t="s">
        <v>4020</v>
      </c>
      <c r="AF690" s="17"/>
      <c r="AG690" s="17" t="s">
        <v>115</v>
      </c>
      <c r="AH690" s="17" t="s">
        <v>381</v>
      </c>
      <c r="AI690" s="17" t="s">
        <v>4641</v>
      </c>
      <c r="AJ690" s="17" t="s">
        <v>603</v>
      </c>
      <c r="AK690" s="17" t="s">
        <v>916</v>
      </c>
      <c r="AL690" s="17" t="s">
        <v>111</v>
      </c>
      <c r="AM690" s="17" t="s">
        <v>129</v>
      </c>
      <c r="AN690" s="17" t="s">
        <v>118</v>
      </c>
      <c r="AO690" s="17" t="s">
        <v>161</v>
      </c>
      <c r="AP690" s="17" t="s">
        <v>975</v>
      </c>
      <c r="AQ690" s="17"/>
      <c r="AR690" s="17"/>
      <c r="AS690" s="17"/>
    </row>
    <row r="691" spans="1:45" ht="15" customHeight="1" x14ac:dyDescent="0.15">
      <c r="A691" s="13">
        <v>690</v>
      </c>
      <c r="B691" s="69" t="s">
        <v>5276</v>
      </c>
      <c r="C691" s="67" t="s">
        <v>35</v>
      </c>
      <c r="D691" s="67" t="s">
        <v>56</v>
      </c>
      <c r="E691" s="67" t="s">
        <v>36</v>
      </c>
      <c r="F691" s="67" t="s">
        <v>56</v>
      </c>
      <c r="G691" s="67" t="s">
        <v>40</v>
      </c>
      <c r="H691" s="67" t="s">
        <v>44</v>
      </c>
      <c r="I691" s="67" t="s">
        <v>120</v>
      </c>
      <c r="J691" s="67" t="s">
        <v>42</v>
      </c>
      <c r="K691" s="67" t="s">
        <v>37</v>
      </c>
      <c r="L691" s="67" t="s">
        <v>43</v>
      </c>
      <c r="M691" s="67" t="s">
        <v>41</v>
      </c>
      <c r="N691" s="67" t="s">
        <v>87</v>
      </c>
      <c r="O691" s="67">
        <v>0</v>
      </c>
      <c r="P691" s="17" t="s">
        <v>768</v>
      </c>
      <c r="Q691" s="17" t="s">
        <v>2916</v>
      </c>
      <c r="R691" s="17" t="s">
        <v>5277</v>
      </c>
      <c r="S691" s="17" t="s">
        <v>5278</v>
      </c>
      <c r="T691" s="17" t="s">
        <v>4521</v>
      </c>
      <c r="U691" s="17" t="s">
        <v>3761</v>
      </c>
      <c r="V691" s="17" t="s">
        <v>4640</v>
      </c>
      <c r="W691" s="17">
        <v>0</v>
      </c>
      <c r="X691" s="17">
        <v>0</v>
      </c>
      <c r="Y691" s="17" t="s">
        <v>4238</v>
      </c>
      <c r="Z691" s="17" t="s">
        <v>75</v>
      </c>
      <c r="AA691" s="17" t="s">
        <v>76</v>
      </c>
      <c r="AB691" s="17" t="s">
        <v>126</v>
      </c>
      <c r="AC691" s="17" t="s">
        <v>36</v>
      </c>
      <c r="AD691" s="17" t="s">
        <v>56</v>
      </c>
      <c r="AE691" s="17"/>
      <c r="AF691" s="17"/>
      <c r="AG691" s="17" t="s">
        <v>115</v>
      </c>
      <c r="AH691" s="17" t="s">
        <v>381</v>
      </c>
      <c r="AI691" s="17" t="s">
        <v>4641</v>
      </c>
      <c r="AJ691" s="17" t="s">
        <v>603</v>
      </c>
      <c r="AK691" s="17" t="s">
        <v>916</v>
      </c>
      <c r="AL691" s="17" t="s">
        <v>111</v>
      </c>
      <c r="AM691" s="17" t="s">
        <v>129</v>
      </c>
      <c r="AN691" s="17" t="s">
        <v>118</v>
      </c>
      <c r="AO691" s="17" t="s">
        <v>161</v>
      </c>
      <c r="AP691" s="17">
        <v>0</v>
      </c>
      <c r="AQ691" s="17">
        <v>0</v>
      </c>
      <c r="AR691" s="17">
        <v>0</v>
      </c>
      <c r="AS691" s="17"/>
    </row>
    <row r="692" spans="1:45" ht="15" customHeight="1" x14ac:dyDescent="0.15">
      <c r="A692" s="13">
        <v>691</v>
      </c>
      <c r="B692" s="69" t="s">
        <v>3883</v>
      </c>
      <c r="C692" s="67" t="s">
        <v>35</v>
      </c>
      <c r="D692" s="67" t="s">
        <v>36</v>
      </c>
      <c r="E692" s="67" t="s">
        <v>36</v>
      </c>
      <c r="F692" s="67" t="s">
        <v>36</v>
      </c>
      <c r="G692" s="67" t="s">
        <v>43</v>
      </c>
      <c r="H692" s="67" t="s">
        <v>39</v>
      </c>
      <c r="I692" s="67" t="s">
        <v>120</v>
      </c>
      <c r="J692" s="67" t="s">
        <v>39</v>
      </c>
      <c r="K692" s="67" t="s">
        <v>39</v>
      </c>
      <c r="L692" s="67" t="s">
        <v>120</v>
      </c>
      <c r="M692" s="67" t="s">
        <v>41</v>
      </c>
      <c r="N692" s="67" t="s">
        <v>43</v>
      </c>
      <c r="O692" s="67"/>
      <c r="P692" s="17" t="s">
        <v>820</v>
      </c>
      <c r="Q692" s="17" t="s">
        <v>358</v>
      </c>
      <c r="R692" s="17" t="s">
        <v>131</v>
      </c>
      <c r="S692" s="17" t="s">
        <v>101</v>
      </c>
      <c r="T692" s="17" t="s">
        <v>1875</v>
      </c>
      <c r="U692" s="17" t="s">
        <v>363</v>
      </c>
      <c r="V692" s="17" t="s">
        <v>130</v>
      </c>
      <c r="W692" s="17" t="s">
        <v>4157</v>
      </c>
      <c r="X692" s="17" t="s">
        <v>3884</v>
      </c>
      <c r="Y692" s="17" t="s">
        <v>4261</v>
      </c>
      <c r="Z692" s="17" t="s">
        <v>249</v>
      </c>
      <c r="AA692" s="17" t="s">
        <v>76</v>
      </c>
      <c r="AB692" s="17" t="s">
        <v>55</v>
      </c>
      <c r="AC692" s="17" t="s">
        <v>36</v>
      </c>
      <c r="AD692" s="17" t="s">
        <v>56</v>
      </c>
      <c r="AE692" s="17" t="s">
        <v>4023</v>
      </c>
      <c r="AF692" s="17"/>
      <c r="AG692" s="17" t="s">
        <v>361</v>
      </c>
      <c r="AH692" s="17" t="s">
        <v>362</v>
      </c>
      <c r="AI692" s="17" t="s">
        <v>582</v>
      </c>
      <c r="AJ692" s="17" t="s">
        <v>804</v>
      </c>
      <c r="AK692" s="17" t="s">
        <v>279</v>
      </c>
      <c r="AL692" s="17" t="s">
        <v>3885</v>
      </c>
      <c r="AM692" s="17" t="s">
        <v>582</v>
      </c>
      <c r="AN692" s="17" t="s">
        <v>101</v>
      </c>
      <c r="AO692" s="17" t="s">
        <v>366</v>
      </c>
      <c r="AP692" s="17" t="s">
        <v>872</v>
      </c>
      <c r="AQ692" s="17"/>
      <c r="AR692" s="17"/>
      <c r="AS692" s="17"/>
    </row>
    <row r="693" spans="1:45" ht="15" customHeight="1" x14ac:dyDescent="0.15">
      <c r="A693" s="13">
        <v>692</v>
      </c>
      <c r="B693" s="69" t="s">
        <v>3110</v>
      </c>
      <c r="C693" s="67" t="s">
        <v>35</v>
      </c>
      <c r="D693" s="67" t="s">
        <v>36</v>
      </c>
      <c r="E693" s="67" t="s">
        <v>36</v>
      </c>
      <c r="F693" s="67" t="s">
        <v>56</v>
      </c>
      <c r="G693" s="67" t="s">
        <v>43</v>
      </c>
      <c r="H693" s="67" t="s">
        <v>87</v>
      </c>
      <c r="I693" s="67" t="s">
        <v>38</v>
      </c>
      <c r="J693" s="67" t="s">
        <v>44</v>
      </c>
      <c r="K693" s="67" t="s">
        <v>120</v>
      </c>
      <c r="L693" s="67" t="s">
        <v>42</v>
      </c>
      <c r="M693" s="67" t="s">
        <v>43</v>
      </c>
      <c r="N693" s="67" t="s">
        <v>136</v>
      </c>
      <c r="O693" s="67" t="s">
        <v>45</v>
      </c>
      <c r="P693" s="17" t="s">
        <v>1443</v>
      </c>
      <c r="Q693" s="17" t="s">
        <v>438</v>
      </c>
      <c r="R693" s="17" t="s">
        <v>571</v>
      </c>
      <c r="S693" s="17" t="s">
        <v>334</v>
      </c>
      <c r="T693" s="17" t="s">
        <v>557</v>
      </c>
      <c r="U693" s="17" t="s">
        <v>572</v>
      </c>
      <c r="V693" s="17" t="s">
        <v>251</v>
      </c>
      <c r="W693" s="17"/>
      <c r="X693" s="17"/>
      <c r="Y693" s="17" t="s">
        <v>4258</v>
      </c>
      <c r="Z693" s="17" t="s">
        <v>53</v>
      </c>
      <c r="AA693" s="17" t="s">
        <v>76</v>
      </c>
      <c r="AB693" s="17" t="s">
        <v>126</v>
      </c>
      <c r="AC693" s="17" t="s">
        <v>56</v>
      </c>
      <c r="AD693" s="17" t="s">
        <v>56</v>
      </c>
      <c r="AE693" s="17" t="s">
        <v>4010</v>
      </c>
      <c r="AF693" s="17"/>
      <c r="AG693" s="17" t="s">
        <v>527</v>
      </c>
      <c r="AH693" s="17" t="s">
        <v>500</v>
      </c>
      <c r="AI693" s="17" t="s">
        <v>496</v>
      </c>
      <c r="AJ693" s="17" t="s">
        <v>2136</v>
      </c>
      <c r="AK693" s="17" t="s">
        <v>662</v>
      </c>
      <c r="AL693" s="17" t="s">
        <v>176</v>
      </c>
      <c r="AM693" s="17" t="s">
        <v>291</v>
      </c>
      <c r="AN693" s="17" t="s">
        <v>3083</v>
      </c>
      <c r="AO693" s="17" t="s">
        <v>442</v>
      </c>
      <c r="AP693" s="17" t="s">
        <v>1620</v>
      </c>
      <c r="AQ693" s="17"/>
      <c r="AR693" s="17"/>
      <c r="AS693" s="17"/>
    </row>
    <row r="694" spans="1:45" ht="15" customHeight="1" x14ac:dyDescent="0.15">
      <c r="A694" s="13">
        <v>693</v>
      </c>
      <c r="B694" s="69" t="s">
        <v>5136</v>
      </c>
      <c r="C694" s="67" t="s">
        <v>35</v>
      </c>
      <c r="D694" s="67" t="s">
        <v>36</v>
      </c>
      <c r="E694" s="67" t="s">
        <v>36</v>
      </c>
      <c r="F694" s="67" t="s">
        <v>56</v>
      </c>
      <c r="G694" s="67" t="s">
        <v>136</v>
      </c>
      <c r="H694" s="67" t="s">
        <v>200</v>
      </c>
      <c r="I694" s="67" t="s">
        <v>120</v>
      </c>
      <c r="J694" s="67" t="s">
        <v>43</v>
      </c>
      <c r="K694" s="67" t="s">
        <v>88</v>
      </c>
      <c r="L694" s="67" t="s">
        <v>88</v>
      </c>
      <c r="M694" s="67" t="s">
        <v>43</v>
      </c>
      <c r="N694" s="67" t="s">
        <v>88</v>
      </c>
      <c r="O694" s="67">
        <v>0</v>
      </c>
      <c r="P694" s="17" t="s">
        <v>396</v>
      </c>
      <c r="Q694" s="17" t="s">
        <v>461</v>
      </c>
      <c r="R694" s="17" t="s">
        <v>462</v>
      </c>
      <c r="S694" s="17" t="s">
        <v>1053</v>
      </c>
      <c r="T694" s="17" t="s">
        <v>3248</v>
      </c>
      <c r="U694" s="17" t="s">
        <v>363</v>
      </c>
      <c r="V694" s="17" t="s">
        <v>948</v>
      </c>
      <c r="W694" s="17">
        <v>0</v>
      </c>
      <c r="X694" s="17" t="s">
        <v>5137</v>
      </c>
      <c r="Y694" s="17" t="s">
        <v>4250</v>
      </c>
      <c r="Z694" s="17" t="s">
        <v>249</v>
      </c>
      <c r="AA694" s="17" t="s">
        <v>76</v>
      </c>
      <c r="AB694" s="17" t="s">
        <v>126</v>
      </c>
      <c r="AC694" s="17" t="s">
        <v>36</v>
      </c>
      <c r="AD694" s="17" t="s">
        <v>56</v>
      </c>
      <c r="AE694" s="17"/>
      <c r="AF694" s="17"/>
      <c r="AG694" s="17" t="s">
        <v>1056</v>
      </c>
      <c r="AH694" s="17" t="s">
        <v>3259</v>
      </c>
      <c r="AI694" s="17" t="s">
        <v>3999</v>
      </c>
      <c r="AJ694" s="17" t="s">
        <v>4967</v>
      </c>
      <c r="AK694" s="17" t="s">
        <v>279</v>
      </c>
      <c r="AL694" s="17" t="s">
        <v>361</v>
      </c>
      <c r="AM694" s="17" t="s">
        <v>280</v>
      </c>
      <c r="AN694" s="17" t="s">
        <v>5138</v>
      </c>
      <c r="AO694" s="17" t="s">
        <v>2195</v>
      </c>
      <c r="AP694" s="17">
        <v>0</v>
      </c>
      <c r="AQ694" s="17">
        <v>0</v>
      </c>
      <c r="AR694" s="17">
        <v>0</v>
      </c>
      <c r="AS694" s="17"/>
    </row>
    <row r="695" spans="1:45" ht="15" customHeight="1" x14ac:dyDescent="0.15">
      <c r="A695" s="13">
        <v>694</v>
      </c>
      <c r="B695" s="69" t="s">
        <v>1316</v>
      </c>
      <c r="C695" s="67" t="s">
        <v>35</v>
      </c>
      <c r="D695" s="67" t="s">
        <v>56</v>
      </c>
      <c r="E695" s="67" t="s">
        <v>36</v>
      </c>
      <c r="F695" s="67" t="s">
        <v>36</v>
      </c>
      <c r="G695" s="67" t="s">
        <v>67</v>
      </c>
      <c r="H695" s="67" t="s">
        <v>42</v>
      </c>
      <c r="I695" s="67" t="s">
        <v>87</v>
      </c>
      <c r="J695" s="67" t="s">
        <v>43</v>
      </c>
      <c r="K695" s="67" t="s">
        <v>44</v>
      </c>
      <c r="L695" s="67" t="s">
        <v>41</v>
      </c>
      <c r="M695" s="67" t="s">
        <v>41</v>
      </c>
      <c r="N695" s="67" t="s">
        <v>43</v>
      </c>
      <c r="O695" s="67"/>
      <c r="P695" s="17" t="s">
        <v>1317</v>
      </c>
      <c r="Q695" s="17" t="s">
        <v>3022</v>
      </c>
      <c r="R695" s="17" t="s">
        <v>215</v>
      </c>
      <c r="S695" s="17" t="s">
        <v>77</v>
      </c>
      <c r="T695" s="17" t="s">
        <v>3805</v>
      </c>
      <c r="U695" s="17" t="s">
        <v>220</v>
      </c>
      <c r="V695" s="17" t="s">
        <v>1319</v>
      </c>
      <c r="W695" s="17"/>
      <c r="X695" s="17"/>
      <c r="Y695" s="17" t="s">
        <v>4246</v>
      </c>
      <c r="Z695" s="17" t="s">
        <v>96</v>
      </c>
      <c r="AA695" s="17" t="s">
        <v>76</v>
      </c>
      <c r="AB695" s="17" t="s">
        <v>55</v>
      </c>
      <c r="AC695" s="17" t="s">
        <v>66</v>
      </c>
      <c r="AD695" s="17" t="s">
        <v>66</v>
      </c>
      <c r="AE695" s="17" t="s">
        <v>4004</v>
      </c>
      <c r="AF695" s="17"/>
      <c r="AG695" s="17" t="s">
        <v>95</v>
      </c>
      <c r="AH695" s="17" t="s">
        <v>189</v>
      </c>
      <c r="AI695" s="17" t="s">
        <v>266</v>
      </c>
      <c r="AJ695" s="17" t="s">
        <v>562</v>
      </c>
      <c r="AK695" s="17" t="s">
        <v>1320</v>
      </c>
      <c r="AL695" s="17" t="s">
        <v>1321</v>
      </c>
      <c r="AM695" s="17" t="s">
        <v>4503</v>
      </c>
      <c r="AN695" s="17" t="s">
        <v>1322</v>
      </c>
      <c r="AO695" s="17" t="s">
        <v>85</v>
      </c>
      <c r="AP695" s="17" t="s">
        <v>1104</v>
      </c>
      <c r="AQ695" s="17"/>
      <c r="AR695" s="17"/>
      <c r="AS695" s="17"/>
    </row>
    <row r="696" spans="1:45" ht="15" customHeight="1" x14ac:dyDescent="0.15">
      <c r="A696" s="13">
        <v>695</v>
      </c>
      <c r="B696" s="69" t="s">
        <v>328</v>
      </c>
      <c r="C696" s="67" t="s">
        <v>35</v>
      </c>
      <c r="D696" s="67" t="s">
        <v>56</v>
      </c>
      <c r="E696" s="67" t="s">
        <v>36</v>
      </c>
      <c r="F696" s="67" t="s">
        <v>36</v>
      </c>
      <c r="G696" s="67" t="s">
        <v>136</v>
      </c>
      <c r="H696" s="67" t="s">
        <v>68</v>
      </c>
      <c r="I696" s="67" t="s">
        <v>37</v>
      </c>
      <c r="J696" s="67" t="s">
        <v>67</v>
      </c>
      <c r="K696" s="67" t="s">
        <v>200</v>
      </c>
      <c r="L696" s="67" t="s">
        <v>43</v>
      </c>
      <c r="M696" s="67" t="s">
        <v>44</v>
      </c>
      <c r="N696" s="67" t="s">
        <v>120</v>
      </c>
      <c r="O696" s="67" t="s">
        <v>45</v>
      </c>
      <c r="P696" s="17" t="s">
        <v>3278</v>
      </c>
      <c r="Q696" s="17" t="s">
        <v>4750</v>
      </c>
      <c r="R696" s="17" t="s">
        <v>49</v>
      </c>
      <c r="S696" s="17" t="s">
        <v>330</v>
      </c>
      <c r="T696" s="17" t="s">
        <v>331</v>
      </c>
      <c r="U696" s="17" t="s">
        <v>57</v>
      </c>
      <c r="V696" s="17" t="s">
        <v>77</v>
      </c>
      <c r="W696" s="17"/>
      <c r="X696" s="17"/>
      <c r="Y696" s="17" t="s">
        <v>4262</v>
      </c>
      <c r="Z696" s="17" t="s">
        <v>53</v>
      </c>
      <c r="AA696" s="17" t="s">
        <v>76</v>
      </c>
      <c r="AB696" s="17" t="s">
        <v>3962</v>
      </c>
      <c r="AC696" s="17" t="s">
        <v>36</v>
      </c>
      <c r="AD696" s="17" t="s">
        <v>56</v>
      </c>
      <c r="AE696" s="17"/>
      <c r="AF696" s="17"/>
      <c r="AG696" s="17" t="s">
        <v>332</v>
      </c>
      <c r="AH696" s="17" t="s">
        <v>333</v>
      </c>
      <c r="AI696" s="17" t="s">
        <v>171</v>
      </c>
      <c r="AJ696" s="17" t="s">
        <v>334</v>
      </c>
      <c r="AK696" s="17" t="s">
        <v>144</v>
      </c>
      <c r="AL696" s="17" t="s">
        <v>189</v>
      </c>
      <c r="AM696" s="17" t="s">
        <v>95</v>
      </c>
      <c r="AN696" s="17" t="s">
        <v>335</v>
      </c>
      <c r="AO696" s="17" t="s">
        <v>336</v>
      </c>
      <c r="AP696" s="17" t="s">
        <v>64</v>
      </c>
      <c r="AQ696" s="17"/>
      <c r="AR696" s="17"/>
      <c r="AS696" s="17"/>
    </row>
    <row r="697" spans="1:45" ht="15" customHeight="1" x14ac:dyDescent="0.15">
      <c r="A697" s="13">
        <v>696</v>
      </c>
      <c r="B697" s="69" t="s">
        <v>3352</v>
      </c>
      <c r="C697" s="67" t="s">
        <v>35</v>
      </c>
      <c r="D697" s="67" t="s">
        <v>36</v>
      </c>
      <c r="E697" s="67" t="s">
        <v>56</v>
      </c>
      <c r="F697" s="67" t="s">
        <v>36</v>
      </c>
      <c r="G697" s="67" t="s">
        <v>40</v>
      </c>
      <c r="H697" s="67" t="s">
        <v>42</v>
      </c>
      <c r="I697" s="67" t="s">
        <v>67</v>
      </c>
      <c r="J697" s="67" t="s">
        <v>43</v>
      </c>
      <c r="K697" s="67" t="s">
        <v>67</v>
      </c>
      <c r="L697" s="67" t="s">
        <v>87</v>
      </c>
      <c r="M697" s="67" t="s">
        <v>40</v>
      </c>
      <c r="N697" s="67" t="s">
        <v>41</v>
      </c>
      <c r="O697" s="67"/>
      <c r="P697" s="17" t="s">
        <v>72</v>
      </c>
      <c r="Q697" s="17" t="s">
        <v>79</v>
      </c>
      <c r="R697" s="17" t="s">
        <v>1324</v>
      </c>
      <c r="S697" s="17" t="s">
        <v>115</v>
      </c>
      <c r="T697" s="17" t="s">
        <v>154</v>
      </c>
      <c r="U697" s="17" t="s">
        <v>218</v>
      </c>
      <c r="V697" s="17" t="s">
        <v>4390</v>
      </c>
      <c r="W697" s="17" t="s">
        <v>4159</v>
      </c>
      <c r="X697" s="17"/>
      <c r="Y697" s="17" t="s">
        <v>4250</v>
      </c>
      <c r="Z697" s="17" t="s">
        <v>53</v>
      </c>
      <c r="AA697" s="17" t="s">
        <v>76</v>
      </c>
      <c r="AB697" s="17" t="s">
        <v>3962</v>
      </c>
      <c r="AC697" s="17" t="s">
        <v>36</v>
      </c>
      <c r="AD697" s="17" t="s">
        <v>56</v>
      </c>
      <c r="AE697" s="17" t="s">
        <v>4005</v>
      </c>
      <c r="AF697" s="17"/>
      <c r="AG697" s="17" t="s">
        <v>131</v>
      </c>
      <c r="AH697" s="17" t="s">
        <v>95</v>
      </c>
      <c r="AI697" s="17" t="s">
        <v>156</v>
      </c>
      <c r="AJ697" s="17" t="s">
        <v>157</v>
      </c>
      <c r="AK697" s="17" t="s">
        <v>3022</v>
      </c>
      <c r="AL697" s="17" t="s">
        <v>3269</v>
      </c>
      <c r="AM697" s="17" t="s">
        <v>707</v>
      </c>
      <c r="AN697" s="17" t="s">
        <v>309</v>
      </c>
      <c r="AO697" s="17" t="s">
        <v>161</v>
      </c>
      <c r="AP697" s="17" t="s">
        <v>85</v>
      </c>
      <c r="AQ697" s="17"/>
      <c r="AR697" s="17"/>
      <c r="AS697" s="17"/>
    </row>
    <row r="698" spans="1:45" ht="15" customHeight="1" x14ac:dyDescent="0.15">
      <c r="A698" s="13">
        <v>697</v>
      </c>
      <c r="B698" s="69" t="s">
        <v>337</v>
      </c>
      <c r="C698" s="67" t="s">
        <v>35</v>
      </c>
      <c r="D698" s="67" t="s">
        <v>36</v>
      </c>
      <c r="E698" s="67" t="s">
        <v>36</v>
      </c>
      <c r="F698" s="67" t="s">
        <v>36</v>
      </c>
      <c r="G698" s="67" t="s">
        <v>67</v>
      </c>
      <c r="H698" s="67" t="s">
        <v>44</v>
      </c>
      <c r="I698" s="67" t="s">
        <v>68</v>
      </c>
      <c r="J698" s="67" t="s">
        <v>43</v>
      </c>
      <c r="K698" s="67" t="s">
        <v>42</v>
      </c>
      <c r="L698" s="67" t="s">
        <v>88</v>
      </c>
      <c r="M698" s="67" t="s">
        <v>136</v>
      </c>
      <c r="N698" s="67" t="s">
        <v>44</v>
      </c>
      <c r="O698" s="67" t="s">
        <v>45</v>
      </c>
      <c r="P698" s="17" t="s">
        <v>3022</v>
      </c>
      <c r="Q698" s="17" t="s">
        <v>77</v>
      </c>
      <c r="R698" s="17" t="s">
        <v>80</v>
      </c>
      <c r="S698" s="17" t="s">
        <v>95</v>
      </c>
      <c r="T698" s="17" t="s">
        <v>189</v>
      </c>
      <c r="U698" s="17" t="s">
        <v>171</v>
      </c>
      <c r="V698" s="17" t="s">
        <v>168</v>
      </c>
      <c r="W698" s="17"/>
      <c r="X698" s="17" t="s">
        <v>3466</v>
      </c>
      <c r="Y698" s="17" t="s">
        <v>4230</v>
      </c>
      <c r="Z698" s="17" t="s">
        <v>75</v>
      </c>
      <c r="AA698" s="17" t="s">
        <v>76</v>
      </c>
      <c r="AB698" s="17" t="s">
        <v>55</v>
      </c>
      <c r="AC698" s="17" t="s">
        <v>36</v>
      </c>
      <c r="AD698" s="17" t="s">
        <v>56</v>
      </c>
      <c r="AE698" s="17"/>
      <c r="AF698" s="17"/>
      <c r="AG698" s="17" t="s">
        <v>103</v>
      </c>
      <c r="AH698" s="17" t="s">
        <v>192</v>
      </c>
      <c r="AI698" s="17" t="s">
        <v>193</v>
      </c>
      <c r="AJ698" s="17" t="s">
        <v>194</v>
      </c>
      <c r="AK698" s="17" t="s">
        <v>195</v>
      </c>
      <c r="AL698" s="17" t="s">
        <v>338</v>
      </c>
      <c r="AM698" s="17" t="s">
        <v>339</v>
      </c>
      <c r="AN698" s="17" t="s">
        <v>193</v>
      </c>
      <c r="AO698" s="17" t="s">
        <v>85</v>
      </c>
      <c r="AP698" s="17" t="s">
        <v>816</v>
      </c>
      <c r="AQ698" s="17">
        <v>0</v>
      </c>
      <c r="AR698" s="17">
        <v>0</v>
      </c>
      <c r="AS698" s="17"/>
    </row>
    <row r="699" spans="1:45" ht="15" customHeight="1" x14ac:dyDescent="0.15">
      <c r="A699" s="13">
        <v>698</v>
      </c>
      <c r="B699" s="69" t="s">
        <v>4500</v>
      </c>
      <c r="C699" s="67" t="s">
        <v>35</v>
      </c>
      <c r="D699" s="67" t="s">
        <v>36</v>
      </c>
      <c r="E699" s="67" t="s">
        <v>36</v>
      </c>
      <c r="F699" s="67" t="s">
        <v>36</v>
      </c>
      <c r="G699" s="67" t="s">
        <v>67</v>
      </c>
      <c r="H699" s="67" t="s">
        <v>44</v>
      </c>
      <c r="I699" s="67" t="s">
        <v>68</v>
      </c>
      <c r="J699" s="67" t="s">
        <v>43</v>
      </c>
      <c r="K699" s="67" t="s">
        <v>42</v>
      </c>
      <c r="L699" s="67" t="s">
        <v>88</v>
      </c>
      <c r="M699" s="67" t="s">
        <v>136</v>
      </c>
      <c r="N699" s="67" t="s">
        <v>44</v>
      </c>
      <c r="O699" s="67" t="s">
        <v>45</v>
      </c>
      <c r="P699" s="17" t="s">
        <v>3022</v>
      </c>
      <c r="Q699" s="17" t="s">
        <v>77</v>
      </c>
      <c r="R699" s="17" t="s">
        <v>80</v>
      </c>
      <c r="S699" s="17" t="s">
        <v>95</v>
      </c>
      <c r="T699" s="17" t="s">
        <v>189</v>
      </c>
      <c r="U699" s="17" t="s">
        <v>171</v>
      </c>
      <c r="V699" s="17" t="s">
        <v>168</v>
      </c>
      <c r="W699" s="17" t="s">
        <v>4159</v>
      </c>
      <c r="X699" s="17"/>
      <c r="Y699" s="17" t="s">
        <v>4230</v>
      </c>
      <c r="Z699" s="17" t="s">
        <v>75</v>
      </c>
      <c r="AA699" s="17" t="s">
        <v>76</v>
      </c>
      <c r="AB699" s="17" t="s">
        <v>55</v>
      </c>
      <c r="AC699" s="17" t="s">
        <v>36</v>
      </c>
      <c r="AD699" s="17" t="s">
        <v>56</v>
      </c>
      <c r="AE699" s="17" t="s">
        <v>4005</v>
      </c>
      <c r="AF699" s="17"/>
      <c r="AG699" s="17" t="s">
        <v>103</v>
      </c>
      <c r="AH699" s="17" t="s">
        <v>192</v>
      </c>
      <c r="AI699" s="17" t="s">
        <v>193</v>
      </c>
      <c r="AJ699" s="17" t="s">
        <v>194</v>
      </c>
      <c r="AK699" s="17" t="s">
        <v>195</v>
      </c>
      <c r="AL699" s="17" t="s">
        <v>338</v>
      </c>
      <c r="AM699" s="17" t="s">
        <v>339</v>
      </c>
      <c r="AN699" s="17" t="s">
        <v>193</v>
      </c>
      <c r="AO699" s="17" t="s">
        <v>85</v>
      </c>
      <c r="AP699" s="17" t="s">
        <v>816</v>
      </c>
      <c r="AQ699" s="17">
        <v>0</v>
      </c>
      <c r="AR699" s="17">
        <v>0</v>
      </c>
      <c r="AS699" s="17"/>
    </row>
    <row r="700" spans="1:45" ht="15" customHeight="1" x14ac:dyDescent="0.15">
      <c r="A700" s="13">
        <v>699</v>
      </c>
      <c r="B700" s="69" t="s">
        <v>4962</v>
      </c>
      <c r="C700" s="67" t="s">
        <v>35</v>
      </c>
      <c r="D700" s="67" t="s">
        <v>36</v>
      </c>
      <c r="E700" s="67" t="s">
        <v>36</v>
      </c>
      <c r="F700" s="67" t="s">
        <v>66</v>
      </c>
      <c r="G700" s="67" t="s">
        <v>37</v>
      </c>
      <c r="H700" s="67" t="s">
        <v>67</v>
      </c>
      <c r="I700" s="67" t="s">
        <v>40</v>
      </c>
      <c r="J700" s="67" t="s">
        <v>44</v>
      </c>
      <c r="K700" s="67" t="s">
        <v>42</v>
      </c>
      <c r="L700" s="67" t="s">
        <v>40</v>
      </c>
      <c r="M700" s="67" t="s">
        <v>41</v>
      </c>
      <c r="N700" s="67" t="s">
        <v>200</v>
      </c>
      <c r="O700" s="67">
        <v>0</v>
      </c>
      <c r="P700" s="17" t="s">
        <v>3426</v>
      </c>
      <c r="Q700" s="17" t="s">
        <v>137</v>
      </c>
      <c r="R700" s="17" t="s">
        <v>351</v>
      </c>
      <c r="S700" s="17" t="s">
        <v>3438</v>
      </c>
      <c r="T700" s="17" t="s">
        <v>379</v>
      </c>
      <c r="U700" s="17" t="s">
        <v>72</v>
      </c>
      <c r="V700" s="17" t="s">
        <v>1437</v>
      </c>
      <c r="W700" s="17">
        <v>0</v>
      </c>
      <c r="X700" s="17">
        <v>0</v>
      </c>
      <c r="Y700" s="17" t="s">
        <v>4258</v>
      </c>
      <c r="Z700" s="17" t="s">
        <v>96</v>
      </c>
      <c r="AA700" s="17" t="s">
        <v>54</v>
      </c>
      <c r="AB700" s="17" t="s">
        <v>55</v>
      </c>
      <c r="AC700" s="17" t="s">
        <v>66</v>
      </c>
      <c r="AD700" s="17" t="s">
        <v>56</v>
      </c>
      <c r="AE700" s="17"/>
      <c r="AF700" s="17"/>
      <c r="AG700" s="17" t="s">
        <v>57</v>
      </c>
      <c r="AH700" s="17" t="s">
        <v>4520</v>
      </c>
      <c r="AI700" s="17" t="s">
        <v>3022</v>
      </c>
      <c r="AJ700" s="17" t="s">
        <v>3269</v>
      </c>
      <c r="AK700" s="17" t="s">
        <v>79</v>
      </c>
      <c r="AL700" s="17" t="s">
        <v>3200</v>
      </c>
      <c r="AM700" s="17" t="s">
        <v>1438</v>
      </c>
      <c r="AN700" s="17" t="s">
        <v>741</v>
      </c>
      <c r="AO700" s="17" t="s">
        <v>64</v>
      </c>
      <c r="AP700" s="17">
        <v>0</v>
      </c>
      <c r="AQ700" s="17">
        <v>0</v>
      </c>
      <c r="AR700" s="17">
        <v>0</v>
      </c>
      <c r="AS700" s="17"/>
    </row>
    <row r="701" spans="1:45" ht="15" customHeight="1" x14ac:dyDescent="0.15">
      <c r="A701" s="13">
        <v>700</v>
      </c>
      <c r="B701" s="69" t="s">
        <v>4988</v>
      </c>
      <c r="C701" s="67" t="s">
        <v>35</v>
      </c>
      <c r="D701" s="67" t="s">
        <v>36</v>
      </c>
      <c r="E701" s="67" t="s">
        <v>56</v>
      </c>
      <c r="F701" s="67" t="s">
        <v>36</v>
      </c>
      <c r="G701" s="67" t="s">
        <v>200</v>
      </c>
      <c r="H701" s="67" t="s">
        <v>200</v>
      </c>
      <c r="I701" s="67" t="s">
        <v>38</v>
      </c>
      <c r="J701" s="67" t="s">
        <v>43</v>
      </c>
      <c r="K701" s="67" t="s">
        <v>88</v>
      </c>
      <c r="L701" s="67" t="s">
        <v>136</v>
      </c>
      <c r="M701" s="67" t="s">
        <v>39</v>
      </c>
      <c r="N701" s="67" t="s">
        <v>41</v>
      </c>
      <c r="O701" s="67">
        <v>0</v>
      </c>
      <c r="P701" s="67" t="s">
        <v>344</v>
      </c>
      <c r="Q701" s="67" t="s">
        <v>1082</v>
      </c>
      <c r="R701" s="67" t="s">
        <v>410</v>
      </c>
      <c r="S701" s="67" t="s">
        <v>3248</v>
      </c>
      <c r="T701" s="67" t="s">
        <v>4989</v>
      </c>
      <c r="U701" s="67" t="s">
        <v>415</v>
      </c>
      <c r="V701" s="67" t="s">
        <v>1002</v>
      </c>
      <c r="W701" s="67">
        <v>0</v>
      </c>
      <c r="X701" s="67" t="s">
        <v>4990</v>
      </c>
      <c r="Y701" s="67" t="s">
        <v>4250</v>
      </c>
      <c r="Z701" s="67" t="s">
        <v>249</v>
      </c>
      <c r="AA701" s="67" t="s">
        <v>76</v>
      </c>
      <c r="AB701" s="67" t="s">
        <v>55</v>
      </c>
      <c r="AC701" s="67" t="s">
        <v>36</v>
      </c>
      <c r="AD701" s="67" t="s">
        <v>56</v>
      </c>
      <c r="AE701" s="67"/>
      <c r="AF701" s="67"/>
      <c r="AG701" s="67" t="s">
        <v>3999</v>
      </c>
      <c r="AH701" s="67" t="s">
        <v>4000</v>
      </c>
      <c r="AI701" s="67" t="s">
        <v>3999</v>
      </c>
      <c r="AJ701" s="67" t="s">
        <v>1053</v>
      </c>
      <c r="AK701" s="67" t="s">
        <v>260</v>
      </c>
      <c r="AL701" s="67" t="s">
        <v>3256</v>
      </c>
      <c r="AM701" s="67" t="s">
        <v>361</v>
      </c>
      <c r="AN701" s="67" t="s">
        <v>923</v>
      </c>
      <c r="AO701" s="67" t="s">
        <v>1166</v>
      </c>
      <c r="AP701" s="67">
        <v>0</v>
      </c>
      <c r="AQ701" s="17"/>
      <c r="AR701" s="17"/>
      <c r="AS701" s="17"/>
    </row>
    <row r="702" spans="1:45" ht="15" customHeight="1" x14ac:dyDescent="0.15">
      <c r="A702" s="13">
        <v>701</v>
      </c>
      <c r="B702" s="69" t="s">
        <v>4979</v>
      </c>
      <c r="C702" s="67" t="s">
        <v>35</v>
      </c>
      <c r="D702" s="67" t="s">
        <v>36</v>
      </c>
      <c r="E702" s="67" t="s">
        <v>36</v>
      </c>
      <c r="F702" s="67" t="s">
        <v>56</v>
      </c>
      <c r="G702" s="67" t="s">
        <v>200</v>
      </c>
      <c r="H702" s="67" t="s">
        <v>88</v>
      </c>
      <c r="I702" s="67" t="s">
        <v>87</v>
      </c>
      <c r="J702" s="67" t="s">
        <v>43</v>
      </c>
      <c r="K702" s="67" t="s">
        <v>88</v>
      </c>
      <c r="L702" s="67" t="s">
        <v>41</v>
      </c>
      <c r="M702" s="67" t="s">
        <v>136</v>
      </c>
      <c r="N702" s="67" t="s">
        <v>41</v>
      </c>
      <c r="O702" s="67">
        <v>0</v>
      </c>
      <c r="P702" s="67" t="s">
        <v>206</v>
      </c>
      <c r="Q702" s="67" t="s">
        <v>1082</v>
      </c>
      <c r="R702" s="67" t="s">
        <v>4991</v>
      </c>
      <c r="S702" s="67" t="s">
        <v>3248</v>
      </c>
      <c r="T702" s="67" t="s">
        <v>3998</v>
      </c>
      <c r="U702" s="67" t="s">
        <v>496</v>
      </c>
      <c r="V702" s="67" t="s">
        <v>334</v>
      </c>
      <c r="W702" s="67">
        <v>0</v>
      </c>
      <c r="X702" s="67" t="s">
        <v>4992</v>
      </c>
      <c r="Y702" s="67" t="s">
        <v>4256</v>
      </c>
      <c r="Z702" s="67" t="s">
        <v>96</v>
      </c>
      <c r="AA702" s="67" t="s">
        <v>76</v>
      </c>
      <c r="AB702" s="67" t="s">
        <v>55</v>
      </c>
      <c r="AC702" s="67" t="s">
        <v>36</v>
      </c>
      <c r="AD702" s="67" t="s">
        <v>56</v>
      </c>
      <c r="AE702" s="67"/>
      <c r="AF702" s="67"/>
      <c r="AG702" s="67" t="s">
        <v>3999</v>
      </c>
      <c r="AH702" s="67" t="s">
        <v>4000</v>
      </c>
      <c r="AI702" s="67" t="s">
        <v>4001</v>
      </c>
      <c r="AJ702" s="67" t="s">
        <v>4002</v>
      </c>
      <c r="AK702" s="67" t="s">
        <v>112</v>
      </c>
      <c r="AL702" s="67" t="s">
        <v>924</v>
      </c>
      <c r="AM702" s="67" t="s">
        <v>527</v>
      </c>
      <c r="AN702" s="67" t="s">
        <v>835</v>
      </c>
      <c r="AO702" s="67" t="s">
        <v>1166</v>
      </c>
      <c r="AP702" s="67">
        <v>0</v>
      </c>
      <c r="AQ702" s="17"/>
      <c r="AR702" s="17"/>
      <c r="AS702" s="17"/>
    </row>
    <row r="703" spans="1:45" ht="15" customHeight="1" x14ac:dyDescent="0.15">
      <c r="A703" s="13">
        <v>702</v>
      </c>
      <c r="B703" s="69" t="s">
        <v>340</v>
      </c>
      <c r="C703" s="67" t="s">
        <v>35</v>
      </c>
      <c r="D703" s="67" t="s">
        <v>36</v>
      </c>
      <c r="E703" s="67" t="s">
        <v>36</v>
      </c>
      <c r="F703" s="67" t="s">
        <v>56</v>
      </c>
      <c r="G703" s="67" t="s">
        <v>37</v>
      </c>
      <c r="H703" s="67" t="s">
        <v>40</v>
      </c>
      <c r="I703" s="67" t="s">
        <v>40</v>
      </c>
      <c r="J703" s="67" t="s">
        <v>44</v>
      </c>
      <c r="K703" s="67" t="s">
        <v>42</v>
      </c>
      <c r="L703" s="67" t="s">
        <v>39</v>
      </c>
      <c r="M703" s="67" t="s">
        <v>44</v>
      </c>
      <c r="N703" s="67" t="s">
        <v>41</v>
      </c>
      <c r="O703" s="67"/>
      <c r="P703" s="17" t="s">
        <v>227</v>
      </c>
      <c r="Q703" s="17" t="s">
        <v>137</v>
      </c>
      <c r="R703" s="17" t="s">
        <v>216</v>
      </c>
      <c r="S703" s="17" t="s">
        <v>3438</v>
      </c>
      <c r="T703" s="17" t="s">
        <v>4647</v>
      </c>
      <c r="U703" s="17" t="s">
        <v>222</v>
      </c>
      <c r="V703" s="17" t="s">
        <v>4251</v>
      </c>
      <c r="W703" s="17"/>
      <c r="X703" s="17" t="s">
        <v>3467</v>
      </c>
      <c r="Y703" s="17" t="s">
        <v>4263</v>
      </c>
      <c r="Z703" s="17" t="s">
        <v>96</v>
      </c>
      <c r="AA703" s="17" t="s">
        <v>76</v>
      </c>
      <c r="AB703" s="17" t="s">
        <v>126</v>
      </c>
      <c r="AC703" s="17" t="s">
        <v>56</v>
      </c>
      <c r="AD703" s="17" t="s">
        <v>56</v>
      </c>
      <c r="AE703" s="17"/>
      <c r="AF703" s="17"/>
      <c r="AG703" s="17" t="s">
        <v>57</v>
      </c>
      <c r="AH703" s="17" t="s">
        <v>4520</v>
      </c>
      <c r="AI703" s="17" t="s">
        <v>4161</v>
      </c>
      <c r="AJ703" s="17" t="s">
        <v>3760</v>
      </c>
      <c r="AK703" s="17" t="s">
        <v>79</v>
      </c>
      <c r="AL703" s="17" t="s">
        <v>82</v>
      </c>
      <c r="AM703" s="17" t="s">
        <v>251</v>
      </c>
      <c r="AN703" s="17" t="s">
        <v>3026</v>
      </c>
      <c r="AO703" s="17" t="s">
        <v>64</v>
      </c>
      <c r="AP703" s="17" t="s">
        <v>161</v>
      </c>
      <c r="AQ703" s="17"/>
      <c r="AR703" s="17"/>
      <c r="AS703" s="17"/>
    </row>
    <row r="704" spans="1:45" ht="15" customHeight="1" x14ac:dyDescent="0.15">
      <c r="A704" s="13">
        <v>703</v>
      </c>
      <c r="B704" s="69" t="s">
        <v>4978</v>
      </c>
      <c r="C704" s="67" t="s">
        <v>35</v>
      </c>
      <c r="D704" s="67" t="s">
        <v>36</v>
      </c>
      <c r="E704" s="67" t="s">
        <v>36</v>
      </c>
      <c r="F704" s="67" t="s">
        <v>56</v>
      </c>
      <c r="G704" s="67" t="s">
        <v>67</v>
      </c>
      <c r="H704" s="67" t="s">
        <v>42</v>
      </c>
      <c r="I704" s="67" t="s">
        <v>43</v>
      </c>
      <c r="J704" s="67" t="s">
        <v>67</v>
      </c>
      <c r="K704" s="67" t="s">
        <v>40</v>
      </c>
      <c r="L704" s="67" t="s">
        <v>39</v>
      </c>
      <c r="M704" s="67" t="s">
        <v>44</v>
      </c>
      <c r="N704" s="67" t="s">
        <v>39</v>
      </c>
      <c r="O704" s="67"/>
      <c r="P704" s="67" t="s">
        <v>1340</v>
      </c>
      <c r="Q704" s="67" t="s">
        <v>379</v>
      </c>
      <c r="R704" s="67" t="s">
        <v>610</v>
      </c>
      <c r="S704" s="67" t="s">
        <v>3022</v>
      </c>
      <c r="T704" s="67" t="s">
        <v>514</v>
      </c>
      <c r="U704" s="67" t="s">
        <v>62</v>
      </c>
      <c r="V704" s="67" t="s">
        <v>1341</v>
      </c>
      <c r="W704" s="67"/>
      <c r="X704" s="67" t="s">
        <v>4993</v>
      </c>
      <c r="Y704" s="67" t="s">
        <v>4270</v>
      </c>
      <c r="Z704" s="67" t="s">
        <v>53</v>
      </c>
      <c r="AA704" s="67" t="s">
        <v>76</v>
      </c>
      <c r="AB704" s="67" t="s">
        <v>3962</v>
      </c>
      <c r="AC704" s="67" t="s">
        <v>36</v>
      </c>
      <c r="AD704" s="67" t="s">
        <v>56</v>
      </c>
      <c r="AE704" s="67"/>
      <c r="AF704" s="67"/>
      <c r="AG704" s="67" t="s">
        <v>77</v>
      </c>
      <c r="AH704" s="67" t="s">
        <v>264</v>
      </c>
      <c r="AI704" s="67" t="s">
        <v>515</v>
      </c>
      <c r="AJ704" s="67" t="s">
        <v>516</v>
      </c>
      <c r="AK704" s="67" t="s">
        <v>121</v>
      </c>
      <c r="AL704" s="67" t="s">
        <v>1093</v>
      </c>
      <c r="AM704" s="67" t="s">
        <v>304</v>
      </c>
      <c r="AN704" s="67" t="s">
        <v>51</v>
      </c>
      <c r="AO704" s="67" t="s">
        <v>85</v>
      </c>
      <c r="AP704" s="67" t="s">
        <v>134</v>
      </c>
      <c r="AQ704" s="17"/>
      <c r="AR704" s="17"/>
      <c r="AS704" s="17"/>
    </row>
    <row r="705" spans="1:45" ht="15" customHeight="1" x14ac:dyDescent="0.15">
      <c r="A705" s="13">
        <v>704</v>
      </c>
      <c r="B705" s="69" t="s">
        <v>341</v>
      </c>
      <c r="C705" s="67" t="s">
        <v>35</v>
      </c>
      <c r="D705" s="67" t="s">
        <v>36</v>
      </c>
      <c r="E705" s="67" t="s">
        <v>56</v>
      </c>
      <c r="F705" s="67" t="s">
        <v>56</v>
      </c>
      <c r="G705" s="67" t="s">
        <v>40</v>
      </c>
      <c r="H705" s="67" t="s">
        <v>39</v>
      </c>
      <c r="I705" s="67" t="s">
        <v>40</v>
      </c>
      <c r="J705" s="67" t="s">
        <v>41</v>
      </c>
      <c r="K705" s="67" t="s">
        <v>42</v>
      </c>
      <c r="L705" s="67" t="s">
        <v>200</v>
      </c>
      <c r="M705" s="67" t="s">
        <v>42</v>
      </c>
      <c r="N705" s="67" t="s">
        <v>200</v>
      </c>
      <c r="O705" s="67"/>
      <c r="P705" s="17" t="s">
        <v>4656</v>
      </c>
      <c r="Q705" s="17" t="s">
        <v>3269</v>
      </c>
      <c r="R705" s="17" t="s">
        <v>342</v>
      </c>
      <c r="S705" s="17" t="s">
        <v>79</v>
      </c>
      <c r="T705" s="17" t="s">
        <v>110</v>
      </c>
      <c r="U705" s="17" t="s">
        <v>4161</v>
      </c>
      <c r="V705" s="17" t="s">
        <v>343</v>
      </c>
      <c r="W705" s="17"/>
      <c r="X705" s="17" t="s">
        <v>3468</v>
      </c>
      <c r="Y705" s="17" t="s">
        <v>4263</v>
      </c>
      <c r="Z705" s="17" t="s">
        <v>53</v>
      </c>
      <c r="AA705" s="17" t="s">
        <v>76</v>
      </c>
      <c r="AB705" s="17" t="s">
        <v>3962</v>
      </c>
      <c r="AC705" s="17" t="s">
        <v>36</v>
      </c>
      <c r="AD705" s="17" t="s">
        <v>36</v>
      </c>
      <c r="AE705" s="17"/>
      <c r="AF705" s="17"/>
      <c r="AG705" s="17" t="s">
        <v>115</v>
      </c>
      <c r="AH705" s="17" t="s">
        <v>116</v>
      </c>
      <c r="AI705" s="17" t="s">
        <v>114</v>
      </c>
      <c r="AJ705" s="17" t="s">
        <v>344</v>
      </c>
      <c r="AK705" s="17" t="s">
        <v>79</v>
      </c>
      <c r="AL705" s="17" t="s">
        <v>345</v>
      </c>
      <c r="AM705" s="17" t="s">
        <v>202</v>
      </c>
      <c r="AN705" s="17" t="s">
        <v>346</v>
      </c>
      <c r="AO705" s="17" t="s">
        <v>161</v>
      </c>
      <c r="AP705" s="17" t="s">
        <v>161</v>
      </c>
      <c r="AQ705" s="17"/>
      <c r="AR705" s="17"/>
      <c r="AS705" s="17"/>
    </row>
    <row r="706" spans="1:45" ht="15" customHeight="1" x14ac:dyDescent="0.15">
      <c r="A706" s="13">
        <v>705</v>
      </c>
      <c r="B706" s="69" t="s">
        <v>4527</v>
      </c>
      <c r="C706" s="67" t="s">
        <v>35</v>
      </c>
      <c r="D706" s="67" t="s">
        <v>36</v>
      </c>
      <c r="E706" s="67" t="s">
        <v>36</v>
      </c>
      <c r="F706" s="67" t="s">
        <v>56</v>
      </c>
      <c r="G706" s="67" t="s">
        <v>44</v>
      </c>
      <c r="H706" s="67" t="s">
        <v>200</v>
      </c>
      <c r="I706" s="67" t="s">
        <v>37</v>
      </c>
      <c r="J706" s="67" t="s">
        <v>41</v>
      </c>
      <c r="K706" s="67" t="s">
        <v>136</v>
      </c>
      <c r="L706" s="67" t="s">
        <v>42</v>
      </c>
      <c r="M706" s="67" t="s">
        <v>68</v>
      </c>
      <c r="N706" s="67" t="s">
        <v>43</v>
      </c>
      <c r="O706" s="67" t="s">
        <v>45</v>
      </c>
      <c r="P706" s="17" t="s">
        <v>4528</v>
      </c>
      <c r="Q706" s="17" t="s">
        <v>148</v>
      </c>
      <c r="R706" s="17" t="s">
        <v>388</v>
      </c>
      <c r="S706" s="17" t="s">
        <v>193</v>
      </c>
      <c r="T706" s="17" t="s">
        <v>206</v>
      </c>
      <c r="U706" s="17" t="s">
        <v>307</v>
      </c>
      <c r="V706" s="17" t="s">
        <v>111</v>
      </c>
      <c r="W706" s="17"/>
      <c r="X706" s="17" t="s">
        <v>4529</v>
      </c>
      <c r="Y706" s="17" t="s">
        <v>4250</v>
      </c>
      <c r="Z706" s="17" t="s">
        <v>96</v>
      </c>
      <c r="AA706" s="17" t="s">
        <v>76</v>
      </c>
      <c r="AB706" s="17" t="s">
        <v>55</v>
      </c>
      <c r="AC706" s="17" t="s">
        <v>56</v>
      </c>
      <c r="AD706" s="17" t="s">
        <v>36</v>
      </c>
      <c r="AE706" s="17" t="s">
        <v>4530</v>
      </c>
      <c r="AF706" s="17"/>
      <c r="AG706" s="17" t="s">
        <v>131</v>
      </c>
      <c r="AH706" s="17" t="s">
        <v>394</v>
      </c>
      <c r="AI706" s="17" t="s">
        <v>1082</v>
      </c>
      <c r="AJ706" s="17" t="s">
        <v>4531</v>
      </c>
      <c r="AK706" s="17" t="s">
        <v>144</v>
      </c>
      <c r="AL706" s="17" t="s">
        <v>171</v>
      </c>
      <c r="AM706" s="17" t="s">
        <v>117</v>
      </c>
      <c r="AN706" s="17" t="s">
        <v>4532</v>
      </c>
      <c r="AO706" s="17" t="s">
        <v>349</v>
      </c>
      <c r="AP706" s="17" t="s">
        <v>560</v>
      </c>
      <c r="AQ706" s="17"/>
      <c r="AR706" s="17"/>
      <c r="AS706" s="17"/>
    </row>
    <row r="707" spans="1:45" ht="15" customHeight="1" x14ac:dyDescent="0.15">
      <c r="A707" s="13">
        <v>706</v>
      </c>
      <c r="B707" s="69" t="s">
        <v>347</v>
      </c>
      <c r="C707" s="67" t="s">
        <v>35</v>
      </c>
      <c r="D707" s="67" t="s">
        <v>36</v>
      </c>
      <c r="E707" s="67" t="s">
        <v>36</v>
      </c>
      <c r="F707" s="67" t="s">
        <v>56</v>
      </c>
      <c r="G707" s="67" t="s">
        <v>44</v>
      </c>
      <c r="H707" s="67" t="s">
        <v>41</v>
      </c>
      <c r="I707" s="67" t="s">
        <v>44</v>
      </c>
      <c r="J707" s="67" t="s">
        <v>68</v>
      </c>
      <c r="K707" s="67" t="s">
        <v>37</v>
      </c>
      <c r="L707" s="67" t="s">
        <v>39</v>
      </c>
      <c r="M707" s="67" t="s">
        <v>41</v>
      </c>
      <c r="N707" s="67" t="s">
        <v>37</v>
      </c>
      <c r="O707" s="67"/>
      <c r="P707" s="17" t="s">
        <v>3345</v>
      </c>
      <c r="Q707" s="17" t="s">
        <v>81</v>
      </c>
      <c r="R707" s="17" t="s">
        <v>82</v>
      </c>
      <c r="S707" s="17" t="s">
        <v>158</v>
      </c>
      <c r="T707" s="17" t="s">
        <v>159</v>
      </c>
      <c r="U707" s="17" t="s">
        <v>148</v>
      </c>
      <c r="V707" s="17" t="s">
        <v>80</v>
      </c>
      <c r="W707" s="17"/>
      <c r="X707" s="17" t="s">
        <v>3469</v>
      </c>
      <c r="Y707" s="17" t="s">
        <v>4231</v>
      </c>
      <c r="Z707" s="17" t="s">
        <v>75</v>
      </c>
      <c r="AA707" s="17" t="s">
        <v>76</v>
      </c>
      <c r="AB707" s="17" t="s">
        <v>3962</v>
      </c>
      <c r="AC707" s="17" t="s">
        <v>36</v>
      </c>
      <c r="AD707" s="17" t="s">
        <v>56</v>
      </c>
      <c r="AE707" s="17"/>
      <c r="AF707" s="17"/>
      <c r="AG707" s="17" t="s">
        <v>148</v>
      </c>
      <c r="AH707" s="17" t="s">
        <v>57</v>
      </c>
      <c r="AI707" s="17" t="s">
        <v>309</v>
      </c>
      <c r="AJ707" s="17" t="s">
        <v>348</v>
      </c>
      <c r="AK707" s="17" t="s">
        <v>193</v>
      </c>
      <c r="AL707" s="17" t="s">
        <v>196</v>
      </c>
      <c r="AM707" s="17" t="s">
        <v>171</v>
      </c>
      <c r="AN707" s="17" t="s">
        <v>307</v>
      </c>
      <c r="AO707" s="17" t="s">
        <v>349</v>
      </c>
      <c r="AP707" s="17" t="s">
        <v>349</v>
      </c>
      <c r="AQ707" s="17"/>
      <c r="AR707" s="17"/>
      <c r="AS707" s="17"/>
    </row>
    <row r="708" spans="1:45" ht="15" customHeight="1" x14ac:dyDescent="0.15">
      <c r="A708" s="13">
        <v>707</v>
      </c>
      <c r="B708" s="69" t="s">
        <v>350</v>
      </c>
      <c r="C708" s="67" t="s">
        <v>35</v>
      </c>
      <c r="D708" s="67" t="s">
        <v>36</v>
      </c>
      <c r="E708" s="67" t="s">
        <v>56</v>
      </c>
      <c r="F708" s="67" t="s">
        <v>56</v>
      </c>
      <c r="G708" s="67" t="s">
        <v>40</v>
      </c>
      <c r="H708" s="67" t="s">
        <v>41</v>
      </c>
      <c r="I708" s="67" t="s">
        <v>40</v>
      </c>
      <c r="J708" s="67" t="s">
        <v>42</v>
      </c>
      <c r="K708" s="67" t="s">
        <v>42</v>
      </c>
      <c r="L708" s="67" t="s">
        <v>68</v>
      </c>
      <c r="M708" s="67" t="s">
        <v>41</v>
      </c>
      <c r="N708" s="67" t="s">
        <v>200</v>
      </c>
      <c r="O708" s="67"/>
      <c r="P708" s="17" t="s">
        <v>351</v>
      </c>
      <c r="Q708" s="17" t="s">
        <v>72</v>
      </c>
      <c r="R708" s="17" t="s">
        <v>352</v>
      </c>
      <c r="S708" s="17" t="s">
        <v>79</v>
      </c>
      <c r="T708" s="17" t="s">
        <v>3200</v>
      </c>
      <c r="U708" s="17" t="s">
        <v>79</v>
      </c>
      <c r="V708" s="17" t="s">
        <v>353</v>
      </c>
      <c r="W708" s="17"/>
      <c r="X708" s="17"/>
      <c r="Y708" s="17" t="s">
        <v>4239</v>
      </c>
      <c r="Z708" s="17" t="s">
        <v>96</v>
      </c>
      <c r="AA708" s="17" t="s">
        <v>76</v>
      </c>
      <c r="AB708" s="17" t="s">
        <v>126</v>
      </c>
      <c r="AC708" s="17" t="s">
        <v>56</v>
      </c>
      <c r="AD708" s="17" t="s">
        <v>36</v>
      </c>
      <c r="AE708" s="17"/>
      <c r="AF708" s="17"/>
      <c r="AG708" s="17" t="s">
        <v>115</v>
      </c>
      <c r="AH708" s="17" t="s">
        <v>154</v>
      </c>
      <c r="AI708" s="17" t="s">
        <v>202</v>
      </c>
      <c r="AJ708" s="17" t="s">
        <v>80</v>
      </c>
      <c r="AK708" s="17" t="s">
        <v>115</v>
      </c>
      <c r="AL708" s="17" t="s">
        <v>159</v>
      </c>
      <c r="AM708" s="17" t="s">
        <v>354</v>
      </c>
      <c r="AN708" s="17" t="s">
        <v>355</v>
      </c>
      <c r="AO708" s="17" t="s">
        <v>161</v>
      </c>
      <c r="AP708" s="17" t="s">
        <v>161</v>
      </c>
      <c r="AQ708" s="17"/>
      <c r="AR708" s="17"/>
      <c r="AS708" s="17"/>
    </row>
    <row r="709" spans="1:45" ht="15" customHeight="1" x14ac:dyDescent="0.15">
      <c r="A709" s="13">
        <v>708</v>
      </c>
      <c r="B709" s="69" t="s">
        <v>5325</v>
      </c>
      <c r="C709" s="67" t="s">
        <v>35</v>
      </c>
      <c r="D709" s="67" t="s">
        <v>36</v>
      </c>
      <c r="E709" s="67" t="s">
        <v>36</v>
      </c>
      <c r="F709" s="67" t="s">
        <v>36</v>
      </c>
      <c r="G709" s="67" t="s">
        <v>37</v>
      </c>
      <c r="H709" s="67" t="s">
        <v>44</v>
      </c>
      <c r="I709" s="67" t="s">
        <v>37</v>
      </c>
      <c r="J709" s="67" t="s">
        <v>40</v>
      </c>
      <c r="K709" s="67" t="s">
        <v>41</v>
      </c>
      <c r="L709" s="67" t="s">
        <v>68</v>
      </c>
      <c r="M709" s="67" t="s">
        <v>40</v>
      </c>
      <c r="N709" s="67" t="s">
        <v>37</v>
      </c>
      <c r="O709" s="67"/>
      <c r="P709" s="67" t="s">
        <v>607</v>
      </c>
      <c r="Q709" s="67" t="s">
        <v>3153</v>
      </c>
      <c r="R709" s="67" t="s">
        <v>1310</v>
      </c>
      <c r="S709" s="67" t="s">
        <v>49</v>
      </c>
      <c r="T709" s="67" t="s">
        <v>609</v>
      </c>
      <c r="U709" s="67" t="s">
        <v>137</v>
      </c>
      <c r="V709" s="67" t="s">
        <v>2916</v>
      </c>
      <c r="W709" s="67" t="s">
        <v>4160</v>
      </c>
      <c r="X709" s="67" t="s">
        <v>5326</v>
      </c>
      <c r="Y709" s="67" t="s">
        <v>4289</v>
      </c>
      <c r="Z709" s="67" t="s">
        <v>75</v>
      </c>
      <c r="AA709" s="67" t="s">
        <v>76</v>
      </c>
      <c r="AB709" s="67" t="s">
        <v>126</v>
      </c>
      <c r="AC709" s="67" t="s">
        <v>56</v>
      </c>
      <c r="AD709" s="67" t="s">
        <v>56</v>
      </c>
      <c r="AE709" s="67" t="s">
        <v>4008</v>
      </c>
      <c r="AF709" s="67"/>
      <c r="AG709" s="67" t="s">
        <v>57</v>
      </c>
      <c r="AH709" s="67" t="s">
        <v>196</v>
      </c>
      <c r="AI709" s="67" t="s">
        <v>3345</v>
      </c>
      <c r="AJ709" s="67" t="s">
        <v>225</v>
      </c>
      <c r="AK709" s="67" t="s">
        <v>3438</v>
      </c>
      <c r="AL709" s="67" t="s">
        <v>810</v>
      </c>
      <c r="AM709" s="67" t="s">
        <v>79</v>
      </c>
      <c r="AN709" s="67" t="s">
        <v>4642</v>
      </c>
      <c r="AO709" s="67" t="s">
        <v>64</v>
      </c>
      <c r="AP709" s="67" t="s">
        <v>64</v>
      </c>
      <c r="AQ709" s="17"/>
      <c r="AR709" s="17"/>
      <c r="AS709" s="17"/>
    </row>
    <row r="710" spans="1:45" ht="15" customHeight="1" x14ac:dyDescent="0.15">
      <c r="A710" s="13">
        <v>709</v>
      </c>
      <c r="B710" s="69" t="s">
        <v>4501</v>
      </c>
      <c r="C710" s="67" t="s">
        <v>35</v>
      </c>
      <c r="D710" s="67" t="s">
        <v>36</v>
      </c>
      <c r="E710" s="67" t="s">
        <v>36</v>
      </c>
      <c r="F710" s="67" t="s">
        <v>36</v>
      </c>
      <c r="G710" s="67" t="s">
        <v>37</v>
      </c>
      <c r="H710" s="67" t="s">
        <v>44</v>
      </c>
      <c r="I710" s="67" t="s">
        <v>37</v>
      </c>
      <c r="J710" s="67" t="s">
        <v>40</v>
      </c>
      <c r="K710" s="67" t="s">
        <v>41</v>
      </c>
      <c r="L710" s="67" t="s">
        <v>68</v>
      </c>
      <c r="M710" s="67" t="s">
        <v>40</v>
      </c>
      <c r="N710" s="67" t="s">
        <v>37</v>
      </c>
      <c r="O710" s="67"/>
      <c r="P710" s="17" t="s">
        <v>607</v>
      </c>
      <c r="Q710" s="17" t="s">
        <v>3153</v>
      </c>
      <c r="R710" s="17" t="s">
        <v>1310</v>
      </c>
      <c r="S710" s="17" t="s">
        <v>49</v>
      </c>
      <c r="T710" s="17" t="s">
        <v>609</v>
      </c>
      <c r="U710" s="17" t="s">
        <v>137</v>
      </c>
      <c r="V710" s="17" t="s">
        <v>2916</v>
      </c>
      <c r="W710" s="17" t="s">
        <v>4160</v>
      </c>
      <c r="X710" s="17" t="s">
        <v>4502</v>
      </c>
      <c r="Y710" s="17" t="s">
        <v>4289</v>
      </c>
      <c r="Z710" s="17" t="s">
        <v>75</v>
      </c>
      <c r="AA710" s="17" t="s">
        <v>76</v>
      </c>
      <c r="AB710" s="17" t="s">
        <v>126</v>
      </c>
      <c r="AC710" s="17" t="s">
        <v>56</v>
      </c>
      <c r="AD710" s="17" t="s">
        <v>56</v>
      </c>
      <c r="AE710" s="17" t="s">
        <v>4008</v>
      </c>
      <c r="AF710" s="17"/>
      <c r="AG710" s="17" t="s">
        <v>57</v>
      </c>
      <c r="AH710" s="17" t="s">
        <v>196</v>
      </c>
      <c r="AI710" s="17" t="s">
        <v>3345</v>
      </c>
      <c r="AJ710" s="17" t="s">
        <v>225</v>
      </c>
      <c r="AK710" s="17" t="s">
        <v>3438</v>
      </c>
      <c r="AL710" s="17" t="s">
        <v>810</v>
      </c>
      <c r="AM710" s="17" t="s">
        <v>79</v>
      </c>
      <c r="AN710" s="17" t="s">
        <v>4642</v>
      </c>
      <c r="AO710" s="17" t="s">
        <v>64</v>
      </c>
      <c r="AP710" s="17" t="s">
        <v>64</v>
      </c>
      <c r="AQ710" s="17"/>
      <c r="AR710" s="17"/>
      <c r="AS710" s="17"/>
    </row>
    <row r="711" spans="1:45" ht="15" customHeight="1" x14ac:dyDescent="0.15">
      <c r="A711" s="13">
        <v>710</v>
      </c>
      <c r="B711" s="69" t="s">
        <v>4826</v>
      </c>
      <c r="C711" s="67" t="s">
        <v>35</v>
      </c>
      <c r="D711" s="67" t="s">
        <v>36</v>
      </c>
      <c r="E711" s="67" t="s">
        <v>56</v>
      </c>
      <c r="F711" s="67" t="s">
        <v>36</v>
      </c>
      <c r="G711" s="67" t="s">
        <v>37</v>
      </c>
      <c r="H711" s="67" t="s">
        <v>39</v>
      </c>
      <c r="I711" s="67" t="s">
        <v>44</v>
      </c>
      <c r="J711" s="67" t="s">
        <v>88</v>
      </c>
      <c r="K711" s="67" t="s">
        <v>41</v>
      </c>
      <c r="L711" s="67" t="s">
        <v>120</v>
      </c>
      <c r="M711" s="67" t="s">
        <v>39</v>
      </c>
      <c r="N711" s="67" t="s">
        <v>42</v>
      </c>
      <c r="O711" s="67">
        <v>0</v>
      </c>
      <c r="P711" s="17" t="s">
        <v>4829</v>
      </c>
      <c r="Q711" s="17" t="s">
        <v>607</v>
      </c>
      <c r="R711" s="17" t="s">
        <v>744</v>
      </c>
      <c r="S711" s="17" t="s">
        <v>3153</v>
      </c>
      <c r="T711" s="17" t="s">
        <v>1310</v>
      </c>
      <c r="U711" s="17" t="s">
        <v>137</v>
      </c>
      <c r="V711" s="17" t="s">
        <v>304</v>
      </c>
      <c r="W711" s="17">
        <v>0</v>
      </c>
      <c r="X711" s="17" t="s">
        <v>4830</v>
      </c>
      <c r="Y711" s="17" t="s">
        <v>4243</v>
      </c>
      <c r="Z711" s="17" t="s">
        <v>75</v>
      </c>
      <c r="AA711" s="17" t="s">
        <v>76</v>
      </c>
      <c r="AB711" s="17" t="s">
        <v>126</v>
      </c>
      <c r="AC711" s="17" t="s">
        <v>56</v>
      </c>
      <c r="AD711" s="17" t="s">
        <v>56</v>
      </c>
      <c r="AE711" s="17"/>
      <c r="AF711" s="17"/>
      <c r="AG711" s="17" t="s">
        <v>49</v>
      </c>
      <c r="AH711" s="17" t="s">
        <v>609</v>
      </c>
      <c r="AI711" s="17" t="s">
        <v>137</v>
      </c>
      <c r="AJ711" s="17" t="s">
        <v>2916</v>
      </c>
      <c r="AK711" s="17" t="s">
        <v>3438</v>
      </c>
      <c r="AL711" s="17" t="s">
        <v>174</v>
      </c>
      <c r="AM711" s="17" t="s">
        <v>3814</v>
      </c>
      <c r="AN711" s="17" t="s">
        <v>1295</v>
      </c>
      <c r="AO711" s="17" t="s">
        <v>64</v>
      </c>
      <c r="AP711" s="17"/>
      <c r="AQ711" s="17"/>
      <c r="AR711" s="17"/>
      <c r="AS711" s="17"/>
    </row>
    <row r="712" spans="1:45" ht="15" customHeight="1" x14ac:dyDescent="0.15">
      <c r="A712" s="13">
        <v>711</v>
      </c>
      <c r="B712" s="69" t="s">
        <v>356</v>
      </c>
      <c r="C712" s="67" t="s">
        <v>35</v>
      </c>
      <c r="D712" s="67" t="s">
        <v>36</v>
      </c>
      <c r="E712" s="67" t="s">
        <v>36</v>
      </c>
      <c r="F712" s="67" t="s">
        <v>66</v>
      </c>
      <c r="G712" s="67" t="s">
        <v>43</v>
      </c>
      <c r="H712" s="67" t="s">
        <v>120</v>
      </c>
      <c r="I712" s="67" t="s">
        <v>120</v>
      </c>
      <c r="J712" s="67" t="s">
        <v>38</v>
      </c>
      <c r="K712" s="67" t="s">
        <v>39</v>
      </c>
      <c r="L712" s="67" t="s">
        <v>39</v>
      </c>
      <c r="M712" s="67" t="s">
        <v>38</v>
      </c>
      <c r="N712" s="67" t="s">
        <v>43</v>
      </c>
      <c r="O712" s="67"/>
      <c r="P712" s="17" t="s">
        <v>357</v>
      </c>
      <c r="Q712" s="17" t="s">
        <v>358</v>
      </c>
      <c r="R712" s="17" t="s">
        <v>359</v>
      </c>
      <c r="S712" s="17" t="s">
        <v>101</v>
      </c>
      <c r="T712" s="17" t="s">
        <v>131</v>
      </c>
      <c r="U712" s="17" t="s">
        <v>360</v>
      </c>
      <c r="V712" s="17" t="s">
        <v>294</v>
      </c>
      <c r="W712" s="17" t="s">
        <v>4162</v>
      </c>
      <c r="X712" s="17" t="s">
        <v>3470</v>
      </c>
      <c r="Y712" s="17" t="s">
        <v>4245</v>
      </c>
      <c r="Z712" s="17" t="s">
        <v>96</v>
      </c>
      <c r="AA712" s="17" t="s">
        <v>76</v>
      </c>
      <c r="AB712" s="17" t="s">
        <v>126</v>
      </c>
      <c r="AC712" s="17" t="s">
        <v>36</v>
      </c>
      <c r="AD712" s="17" t="s">
        <v>66</v>
      </c>
      <c r="AE712" s="17" t="s">
        <v>4011</v>
      </c>
      <c r="AF712" s="17"/>
      <c r="AG712" s="17" t="s">
        <v>361</v>
      </c>
      <c r="AH712" s="17" t="s">
        <v>362</v>
      </c>
      <c r="AI712" s="17" t="s">
        <v>363</v>
      </c>
      <c r="AJ712" s="17" t="s">
        <v>364</v>
      </c>
      <c r="AK712" s="17" t="s">
        <v>365</v>
      </c>
      <c r="AL712" s="17" t="s">
        <v>260</v>
      </c>
      <c r="AM712" s="17" t="s">
        <v>132</v>
      </c>
      <c r="AN712" s="17" t="s">
        <v>281</v>
      </c>
      <c r="AO712" s="17" t="s">
        <v>366</v>
      </c>
      <c r="AP712" s="17" t="s">
        <v>3147</v>
      </c>
      <c r="AQ712" s="17"/>
      <c r="AR712" s="17"/>
      <c r="AS712" s="17"/>
    </row>
    <row r="713" spans="1:45" ht="15" customHeight="1" x14ac:dyDescent="0.15">
      <c r="A713" s="13">
        <v>712</v>
      </c>
      <c r="B713" s="69" t="s">
        <v>367</v>
      </c>
      <c r="C713" s="67" t="s">
        <v>35</v>
      </c>
      <c r="D713" s="67" t="s">
        <v>36</v>
      </c>
      <c r="E713" s="67" t="s">
        <v>36</v>
      </c>
      <c r="F713" s="67" t="s">
        <v>66</v>
      </c>
      <c r="G713" s="67" t="s">
        <v>40</v>
      </c>
      <c r="H713" s="67" t="s">
        <v>41</v>
      </c>
      <c r="I713" s="67" t="s">
        <v>43</v>
      </c>
      <c r="J713" s="67" t="s">
        <v>39</v>
      </c>
      <c r="K713" s="67" t="s">
        <v>42</v>
      </c>
      <c r="L713" s="67" t="s">
        <v>68</v>
      </c>
      <c r="M713" s="67" t="s">
        <v>200</v>
      </c>
      <c r="N713" s="67" t="s">
        <v>44</v>
      </c>
      <c r="O713" s="67" t="s">
        <v>45</v>
      </c>
      <c r="P713" s="17" t="s">
        <v>351</v>
      </c>
      <c r="Q713" s="17" t="s">
        <v>72</v>
      </c>
      <c r="R713" s="17" t="s">
        <v>368</v>
      </c>
      <c r="S713" s="17" t="s">
        <v>79</v>
      </c>
      <c r="T713" s="17" t="s">
        <v>3200</v>
      </c>
      <c r="U713" s="17" t="s">
        <v>369</v>
      </c>
      <c r="V713" s="17" t="s">
        <v>370</v>
      </c>
      <c r="W713" s="17"/>
      <c r="X713" s="17" t="s">
        <v>3471</v>
      </c>
      <c r="Y713" s="17" t="s">
        <v>4264</v>
      </c>
      <c r="Z713" s="17" t="s">
        <v>96</v>
      </c>
      <c r="AA713" s="17" t="s">
        <v>76</v>
      </c>
      <c r="AB713" s="17" t="s">
        <v>126</v>
      </c>
      <c r="AC713" s="17" t="s">
        <v>56</v>
      </c>
      <c r="AD713" s="17" t="s">
        <v>36</v>
      </c>
      <c r="AE713" s="17"/>
      <c r="AF713" s="17"/>
      <c r="AG713" s="17" t="s">
        <v>115</v>
      </c>
      <c r="AH713" s="17" t="s">
        <v>154</v>
      </c>
      <c r="AI713" s="17" t="s">
        <v>202</v>
      </c>
      <c r="AJ713" s="17" t="s">
        <v>80</v>
      </c>
      <c r="AK713" s="17" t="s">
        <v>371</v>
      </c>
      <c r="AL713" s="17" t="s">
        <v>372</v>
      </c>
      <c r="AM713" s="17" t="s">
        <v>373</v>
      </c>
      <c r="AN713" s="17" t="s">
        <v>374</v>
      </c>
      <c r="AO713" s="17" t="s">
        <v>161</v>
      </c>
      <c r="AP713" s="17" t="s">
        <v>584</v>
      </c>
      <c r="AQ713" s="17"/>
      <c r="AR713" s="17"/>
      <c r="AS713" s="17"/>
    </row>
    <row r="714" spans="1:45" ht="15" customHeight="1" x14ac:dyDescent="0.15">
      <c r="A714" s="13">
        <v>713</v>
      </c>
      <c r="B714" s="69" t="s">
        <v>375</v>
      </c>
      <c r="C714" s="67" t="s">
        <v>35</v>
      </c>
      <c r="D714" s="67" t="s">
        <v>36</v>
      </c>
      <c r="E714" s="67" t="s">
        <v>36</v>
      </c>
      <c r="F714" s="67" t="s">
        <v>36</v>
      </c>
      <c r="G714" s="67" t="s">
        <v>40</v>
      </c>
      <c r="H714" s="67" t="s">
        <v>67</v>
      </c>
      <c r="I714" s="67" t="s">
        <v>68</v>
      </c>
      <c r="J714" s="67" t="s">
        <v>43</v>
      </c>
      <c r="K714" s="67" t="s">
        <v>43</v>
      </c>
      <c r="L714" s="67" t="s">
        <v>39</v>
      </c>
      <c r="M714" s="67" t="s">
        <v>136</v>
      </c>
      <c r="N714" s="67" t="s">
        <v>136</v>
      </c>
      <c r="O714" s="67"/>
      <c r="P714" s="17" t="s">
        <v>79</v>
      </c>
      <c r="Q714" s="17" t="s">
        <v>115</v>
      </c>
      <c r="R714" s="17" t="s">
        <v>80</v>
      </c>
      <c r="S714" s="17" t="s">
        <v>131</v>
      </c>
      <c r="T714" s="17" t="s">
        <v>95</v>
      </c>
      <c r="U714" s="17" t="s">
        <v>171</v>
      </c>
      <c r="V714" s="17" t="s">
        <v>197</v>
      </c>
      <c r="W714" s="17" t="s">
        <v>4157</v>
      </c>
      <c r="X714" s="17" t="s">
        <v>3472</v>
      </c>
      <c r="Y714" s="17" t="s">
        <v>4265</v>
      </c>
      <c r="Z714" s="17" t="s">
        <v>53</v>
      </c>
      <c r="AA714" s="17" t="s">
        <v>76</v>
      </c>
      <c r="AB714" s="17" t="s">
        <v>3962</v>
      </c>
      <c r="AC714" s="17" t="s">
        <v>56</v>
      </c>
      <c r="AD714" s="17" t="s">
        <v>56</v>
      </c>
      <c r="AE714" s="17"/>
      <c r="AF714" s="17"/>
      <c r="AG714" s="17" t="s">
        <v>363</v>
      </c>
      <c r="AH714" s="17" t="s">
        <v>101</v>
      </c>
      <c r="AI714" s="17" t="s">
        <v>103</v>
      </c>
      <c r="AJ714" s="17" t="s">
        <v>376</v>
      </c>
      <c r="AK714" s="17" t="s">
        <v>195</v>
      </c>
      <c r="AL714" s="17" t="s">
        <v>338</v>
      </c>
      <c r="AM714" s="17" t="s">
        <v>94</v>
      </c>
      <c r="AN714" s="17" t="s">
        <v>377</v>
      </c>
      <c r="AO714" s="17" t="s">
        <v>161</v>
      </c>
      <c r="AP714" s="17" t="s">
        <v>816</v>
      </c>
      <c r="AQ714" s="17"/>
      <c r="AR714" s="17"/>
      <c r="AS714" s="17"/>
    </row>
    <row r="715" spans="1:45" ht="15" customHeight="1" x14ac:dyDescent="0.15">
      <c r="A715" s="13">
        <v>714</v>
      </c>
      <c r="B715" s="69" t="s">
        <v>378</v>
      </c>
      <c r="C715" s="67" t="s">
        <v>35</v>
      </c>
      <c r="D715" s="67" t="s">
        <v>36</v>
      </c>
      <c r="E715" s="67" t="s">
        <v>56</v>
      </c>
      <c r="F715" s="67" t="s">
        <v>56</v>
      </c>
      <c r="G715" s="67" t="s">
        <v>67</v>
      </c>
      <c r="H715" s="67" t="s">
        <v>40</v>
      </c>
      <c r="I715" s="67" t="s">
        <v>40</v>
      </c>
      <c r="J715" s="67" t="s">
        <v>44</v>
      </c>
      <c r="K715" s="67" t="s">
        <v>44</v>
      </c>
      <c r="L715" s="67" t="s">
        <v>41</v>
      </c>
      <c r="M715" s="67" t="s">
        <v>37</v>
      </c>
      <c r="N715" s="67" t="s">
        <v>43</v>
      </c>
      <c r="O715" s="67"/>
      <c r="P715" s="17" t="s">
        <v>379</v>
      </c>
      <c r="Q715" s="17" t="s">
        <v>3022</v>
      </c>
      <c r="R715" s="17" t="s">
        <v>2916</v>
      </c>
      <c r="S715" s="17" t="s">
        <v>77</v>
      </c>
      <c r="T715" s="17" t="s">
        <v>264</v>
      </c>
      <c r="U715" s="17" t="s">
        <v>79</v>
      </c>
      <c r="V715" s="17" t="s">
        <v>3345</v>
      </c>
      <c r="W715" s="17"/>
      <c r="X715" s="17" t="s">
        <v>3473</v>
      </c>
      <c r="Y715" s="17" t="s">
        <v>4246</v>
      </c>
      <c r="Z715" s="17" t="s">
        <v>96</v>
      </c>
      <c r="AA715" s="17" t="s">
        <v>76</v>
      </c>
      <c r="AB715" s="17" t="s">
        <v>3962</v>
      </c>
      <c r="AC715" s="17" t="s">
        <v>36</v>
      </c>
      <c r="AD715" s="17" t="s">
        <v>36</v>
      </c>
      <c r="AE715" s="17" t="s">
        <v>4010</v>
      </c>
      <c r="AF715" s="17"/>
      <c r="AG715" s="17" t="s">
        <v>95</v>
      </c>
      <c r="AH715" s="17" t="s">
        <v>189</v>
      </c>
      <c r="AI715" s="17" t="s">
        <v>79</v>
      </c>
      <c r="AJ715" s="17" t="s">
        <v>380</v>
      </c>
      <c r="AK715" s="17" t="s">
        <v>115</v>
      </c>
      <c r="AL715" s="17" t="s">
        <v>381</v>
      </c>
      <c r="AM715" s="17" t="s">
        <v>81</v>
      </c>
      <c r="AN715" s="17" t="s">
        <v>4390</v>
      </c>
      <c r="AO715" s="17" t="s">
        <v>85</v>
      </c>
      <c r="AP715" s="17" t="s">
        <v>161</v>
      </c>
      <c r="AQ715" s="17"/>
      <c r="AR715" s="17"/>
      <c r="AS715" s="17"/>
    </row>
    <row r="716" spans="1:45" ht="15" customHeight="1" x14ac:dyDescent="0.15">
      <c r="A716" s="13">
        <v>715</v>
      </c>
      <c r="B716" s="69" t="s">
        <v>378</v>
      </c>
      <c r="C716" s="67" t="s">
        <v>35</v>
      </c>
      <c r="D716" s="67" t="s">
        <v>36</v>
      </c>
      <c r="E716" s="67" t="s">
        <v>56</v>
      </c>
      <c r="F716" s="67" t="s">
        <v>56</v>
      </c>
      <c r="G716" s="67" t="s">
        <v>67</v>
      </c>
      <c r="H716" s="67" t="s">
        <v>40</v>
      </c>
      <c r="I716" s="67" t="s">
        <v>40</v>
      </c>
      <c r="J716" s="67" t="s">
        <v>44</v>
      </c>
      <c r="K716" s="67" t="s">
        <v>44</v>
      </c>
      <c r="L716" s="67" t="s">
        <v>41</v>
      </c>
      <c r="M716" s="67" t="s">
        <v>37</v>
      </c>
      <c r="N716" s="67" t="s">
        <v>43</v>
      </c>
      <c r="O716" s="67"/>
      <c r="P716" s="17" t="s">
        <v>379</v>
      </c>
      <c r="Q716" s="17" t="s">
        <v>3022</v>
      </c>
      <c r="R716" s="17" t="s">
        <v>2916</v>
      </c>
      <c r="S716" s="17" t="s">
        <v>77</v>
      </c>
      <c r="T716" s="17" t="s">
        <v>264</v>
      </c>
      <c r="U716" s="17" t="s">
        <v>79</v>
      </c>
      <c r="V716" s="17" t="s">
        <v>3345</v>
      </c>
      <c r="W716" s="17"/>
      <c r="X716" s="17"/>
      <c r="Y716" s="17" t="s">
        <v>4266</v>
      </c>
      <c r="Z716" s="17" t="s">
        <v>75</v>
      </c>
      <c r="AA716" s="17" t="s">
        <v>76</v>
      </c>
      <c r="AB716" s="17" t="s">
        <v>3962</v>
      </c>
      <c r="AC716" s="17" t="s">
        <v>36</v>
      </c>
      <c r="AD716" s="17" t="s">
        <v>36</v>
      </c>
      <c r="AE716" s="17" t="s">
        <v>4024</v>
      </c>
      <c r="AF716" s="17"/>
      <c r="AG716" s="17" t="s">
        <v>95</v>
      </c>
      <c r="AH716" s="17" t="s">
        <v>189</v>
      </c>
      <c r="AI716" s="17" t="s">
        <v>79</v>
      </c>
      <c r="AJ716" s="17" t="s">
        <v>380</v>
      </c>
      <c r="AK716" s="17" t="s">
        <v>115</v>
      </c>
      <c r="AL716" s="17" t="s">
        <v>381</v>
      </c>
      <c r="AM716" s="17" t="s">
        <v>81</v>
      </c>
      <c r="AN716" s="17" t="s">
        <v>4390</v>
      </c>
      <c r="AO716" s="17" t="s">
        <v>85</v>
      </c>
      <c r="AP716" s="17" t="s">
        <v>161</v>
      </c>
      <c r="AQ716" s="17"/>
      <c r="AR716" s="17"/>
      <c r="AS716" s="17"/>
    </row>
    <row r="717" spans="1:45" ht="15" customHeight="1" x14ac:dyDescent="0.15">
      <c r="A717" s="13">
        <v>716</v>
      </c>
      <c r="B717" s="69" t="s">
        <v>3198</v>
      </c>
      <c r="C717" s="67" t="s">
        <v>35</v>
      </c>
      <c r="D717" s="67" t="s">
        <v>36</v>
      </c>
      <c r="E717" s="67" t="s">
        <v>56</v>
      </c>
      <c r="F717" s="67" t="s">
        <v>56</v>
      </c>
      <c r="G717" s="67" t="s">
        <v>67</v>
      </c>
      <c r="H717" s="67" t="s">
        <v>40</v>
      </c>
      <c r="I717" s="67" t="s">
        <v>40</v>
      </c>
      <c r="J717" s="67" t="s">
        <v>44</v>
      </c>
      <c r="K717" s="67" t="s">
        <v>44</v>
      </c>
      <c r="L717" s="67" t="s">
        <v>41</v>
      </c>
      <c r="M717" s="67" t="s">
        <v>37</v>
      </c>
      <c r="N717" s="67" t="s">
        <v>43</v>
      </c>
      <c r="O717" s="67"/>
      <c r="P717" s="17" t="s">
        <v>379</v>
      </c>
      <c r="Q717" s="17" t="s">
        <v>3022</v>
      </c>
      <c r="R717" s="17" t="s">
        <v>2916</v>
      </c>
      <c r="S717" s="17" t="s">
        <v>77</v>
      </c>
      <c r="T717" s="17" t="s">
        <v>264</v>
      </c>
      <c r="U717" s="17" t="s">
        <v>79</v>
      </c>
      <c r="V717" s="17" t="s">
        <v>3345</v>
      </c>
      <c r="W717" s="17" t="s">
        <v>4164</v>
      </c>
      <c r="X717" s="17" t="s">
        <v>3474</v>
      </c>
      <c r="Y717" s="17" t="s">
        <v>4266</v>
      </c>
      <c r="Z717" s="17" t="s">
        <v>75</v>
      </c>
      <c r="AA717" s="17" t="s">
        <v>76</v>
      </c>
      <c r="AB717" s="17" t="s">
        <v>3962</v>
      </c>
      <c r="AC717" s="17" t="s">
        <v>36</v>
      </c>
      <c r="AD717" s="17" t="s">
        <v>36</v>
      </c>
      <c r="AE717" s="17" t="s">
        <v>4025</v>
      </c>
      <c r="AF717" s="17"/>
      <c r="AG717" s="17" t="s">
        <v>95</v>
      </c>
      <c r="AH717" s="17" t="s">
        <v>189</v>
      </c>
      <c r="AI717" s="17" t="s">
        <v>79</v>
      </c>
      <c r="AJ717" s="17" t="s">
        <v>380</v>
      </c>
      <c r="AK717" s="17" t="s">
        <v>115</v>
      </c>
      <c r="AL717" s="17" t="s">
        <v>381</v>
      </c>
      <c r="AM717" s="17" t="s">
        <v>81</v>
      </c>
      <c r="AN717" s="17" t="s">
        <v>4390</v>
      </c>
      <c r="AO717" s="17" t="s">
        <v>85</v>
      </c>
      <c r="AP717" s="17" t="s">
        <v>161</v>
      </c>
      <c r="AQ717" s="17"/>
      <c r="AR717" s="17"/>
      <c r="AS717" s="17"/>
    </row>
    <row r="718" spans="1:45" ht="15" customHeight="1" x14ac:dyDescent="0.15">
      <c r="A718" s="13">
        <v>717</v>
      </c>
      <c r="B718" s="69" t="s">
        <v>5190</v>
      </c>
      <c r="C718" s="67" t="s">
        <v>35</v>
      </c>
      <c r="D718" s="67" t="s">
        <v>36</v>
      </c>
      <c r="E718" s="67" t="s">
        <v>36</v>
      </c>
      <c r="F718" s="67" t="s">
        <v>56</v>
      </c>
      <c r="G718" s="67" t="s">
        <v>67</v>
      </c>
      <c r="H718" s="67" t="s">
        <v>40</v>
      </c>
      <c r="I718" s="67" t="s">
        <v>40</v>
      </c>
      <c r="J718" s="67" t="s">
        <v>44</v>
      </c>
      <c r="K718" s="67" t="s">
        <v>44</v>
      </c>
      <c r="L718" s="67" t="s">
        <v>41</v>
      </c>
      <c r="M718" s="67" t="s">
        <v>37</v>
      </c>
      <c r="N718" s="67" t="s">
        <v>43</v>
      </c>
      <c r="O718" s="67"/>
      <c r="P718" s="17" t="s">
        <v>379</v>
      </c>
      <c r="Q718" s="17" t="s">
        <v>3022</v>
      </c>
      <c r="R718" s="17" t="s">
        <v>2916</v>
      </c>
      <c r="S718" s="17" t="s">
        <v>77</v>
      </c>
      <c r="T718" s="17" t="s">
        <v>264</v>
      </c>
      <c r="U718" s="17" t="s">
        <v>79</v>
      </c>
      <c r="V718" s="17" t="s">
        <v>3345</v>
      </c>
      <c r="W718" s="17" t="s">
        <v>4160</v>
      </c>
      <c r="X718" s="17" t="s">
        <v>5327</v>
      </c>
      <c r="Y718" s="17" t="s">
        <v>4266</v>
      </c>
      <c r="Z718" s="17" t="s">
        <v>75</v>
      </c>
      <c r="AA718" s="17" t="s">
        <v>76</v>
      </c>
      <c r="AB718" s="17" t="s">
        <v>3962</v>
      </c>
      <c r="AC718" s="17" t="s">
        <v>36</v>
      </c>
      <c r="AD718" s="17" t="s">
        <v>36</v>
      </c>
      <c r="AE718" s="17" t="s">
        <v>4008</v>
      </c>
      <c r="AF718" s="17"/>
      <c r="AG718" s="17" t="s">
        <v>95</v>
      </c>
      <c r="AH718" s="17" t="s">
        <v>189</v>
      </c>
      <c r="AI718" s="17" t="s">
        <v>79</v>
      </c>
      <c r="AJ718" s="17" t="s">
        <v>380</v>
      </c>
      <c r="AK718" s="17" t="s">
        <v>115</v>
      </c>
      <c r="AL718" s="17" t="s">
        <v>381</v>
      </c>
      <c r="AM718" s="17" t="s">
        <v>81</v>
      </c>
      <c r="AN718" s="17" t="s">
        <v>4390</v>
      </c>
      <c r="AO718" s="17" t="s">
        <v>85</v>
      </c>
      <c r="AP718" s="17" t="s">
        <v>161</v>
      </c>
      <c r="AQ718" s="17"/>
      <c r="AR718" s="17"/>
      <c r="AS718" s="17"/>
    </row>
    <row r="719" spans="1:45" ht="15" customHeight="1" x14ac:dyDescent="0.15">
      <c r="A719" s="13">
        <v>718</v>
      </c>
      <c r="B719" s="69" t="s">
        <v>4951</v>
      </c>
      <c r="C719" s="67" t="s">
        <v>35</v>
      </c>
      <c r="D719" s="67" t="s">
        <v>36</v>
      </c>
      <c r="E719" s="67" t="s">
        <v>36</v>
      </c>
      <c r="F719" s="67" t="s">
        <v>56</v>
      </c>
      <c r="G719" s="67" t="s">
        <v>67</v>
      </c>
      <c r="H719" s="67" t="s">
        <v>40</v>
      </c>
      <c r="I719" s="67" t="s">
        <v>40</v>
      </c>
      <c r="J719" s="67" t="s">
        <v>44</v>
      </c>
      <c r="K719" s="67" t="s">
        <v>44</v>
      </c>
      <c r="L719" s="67" t="s">
        <v>41</v>
      </c>
      <c r="M719" s="67" t="s">
        <v>37</v>
      </c>
      <c r="N719" s="67" t="s">
        <v>43</v>
      </c>
      <c r="O719" s="67"/>
      <c r="P719" s="17" t="s">
        <v>379</v>
      </c>
      <c r="Q719" s="17" t="s">
        <v>3022</v>
      </c>
      <c r="R719" s="17" t="s">
        <v>2916</v>
      </c>
      <c r="S719" s="17" t="s">
        <v>77</v>
      </c>
      <c r="T719" s="17" t="s">
        <v>264</v>
      </c>
      <c r="U719" s="17" t="s">
        <v>79</v>
      </c>
      <c r="V719" s="17" t="s">
        <v>3345</v>
      </c>
      <c r="W719" s="17" t="s">
        <v>4160</v>
      </c>
      <c r="X719" s="17" t="s">
        <v>5328</v>
      </c>
      <c r="Y719" s="17" t="s">
        <v>4266</v>
      </c>
      <c r="Z719" s="17" t="s">
        <v>75</v>
      </c>
      <c r="AA719" s="17" t="s">
        <v>76</v>
      </c>
      <c r="AB719" s="17" t="s">
        <v>3962</v>
      </c>
      <c r="AC719" s="17" t="s">
        <v>36</v>
      </c>
      <c r="AD719" s="17" t="s">
        <v>36</v>
      </c>
      <c r="AE719" s="17" t="s">
        <v>4008</v>
      </c>
      <c r="AF719" s="17"/>
      <c r="AG719" s="17" t="s">
        <v>95</v>
      </c>
      <c r="AH719" s="17" t="s">
        <v>189</v>
      </c>
      <c r="AI719" s="17" t="s">
        <v>79</v>
      </c>
      <c r="AJ719" s="17" t="s">
        <v>380</v>
      </c>
      <c r="AK719" s="17" t="s">
        <v>115</v>
      </c>
      <c r="AL719" s="17" t="s">
        <v>381</v>
      </c>
      <c r="AM719" s="17" t="s">
        <v>81</v>
      </c>
      <c r="AN719" s="17" t="s">
        <v>4390</v>
      </c>
      <c r="AO719" s="17" t="s">
        <v>85</v>
      </c>
      <c r="AP719" s="17" t="s">
        <v>161</v>
      </c>
      <c r="AQ719" s="17"/>
      <c r="AR719" s="17"/>
      <c r="AS719" s="17"/>
    </row>
    <row r="720" spans="1:45" ht="15" customHeight="1" x14ac:dyDescent="0.15">
      <c r="A720" s="13">
        <v>719</v>
      </c>
      <c r="B720" s="69" t="s">
        <v>3985</v>
      </c>
      <c r="C720" s="67" t="s">
        <v>35</v>
      </c>
      <c r="D720" s="67" t="s">
        <v>36</v>
      </c>
      <c r="E720" s="67" t="s">
        <v>36</v>
      </c>
      <c r="F720" s="67" t="s">
        <v>56</v>
      </c>
      <c r="G720" s="67" t="s">
        <v>67</v>
      </c>
      <c r="H720" s="67" t="s">
        <v>40</v>
      </c>
      <c r="I720" s="67" t="s">
        <v>40</v>
      </c>
      <c r="J720" s="67" t="s">
        <v>44</v>
      </c>
      <c r="K720" s="67" t="s">
        <v>44</v>
      </c>
      <c r="L720" s="67" t="s">
        <v>41</v>
      </c>
      <c r="M720" s="67" t="s">
        <v>37</v>
      </c>
      <c r="N720" s="67" t="s">
        <v>43</v>
      </c>
      <c r="O720" s="67"/>
      <c r="P720" s="17" t="s">
        <v>379</v>
      </c>
      <c r="Q720" s="17" t="s">
        <v>3022</v>
      </c>
      <c r="R720" s="17" t="s">
        <v>2916</v>
      </c>
      <c r="S720" s="17" t="s">
        <v>77</v>
      </c>
      <c r="T720" s="17" t="s">
        <v>264</v>
      </c>
      <c r="U720" s="17" t="s">
        <v>79</v>
      </c>
      <c r="V720" s="17" t="s">
        <v>3345</v>
      </c>
      <c r="W720" s="17" t="s">
        <v>4160</v>
      </c>
      <c r="X720" s="17" t="s">
        <v>3986</v>
      </c>
      <c r="Y720" s="17" t="s">
        <v>4266</v>
      </c>
      <c r="Z720" s="17" t="s">
        <v>75</v>
      </c>
      <c r="AA720" s="17" t="s">
        <v>76</v>
      </c>
      <c r="AB720" s="17" t="s">
        <v>3962</v>
      </c>
      <c r="AC720" s="17" t="s">
        <v>36</v>
      </c>
      <c r="AD720" s="17" t="s">
        <v>36</v>
      </c>
      <c r="AE720" s="17" t="s">
        <v>4008</v>
      </c>
      <c r="AF720" s="17"/>
      <c r="AG720" s="17" t="s">
        <v>95</v>
      </c>
      <c r="AH720" s="17" t="s">
        <v>189</v>
      </c>
      <c r="AI720" s="17" t="s">
        <v>79</v>
      </c>
      <c r="AJ720" s="17" t="s">
        <v>380</v>
      </c>
      <c r="AK720" s="17" t="s">
        <v>115</v>
      </c>
      <c r="AL720" s="17" t="s">
        <v>381</v>
      </c>
      <c r="AM720" s="17" t="s">
        <v>81</v>
      </c>
      <c r="AN720" s="17" t="s">
        <v>4390</v>
      </c>
      <c r="AO720" s="17" t="s">
        <v>85</v>
      </c>
      <c r="AP720" s="17" t="s">
        <v>161</v>
      </c>
      <c r="AQ720" s="17"/>
      <c r="AR720" s="17"/>
      <c r="AS720" s="17"/>
    </row>
    <row r="721" spans="1:45" ht="15" customHeight="1" x14ac:dyDescent="0.15">
      <c r="A721" s="13">
        <v>720</v>
      </c>
      <c r="B721" s="69" t="s">
        <v>4167</v>
      </c>
      <c r="C721" s="67" t="s">
        <v>35</v>
      </c>
      <c r="D721" s="67" t="s">
        <v>36</v>
      </c>
      <c r="E721" s="67" t="s">
        <v>36</v>
      </c>
      <c r="F721" s="67" t="s">
        <v>66</v>
      </c>
      <c r="G721" s="67" t="s">
        <v>37</v>
      </c>
      <c r="H721" s="67" t="s">
        <v>42</v>
      </c>
      <c r="I721" s="67" t="s">
        <v>44</v>
      </c>
      <c r="J721" s="67" t="s">
        <v>87</v>
      </c>
      <c r="K721" s="67" t="s">
        <v>44</v>
      </c>
      <c r="L721" s="67" t="s">
        <v>40</v>
      </c>
      <c r="M721" s="67" t="s">
        <v>40</v>
      </c>
      <c r="N721" s="67" t="s">
        <v>38</v>
      </c>
      <c r="O721" s="67"/>
      <c r="P721" s="17" t="s">
        <v>4168</v>
      </c>
      <c r="Q721" s="17" t="s">
        <v>49</v>
      </c>
      <c r="R721" s="17" t="s">
        <v>4169</v>
      </c>
      <c r="S721" s="17" t="s">
        <v>57</v>
      </c>
      <c r="T721" s="17" t="s">
        <v>266</v>
      </c>
      <c r="U721" s="17" t="s">
        <v>3172</v>
      </c>
      <c r="V721" s="17" t="s">
        <v>1345</v>
      </c>
      <c r="W721" s="17"/>
      <c r="X721" s="17" t="s">
        <v>4170</v>
      </c>
      <c r="Y721" s="17" t="s">
        <v>4258</v>
      </c>
      <c r="Z721" s="17" t="s">
        <v>191</v>
      </c>
      <c r="AA721" s="17" t="s">
        <v>76</v>
      </c>
      <c r="AB721" s="17" t="s">
        <v>55</v>
      </c>
      <c r="AC721" s="17" t="s">
        <v>56</v>
      </c>
      <c r="AD721" s="17" t="s">
        <v>36</v>
      </c>
      <c r="AE721" s="17" t="s">
        <v>4171</v>
      </c>
      <c r="AF721" s="17"/>
      <c r="AG721" s="17" t="s">
        <v>144</v>
      </c>
      <c r="AH721" s="17" t="s">
        <v>189</v>
      </c>
      <c r="AI721" s="17" t="s">
        <v>270</v>
      </c>
      <c r="AJ721" s="17" t="s">
        <v>115</v>
      </c>
      <c r="AK721" s="17" t="s">
        <v>183</v>
      </c>
      <c r="AL721" s="17" t="s">
        <v>79</v>
      </c>
      <c r="AM721" s="17" t="s">
        <v>1346</v>
      </c>
      <c r="AN721" s="17" t="s">
        <v>2134</v>
      </c>
      <c r="AO721" s="17" t="s">
        <v>64</v>
      </c>
      <c r="AP721" s="17" t="s">
        <v>187</v>
      </c>
      <c r="AQ721" s="17"/>
      <c r="AR721" s="17"/>
      <c r="AS721" s="183"/>
    </row>
    <row r="722" spans="1:45" ht="15" customHeight="1" x14ac:dyDescent="0.15">
      <c r="A722" s="13">
        <v>721</v>
      </c>
      <c r="B722" s="69" t="s">
        <v>5092</v>
      </c>
      <c r="C722" s="67" t="s">
        <v>35</v>
      </c>
      <c r="D722" s="67" t="s">
        <v>36</v>
      </c>
      <c r="E722" s="67" t="s">
        <v>36</v>
      </c>
      <c r="F722" s="67" t="s">
        <v>56</v>
      </c>
      <c r="G722" s="67" t="s">
        <v>39</v>
      </c>
      <c r="H722" s="67" t="s">
        <v>38</v>
      </c>
      <c r="I722" s="67" t="s">
        <v>41</v>
      </c>
      <c r="J722" s="67" t="s">
        <v>43</v>
      </c>
      <c r="K722" s="67" t="s">
        <v>88</v>
      </c>
      <c r="L722" s="67" t="s">
        <v>88</v>
      </c>
      <c r="M722" s="67" t="s">
        <v>88</v>
      </c>
      <c r="N722" s="67" t="s">
        <v>39</v>
      </c>
      <c r="O722" s="67">
        <v>0</v>
      </c>
      <c r="P722" s="17" t="s">
        <v>130</v>
      </c>
      <c r="Q722" s="17" t="s">
        <v>582</v>
      </c>
      <c r="R722" s="17" t="s">
        <v>117</v>
      </c>
      <c r="S722" s="17" t="s">
        <v>364</v>
      </c>
      <c r="T722" s="17" t="s">
        <v>132</v>
      </c>
      <c r="U722" s="17" t="s">
        <v>429</v>
      </c>
      <c r="V722" s="17" t="s">
        <v>101</v>
      </c>
      <c r="W722" s="17">
        <v>0</v>
      </c>
      <c r="X722" s="17">
        <v>0</v>
      </c>
      <c r="Y722" s="17" t="s">
        <v>4231</v>
      </c>
      <c r="Z722" s="17" t="s">
        <v>191</v>
      </c>
      <c r="AA722" s="17" t="s">
        <v>76</v>
      </c>
      <c r="AB722" s="17" t="s">
        <v>126</v>
      </c>
      <c r="AC722" s="17" t="s">
        <v>56</v>
      </c>
      <c r="AD722" s="17" t="s">
        <v>36</v>
      </c>
      <c r="AE722" s="17"/>
      <c r="AF722" s="17"/>
      <c r="AG722" s="17" t="s">
        <v>3169</v>
      </c>
      <c r="AH722" s="17" t="s">
        <v>737</v>
      </c>
      <c r="AI722" s="17" t="s">
        <v>3240</v>
      </c>
      <c r="AJ722" s="17" t="s">
        <v>5038</v>
      </c>
      <c r="AK722" s="17" t="s">
        <v>835</v>
      </c>
      <c r="AL722" s="17" t="s">
        <v>4858</v>
      </c>
      <c r="AM722" s="17" t="s">
        <v>361</v>
      </c>
      <c r="AN722" s="17" t="s">
        <v>364</v>
      </c>
      <c r="AO722" s="17" t="s">
        <v>766</v>
      </c>
      <c r="AP722" s="17">
        <v>0</v>
      </c>
      <c r="AQ722" s="17">
        <v>0</v>
      </c>
      <c r="AR722" s="17">
        <v>0</v>
      </c>
      <c r="AS722" s="17"/>
    </row>
    <row r="723" spans="1:45" ht="15" customHeight="1" x14ac:dyDescent="0.15">
      <c r="A723" s="13">
        <v>722</v>
      </c>
      <c r="B723" s="69" t="s">
        <v>382</v>
      </c>
      <c r="C723" s="67" t="s">
        <v>35</v>
      </c>
      <c r="D723" s="67" t="s">
        <v>36</v>
      </c>
      <c r="E723" s="67" t="s">
        <v>56</v>
      </c>
      <c r="F723" s="67" t="s">
        <v>36</v>
      </c>
      <c r="G723" s="67" t="s">
        <v>67</v>
      </c>
      <c r="H723" s="67" t="s">
        <v>41</v>
      </c>
      <c r="I723" s="67" t="s">
        <v>40</v>
      </c>
      <c r="J723" s="67" t="s">
        <v>88</v>
      </c>
      <c r="K723" s="67" t="s">
        <v>44</v>
      </c>
      <c r="L723" s="67" t="s">
        <v>200</v>
      </c>
      <c r="M723" s="67" t="s">
        <v>37</v>
      </c>
      <c r="N723" s="67" t="s">
        <v>88</v>
      </c>
      <c r="O723" s="67" t="s">
        <v>45</v>
      </c>
      <c r="P723" s="17" t="s">
        <v>247</v>
      </c>
      <c r="Q723" s="17" t="s">
        <v>3022</v>
      </c>
      <c r="R723" s="17" t="s">
        <v>383</v>
      </c>
      <c r="S723" s="17" t="s">
        <v>77</v>
      </c>
      <c r="T723" s="17" t="s">
        <v>3346</v>
      </c>
      <c r="U723" s="17" t="s">
        <v>79</v>
      </c>
      <c r="V723" s="17" t="s">
        <v>198</v>
      </c>
      <c r="W723" s="17"/>
      <c r="X723" s="17"/>
      <c r="Y723" s="17" t="s">
        <v>4267</v>
      </c>
      <c r="Z723" s="17" t="s">
        <v>191</v>
      </c>
      <c r="AA723" s="17" t="s">
        <v>76</v>
      </c>
      <c r="AB723" s="17" t="s">
        <v>55</v>
      </c>
      <c r="AC723" s="17" t="s">
        <v>56</v>
      </c>
      <c r="AD723" s="17" t="s">
        <v>56</v>
      </c>
      <c r="AE723" s="17"/>
      <c r="AF723" s="17"/>
      <c r="AG723" s="17" t="s">
        <v>95</v>
      </c>
      <c r="AH723" s="17" t="s">
        <v>189</v>
      </c>
      <c r="AI723" s="17" t="s">
        <v>202</v>
      </c>
      <c r="AJ723" s="17" t="s">
        <v>206</v>
      </c>
      <c r="AK723" s="17" t="s">
        <v>115</v>
      </c>
      <c r="AL723" s="17" t="s">
        <v>384</v>
      </c>
      <c r="AM723" s="17" t="s">
        <v>385</v>
      </c>
      <c r="AN723" s="17" t="s">
        <v>386</v>
      </c>
      <c r="AO723" s="17" t="s">
        <v>85</v>
      </c>
      <c r="AP723" s="17" t="s">
        <v>161</v>
      </c>
      <c r="AQ723" s="17"/>
      <c r="AR723" s="17"/>
      <c r="AS723" s="17"/>
    </row>
    <row r="724" spans="1:45" ht="15" customHeight="1" x14ac:dyDescent="0.15">
      <c r="A724" s="13">
        <v>723</v>
      </c>
      <c r="B724" s="69" t="s">
        <v>387</v>
      </c>
      <c r="C724" s="67" t="s">
        <v>35</v>
      </c>
      <c r="D724" s="67" t="s">
        <v>36</v>
      </c>
      <c r="E724" s="67" t="s">
        <v>56</v>
      </c>
      <c r="F724" s="67" t="s">
        <v>56</v>
      </c>
      <c r="G724" s="67" t="s">
        <v>40</v>
      </c>
      <c r="H724" s="67" t="s">
        <v>37</v>
      </c>
      <c r="I724" s="67" t="s">
        <v>40</v>
      </c>
      <c r="J724" s="67" t="s">
        <v>44</v>
      </c>
      <c r="K724" s="67" t="s">
        <v>42</v>
      </c>
      <c r="L724" s="67" t="s">
        <v>44</v>
      </c>
      <c r="M724" s="67" t="s">
        <v>37</v>
      </c>
      <c r="N724" s="67" t="s">
        <v>39</v>
      </c>
      <c r="O724" s="67"/>
      <c r="P724" s="17" t="s">
        <v>934</v>
      </c>
      <c r="Q724" s="17" t="s">
        <v>72</v>
      </c>
      <c r="R724" s="17" t="s">
        <v>182</v>
      </c>
      <c r="S724" s="17" t="s">
        <v>79</v>
      </c>
      <c r="T724" s="17" t="s">
        <v>4165</v>
      </c>
      <c r="U724" s="17" t="s">
        <v>4161</v>
      </c>
      <c r="V724" s="17" t="s">
        <v>4641</v>
      </c>
      <c r="W724" s="17"/>
      <c r="X724" s="17"/>
      <c r="Y724" s="17" t="s">
        <v>4250</v>
      </c>
      <c r="Z724" s="17" t="s">
        <v>75</v>
      </c>
      <c r="AA724" s="17" t="s">
        <v>76</v>
      </c>
      <c r="AB724" s="17" t="s">
        <v>3962</v>
      </c>
      <c r="AC724" s="17" t="s">
        <v>56</v>
      </c>
      <c r="AD724" s="17" t="s">
        <v>56</v>
      </c>
      <c r="AE724" s="17"/>
      <c r="AF724" s="17"/>
      <c r="AG724" s="17" t="s">
        <v>115</v>
      </c>
      <c r="AH724" s="17" t="s">
        <v>154</v>
      </c>
      <c r="AI724" s="17" t="s">
        <v>307</v>
      </c>
      <c r="AJ724" s="17" t="s">
        <v>287</v>
      </c>
      <c r="AK724" s="17" t="s">
        <v>79</v>
      </c>
      <c r="AL724" s="17" t="s">
        <v>388</v>
      </c>
      <c r="AM724" s="17" t="s">
        <v>287</v>
      </c>
      <c r="AN724" s="17" t="s">
        <v>3760</v>
      </c>
      <c r="AO724" s="17" t="s">
        <v>161</v>
      </c>
      <c r="AP724" s="17" t="s">
        <v>161</v>
      </c>
      <c r="AQ724" s="17"/>
      <c r="AR724" s="17"/>
      <c r="AS724" s="17"/>
    </row>
    <row r="725" spans="1:45" ht="15" customHeight="1" x14ac:dyDescent="0.15">
      <c r="A725" s="13">
        <v>724</v>
      </c>
      <c r="B725" s="69" t="s">
        <v>5279</v>
      </c>
      <c r="C725" s="67" t="s">
        <v>35</v>
      </c>
      <c r="D725" s="67" t="s">
        <v>36</v>
      </c>
      <c r="E725" s="67" t="s">
        <v>56</v>
      </c>
      <c r="F725" s="67" t="s">
        <v>56</v>
      </c>
      <c r="G725" s="67" t="s">
        <v>40</v>
      </c>
      <c r="H725" s="67" t="s">
        <v>37</v>
      </c>
      <c r="I725" s="67" t="s">
        <v>40</v>
      </c>
      <c r="J725" s="67" t="s">
        <v>44</v>
      </c>
      <c r="K725" s="67" t="s">
        <v>42</v>
      </c>
      <c r="L725" s="67" t="s">
        <v>44</v>
      </c>
      <c r="M725" s="67" t="s">
        <v>37</v>
      </c>
      <c r="N725" s="67" t="s">
        <v>39</v>
      </c>
      <c r="O725" s="67"/>
      <c r="P725" s="17" t="s">
        <v>934</v>
      </c>
      <c r="Q725" s="17" t="s">
        <v>72</v>
      </c>
      <c r="R725" s="17" t="s">
        <v>182</v>
      </c>
      <c r="S725" s="17" t="s">
        <v>79</v>
      </c>
      <c r="T725" s="17" t="s">
        <v>4165</v>
      </c>
      <c r="U725" s="17" t="s">
        <v>4161</v>
      </c>
      <c r="V725" s="17" t="s">
        <v>4641</v>
      </c>
      <c r="W725" s="17"/>
      <c r="X725" s="17"/>
      <c r="Y725" s="17" t="s">
        <v>4250</v>
      </c>
      <c r="Z725" s="17" t="s">
        <v>75</v>
      </c>
      <c r="AA725" s="17" t="s">
        <v>76</v>
      </c>
      <c r="AB725" s="17" t="s">
        <v>3962</v>
      </c>
      <c r="AC725" s="17" t="s">
        <v>56</v>
      </c>
      <c r="AD725" s="17" t="s">
        <v>56</v>
      </c>
      <c r="AE725" s="17"/>
      <c r="AF725" s="17"/>
      <c r="AG725" s="17" t="s">
        <v>115</v>
      </c>
      <c r="AH725" s="17" t="s">
        <v>154</v>
      </c>
      <c r="AI725" s="17" t="s">
        <v>307</v>
      </c>
      <c r="AJ725" s="17" t="s">
        <v>287</v>
      </c>
      <c r="AK725" s="17" t="s">
        <v>79</v>
      </c>
      <c r="AL725" s="17" t="s">
        <v>388</v>
      </c>
      <c r="AM725" s="17" t="s">
        <v>287</v>
      </c>
      <c r="AN725" s="17" t="s">
        <v>3760</v>
      </c>
      <c r="AO725" s="17" t="s">
        <v>161</v>
      </c>
      <c r="AP725" s="17" t="s">
        <v>161</v>
      </c>
      <c r="AQ725" s="17"/>
      <c r="AR725" s="17"/>
      <c r="AS725" s="17"/>
    </row>
    <row r="726" spans="1:45" ht="15" customHeight="1" x14ac:dyDescent="0.15">
      <c r="A726" s="13">
        <v>725</v>
      </c>
      <c r="B726" s="69" t="s">
        <v>5021</v>
      </c>
      <c r="C726" s="8" t="s">
        <v>35</v>
      </c>
      <c r="D726" s="67" t="s">
        <v>56</v>
      </c>
      <c r="E726" s="67" t="s">
        <v>56</v>
      </c>
      <c r="F726" s="67" t="s">
        <v>66</v>
      </c>
      <c r="G726" s="67" t="s">
        <v>40</v>
      </c>
      <c r="H726" s="67" t="s">
        <v>37</v>
      </c>
      <c r="I726" s="67" t="s">
        <v>120</v>
      </c>
      <c r="J726" s="67" t="s">
        <v>41</v>
      </c>
      <c r="K726" s="67" t="s">
        <v>67</v>
      </c>
      <c r="L726" s="67" t="s">
        <v>43</v>
      </c>
      <c r="M726" s="67" t="s">
        <v>43</v>
      </c>
      <c r="N726" s="67" t="s">
        <v>87</v>
      </c>
      <c r="O726" s="67" t="s">
        <v>45</v>
      </c>
      <c r="P726" s="17" t="s">
        <v>2916</v>
      </c>
      <c r="Q726" s="17" t="s">
        <v>79</v>
      </c>
      <c r="R726" s="17" t="s">
        <v>916</v>
      </c>
      <c r="S726" s="17" t="s">
        <v>115</v>
      </c>
      <c r="T726" s="17" t="s">
        <v>381</v>
      </c>
      <c r="U726" s="17" t="s">
        <v>972</v>
      </c>
      <c r="V726" s="17" t="s">
        <v>558</v>
      </c>
      <c r="W726" s="17"/>
      <c r="X726" s="17" t="s">
        <v>5329</v>
      </c>
      <c r="Y726" s="17" t="s">
        <v>4273</v>
      </c>
      <c r="Z726" s="17" t="s">
        <v>96</v>
      </c>
      <c r="AA726" s="17" t="s">
        <v>76</v>
      </c>
      <c r="AB726" s="17" t="s">
        <v>126</v>
      </c>
      <c r="AC726" s="17" t="s">
        <v>56</v>
      </c>
      <c r="AD726" s="17" t="s">
        <v>56</v>
      </c>
      <c r="AE726" s="17"/>
      <c r="AF726" s="17"/>
      <c r="AG726" s="17" t="s">
        <v>131</v>
      </c>
      <c r="AH726" s="17" t="s">
        <v>95</v>
      </c>
      <c r="AI726" s="17" t="s">
        <v>57</v>
      </c>
      <c r="AJ726" s="17" t="s">
        <v>4390</v>
      </c>
      <c r="AK726" s="17" t="s">
        <v>500</v>
      </c>
      <c r="AL726" s="17" t="s">
        <v>988</v>
      </c>
      <c r="AM726" s="17" t="s">
        <v>478</v>
      </c>
      <c r="AN726" s="17" t="s">
        <v>557</v>
      </c>
      <c r="AO726" s="17" t="s">
        <v>161</v>
      </c>
      <c r="AP726" s="17" t="s">
        <v>975</v>
      </c>
      <c r="AQ726"/>
      <c r="AR726"/>
      <c r="AS726" s="17"/>
    </row>
    <row r="727" spans="1:45" ht="15" customHeight="1" x14ac:dyDescent="0.15">
      <c r="A727" s="13">
        <v>726</v>
      </c>
      <c r="B727" s="69" t="s">
        <v>389</v>
      </c>
      <c r="C727" s="67" t="s">
        <v>35</v>
      </c>
      <c r="D727" s="67" t="s">
        <v>36</v>
      </c>
      <c r="E727" s="67" t="s">
        <v>36</v>
      </c>
      <c r="F727" s="67" t="s">
        <v>36</v>
      </c>
      <c r="G727" s="67" t="s">
        <v>67</v>
      </c>
      <c r="H727" s="67" t="s">
        <v>44</v>
      </c>
      <c r="I727" s="67" t="s">
        <v>136</v>
      </c>
      <c r="J727" s="67" t="s">
        <v>44</v>
      </c>
      <c r="K727" s="67" t="s">
        <v>136</v>
      </c>
      <c r="L727" s="67" t="s">
        <v>88</v>
      </c>
      <c r="M727" s="67" t="s">
        <v>87</v>
      </c>
      <c r="N727" s="67" t="s">
        <v>88</v>
      </c>
      <c r="O727" s="67"/>
      <c r="P727" s="17" t="s">
        <v>390</v>
      </c>
      <c r="Q727" s="17" t="s">
        <v>95</v>
      </c>
      <c r="R727" s="17" t="s">
        <v>391</v>
      </c>
      <c r="S727" s="17" t="s">
        <v>103</v>
      </c>
      <c r="T727" s="17" t="s">
        <v>291</v>
      </c>
      <c r="U727" s="17" t="s">
        <v>392</v>
      </c>
      <c r="V727" s="17" t="s">
        <v>172</v>
      </c>
      <c r="W727" s="17" t="s">
        <v>4164</v>
      </c>
      <c r="X727" s="17" t="s">
        <v>3475</v>
      </c>
      <c r="Y727" s="17" t="s">
        <v>4238</v>
      </c>
      <c r="Z727" s="17" t="s">
        <v>75</v>
      </c>
      <c r="AA727" s="17" t="s">
        <v>76</v>
      </c>
      <c r="AB727" s="17" t="s">
        <v>55</v>
      </c>
      <c r="AC727" s="17" t="s">
        <v>56</v>
      </c>
      <c r="AD727" s="17" t="s">
        <v>36</v>
      </c>
      <c r="AE727" s="17" t="s">
        <v>4025</v>
      </c>
      <c r="AF727" s="17"/>
      <c r="AG727" s="17" t="s">
        <v>393</v>
      </c>
      <c r="AH727" s="17" t="s">
        <v>394</v>
      </c>
      <c r="AI727" s="17" t="s">
        <v>193</v>
      </c>
      <c r="AJ727" s="17" t="s">
        <v>395</v>
      </c>
      <c r="AK727" s="17" t="s">
        <v>396</v>
      </c>
      <c r="AL727" s="17" t="s">
        <v>397</v>
      </c>
      <c r="AM727" s="17" t="s">
        <v>289</v>
      </c>
      <c r="AN727" s="17" t="s">
        <v>398</v>
      </c>
      <c r="AO727" s="17" t="s">
        <v>399</v>
      </c>
      <c r="AP727" s="17" t="s">
        <v>2195</v>
      </c>
      <c r="AQ727" s="17"/>
      <c r="AR727" s="17"/>
      <c r="AS727" s="17"/>
    </row>
    <row r="728" spans="1:45" ht="15" customHeight="1" x14ac:dyDescent="0.15">
      <c r="A728" s="13">
        <v>727</v>
      </c>
      <c r="B728" s="69" t="s">
        <v>5191</v>
      </c>
      <c r="C728" s="67" t="s">
        <v>35</v>
      </c>
      <c r="D728" s="67" t="s">
        <v>36</v>
      </c>
      <c r="E728" s="67" t="s">
        <v>36</v>
      </c>
      <c r="F728" s="67" t="s">
        <v>36</v>
      </c>
      <c r="G728" s="67" t="s">
        <v>67</v>
      </c>
      <c r="H728" s="67" t="s">
        <v>44</v>
      </c>
      <c r="I728" s="67" t="s">
        <v>136</v>
      </c>
      <c r="J728" s="67" t="s">
        <v>44</v>
      </c>
      <c r="K728" s="67" t="s">
        <v>136</v>
      </c>
      <c r="L728" s="67" t="s">
        <v>88</v>
      </c>
      <c r="M728" s="67" t="s">
        <v>87</v>
      </c>
      <c r="N728" s="67" t="s">
        <v>88</v>
      </c>
      <c r="O728" s="67"/>
      <c r="P728" s="17" t="s">
        <v>390</v>
      </c>
      <c r="Q728" s="17" t="s">
        <v>95</v>
      </c>
      <c r="R728" s="17" t="s">
        <v>391</v>
      </c>
      <c r="S728" s="17" t="s">
        <v>103</v>
      </c>
      <c r="T728" s="17" t="s">
        <v>291</v>
      </c>
      <c r="U728" s="17" t="s">
        <v>392</v>
      </c>
      <c r="V728" s="17" t="s">
        <v>172</v>
      </c>
      <c r="W728" s="17" t="s">
        <v>4160</v>
      </c>
      <c r="X728" s="17" t="s">
        <v>5330</v>
      </c>
      <c r="Y728" s="17" t="s">
        <v>4238</v>
      </c>
      <c r="Z728" s="17" t="s">
        <v>75</v>
      </c>
      <c r="AA728" s="17" t="s">
        <v>76</v>
      </c>
      <c r="AB728" s="17" t="s">
        <v>55</v>
      </c>
      <c r="AC728" s="17" t="s">
        <v>56</v>
      </c>
      <c r="AD728" s="17" t="s">
        <v>36</v>
      </c>
      <c r="AE728" s="17" t="s">
        <v>4008</v>
      </c>
      <c r="AF728" s="17"/>
      <c r="AG728" s="17" t="s">
        <v>393</v>
      </c>
      <c r="AH728" s="17" t="s">
        <v>394</v>
      </c>
      <c r="AI728" s="17" t="s">
        <v>193</v>
      </c>
      <c r="AJ728" s="17" t="s">
        <v>395</v>
      </c>
      <c r="AK728" s="17" t="s">
        <v>396</v>
      </c>
      <c r="AL728" s="17" t="s">
        <v>397</v>
      </c>
      <c r="AM728" s="17" t="s">
        <v>289</v>
      </c>
      <c r="AN728" s="17" t="s">
        <v>398</v>
      </c>
      <c r="AO728" s="17" t="s">
        <v>399</v>
      </c>
      <c r="AP728" s="17" t="s">
        <v>2195</v>
      </c>
      <c r="AQ728" s="17"/>
      <c r="AR728" s="17"/>
      <c r="AS728" s="17"/>
    </row>
    <row r="729" spans="1:45" ht="15" customHeight="1" x14ac:dyDescent="0.15">
      <c r="A729" s="13">
        <v>728</v>
      </c>
      <c r="B729" t="s">
        <v>4905</v>
      </c>
      <c r="C729" s="184" t="s">
        <v>35</v>
      </c>
      <c r="D729" s="184" t="s">
        <v>36</v>
      </c>
      <c r="E729" s="184" t="s">
        <v>36</v>
      </c>
      <c r="F729" s="184" t="s">
        <v>36</v>
      </c>
      <c r="G729" s="184" t="s">
        <v>67</v>
      </c>
      <c r="H729" s="184" t="s">
        <v>44</v>
      </c>
      <c r="I729" s="184" t="s">
        <v>136</v>
      </c>
      <c r="J729" s="184" t="s">
        <v>44</v>
      </c>
      <c r="K729" s="184" t="s">
        <v>136</v>
      </c>
      <c r="L729" s="184" t="s">
        <v>88</v>
      </c>
      <c r="M729" s="184" t="s">
        <v>87</v>
      </c>
      <c r="N729" s="184" t="s">
        <v>88</v>
      </c>
      <c r="O729" s="184"/>
      <c r="P729" t="s">
        <v>390</v>
      </c>
      <c r="Q729" t="s">
        <v>95</v>
      </c>
      <c r="R729" t="s">
        <v>391</v>
      </c>
      <c r="S729" t="s">
        <v>103</v>
      </c>
      <c r="T729" t="s">
        <v>291</v>
      </c>
      <c r="U729" t="s">
        <v>392</v>
      </c>
      <c r="V729" t="s">
        <v>172</v>
      </c>
      <c r="W729" t="s">
        <v>4160</v>
      </c>
      <c r="X729" t="s">
        <v>3887</v>
      </c>
      <c r="Y729" t="s">
        <v>4238</v>
      </c>
      <c r="Z729" t="s">
        <v>75</v>
      </c>
      <c r="AA729" t="s">
        <v>76</v>
      </c>
      <c r="AB729" t="s">
        <v>55</v>
      </c>
      <c r="AC729" t="s">
        <v>56</v>
      </c>
      <c r="AD729" t="s">
        <v>36</v>
      </c>
      <c r="AE729" t="s">
        <v>4008</v>
      </c>
      <c r="AF729"/>
      <c r="AG729" t="s">
        <v>393</v>
      </c>
      <c r="AH729" t="s">
        <v>394</v>
      </c>
      <c r="AI729" t="s">
        <v>193</v>
      </c>
      <c r="AJ729" t="s">
        <v>395</v>
      </c>
      <c r="AK729" t="s">
        <v>396</v>
      </c>
      <c r="AL729" t="s">
        <v>397</v>
      </c>
      <c r="AM729" t="s">
        <v>289</v>
      </c>
      <c r="AN729" t="s">
        <v>398</v>
      </c>
      <c r="AO729" t="s">
        <v>399</v>
      </c>
      <c r="AP729" t="s">
        <v>2195</v>
      </c>
      <c r="AQ729" s="17"/>
      <c r="AR729" s="17"/>
      <c r="AS729" s="17"/>
    </row>
    <row r="730" spans="1:45" ht="15" customHeight="1" x14ac:dyDescent="0.15">
      <c r="A730" s="13">
        <v>729</v>
      </c>
      <c r="B730" s="69" t="s">
        <v>3886</v>
      </c>
      <c r="C730" s="67" t="s">
        <v>35</v>
      </c>
      <c r="D730" s="67" t="s">
        <v>36</v>
      </c>
      <c r="E730" s="67" t="s">
        <v>36</v>
      </c>
      <c r="F730" s="67" t="s">
        <v>36</v>
      </c>
      <c r="G730" s="67" t="s">
        <v>67</v>
      </c>
      <c r="H730" s="67" t="s">
        <v>44</v>
      </c>
      <c r="I730" s="67" t="s">
        <v>136</v>
      </c>
      <c r="J730" s="67" t="s">
        <v>44</v>
      </c>
      <c r="K730" s="67" t="s">
        <v>136</v>
      </c>
      <c r="L730" s="67" t="s">
        <v>88</v>
      </c>
      <c r="M730" s="67" t="s">
        <v>87</v>
      </c>
      <c r="N730" s="67" t="s">
        <v>88</v>
      </c>
      <c r="O730" s="67"/>
      <c r="P730" s="17" t="s">
        <v>390</v>
      </c>
      <c r="Q730" s="17" t="s">
        <v>95</v>
      </c>
      <c r="R730" s="17" t="s">
        <v>391</v>
      </c>
      <c r="S730" s="17" t="s">
        <v>103</v>
      </c>
      <c r="T730" s="17" t="s">
        <v>291</v>
      </c>
      <c r="U730" s="17" t="s">
        <v>392</v>
      </c>
      <c r="V730" s="17" t="s">
        <v>172</v>
      </c>
      <c r="W730" s="17" t="s">
        <v>4160</v>
      </c>
      <c r="X730" s="17" t="s">
        <v>3887</v>
      </c>
      <c r="Y730" s="17" t="s">
        <v>4238</v>
      </c>
      <c r="Z730" s="17" t="s">
        <v>75</v>
      </c>
      <c r="AA730" s="17" t="s">
        <v>76</v>
      </c>
      <c r="AB730" s="17" t="s">
        <v>55</v>
      </c>
      <c r="AC730" s="17" t="s">
        <v>56</v>
      </c>
      <c r="AD730" s="17" t="s">
        <v>36</v>
      </c>
      <c r="AE730" s="17" t="s">
        <v>4008</v>
      </c>
      <c r="AF730" s="17"/>
      <c r="AG730" s="17" t="s">
        <v>393</v>
      </c>
      <c r="AH730" s="17" t="s">
        <v>394</v>
      </c>
      <c r="AI730" s="17" t="s">
        <v>193</v>
      </c>
      <c r="AJ730" s="17" t="s">
        <v>395</v>
      </c>
      <c r="AK730" s="17" t="s">
        <v>396</v>
      </c>
      <c r="AL730" s="17" t="s">
        <v>397</v>
      </c>
      <c r="AM730" s="17" t="s">
        <v>289</v>
      </c>
      <c r="AN730" s="17" t="s">
        <v>398</v>
      </c>
      <c r="AO730" s="17" t="s">
        <v>399</v>
      </c>
      <c r="AP730" s="17" t="s">
        <v>2195</v>
      </c>
      <c r="AQ730" s="17"/>
      <c r="AR730" s="17"/>
      <c r="AS730" s="17"/>
    </row>
    <row r="731" spans="1:45" ht="15" customHeight="1" x14ac:dyDescent="0.15">
      <c r="A731" s="13">
        <v>730</v>
      </c>
      <c r="B731" s="69" t="s">
        <v>400</v>
      </c>
      <c r="C731" s="67" t="s">
        <v>35</v>
      </c>
      <c r="D731" s="67" t="s">
        <v>56</v>
      </c>
      <c r="E731" s="67" t="s">
        <v>36</v>
      </c>
      <c r="F731" s="67" t="s">
        <v>56</v>
      </c>
      <c r="G731" s="67" t="s">
        <v>44</v>
      </c>
      <c r="H731" s="67" t="s">
        <v>41</v>
      </c>
      <c r="I731" s="67" t="s">
        <v>44</v>
      </c>
      <c r="J731" s="67" t="s">
        <v>43</v>
      </c>
      <c r="K731" s="67" t="s">
        <v>41</v>
      </c>
      <c r="L731" s="67" t="s">
        <v>44</v>
      </c>
      <c r="M731" s="67" t="s">
        <v>43</v>
      </c>
      <c r="N731" s="67" t="s">
        <v>41</v>
      </c>
      <c r="O731" s="67"/>
      <c r="P731" s="17" t="s">
        <v>284</v>
      </c>
      <c r="Q731" s="17" t="s">
        <v>4641</v>
      </c>
      <c r="R731" s="17" t="s">
        <v>401</v>
      </c>
      <c r="S731" s="17" t="s">
        <v>287</v>
      </c>
      <c r="T731" s="17" t="s">
        <v>288</v>
      </c>
      <c r="U731" s="17" t="s">
        <v>402</v>
      </c>
      <c r="V731" s="17" t="s">
        <v>403</v>
      </c>
      <c r="W731" s="17"/>
      <c r="X731" s="17" t="s">
        <v>3476</v>
      </c>
      <c r="Y731" s="17" t="s">
        <v>4268</v>
      </c>
      <c r="Z731" s="17" t="s">
        <v>75</v>
      </c>
      <c r="AA731" s="17" t="s">
        <v>76</v>
      </c>
      <c r="AB731" s="17" t="s">
        <v>126</v>
      </c>
      <c r="AC731" s="17" t="s">
        <v>56</v>
      </c>
      <c r="AD731" s="17" t="s">
        <v>56</v>
      </c>
      <c r="AE731" s="17"/>
      <c r="AF731" s="17"/>
      <c r="AG731" s="17" t="s">
        <v>193</v>
      </c>
      <c r="AH731" s="17" t="s">
        <v>196</v>
      </c>
      <c r="AI731" s="17" t="s">
        <v>202</v>
      </c>
      <c r="AJ731" s="17" t="s">
        <v>291</v>
      </c>
      <c r="AK731" s="17" t="s">
        <v>193</v>
      </c>
      <c r="AL731" s="17" t="s">
        <v>404</v>
      </c>
      <c r="AM731" s="17" t="s">
        <v>405</v>
      </c>
      <c r="AN731" s="17" t="s">
        <v>406</v>
      </c>
      <c r="AO731" s="17" t="s">
        <v>295</v>
      </c>
      <c r="AP731" s="17" t="s">
        <v>464</v>
      </c>
      <c r="AQ731" s="17"/>
      <c r="AR731" s="17"/>
      <c r="AS731" s="17"/>
    </row>
    <row r="732" spans="1:45" ht="15" customHeight="1" x14ac:dyDescent="0.15">
      <c r="A732" s="13">
        <v>731</v>
      </c>
      <c r="B732" s="69" t="s">
        <v>3321</v>
      </c>
      <c r="C732" s="67" t="s">
        <v>35</v>
      </c>
      <c r="D732" s="67" t="s">
        <v>36</v>
      </c>
      <c r="E732" s="67" t="s">
        <v>36</v>
      </c>
      <c r="F732" s="67" t="s">
        <v>56</v>
      </c>
      <c r="G732" s="67" t="s">
        <v>136</v>
      </c>
      <c r="H732" s="67" t="s">
        <v>41</v>
      </c>
      <c r="I732" s="67" t="s">
        <v>40</v>
      </c>
      <c r="J732" s="67" t="s">
        <v>42</v>
      </c>
      <c r="K732" s="67" t="s">
        <v>39</v>
      </c>
      <c r="L732" s="67" t="s">
        <v>88</v>
      </c>
      <c r="M732" s="67" t="s">
        <v>67</v>
      </c>
      <c r="N732" s="67" t="s">
        <v>39</v>
      </c>
      <c r="O732" s="67" t="s">
        <v>45</v>
      </c>
      <c r="P732" s="17" t="s">
        <v>3322</v>
      </c>
      <c r="Q732" s="17" t="s">
        <v>2255</v>
      </c>
      <c r="R732" s="17" t="s">
        <v>79</v>
      </c>
      <c r="S732" s="17" t="s">
        <v>971</v>
      </c>
      <c r="T732" s="17" t="s">
        <v>3323</v>
      </c>
      <c r="U732" s="17" t="s">
        <v>115</v>
      </c>
      <c r="V732" s="17" t="s">
        <v>266</v>
      </c>
      <c r="W732" s="17"/>
      <c r="X732" s="17"/>
      <c r="Y732" s="17" t="s">
        <v>4269</v>
      </c>
      <c r="Z732" s="17" t="s">
        <v>191</v>
      </c>
      <c r="AA732" s="17" t="s">
        <v>76</v>
      </c>
      <c r="AB732" s="17" t="s">
        <v>3962</v>
      </c>
      <c r="AC732" s="17" t="s">
        <v>56</v>
      </c>
      <c r="AD732" s="17" t="s">
        <v>56</v>
      </c>
      <c r="AE732" s="17" t="s">
        <v>4026</v>
      </c>
      <c r="AF732" s="17"/>
      <c r="AG732" s="17" t="s">
        <v>338</v>
      </c>
      <c r="AH732" s="17" t="s">
        <v>1052</v>
      </c>
      <c r="AI732" s="17" t="s">
        <v>3084</v>
      </c>
      <c r="AJ732" s="17" t="s">
        <v>3324</v>
      </c>
      <c r="AK732" s="17" t="s">
        <v>131</v>
      </c>
      <c r="AL732" s="17" t="s">
        <v>95</v>
      </c>
      <c r="AM732" s="17" t="s">
        <v>270</v>
      </c>
      <c r="AN732" s="17" t="s">
        <v>984</v>
      </c>
      <c r="AO732" s="17" t="s">
        <v>1060</v>
      </c>
      <c r="AP732" s="17" t="s">
        <v>161</v>
      </c>
      <c r="AQ732" s="17"/>
      <c r="AR732" s="17"/>
      <c r="AS732" s="17"/>
    </row>
    <row r="733" spans="1:45" ht="15" customHeight="1" x14ac:dyDescent="0.15">
      <c r="A733" s="13">
        <v>732</v>
      </c>
      <c r="B733" s="69" t="s">
        <v>407</v>
      </c>
      <c r="C733" s="67" t="s">
        <v>35</v>
      </c>
      <c r="D733" s="67" t="s">
        <v>36</v>
      </c>
      <c r="E733" s="67" t="s">
        <v>56</v>
      </c>
      <c r="F733" s="67" t="s">
        <v>56</v>
      </c>
      <c r="G733" s="67" t="s">
        <v>42</v>
      </c>
      <c r="H733" s="67" t="s">
        <v>38</v>
      </c>
      <c r="I733" s="67" t="s">
        <v>37</v>
      </c>
      <c r="J733" s="67" t="s">
        <v>39</v>
      </c>
      <c r="K733" s="67" t="s">
        <v>120</v>
      </c>
      <c r="L733" s="67" t="s">
        <v>120</v>
      </c>
      <c r="M733" s="67" t="s">
        <v>136</v>
      </c>
      <c r="N733" s="67" t="s">
        <v>41</v>
      </c>
      <c r="O733" s="67" t="s">
        <v>45</v>
      </c>
      <c r="P733" s="17" t="s">
        <v>266</v>
      </c>
      <c r="Q733" s="17" t="s">
        <v>270</v>
      </c>
      <c r="R733" s="17" t="s">
        <v>408</v>
      </c>
      <c r="S733" s="17" t="s">
        <v>409</v>
      </c>
      <c r="T733" s="17" t="s">
        <v>410</v>
      </c>
      <c r="U733" s="17" t="s">
        <v>411</v>
      </c>
      <c r="V733" s="17" t="s">
        <v>412</v>
      </c>
      <c r="W733" s="17" t="s">
        <v>4157</v>
      </c>
      <c r="X733" s="17" t="s">
        <v>3477</v>
      </c>
      <c r="Y733" s="17" t="s">
        <v>4242</v>
      </c>
      <c r="Z733" s="17" t="s">
        <v>249</v>
      </c>
      <c r="AA733" s="17" t="s">
        <v>76</v>
      </c>
      <c r="AB733" s="17" t="s">
        <v>55</v>
      </c>
      <c r="AC733" s="17" t="s">
        <v>36</v>
      </c>
      <c r="AD733" s="17" t="s">
        <v>36</v>
      </c>
      <c r="AE733" s="17"/>
      <c r="AF733" s="17"/>
      <c r="AG733" s="17" t="s">
        <v>413</v>
      </c>
      <c r="AH733" s="17" t="s">
        <v>414</v>
      </c>
      <c r="AI733" s="17" t="s">
        <v>415</v>
      </c>
      <c r="AJ733" s="17" t="s">
        <v>416</v>
      </c>
      <c r="AK733" s="17" t="s">
        <v>131</v>
      </c>
      <c r="AL733" s="17" t="s">
        <v>338</v>
      </c>
      <c r="AM733" s="17" t="s">
        <v>417</v>
      </c>
      <c r="AN733" s="17" t="s">
        <v>196</v>
      </c>
      <c r="AO733" s="17" t="s">
        <v>418</v>
      </c>
      <c r="AP733" s="17" t="s">
        <v>806</v>
      </c>
      <c r="AQ733" s="17"/>
      <c r="AR733" s="17"/>
      <c r="AS733" s="17"/>
    </row>
    <row r="734" spans="1:45" ht="15" customHeight="1" x14ac:dyDescent="0.15">
      <c r="A734" s="13">
        <v>733</v>
      </c>
      <c r="B734" s="69" t="s">
        <v>2957</v>
      </c>
      <c r="C734" s="67" t="s">
        <v>35</v>
      </c>
      <c r="D734" s="67" t="s">
        <v>56</v>
      </c>
      <c r="E734" s="67" t="s">
        <v>56</v>
      </c>
      <c r="F734" s="67" t="s">
        <v>56</v>
      </c>
      <c r="G734" s="67" t="s">
        <v>37</v>
      </c>
      <c r="H734" s="67" t="s">
        <v>38</v>
      </c>
      <c r="I734" s="67" t="s">
        <v>40</v>
      </c>
      <c r="J734" s="67" t="s">
        <v>42</v>
      </c>
      <c r="K734" s="67" t="s">
        <v>43</v>
      </c>
      <c r="L734" s="67" t="s">
        <v>40</v>
      </c>
      <c r="M734" s="67" t="s">
        <v>44</v>
      </c>
      <c r="N734" s="67" t="s">
        <v>39</v>
      </c>
      <c r="O734" s="67" t="s">
        <v>45</v>
      </c>
      <c r="P734" s="17" t="s">
        <v>2958</v>
      </c>
      <c r="Q734" s="17" t="s">
        <v>420</v>
      </c>
      <c r="R734" s="17" t="s">
        <v>216</v>
      </c>
      <c r="S734" s="17" t="s">
        <v>137</v>
      </c>
      <c r="T734" s="17" t="s">
        <v>421</v>
      </c>
      <c r="U734" s="17" t="s">
        <v>222</v>
      </c>
      <c r="V734" s="17" t="s">
        <v>266</v>
      </c>
      <c r="W734" s="17" t="s">
        <v>4172</v>
      </c>
      <c r="X734" s="17" t="s">
        <v>3478</v>
      </c>
      <c r="Y734" s="17" t="s">
        <v>4268</v>
      </c>
      <c r="Z734" s="17" t="s">
        <v>191</v>
      </c>
      <c r="AA734" s="17" t="s">
        <v>54</v>
      </c>
      <c r="AB734" s="17" t="s">
        <v>55</v>
      </c>
      <c r="AC734" s="17" t="s">
        <v>36</v>
      </c>
      <c r="AD734" s="17" t="s">
        <v>56</v>
      </c>
      <c r="AE734" s="17"/>
      <c r="AF734" s="17"/>
      <c r="AG734" s="17" t="s">
        <v>3438</v>
      </c>
      <c r="AH734" s="17" t="s">
        <v>422</v>
      </c>
      <c r="AI734" s="17" t="s">
        <v>423</v>
      </c>
      <c r="AJ734" s="17" t="s">
        <v>256</v>
      </c>
      <c r="AK734" s="17" t="s">
        <v>79</v>
      </c>
      <c r="AL734" s="17" t="s">
        <v>82</v>
      </c>
      <c r="AM734" s="17" t="s">
        <v>270</v>
      </c>
      <c r="AN734" s="17" t="s">
        <v>984</v>
      </c>
      <c r="AO734" s="17" t="s">
        <v>64</v>
      </c>
      <c r="AP734" s="17" t="s">
        <v>161</v>
      </c>
      <c r="AQ734" s="17"/>
      <c r="AR734" s="17"/>
      <c r="AS734" s="17"/>
    </row>
    <row r="735" spans="1:45" ht="15" customHeight="1" x14ac:dyDescent="0.15">
      <c r="A735" s="13">
        <v>734</v>
      </c>
      <c r="B735" s="69" t="s">
        <v>3272</v>
      </c>
      <c r="C735" s="67" t="s">
        <v>35</v>
      </c>
      <c r="D735" s="67" t="s">
        <v>36</v>
      </c>
      <c r="E735" s="67" t="s">
        <v>36</v>
      </c>
      <c r="F735" s="67" t="s">
        <v>56</v>
      </c>
      <c r="G735" s="67" t="s">
        <v>40</v>
      </c>
      <c r="H735" s="67" t="s">
        <v>37</v>
      </c>
      <c r="I735" s="67" t="s">
        <v>120</v>
      </c>
      <c r="J735" s="67" t="s">
        <v>38</v>
      </c>
      <c r="K735" s="67" t="s">
        <v>67</v>
      </c>
      <c r="L735" s="67" t="s">
        <v>43</v>
      </c>
      <c r="M735" s="67" t="s">
        <v>41</v>
      </c>
      <c r="N735" s="67" t="s">
        <v>87</v>
      </c>
      <c r="O735" s="67"/>
      <c r="P735" s="17" t="s">
        <v>2916</v>
      </c>
      <c r="Q735" s="17" t="s">
        <v>79</v>
      </c>
      <c r="R735" s="17" t="s">
        <v>3761</v>
      </c>
      <c r="S735" s="17" t="s">
        <v>115</v>
      </c>
      <c r="T735" s="17" t="s">
        <v>381</v>
      </c>
      <c r="U735" s="17" t="s">
        <v>916</v>
      </c>
      <c r="V735" s="17" t="s">
        <v>917</v>
      </c>
      <c r="W735" s="17"/>
      <c r="X735" s="17" t="s">
        <v>3479</v>
      </c>
      <c r="Y735" s="17" t="s">
        <v>4270</v>
      </c>
      <c r="Z735" s="17" t="s">
        <v>53</v>
      </c>
      <c r="AA735" s="17" t="s">
        <v>54</v>
      </c>
      <c r="AB735" s="17" t="s">
        <v>126</v>
      </c>
      <c r="AC735" s="17" t="s">
        <v>56</v>
      </c>
      <c r="AD735" s="17" t="s">
        <v>36</v>
      </c>
      <c r="AE735" s="17" t="s">
        <v>4027</v>
      </c>
      <c r="AF735" s="17"/>
      <c r="AG735" s="17" t="s">
        <v>131</v>
      </c>
      <c r="AH735" s="17" t="s">
        <v>95</v>
      </c>
      <c r="AI735" s="17" t="s">
        <v>57</v>
      </c>
      <c r="AJ735" s="17" t="s">
        <v>4390</v>
      </c>
      <c r="AK735" s="17" t="s">
        <v>972</v>
      </c>
      <c r="AL735" s="17" t="s">
        <v>558</v>
      </c>
      <c r="AM735" s="17" t="s">
        <v>1359</v>
      </c>
      <c r="AN735" s="17" t="s">
        <v>1360</v>
      </c>
      <c r="AO735" s="17" t="s">
        <v>161</v>
      </c>
      <c r="AP735" s="17" t="s">
        <v>975</v>
      </c>
      <c r="AQ735" s="17"/>
      <c r="AR735" s="17"/>
      <c r="AS735" s="183"/>
    </row>
    <row r="736" spans="1:45" ht="15" customHeight="1" x14ac:dyDescent="0.15">
      <c r="A736" s="13">
        <v>735</v>
      </c>
      <c r="B736" s="69" t="s">
        <v>5331</v>
      </c>
      <c r="C736" s="67" t="s">
        <v>35</v>
      </c>
      <c r="D736" s="67" t="s">
        <v>36</v>
      </c>
      <c r="E736" s="67" t="s">
        <v>36</v>
      </c>
      <c r="F736" s="67" t="s">
        <v>56</v>
      </c>
      <c r="G736" s="67" t="s">
        <v>40</v>
      </c>
      <c r="H736" s="67" t="s">
        <v>37</v>
      </c>
      <c r="I736" s="67" t="s">
        <v>120</v>
      </c>
      <c r="J736" s="67" t="s">
        <v>38</v>
      </c>
      <c r="K736" s="67" t="s">
        <v>67</v>
      </c>
      <c r="L736" s="67" t="s">
        <v>43</v>
      </c>
      <c r="M736" s="67" t="s">
        <v>41</v>
      </c>
      <c r="N736" s="67" t="s">
        <v>87</v>
      </c>
      <c r="O736" s="67" t="s">
        <v>45</v>
      </c>
      <c r="P736" s="17" t="s">
        <v>2916</v>
      </c>
      <c r="Q736" s="17" t="s">
        <v>79</v>
      </c>
      <c r="R736" s="17" t="s">
        <v>3761</v>
      </c>
      <c r="S736" s="17" t="s">
        <v>115</v>
      </c>
      <c r="T736" s="17" t="s">
        <v>381</v>
      </c>
      <c r="U736" s="17" t="s">
        <v>916</v>
      </c>
      <c r="V736" s="17" t="s">
        <v>917</v>
      </c>
      <c r="W736" s="17" t="s">
        <v>4160</v>
      </c>
      <c r="X736" s="17" t="s">
        <v>5332</v>
      </c>
      <c r="Y736" s="17" t="s">
        <v>4245</v>
      </c>
      <c r="Z736" s="17" t="s">
        <v>53</v>
      </c>
      <c r="AA736" s="17" t="s">
        <v>54</v>
      </c>
      <c r="AB736" s="17" t="s">
        <v>126</v>
      </c>
      <c r="AC736" s="17" t="s">
        <v>56</v>
      </c>
      <c r="AD736" s="17" t="s">
        <v>36</v>
      </c>
      <c r="AE736" s="17" t="s">
        <v>4028</v>
      </c>
      <c r="AF736" s="17"/>
      <c r="AG736" s="17" t="s">
        <v>131</v>
      </c>
      <c r="AH736" s="17" t="s">
        <v>95</v>
      </c>
      <c r="AI736" s="17" t="s">
        <v>57</v>
      </c>
      <c r="AJ736" s="17" t="s">
        <v>4390</v>
      </c>
      <c r="AK736" s="17" t="s">
        <v>972</v>
      </c>
      <c r="AL736" s="17" t="s">
        <v>558</v>
      </c>
      <c r="AM736" s="17" t="s">
        <v>1359</v>
      </c>
      <c r="AN736" s="17" t="s">
        <v>1360</v>
      </c>
      <c r="AO736" s="17" t="s">
        <v>161</v>
      </c>
      <c r="AP736" s="17" t="s">
        <v>975</v>
      </c>
      <c r="AQ736" s="17"/>
      <c r="AR736" s="17"/>
      <c r="AS736" s="17"/>
    </row>
    <row r="737" spans="1:45" ht="15" customHeight="1" x14ac:dyDescent="0.15">
      <c r="A737" s="13">
        <v>736</v>
      </c>
      <c r="B737" s="69" t="s">
        <v>3821</v>
      </c>
      <c r="C737" s="67" t="s">
        <v>35</v>
      </c>
      <c r="D737" s="67" t="s">
        <v>36</v>
      </c>
      <c r="E737" s="67" t="s">
        <v>36</v>
      </c>
      <c r="F737" s="67" t="s">
        <v>56</v>
      </c>
      <c r="G737" s="67" t="s">
        <v>40</v>
      </c>
      <c r="H737" s="67" t="s">
        <v>37</v>
      </c>
      <c r="I737" s="67" t="s">
        <v>120</v>
      </c>
      <c r="J737" s="67" t="s">
        <v>38</v>
      </c>
      <c r="K737" s="67" t="s">
        <v>67</v>
      </c>
      <c r="L737" s="67" t="s">
        <v>43</v>
      </c>
      <c r="M737" s="67" t="s">
        <v>41</v>
      </c>
      <c r="N737" s="67" t="s">
        <v>87</v>
      </c>
      <c r="O737" s="67" t="s">
        <v>45</v>
      </c>
      <c r="P737" s="17" t="s">
        <v>2916</v>
      </c>
      <c r="Q737" s="17" t="s">
        <v>79</v>
      </c>
      <c r="R737" s="17" t="s">
        <v>3761</v>
      </c>
      <c r="S737" s="17" t="s">
        <v>115</v>
      </c>
      <c r="T737" s="17" t="s">
        <v>381</v>
      </c>
      <c r="U737" s="17" t="s">
        <v>916</v>
      </c>
      <c r="V737" s="17" t="s">
        <v>917</v>
      </c>
      <c r="W737" s="17" t="s">
        <v>4160</v>
      </c>
      <c r="X737" s="17" t="s">
        <v>3822</v>
      </c>
      <c r="Y737" s="17" t="s">
        <v>4245</v>
      </c>
      <c r="Z737" s="17" t="s">
        <v>53</v>
      </c>
      <c r="AA737" s="17" t="s">
        <v>54</v>
      </c>
      <c r="AB737" s="17" t="s">
        <v>126</v>
      </c>
      <c r="AC737" s="17" t="s">
        <v>56</v>
      </c>
      <c r="AD737" s="17" t="s">
        <v>36</v>
      </c>
      <c r="AE737" s="17" t="s">
        <v>4028</v>
      </c>
      <c r="AF737" s="17"/>
      <c r="AG737" s="17" t="s">
        <v>131</v>
      </c>
      <c r="AH737" s="17" t="s">
        <v>95</v>
      </c>
      <c r="AI737" s="17" t="s">
        <v>57</v>
      </c>
      <c r="AJ737" s="17" t="s">
        <v>4390</v>
      </c>
      <c r="AK737" s="17" t="s">
        <v>972</v>
      </c>
      <c r="AL737" s="17" t="s">
        <v>558</v>
      </c>
      <c r="AM737" s="17" t="s">
        <v>1359</v>
      </c>
      <c r="AN737" s="17" t="s">
        <v>1360</v>
      </c>
      <c r="AO737" s="17" t="s">
        <v>161</v>
      </c>
      <c r="AP737" s="17" t="s">
        <v>975</v>
      </c>
      <c r="AQ737" s="17"/>
      <c r="AR737" s="17"/>
      <c r="AS737" s="17"/>
    </row>
    <row r="738" spans="1:45" ht="15" customHeight="1" x14ac:dyDescent="0.15">
      <c r="A738" s="13">
        <v>737</v>
      </c>
      <c r="B738" s="69" t="s">
        <v>4754</v>
      </c>
      <c r="C738" s="67" t="s">
        <v>35</v>
      </c>
      <c r="D738" s="67" t="s">
        <v>36</v>
      </c>
      <c r="E738" s="67" t="s">
        <v>56</v>
      </c>
      <c r="F738" s="67" t="s">
        <v>56</v>
      </c>
      <c r="G738" s="67" t="s">
        <v>67</v>
      </c>
      <c r="H738" s="67" t="s">
        <v>42</v>
      </c>
      <c r="I738" s="67" t="s">
        <v>37</v>
      </c>
      <c r="J738" s="67" t="s">
        <v>37</v>
      </c>
      <c r="K738" s="67" t="s">
        <v>40</v>
      </c>
      <c r="L738" s="67" t="s">
        <v>38</v>
      </c>
      <c r="M738" s="67" t="s">
        <v>4182</v>
      </c>
      <c r="N738" s="67" t="s">
        <v>4182</v>
      </c>
      <c r="O738" s="67"/>
      <c r="P738" s="17" t="s">
        <v>1253</v>
      </c>
      <c r="Q738" s="17" t="s">
        <v>1075</v>
      </c>
      <c r="R738" s="17" t="s">
        <v>649</v>
      </c>
      <c r="S738" s="17" t="s">
        <v>247</v>
      </c>
      <c r="T738" s="17" t="s">
        <v>1254</v>
      </c>
      <c r="U738" s="17" t="s">
        <v>137</v>
      </c>
      <c r="V738" s="17" t="s">
        <v>653</v>
      </c>
      <c r="W738" s="17"/>
      <c r="X738" s="17" t="s">
        <v>4755</v>
      </c>
      <c r="Y738" s="17" t="s">
        <v>4243</v>
      </c>
      <c r="Z738" s="17" t="s">
        <v>53</v>
      </c>
      <c r="AA738" s="17" t="s">
        <v>76</v>
      </c>
      <c r="AB738" s="17" t="s">
        <v>55</v>
      </c>
      <c r="AC738" s="17" t="s">
        <v>56</v>
      </c>
      <c r="AD738" s="17" t="s">
        <v>36</v>
      </c>
      <c r="AE738" s="17"/>
      <c r="AF738" s="17"/>
      <c r="AG738" s="17" t="s">
        <v>3022</v>
      </c>
      <c r="AH738" s="17" t="s">
        <v>383</v>
      </c>
      <c r="AI738" s="17" t="s">
        <v>266</v>
      </c>
      <c r="AJ738" s="17" t="s">
        <v>1255</v>
      </c>
      <c r="AK738" s="17" t="s">
        <v>3438</v>
      </c>
      <c r="AL738" s="17" t="s">
        <v>264</v>
      </c>
      <c r="AM738" s="17" t="s">
        <v>49</v>
      </c>
      <c r="AN738" s="17" t="s">
        <v>4161</v>
      </c>
      <c r="AO738" s="17" t="s">
        <v>85</v>
      </c>
      <c r="AP738" s="17" t="s">
        <v>64</v>
      </c>
      <c r="AQ738" s="17"/>
      <c r="AR738" s="17"/>
      <c r="AS738" s="17"/>
    </row>
    <row r="739" spans="1:45" ht="15" customHeight="1" x14ac:dyDescent="0.15">
      <c r="A739" s="13">
        <v>738</v>
      </c>
      <c r="B739" s="69" t="s">
        <v>419</v>
      </c>
      <c r="C739" s="67" t="s">
        <v>35</v>
      </c>
      <c r="D739" s="67" t="s">
        <v>36</v>
      </c>
      <c r="E739" s="67" t="s">
        <v>36</v>
      </c>
      <c r="F739" s="67" t="s">
        <v>56</v>
      </c>
      <c r="G739" s="67" t="s">
        <v>37</v>
      </c>
      <c r="H739" s="67" t="s">
        <v>43</v>
      </c>
      <c r="I739" s="67" t="s">
        <v>38</v>
      </c>
      <c r="J739" s="67" t="s">
        <v>40</v>
      </c>
      <c r="K739" s="67" t="s">
        <v>42</v>
      </c>
      <c r="L739" s="67" t="s">
        <v>40</v>
      </c>
      <c r="M739" s="67" t="s">
        <v>39</v>
      </c>
      <c r="N739" s="67" t="s">
        <v>44</v>
      </c>
      <c r="O739" s="67" t="s">
        <v>45</v>
      </c>
      <c r="P739" s="17" t="s">
        <v>420</v>
      </c>
      <c r="Q739" s="17" t="s">
        <v>137</v>
      </c>
      <c r="R739" s="17" t="s">
        <v>421</v>
      </c>
      <c r="S739" s="17" t="s">
        <v>3438</v>
      </c>
      <c r="T739" s="17" t="s">
        <v>422</v>
      </c>
      <c r="U739" s="17" t="s">
        <v>423</v>
      </c>
      <c r="V739" s="17" t="s">
        <v>256</v>
      </c>
      <c r="W739" s="17"/>
      <c r="X739" s="17" t="s">
        <v>3480</v>
      </c>
      <c r="Y739" s="17" t="s">
        <v>4269</v>
      </c>
      <c r="Z739" s="17" t="s">
        <v>191</v>
      </c>
      <c r="AA739" s="17" t="s">
        <v>76</v>
      </c>
      <c r="AB739" s="17" t="s">
        <v>3962</v>
      </c>
      <c r="AC739" s="17" t="s">
        <v>56</v>
      </c>
      <c r="AD739" s="17" t="s">
        <v>66</v>
      </c>
      <c r="AE739" s="17" t="s">
        <v>4029</v>
      </c>
      <c r="AF739" s="17"/>
      <c r="AG739" s="17" t="s">
        <v>57</v>
      </c>
      <c r="AH739" s="17" t="s">
        <v>4520</v>
      </c>
      <c r="AI739" s="17" t="s">
        <v>424</v>
      </c>
      <c r="AJ739" s="17" t="s">
        <v>256</v>
      </c>
      <c r="AK739" s="17" t="s">
        <v>425</v>
      </c>
      <c r="AL739" s="17" t="s">
        <v>141</v>
      </c>
      <c r="AM739" s="17" t="s">
        <v>79</v>
      </c>
      <c r="AN739" s="17" t="s">
        <v>426</v>
      </c>
      <c r="AO739" s="17" t="s">
        <v>64</v>
      </c>
      <c r="AP739" s="17" t="s">
        <v>621</v>
      </c>
      <c r="AQ739"/>
      <c r="AR739"/>
      <c r="AS739" s="17"/>
    </row>
    <row r="740" spans="1:45" ht="15" customHeight="1" x14ac:dyDescent="0.15">
      <c r="A740" s="13">
        <v>739</v>
      </c>
      <c r="B740" s="69" t="s">
        <v>427</v>
      </c>
      <c r="C740" s="67" t="s">
        <v>35</v>
      </c>
      <c r="D740" s="67" t="s">
        <v>36</v>
      </c>
      <c r="E740" s="67" t="s">
        <v>36</v>
      </c>
      <c r="F740" s="67" t="s">
        <v>56</v>
      </c>
      <c r="G740" s="67" t="s">
        <v>37</v>
      </c>
      <c r="H740" s="67" t="s">
        <v>43</v>
      </c>
      <c r="I740" s="67" t="s">
        <v>38</v>
      </c>
      <c r="J740" s="67" t="s">
        <v>40</v>
      </c>
      <c r="K740" s="67" t="s">
        <v>42</v>
      </c>
      <c r="L740" s="67" t="s">
        <v>40</v>
      </c>
      <c r="M740" s="67" t="s">
        <v>39</v>
      </c>
      <c r="N740" s="67" t="s">
        <v>44</v>
      </c>
      <c r="O740" s="67" t="s">
        <v>45</v>
      </c>
      <c r="P740" s="17" t="s">
        <v>420</v>
      </c>
      <c r="Q740" s="17" t="s">
        <v>137</v>
      </c>
      <c r="R740" s="17" t="s">
        <v>421</v>
      </c>
      <c r="S740" s="17" t="s">
        <v>3438</v>
      </c>
      <c r="T740" s="17" t="s">
        <v>422</v>
      </c>
      <c r="U740" s="17" t="s">
        <v>423</v>
      </c>
      <c r="V740" s="17" t="s">
        <v>256</v>
      </c>
      <c r="W740" s="17" t="s">
        <v>4157</v>
      </c>
      <c r="X740" s="17" t="s">
        <v>3481</v>
      </c>
      <c r="Y740" s="17" t="s">
        <v>4269</v>
      </c>
      <c r="Z740" s="17" t="s">
        <v>191</v>
      </c>
      <c r="AA740" s="17" t="s">
        <v>76</v>
      </c>
      <c r="AB740" s="17" t="s">
        <v>3962</v>
      </c>
      <c r="AC740" s="17" t="s">
        <v>36</v>
      </c>
      <c r="AD740" s="17" t="s">
        <v>66</v>
      </c>
      <c r="AE740" s="17" t="s">
        <v>4030</v>
      </c>
      <c r="AF740" s="17"/>
      <c r="AG740" s="17" t="s">
        <v>57</v>
      </c>
      <c r="AH740" s="17" t="s">
        <v>4520</v>
      </c>
      <c r="AI740" s="17" t="s">
        <v>424</v>
      </c>
      <c r="AJ740" s="17" t="s">
        <v>256</v>
      </c>
      <c r="AK740" s="17" t="s">
        <v>425</v>
      </c>
      <c r="AL740" s="17" t="s">
        <v>141</v>
      </c>
      <c r="AM740" s="17" t="s">
        <v>79</v>
      </c>
      <c r="AN740" s="17" t="s">
        <v>426</v>
      </c>
      <c r="AO740" s="17" t="s">
        <v>64</v>
      </c>
      <c r="AP740" s="17" t="s">
        <v>621</v>
      </c>
      <c r="AQ740" s="17"/>
      <c r="AR740" s="17"/>
      <c r="AS740" s="17"/>
    </row>
    <row r="741" spans="1:45" ht="15" customHeight="1" x14ac:dyDescent="0.15">
      <c r="A741" s="13">
        <v>740</v>
      </c>
      <c r="B741" t="s">
        <v>4904</v>
      </c>
      <c r="C741" s="184" t="s">
        <v>35</v>
      </c>
      <c r="D741" s="184" t="s">
        <v>36</v>
      </c>
      <c r="E741" s="184" t="s">
        <v>36</v>
      </c>
      <c r="F741" s="184" t="s">
        <v>66</v>
      </c>
      <c r="G741" s="184" t="s">
        <v>37</v>
      </c>
      <c r="H741" s="184" t="s">
        <v>43</v>
      </c>
      <c r="I741" s="184" t="s">
        <v>38</v>
      </c>
      <c r="J741" s="184" t="s">
        <v>40</v>
      </c>
      <c r="K741" s="184" t="s">
        <v>42</v>
      </c>
      <c r="L741" s="184" t="s">
        <v>40</v>
      </c>
      <c r="M741" s="184" t="s">
        <v>39</v>
      </c>
      <c r="N741" s="184" t="s">
        <v>44</v>
      </c>
      <c r="O741" s="184" t="s">
        <v>45</v>
      </c>
      <c r="P741" t="s">
        <v>420</v>
      </c>
      <c r="Q741" t="s">
        <v>137</v>
      </c>
      <c r="R741" t="s">
        <v>421</v>
      </c>
      <c r="S741" t="s">
        <v>3438</v>
      </c>
      <c r="T741" t="s">
        <v>422</v>
      </c>
      <c r="U741" t="s">
        <v>423</v>
      </c>
      <c r="V741" t="s">
        <v>256</v>
      </c>
      <c r="W741" t="s">
        <v>4160</v>
      </c>
      <c r="X741" t="s">
        <v>4174</v>
      </c>
      <c r="Y741" t="s">
        <v>4269</v>
      </c>
      <c r="Z741" t="s">
        <v>191</v>
      </c>
      <c r="AA741" t="s">
        <v>76</v>
      </c>
      <c r="AB741" t="s">
        <v>3962</v>
      </c>
      <c r="AC741" t="s">
        <v>36</v>
      </c>
      <c r="AD741" t="s">
        <v>66</v>
      </c>
      <c r="AE741" t="s">
        <v>4070</v>
      </c>
      <c r="AF741"/>
      <c r="AG741" t="s">
        <v>57</v>
      </c>
      <c r="AH741" t="s">
        <v>4520</v>
      </c>
      <c r="AI741" t="s">
        <v>424</v>
      </c>
      <c r="AJ741" t="s">
        <v>256</v>
      </c>
      <c r="AK741" t="s">
        <v>425</v>
      </c>
      <c r="AL741" t="s">
        <v>141</v>
      </c>
      <c r="AM741" t="s">
        <v>79</v>
      </c>
      <c r="AN741" t="s">
        <v>426</v>
      </c>
      <c r="AO741" t="s">
        <v>64</v>
      </c>
      <c r="AP741" t="s">
        <v>621</v>
      </c>
      <c r="AQ741" s="17"/>
      <c r="AR741" s="17"/>
      <c r="AS741" s="17"/>
    </row>
    <row r="742" spans="1:45" ht="15" customHeight="1" x14ac:dyDescent="0.15">
      <c r="A742" s="13">
        <v>741</v>
      </c>
      <c r="B742" s="69" t="s">
        <v>3353</v>
      </c>
      <c r="C742" s="67" t="s">
        <v>35</v>
      </c>
      <c r="D742" s="67" t="s">
        <v>36</v>
      </c>
      <c r="E742" s="67" t="s">
        <v>36</v>
      </c>
      <c r="F742" s="67" t="s">
        <v>56</v>
      </c>
      <c r="G742" s="67" t="s">
        <v>37</v>
      </c>
      <c r="H742" s="67" t="s">
        <v>43</v>
      </c>
      <c r="I742" s="67" t="s">
        <v>38</v>
      </c>
      <c r="J742" s="67" t="s">
        <v>40</v>
      </c>
      <c r="K742" s="67" t="s">
        <v>42</v>
      </c>
      <c r="L742" s="67" t="s">
        <v>40</v>
      </c>
      <c r="M742" s="67" t="s">
        <v>39</v>
      </c>
      <c r="N742" s="67" t="s">
        <v>44</v>
      </c>
      <c r="O742" s="67" t="s">
        <v>45</v>
      </c>
      <c r="P742" s="17" t="s">
        <v>420</v>
      </c>
      <c r="Q742" s="17" t="s">
        <v>137</v>
      </c>
      <c r="R742" s="17" t="s">
        <v>421</v>
      </c>
      <c r="S742" s="17" t="s">
        <v>3438</v>
      </c>
      <c r="T742" s="17" t="s">
        <v>422</v>
      </c>
      <c r="U742" s="17" t="s">
        <v>423</v>
      </c>
      <c r="V742" s="17" t="s">
        <v>256</v>
      </c>
      <c r="W742" s="17" t="s">
        <v>4160</v>
      </c>
      <c r="X742" s="17" t="s">
        <v>3482</v>
      </c>
      <c r="Y742" s="17" t="s">
        <v>4269</v>
      </c>
      <c r="Z742" s="17" t="s">
        <v>191</v>
      </c>
      <c r="AA742" s="17" t="s">
        <v>76</v>
      </c>
      <c r="AB742" s="17" t="s">
        <v>3962</v>
      </c>
      <c r="AC742" s="17" t="s">
        <v>36</v>
      </c>
      <c r="AD742" s="17" t="s">
        <v>66</v>
      </c>
      <c r="AE742" s="17" t="s">
        <v>4008</v>
      </c>
      <c r="AF742" s="17"/>
      <c r="AG742" s="17" t="s">
        <v>57</v>
      </c>
      <c r="AH742" s="17" t="s">
        <v>4520</v>
      </c>
      <c r="AI742" s="17" t="s">
        <v>424</v>
      </c>
      <c r="AJ742" s="17" t="s">
        <v>256</v>
      </c>
      <c r="AK742" s="17" t="s">
        <v>425</v>
      </c>
      <c r="AL742" s="17" t="s">
        <v>141</v>
      </c>
      <c r="AM742" s="17" t="s">
        <v>79</v>
      </c>
      <c r="AN742" s="17" t="s">
        <v>426</v>
      </c>
      <c r="AO742" s="17" t="s">
        <v>64</v>
      </c>
      <c r="AP742" s="17" t="s">
        <v>621</v>
      </c>
      <c r="AQ742" s="17"/>
      <c r="AR742" s="17"/>
      <c r="AS742" s="17"/>
    </row>
    <row r="743" spans="1:45" ht="15" customHeight="1" x14ac:dyDescent="0.15">
      <c r="A743" s="13">
        <v>742</v>
      </c>
      <c r="B743" s="69" t="s">
        <v>4173</v>
      </c>
      <c r="C743" s="67" t="s">
        <v>35</v>
      </c>
      <c r="D743" s="67" t="s">
        <v>36</v>
      </c>
      <c r="E743" s="67" t="s">
        <v>36</v>
      </c>
      <c r="F743" s="67" t="s">
        <v>66</v>
      </c>
      <c r="G743" s="67" t="s">
        <v>37</v>
      </c>
      <c r="H743" s="67" t="s">
        <v>43</v>
      </c>
      <c r="I743" s="67" t="s">
        <v>38</v>
      </c>
      <c r="J743" s="67" t="s">
        <v>40</v>
      </c>
      <c r="K743" s="67" t="s">
        <v>42</v>
      </c>
      <c r="L743" s="67" t="s">
        <v>40</v>
      </c>
      <c r="M743" s="67" t="s">
        <v>39</v>
      </c>
      <c r="N743" s="67" t="s">
        <v>44</v>
      </c>
      <c r="O743" s="67" t="s">
        <v>45</v>
      </c>
      <c r="P743" s="17" t="s">
        <v>420</v>
      </c>
      <c r="Q743" s="17" t="s">
        <v>137</v>
      </c>
      <c r="R743" s="17" t="s">
        <v>421</v>
      </c>
      <c r="S743" s="17" t="s">
        <v>3438</v>
      </c>
      <c r="T743" s="17" t="s">
        <v>422</v>
      </c>
      <c r="U743" s="17" t="s">
        <v>423</v>
      </c>
      <c r="V743" s="17" t="s">
        <v>256</v>
      </c>
      <c r="W743" s="17" t="s">
        <v>4160</v>
      </c>
      <c r="X743" s="17" t="s">
        <v>4174</v>
      </c>
      <c r="Y743" s="17" t="s">
        <v>4269</v>
      </c>
      <c r="Z743" s="17" t="s">
        <v>191</v>
      </c>
      <c r="AA743" s="17" t="s">
        <v>76</v>
      </c>
      <c r="AB743" s="17" t="s">
        <v>3962</v>
      </c>
      <c r="AC743" s="17" t="s">
        <v>36</v>
      </c>
      <c r="AD743" s="17" t="s">
        <v>66</v>
      </c>
      <c r="AE743" s="17" t="s">
        <v>4070</v>
      </c>
      <c r="AF743" s="17"/>
      <c r="AG743" s="17" t="s">
        <v>57</v>
      </c>
      <c r="AH743" s="17" t="s">
        <v>4520</v>
      </c>
      <c r="AI743" s="17" t="s">
        <v>424</v>
      </c>
      <c r="AJ743" s="17" t="s">
        <v>256</v>
      </c>
      <c r="AK743" s="17" t="s">
        <v>425</v>
      </c>
      <c r="AL743" s="17" t="s">
        <v>141</v>
      </c>
      <c r="AM743" s="17" t="s">
        <v>79</v>
      </c>
      <c r="AN743" s="17" t="s">
        <v>426</v>
      </c>
      <c r="AO743" s="17" t="s">
        <v>64</v>
      </c>
      <c r="AP743" s="17" t="s">
        <v>621</v>
      </c>
      <c r="AQ743" s="17"/>
      <c r="AR743" s="17"/>
      <c r="AS743" s="17"/>
    </row>
    <row r="744" spans="1:45" ht="15" customHeight="1" x14ac:dyDescent="0.15">
      <c r="A744" s="13">
        <v>743</v>
      </c>
      <c r="B744" s="69" t="s">
        <v>3762</v>
      </c>
      <c r="C744" s="67" t="s">
        <v>35</v>
      </c>
      <c r="D744" s="67" t="s">
        <v>36</v>
      </c>
      <c r="E744" s="67" t="s">
        <v>56</v>
      </c>
      <c r="F744" s="67" t="s">
        <v>36</v>
      </c>
      <c r="G744" s="67" t="s">
        <v>88</v>
      </c>
      <c r="H744" s="67" t="s">
        <v>136</v>
      </c>
      <c r="I744" s="67" t="s">
        <v>39</v>
      </c>
      <c r="J744" s="67" t="s">
        <v>38</v>
      </c>
      <c r="K744" s="67" t="s">
        <v>88</v>
      </c>
      <c r="L744" s="67" t="s">
        <v>88</v>
      </c>
      <c r="M744" s="67" t="s">
        <v>88</v>
      </c>
      <c r="N744" s="67" t="s">
        <v>88</v>
      </c>
      <c r="O744" s="67"/>
      <c r="P744" s="17" t="s">
        <v>1231</v>
      </c>
      <c r="Q744" s="17" t="s">
        <v>2149</v>
      </c>
      <c r="R744" s="17" t="s">
        <v>2150</v>
      </c>
      <c r="S744" s="17" t="s">
        <v>3103</v>
      </c>
      <c r="T744" s="17" t="s">
        <v>3104</v>
      </c>
      <c r="U744" s="17" t="s">
        <v>364</v>
      </c>
      <c r="V744" s="17" t="s">
        <v>132</v>
      </c>
      <c r="W744" s="17" t="s">
        <v>4157</v>
      </c>
      <c r="X744" s="17" t="s">
        <v>3763</v>
      </c>
      <c r="Y744" s="17" t="s">
        <v>4248</v>
      </c>
      <c r="Z744" s="17" t="s">
        <v>96</v>
      </c>
      <c r="AA744" s="17" t="s">
        <v>76</v>
      </c>
      <c r="AB744" s="17" t="s">
        <v>126</v>
      </c>
      <c r="AC744" s="17" t="s">
        <v>36</v>
      </c>
      <c r="AD744" s="17" t="s">
        <v>56</v>
      </c>
      <c r="AE744" s="17" t="s">
        <v>4031</v>
      </c>
      <c r="AF744" s="17"/>
      <c r="AG744" s="17" t="s">
        <v>3764</v>
      </c>
      <c r="AH744" s="17" t="s">
        <v>3385</v>
      </c>
      <c r="AI744" s="17" t="s">
        <v>3765</v>
      </c>
      <c r="AJ744" s="17" t="s">
        <v>3766</v>
      </c>
      <c r="AK744" s="17" t="s">
        <v>3169</v>
      </c>
      <c r="AL744" s="17" t="s">
        <v>3239</v>
      </c>
      <c r="AM744" s="17" t="s">
        <v>3240</v>
      </c>
      <c r="AN744" s="17" t="s">
        <v>3767</v>
      </c>
      <c r="AO744" s="17" t="s">
        <v>2151</v>
      </c>
      <c r="AP744" s="17" t="s">
        <v>2281</v>
      </c>
      <c r="AQ744" s="17"/>
      <c r="AR744" s="17"/>
      <c r="AS744" s="17"/>
    </row>
    <row r="745" spans="1:45" ht="15" customHeight="1" x14ac:dyDescent="0.15">
      <c r="A745" s="13">
        <v>744</v>
      </c>
      <c r="B745" s="69" t="s">
        <v>3288</v>
      </c>
      <c r="C745" s="67" t="s">
        <v>35</v>
      </c>
      <c r="D745" s="67" t="s">
        <v>36</v>
      </c>
      <c r="E745" s="67" t="s">
        <v>56</v>
      </c>
      <c r="F745" s="67" t="s">
        <v>36</v>
      </c>
      <c r="G745" s="67" t="s">
        <v>40</v>
      </c>
      <c r="H745" s="67" t="s">
        <v>37</v>
      </c>
      <c r="I745" s="67" t="s">
        <v>44</v>
      </c>
      <c r="J745" s="67" t="s">
        <v>42</v>
      </c>
      <c r="K745" s="67" t="s">
        <v>67</v>
      </c>
      <c r="L745" s="67" t="s">
        <v>43</v>
      </c>
      <c r="M745" s="67" t="s">
        <v>41</v>
      </c>
      <c r="N745" s="67" t="s">
        <v>39</v>
      </c>
      <c r="O745" s="67" t="s">
        <v>45</v>
      </c>
      <c r="P745" s="17" t="s">
        <v>2916</v>
      </c>
      <c r="Q745" s="17" t="s">
        <v>79</v>
      </c>
      <c r="R745" s="17" t="s">
        <v>4387</v>
      </c>
      <c r="S745" s="17" t="s">
        <v>115</v>
      </c>
      <c r="T745" s="17" t="s">
        <v>381</v>
      </c>
      <c r="U745" s="17" t="s">
        <v>287</v>
      </c>
      <c r="V745" s="17" t="s">
        <v>497</v>
      </c>
      <c r="W745" s="17"/>
      <c r="X745" s="17" t="s">
        <v>3483</v>
      </c>
      <c r="Y745" s="17" t="s">
        <v>4271</v>
      </c>
      <c r="Z745" s="17" t="s">
        <v>75</v>
      </c>
      <c r="AA745" s="17" t="s">
        <v>54</v>
      </c>
      <c r="AB745" s="17" t="s">
        <v>126</v>
      </c>
      <c r="AC745" s="17" t="s">
        <v>66</v>
      </c>
      <c r="AD745" s="17" t="s">
        <v>36</v>
      </c>
      <c r="AE745" s="17" t="s">
        <v>4003</v>
      </c>
      <c r="AF745" s="17"/>
      <c r="AG745" s="17" t="s">
        <v>131</v>
      </c>
      <c r="AH745" s="17" t="s">
        <v>95</v>
      </c>
      <c r="AI745" s="17" t="s">
        <v>57</v>
      </c>
      <c r="AJ745" s="17" t="s">
        <v>4390</v>
      </c>
      <c r="AK745" s="17" t="s">
        <v>193</v>
      </c>
      <c r="AL745" s="17" t="s">
        <v>644</v>
      </c>
      <c r="AM745" s="17" t="s">
        <v>499</v>
      </c>
      <c r="AN745" s="17" t="s">
        <v>1217</v>
      </c>
      <c r="AO745" s="17" t="s">
        <v>161</v>
      </c>
      <c r="AP745" s="17" t="s">
        <v>295</v>
      </c>
      <c r="AQ745" s="17"/>
      <c r="AR745" s="17"/>
      <c r="AS745" s="17"/>
    </row>
    <row r="746" spans="1:45" ht="15" customHeight="1" x14ac:dyDescent="0.15">
      <c r="A746" s="13">
        <v>745</v>
      </c>
      <c r="B746" s="69" t="s">
        <v>428</v>
      </c>
      <c r="C746" s="67" t="s">
        <v>35</v>
      </c>
      <c r="D746" s="67" t="s">
        <v>36</v>
      </c>
      <c r="E746" s="67" t="s">
        <v>36</v>
      </c>
      <c r="F746" s="67" t="s">
        <v>56</v>
      </c>
      <c r="G746" s="67" t="s">
        <v>40</v>
      </c>
      <c r="H746" s="67" t="s">
        <v>42</v>
      </c>
      <c r="I746" s="67" t="s">
        <v>41</v>
      </c>
      <c r="J746" s="67" t="s">
        <v>37</v>
      </c>
      <c r="K746" s="67" t="s">
        <v>67</v>
      </c>
      <c r="L746" s="67" t="s">
        <v>120</v>
      </c>
      <c r="M746" s="67" t="s">
        <v>88</v>
      </c>
      <c r="N746" s="67" t="s">
        <v>200</v>
      </c>
      <c r="O746" s="67" t="s">
        <v>45</v>
      </c>
      <c r="P746" s="17" t="s">
        <v>3269</v>
      </c>
      <c r="Q746" s="17" t="s">
        <v>79</v>
      </c>
      <c r="R746" s="17" t="s">
        <v>309</v>
      </c>
      <c r="S746" s="17" t="s">
        <v>115</v>
      </c>
      <c r="T746" s="17" t="s">
        <v>116</v>
      </c>
      <c r="U746" s="17" t="s">
        <v>196</v>
      </c>
      <c r="V746" s="17" t="s">
        <v>57</v>
      </c>
      <c r="W746" s="17"/>
      <c r="X746" s="17"/>
      <c r="Y746" s="17" t="s">
        <v>4246</v>
      </c>
      <c r="Z746" s="17" t="s">
        <v>75</v>
      </c>
      <c r="AA746" s="17" t="s">
        <v>76</v>
      </c>
      <c r="AB746" s="17" t="s">
        <v>126</v>
      </c>
      <c r="AC746" s="17" t="s">
        <v>36</v>
      </c>
      <c r="AD746" s="17" t="s">
        <v>56</v>
      </c>
      <c r="AE746" s="17" t="s">
        <v>4010</v>
      </c>
      <c r="AF746" s="17"/>
      <c r="AG746" s="17" t="s">
        <v>131</v>
      </c>
      <c r="AH746" s="17" t="s">
        <v>95</v>
      </c>
      <c r="AI746" s="17" t="s">
        <v>261</v>
      </c>
      <c r="AJ746" s="17" t="s">
        <v>195</v>
      </c>
      <c r="AK746" s="17" t="s">
        <v>429</v>
      </c>
      <c r="AL746" s="17" t="s">
        <v>430</v>
      </c>
      <c r="AM746" s="17" t="s">
        <v>144</v>
      </c>
      <c r="AN746" s="17" t="s">
        <v>431</v>
      </c>
      <c r="AO746" s="17" t="s">
        <v>161</v>
      </c>
      <c r="AP746" s="17" t="s">
        <v>1721</v>
      </c>
      <c r="AQ746" s="17"/>
      <c r="AR746" s="17"/>
      <c r="AS746" s="17"/>
    </row>
    <row r="747" spans="1:45" ht="15" customHeight="1" x14ac:dyDescent="0.15">
      <c r="A747" s="13">
        <v>746</v>
      </c>
      <c r="B747" s="69" t="s">
        <v>3900</v>
      </c>
      <c r="C747" s="67" t="s">
        <v>35</v>
      </c>
      <c r="D747" s="67" t="s">
        <v>36</v>
      </c>
      <c r="E747" s="67" t="s">
        <v>36</v>
      </c>
      <c r="F747" s="67" t="s">
        <v>36</v>
      </c>
      <c r="G747" s="67" t="s">
        <v>40</v>
      </c>
      <c r="H747" s="67" t="s">
        <v>42</v>
      </c>
      <c r="I747" s="67" t="s">
        <v>41</v>
      </c>
      <c r="J747" s="67" t="s">
        <v>37</v>
      </c>
      <c r="K747" s="67" t="s">
        <v>67</v>
      </c>
      <c r="L747" s="67" t="s">
        <v>120</v>
      </c>
      <c r="M747" s="67" t="s">
        <v>88</v>
      </c>
      <c r="N747" s="67" t="s">
        <v>200</v>
      </c>
      <c r="O747" s="67" t="s">
        <v>45</v>
      </c>
      <c r="P747" s="17" t="s">
        <v>3269</v>
      </c>
      <c r="Q747" s="17" t="s">
        <v>79</v>
      </c>
      <c r="R747" s="17" t="s">
        <v>309</v>
      </c>
      <c r="S747" s="17" t="s">
        <v>115</v>
      </c>
      <c r="T747" s="17" t="s">
        <v>116</v>
      </c>
      <c r="U747" s="17" t="s">
        <v>196</v>
      </c>
      <c r="V747" s="17" t="s">
        <v>57</v>
      </c>
      <c r="W747" s="17" t="s">
        <v>4160</v>
      </c>
      <c r="X747" s="17" t="s">
        <v>3901</v>
      </c>
      <c r="Y747" s="17" t="s">
        <v>4250</v>
      </c>
      <c r="Z747" s="17" t="s">
        <v>75</v>
      </c>
      <c r="AA747" s="17" t="s">
        <v>76</v>
      </c>
      <c r="AB747" s="17" t="s">
        <v>126</v>
      </c>
      <c r="AC747" s="17" t="s">
        <v>36</v>
      </c>
      <c r="AD747" s="17" t="s">
        <v>56</v>
      </c>
      <c r="AE747" s="17" t="s">
        <v>4008</v>
      </c>
      <c r="AF747" s="17"/>
      <c r="AG747" s="17" t="s">
        <v>131</v>
      </c>
      <c r="AH747" s="17" t="s">
        <v>95</v>
      </c>
      <c r="AI747" s="17" t="s">
        <v>261</v>
      </c>
      <c r="AJ747" s="17" t="s">
        <v>195</v>
      </c>
      <c r="AK747" s="17" t="s">
        <v>429</v>
      </c>
      <c r="AL747" s="17" t="s">
        <v>430</v>
      </c>
      <c r="AM747" s="17" t="s">
        <v>144</v>
      </c>
      <c r="AN747" s="17" t="s">
        <v>431</v>
      </c>
      <c r="AO747" s="17" t="s">
        <v>161</v>
      </c>
      <c r="AP747" s="17" t="s">
        <v>1721</v>
      </c>
      <c r="AQ747" s="17"/>
      <c r="AR747" s="17"/>
      <c r="AS747" s="17"/>
    </row>
    <row r="748" spans="1:45" ht="15" customHeight="1" x14ac:dyDescent="0.15">
      <c r="A748" s="13">
        <v>747</v>
      </c>
      <c r="B748" s="69" t="s">
        <v>4533</v>
      </c>
      <c r="C748" s="67" t="s">
        <v>35</v>
      </c>
      <c r="D748" s="67" t="s">
        <v>36</v>
      </c>
      <c r="E748" s="67" t="s">
        <v>56</v>
      </c>
      <c r="F748" s="67" t="s">
        <v>36</v>
      </c>
      <c r="G748" s="67" t="s">
        <v>67</v>
      </c>
      <c r="H748" s="67" t="s">
        <v>37</v>
      </c>
      <c r="I748" s="67" t="s">
        <v>40</v>
      </c>
      <c r="J748" s="67" t="s">
        <v>37</v>
      </c>
      <c r="K748" s="67" t="s">
        <v>44</v>
      </c>
      <c r="L748" s="67" t="s">
        <v>43</v>
      </c>
      <c r="M748" s="67" t="s">
        <v>136</v>
      </c>
      <c r="N748" s="67" t="s">
        <v>42</v>
      </c>
      <c r="O748" s="67" t="s">
        <v>45</v>
      </c>
      <c r="P748" s="17" t="s">
        <v>1362</v>
      </c>
      <c r="Q748" s="17" t="s">
        <v>3022</v>
      </c>
      <c r="R748" s="17" t="s">
        <v>248</v>
      </c>
      <c r="S748" s="17" t="s">
        <v>77</v>
      </c>
      <c r="T748" s="17" t="s">
        <v>1363</v>
      </c>
      <c r="U748" s="17" t="s">
        <v>253</v>
      </c>
      <c r="V748" s="17" t="s">
        <v>1364</v>
      </c>
      <c r="W748" s="17" t="s">
        <v>4160</v>
      </c>
      <c r="X748" s="17" t="s">
        <v>4534</v>
      </c>
      <c r="Y748" s="17" t="s">
        <v>4242</v>
      </c>
      <c r="Z748" s="17" t="s">
        <v>53</v>
      </c>
      <c r="AA748" s="17" t="s">
        <v>76</v>
      </c>
      <c r="AB748" s="17" t="s">
        <v>55</v>
      </c>
      <c r="AC748" s="17" t="s">
        <v>56</v>
      </c>
      <c r="AD748" s="17" t="s">
        <v>36</v>
      </c>
      <c r="AE748" s="17" t="s">
        <v>4008</v>
      </c>
      <c r="AF748" s="17"/>
      <c r="AG748" s="17" t="s">
        <v>95</v>
      </c>
      <c r="AH748" s="17" t="s">
        <v>189</v>
      </c>
      <c r="AI748" s="17" t="s">
        <v>384</v>
      </c>
      <c r="AJ748" s="17" t="s">
        <v>1287</v>
      </c>
      <c r="AK748" s="17" t="s">
        <v>79</v>
      </c>
      <c r="AL748" s="17" t="s">
        <v>479</v>
      </c>
      <c r="AM748" s="17" t="s">
        <v>4165</v>
      </c>
      <c r="AN748" s="17" t="s">
        <v>1365</v>
      </c>
      <c r="AO748" s="17" t="s">
        <v>85</v>
      </c>
      <c r="AP748" s="17" t="s">
        <v>161</v>
      </c>
      <c r="AQ748" s="17"/>
      <c r="AR748" s="17"/>
      <c r="AS748" s="17"/>
    </row>
    <row r="749" spans="1:45" ht="15" customHeight="1" x14ac:dyDescent="0.15">
      <c r="A749" s="13">
        <v>748</v>
      </c>
      <c r="B749" s="69" t="s">
        <v>3354</v>
      </c>
      <c r="C749" s="67" t="s">
        <v>35</v>
      </c>
      <c r="D749" s="67" t="s">
        <v>36</v>
      </c>
      <c r="E749" s="67" t="s">
        <v>56</v>
      </c>
      <c r="F749" s="67" t="s">
        <v>56</v>
      </c>
      <c r="G749" s="67" t="s">
        <v>67</v>
      </c>
      <c r="H749" s="67" t="s">
        <v>44</v>
      </c>
      <c r="I749" s="67" t="s">
        <v>68</v>
      </c>
      <c r="J749" s="67" t="s">
        <v>44</v>
      </c>
      <c r="K749" s="67" t="s">
        <v>42</v>
      </c>
      <c r="L749" s="67" t="s">
        <v>43</v>
      </c>
      <c r="M749" s="67" t="s">
        <v>88</v>
      </c>
      <c r="N749" s="67" t="s">
        <v>42</v>
      </c>
      <c r="O749" s="67"/>
      <c r="P749" s="17" t="s">
        <v>3343</v>
      </c>
      <c r="Q749" s="17" t="s">
        <v>77</v>
      </c>
      <c r="R749" s="17" t="s">
        <v>626</v>
      </c>
      <c r="S749" s="17" t="s">
        <v>95</v>
      </c>
      <c r="T749" s="17" t="s">
        <v>204</v>
      </c>
      <c r="U749" s="17" t="s">
        <v>171</v>
      </c>
      <c r="V749" s="17" t="s">
        <v>193</v>
      </c>
      <c r="W749" s="17" t="s">
        <v>4157</v>
      </c>
      <c r="X749" s="17" t="s">
        <v>3484</v>
      </c>
      <c r="Y749" s="17" t="s">
        <v>4246</v>
      </c>
      <c r="Z749" s="17" t="s">
        <v>75</v>
      </c>
      <c r="AA749" s="17" t="s">
        <v>76</v>
      </c>
      <c r="AB749" s="17" t="s">
        <v>3962</v>
      </c>
      <c r="AC749" s="17" t="s">
        <v>36</v>
      </c>
      <c r="AD749" s="17" t="s">
        <v>36</v>
      </c>
      <c r="AE749" s="17" t="s">
        <v>4014</v>
      </c>
      <c r="AF749" s="17"/>
      <c r="AG749" s="17" t="s">
        <v>103</v>
      </c>
      <c r="AH749" s="17" t="s">
        <v>192</v>
      </c>
      <c r="AI749" s="17" t="s">
        <v>193</v>
      </c>
      <c r="AJ749" s="17" t="s">
        <v>208</v>
      </c>
      <c r="AK749" s="17" t="s">
        <v>195</v>
      </c>
      <c r="AL749" s="17" t="s">
        <v>1087</v>
      </c>
      <c r="AM749" s="17" t="s">
        <v>131</v>
      </c>
      <c r="AN749" s="17" t="s">
        <v>3355</v>
      </c>
      <c r="AO749" s="17" t="s">
        <v>85</v>
      </c>
      <c r="AP749" s="17" t="s">
        <v>816</v>
      </c>
      <c r="AQ749" s="17"/>
      <c r="AR749" s="17"/>
      <c r="AS749" s="17"/>
    </row>
    <row r="750" spans="1:45" ht="15" customHeight="1" x14ac:dyDescent="0.15">
      <c r="A750" s="13">
        <v>749</v>
      </c>
      <c r="B750" s="69" t="s">
        <v>432</v>
      </c>
      <c r="C750" s="67" t="s">
        <v>35</v>
      </c>
      <c r="D750" s="67" t="s">
        <v>36</v>
      </c>
      <c r="E750" s="67" t="s">
        <v>56</v>
      </c>
      <c r="F750" s="67" t="s">
        <v>66</v>
      </c>
      <c r="G750" s="67" t="s">
        <v>43</v>
      </c>
      <c r="H750" s="67" t="s">
        <v>43</v>
      </c>
      <c r="I750" s="67" t="s">
        <v>40</v>
      </c>
      <c r="J750" s="67" t="s">
        <v>44</v>
      </c>
      <c r="K750" s="67" t="s">
        <v>42</v>
      </c>
      <c r="L750" s="67" t="s">
        <v>136</v>
      </c>
      <c r="M750" s="67" t="s">
        <v>44</v>
      </c>
      <c r="N750" s="67" t="s">
        <v>40</v>
      </c>
      <c r="O750" s="67"/>
      <c r="P750" s="17" t="s">
        <v>433</v>
      </c>
      <c r="Q750" s="17" t="s">
        <v>434</v>
      </c>
      <c r="R750" s="17" t="s">
        <v>435</v>
      </c>
      <c r="S750" s="17" t="s">
        <v>436</v>
      </c>
      <c r="T750" s="17" t="s">
        <v>437</v>
      </c>
      <c r="U750" s="17" t="s">
        <v>4657</v>
      </c>
      <c r="V750" s="17" t="s">
        <v>174</v>
      </c>
      <c r="W750" s="17" t="s">
        <v>4158</v>
      </c>
      <c r="X750" s="17"/>
      <c r="Y750" s="17" t="s">
        <v>4241</v>
      </c>
      <c r="Z750" s="17" t="s">
        <v>191</v>
      </c>
      <c r="AA750" s="17" t="s">
        <v>142</v>
      </c>
      <c r="AB750" s="17" t="s">
        <v>55</v>
      </c>
      <c r="AC750" s="17" t="s">
        <v>36</v>
      </c>
      <c r="AD750" s="17" t="s">
        <v>56</v>
      </c>
      <c r="AE750" s="17"/>
      <c r="AF750" s="17"/>
      <c r="AG750" s="17" t="s">
        <v>438</v>
      </c>
      <c r="AH750" s="17" t="s">
        <v>439</v>
      </c>
      <c r="AI750" s="17" t="s">
        <v>403</v>
      </c>
      <c r="AJ750" s="17" t="s">
        <v>440</v>
      </c>
      <c r="AK750" s="17" t="s">
        <v>79</v>
      </c>
      <c r="AL750" s="17" t="s">
        <v>441</v>
      </c>
      <c r="AM750" s="17" t="s">
        <v>175</v>
      </c>
      <c r="AN750" s="17" t="s">
        <v>79</v>
      </c>
      <c r="AO750" s="17" t="s">
        <v>442</v>
      </c>
      <c r="AP750" s="17" t="s">
        <v>161</v>
      </c>
      <c r="AQ750" s="17"/>
      <c r="AR750" s="17"/>
      <c r="AS750" s="17"/>
    </row>
    <row r="751" spans="1:45" ht="15" customHeight="1" x14ac:dyDescent="0.15">
      <c r="A751" s="13">
        <v>750</v>
      </c>
      <c r="B751" s="69" t="s">
        <v>443</v>
      </c>
      <c r="C751" s="67" t="s">
        <v>35</v>
      </c>
      <c r="D751" s="67" t="s">
        <v>36</v>
      </c>
      <c r="E751" s="67" t="s">
        <v>36</v>
      </c>
      <c r="F751" s="67" t="s">
        <v>66</v>
      </c>
      <c r="G751" s="67" t="s">
        <v>37</v>
      </c>
      <c r="H751" s="67" t="s">
        <v>38</v>
      </c>
      <c r="I751" s="67" t="s">
        <v>37</v>
      </c>
      <c r="J751" s="67" t="s">
        <v>40</v>
      </c>
      <c r="K751" s="67" t="s">
        <v>43</v>
      </c>
      <c r="L751" s="67" t="s">
        <v>40</v>
      </c>
      <c r="M751" s="67" t="s">
        <v>42</v>
      </c>
      <c r="N751" s="67" t="s">
        <v>44</v>
      </c>
      <c r="O751" s="67"/>
      <c r="P751" s="17" t="s">
        <v>444</v>
      </c>
      <c r="Q751" s="17" t="s">
        <v>420</v>
      </c>
      <c r="R751" s="17" t="s">
        <v>445</v>
      </c>
      <c r="S751" s="17" t="s">
        <v>137</v>
      </c>
      <c r="T751" s="17" t="s">
        <v>421</v>
      </c>
      <c r="U751" s="17" t="s">
        <v>3438</v>
      </c>
      <c r="V751" s="17" t="s">
        <v>182</v>
      </c>
      <c r="W751" s="17"/>
      <c r="X751" s="17" t="s">
        <v>3485</v>
      </c>
      <c r="Y751" s="17" t="s">
        <v>4256</v>
      </c>
      <c r="Z751" s="17" t="s">
        <v>96</v>
      </c>
      <c r="AA751" s="17" t="s">
        <v>54</v>
      </c>
      <c r="AB751" s="17" t="s">
        <v>126</v>
      </c>
      <c r="AC751" s="17" t="s">
        <v>36</v>
      </c>
      <c r="AD751" s="17" t="s">
        <v>66</v>
      </c>
      <c r="AE751" s="17" t="s">
        <v>4032</v>
      </c>
      <c r="AF751" s="17"/>
      <c r="AG751" s="17" t="s">
        <v>3438</v>
      </c>
      <c r="AH751" s="17" t="s">
        <v>422</v>
      </c>
      <c r="AI751" s="17" t="s">
        <v>423</v>
      </c>
      <c r="AJ751" s="17" t="s">
        <v>256</v>
      </c>
      <c r="AK751" s="17" t="s">
        <v>57</v>
      </c>
      <c r="AL751" s="17" t="s">
        <v>4520</v>
      </c>
      <c r="AM751" s="17" t="s">
        <v>4161</v>
      </c>
      <c r="AN751" s="17" t="s">
        <v>446</v>
      </c>
      <c r="AO751" s="17" t="s">
        <v>64</v>
      </c>
      <c r="AP751" s="17" t="s">
        <v>64</v>
      </c>
      <c r="AQ751" s="17"/>
      <c r="AR751" s="17"/>
      <c r="AS751" s="17"/>
    </row>
    <row r="752" spans="1:45" ht="15" customHeight="1" x14ac:dyDescent="0.15">
      <c r="A752" s="13">
        <v>751</v>
      </c>
      <c r="B752" s="69" t="s">
        <v>447</v>
      </c>
      <c r="C752" s="67" t="s">
        <v>35</v>
      </c>
      <c r="D752" s="67" t="s">
        <v>36</v>
      </c>
      <c r="E752" s="67" t="s">
        <v>56</v>
      </c>
      <c r="F752" s="67" t="s">
        <v>36</v>
      </c>
      <c r="G752" s="67" t="s">
        <v>41</v>
      </c>
      <c r="H752" s="67" t="s">
        <v>40</v>
      </c>
      <c r="I752" s="67" t="s">
        <v>40</v>
      </c>
      <c r="J752" s="67" t="s">
        <v>68</v>
      </c>
      <c r="K752" s="67" t="s">
        <v>41</v>
      </c>
      <c r="L752" s="67" t="s">
        <v>44</v>
      </c>
      <c r="M752" s="67" t="s">
        <v>43</v>
      </c>
      <c r="N752" s="67" t="s">
        <v>41</v>
      </c>
      <c r="O752" s="67"/>
      <c r="P752" s="17" t="s">
        <v>448</v>
      </c>
      <c r="Q752" s="17" t="s">
        <v>449</v>
      </c>
      <c r="R752" s="17" t="s">
        <v>264</v>
      </c>
      <c r="S752" s="17" t="s">
        <v>201</v>
      </c>
      <c r="T752" s="17" t="s">
        <v>79</v>
      </c>
      <c r="U752" s="17" t="s">
        <v>79</v>
      </c>
      <c r="V752" s="17" t="s">
        <v>80</v>
      </c>
      <c r="W752" s="17"/>
      <c r="X752" s="17"/>
      <c r="Y752" s="17" t="s">
        <v>4272</v>
      </c>
      <c r="Z752" s="17" t="s">
        <v>53</v>
      </c>
      <c r="AA752" s="17" t="s">
        <v>76</v>
      </c>
      <c r="AB752" s="17" t="s">
        <v>3962</v>
      </c>
      <c r="AC752" s="17" t="s">
        <v>56</v>
      </c>
      <c r="AD752" s="17" t="s">
        <v>56</v>
      </c>
      <c r="AE752" s="17" t="s">
        <v>4032</v>
      </c>
      <c r="AF752" s="17"/>
      <c r="AG752" s="17" t="s">
        <v>3200</v>
      </c>
      <c r="AH752" s="17" t="s">
        <v>450</v>
      </c>
      <c r="AI752" s="17" t="s">
        <v>115</v>
      </c>
      <c r="AJ752" s="17" t="s">
        <v>451</v>
      </c>
      <c r="AK752" s="17" t="s">
        <v>115</v>
      </c>
      <c r="AL752" s="17" t="s">
        <v>4390</v>
      </c>
      <c r="AM752" s="17" t="s">
        <v>171</v>
      </c>
      <c r="AN752" s="17" t="s">
        <v>452</v>
      </c>
      <c r="AO752" s="17" t="s">
        <v>209</v>
      </c>
      <c r="AP752" s="17" t="s">
        <v>161</v>
      </c>
      <c r="AQ752" s="17"/>
      <c r="AR752" s="17"/>
      <c r="AS752" s="17"/>
    </row>
    <row r="753" spans="1:45" ht="15" customHeight="1" x14ac:dyDescent="0.15">
      <c r="A753" s="13">
        <v>752</v>
      </c>
      <c r="B753" s="69" t="s">
        <v>4535</v>
      </c>
      <c r="C753" s="67" t="s">
        <v>35</v>
      </c>
      <c r="D753" s="67" t="s">
        <v>36</v>
      </c>
      <c r="E753" s="67" t="s">
        <v>36</v>
      </c>
      <c r="F753" s="67" t="s">
        <v>66</v>
      </c>
      <c r="G753" s="67" t="s">
        <v>44</v>
      </c>
      <c r="H753" s="67" t="s">
        <v>88</v>
      </c>
      <c r="I753" s="67" t="s">
        <v>136</v>
      </c>
      <c r="J753" s="67" t="s">
        <v>38</v>
      </c>
      <c r="K753" s="67" t="s">
        <v>41</v>
      </c>
      <c r="L753" s="67" t="s">
        <v>120</v>
      </c>
      <c r="M753" s="67" t="s">
        <v>120</v>
      </c>
      <c r="N753" s="67" t="s">
        <v>39</v>
      </c>
      <c r="O753" s="67" t="s">
        <v>45</v>
      </c>
      <c r="P753" s="17" t="s">
        <v>454</v>
      </c>
      <c r="Q753" s="17" t="s">
        <v>455</v>
      </c>
      <c r="R753" s="17" t="s">
        <v>456</v>
      </c>
      <c r="S753" s="17" t="s">
        <v>402</v>
      </c>
      <c r="T753" s="17" t="s">
        <v>457</v>
      </c>
      <c r="U753" s="17" t="s">
        <v>396</v>
      </c>
      <c r="V753" s="17" t="s">
        <v>458</v>
      </c>
      <c r="W753" s="17"/>
      <c r="X753" s="17"/>
      <c r="Y753" s="17" t="s">
        <v>4260</v>
      </c>
      <c r="Z753" s="17" t="s">
        <v>96</v>
      </c>
      <c r="AA753" s="17" t="s">
        <v>76</v>
      </c>
      <c r="AB753" s="17" t="s">
        <v>3962</v>
      </c>
      <c r="AC753" s="17" t="s">
        <v>36</v>
      </c>
      <c r="AD753" s="17" t="s">
        <v>56</v>
      </c>
      <c r="AE753" s="17" t="s">
        <v>4536</v>
      </c>
      <c r="AF753" s="17"/>
      <c r="AG753" s="17" t="s">
        <v>193</v>
      </c>
      <c r="AH753" s="17" t="s">
        <v>459</v>
      </c>
      <c r="AI753" s="17" t="s">
        <v>460</v>
      </c>
      <c r="AJ753" s="17" t="s">
        <v>131</v>
      </c>
      <c r="AK753" s="17" t="s">
        <v>461</v>
      </c>
      <c r="AL753" s="17" t="s">
        <v>462</v>
      </c>
      <c r="AM753" s="17" t="s">
        <v>415</v>
      </c>
      <c r="AN753" s="17" t="s">
        <v>463</v>
      </c>
      <c r="AO753" s="17" t="s">
        <v>464</v>
      </c>
      <c r="AP753" s="17" t="s">
        <v>2195</v>
      </c>
      <c r="AQ753" s="17"/>
      <c r="AR753" s="17"/>
      <c r="AS753" s="17"/>
    </row>
    <row r="754" spans="1:45" ht="15" customHeight="1" x14ac:dyDescent="0.15">
      <c r="A754" s="13">
        <v>753</v>
      </c>
      <c r="B754" s="69" t="s">
        <v>453</v>
      </c>
      <c r="C754" s="67" t="s">
        <v>35</v>
      </c>
      <c r="D754" s="67" t="s">
        <v>36</v>
      </c>
      <c r="E754" s="67" t="s">
        <v>36</v>
      </c>
      <c r="F754" s="67" t="s">
        <v>66</v>
      </c>
      <c r="G754" s="67" t="s">
        <v>44</v>
      </c>
      <c r="H754" s="67" t="s">
        <v>88</v>
      </c>
      <c r="I754" s="67" t="s">
        <v>136</v>
      </c>
      <c r="J754" s="67" t="s">
        <v>38</v>
      </c>
      <c r="K754" s="67" t="s">
        <v>41</v>
      </c>
      <c r="L754" s="67" t="s">
        <v>120</v>
      </c>
      <c r="M754" s="67" t="s">
        <v>120</v>
      </c>
      <c r="N754" s="67" t="s">
        <v>39</v>
      </c>
      <c r="O754" s="67" t="s">
        <v>45</v>
      </c>
      <c r="P754" s="17" t="s">
        <v>454</v>
      </c>
      <c r="Q754" s="17" t="s">
        <v>455</v>
      </c>
      <c r="R754" s="17" t="s">
        <v>456</v>
      </c>
      <c r="S754" s="17" t="s">
        <v>402</v>
      </c>
      <c r="T754" s="17" t="s">
        <v>457</v>
      </c>
      <c r="U754" s="17" t="s">
        <v>396</v>
      </c>
      <c r="V754" s="17" t="s">
        <v>458</v>
      </c>
      <c r="W754" s="17"/>
      <c r="X754" s="17" t="s">
        <v>3486</v>
      </c>
      <c r="Y754" s="17" t="s">
        <v>4260</v>
      </c>
      <c r="Z754" s="17" t="s">
        <v>96</v>
      </c>
      <c r="AA754" s="17" t="s">
        <v>76</v>
      </c>
      <c r="AB754" s="17" t="s">
        <v>3962</v>
      </c>
      <c r="AC754" s="17" t="s">
        <v>36</v>
      </c>
      <c r="AD754" s="17" t="s">
        <v>56</v>
      </c>
      <c r="AE754" s="17" t="s">
        <v>4539</v>
      </c>
      <c r="AF754" s="17"/>
      <c r="AG754" s="17" t="s">
        <v>193</v>
      </c>
      <c r="AH754" s="17" t="s">
        <v>459</v>
      </c>
      <c r="AI754" s="17" t="s">
        <v>460</v>
      </c>
      <c r="AJ754" s="17" t="s">
        <v>131</v>
      </c>
      <c r="AK754" s="17" t="s">
        <v>461</v>
      </c>
      <c r="AL754" s="17" t="s">
        <v>462</v>
      </c>
      <c r="AM754" s="17" t="s">
        <v>415</v>
      </c>
      <c r="AN754" s="17" t="s">
        <v>463</v>
      </c>
      <c r="AO754" s="17" t="s">
        <v>464</v>
      </c>
      <c r="AP754" s="17" t="s">
        <v>2195</v>
      </c>
      <c r="AQ754" s="17"/>
      <c r="AR754" s="17"/>
      <c r="AS754" s="17"/>
    </row>
    <row r="755" spans="1:45" ht="15" customHeight="1" x14ac:dyDescent="0.15">
      <c r="A755" s="13">
        <v>754</v>
      </c>
      <c r="B755" s="69" t="s">
        <v>4537</v>
      </c>
      <c r="C755" s="67" t="s">
        <v>35</v>
      </c>
      <c r="D755" s="67" t="s">
        <v>36</v>
      </c>
      <c r="E755" s="67" t="s">
        <v>36</v>
      </c>
      <c r="F755" s="67" t="s">
        <v>56</v>
      </c>
      <c r="G755" s="67" t="s">
        <v>44</v>
      </c>
      <c r="H755" s="67" t="s">
        <v>88</v>
      </c>
      <c r="I755" s="67" t="s">
        <v>136</v>
      </c>
      <c r="J755" s="67" t="s">
        <v>38</v>
      </c>
      <c r="K755" s="67" t="s">
        <v>41</v>
      </c>
      <c r="L755" s="67" t="s">
        <v>120</v>
      </c>
      <c r="M755" s="67" t="s">
        <v>120</v>
      </c>
      <c r="N755" s="67" t="s">
        <v>39</v>
      </c>
      <c r="O755" s="67" t="s">
        <v>45</v>
      </c>
      <c r="P755" s="17" t="s">
        <v>454</v>
      </c>
      <c r="Q755" s="17" t="s">
        <v>455</v>
      </c>
      <c r="R755" s="17" t="s">
        <v>456</v>
      </c>
      <c r="S755" s="17" t="s">
        <v>402</v>
      </c>
      <c r="T755" s="17" t="s">
        <v>457</v>
      </c>
      <c r="U755" s="17" t="s">
        <v>396</v>
      </c>
      <c r="V755" s="17" t="s">
        <v>458</v>
      </c>
      <c r="W755" s="17" t="s">
        <v>4160</v>
      </c>
      <c r="X755" s="17" t="s">
        <v>4538</v>
      </c>
      <c r="Y755" s="17" t="s">
        <v>4260</v>
      </c>
      <c r="Z755" s="17" t="s">
        <v>96</v>
      </c>
      <c r="AA755" s="17" t="s">
        <v>76</v>
      </c>
      <c r="AB755" s="17" t="s">
        <v>3962</v>
      </c>
      <c r="AC755" s="17" t="s">
        <v>36</v>
      </c>
      <c r="AD755" s="17" t="s">
        <v>56</v>
      </c>
      <c r="AE755" s="17" t="s">
        <v>4008</v>
      </c>
      <c r="AF755" s="17"/>
      <c r="AG755" s="17" t="s">
        <v>193</v>
      </c>
      <c r="AH755" s="17" t="s">
        <v>459</v>
      </c>
      <c r="AI755" s="17" t="s">
        <v>460</v>
      </c>
      <c r="AJ755" s="17" t="s">
        <v>131</v>
      </c>
      <c r="AK755" s="17" t="s">
        <v>461</v>
      </c>
      <c r="AL755" s="17" t="s">
        <v>462</v>
      </c>
      <c r="AM755" s="17" t="s">
        <v>415</v>
      </c>
      <c r="AN755" s="17" t="s">
        <v>463</v>
      </c>
      <c r="AO755" s="17" t="s">
        <v>464</v>
      </c>
      <c r="AP755" s="17" t="s">
        <v>2195</v>
      </c>
      <c r="AQ755" s="17"/>
      <c r="AR755" s="17"/>
      <c r="AS755" s="17"/>
    </row>
    <row r="756" spans="1:45" ht="15" customHeight="1" x14ac:dyDescent="0.15">
      <c r="A756" s="13">
        <v>755</v>
      </c>
      <c r="B756" s="69" t="s">
        <v>465</v>
      </c>
      <c r="C756" s="67" t="s">
        <v>35</v>
      </c>
      <c r="D756" s="67" t="s">
        <v>56</v>
      </c>
      <c r="E756" s="67" t="s">
        <v>36</v>
      </c>
      <c r="F756" s="67" t="s">
        <v>66</v>
      </c>
      <c r="G756" s="67" t="s">
        <v>43</v>
      </c>
      <c r="H756" s="67" t="s">
        <v>120</v>
      </c>
      <c r="I756" s="67" t="s">
        <v>41</v>
      </c>
      <c r="J756" s="67" t="s">
        <v>38</v>
      </c>
      <c r="K756" s="67" t="s">
        <v>43</v>
      </c>
      <c r="L756" s="67" t="s">
        <v>43</v>
      </c>
      <c r="M756" s="67" t="s">
        <v>43</v>
      </c>
      <c r="N756" s="67" t="s">
        <v>39</v>
      </c>
      <c r="O756" s="67"/>
      <c r="P756" s="17" t="s">
        <v>466</v>
      </c>
      <c r="Q756" s="17" t="s">
        <v>403</v>
      </c>
      <c r="R756" s="17" t="s">
        <v>467</v>
      </c>
      <c r="S756" s="17" t="s">
        <v>405</v>
      </c>
      <c r="T756" s="17" t="s">
        <v>468</v>
      </c>
      <c r="U756" s="17" t="s">
        <v>469</v>
      </c>
      <c r="V756" s="17" t="s">
        <v>470</v>
      </c>
      <c r="W756" s="17"/>
      <c r="X756" s="17" t="s">
        <v>3487</v>
      </c>
      <c r="Y756" s="17" t="s">
        <v>4272</v>
      </c>
      <c r="Z756" s="17" t="s">
        <v>53</v>
      </c>
      <c r="AA756" s="17" t="s">
        <v>54</v>
      </c>
      <c r="AB756" s="17" t="s">
        <v>3962</v>
      </c>
      <c r="AC756" s="17" t="s">
        <v>66</v>
      </c>
      <c r="AD756" s="17" t="s">
        <v>56</v>
      </c>
      <c r="AE756" s="17"/>
      <c r="AF756" s="17"/>
      <c r="AG756" s="17" t="s">
        <v>101</v>
      </c>
      <c r="AH756" s="17" t="s">
        <v>471</v>
      </c>
      <c r="AI756" s="17" t="s">
        <v>131</v>
      </c>
      <c r="AJ756" s="17" t="s">
        <v>472</v>
      </c>
      <c r="AK756" s="17" t="s">
        <v>473</v>
      </c>
      <c r="AL756" s="17" t="s">
        <v>101</v>
      </c>
      <c r="AM756" s="17" t="s">
        <v>294</v>
      </c>
      <c r="AN756" s="17" t="s">
        <v>474</v>
      </c>
      <c r="AO756" s="17" t="s">
        <v>475</v>
      </c>
      <c r="AP756" s="17" t="s">
        <v>1153</v>
      </c>
      <c r="AQ756" s="17"/>
      <c r="AR756" s="17"/>
      <c r="AS756" s="17"/>
    </row>
    <row r="757" spans="1:45" ht="15" customHeight="1" x14ac:dyDescent="0.15">
      <c r="A757" s="13">
        <v>756</v>
      </c>
      <c r="B757" s="69" t="s">
        <v>476</v>
      </c>
      <c r="C757" s="67" t="s">
        <v>35</v>
      </c>
      <c r="D757" s="67" t="s">
        <v>36</v>
      </c>
      <c r="E757" s="67" t="s">
        <v>56</v>
      </c>
      <c r="F757" s="67" t="s">
        <v>56</v>
      </c>
      <c r="G757" s="67" t="s">
        <v>37</v>
      </c>
      <c r="H757" s="67" t="s">
        <v>41</v>
      </c>
      <c r="I757" s="67" t="s">
        <v>40</v>
      </c>
      <c r="J757" s="67" t="s">
        <v>67</v>
      </c>
      <c r="K757" s="67" t="s">
        <v>42</v>
      </c>
      <c r="L757" s="67" t="s">
        <v>136</v>
      </c>
      <c r="M757" s="67" t="s">
        <v>136</v>
      </c>
      <c r="N757" s="67" t="s">
        <v>44</v>
      </c>
      <c r="O757" s="67" t="s">
        <v>45</v>
      </c>
      <c r="P757" s="17" t="s">
        <v>477</v>
      </c>
      <c r="Q757" s="17" t="s">
        <v>137</v>
      </c>
      <c r="R757" s="17" t="s">
        <v>248</v>
      </c>
      <c r="S757" s="17" t="s">
        <v>3438</v>
      </c>
      <c r="T757" s="17" t="s">
        <v>250</v>
      </c>
      <c r="U757" s="17" t="s">
        <v>253</v>
      </c>
      <c r="V757" s="17" t="s">
        <v>3022</v>
      </c>
      <c r="W757" s="17"/>
      <c r="X757" s="17" t="s">
        <v>3488</v>
      </c>
      <c r="Y757" s="17" t="s">
        <v>4240</v>
      </c>
      <c r="Z757" s="17" t="s">
        <v>75</v>
      </c>
      <c r="AA757" s="17" t="s">
        <v>76</v>
      </c>
      <c r="AB757" s="17" t="s">
        <v>55</v>
      </c>
      <c r="AC757" s="17" t="s">
        <v>56</v>
      </c>
      <c r="AD757" s="17" t="s">
        <v>56</v>
      </c>
      <c r="AE757" s="17"/>
      <c r="AF757" s="17"/>
      <c r="AG757" s="17" t="s">
        <v>57</v>
      </c>
      <c r="AH757" s="17" t="s">
        <v>4520</v>
      </c>
      <c r="AI757" s="17" t="s">
        <v>478</v>
      </c>
      <c r="AJ757" s="17" t="s">
        <v>4750</v>
      </c>
      <c r="AK757" s="17" t="s">
        <v>79</v>
      </c>
      <c r="AL757" s="17" t="s">
        <v>479</v>
      </c>
      <c r="AM757" s="17" t="s">
        <v>77</v>
      </c>
      <c r="AN757" s="17" t="s">
        <v>480</v>
      </c>
      <c r="AO757" s="17" t="s">
        <v>64</v>
      </c>
      <c r="AP757" s="17" t="s">
        <v>161</v>
      </c>
      <c r="AQ757" s="17"/>
      <c r="AR757" s="17"/>
      <c r="AS757" s="17"/>
    </row>
    <row r="758" spans="1:45" ht="15" customHeight="1" x14ac:dyDescent="0.15">
      <c r="A758" s="13">
        <v>757</v>
      </c>
      <c r="B758" s="69" t="s">
        <v>481</v>
      </c>
      <c r="C758" s="67" t="s">
        <v>35</v>
      </c>
      <c r="D758" s="67" t="s">
        <v>56</v>
      </c>
      <c r="E758" s="67" t="s">
        <v>36</v>
      </c>
      <c r="F758" s="67" t="s">
        <v>66</v>
      </c>
      <c r="G758" s="67" t="s">
        <v>43</v>
      </c>
      <c r="H758" s="67" t="s">
        <v>41</v>
      </c>
      <c r="I758" s="67" t="s">
        <v>43</v>
      </c>
      <c r="J758" s="67" t="s">
        <v>88</v>
      </c>
      <c r="K758" s="67" t="s">
        <v>39</v>
      </c>
      <c r="L758" s="67" t="s">
        <v>120</v>
      </c>
      <c r="M758" s="67" t="s">
        <v>88</v>
      </c>
      <c r="N758" s="67" t="s">
        <v>41</v>
      </c>
      <c r="O758" s="67"/>
      <c r="P758" s="17" t="s">
        <v>482</v>
      </c>
      <c r="Q758" s="17" t="s">
        <v>358</v>
      </c>
      <c r="R758" s="17" t="s">
        <v>483</v>
      </c>
      <c r="S758" s="17" t="s">
        <v>101</v>
      </c>
      <c r="T758" s="17" t="s">
        <v>484</v>
      </c>
      <c r="U758" s="17" t="s">
        <v>485</v>
      </c>
      <c r="V758" s="17" t="s">
        <v>486</v>
      </c>
      <c r="W758" s="17" t="s">
        <v>4157</v>
      </c>
      <c r="X758" s="17" t="s">
        <v>3489</v>
      </c>
      <c r="Y758" s="17" t="s">
        <v>4273</v>
      </c>
      <c r="Z758" s="17" t="s">
        <v>191</v>
      </c>
      <c r="AA758" s="17" t="s">
        <v>76</v>
      </c>
      <c r="AB758" s="17" t="s">
        <v>126</v>
      </c>
      <c r="AC758" s="17" t="s">
        <v>36</v>
      </c>
      <c r="AD758" s="17" t="s">
        <v>66</v>
      </c>
      <c r="AE758" s="17"/>
      <c r="AF758" s="17"/>
      <c r="AG758" s="17" t="s">
        <v>361</v>
      </c>
      <c r="AH758" s="17" t="s">
        <v>362</v>
      </c>
      <c r="AI758" s="17" t="s">
        <v>487</v>
      </c>
      <c r="AJ758" s="17" t="s">
        <v>488</v>
      </c>
      <c r="AK758" s="17" t="s">
        <v>281</v>
      </c>
      <c r="AL758" s="17" t="s">
        <v>489</v>
      </c>
      <c r="AM758" s="17" t="s">
        <v>489</v>
      </c>
      <c r="AN758" s="17" t="s">
        <v>490</v>
      </c>
      <c r="AO758" s="17" t="s">
        <v>366</v>
      </c>
      <c r="AP758" s="17" t="s">
        <v>134</v>
      </c>
      <c r="AQ758" s="17"/>
      <c r="AR758" s="17"/>
      <c r="AS758" s="17"/>
    </row>
    <row r="759" spans="1:45" ht="15" customHeight="1" x14ac:dyDescent="0.15">
      <c r="A759" s="13">
        <v>758</v>
      </c>
      <c r="B759" s="69" t="s">
        <v>491</v>
      </c>
      <c r="C759" s="67" t="s">
        <v>35</v>
      </c>
      <c r="D759" s="67" t="s">
        <v>36</v>
      </c>
      <c r="E759" s="67" t="s">
        <v>56</v>
      </c>
      <c r="F759" s="67" t="s">
        <v>36</v>
      </c>
      <c r="G759" s="67" t="s">
        <v>41</v>
      </c>
      <c r="H759" s="67" t="s">
        <v>87</v>
      </c>
      <c r="I759" s="67" t="s">
        <v>42</v>
      </c>
      <c r="J759" s="67" t="s">
        <v>87</v>
      </c>
      <c r="K759" s="67" t="s">
        <v>41</v>
      </c>
      <c r="L759" s="67" t="s">
        <v>39</v>
      </c>
      <c r="M759" s="67" t="s">
        <v>120</v>
      </c>
      <c r="N759" s="67" t="s">
        <v>42</v>
      </c>
      <c r="O759" s="67"/>
      <c r="P759" s="17" t="s">
        <v>492</v>
      </c>
      <c r="Q759" s="17" t="s">
        <v>493</v>
      </c>
      <c r="R759" s="17" t="s">
        <v>494</v>
      </c>
      <c r="S759" s="17" t="s">
        <v>495</v>
      </c>
      <c r="T759" s="17" t="s">
        <v>496</v>
      </c>
      <c r="U759" s="17" t="s">
        <v>497</v>
      </c>
      <c r="V759" s="17" t="s">
        <v>274</v>
      </c>
      <c r="W759" s="17" t="s">
        <v>4157</v>
      </c>
      <c r="X759" s="17" t="s">
        <v>3490</v>
      </c>
      <c r="Y759" s="17" t="s">
        <v>4246</v>
      </c>
      <c r="Z759" s="17" t="s">
        <v>96</v>
      </c>
      <c r="AA759" s="17" t="s">
        <v>76</v>
      </c>
      <c r="AB759" s="17" t="s">
        <v>3962</v>
      </c>
      <c r="AC759" s="17" t="s">
        <v>66</v>
      </c>
      <c r="AD759" s="17" t="s">
        <v>36</v>
      </c>
      <c r="AE759" s="17"/>
      <c r="AF759" s="17"/>
      <c r="AG759" s="17" t="s">
        <v>429</v>
      </c>
      <c r="AH759" s="17" t="s">
        <v>498</v>
      </c>
      <c r="AI759" s="17" t="s">
        <v>112</v>
      </c>
      <c r="AJ759" s="17" t="s">
        <v>463</v>
      </c>
      <c r="AK759" s="17" t="s">
        <v>499</v>
      </c>
      <c r="AL759" s="17" t="s">
        <v>500</v>
      </c>
      <c r="AM759" s="17" t="s">
        <v>112</v>
      </c>
      <c r="AN759" s="17" t="s">
        <v>501</v>
      </c>
      <c r="AO759" s="17" t="s">
        <v>502</v>
      </c>
      <c r="AP759" s="17" t="s">
        <v>418</v>
      </c>
      <c r="AQ759" s="17"/>
      <c r="AR759" s="17"/>
      <c r="AS759" s="17"/>
    </row>
    <row r="760" spans="1:45" ht="15" customHeight="1" x14ac:dyDescent="0.15">
      <c r="A760" s="13">
        <v>759</v>
      </c>
      <c r="B760" s="69" t="s">
        <v>503</v>
      </c>
      <c r="C760" s="67" t="s">
        <v>35</v>
      </c>
      <c r="D760" s="67" t="s">
        <v>36</v>
      </c>
      <c r="E760" s="67" t="s">
        <v>56</v>
      </c>
      <c r="F760" s="67" t="s">
        <v>56</v>
      </c>
      <c r="G760" s="67" t="s">
        <v>44</v>
      </c>
      <c r="H760" s="67" t="s">
        <v>41</v>
      </c>
      <c r="I760" s="67" t="s">
        <v>44</v>
      </c>
      <c r="J760" s="67" t="s">
        <v>43</v>
      </c>
      <c r="K760" s="67" t="s">
        <v>37</v>
      </c>
      <c r="L760" s="67" t="s">
        <v>39</v>
      </c>
      <c r="M760" s="67" t="s">
        <v>42</v>
      </c>
      <c r="N760" s="67" t="s">
        <v>44</v>
      </c>
      <c r="O760" s="67"/>
      <c r="P760" s="17" t="s">
        <v>3345</v>
      </c>
      <c r="Q760" s="17" t="s">
        <v>81</v>
      </c>
      <c r="R760" s="17" t="s">
        <v>504</v>
      </c>
      <c r="S760" s="17" t="s">
        <v>158</v>
      </c>
      <c r="T760" s="17" t="s">
        <v>159</v>
      </c>
      <c r="U760" s="17" t="s">
        <v>193</v>
      </c>
      <c r="V760" s="17" t="s">
        <v>505</v>
      </c>
      <c r="W760" s="17"/>
      <c r="X760" s="17"/>
      <c r="Y760" s="17" t="s">
        <v>4262</v>
      </c>
      <c r="Z760" s="17" t="s">
        <v>96</v>
      </c>
      <c r="AA760" s="17" t="s">
        <v>142</v>
      </c>
      <c r="AB760" s="17" t="s">
        <v>55</v>
      </c>
      <c r="AC760" s="17" t="s">
        <v>36</v>
      </c>
      <c r="AD760" s="17" t="s">
        <v>36</v>
      </c>
      <c r="AE760" s="17"/>
      <c r="AF760" s="17"/>
      <c r="AG760" s="17" t="s">
        <v>148</v>
      </c>
      <c r="AH760" s="17" t="s">
        <v>57</v>
      </c>
      <c r="AI760" s="17" t="s">
        <v>309</v>
      </c>
      <c r="AJ760" s="17" t="s">
        <v>348</v>
      </c>
      <c r="AK760" s="17" t="s">
        <v>131</v>
      </c>
      <c r="AL760" s="17" t="s">
        <v>506</v>
      </c>
      <c r="AM760" s="17" t="s">
        <v>507</v>
      </c>
      <c r="AN760" s="17" t="s">
        <v>193</v>
      </c>
      <c r="AO760" s="17" t="s">
        <v>349</v>
      </c>
      <c r="AP760" s="17" t="s">
        <v>2844</v>
      </c>
      <c r="AQ760" s="17"/>
      <c r="AR760" s="17"/>
      <c r="AS760" s="17"/>
    </row>
    <row r="761" spans="1:45" ht="15" customHeight="1" x14ac:dyDescent="0.15">
      <c r="A761" s="13">
        <v>760</v>
      </c>
      <c r="B761" s="69" t="s">
        <v>4831</v>
      </c>
      <c r="C761" s="67" t="s">
        <v>35</v>
      </c>
      <c r="D761" s="67" t="s">
        <v>66</v>
      </c>
      <c r="E761" s="67" t="s">
        <v>56</v>
      </c>
      <c r="F761" s="67" t="s">
        <v>56</v>
      </c>
      <c r="G761" s="67" t="s">
        <v>40</v>
      </c>
      <c r="H761" s="67" t="s">
        <v>38</v>
      </c>
      <c r="I761" s="67" t="s">
        <v>43</v>
      </c>
      <c r="J761" s="67" t="s">
        <v>41</v>
      </c>
      <c r="K761" s="67" t="s">
        <v>42</v>
      </c>
      <c r="L761" s="67" t="s">
        <v>41</v>
      </c>
      <c r="M761" s="67" t="s">
        <v>44</v>
      </c>
      <c r="N761" s="67" t="s">
        <v>39</v>
      </c>
      <c r="O761" s="67" t="s">
        <v>45</v>
      </c>
      <c r="P761" s="17" t="s">
        <v>1193</v>
      </c>
      <c r="Q761" s="17" t="s">
        <v>256</v>
      </c>
      <c r="R761" s="17" t="s">
        <v>1785</v>
      </c>
      <c r="S761" s="17" t="s">
        <v>79</v>
      </c>
      <c r="T761" s="17" t="s">
        <v>257</v>
      </c>
      <c r="U761" s="17" t="s">
        <v>4503</v>
      </c>
      <c r="V761" s="17" t="s">
        <v>1786</v>
      </c>
      <c r="W761" s="17"/>
      <c r="X761" s="17"/>
      <c r="Y761" s="17" t="s">
        <v>4371</v>
      </c>
      <c r="Z761" s="17" t="s">
        <v>75</v>
      </c>
      <c r="AA761" s="17" t="s">
        <v>54</v>
      </c>
      <c r="AB761" s="17" t="s">
        <v>3962</v>
      </c>
      <c r="AC761" s="17" t="s">
        <v>66</v>
      </c>
      <c r="AD761" s="17" t="s">
        <v>56</v>
      </c>
      <c r="AE761" s="17"/>
      <c r="AF761" s="17"/>
      <c r="AG761" s="17" t="s">
        <v>115</v>
      </c>
      <c r="AH761" s="17" t="s">
        <v>170</v>
      </c>
      <c r="AI761" s="17" t="s">
        <v>104</v>
      </c>
      <c r="AJ761" s="17" t="s">
        <v>258</v>
      </c>
      <c r="AK761" s="17" t="s">
        <v>563</v>
      </c>
      <c r="AL761" s="17" t="s">
        <v>287</v>
      </c>
      <c r="AM761" s="17" t="s">
        <v>117</v>
      </c>
      <c r="AN761" s="17" t="s">
        <v>1787</v>
      </c>
      <c r="AO761" s="17" t="s">
        <v>161</v>
      </c>
      <c r="AP761" s="17" t="s">
        <v>1047</v>
      </c>
      <c r="AQ761" s="17"/>
      <c r="AR761" s="17"/>
      <c r="AS761" s="17"/>
    </row>
    <row r="762" spans="1:45" ht="15" customHeight="1" x14ac:dyDescent="0.15">
      <c r="A762" s="13">
        <v>761</v>
      </c>
      <c r="B762" s="69" t="s">
        <v>3091</v>
      </c>
      <c r="C762" s="67" t="s">
        <v>35</v>
      </c>
      <c r="D762" s="67" t="s">
        <v>36</v>
      </c>
      <c r="E762" s="67" t="s">
        <v>36</v>
      </c>
      <c r="F762" s="67" t="s">
        <v>56</v>
      </c>
      <c r="G762" s="67" t="s">
        <v>44</v>
      </c>
      <c r="H762" s="67" t="s">
        <v>88</v>
      </c>
      <c r="I762" s="67" t="s">
        <v>41</v>
      </c>
      <c r="J762" s="67" t="s">
        <v>87</v>
      </c>
      <c r="K762" s="67" t="s">
        <v>88</v>
      </c>
      <c r="L762" s="67" t="s">
        <v>88</v>
      </c>
      <c r="M762" s="67" t="s">
        <v>38</v>
      </c>
      <c r="N762" s="67" t="s">
        <v>120</v>
      </c>
      <c r="O762" s="67"/>
      <c r="P762" s="17" t="s">
        <v>827</v>
      </c>
      <c r="Q762" s="17" t="s">
        <v>291</v>
      </c>
      <c r="R762" s="17" t="s">
        <v>495</v>
      </c>
      <c r="S762" s="17" t="s">
        <v>193</v>
      </c>
      <c r="T762" s="17" t="s">
        <v>320</v>
      </c>
      <c r="U762" s="17" t="s">
        <v>429</v>
      </c>
      <c r="V762" s="17" t="s">
        <v>397</v>
      </c>
      <c r="W762" s="17"/>
      <c r="X762" s="17" t="s">
        <v>3491</v>
      </c>
      <c r="Y762" s="17" t="s">
        <v>4271</v>
      </c>
      <c r="Z762" s="17" t="s">
        <v>96</v>
      </c>
      <c r="AA762" s="17" t="s">
        <v>76</v>
      </c>
      <c r="AB762" s="17" t="s">
        <v>126</v>
      </c>
      <c r="AC762" s="17" t="s">
        <v>36</v>
      </c>
      <c r="AD762" s="17" t="s">
        <v>36</v>
      </c>
      <c r="AE762" s="17" t="s">
        <v>4018</v>
      </c>
      <c r="AF762" s="17"/>
      <c r="AG762" s="17" t="s">
        <v>131</v>
      </c>
      <c r="AH762" s="17" t="s">
        <v>583</v>
      </c>
      <c r="AI762" s="17" t="s">
        <v>738</v>
      </c>
      <c r="AJ762" s="17" t="s">
        <v>3115</v>
      </c>
      <c r="AK762" s="17" t="s">
        <v>835</v>
      </c>
      <c r="AL762" s="17" t="s">
        <v>3116</v>
      </c>
      <c r="AM762" s="17" t="s">
        <v>496</v>
      </c>
      <c r="AN762" s="17" t="s">
        <v>131</v>
      </c>
      <c r="AO762" s="17" t="s">
        <v>959</v>
      </c>
      <c r="AP762" s="17" t="s">
        <v>502</v>
      </c>
      <c r="AQ762" s="17">
        <v>0</v>
      </c>
      <c r="AR762" s="17">
        <v>0</v>
      </c>
      <c r="AS762" s="17"/>
    </row>
    <row r="763" spans="1:45" ht="15" customHeight="1" x14ac:dyDescent="0.15">
      <c r="A763" s="13">
        <v>762</v>
      </c>
      <c r="B763" s="69" t="s">
        <v>508</v>
      </c>
      <c r="C763" s="67" t="s">
        <v>35</v>
      </c>
      <c r="D763" s="67" t="s">
        <v>36</v>
      </c>
      <c r="E763" s="67" t="s">
        <v>56</v>
      </c>
      <c r="F763" s="67" t="s">
        <v>36</v>
      </c>
      <c r="G763" s="67" t="s">
        <v>44</v>
      </c>
      <c r="H763" s="67" t="s">
        <v>44</v>
      </c>
      <c r="I763" s="67" t="s">
        <v>67</v>
      </c>
      <c r="J763" s="67" t="s">
        <v>40</v>
      </c>
      <c r="K763" s="67" t="s">
        <v>67</v>
      </c>
      <c r="L763" s="67" t="s">
        <v>43</v>
      </c>
      <c r="M763" s="67" t="s">
        <v>40</v>
      </c>
      <c r="N763" s="67" t="s">
        <v>37</v>
      </c>
      <c r="O763" s="67"/>
      <c r="P763" s="17" t="s">
        <v>509</v>
      </c>
      <c r="Q763" s="17" t="s">
        <v>229</v>
      </c>
      <c r="R763" s="17" t="s">
        <v>510</v>
      </c>
      <c r="S763" s="17" t="s">
        <v>71</v>
      </c>
      <c r="T763" s="17" t="s">
        <v>511</v>
      </c>
      <c r="U763" s="17" t="s">
        <v>3022</v>
      </c>
      <c r="V763" s="17" t="s">
        <v>512</v>
      </c>
      <c r="W763" s="17" t="s">
        <v>4157</v>
      </c>
      <c r="X763" s="17" t="s">
        <v>3492</v>
      </c>
      <c r="Y763" s="17" t="s">
        <v>4274</v>
      </c>
      <c r="Z763" s="17" t="s">
        <v>75</v>
      </c>
      <c r="AA763" s="17" t="s">
        <v>76</v>
      </c>
      <c r="AB763" s="17" t="s">
        <v>55</v>
      </c>
      <c r="AC763" s="17" t="s">
        <v>56</v>
      </c>
      <c r="AD763" s="17" t="s">
        <v>36</v>
      </c>
      <c r="AE763" s="17"/>
      <c r="AF763" s="17"/>
      <c r="AG763" s="17" t="s">
        <v>3345</v>
      </c>
      <c r="AH763" s="17" t="s">
        <v>3022</v>
      </c>
      <c r="AI763" s="17" t="s">
        <v>4251</v>
      </c>
      <c r="AJ763" s="17" t="s">
        <v>252</v>
      </c>
      <c r="AK763" s="17" t="s">
        <v>77</v>
      </c>
      <c r="AL763" s="17" t="s">
        <v>79</v>
      </c>
      <c r="AM763" s="17" t="s">
        <v>72</v>
      </c>
      <c r="AN763" s="17" t="s">
        <v>4165</v>
      </c>
      <c r="AO763" s="17" t="s">
        <v>349</v>
      </c>
      <c r="AP763" s="17" t="s">
        <v>85</v>
      </c>
      <c r="AQ763" s="17"/>
      <c r="AR763" s="17"/>
      <c r="AS763" s="17"/>
    </row>
    <row r="764" spans="1:45" ht="15" customHeight="1" x14ac:dyDescent="0.15">
      <c r="A764" s="13">
        <v>763</v>
      </c>
      <c r="B764" s="69" t="s">
        <v>4952</v>
      </c>
      <c r="C764" s="67" t="s">
        <v>35</v>
      </c>
      <c r="D764" s="67" t="s">
        <v>36</v>
      </c>
      <c r="E764" s="67" t="s">
        <v>56</v>
      </c>
      <c r="F764" s="67" t="s">
        <v>36</v>
      </c>
      <c r="G764" s="67" t="s">
        <v>44</v>
      </c>
      <c r="H764" s="67" t="s">
        <v>44</v>
      </c>
      <c r="I764" s="67" t="s">
        <v>67</v>
      </c>
      <c r="J764" s="67" t="s">
        <v>40</v>
      </c>
      <c r="K764" s="67" t="s">
        <v>67</v>
      </c>
      <c r="L764" s="67" t="s">
        <v>43</v>
      </c>
      <c r="M764" s="67" t="s">
        <v>40</v>
      </c>
      <c r="N764" s="67" t="s">
        <v>37</v>
      </c>
      <c r="O764" s="67">
        <v>0</v>
      </c>
      <c r="P764" s="67" t="s">
        <v>509</v>
      </c>
      <c r="Q764" s="67" t="s">
        <v>229</v>
      </c>
      <c r="R764" s="67" t="s">
        <v>510</v>
      </c>
      <c r="S764" s="67" t="s">
        <v>71</v>
      </c>
      <c r="T764" s="67" t="s">
        <v>511</v>
      </c>
      <c r="U764" s="67" t="s">
        <v>3022</v>
      </c>
      <c r="V764" s="67" t="s">
        <v>512</v>
      </c>
      <c r="W764" s="67">
        <v>0</v>
      </c>
      <c r="X764" s="67" t="s">
        <v>4953</v>
      </c>
      <c r="Y764" s="67" t="s">
        <v>4242</v>
      </c>
      <c r="Z764" s="67" t="s">
        <v>75</v>
      </c>
      <c r="AA764" s="67" t="s">
        <v>76</v>
      </c>
      <c r="AB764" s="67" t="s">
        <v>55</v>
      </c>
      <c r="AC764" s="67" t="s">
        <v>56</v>
      </c>
      <c r="AD764" s="67" t="s">
        <v>36</v>
      </c>
      <c r="AE764" s="67"/>
      <c r="AF764" s="67"/>
      <c r="AG764" s="67" t="s">
        <v>3345</v>
      </c>
      <c r="AH764" s="67" t="s">
        <v>3022</v>
      </c>
      <c r="AI764" s="67" t="s">
        <v>4251</v>
      </c>
      <c r="AJ764" s="67" t="s">
        <v>252</v>
      </c>
      <c r="AK764" s="67" t="s">
        <v>77</v>
      </c>
      <c r="AL764" s="67" t="s">
        <v>79</v>
      </c>
      <c r="AM764" s="67" t="s">
        <v>72</v>
      </c>
      <c r="AN764" s="67" t="s">
        <v>4840</v>
      </c>
      <c r="AO764" s="67" t="s">
        <v>349</v>
      </c>
      <c r="AP764" s="67">
        <v>0</v>
      </c>
      <c r="AQ764" s="17"/>
      <c r="AR764" s="17"/>
      <c r="AS764" s="17"/>
    </row>
    <row r="765" spans="1:45" ht="15" customHeight="1" x14ac:dyDescent="0.15">
      <c r="A765" s="13">
        <v>764</v>
      </c>
      <c r="B765" s="69" t="s">
        <v>513</v>
      </c>
      <c r="C765" s="67" t="s">
        <v>35</v>
      </c>
      <c r="D765" s="67" t="s">
        <v>36</v>
      </c>
      <c r="E765" s="67" t="s">
        <v>36</v>
      </c>
      <c r="F765" s="67" t="s">
        <v>56</v>
      </c>
      <c r="G765" s="67" t="s">
        <v>40</v>
      </c>
      <c r="H765" s="67" t="s">
        <v>37</v>
      </c>
      <c r="I765" s="67" t="s">
        <v>67</v>
      </c>
      <c r="J765" s="67" t="s">
        <v>42</v>
      </c>
      <c r="K765" s="67" t="s">
        <v>67</v>
      </c>
      <c r="L765" s="67" t="s">
        <v>43</v>
      </c>
      <c r="M765" s="67" t="s">
        <v>68</v>
      </c>
      <c r="N765" s="67" t="s">
        <v>39</v>
      </c>
      <c r="O765" s="67" t="s">
        <v>45</v>
      </c>
      <c r="P765" s="17" t="s">
        <v>2916</v>
      </c>
      <c r="Q765" s="17" t="s">
        <v>79</v>
      </c>
      <c r="R765" s="17" t="s">
        <v>3151</v>
      </c>
      <c r="S765" s="17" t="s">
        <v>115</v>
      </c>
      <c r="T765" s="17" t="s">
        <v>381</v>
      </c>
      <c r="U765" s="17" t="s">
        <v>3022</v>
      </c>
      <c r="V765" s="17" t="s">
        <v>514</v>
      </c>
      <c r="W765" s="17" t="s">
        <v>4164</v>
      </c>
      <c r="X765" s="17"/>
      <c r="Y765" s="17" t="s">
        <v>4275</v>
      </c>
      <c r="Z765" s="17" t="s">
        <v>75</v>
      </c>
      <c r="AA765" s="17" t="s">
        <v>76</v>
      </c>
      <c r="AB765" s="17" t="s">
        <v>3962</v>
      </c>
      <c r="AC765" s="17" t="s">
        <v>36</v>
      </c>
      <c r="AD765" s="17" t="s">
        <v>36</v>
      </c>
      <c r="AE765" s="17" t="s">
        <v>4033</v>
      </c>
      <c r="AF765" s="17"/>
      <c r="AG765" s="17" t="s">
        <v>131</v>
      </c>
      <c r="AH765" s="17" t="s">
        <v>95</v>
      </c>
      <c r="AI765" s="17" t="s">
        <v>57</v>
      </c>
      <c r="AJ765" s="17" t="s">
        <v>4390</v>
      </c>
      <c r="AK765" s="17" t="s">
        <v>77</v>
      </c>
      <c r="AL765" s="17" t="s">
        <v>80</v>
      </c>
      <c r="AM765" s="17" t="s">
        <v>515</v>
      </c>
      <c r="AN765" s="17" t="s">
        <v>516</v>
      </c>
      <c r="AO765" s="17" t="s">
        <v>161</v>
      </c>
      <c r="AP765" s="17" t="s">
        <v>85</v>
      </c>
      <c r="AQ765" s="17"/>
      <c r="AR765" s="17"/>
      <c r="AS765" s="17"/>
    </row>
    <row r="766" spans="1:45" ht="15" customHeight="1" x14ac:dyDescent="0.15">
      <c r="A766" s="13">
        <v>765</v>
      </c>
      <c r="B766" s="69" t="s">
        <v>517</v>
      </c>
      <c r="C766" s="67" t="s">
        <v>35</v>
      </c>
      <c r="D766" s="67" t="s">
        <v>36</v>
      </c>
      <c r="E766" s="67" t="s">
        <v>36</v>
      </c>
      <c r="F766" s="67" t="s">
        <v>56</v>
      </c>
      <c r="G766" s="67" t="s">
        <v>40</v>
      </c>
      <c r="H766" s="67" t="s">
        <v>37</v>
      </c>
      <c r="I766" s="67" t="s">
        <v>67</v>
      </c>
      <c r="J766" s="67" t="s">
        <v>42</v>
      </c>
      <c r="K766" s="67" t="s">
        <v>67</v>
      </c>
      <c r="L766" s="67" t="s">
        <v>43</v>
      </c>
      <c r="M766" s="67" t="s">
        <v>68</v>
      </c>
      <c r="N766" s="67" t="s">
        <v>39</v>
      </c>
      <c r="O766" s="67" t="s">
        <v>45</v>
      </c>
      <c r="P766" s="17" t="s">
        <v>2916</v>
      </c>
      <c r="Q766" s="17" t="s">
        <v>79</v>
      </c>
      <c r="R766" s="17" t="s">
        <v>3151</v>
      </c>
      <c r="S766" s="17" t="s">
        <v>115</v>
      </c>
      <c r="T766" s="17" t="s">
        <v>381</v>
      </c>
      <c r="U766" s="17" t="s">
        <v>3022</v>
      </c>
      <c r="V766" s="17" t="s">
        <v>514</v>
      </c>
      <c r="W766" s="17" t="s">
        <v>4164</v>
      </c>
      <c r="X766" s="17" t="s">
        <v>3493</v>
      </c>
      <c r="Y766" s="17" t="s">
        <v>4275</v>
      </c>
      <c r="Z766" s="17" t="s">
        <v>75</v>
      </c>
      <c r="AA766" s="17" t="s">
        <v>76</v>
      </c>
      <c r="AB766" s="17" t="s">
        <v>3962</v>
      </c>
      <c r="AC766" s="17" t="s">
        <v>36</v>
      </c>
      <c r="AD766" s="17" t="s">
        <v>36</v>
      </c>
      <c r="AE766" s="17" t="s">
        <v>4025</v>
      </c>
      <c r="AF766" s="17"/>
      <c r="AG766" s="17" t="s">
        <v>131</v>
      </c>
      <c r="AH766" s="17" t="s">
        <v>95</v>
      </c>
      <c r="AI766" s="17" t="s">
        <v>57</v>
      </c>
      <c r="AJ766" s="17" t="s">
        <v>4390</v>
      </c>
      <c r="AK766" s="17" t="s">
        <v>77</v>
      </c>
      <c r="AL766" s="17" t="s">
        <v>80</v>
      </c>
      <c r="AM766" s="17" t="s">
        <v>515</v>
      </c>
      <c r="AN766" s="17" t="s">
        <v>516</v>
      </c>
      <c r="AO766" s="17" t="s">
        <v>161</v>
      </c>
      <c r="AP766" s="17" t="s">
        <v>85</v>
      </c>
      <c r="AQ766" s="17"/>
      <c r="AR766" s="17"/>
      <c r="AS766" s="17"/>
    </row>
    <row r="767" spans="1:45" ht="15" customHeight="1" x14ac:dyDescent="0.15">
      <c r="A767" s="13">
        <v>766</v>
      </c>
      <c r="B767" s="69" t="s">
        <v>518</v>
      </c>
      <c r="C767" s="67" t="s">
        <v>35</v>
      </c>
      <c r="D767" s="67" t="s">
        <v>56</v>
      </c>
      <c r="E767" s="67" t="s">
        <v>36</v>
      </c>
      <c r="F767" s="67" t="s">
        <v>56</v>
      </c>
      <c r="G767" s="67" t="s">
        <v>40</v>
      </c>
      <c r="H767" s="67" t="s">
        <v>44</v>
      </c>
      <c r="I767" s="67" t="s">
        <v>40</v>
      </c>
      <c r="J767" s="67" t="s">
        <v>67</v>
      </c>
      <c r="K767" s="67" t="s">
        <v>120</v>
      </c>
      <c r="L767" s="67" t="s">
        <v>43</v>
      </c>
      <c r="M767" s="67" t="s">
        <v>67</v>
      </c>
      <c r="N767" s="67" t="s">
        <v>44</v>
      </c>
      <c r="O767" s="67"/>
      <c r="P767" s="17" t="s">
        <v>519</v>
      </c>
      <c r="Q767" s="17" t="s">
        <v>520</v>
      </c>
      <c r="R767" s="17" t="s">
        <v>521</v>
      </c>
      <c r="S767" s="17" t="s">
        <v>934</v>
      </c>
      <c r="T767" s="17" t="s">
        <v>522</v>
      </c>
      <c r="U767" s="17" t="s">
        <v>2916</v>
      </c>
      <c r="V767" s="17" t="s">
        <v>325</v>
      </c>
      <c r="W767" s="17"/>
      <c r="X767" s="17"/>
      <c r="Y767" s="17" t="s">
        <v>4276</v>
      </c>
      <c r="Z767" s="17" t="s">
        <v>96</v>
      </c>
      <c r="AA767" s="17" t="s">
        <v>76</v>
      </c>
      <c r="AB767" s="17" t="s">
        <v>3962</v>
      </c>
      <c r="AC767" s="17" t="s">
        <v>36</v>
      </c>
      <c r="AD767" s="17" t="s">
        <v>36</v>
      </c>
      <c r="AE767" s="17"/>
      <c r="AF767" s="17"/>
      <c r="AG767" s="17" t="s">
        <v>72</v>
      </c>
      <c r="AH767" s="17" t="s">
        <v>3761</v>
      </c>
      <c r="AI767" s="17" t="s">
        <v>524</v>
      </c>
      <c r="AJ767" s="17" t="s">
        <v>525</v>
      </c>
      <c r="AK767" s="17" t="s">
        <v>79</v>
      </c>
      <c r="AL767" s="17" t="s">
        <v>3151</v>
      </c>
      <c r="AM767" s="17" t="s">
        <v>3022</v>
      </c>
      <c r="AN767" s="17" t="s">
        <v>4658</v>
      </c>
      <c r="AO767" s="17" t="s">
        <v>161</v>
      </c>
      <c r="AP767" s="17" t="s">
        <v>161</v>
      </c>
      <c r="AQ767" s="17"/>
      <c r="AR767" s="17"/>
      <c r="AS767" s="17"/>
    </row>
    <row r="768" spans="1:45" ht="15" customHeight="1" x14ac:dyDescent="0.15">
      <c r="A768" s="13">
        <v>767</v>
      </c>
      <c r="B768" s="69" t="s">
        <v>5208</v>
      </c>
      <c r="C768" s="67" t="s">
        <v>35</v>
      </c>
      <c r="D768" s="67" t="s">
        <v>36</v>
      </c>
      <c r="E768" s="67" t="s">
        <v>36</v>
      </c>
      <c r="F768" s="67" t="s">
        <v>36</v>
      </c>
      <c r="G768" s="67" t="s">
        <v>40</v>
      </c>
      <c r="H768" s="67" t="s">
        <v>37</v>
      </c>
      <c r="I768" s="67" t="s">
        <v>67</v>
      </c>
      <c r="J768" s="67" t="s">
        <v>42</v>
      </c>
      <c r="K768" s="67" t="s">
        <v>67</v>
      </c>
      <c r="L768" s="67" t="s">
        <v>43</v>
      </c>
      <c r="M768" s="67" t="s">
        <v>68</v>
      </c>
      <c r="N768" s="67" t="s">
        <v>39</v>
      </c>
      <c r="O768" s="67" t="s">
        <v>45</v>
      </c>
      <c r="P768" s="17" t="s">
        <v>2916</v>
      </c>
      <c r="Q768" s="17" t="s">
        <v>79</v>
      </c>
      <c r="R768" s="17" t="s">
        <v>3151</v>
      </c>
      <c r="S768" s="17" t="s">
        <v>115</v>
      </c>
      <c r="T768" s="17" t="s">
        <v>381</v>
      </c>
      <c r="U768" s="17" t="s">
        <v>3022</v>
      </c>
      <c r="V768" s="17" t="s">
        <v>514</v>
      </c>
      <c r="W768" s="17" t="s">
        <v>4160</v>
      </c>
      <c r="X768" s="17" t="s">
        <v>5209</v>
      </c>
      <c r="Y768" s="17" t="s">
        <v>4266</v>
      </c>
      <c r="Z768" s="17" t="s">
        <v>75</v>
      </c>
      <c r="AA768" s="17" t="s">
        <v>76</v>
      </c>
      <c r="AB768" s="17" t="s">
        <v>3962</v>
      </c>
      <c r="AC768" s="17" t="s">
        <v>36</v>
      </c>
      <c r="AD768" s="17" t="s">
        <v>36</v>
      </c>
      <c r="AE768" s="17" t="s">
        <v>4008</v>
      </c>
      <c r="AF768" s="17"/>
      <c r="AG768" s="17" t="s">
        <v>131</v>
      </c>
      <c r="AH768" s="17" t="s">
        <v>95</v>
      </c>
      <c r="AI768" s="17" t="s">
        <v>57</v>
      </c>
      <c r="AJ768" s="17" t="s">
        <v>4390</v>
      </c>
      <c r="AK768" s="17" t="s">
        <v>77</v>
      </c>
      <c r="AL768" s="17" t="s">
        <v>80</v>
      </c>
      <c r="AM768" s="17" t="s">
        <v>515</v>
      </c>
      <c r="AN768" s="17" t="s">
        <v>516</v>
      </c>
      <c r="AO768" s="17" t="s">
        <v>161</v>
      </c>
      <c r="AP768" s="17" t="s">
        <v>85</v>
      </c>
      <c r="AQ768" s="17"/>
      <c r="AR768" s="17"/>
      <c r="AS768" s="17"/>
    </row>
    <row r="769" spans="1:45" ht="15" customHeight="1" x14ac:dyDescent="0.15">
      <c r="A769" s="13">
        <v>768</v>
      </c>
      <c r="B769" s="69" t="s">
        <v>3888</v>
      </c>
      <c r="C769" s="67" t="s">
        <v>35</v>
      </c>
      <c r="D769" s="67" t="s">
        <v>36</v>
      </c>
      <c r="E769" s="67" t="s">
        <v>36</v>
      </c>
      <c r="F769" s="67" t="s">
        <v>36</v>
      </c>
      <c r="G769" s="67" t="s">
        <v>40</v>
      </c>
      <c r="H769" s="67" t="s">
        <v>37</v>
      </c>
      <c r="I769" s="67" t="s">
        <v>67</v>
      </c>
      <c r="J769" s="67" t="s">
        <v>42</v>
      </c>
      <c r="K769" s="67" t="s">
        <v>67</v>
      </c>
      <c r="L769" s="67" t="s">
        <v>43</v>
      </c>
      <c r="M769" s="67" t="s">
        <v>68</v>
      </c>
      <c r="N769" s="67" t="s">
        <v>39</v>
      </c>
      <c r="O769" s="67" t="s">
        <v>45</v>
      </c>
      <c r="P769" s="17" t="s">
        <v>2916</v>
      </c>
      <c r="Q769" s="17" t="s">
        <v>79</v>
      </c>
      <c r="R769" s="17" t="s">
        <v>3151</v>
      </c>
      <c r="S769" s="17" t="s">
        <v>115</v>
      </c>
      <c r="T769" s="17" t="s">
        <v>381</v>
      </c>
      <c r="U769" s="17" t="s">
        <v>3022</v>
      </c>
      <c r="V769" s="17" t="s">
        <v>514</v>
      </c>
      <c r="W769" s="17" t="s">
        <v>4160</v>
      </c>
      <c r="X769" s="17" t="s">
        <v>3889</v>
      </c>
      <c r="Y769" s="17" t="s">
        <v>4266</v>
      </c>
      <c r="Z769" s="17" t="s">
        <v>75</v>
      </c>
      <c r="AA769" s="17" t="s">
        <v>76</v>
      </c>
      <c r="AB769" s="17" t="s">
        <v>3962</v>
      </c>
      <c r="AC769" s="17" t="s">
        <v>36</v>
      </c>
      <c r="AD769" s="17" t="s">
        <v>36</v>
      </c>
      <c r="AE769" s="17" t="s">
        <v>4008</v>
      </c>
      <c r="AF769" s="17"/>
      <c r="AG769" s="17" t="s">
        <v>131</v>
      </c>
      <c r="AH769" s="17" t="s">
        <v>95</v>
      </c>
      <c r="AI769" s="17" t="s">
        <v>57</v>
      </c>
      <c r="AJ769" s="17" t="s">
        <v>4390</v>
      </c>
      <c r="AK769" s="17" t="s">
        <v>77</v>
      </c>
      <c r="AL769" s="17" t="s">
        <v>80</v>
      </c>
      <c r="AM769" s="17" t="s">
        <v>515</v>
      </c>
      <c r="AN769" s="17" t="s">
        <v>516</v>
      </c>
      <c r="AO769" s="17" t="s">
        <v>161</v>
      </c>
      <c r="AP769" s="17" t="s">
        <v>85</v>
      </c>
      <c r="AQ769" s="17"/>
      <c r="AR769" s="17"/>
      <c r="AS769" s="17"/>
    </row>
    <row r="770" spans="1:45" ht="15" customHeight="1" x14ac:dyDescent="0.15">
      <c r="A770" s="13">
        <v>769</v>
      </c>
      <c r="B770" s="69" t="s">
        <v>2102</v>
      </c>
      <c r="C770" s="67" t="s">
        <v>35</v>
      </c>
      <c r="D770" s="67" t="s">
        <v>36</v>
      </c>
      <c r="E770" s="67" t="s">
        <v>56</v>
      </c>
      <c r="F770" s="67" t="s">
        <v>56</v>
      </c>
      <c r="G770" s="67" t="s">
        <v>136</v>
      </c>
      <c r="H770" s="67" t="s">
        <v>37</v>
      </c>
      <c r="I770" s="67" t="s">
        <v>44</v>
      </c>
      <c r="J770" s="67" t="s">
        <v>67</v>
      </c>
      <c r="K770" s="67" t="s">
        <v>68</v>
      </c>
      <c r="L770" s="67" t="s">
        <v>67</v>
      </c>
      <c r="M770" s="67" t="s">
        <v>43</v>
      </c>
      <c r="N770" s="67" t="s">
        <v>44</v>
      </c>
      <c r="O770" s="67"/>
      <c r="P770" s="17" t="s">
        <v>1901</v>
      </c>
      <c r="Q770" s="17" t="s">
        <v>3278</v>
      </c>
      <c r="R770" s="17" t="s">
        <v>1682</v>
      </c>
      <c r="S770" s="17" t="s">
        <v>4750</v>
      </c>
      <c r="T770" s="17" t="s">
        <v>49</v>
      </c>
      <c r="U770" s="17" t="s">
        <v>3172</v>
      </c>
      <c r="V770" s="17" t="s">
        <v>2103</v>
      </c>
      <c r="W770" s="17"/>
      <c r="X770" s="17"/>
      <c r="Y770" s="17" t="s">
        <v>4319</v>
      </c>
      <c r="Z770" s="17" t="s">
        <v>96</v>
      </c>
      <c r="AA770" s="17" t="s">
        <v>76</v>
      </c>
      <c r="AB770" s="17" t="s">
        <v>3962</v>
      </c>
      <c r="AC770" s="17" t="s">
        <v>36</v>
      </c>
      <c r="AD770" s="17" t="s">
        <v>36</v>
      </c>
      <c r="AE770" s="17"/>
      <c r="AF770" s="17"/>
      <c r="AG770" s="17" t="s">
        <v>330</v>
      </c>
      <c r="AH770" s="17" t="s">
        <v>331</v>
      </c>
      <c r="AI770" s="17" t="s">
        <v>57</v>
      </c>
      <c r="AJ770" s="17" t="s">
        <v>77</v>
      </c>
      <c r="AK770" s="17" t="s">
        <v>183</v>
      </c>
      <c r="AL770" s="17" t="s">
        <v>588</v>
      </c>
      <c r="AM770" s="17" t="s">
        <v>95</v>
      </c>
      <c r="AN770" s="17" t="s">
        <v>172</v>
      </c>
      <c r="AO770" s="17" t="s">
        <v>336</v>
      </c>
      <c r="AP770" s="17" t="s">
        <v>187</v>
      </c>
      <c r="AQ770" s="17">
        <v>0</v>
      </c>
      <c r="AR770" s="17">
        <v>0</v>
      </c>
      <c r="AS770" s="17"/>
    </row>
    <row r="771" spans="1:45" ht="15" customHeight="1" x14ac:dyDescent="0.15">
      <c r="A771" s="13">
        <v>770</v>
      </c>
      <c r="B771" s="69" t="s">
        <v>526</v>
      </c>
      <c r="C771" s="67" t="s">
        <v>35</v>
      </c>
      <c r="D771" s="67" t="s">
        <v>36</v>
      </c>
      <c r="E771" s="67" t="s">
        <v>56</v>
      </c>
      <c r="F771" s="67" t="s">
        <v>56</v>
      </c>
      <c r="G771" s="67" t="s">
        <v>67</v>
      </c>
      <c r="H771" s="67" t="s">
        <v>44</v>
      </c>
      <c r="I771" s="67" t="s">
        <v>43</v>
      </c>
      <c r="J771" s="67" t="s">
        <v>42</v>
      </c>
      <c r="K771" s="67" t="s">
        <v>42</v>
      </c>
      <c r="L771" s="67" t="s">
        <v>88</v>
      </c>
      <c r="M771" s="67" t="s">
        <v>87</v>
      </c>
      <c r="N771" s="67" t="s">
        <v>200</v>
      </c>
      <c r="O771" s="67" t="s">
        <v>45</v>
      </c>
      <c r="P771" s="17" t="s">
        <v>3022</v>
      </c>
      <c r="Q771" s="17" t="s">
        <v>77</v>
      </c>
      <c r="R771" s="17" t="s">
        <v>265</v>
      </c>
      <c r="S771" s="17" t="s">
        <v>95</v>
      </c>
      <c r="T771" s="17" t="s">
        <v>189</v>
      </c>
      <c r="U771" s="17" t="s">
        <v>267</v>
      </c>
      <c r="V771" s="17" t="s">
        <v>268</v>
      </c>
      <c r="W771" s="17" t="s">
        <v>4157</v>
      </c>
      <c r="X771" s="17" t="s">
        <v>3494</v>
      </c>
      <c r="Y771" s="17" t="s">
        <v>4277</v>
      </c>
      <c r="Z771" s="17" t="s">
        <v>75</v>
      </c>
      <c r="AA771" s="17" t="s">
        <v>76</v>
      </c>
      <c r="AB771" s="17" t="s">
        <v>55</v>
      </c>
      <c r="AC771" s="17" t="s">
        <v>36</v>
      </c>
      <c r="AD771" s="17" t="s">
        <v>36</v>
      </c>
      <c r="AE771" s="17"/>
      <c r="AF771" s="17"/>
      <c r="AG771" s="17" t="s">
        <v>103</v>
      </c>
      <c r="AH771" s="17" t="s">
        <v>192</v>
      </c>
      <c r="AI771" s="17" t="s">
        <v>193</v>
      </c>
      <c r="AJ771" s="17" t="s">
        <v>194</v>
      </c>
      <c r="AK771" s="17" t="s">
        <v>527</v>
      </c>
      <c r="AL771" s="17" t="s">
        <v>528</v>
      </c>
      <c r="AM771" s="17" t="s">
        <v>236</v>
      </c>
      <c r="AN771" s="17" t="s">
        <v>529</v>
      </c>
      <c r="AO771" s="17" t="s">
        <v>85</v>
      </c>
      <c r="AP771" s="17" t="s">
        <v>442</v>
      </c>
      <c r="AQ771" s="17"/>
      <c r="AR771" s="17"/>
      <c r="AS771" s="17"/>
    </row>
    <row r="772" spans="1:45" ht="15" customHeight="1" x14ac:dyDescent="0.15">
      <c r="A772" s="13">
        <v>771</v>
      </c>
      <c r="B772" s="69" t="s">
        <v>3823</v>
      </c>
      <c r="C772" s="67" t="s">
        <v>35</v>
      </c>
      <c r="D772" s="67" t="s">
        <v>36</v>
      </c>
      <c r="E772" s="67" t="s">
        <v>56</v>
      </c>
      <c r="F772" s="67" t="s">
        <v>56</v>
      </c>
      <c r="G772" s="67" t="s">
        <v>67</v>
      </c>
      <c r="H772" s="67" t="s">
        <v>44</v>
      </c>
      <c r="I772" s="67" t="s">
        <v>43</v>
      </c>
      <c r="J772" s="67" t="s">
        <v>42</v>
      </c>
      <c r="K772" s="67" t="s">
        <v>42</v>
      </c>
      <c r="L772" s="67" t="s">
        <v>88</v>
      </c>
      <c r="M772" s="67" t="s">
        <v>87</v>
      </c>
      <c r="N772" s="67" t="s">
        <v>200</v>
      </c>
      <c r="O772" s="67" t="s">
        <v>45</v>
      </c>
      <c r="P772" s="17" t="s">
        <v>3022</v>
      </c>
      <c r="Q772" s="17" t="s">
        <v>77</v>
      </c>
      <c r="R772" s="17" t="s">
        <v>265</v>
      </c>
      <c r="S772" s="17" t="s">
        <v>95</v>
      </c>
      <c r="T772" s="17" t="s">
        <v>189</v>
      </c>
      <c r="U772" s="17" t="s">
        <v>267</v>
      </c>
      <c r="V772" s="17" t="s">
        <v>268</v>
      </c>
      <c r="W772" s="17" t="s">
        <v>4164</v>
      </c>
      <c r="X772" s="17" t="s">
        <v>3495</v>
      </c>
      <c r="Y772" s="17" t="s">
        <v>4277</v>
      </c>
      <c r="Z772" s="17" t="s">
        <v>75</v>
      </c>
      <c r="AA772" s="17" t="s">
        <v>76</v>
      </c>
      <c r="AB772" s="17" t="s">
        <v>55</v>
      </c>
      <c r="AC772" s="17" t="s">
        <v>36</v>
      </c>
      <c r="AD772" s="17" t="s">
        <v>36</v>
      </c>
      <c r="AE772" s="17" t="s">
        <v>4034</v>
      </c>
      <c r="AF772" s="17"/>
      <c r="AG772" s="17" t="s">
        <v>103</v>
      </c>
      <c r="AH772" s="17" t="s">
        <v>192</v>
      </c>
      <c r="AI772" s="17" t="s">
        <v>193</v>
      </c>
      <c r="AJ772" s="17" t="s">
        <v>194</v>
      </c>
      <c r="AK772" s="17" t="s">
        <v>527</v>
      </c>
      <c r="AL772" s="17" t="s">
        <v>528</v>
      </c>
      <c r="AM772" s="17" t="s">
        <v>236</v>
      </c>
      <c r="AN772" s="17" t="s">
        <v>529</v>
      </c>
      <c r="AO772" s="17" t="s">
        <v>85</v>
      </c>
      <c r="AP772" s="17" t="s">
        <v>442</v>
      </c>
      <c r="AQ772" s="17"/>
      <c r="AR772" s="17"/>
      <c r="AS772" s="17"/>
    </row>
    <row r="773" spans="1:45" ht="15" customHeight="1" x14ac:dyDescent="0.15">
      <c r="A773" s="13">
        <v>772</v>
      </c>
      <c r="B773" s="69" t="s">
        <v>4954</v>
      </c>
      <c r="C773" s="67" t="s">
        <v>35</v>
      </c>
      <c r="D773" s="67" t="s">
        <v>36</v>
      </c>
      <c r="E773" s="67" t="s">
        <v>56</v>
      </c>
      <c r="F773" s="67" t="s">
        <v>56</v>
      </c>
      <c r="G773" s="67" t="s">
        <v>67</v>
      </c>
      <c r="H773" s="67" t="s">
        <v>44</v>
      </c>
      <c r="I773" s="67" t="s">
        <v>43</v>
      </c>
      <c r="J773" s="67" t="s">
        <v>42</v>
      </c>
      <c r="K773" s="67" t="s">
        <v>42</v>
      </c>
      <c r="L773" s="67" t="s">
        <v>88</v>
      </c>
      <c r="M773" s="67" t="s">
        <v>87</v>
      </c>
      <c r="N773" s="67" t="s">
        <v>200</v>
      </c>
      <c r="O773" s="67">
        <v>0</v>
      </c>
      <c r="P773" s="67" t="s">
        <v>3022</v>
      </c>
      <c r="Q773" s="67" t="s">
        <v>77</v>
      </c>
      <c r="R773" s="67" t="s">
        <v>265</v>
      </c>
      <c r="S773" s="67" t="s">
        <v>95</v>
      </c>
      <c r="T773" s="67" t="s">
        <v>189</v>
      </c>
      <c r="U773" s="67" t="s">
        <v>267</v>
      </c>
      <c r="V773" s="67" t="s">
        <v>268</v>
      </c>
      <c r="W773" s="67">
        <v>0</v>
      </c>
      <c r="X773" s="67" t="s">
        <v>4955</v>
      </c>
      <c r="Y773" s="67" t="s">
        <v>4277</v>
      </c>
      <c r="Z773" s="67" t="s">
        <v>75</v>
      </c>
      <c r="AA773" s="67" t="s">
        <v>76</v>
      </c>
      <c r="AB773" s="67" t="s">
        <v>55</v>
      </c>
      <c r="AC773" s="67" t="s">
        <v>36</v>
      </c>
      <c r="AD773" s="67" t="s">
        <v>36</v>
      </c>
      <c r="AE773" s="67"/>
      <c r="AF773" s="67"/>
      <c r="AG773" s="67" t="s">
        <v>103</v>
      </c>
      <c r="AH773" s="67" t="s">
        <v>192</v>
      </c>
      <c r="AI773" s="67" t="s">
        <v>193</v>
      </c>
      <c r="AJ773" s="67" t="s">
        <v>194</v>
      </c>
      <c r="AK773" s="67" t="s">
        <v>527</v>
      </c>
      <c r="AL773" s="67" t="s">
        <v>528</v>
      </c>
      <c r="AM773" s="67" t="s">
        <v>236</v>
      </c>
      <c r="AN773" s="67" t="s">
        <v>529</v>
      </c>
      <c r="AO773" s="67" t="s">
        <v>85</v>
      </c>
      <c r="AP773" s="67">
        <v>0</v>
      </c>
      <c r="AQ773" s="17"/>
      <c r="AR773" s="17"/>
      <c r="AS773" s="17"/>
    </row>
    <row r="774" spans="1:45" ht="15" customHeight="1" x14ac:dyDescent="0.15">
      <c r="A774" s="13">
        <v>773</v>
      </c>
      <c r="B774" s="69" t="s">
        <v>4278</v>
      </c>
      <c r="C774" s="67" t="s">
        <v>35</v>
      </c>
      <c r="D774" s="67" t="s">
        <v>36</v>
      </c>
      <c r="E774" s="67" t="s">
        <v>36</v>
      </c>
      <c r="F774" s="67" t="s">
        <v>56</v>
      </c>
      <c r="G774" s="67" t="s">
        <v>44</v>
      </c>
      <c r="H774" s="67" t="s">
        <v>136</v>
      </c>
      <c r="I774" s="67" t="s">
        <v>136</v>
      </c>
      <c r="J774" s="67" t="s">
        <v>43</v>
      </c>
      <c r="K774" s="67" t="s">
        <v>88</v>
      </c>
      <c r="L774" s="67" t="s">
        <v>43</v>
      </c>
      <c r="M774" s="67" t="s">
        <v>120</v>
      </c>
      <c r="N774" s="67" t="s">
        <v>120</v>
      </c>
      <c r="O774" s="67"/>
      <c r="P774" s="17" t="s">
        <v>251</v>
      </c>
      <c r="Q774" s="17" t="s">
        <v>291</v>
      </c>
      <c r="R774" s="17" t="s">
        <v>645</v>
      </c>
      <c r="S774" s="17" t="s">
        <v>193</v>
      </c>
      <c r="T774" s="17" t="s">
        <v>396</v>
      </c>
      <c r="U774" s="17" t="s">
        <v>292</v>
      </c>
      <c r="V774" s="17" t="s">
        <v>646</v>
      </c>
      <c r="W774" s="17" t="s">
        <v>4157</v>
      </c>
      <c r="X774" s="17" t="s">
        <v>4279</v>
      </c>
      <c r="Y774" s="17" t="s">
        <v>4280</v>
      </c>
      <c r="Z774" s="17" t="s">
        <v>249</v>
      </c>
      <c r="AA774" s="17" t="s">
        <v>76</v>
      </c>
      <c r="AB774" s="17" t="s">
        <v>126</v>
      </c>
      <c r="AC774" s="17" t="s">
        <v>56</v>
      </c>
      <c r="AD774" s="17" t="s">
        <v>56</v>
      </c>
      <c r="AE774" s="17" t="s">
        <v>4023</v>
      </c>
      <c r="AF774" s="17"/>
      <c r="AG774" s="17" t="s">
        <v>131</v>
      </c>
      <c r="AH774" s="17" t="s">
        <v>583</v>
      </c>
      <c r="AI774" s="17" t="s">
        <v>461</v>
      </c>
      <c r="AJ774" s="17" t="s">
        <v>3915</v>
      </c>
      <c r="AK774" s="17" t="s">
        <v>924</v>
      </c>
      <c r="AL774" s="17" t="s">
        <v>3238</v>
      </c>
      <c r="AM774" s="17" t="s">
        <v>361</v>
      </c>
      <c r="AN774" s="17" t="s">
        <v>804</v>
      </c>
      <c r="AO774" s="17" t="s">
        <v>322</v>
      </c>
      <c r="AP774" s="17" t="s">
        <v>925</v>
      </c>
      <c r="AQ774" s="17"/>
      <c r="AR774" s="17"/>
      <c r="AS774" s="17"/>
    </row>
    <row r="775" spans="1:45" ht="15" customHeight="1" x14ac:dyDescent="0.15">
      <c r="A775" s="13">
        <v>774</v>
      </c>
      <c r="B775" s="69" t="s">
        <v>2972</v>
      </c>
      <c r="C775" s="67" t="s">
        <v>35</v>
      </c>
      <c r="D775" s="67" t="s">
        <v>36</v>
      </c>
      <c r="E775" s="67" t="s">
        <v>36</v>
      </c>
      <c r="F775" s="67" t="s">
        <v>36</v>
      </c>
      <c r="G775" s="67" t="s">
        <v>43</v>
      </c>
      <c r="H775" s="67" t="s">
        <v>42</v>
      </c>
      <c r="I775" s="67" t="s">
        <v>44</v>
      </c>
      <c r="J775" s="67" t="s">
        <v>41</v>
      </c>
      <c r="K775" s="67" t="s">
        <v>43</v>
      </c>
      <c r="L775" s="67" t="s">
        <v>43</v>
      </c>
      <c r="M775" s="67" t="s">
        <v>38</v>
      </c>
      <c r="N775" s="67" t="s">
        <v>88</v>
      </c>
      <c r="O775" s="67"/>
      <c r="P775" s="17" t="s">
        <v>62</v>
      </c>
      <c r="Q775" s="17" t="s">
        <v>121</v>
      </c>
      <c r="R775" s="17" t="s">
        <v>287</v>
      </c>
      <c r="S775" s="17" t="s">
        <v>123</v>
      </c>
      <c r="T775" s="17" t="s">
        <v>4640</v>
      </c>
      <c r="U775" s="17" t="s">
        <v>193</v>
      </c>
      <c r="V775" s="17" t="s">
        <v>196</v>
      </c>
      <c r="W775" s="17"/>
      <c r="X775" s="17" t="s">
        <v>3496</v>
      </c>
      <c r="Y775" s="17" t="s">
        <v>4250</v>
      </c>
      <c r="Z775" s="17" t="s">
        <v>75</v>
      </c>
      <c r="AA775" s="17" t="s">
        <v>76</v>
      </c>
      <c r="AB775" s="17" t="s">
        <v>126</v>
      </c>
      <c r="AC775" s="17" t="s">
        <v>56</v>
      </c>
      <c r="AD775" s="17" t="s">
        <v>36</v>
      </c>
      <c r="AE775" s="17" t="s">
        <v>4035</v>
      </c>
      <c r="AF775" s="17"/>
      <c r="AG775" s="17" t="s">
        <v>127</v>
      </c>
      <c r="AH775" s="17" t="s">
        <v>128</v>
      </c>
      <c r="AI775" s="17" t="s">
        <v>129</v>
      </c>
      <c r="AJ775" s="17" t="s">
        <v>101</v>
      </c>
      <c r="AK775" s="17" t="s">
        <v>131</v>
      </c>
      <c r="AL775" s="17" t="s">
        <v>706</v>
      </c>
      <c r="AM775" s="17" t="s">
        <v>429</v>
      </c>
      <c r="AN775" s="17" t="s">
        <v>194</v>
      </c>
      <c r="AO775" s="17" t="s">
        <v>134</v>
      </c>
      <c r="AP775" s="17" t="s">
        <v>295</v>
      </c>
      <c r="AQ775" s="17"/>
      <c r="AR775" s="17"/>
      <c r="AS775" s="17"/>
    </row>
    <row r="776" spans="1:45" ht="15" customHeight="1" x14ac:dyDescent="0.15">
      <c r="A776" s="13">
        <v>775</v>
      </c>
      <c r="B776" s="69" t="s">
        <v>3497</v>
      </c>
      <c r="C776" s="67" t="s">
        <v>35</v>
      </c>
      <c r="D776" s="67" t="s">
        <v>36</v>
      </c>
      <c r="E776" s="67" t="s">
        <v>56</v>
      </c>
      <c r="F776" s="67" t="s">
        <v>56</v>
      </c>
      <c r="G776" s="67" t="s">
        <v>44</v>
      </c>
      <c r="H776" s="67" t="s">
        <v>40</v>
      </c>
      <c r="I776" s="67" t="s">
        <v>40</v>
      </c>
      <c r="J776" s="67" t="s">
        <v>67</v>
      </c>
      <c r="K776" s="67" t="s">
        <v>43</v>
      </c>
      <c r="L776" s="67" t="s">
        <v>87</v>
      </c>
      <c r="M776" s="67" t="s">
        <v>42</v>
      </c>
      <c r="N776" s="67" t="s">
        <v>44</v>
      </c>
      <c r="O776" s="67"/>
      <c r="P776" s="17" t="s">
        <v>1795</v>
      </c>
      <c r="Q776" s="17" t="s">
        <v>174</v>
      </c>
      <c r="R776" s="17" t="s">
        <v>256</v>
      </c>
      <c r="S776" s="17" t="s">
        <v>175</v>
      </c>
      <c r="T776" s="17" t="s">
        <v>2916</v>
      </c>
      <c r="U776" s="17" t="s">
        <v>79</v>
      </c>
      <c r="V776" s="17" t="s">
        <v>1289</v>
      </c>
      <c r="W776" s="17" t="s">
        <v>4175</v>
      </c>
      <c r="X776" s="17" t="s">
        <v>3498</v>
      </c>
      <c r="Y776" s="17" t="s">
        <v>4260</v>
      </c>
      <c r="Z776" s="17" t="s">
        <v>75</v>
      </c>
      <c r="AA776" s="17" t="s">
        <v>54</v>
      </c>
      <c r="AB776" s="17" t="s">
        <v>3962</v>
      </c>
      <c r="AC776" s="17" t="s">
        <v>36</v>
      </c>
      <c r="AD776" s="17" t="s">
        <v>56</v>
      </c>
      <c r="AE776" s="17" t="s">
        <v>4036</v>
      </c>
      <c r="AF776" s="17"/>
      <c r="AG776" s="17" t="s">
        <v>3119</v>
      </c>
      <c r="AH776" s="17" t="s">
        <v>176</v>
      </c>
      <c r="AI776" s="17" t="s">
        <v>79</v>
      </c>
      <c r="AJ776" s="17" t="s">
        <v>1713</v>
      </c>
      <c r="AK776" s="17" t="s">
        <v>115</v>
      </c>
      <c r="AL776" s="17" t="s">
        <v>170</v>
      </c>
      <c r="AM776" s="17" t="s">
        <v>3022</v>
      </c>
      <c r="AN776" s="17" t="s">
        <v>82</v>
      </c>
      <c r="AO776" s="17" t="s">
        <v>959</v>
      </c>
      <c r="AP776" s="17" t="s">
        <v>161</v>
      </c>
      <c r="AQ776" s="17"/>
      <c r="AR776" s="17"/>
      <c r="AS776" s="17"/>
    </row>
    <row r="777" spans="1:45" ht="15" customHeight="1" x14ac:dyDescent="0.15">
      <c r="A777" s="13">
        <v>776</v>
      </c>
      <c r="B777" s="69" t="s">
        <v>530</v>
      </c>
      <c r="C777" s="67" t="s">
        <v>35</v>
      </c>
      <c r="D777" s="67" t="s">
        <v>36</v>
      </c>
      <c r="E777" s="67" t="s">
        <v>36</v>
      </c>
      <c r="F777" s="67" t="s">
        <v>56</v>
      </c>
      <c r="G777" s="67" t="s">
        <v>67</v>
      </c>
      <c r="H777" s="67" t="s">
        <v>44</v>
      </c>
      <c r="I777" s="67" t="s">
        <v>40</v>
      </c>
      <c r="J777" s="67" t="s">
        <v>67</v>
      </c>
      <c r="K777" s="67" t="s">
        <v>43</v>
      </c>
      <c r="L777" s="67" t="s">
        <v>44</v>
      </c>
      <c r="M777" s="67" t="s">
        <v>44</v>
      </c>
      <c r="N777" s="67" t="s">
        <v>40</v>
      </c>
      <c r="O777" s="67"/>
      <c r="P777" s="17" t="s">
        <v>531</v>
      </c>
      <c r="Q777" s="17" t="s">
        <v>532</v>
      </c>
      <c r="R777" s="17" t="s">
        <v>533</v>
      </c>
      <c r="S777" s="17" t="s">
        <v>534</v>
      </c>
      <c r="T777" s="17" t="s">
        <v>179</v>
      </c>
      <c r="U777" s="17" t="s">
        <v>216</v>
      </c>
      <c r="V777" s="17" t="s">
        <v>535</v>
      </c>
      <c r="W777" s="17" t="s">
        <v>4157</v>
      </c>
      <c r="X777" s="17" t="s">
        <v>3499</v>
      </c>
      <c r="Y777" s="17" t="s">
        <v>4263</v>
      </c>
      <c r="Z777" s="17" t="s">
        <v>75</v>
      </c>
      <c r="AA777" s="17" t="s">
        <v>76</v>
      </c>
      <c r="AB777" s="17" t="s">
        <v>55</v>
      </c>
      <c r="AC777" s="17" t="s">
        <v>36</v>
      </c>
      <c r="AD777" s="17" t="s">
        <v>56</v>
      </c>
      <c r="AE777" s="17"/>
      <c r="AF777" s="17"/>
      <c r="AG777" s="17" t="s">
        <v>218</v>
      </c>
      <c r="AH777" s="17" t="s">
        <v>4503</v>
      </c>
      <c r="AI777" s="17" t="s">
        <v>3172</v>
      </c>
      <c r="AJ777" s="17" t="s">
        <v>537</v>
      </c>
      <c r="AK777" s="17" t="s">
        <v>222</v>
      </c>
      <c r="AL777" s="17" t="s">
        <v>538</v>
      </c>
      <c r="AM777" s="17" t="s">
        <v>218</v>
      </c>
      <c r="AN777" s="17" t="s">
        <v>4161</v>
      </c>
      <c r="AO777" s="17" t="s">
        <v>85</v>
      </c>
      <c r="AP777" s="17" t="s">
        <v>161</v>
      </c>
      <c r="AQ777" s="17"/>
      <c r="AR777" s="17"/>
      <c r="AS777" s="17"/>
    </row>
    <row r="778" spans="1:45" ht="15" customHeight="1" x14ac:dyDescent="0.15">
      <c r="A778" s="13">
        <v>777</v>
      </c>
      <c r="B778" s="69" t="s">
        <v>3148</v>
      </c>
      <c r="C778" s="67" t="s">
        <v>35</v>
      </c>
      <c r="D778" s="67" t="s">
        <v>36</v>
      </c>
      <c r="E778" s="67" t="s">
        <v>36</v>
      </c>
      <c r="F778" s="67" t="s">
        <v>56</v>
      </c>
      <c r="G778" s="67" t="s">
        <v>41</v>
      </c>
      <c r="H778" s="67" t="s">
        <v>43</v>
      </c>
      <c r="I778" s="67" t="s">
        <v>41</v>
      </c>
      <c r="J778" s="67" t="s">
        <v>136</v>
      </c>
      <c r="K778" s="67" t="s">
        <v>120</v>
      </c>
      <c r="L778" s="67" t="s">
        <v>43</v>
      </c>
      <c r="M778" s="67" t="s">
        <v>88</v>
      </c>
      <c r="N778" s="67" t="s">
        <v>200</v>
      </c>
      <c r="O778" s="67"/>
      <c r="P778" s="17" t="s">
        <v>4639</v>
      </c>
      <c r="Q778" s="17" t="s">
        <v>202</v>
      </c>
      <c r="R778" s="17" t="s">
        <v>196</v>
      </c>
      <c r="S778" s="17" t="s">
        <v>205</v>
      </c>
      <c r="T778" s="17" t="s">
        <v>94</v>
      </c>
      <c r="U778" s="17" t="s">
        <v>429</v>
      </c>
      <c r="V778" s="17" t="s">
        <v>338</v>
      </c>
      <c r="W778" s="17"/>
      <c r="X778" s="17" t="s">
        <v>3500</v>
      </c>
      <c r="Y778" s="17" t="s">
        <v>4250</v>
      </c>
      <c r="Z778" s="17" t="s">
        <v>96</v>
      </c>
      <c r="AA778" s="17" t="s">
        <v>76</v>
      </c>
      <c r="AB778" s="17" t="s">
        <v>55</v>
      </c>
      <c r="AC778" s="17" t="s">
        <v>56</v>
      </c>
      <c r="AD778" s="17" t="s">
        <v>36</v>
      </c>
      <c r="AE778" s="17" t="s">
        <v>4037</v>
      </c>
      <c r="AF778" s="17"/>
      <c r="AG778" s="17" t="s">
        <v>238</v>
      </c>
      <c r="AH778" s="17" t="s">
        <v>239</v>
      </c>
      <c r="AI778" s="17" t="s">
        <v>101</v>
      </c>
      <c r="AJ778" s="17" t="s">
        <v>102</v>
      </c>
      <c r="AK778" s="17" t="s">
        <v>835</v>
      </c>
      <c r="AL778" s="17" t="s">
        <v>836</v>
      </c>
      <c r="AM778" s="17" t="s">
        <v>1053</v>
      </c>
      <c r="AN778" s="17" t="s">
        <v>949</v>
      </c>
      <c r="AO778" s="17" t="s">
        <v>209</v>
      </c>
      <c r="AP778" s="17" t="s">
        <v>1721</v>
      </c>
      <c r="AQ778" s="17"/>
      <c r="AR778" s="17"/>
      <c r="AS778" s="17"/>
    </row>
    <row r="779" spans="1:45" ht="15" customHeight="1" x14ac:dyDescent="0.15">
      <c r="A779" s="13">
        <v>778</v>
      </c>
      <c r="B779" s="69" t="s">
        <v>5333</v>
      </c>
      <c r="C779" s="67" t="s">
        <v>35</v>
      </c>
      <c r="D779" s="67" t="s">
        <v>36</v>
      </c>
      <c r="E779" s="67" t="s">
        <v>36</v>
      </c>
      <c r="F779" s="67" t="s">
        <v>56</v>
      </c>
      <c r="G779" s="67" t="s">
        <v>41</v>
      </c>
      <c r="H779" s="67" t="s">
        <v>43</v>
      </c>
      <c r="I779" s="67" t="s">
        <v>41</v>
      </c>
      <c r="J779" s="67" t="s">
        <v>136</v>
      </c>
      <c r="K779" s="67" t="s">
        <v>120</v>
      </c>
      <c r="L779" s="67" t="s">
        <v>43</v>
      </c>
      <c r="M779" s="67" t="s">
        <v>88</v>
      </c>
      <c r="N779" s="67" t="s">
        <v>200</v>
      </c>
      <c r="O779" s="67"/>
      <c r="P779" s="17" t="s">
        <v>4639</v>
      </c>
      <c r="Q779" s="17" t="s">
        <v>202</v>
      </c>
      <c r="R779" s="17" t="s">
        <v>196</v>
      </c>
      <c r="S779" s="17" t="s">
        <v>205</v>
      </c>
      <c r="T779" s="17" t="s">
        <v>94</v>
      </c>
      <c r="U779" s="17" t="s">
        <v>429</v>
      </c>
      <c r="V779" s="17" t="s">
        <v>338</v>
      </c>
      <c r="W779" s="17"/>
      <c r="X779" s="17" t="s">
        <v>3500</v>
      </c>
      <c r="Y779" s="17" t="s">
        <v>4250</v>
      </c>
      <c r="Z779" s="17" t="s">
        <v>96</v>
      </c>
      <c r="AA779" s="17" t="s">
        <v>76</v>
      </c>
      <c r="AB779" s="17" t="s">
        <v>55</v>
      </c>
      <c r="AC779" s="17" t="s">
        <v>56</v>
      </c>
      <c r="AD779" s="17" t="s">
        <v>36</v>
      </c>
      <c r="AE779" s="17" t="s">
        <v>4037</v>
      </c>
      <c r="AF779" s="17"/>
      <c r="AG779" s="17" t="s">
        <v>238</v>
      </c>
      <c r="AH779" s="17" t="s">
        <v>239</v>
      </c>
      <c r="AI779" s="17" t="s">
        <v>101</v>
      </c>
      <c r="AJ779" s="17" t="s">
        <v>102</v>
      </c>
      <c r="AK779" s="17" t="s">
        <v>835</v>
      </c>
      <c r="AL779" s="17" t="s">
        <v>836</v>
      </c>
      <c r="AM779" s="17" t="s">
        <v>1053</v>
      </c>
      <c r="AN779" s="17" t="s">
        <v>949</v>
      </c>
      <c r="AO779" s="17" t="s">
        <v>209</v>
      </c>
      <c r="AP779" s="17" t="s">
        <v>1721</v>
      </c>
      <c r="AQ779" s="17">
        <v>0</v>
      </c>
      <c r="AR779" s="17">
        <v>0</v>
      </c>
      <c r="AS779" s="17"/>
    </row>
    <row r="780" spans="1:45" ht="15" customHeight="1" x14ac:dyDescent="0.15">
      <c r="A780" s="13">
        <v>779</v>
      </c>
      <c r="B780" s="69" t="s">
        <v>5280</v>
      </c>
      <c r="C780" s="67" t="s">
        <v>35</v>
      </c>
      <c r="D780" s="67" t="s">
        <v>36</v>
      </c>
      <c r="E780" s="67" t="s">
        <v>36</v>
      </c>
      <c r="F780" s="67" t="s">
        <v>56</v>
      </c>
      <c r="G780" s="67" t="s">
        <v>41</v>
      </c>
      <c r="H780" s="67" t="s">
        <v>43</v>
      </c>
      <c r="I780" s="67" t="s">
        <v>41</v>
      </c>
      <c r="J780" s="67" t="s">
        <v>136</v>
      </c>
      <c r="K780" s="67" t="s">
        <v>120</v>
      </c>
      <c r="L780" s="67" t="s">
        <v>43</v>
      </c>
      <c r="M780" s="67" t="s">
        <v>88</v>
      </c>
      <c r="N780" s="67" t="s">
        <v>200</v>
      </c>
      <c r="O780" s="67"/>
      <c r="P780" s="17" t="s">
        <v>4639</v>
      </c>
      <c r="Q780" s="17" t="s">
        <v>202</v>
      </c>
      <c r="R780" s="17" t="s">
        <v>196</v>
      </c>
      <c r="S780" s="17" t="s">
        <v>205</v>
      </c>
      <c r="T780" s="17" t="s">
        <v>94</v>
      </c>
      <c r="U780" s="17" t="s">
        <v>429</v>
      </c>
      <c r="V780" s="17" t="s">
        <v>338</v>
      </c>
      <c r="W780" s="17"/>
      <c r="X780" s="17" t="s">
        <v>5281</v>
      </c>
      <c r="Y780" s="17" t="s">
        <v>4250</v>
      </c>
      <c r="Z780" s="17" t="s">
        <v>96</v>
      </c>
      <c r="AA780" s="17" t="s">
        <v>76</v>
      </c>
      <c r="AB780" s="17" t="s">
        <v>55</v>
      </c>
      <c r="AC780" s="17" t="s">
        <v>56</v>
      </c>
      <c r="AD780" s="17" t="s">
        <v>36</v>
      </c>
      <c r="AE780" s="17" t="s">
        <v>4037</v>
      </c>
      <c r="AF780" s="17"/>
      <c r="AG780" s="17" t="s">
        <v>238</v>
      </c>
      <c r="AH780" s="17" t="s">
        <v>239</v>
      </c>
      <c r="AI780" s="17" t="s">
        <v>101</v>
      </c>
      <c r="AJ780" s="17" t="s">
        <v>102</v>
      </c>
      <c r="AK780" s="17" t="s">
        <v>835</v>
      </c>
      <c r="AL780" s="17" t="s">
        <v>836</v>
      </c>
      <c r="AM780" s="17" t="s">
        <v>1053</v>
      </c>
      <c r="AN780" s="17" t="s">
        <v>949</v>
      </c>
      <c r="AO780" s="17" t="s">
        <v>209</v>
      </c>
      <c r="AP780" s="17" t="s">
        <v>1721</v>
      </c>
      <c r="AQ780" s="17"/>
      <c r="AR780" s="17"/>
      <c r="AS780" s="17"/>
    </row>
    <row r="781" spans="1:45" ht="15" customHeight="1" x14ac:dyDescent="0.15">
      <c r="A781" s="13">
        <v>780</v>
      </c>
      <c r="B781" s="69" t="s">
        <v>4832</v>
      </c>
      <c r="C781" s="67" t="s">
        <v>35</v>
      </c>
      <c r="D781" s="67" t="s">
        <v>36</v>
      </c>
      <c r="E781" s="67" t="s">
        <v>36</v>
      </c>
      <c r="F781" s="67" t="s">
        <v>56</v>
      </c>
      <c r="G781" s="67" t="s">
        <v>41</v>
      </c>
      <c r="H781" s="67" t="s">
        <v>43</v>
      </c>
      <c r="I781" s="67" t="s">
        <v>41</v>
      </c>
      <c r="J781" s="67" t="s">
        <v>136</v>
      </c>
      <c r="K781" s="67" t="s">
        <v>120</v>
      </c>
      <c r="L781" s="67" t="s">
        <v>43</v>
      </c>
      <c r="M781" s="67" t="s">
        <v>88</v>
      </c>
      <c r="N781" s="67" t="s">
        <v>200</v>
      </c>
      <c r="O781" s="67"/>
      <c r="P781" s="17" t="s">
        <v>4639</v>
      </c>
      <c r="Q781" s="17" t="s">
        <v>202</v>
      </c>
      <c r="R781" s="17" t="s">
        <v>196</v>
      </c>
      <c r="S781" s="17" t="s">
        <v>205</v>
      </c>
      <c r="T781" s="17" t="s">
        <v>94</v>
      </c>
      <c r="U781" s="17" t="s">
        <v>429</v>
      </c>
      <c r="V781" s="17" t="s">
        <v>338</v>
      </c>
      <c r="W781" s="17"/>
      <c r="X781" s="17" t="s">
        <v>3500</v>
      </c>
      <c r="Y781" s="17" t="s">
        <v>4250</v>
      </c>
      <c r="Z781" s="17" t="s">
        <v>96</v>
      </c>
      <c r="AA781" s="17" t="s">
        <v>76</v>
      </c>
      <c r="AB781" s="17" t="s">
        <v>55</v>
      </c>
      <c r="AC781" s="17" t="s">
        <v>56</v>
      </c>
      <c r="AD781" s="17" t="s">
        <v>36</v>
      </c>
      <c r="AE781" s="17" t="s">
        <v>4037</v>
      </c>
      <c r="AF781" s="17"/>
      <c r="AG781" s="17" t="s">
        <v>238</v>
      </c>
      <c r="AH781" s="17" t="s">
        <v>239</v>
      </c>
      <c r="AI781" s="17" t="s">
        <v>101</v>
      </c>
      <c r="AJ781" s="17" t="s">
        <v>102</v>
      </c>
      <c r="AK781" s="17" t="s">
        <v>835</v>
      </c>
      <c r="AL781" s="17" t="s">
        <v>836</v>
      </c>
      <c r="AM781" s="17" t="s">
        <v>1053</v>
      </c>
      <c r="AN781" s="17" t="s">
        <v>949</v>
      </c>
      <c r="AO781" s="17" t="s">
        <v>209</v>
      </c>
      <c r="AP781" s="17" t="s">
        <v>1721</v>
      </c>
      <c r="AQ781" s="17"/>
      <c r="AR781" s="17"/>
      <c r="AS781" s="17"/>
    </row>
    <row r="782" spans="1:45" ht="15" customHeight="1" x14ac:dyDescent="0.15">
      <c r="A782" s="13">
        <v>781</v>
      </c>
      <c r="B782" s="69" t="s">
        <v>3902</v>
      </c>
      <c r="C782" s="67" t="s">
        <v>35</v>
      </c>
      <c r="D782" s="67" t="s">
        <v>36</v>
      </c>
      <c r="E782" s="67" t="s">
        <v>56</v>
      </c>
      <c r="F782" s="67" t="s">
        <v>36</v>
      </c>
      <c r="G782" s="67" t="s">
        <v>37</v>
      </c>
      <c r="H782" s="67" t="s">
        <v>40</v>
      </c>
      <c r="I782" s="67" t="s">
        <v>40</v>
      </c>
      <c r="J782" s="67" t="s">
        <v>42</v>
      </c>
      <c r="K782" s="67" t="s">
        <v>42</v>
      </c>
      <c r="L782" s="67" t="s">
        <v>39</v>
      </c>
      <c r="M782" s="67" t="s">
        <v>44</v>
      </c>
      <c r="N782" s="67" t="s">
        <v>39</v>
      </c>
      <c r="O782" s="67"/>
      <c r="P782" s="17" t="s">
        <v>227</v>
      </c>
      <c r="Q782" s="17" t="s">
        <v>137</v>
      </c>
      <c r="R782" s="17" t="s">
        <v>216</v>
      </c>
      <c r="S782" s="17" t="s">
        <v>3438</v>
      </c>
      <c r="T782" s="17" t="s">
        <v>4647</v>
      </c>
      <c r="U782" s="17" t="s">
        <v>222</v>
      </c>
      <c r="V782" s="17" t="s">
        <v>266</v>
      </c>
      <c r="W782" s="17" t="s">
        <v>4157</v>
      </c>
      <c r="X782" s="17" t="s">
        <v>3903</v>
      </c>
      <c r="Y782" s="17" t="s">
        <v>4250</v>
      </c>
      <c r="Z782" s="17" t="s">
        <v>53</v>
      </c>
      <c r="AA782" s="17" t="s">
        <v>54</v>
      </c>
      <c r="AB782" s="17" t="s">
        <v>126</v>
      </c>
      <c r="AC782" s="17" t="s">
        <v>66</v>
      </c>
      <c r="AD782" s="17" t="s">
        <v>36</v>
      </c>
      <c r="AE782" s="17" t="s">
        <v>4014</v>
      </c>
      <c r="AF782" s="17"/>
      <c r="AG782" s="17" t="s">
        <v>57</v>
      </c>
      <c r="AH782" s="17" t="s">
        <v>4520</v>
      </c>
      <c r="AI782" s="17" t="s">
        <v>4161</v>
      </c>
      <c r="AJ782" s="17" t="s">
        <v>3760</v>
      </c>
      <c r="AK782" s="17" t="s">
        <v>79</v>
      </c>
      <c r="AL782" s="17" t="s">
        <v>82</v>
      </c>
      <c r="AM782" s="17" t="s">
        <v>270</v>
      </c>
      <c r="AN782" s="17" t="s">
        <v>984</v>
      </c>
      <c r="AO782" s="17" t="s">
        <v>64</v>
      </c>
      <c r="AP782" s="17" t="s">
        <v>161</v>
      </c>
      <c r="AQ782" s="17"/>
      <c r="AR782" s="17"/>
      <c r="AS782" s="17"/>
    </row>
    <row r="783" spans="1:45" ht="15" customHeight="1" x14ac:dyDescent="0.15">
      <c r="A783" s="13">
        <v>782</v>
      </c>
      <c r="B783" s="69" t="s">
        <v>5000</v>
      </c>
      <c r="C783" s="67" t="s">
        <v>35</v>
      </c>
      <c r="D783" s="67" t="s">
        <v>36</v>
      </c>
      <c r="E783" s="67" t="s">
        <v>36</v>
      </c>
      <c r="F783" s="67" t="s">
        <v>36</v>
      </c>
      <c r="G783" s="67" t="s">
        <v>38</v>
      </c>
      <c r="H783" s="67" t="s">
        <v>43</v>
      </c>
      <c r="I783" s="67" t="s">
        <v>87</v>
      </c>
      <c r="J783" s="67" t="s">
        <v>42</v>
      </c>
      <c r="K783" s="67" t="s">
        <v>39</v>
      </c>
      <c r="L783" s="67" t="s">
        <v>39</v>
      </c>
      <c r="M783" s="67" t="s">
        <v>136</v>
      </c>
      <c r="N783" s="67" t="s">
        <v>43</v>
      </c>
      <c r="O783" s="67">
        <v>0</v>
      </c>
      <c r="P783" s="17" t="s">
        <v>615</v>
      </c>
      <c r="Q783" s="17" t="s">
        <v>410</v>
      </c>
      <c r="R783" s="17" t="s">
        <v>4991</v>
      </c>
      <c r="S783" s="17" t="s">
        <v>415</v>
      </c>
      <c r="T783" s="17" t="s">
        <v>772</v>
      </c>
      <c r="U783" s="17" t="s">
        <v>496</v>
      </c>
      <c r="V783" s="17" t="s">
        <v>236</v>
      </c>
      <c r="W783" s="17">
        <v>0</v>
      </c>
      <c r="X783" s="17">
        <v>0</v>
      </c>
      <c r="Y783" s="17" t="s">
        <v>4365</v>
      </c>
      <c r="Z783" s="17" t="s">
        <v>249</v>
      </c>
      <c r="AA783" s="17" t="s">
        <v>76</v>
      </c>
      <c r="AB783" s="17" t="s">
        <v>143</v>
      </c>
      <c r="AC783" s="17" t="s">
        <v>56</v>
      </c>
      <c r="AD783" s="17" t="s">
        <v>56</v>
      </c>
      <c r="AE783" s="17"/>
      <c r="AF783" s="17"/>
      <c r="AG783" s="17" t="s">
        <v>260</v>
      </c>
      <c r="AH783" s="17" t="s">
        <v>3256</v>
      </c>
      <c r="AI783" s="17" t="s">
        <v>3664</v>
      </c>
      <c r="AJ783" s="17" t="s">
        <v>364</v>
      </c>
      <c r="AK783" s="17" t="s">
        <v>112</v>
      </c>
      <c r="AL783" s="17" t="s">
        <v>924</v>
      </c>
      <c r="AM783" s="17" t="s">
        <v>240</v>
      </c>
      <c r="AN783" s="17" t="s">
        <v>101</v>
      </c>
      <c r="AO783" s="17" t="s">
        <v>209</v>
      </c>
      <c r="AP783" s="17">
        <v>0</v>
      </c>
      <c r="AQ783" s="17"/>
      <c r="AR783" s="17"/>
      <c r="AS783" s="17"/>
    </row>
    <row r="784" spans="1:45" ht="15" customHeight="1" x14ac:dyDescent="0.15">
      <c r="A784" s="13">
        <v>783</v>
      </c>
      <c r="B784" s="69" t="s">
        <v>539</v>
      </c>
      <c r="C784" s="67" t="s">
        <v>35</v>
      </c>
      <c r="D784" s="67" t="s">
        <v>36</v>
      </c>
      <c r="E784" s="67" t="s">
        <v>36</v>
      </c>
      <c r="F784" s="67" t="s">
        <v>56</v>
      </c>
      <c r="G784" s="67" t="s">
        <v>37</v>
      </c>
      <c r="H784" s="67" t="s">
        <v>40</v>
      </c>
      <c r="I784" s="67" t="s">
        <v>44</v>
      </c>
      <c r="J784" s="67" t="s">
        <v>44</v>
      </c>
      <c r="K784" s="67" t="s">
        <v>42</v>
      </c>
      <c r="L784" s="67" t="s">
        <v>39</v>
      </c>
      <c r="M784" s="67" t="s">
        <v>40</v>
      </c>
      <c r="N784" s="67" t="s">
        <v>40</v>
      </c>
      <c r="O784" s="67"/>
      <c r="P784" s="17" t="s">
        <v>540</v>
      </c>
      <c r="Q784" s="17" t="s">
        <v>137</v>
      </c>
      <c r="R784" s="17" t="s">
        <v>541</v>
      </c>
      <c r="S784" s="17" t="s">
        <v>3438</v>
      </c>
      <c r="T784" s="17" t="s">
        <v>4647</v>
      </c>
      <c r="U784" s="17" t="s">
        <v>542</v>
      </c>
      <c r="V784" s="17" t="s">
        <v>164</v>
      </c>
      <c r="W784" s="17"/>
      <c r="X784" s="17" t="s">
        <v>3501</v>
      </c>
      <c r="Y784" s="17" t="s">
        <v>4273</v>
      </c>
      <c r="Z784" s="17" t="s">
        <v>96</v>
      </c>
      <c r="AA784" s="17" t="s">
        <v>76</v>
      </c>
      <c r="AB784" s="17" t="s">
        <v>3962</v>
      </c>
      <c r="AC784" s="17" t="s">
        <v>56</v>
      </c>
      <c r="AD784" s="17" t="s">
        <v>56</v>
      </c>
      <c r="AE784" s="17" t="s">
        <v>4038</v>
      </c>
      <c r="AF784" s="17"/>
      <c r="AG784" s="17" t="s">
        <v>57</v>
      </c>
      <c r="AH784" s="17" t="s">
        <v>4520</v>
      </c>
      <c r="AI784" s="17" t="s">
        <v>4161</v>
      </c>
      <c r="AJ784" s="17" t="s">
        <v>3760</v>
      </c>
      <c r="AK784" s="17" t="s">
        <v>446</v>
      </c>
      <c r="AL784" s="17" t="s">
        <v>256</v>
      </c>
      <c r="AM784" s="17" t="s">
        <v>166</v>
      </c>
      <c r="AN784" s="17" t="s">
        <v>4161</v>
      </c>
      <c r="AO784" s="17" t="s">
        <v>64</v>
      </c>
      <c r="AP784" s="17" t="s">
        <v>464</v>
      </c>
      <c r="AQ784" s="17"/>
      <c r="AR784" s="17"/>
      <c r="AS784" s="17"/>
    </row>
    <row r="785" spans="1:45" ht="15" customHeight="1" x14ac:dyDescent="0.15">
      <c r="A785" s="13">
        <v>784</v>
      </c>
      <c r="B785" s="69" t="s">
        <v>539</v>
      </c>
      <c r="C785" s="67" t="s">
        <v>35</v>
      </c>
      <c r="D785" s="67" t="s">
        <v>36</v>
      </c>
      <c r="E785" s="67" t="s">
        <v>36</v>
      </c>
      <c r="F785" s="67" t="s">
        <v>56</v>
      </c>
      <c r="G785" s="67" t="s">
        <v>37</v>
      </c>
      <c r="H785" s="67" t="s">
        <v>40</v>
      </c>
      <c r="I785" s="67" t="s">
        <v>44</v>
      </c>
      <c r="J785" s="67" t="s">
        <v>44</v>
      </c>
      <c r="K785" s="67" t="s">
        <v>42</v>
      </c>
      <c r="L785" s="67" t="s">
        <v>39</v>
      </c>
      <c r="M785" s="67" t="s">
        <v>40</v>
      </c>
      <c r="N785" s="67" t="s">
        <v>40</v>
      </c>
      <c r="O785" s="67"/>
      <c r="P785" s="17" t="s">
        <v>540</v>
      </c>
      <c r="Q785" s="17" t="s">
        <v>137</v>
      </c>
      <c r="R785" s="17" t="s">
        <v>541</v>
      </c>
      <c r="S785" s="17" t="s">
        <v>3438</v>
      </c>
      <c r="T785" s="17" t="s">
        <v>4647</v>
      </c>
      <c r="U785" s="17" t="s">
        <v>542</v>
      </c>
      <c r="V785" s="17" t="s">
        <v>164</v>
      </c>
      <c r="W785" s="17"/>
      <c r="X785" s="17"/>
      <c r="Y785" s="17" t="s">
        <v>4273</v>
      </c>
      <c r="Z785" s="17" t="s">
        <v>96</v>
      </c>
      <c r="AA785" s="17" t="s">
        <v>76</v>
      </c>
      <c r="AB785" s="17" t="s">
        <v>3962</v>
      </c>
      <c r="AC785" s="17" t="s">
        <v>56</v>
      </c>
      <c r="AD785" s="17" t="s">
        <v>56</v>
      </c>
      <c r="AE785" s="17" t="s">
        <v>4039</v>
      </c>
      <c r="AF785" s="17"/>
      <c r="AG785" s="17" t="s">
        <v>57</v>
      </c>
      <c r="AH785" s="17" t="s">
        <v>4520</v>
      </c>
      <c r="AI785" s="17" t="s">
        <v>4161</v>
      </c>
      <c r="AJ785" s="17" t="s">
        <v>3760</v>
      </c>
      <c r="AK785" s="17" t="s">
        <v>446</v>
      </c>
      <c r="AL785" s="17" t="s">
        <v>256</v>
      </c>
      <c r="AM785" s="17" t="s">
        <v>166</v>
      </c>
      <c r="AN785" s="17" t="s">
        <v>4161</v>
      </c>
      <c r="AO785" s="17" t="s">
        <v>64</v>
      </c>
      <c r="AP785" s="17" t="s">
        <v>464</v>
      </c>
      <c r="AQ785" s="17"/>
      <c r="AR785" s="17"/>
      <c r="AS785" s="17"/>
    </row>
    <row r="786" spans="1:45" ht="15" customHeight="1" x14ac:dyDescent="0.15">
      <c r="A786" s="13">
        <v>785</v>
      </c>
      <c r="B786" s="69" t="s">
        <v>543</v>
      </c>
      <c r="C786" s="67" t="s">
        <v>35</v>
      </c>
      <c r="D786" s="67" t="s">
        <v>36</v>
      </c>
      <c r="E786" s="67" t="s">
        <v>36</v>
      </c>
      <c r="F786" s="67" t="s">
        <v>36</v>
      </c>
      <c r="G786" s="67" t="s">
        <v>37</v>
      </c>
      <c r="H786" s="67" t="s">
        <v>40</v>
      </c>
      <c r="I786" s="67" t="s">
        <v>44</v>
      </c>
      <c r="J786" s="67" t="s">
        <v>44</v>
      </c>
      <c r="K786" s="67" t="s">
        <v>42</v>
      </c>
      <c r="L786" s="67" t="s">
        <v>39</v>
      </c>
      <c r="M786" s="67" t="s">
        <v>40</v>
      </c>
      <c r="N786" s="67" t="s">
        <v>40</v>
      </c>
      <c r="O786" s="67"/>
      <c r="P786" s="17" t="s">
        <v>540</v>
      </c>
      <c r="Q786" s="17" t="s">
        <v>137</v>
      </c>
      <c r="R786" s="17" t="s">
        <v>541</v>
      </c>
      <c r="S786" s="17" t="s">
        <v>3438</v>
      </c>
      <c r="T786" s="17" t="s">
        <v>4647</v>
      </c>
      <c r="U786" s="17" t="s">
        <v>542</v>
      </c>
      <c r="V786" s="17" t="s">
        <v>164</v>
      </c>
      <c r="W786" s="17" t="s">
        <v>4157</v>
      </c>
      <c r="X786" s="17" t="s">
        <v>3502</v>
      </c>
      <c r="Y786" s="17" t="s">
        <v>4273</v>
      </c>
      <c r="Z786" s="17" t="s">
        <v>96</v>
      </c>
      <c r="AA786" s="17" t="s">
        <v>76</v>
      </c>
      <c r="AB786" s="17" t="s">
        <v>3962</v>
      </c>
      <c r="AC786" s="17" t="s">
        <v>56</v>
      </c>
      <c r="AD786" s="17" t="s">
        <v>56</v>
      </c>
      <c r="AE786" s="17"/>
      <c r="AF786" s="17"/>
      <c r="AG786" s="17" t="s">
        <v>57</v>
      </c>
      <c r="AH786" s="17" t="s">
        <v>4520</v>
      </c>
      <c r="AI786" s="17" t="s">
        <v>4161</v>
      </c>
      <c r="AJ786" s="17" t="s">
        <v>3760</v>
      </c>
      <c r="AK786" s="17" t="s">
        <v>446</v>
      </c>
      <c r="AL786" s="17" t="s">
        <v>256</v>
      </c>
      <c r="AM786" s="17" t="s">
        <v>166</v>
      </c>
      <c r="AN786" s="17" t="s">
        <v>4161</v>
      </c>
      <c r="AO786" s="17" t="s">
        <v>64</v>
      </c>
      <c r="AP786" s="17" t="s">
        <v>464</v>
      </c>
      <c r="AQ786" s="17"/>
      <c r="AR786" s="17"/>
      <c r="AS786" s="17"/>
    </row>
    <row r="787" spans="1:45" ht="15" customHeight="1" x14ac:dyDescent="0.15">
      <c r="A787" s="13">
        <v>786</v>
      </c>
      <c r="B787" s="69" t="s">
        <v>544</v>
      </c>
      <c r="C787" s="67" t="s">
        <v>35</v>
      </c>
      <c r="D787" s="67" t="s">
        <v>36</v>
      </c>
      <c r="E787" s="67" t="s">
        <v>36</v>
      </c>
      <c r="F787" s="67" t="s">
        <v>36</v>
      </c>
      <c r="G787" s="67" t="s">
        <v>37</v>
      </c>
      <c r="H787" s="67" t="s">
        <v>40</v>
      </c>
      <c r="I787" s="67" t="s">
        <v>44</v>
      </c>
      <c r="J787" s="67" t="s">
        <v>44</v>
      </c>
      <c r="K787" s="67" t="s">
        <v>42</v>
      </c>
      <c r="L787" s="67" t="s">
        <v>39</v>
      </c>
      <c r="M787" s="67" t="s">
        <v>40</v>
      </c>
      <c r="N787" s="67" t="s">
        <v>40</v>
      </c>
      <c r="O787" s="67"/>
      <c r="P787" s="17" t="s">
        <v>540</v>
      </c>
      <c r="Q787" s="17" t="s">
        <v>137</v>
      </c>
      <c r="R787" s="17" t="s">
        <v>541</v>
      </c>
      <c r="S787" s="17" t="s">
        <v>3438</v>
      </c>
      <c r="T787" s="17" t="s">
        <v>4647</v>
      </c>
      <c r="U787" s="17" t="s">
        <v>542</v>
      </c>
      <c r="V787" s="17" t="s">
        <v>164</v>
      </c>
      <c r="W787" s="17" t="s">
        <v>4157</v>
      </c>
      <c r="X787" s="17" t="s">
        <v>3503</v>
      </c>
      <c r="Y787" s="17" t="s">
        <v>4273</v>
      </c>
      <c r="Z787" s="17" t="s">
        <v>96</v>
      </c>
      <c r="AA787" s="17" t="s">
        <v>76</v>
      </c>
      <c r="AB787" s="17" t="s">
        <v>3962</v>
      </c>
      <c r="AC787" s="17" t="s">
        <v>56</v>
      </c>
      <c r="AD787" s="17" t="s">
        <v>36</v>
      </c>
      <c r="AE787" s="17"/>
      <c r="AF787" s="17"/>
      <c r="AG787" s="17" t="s">
        <v>57</v>
      </c>
      <c r="AH787" s="17" t="s">
        <v>4520</v>
      </c>
      <c r="AI787" s="17" t="s">
        <v>4161</v>
      </c>
      <c r="AJ787" s="17" t="s">
        <v>3760</v>
      </c>
      <c r="AK787" s="17" t="s">
        <v>446</v>
      </c>
      <c r="AL787" s="17" t="s">
        <v>256</v>
      </c>
      <c r="AM787" s="17" t="s">
        <v>166</v>
      </c>
      <c r="AN787" s="17" t="s">
        <v>4161</v>
      </c>
      <c r="AO787" s="17" t="s">
        <v>64</v>
      </c>
      <c r="AP787" s="17" t="s">
        <v>464</v>
      </c>
      <c r="AQ787" s="17">
        <v>0</v>
      </c>
      <c r="AR787" s="17">
        <v>0</v>
      </c>
      <c r="AS787" s="17"/>
    </row>
    <row r="788" spans="1:45" ht="15" customHeight="1" x14ac:dyDescent="0.15">
      <c r="A788" s="13">
        <v>787</v>
      </c>
      <c r="B788" s="69" t="s">
        <v>4540</v>
      </c>
      <c r="C788" s="67" t="s">
        <v>35</v>
      </c>
      <c r="D788" s="67" t="s">
        <v>36</v>
      </c>
      <c r="E788" s="67" t="s">
        <v>36</v>
      </c>
      <c r="F788" s="67" t="s">
        <v>36</v>
      </c>
      <c r="G788" s="67" t="s">
        <v>37</v>
      </c>
      <c r="H788" s="67" t="s">
        <v>40</v>
      </c>
      <c r="I788" s="67" t="s">
        <v>44</v>
      </c>
      <c r="J788" s="67" t="s">
        <v>44</v>
      </c>
      <c r="K788" s="67" t="s">
        <v>42</v>
      </c>
      <c r="L788" s="67" t="s">
        <v>39</v>
      </c>
      <c r="M788" s="67" t="s">
        <v>40</v>
      </c>
      <c r="N788" s="67" t="s">
        <v>40</v>
      </c>
      <c r="O788" s="67"/>
      <c r="P788" s="17" t="s">
        <v>540</v>
      </c>
      <c r="Q788" s="17" t="s">
        <v>137</v>
      </c>
      <c r="R788" s="17" t="s">
        <v>541</v>
      </c>
      <c r="S788" s="17" t="s">
        <v>3438</v>
      </c>
      <c r="T788" s="17" t="s">
        <v>4647</v>
      </c>
      <c r="U788" s="17" t="s">
        <v>542</v>
      </c>
      <c r="V788" s="17" t="s">
        <v>164</v>
      </c>
      <c r="W788" s="17" t="s">
        <v>4160</v>
      </c>
      <c r="X788" s="17" t="s">
        <v>4541</v>
      </c>
      <c r="Y788" s="17" t="s">
        <v>4270</v>
      </c>
      <c r="Z788" s="17" t="s">
        <v>96</v>
      </c>
      <c r="AA788" s="17" t="s">
        <v>76</v>
      </c>
      <c r="AB788" s="17" t="s">
        <v>3962</v>
      </c>
      <c r="AC788" s="17" t="s">
        <v>56</v>
      </c>
      <c r="AD788" s="17" t="s">
        <v>56</v>
      </c>
      <c r="AE788" s="17" t="s">
        <v>4008</v>
      </c>
      <c r="AF788" s="17"/>
      <c r="AG788" s="17" t="s">
        <v>57</v>
      </c>
      <c r="AH788" s="17" t="s">
        <v>4520</v>
      </c>
      <c r="AI788" s="17" t="s">
        <v>4161</v>
      </c>
      <c r="AJ788" s="17" t="s">
        <v>3760</v>
      </c>
      <c r="AK788" s="17" t="s">
        <v>446</v>
      </c>
      <c r="AL788" s="17" t="s">
        <v>256</v>
      </c>
      <c r="AM788" s="17" t="s">
        <v>166</v>
      </c>
      <c r="AN788" s="17" t="s">
        <v>4161</v>
      </c>
      <c r="AO788" s="17" t="s">
        <v>64</v>
      </c>
      <c r="AP788" s="17" t="s">
        <v>464</v>
      </c>
      <c r="AQ788" s="17"/>
      <c r="AR788" s="17"/>
      <c r="AS788" s="17"/>
    </row>
    <row r="789" spans="1:45" ht="15" customHeight="1" x14ac:dyDescent="0.15">
      <c r="A789" s="13">
        <v>788</v>
      </c>
      <c r="B789" s="69" t="s">
        <v>4659</v>
      </c>
      <c r="C789" s="67" t="s">
        <v>35</v>
      </c>
      <c r="D789" s="67" t="s">
        <v>36</v>
      </c>
      <c r="E789" s="67" t="s">
        <v>36</v>
      </c>
      <c r="F789" s="67" t="s">
        <v>56</v>
      </c>
      <c r="G789" s="67" t="s">
        <v>44</v>
      </c>
      <c r="H789" s="67" t="s">
        <v>43</v>
      </c>
      <c r="I789" s="67" t="s">
        <v>88</v>
      </c>
      <c r="J789" s="67" t="s">
        <v>88</v>
      </c>
      <c r="K789" s="67" t="s">
        <v>87</v>
      </c>
      <c r="L789" s="67" t="s">
        <v>43</v>
      </c>
      <c r="M789" s="67" t="s">
        <v>120</v>
      </c>
      <c r="N789" s="67" t="s">
        <v>88</v>
      </c>
      <c r="O789" s="67"/>
      <c r="P789" s="17" t="s">
        <v>446</v>
      </c>
      <c r="Q789" s="17" t="s">
        <v>402</v>
      </c>
      <c r="R789" s="17" t="s">
        <v>870</v>
      </c>
      <c r="S789" s="17" t="s">
        <v>193</v>
      </c>
      <c r="T789" s="17" t="s">
        <v>101</v>
      </c>
      <c r="U789" s="17" t="s">
        <v>457</v>
      </c>
      <c r="V789" s="17" t="s">
        <v>997</v>
      </c>
      <c r="W789" s="17" t="s">
        <v>4157</v>
      </c>
      <c r="X789" s="17" t="s">
        <v>4660</v>
      </c>
      <c r="Y789" s="17" t="s">
        <v>4336</v>
      </c>
      <c r="Z789" s="17" t="s">
        <v>75</v>
      </c>
      <c r="AA789" s="17" t="s">
        <v>76</v>
      </c>
      <c r="AB789" s="17" t="s">
        <v>126</v>
      </c>
      <c r="AC789" s="17" t="s">
        <v>56</v>
      </c>
      <c r="AD789" s="17" t="s">
        <v>66</v>
      </c>
      <c r="AE789" s="17"/>
      <c r="AF789" s="17"/>
      <c r="AG789" s="17" t="s">
        <v>131</v>
      </c>
      <c r="AH789" s="17" t="s">
        <v>97</v>
      </c>
      <c r="AI789" s="17" t="s">
        <v>361</v>
      </c>
      <c r="AJ789" s="17" t="s">
        <v>921</v>
      </c>
      <c r="AK789" s="17" t="s">
        <v>460</v>
      </c>
      <c r="AL789" s="17" t="s">
        <v>131</v>
      </c>
      <c r="AM789" s="17" t="s">
        <v>3378</v>
      </c>
      <c r="AN789" s="17" t="s">
        <v>4661</v>
      </c>
      <c r="AO789" s="17" t="s">
        <v>464</v>
      </c>
      <c r="AP789" s="17" t="s">
        <v>2151</v>
      </c>
      <c r="AQ789" s="17"/>
      <c r="AR789" s="17"/>
      <c r="AS789" s="17"/>
    </row>
    <row r="790" spans="1:45" ht="15" customHeight="1" x14ac:dyDescent="0.15">
      <c r="A790" s="13">
        <v>789</v>
      </c>
      <c r="B790" s="69" t="s">
        <v>4974</v>
      </c>
      <c r="C790" s="67" t="s">
        <v>35</v>
      </c>
      <c r="D790" s="67" t="s">
        <v>36</v>
      </c>
      <c r="E790" s="67" t="s">
        <v>56</v>
      </c>
      <c r="F790" s="67" t="s">
        <v>36</v>
      </c>
      <c r="G790" s="67" t="s">
        <v>40</v>
      </c>
      <c r="H790" s="67" t="s">
        <v>37</v>
      </c>
      <c r="I790" s="67" t="s">
        <v>40</v>
      </c>
      <c r="J790" s="67" t="s">
        <v>88</v>
      </c>
      <c r="K790" s="67" t="s">
        <v>67</v>
      </c>
      <c r="L790" s="67" t="s">
        <v>43</v>
      </c>
      <c r="M790" s="67" t="s">
        <v>42</v>
      </c>
      <c r="N790" s="67" t="s">
        <v>44</v>
      </c>
      <c r="O790" s="67">
        <v>0</v>
      </c>
      <c r="P790" s="17" t="s">
        <v>2916</v>
      </c>
      <c r="Q790" s="17" t="s">
        <v>79</v>
      </c>
      <c r="R790" s="17" t="s">
        <v>256</v>
      </c>
      <c r="S790" s="17" t="s">
        <v>115</v>
      </c>
      <c r="T790" s="17" t="s">
        <v>381</v>
      </c>
      <c r="U790" s="17" t="s">
        <v>79</v>
      </c>
      <c r="V790" s="17" t="s">
        <v>398</v>
      </c>
      <c r="W790" s="17">
        <v>0</v>
      </c>
      <c r="X790" s="17" t="s">
        <v>4975</v>
      </c>
      <c r="Y790" s="17" t="s">
        <v>4231</v>
      </c>
      <c r="Z790" s="17" t="s">
        <v>75</v>
      </c>
      <c r="AA790" s="17" t="s">
        <v>76</v>
      </c>
      <c r="AB790" s="17" t="s">
        <v>143</v>
      </c>
      <c r="AC790" s="17" t="s">
        <v>36</v>
      </c>
      <c r="AD790" s="17" t="s">
        <v>36</v>
      </c>
      <c r="AE790" s="17"/>
      <c r="AF790" s="17"/>
      <c r="AG790" s="17" t="s">
        <v>4872</v>
      </c>
      <c r="AH790" s="17" t="s">
        <v>95</v>
      </c>
      <c r="AI790" s="17" t="s">
        <v>57</v>
      </c>
      <c r="AJ790" s="17" t="s">
        <v>4390</v>
      </c>
      <c r="AK790" s="17" t="s">
        <v>115</v>
      </c>
      <c r="AL790" s="17" t="s">
        <v>170</v>
      </c>
      <c r="AM790" s="17" t="s">
        <v>1231</v>
      </c>
      <c r="AN790" s="17" t="s">
        <v>289</v>
      </c>
      <c r="AO790" s="17" t="s">
        <v>85</v>
      </c>
      <c r="AP790" s="17">
        <v>0</v>
      </c>
      <c r="AQ790" s="17"/>
      <c r="AR790" s="17"/>
      <c r="AS790" s="17"/>
    </row>
    <row r="791" spans="1:45" ht="15" customHeight="1" x14ac:dyDescent="0.15">
      <c r="A791" s="13">
        <v>790</v>
      </c>
      <c r="B791" s="69" t="s">
        <v>545</v>
      </c>
      <c r="C791" s="67" t="s">
        <v>35</v>
      </c>
      <c r="D791" s="67" t="s">
        <v>36</v>
      </c>
      <c r="E791" s="67" t="s">
        <v>36</v>
      </c>
      <c r="F791" s="67" t="s">
        <v>56</v>
      </c>
      <c r="G791" s="67" t="s">
        <v>40</v>
      </c>
      <c r="H791" s="67" t="s">
        <v>120</v>
      </c>
      <c r="I791" s="67" t="s">
        <v>67</v>
      </c>
      <c r="J791" s="67" t="s">
        <v>40</v>
      </c>
      <c r="K791" s="67" t="s">
        <v>37</v>
      </c>
      <c r="L791" s="67" t="s">
        <v>39</v>
      </c>
      <c r="M791" s="67" t="s">
        <v>40</v>
      </c>
      <c r="N791" s="67" t="s">
        <v>44</v>
      </c>
      <c r="O791" s="67"/>
      <c r="P791" s="17" t="s">
        <v>546</v>
      </c>
      <c r="Q791" s="17" t="s">
        <v>2916</v>
      </c>
      <c r="R791" s="17" t="s">
        <v>379</v>
      </c>
      <c r="S791" s="17" t="s">
        <v>79</v>
      </c>
      <c r="T791" s="17" t="s">
        <v>3356</v>
      </c>
      <c r="U791" s="17" t="s">
        <v>3022</v>
      </c>
      <c r="V791" s="17" t="s">
        <v>351</v>
      </c>
      <c r="W791" s="17" t="s">
        <v>4157</v>
      </c>
      <c r="X791" s="17" t="s">
        <v>3504</v>
      </c>
      <c r="Y791" s="17" t="s">
        <v>4258</v>
      </c>
      <c r="Z791" s="17" t="s">
        <v>191</v>
      </c>
      <c r="AA791" s="17" t="s">
        <v>142</v>
      </c>
      <c r="AB791" s="17" t="s">
        <v>3962</v>
      </c>
      <c r="AC791" s="17" t="s">
        <v>56</v>
      </c>
      <c r="AD791" s="17" t="s">
        <v>36</v>
      </c>
      <c r="AE791" s="17"/>
      <c r="AF791" s="17"/>
      <c r="AG791" s="17" t="s">
        <v>115</v>
      </c>
      <c r="AH791" s="17" t="s">
        <v>381</v>
      </c>
      <c r="AI791" s="17" t="s">
        <v>3761</v>
      </c>
      <c r="AJ791" s="17" t="s">
        <v>548</v>
      </c>
      <c r="AK791" s="17" t="s">
        <v>77</v>
      </c>
      <c r="AL791" s="17" t="s">
        <v>264</v>
      </c>
      <c r="AM791" s="17" t="s">
        <v>72</v>
      </c>
      <c r="AN791" s="17" t="s">
        <v>549</v>
      </c>
      <c r="AO791" s="17" t="s">
        <v>161</v>
      </c>
      <c r="AP791" s="17" t="s">
        <v>85</v>
      </c>
      <c r="AQ791" s="17"/>
      <c r="AR791" s="17"/>
      <c r="AS791" s="17"/>
    </row>
    <row r="792" spans="1:45" ht="15" customHeight="1" x14ac:dyDescent="0.15">
      <c r="A792" s="13">
        <v>791</v>
      </c>
      <c r="B792" s="69" t="s">
        <v>550</v>
      </c>
      <c r="C792" s="67" t="s">
        <v>35</v>
      </c>
      <c r="D792" s="67" t="s">
        <v>36</v>
      </c>
      <c r="E792" s="67" t="s">
        <v>36</v>
      </c>
      <c r="F792" s="67" t="s">
        <v>56</v>
      </c>
      <c r="G792" s="67" t="s">
        <v>40</v>
      </c>
      <c r="H792" s="67" t="s">
        <v>42</v>
      </c>
      <c r="I792" s="67" t="s">
        <v>87</v>
      </c>
      <c r="J792" s="67" t="s">
        <v>44</v>
      </c>
      <c r="K792" s="67" t="s">
        <v>67</v>
      </c>
      <c r="L792" s="67" t="s">
        <v>43</v>
      </c>
      <c r="M792" s="67" t="s">
        <v>88</v>
      </c>
      <c r="N792" s="67" t="s">
        <v>200</v>
      </c>
      <c r="O792" s="67" t="s">
        <v>45</v>
      </c>
      <c r="P792" s="17" t="s">
        <v>256</v>
      </c>
      <c r="Q792" s="17" t="s">
        <v>79</v>
      </c>
      <c r="R792" s="17" t="s">
        <v>551</v>
      </c>
      <c r="S792" s="17" t="s">
        <v>115</v>
      </c>
      <c r="T792" s="17" t="s">
        <v>170</v>
      </c>
      <c r="U792" s="17" t="s">
        <v>552</v>
      </c>
      <c r="V792" s="17" t="s">
        <v>148</v>
      </c>
      <c r="W792" s="17"/>
      <c r="X792" s="17"/>
      <c r="Y792" s="17" t="s">
        <v>4263</v>
      </c>
      <c r="Z792" s="17" t="s">
        <v>75</v>
      </c>
      <c r="AA792" s="17" t="s">
        <v>54</v>
      </c>
      <c r="AB792" s="17" t="s">
        <v>3962</v>
      </c>
      <c r="AC792" s="17" t="s">
        <v>36</v>
      </c>
      <c r="AD792" s="17" t="s">
        <v>66</v>
      </c>
      <c r="AE792" s="17"/>
      <c r="AF792" s="17"/>
      <c r="AG792" s="17" t="s">
        <v>131</v>
      </c>
      <c r="AH792" s="17" t="s">
        <v>95</v>
      </c>
      <c r="AI792" s="17" t="s">
        <v>259</v>
      </c>
      <c r="AJ792" s="17" t="s">
        <v>101</v>
      </c>
      <c r="AK792" s="17" t="s">
        <v>553</v>
      </c>
      <c r="AL792" s="17" t="s">
        <v>554</v>
      </c>
      <c r="AM792" s="17" t="s">
        <v>193</v>
      </c>
      <c r="AN792" s="17" t="s">
        <v>372</v>
      </c>
      <c r="AO792" s="17" t="s">
        <v>161</v>
      </c>
      <c r="AP792" s="17" t="s">
        <v>105</v>
      </c>
      <c r="AQ792" s="17"/>
      <c r="AR792" s="17"/>
      <c r="AS792" s="17"/>
    </row>
    <row r="793" spans="1:45" ht="15" customHeight="1" x14ac:dyDescent="0.15">
      <c r="A793" s="13">
        <v>792</v>
      </c>
      <c r="B793" s="69" t="s">
        <v>555</v>
      </c>
      <c r="C793" s="67" t="s">
        <v>35</v>
      </c>
      <c r="D793" s="67" t="s">
        <v>36</v>
      </c>
      <c r="E793" s="67" t="s">
        <v>36</v>
      </c>
      <c r="F793" s="67" t="s">
        <v>56</v>
      </c>
      <c r="G793" s="67" t="s">
        <v>37</v>
      </c>
      <c r="H793" s="67" t="s">
        <v>87</v>
      </c>
      <c r="I793" s="67" t="s">
        <v>136</v>
      </c>
      <c r="J793" s="67" t="s">
        <v>41</v>
      </c>
      <c r="K793" s="67" t="s">
        <v>41</v>
      </c>
      <c r="L793" s="67" t="s">
        <v>43</v>
      </c>
      <c r="M793" s="67" t="s">
        <v>87</v>
      </c>
      <c r="N793" s="67" t="s">
        <v>87</v>
      </c>
      <c r="O793" s="67"/>
      <c r="P793" s="17" t="s">
        <v>556</v>
      </c>
      <c r="Q793" s="17" t="s">
        <v>307</v>
      </c>
      <c r="R793" s="17" t="s">
        <v>391</v>
      </c>
      <c r="S793" s="17" t="s">
        <v>144</v>
      </c>
      <c r="T793" s="17" t="s">
        <v>557</v>
      </c>
      <c r="U793" s="17" t="s">
        <v>392</v>
      </c>
      <c r="V793" s="17" t="s">
        <v>558</v>
      </c>
      <c r="W793" s="17"/>
      <c r="X793" s="17" t="s">
        <v>3466</v>
      </c>
      <c r="Y793" s="17" t="s">
        <v>4258</v>
      </c>
      <c r="Z793" s="17" t="s">
        <v>75</v>
      </c>
      <c r="AA793" s="17" t="s">
        <v>76</v>
      </c>
      <c r="AB793" s="17" t="s">
        <v>3962</v>
      </c>
      <c r="AC793" s="17" t="s">
        <v>56</v>
      </c>
      <c r="AD793" s="17" t="s">
        <v>56</v>
      </c>
      <c r="AE793" s="17"/>
      <c r="AF793" s="17"/>
      <c r="AG793" s="17" t="s">
        <v>411</v>
      </c>
      <c r="AH793" s="17" t="s">
        <v>196</v>
      </c>
      <c r="AI793" s="17" t="s">
        <v>496</v>
      </c>
      <c r="AJ793" s="17" t="s">
        <v>101</v>
      </c>
      <c r="AK793" s="17" t="s">
        <v>396</v>
      </c>
      <c r="AL793" s="17" t="s">
        <v>397</v>
      </c>
      <c r="AM793" s="17" t="s">
        <v>478</v>
      </c>
      <c r="AN793" s="17" t="s">
        <v>559</v>
      </c>
      <c r="AO793" s="17" t="s">
        <v>560</v>
      </c>
      <c r="AP793" s="17" t="s">
        <v>2195</v>
      </c>
      <c r="AQ793" s="17"/>
      <c r="AR793" s="17"/>
      <c r="AS793" s="17"/>
    </row>
    <row r="794" spans="1:45" ht="15" customHeight="1" x14ac:dyDescent="0.15">
      <c r="A794" s="13">
        <v>793</v>
      </c>
      <c r="B794" s="69" t="s">
        <v>4980</v>
      </c>
      <c r="C794" s="67" t="s">
        <v>35</v>
      </c>
      <c r="D794" s="67" t="s">
        <v>36</v>
      </c>
      <c r="E794" s="67" t="s">
        <v>36</v>
      </c>
      <c r="F794" s="67" t="s">
        <v>56</v>
      </c>
      <c r="G794" s="67" t="s">
        <v>37</v>
      </c>
      <c r="H794" s="67" t="s">
        <v>87</v>
      </c>
      <c r="I794" s="67" t="s">
        <v>136</v>
      </c>
      <c r="J794" s="67" t="s">
        <v>41</v>
      </c>
      <c r="K794" s="67" t="s">
        <v>41</v>
      </c>
      <c r="L794" s="67" t="s">
        <v>43</v>
      </c>
      <c r="M794" s="67" t="s">
        <v>87</v>
      </c>
      <c r="N794" s="67" t="s">
        <v>87</v>
      </c>
      <c r="O794" s="67"/>
      <c r="P794" s="67" t="s">
        <v>556</v>
      </c>
      <c r="Q794" s="67" t="s">
        <v>307</v>
      </c>
      <c r="R794" s="67" t="s">
        <v>391</v>
      </c>
      <c r="S794" s="67" t="s">
        <v>144</v>
      </c>
      <c r="T794" s="67" t="s">
        <v>557</v>
      </c>
      <c r="U794" s="67" t="s">
        <v>392</v>
      </c>
      <c r="V794" s="67" t="s">
        <v>558</v>
      </c>
      <c r="W794" s="67"/>
      <c r="X794" s="67" t="s">
        <v>4994</v>
      </c>
      <c r="Y794" s="67" t="s">
        <v>4258</v>
      </c>
      <c r="Z794" s="67" t="s">
        <v>75</v>
      </c>
      <c r="AA794" s="67" t="s">
        <v>76</v>
      </c>
      <c r="AB794" s="67" t="s">
        <v>3962</v>
      </c>
      <c r="AC794" s="67" t="s">
        <v>56</v>
      </c>
      <c r="AD794" s="67" t="s">
        <v>56</v>
      </c>
      <c r="AE794" s="67"/>
      <c r="AF794" s="67"/>
      <c r="AG794" s="67" t="s">
        <v>411</v>
      </c>
      <c r="AH794" s="67" t="s">
        <v>196</v>
      </c>
      <c r="AI794" s="67" t="s">
        <v>496</v>
      </c>
      <c r="AJ794" s="67" t="s">
        <v>101</v>
      </c>
      <c r="AK794" s="67" t="s">
        <v>396</v>
      </c>
      <c r="AL794" s="67" t="s">
        <v>397</v>
      </c>
      <c r="AM794" s="67" t="s">
        <v>478</v>
      </c>
      <c r="AN794" s="67" t="s">
        <v>559</v>
      </c>
      <c r="AO794" s="67" t="s">
        <v>560</v>
      </c>
      <c r="AP794" s="67" t="s">
        <v>2195</v>
      </c>
      <c r="AQ794" s="17"/>
      <c r="AR794" s="17"/>
      <c r="AS794" s="17"/>
    </row>
    <row r="795" spans="1:45" ht="15" customHeight="1" x14ac:dyDescent="0.15">
      <c r="A795" s="13">
        <v>794</v>
      </c>
      <c r="B795" s="69" t="s">
        <v>561</v>
      </c>
      <c r="C795" s="67" t="s">
        <v>35</v>
      </c>
      <c r="D795" s="67" t="s">
        <v>36</v>
      </c>
      <c r="E795" s="67" t="s">
        <v>36</v>
      </c>
      <c r="F795" s="67" t="s">
        <v>56</v>
      </c>
      <c r="G795" s="67" t="s">
        <v>67</v>
      </c>
      <c r="H795" s="67" t="s">
        <v>43</v>
      </c>
      <c r="I795" s="67" t="s">
        <v>44</v>
      </c>
      <c r="J795" s="67" t="s">
        <v>44</v>
      </c>
      <c r="K795" s="67" t="s">
        <v>41</v>
      </c>
      <c r="L795" s="67" t="s">
        <v>120</v>
      </c>
      <c r="M795" s="67" t="s">
        <v>40</v>
      </c>
      <c r="N795" s="67" t="s">
        <v>38</v>
      </c>
      <c r="O795" s="67" t="s">
        <v>45</v>
      </c>
      <c r="P795" s="17" t="s">
        <v>532</v>
      </c>
      <c r="Q795" s="17" t="s">
        <v>534</v>
      </c>
      <c r="R795" s="17" t="s">
        <v>179</v>
      </c>
      <c r="S795" s="17" t="s">
        <v>218</v>
      </c>
      <c r="T795" s="17" t="s">
        <v>4503</v>
      </c>
      <c r="U795" s="17" t="s">
        <v>3172</v>
      </c>
      <c r="V795" s="17" t="s">
        <v>537</v>
      </c>
      <c r="W795" s="17" t="s">
        <v>4157</v>
      </c>
      <c r="X795" s="17"/>
      <c r="Y795" s="17" t="s">
        <v>4281</v>
      </c>
      <c r="Z795" s="17" t="s">
        <v>75</v>
      </c>
      <c r="AA795" s="17" t="s">
        <v>76</v>
      </c>
      <c r="AB795" s="17" t="s">
        <v>55</v>
      </c>
      <c r="AC795" s="17" t="s">
        <v>56</v>
      </c>
      <c r="AD795" s="17" t="s">
        <v>36</v>
      </c>
      <c r="AE795" s="17"/>
      <c r="AF795" s="17"/>
      <c r="AG795" s="17" t="s">
        <v>3022</v>
      </c>
      <c r="AH795" s="17" t="s">
        <v>562</v>
      </c>
      <c r="AI795" s="17" t="s">
        <v>563</v>
      </c>
      <c r="AJ795" s="17" t="s">
        <v>103</v>
      </c>
      <c r="AK795" s="17" t="s">
        <v>183</v>
      </c>
      <c r="AL795" s="17" t="s">
        <v>4161</v>
      </c>
      <c r="AM795" s="17" t="s">
        <v>564</v>
      </c>
      <c r="AN795" s="17" t="s">
        <v>565</v>
      </c>
      <c r="AO795" s="17" t="s">
        <v>85</v>
      </c>
      <c r="AP795" s="17" t="s">
        <v>187</v>
      </c>
      <c r="AQ795" s="17"/>
      <c r="AR795" s="17"/>
      <c r="AS795" s="17"/>
    </row>
    <row r="796" spans="1:45" ht="15" customHeight="1" x14ac:dyDescent="0.15">
      <c r="A796" s="13">
        <v>795</v>
      </c>
      <c r="B796" s="69" t="s">
        <v>4542</v>
      </c>
      <c r="C796" s="67" t="s">
        <v>35</v>
      </c>
      <c r="D796" s="67" t="s">
        <v>36</v>
      </c>
      <c r="E796" s="67" t="s">
        <v>36</v>
      </c>
      <c r="F796" s="67" t="s">
        <v>36</v>
      </c>
      <c r="G796" s="67" t="s">
        <v>37</v>
      </c>
      <c r="H796" s="67" t="s">
        <v>38</v>
      </c>
      <c r="I796" s="67" t="s">
        <v>39</v>
      </c>
      <c r="J796" s="67" t="s">
        <v>40</v>
      </c>
      <c r="K796" s="67" t="s">
        <v>41</v>
      </c>
      <c r="L796" s="67" t="s">
        <v>42</v>
      </c>
      <c r="M796" s="67" t="s">
        <v>43</v>
      </c>
      <c r="N796" s="67" t="s">
        <v>44</v>
      </c>
      <c r="O796" s="67" t="s">
        <v>45</v>
      </c>
      <c r="P796" s="17" t="s">
        <v>46</v>
      </c>
      <c r="Q796" s="17" t="s">
        <v>47</v>
      </c>
      <c r="R796" s="17" t="s">
        <v>3344</v>
      </c>
      <c r="S796" s="17" t="s">
        <v>49</v>
      </c>
      <c r="T796" s="17" t="s">
        <v>50</v>
      </c>
      <c r="U796" s="17" t="s">
        <v>51</v>
      </c>
      <c r="V796" s="17" t="s">
        <v>52</v>
      </c>
      <c r="W796" s="17"/>
      <c r="X796" s="17" t="s">
        <v>4543</v>
      </c>
      <c r="Y796" s="17" t="s">
        <v>4232</v>
      </c>
      <c r="Z796" s="17" t="s">
        <v>53</v>
      </c>
      <c r="AA796" s="17" t="s">
        <v>54</v>
      </c>
      <c r="AB796" s="17" t="s">
        <v>55</v>
      </c>
      <c r="AC796" s="17" t="s">
        <v>56</v>
      </c>
      <c r="AD796" s="17" t="s">
        <v>56</v>
      </c>
      <c r="AE796" s="17" t="s">
        <v>4662</v>
      </c>
      <c r="AF796" s="17"/>
      <c r="AG796" s="17" t="s">
        <v>57</v>
      </c>
      <c r="AH796" s="17" t="s">
        <v>4639</v>
      </c>
      <c r="AI796" s="17" t="s">
        <v>4519</v>
      </c>
      <c r="AJ796" s="17" t="s">
        <v>60</v>
      </c>
      <c r="AK796" s="17" t="s">
        <v>61</v>
      </c>
      <c r="AL796" s="17" t="s">
        <v>62</v>
      </c>
      <c r="AM796" s="17" t="s">
        <v>3269</v>
      </c>
      <c r="AN796" s="17" t="s">
        <v>63</v>
      </c>
      <c r="AO796" s="17" t="s">
        <v>64</v>
      </c>
      <c r="AP796" s="17" t="s">
        <v>766</v>
      </c>
      <c r="AQ796" s="17"/>
      <c r="AR796" s="17"/>
      <c r="AS796" s="17"/>
    </row>
    <row r="797" spans="1:45" ht="15" customHeight="1" x14ac:dyDescent="0.15">
      <c r="A797" s="13">
        <v>796</v>
      </c>
      <c r="B797" s="69" t="s">
        <v>566</v>
      </c>
      <c r="C797" s="67" t="s">
        <v>35</v>
      </c>
      <c r="D797" s="67" t="s">
        <v>36</v>
      </c>
      <c r="E797" s="67" t="s">
        <v>56</v>
      </c>
      <c r="F797" s="67" t="s">
        <v>56</v>
      </c>
      <c r="G797" s="67" t="s">
        <v>42</v>
      </c>
      <c r="H797" s="67" t="s">
        <v>67</v>
      </c>
      <c r="I797" s="67" t="s">
        <v>44</v>
      </c>
      <c r="J797" s="67" t="s">
        <v>41</v>
      </c>
      <c r="K797" s="67" t="s">
        <v>38</v>
      </c>
      <c r="L797" s="67" t="s">
        <v>88</v>
      </c>
      <c r="M797" s="67" t="s">
        <v>39</v>
      </c>
      <c r="N797" s="67" t="s">
        <v>87</v>
      </c>
      <c r="O797" s="67" t="s">
        <v>45</v>
      </c>
      <c r="P797" s="17" t="s">
        <v>567</v>
      </c>
      <c r="Q797" s="17" t="s">
        <v>266</v>
      </c>
      <c r="R797" s="17" t="s">
        <v>169</v>
      </c>
      <c r="S797" s="17" t="s">
        <v>270</v>
      </c>
      <c r="T797" s="17" t="s">
        <v>95</v>
      </c>
      <c r="U797" s="17" t="s">
        <v>148</v>
      </c>
      <c r="V797" s="17" t="s">
        <v>196</v>
      </c>
      <c r="W797" s="17"/>
      <c r="X797" s="17" t="s">
        <v>3505</v>
      </c>
      <c r="Y797" s="17" t="s">
        <v>4262</v>
      </c>
      <c r="Z797" s="17" t="s">
        <v>75</v>
      </c>
      <c r="AA797" s="17" t="s">
        <v>76</v>
      </c>
      <c r="AB797" s="17" t="s">
        <v>55</v>
      </c>
      <c r="AC797" s="17" t="s">
        <v>36</v>
      </c>
      <c r="AD797" s="17" t="s">
        <v>36</v>
      </c>
      <c r="AE797" s="17"/>
      <c r="AF797" s="17"/>
      <c r="AG797" s="17" t="s">
        <v>409</v>
      </c>
      <c r="AH797" s="17" t="s">
        <v>410</v>
      </c>
      <c r="AI797" s="17" t="s">
        <v>103</v>
      </c>
      <c r="AJ797" s="17" t="s">
        <v>194</v>
      </c>
      <c r="AK797" s="17" t="s">
        <v>193</v>
      </c>
      <c r="AL797" s="17" t="s">
        <v>376</v>
      </c>
      <c r="AM797" s="17" t="s">
        <v>429</v>
      </c>
      <c r="AN797" s="17" t="s">
        <v>496</v>
      </c>
      <c r="AO797" s="17" t="s">
        <v>418</v>
      </c>
      <c r="AP797" s="17" t="s">
        <v>349</v>
      </c>
      <c r="AQ797" s="17"/>
      <c r="AR797" s="17"/>
      <c r="AS797" s="17"/>
    </row>
    <row r="798" spans="1:45" ht="15" customHeight="1" x14ac:dyDescent="0.15">
      <c r="A798" s="13">
        <v>797</v>
      </c>
      <c r="B798" s="69" t="s">
        <v>3186</v>
      </c>
      <c r="C798" s="67" t="s">
        <v>35</v>
      </c>
      <c r="D798" s="67" t="s">
        <v>36</v>
      </c>
      <c r="E798" s="67" t="s">
        <v>36</v>
      </c>
      <c r="F798" s="67" t="s">
        <v>56</v>
      </c>
      <c r="G798" s="67" t="s">
        <v>40</v>
      </c>
      <c r="H798" s="67" t="s">
        <v>37</v>
      </c>
      <c r="I798" s="67" t="s">
        <v>37</v>
      </c>
      <c r="J798" s="67" t="s">
        <v>67</v>
      </c>
      <c r="K798" s="67" t="s">
        <v>67</v>
      </c>
      <c r="L798" s="67" t="s">
        <v>43</v>
      </c>
      <c r="M798" s="67" t="s">
        <v>42</v>
      </c>
      <c r="N798" s="67" t="s">
        <v>43</v>
      </c>
      <c r="O798" s="67"/>
      <c r="P798" s="17" t="s">
        <v>2916</v>
      </c>
      <c r="Q798" s="17" t="s">
        <v>79</v>
      </c>
      <c r="R798" s="17" t="s">
        <v>4642</v>
      </c>
      <c r="S798" s="17" t="s">
        <v>115</v>
      </c>
      <c r="T798" s="17" t="s">
        <v>381</v>
      </c>
      <c r="U798" s="17" t="s">
        <v>307</v>
      </c>
      <c r="V798" s="17" t="s">
        <v>819</v>
      </c>
      <c r="W798" s="17"/>
      <c r="X798" s="17" t="s">
        <v>3506</v>
      </c>
      <c r="Y798" s="17" t="s">
        <v>4282</v>
      </c>
      <c r="Z798" s="17" t="s">
        <v>96</v>
      </c>
      <c r="AA798" s="17" t="s">
        <v>76</v>
      </c>
      <c r="AB798" s="17" t="s">
        <v>126</v>
      </c>
      <c r="AC798" s="17" t="s">
        <v>56</v>
      </c>
      <c r="AD798" s="17" t="s">
        <v>66</v>
      </c>
      <c r="AE798" s="17" t="s">
        <v>4003</v>
      </c>
      <c r="AF798" s="17"/>
      <c r="AG798" s="17" t="s">
        <v>131</v>
      </c>
      <c r="AH798" s="17" t="s">
        <v>95</v>
      </c>
      <c r="AI798" s="17" t="s">
        <v>57</v>
      </c>
      <c r="AJ798" s="17" t="s">
        <v>4390</v>
      </c>
      <c r="AK798" s="17" t="s">
        <v>144</v>
      </c>
      <c r="AL798" s="17" t="s">
        <v>996</v>
      </c>
      <c r="AM798" s="17" t="s">
        <v>77</v>
      </c>
      <c r="AN798" s="17" t="s">
        <v>988</v>
      </c>
      <c r="AO798" s="17" t="s">
        <v>161</v>
      </c>
      <c r="AP798" s="17" t="s">
        <v>998</v>
      </c>
      <c r="AQ798" s="17"/>
      <c r="AR798" s="17"/>
      <c r="AS798" s="17"/>
    </row>
    <row r="799" spans="1:45" ht="15" customHeight="1" x14ac:dyDescent="0.15">
      <c r="A799" s="13">
        <v>798</v>
      </c>
      <c r="B799" s="69" t="s">
        <v>4544</v>
      </c>
      <c r="C799" s="67" t="s">
        <v>35</v>
      </c>
      <c r="D799" s="67" t="s">
        <v>36</v>
      </c>
      <c r="E799" s="67" t="s">
        <v>36</v>
      </c>
      <c r="F799" s="67" t="s">
        <v>56</v>
      </c>
      <c r="G799" s="67" t="s">
        <v>41</v>
      </c>
      <c r="H799" s="67" t="s">
        <v>37</v>
      </c>
      <c r="I799" s="67" t="s">
        <v>67</v>
      </c>
      <c r="J799" s="67" t="s">
        <v>42</v>
      </c>
      <c r="K799" s="67" t="s">
        <v>42</v>
      </c>
      <c r="L799" s="67" t="s">
        <v>41</v>
      </c>
      <c r="M799" s="67" t="s">
        <v>68</v>
      </c>
      <c r="N799" s="67" t="s">
        <v>39</v>
      </c>
      <c r="O799" s="67"/>
      <c r="P799" s="17" t="s">
        <v>2991</v>
      </c>
      <c r="Q799" s="17" t="s">
        <v>3346</v>
      </c>
      <c r="R799" s="17" t="s">
        <v>3151</v>
      </c>
      <c r="S799" s="17" t="s">
        <v>202</v>
      </c>
      <c r="T799" s="17" t="s">
        <v>1203</v>
      </c>
      <c r="U799" s="17" t="s">
        <v>3022</v>
      </c>
      <c r="V799" s="17" t="s">
        <v>514</v>
      </c>
      <c r="W799" s="17"/>
      <c r="X799" s="17"/>
      <c r="Y799" s="17" t="s">
        <v>4268</v>
      </c>
      <c r="Z799" s="17" t="s">
        <v>75</v>
      </c>
      <c r="AA799" s="17" t="s">
        <v>76</v>
      </c>
      <c r="AB799" s="17" t="s">
        <v>3962</v>
      </c>
      <c r="AC799" s="17" t="s">
        <v>56</v>
      </c>
      <c r="AD799" s="17" t="s">
        <v>56</v>
      </c>
      <c r="AE799" s="17" t="s">
        <v>4545</v>
      </c>
      <c r="AF799" s="17"/>
      <c r="AG799" s="17" t="s">
        <v>205</v>
      </c>
      <c r="AH799" s="17" t="s">
        <v>236</v>
      </c>
      <c r="AI799" s="17" t="s">
        <v>144</v>
      </c>
      <c r="AJ799" s="17" t="s">
        <v>196</v>
      </c>
      <c r="AK799" s="17" t="s">
        <v>77</v>
      </c>
      <c r="AL799" s="17" t="s">
        <v>80</v>
      </c>
      <c r="AM799" s="17" t="s">
        <v>515</v>
      </c>
      <c r="AN799" s="17" t="s">
        <v>516</v>
      </c>
      <c r="AO799" s="17" t="s">
        <v>209</v>
      </c>
      <c r="AP799" s="17" t="s">
        <v>85</v>
      </c>
      <c r="AQ799" s="17"/>
      <c r="AR799" s="17"/>
      <c r="AS799" s="17"/>
    </row>
    <row r="800" spans="1:45" ht="15" customHeight="1" x14ac:dyDescent="0.15">
      <c r="A800" s="13">
        <v>799</v>
      </c>
      <c r="B800" s="69" t="s">
        <v>568</v>
      </c>
      <c r="C800" s="67" t="s">
        <v>35</v>
      </c>
      <c r="D800" s="67" t="s">
        <v>36</v>
      </c>
      <c r="E800" s="67" t="s">
        <v>56</v>
      </c>
      <c r="F800" s="67" t="s">
        <v>36</v>
      </c>
      <c r="G800" s="67" t="s">
        <v>67</v>
      </c>
      <c r="H800" s="67" t="s">
        <v>40</v>
      </c>
      <c r="I800" s="67" t="s">
        <v>40</v>
      </c>
      <c r="J800" s="67" t="s">
        <v>38</v>
      </c>
      <c r="K800" s="67" t="s">
        <v>44</v>
      </c>
      <c r="L800" s="67" t="s">
        <v>41</v>
      </c>
      <c r="M800" s="67" t="s">
        <v>44</v>
      </c>
      <c r="N800" s="67" t="s">
        <v>40</v>
      </c>
      <c r="O800" s="67"/>
      <c r="P800" s="17" t="s">
        <v>379</v>
      </c>
      <c r="Q800" s="17" t="s">
        <v>3022</v>
      </c>
      <c r="R800" s="17" t="s">
        <v>569</v>
      </c>
      <c r="S800" s="17" t="s">
        <v>77</v>
      </c>
      <c r="T800" s="17" t="s">
        <v>264</v>
      </c>
      <c r="U800" s="17" t="s">
        <v>570</v>
      </c>
      <c r="V800" s="17" t="s">
        <v>571</v>
      </c>
      <c r="W800" s="17"/>
      <c r="X800" s="17"/>
      <c r="Y800" s="17" t="s">
        <v>4233</v>
      </c>
      <c r="Z800" s="17" t="s">
        <v>53</v>
      </c>
      <c r="AA800" s="17" t="s">
        <v>76</v>
      </c>
      <c r="AB800" s="17" t="s">
        <v>55</v>
      </c>
      <c r="AC800" s="17" t="s">
        <v>56</v>
      </c>
      <c r="AD800" s="17" t="s">
        <v>36</v>
      </c>
      <c r="AE800" s="17" t="s">
        <v>4024</v>
      </c>
      <c r="AF800" s="17"/>
      <c r="AG800" s="17" t="s">
        <v>95</v>
      </c>
      <c r="AH800" s="17" t="s">
        <v>189</v>
      </c>
      <c r="AI800" s="17" t="s">
        <v>79</v>
      </c>
      <c r="AJ800" s="17" t="s">
        <v>380</v>
      </c>
      <c r="AK800" s="17" t="s">
        <v>79</v>
      </c>
      <c r="AL800" s="17" t="s">
        <v>4641</v>
      </c>
      <c r="AM800" s="17" t="s">
        <v>572</v>
      </c>
      <c r="AN800" s="17" t="s">
        <v>4656</v>
      </c>
      <c r="AO800" s="17" t="s">
        <v>85</v>
      </c>
      <c r="AP800" s="17" t="s">
        <v>161</v>
      </c>
      <c r="AQ800" s="17"/>
      <c r="AR800" s="17"/>
      <c r="AS800" s="17"/>
    </row>
    <row r="801" spans="1:45" ht="15" customHeight="1" x14ac:dyDescent="0.15">
      <c r="A801" s="13">
        <v>800</v>
      </c>
      <c r="B801" s="69" t="s">
        <v>3357</v>
      </c>
      <c r="C801" s="67" t="s">
        <v>35</v>
      </c>
      <c r="D801" s="67" t="s">
        <v>36</v>
      </c>
      <c r="E801" s="67" t="s">
        <v>36</v>
      </c>
      <c r="F801" s="67" t="s">
        <v>36</v>
      </c>
      <c r="G801" s="67" t="s">
        <v>67</v>
      </c>
      <c r="H801" s="67" t="s">
        <v>40</v>
      </c>
      <c r="I801" s="67" t="s">
        <v>40</v>
      </c>
      <c r="J801" s="67" t="s">
        <v>38</v>
      </c>
      <c r="K801" s="67" t="s">
        <v>44</v>
      </c>
      <c r="L801" s="67" t="s">
        <v>41</v>
      </c>
      <c r="M801" s="67" t="s">
        <v>44</v>
      </c>
      <c r="N801" s="67" t="s">
        <v>40</v>
      </c>
      <c r="O801" s="67"/>
      <c r="P801" s="17" t="s">
        <v>379</v>
      </c>
      <c r="Q801" s="17" t="s">
        <v>3022</v>
      </c>
      <c r="R801" s="17" t="s">
        <v>569</v>
      </c>
      <c r="S801" s="17" t="s">
        <v>77</v>
      </c>
      <c r="T801" s="17" t="s">
        <v>264</v>
      </c>
      <c r="U801" s="17" t="s">
        <v>570</v>
      </c>
      <c r="V801" s="17" t="s">
        <v>571</v>
      </c>
      <c r="W801" s="17" t="s">
        <v>4164</v>
      </c>
      <c r="X801" s="17" t="s">
        <v>3507</v>
      </c>
      <c r="Y801" s="17" t="s">
        <v>4283</v>
      </c>
      <c r="Z801" s="17" t="s">
        <v>53</v>
      </c>
      <c r="AA801" s="17" t="s">
        <v>76</v>
      </c>
      <c r="AB801" s="17" t="s">
        <v>55</v>
      </c>
      <c r="AC801" s="17" t="s">
        <v>56</v>
      </c>
      <c r="AD801" s="17" t="s">
        <v>36</v>
      </c>
      <c r="AE801" s="17" t="s">
        <v>4025</v>
      </c>
      <c r="AF801" s="17"/>
      <c r="AG801" s="17" t="s">
        <v>95</v>
      </c>
      <c r="AH801" s="17" t="s">
        <v>189</v>
      </c>
      <c r="AI801" s="17" t="s">
        <v>79</v>
      </c>
      <c r="AJ801" s="17" t="s">
        <v>380</v>
      </c>
      <c r="AK801" s="17" t="s">
        <v>79</v>
      </c>
      <c r="AL801" s="17" t="s">
        <v>4641</v>
      </c>
      <c r="AM801" s="17" t="s">
        <v>572</v>
      </c>
      <c r="AN801" s="17" t="s">
        <v>4656</v>
      </c>
      <c r="AO801" s="17" t="s">
        <v>85</v>
      </c>
      <c r="AP801" s="17" t="s">
        <v>161</v>
      </c>
      <c r="AQ801" s="17"/>
      <c r="AR801" s="17"/>
      <c r="AS801" s="17"/>
    </row>
    <row r="802" spans="1:45" ht="15" customHeight="1" x14ac:dyDescent="0.15">
      <c r="A802" s="13">
        <v>801</v>
      </c>
      <c r="B802" s="69" t="s">
        <v>5027</v>
      </c>
      <c r="C802" s="8" t="s">
        <v>35</v>
      </c>
      <c r="D802" s="67" t="s">
        <v>36</v>
      </c>
      <c r="E802" s="67" t="s">
        <v>36</v>
      </c>
      <c r="F802" s="67" t="s">
        <v>36</v>
      </c>
      <c r="G802" s="67" t="s">
        <v>67</v>
      </c>
      <c r="H802" s="67" t="s">
        <v>40</v>
      </c>
      <c r="I802" s="67" t="s">
        <v>40</v>
      </c>
      <c r="J802" s="67" t="s">
        <v>38</v>
      </c>
      <c r="K802" s="67" t="s">
        <v>44</v>
      </c>
      <c r="L802" s="67" t="s">
        <v>41</v>
      </c>
      <c r="M802" s="67" t="s">
        <v>44</v>
      </c>
      <c r="N802" s="67" t="s">
        <v>40</v>
      </c>
      <c r="O802" s="67"/>
      <c r="P802" s="17" t="s">
        <v>379</v>
      </c>
      <c r="Q802" s="17" t="s">
        <v>3022</v>
      </c>
      <c r="R802" s="17" t="s">
        <v>569</v>
      </c>
      <c r="S802" s="17" t="s">
        <v>77</v>
      </c>
      <c r="T802" s="17" t="s">
        <v>264</v>
      </c>
      <c r="U802" s="17" t="s">
        <v>570</v>
      </c>
      <c r="V802" s="17" t="s">
        <v>571</v>
      </c>
      <c r="W802" s="17" t="s">
        <v>4160</v>
      </c>
      <c r="X802" s="17" t="s">
        <v>5334</v>
      </c>
      <c r="Y802" s="17" t="s">
        <v>4283</v>
      </c>
      <c r="Z802" s="17" t="s">
        <v>53</v>
      </c>
      <c r="AA802" s="17" t="s">
        <v>76</v>
      </c>
      <c r="AB802" s="17" t="s">
        <v>55</v>
      </c>
      <c r="AC802" s="17" t="s">
        <v>56</v>
      </c>
      <c r="AD802" s="17" t="s">
        <v>36</v>
      </c>
      <c r="AE802" s="17"/>
      <c r="AF802" s="17"/>
      <c r="AG802" s="17" t="s">
        <v>95</v>
      </c>
      <c r="AH802" s="17" t="s">
        <v>189</v>
      </c>
      <c r="AI802" s="17" t="s">
        <v>79</v>
      </c>
      <c r="AJ802" s="17" t="s">
        <v>380</v>
      </c>
      <c r="AK802" s="17" t="s">
        <v>79</v>
      </c>
      <c r="AL802" s="17" t="s">
        <v>4641</v>
      </c>
      <c r="AM802" s="17" t="s">
        <v>572</v>
      </c>
      <c r="AN802" s="17" t="s">
        <v>4656</v>
      </c>
      <c r="AO802" s="17" t="s">
        <v>85</v>
      </c>
      <c r="AP802" s="17" t="s">
        <v>161</v>
      </c>
      <c r="AQ802" s="17"/>
      <c r="AR802" s="17"/>
      <c r="AS802" s="17"/>
    </row>
    <row r="803" spans="1:45" ht="15" customHeight="1" x14ac:dyDescent="0.15">
      <c r="A803" s="13">
        <v>802</v>
      </c>
      <c r="B803" s="69" t="s">
        <v>3824</v>
      </c>
      <c r="C803" s="67" t="s">
        <v>35</v>
      </c>
      <c r="D803" s="67" t="s">
        <v>36</v>
      </c>
      <c r="E803" s="67" t="s">
        <v>36</v>
      </c>
      <c r="F803" s="67" t="s">
        <v>36</v>
      </c>
      <c r="G803" s="67" t="s">
        <v>67</v>
      </c>
      <c r="H803" s="67" t="s">
        <v>40</v>
      </c>
      <c r="I803" s="67" t="s">
        <v>40</v>
      </c>
      <c r="J803" s="67" t="s">
        <v>38</v>
      </c>
      <c r="K803" s="67" t="s">
        <v>44</v>
      </c>
      <c r="L803" s="67" t="s">
        <v>41</v>
      </c>
      <c r="M803" s="67" t="s">
        <v>44</v>
      </c>
      <c r="N803" s="67" t="s">
        <v>40</v>
      </c>
      <c r="O803" s="67"/>
      <c r="P803" s="17" t="s">
        <v>379</v>
      </c>
      <c r="Q803" s="17" t="s">
        <v>3022</v>
      </c>
      <c r="R803" s="17" t="s">
        <v>569</v>
      </c>
      <c r="S803" s="17" t="s">
        <v>77</v>
      </c>
      <c r="T803" s="17" t="s">
        <v>264</v>
      </c>
      <c r="U803" s="17" t="s">
        <v>570</v>
      </c>
      <c r="V803" s="17" t="s">
        <v>571</v>
      </c>
      <c r="W803" s="17" t="s">
        <v>4160</v>
      </c>
      <c r="X803" s="17" t="s">
        <v>3825</v>
      </c>
      <c r="Y803" s="17" t="s">
        <v>4283</v>
      </c>
      <c r="Z803" s="17" t="s">
        <v>53</v>
      </c>
      <c r="AA803" s="17" t="s">
        <v>76</v>
      </c>
      <c r="AB803" s="17" t="s">
        <v>55</v>
      </c>
      <c r="AC803" s="17" t="s">
        <v>56</v>
      </c>
      <c r="AD803" s="17" t="s">
        <v>36</v>
      </c>
      <c r="AE803" s="17" t="s">
        <v>4008</v>
      </c>
      <c r="AF803" s="17"/>
      <c r="AG803" s="17" t="s">
        <v>95</v>
      </c>
      <c r="AH803" s="17" t="s">
        <v>189</v>
      </c>
      <c r="AI803" s="17" t="s">
        <v>79</v>
      </c>
      <c r="AJ803" s="17" t="s">
        <v>380</v>
      </c>
      <c r="AK803" s="17" t="s">
        <v>79</v>
      </c>
      <c r="AL803" s="17" t="s">
        <v>4641</v>
      </c>
      <c r="AM803" s="17" t="s">
        <v>572</v>
      </c>
      <c r="AN803" s="17" t="s">
        <v>4656</v>
      </c>
      <c r="AO803" s="17" t="s">
        <v>85</v>
      </c>
      <c r="AP803" s="17" t="s">
        <v>161</v>
      </c>
      <c r="AQ803" s="17"/>
      <c r="AR803" s="17"/>
      <c r="AS803" s="17"/>
    </row>
    <row r="804" spans="1:45" ht="15" customHeight="1" x14ac:dyDescent="0.15">
      <c r="A804" s="13">
        <v>803</v>
      </c>
      <c r="B804" s="69" t="s">
        <v>4546</v>
      </c>
      <c r="C804" s="67" t="s">
        <v>35</v>
      </c>
      <c r="D804" s="67" t="s">
        <v>36</v>
      </c>
      <c r="E804" s="67" t="s">
        <v>56</v>
      </c>
      <c r="F804" s="67" t="s">
        <v>36</v>
      </c>
      <c r="G804" s="67" t="s">
        <v>37</v>
      </c>
      <c r="H804" s="67" t="s">
        <v>120</v>
      </c>
      <c r="I804" s="67" t="s">
        <v>39</v>
      </c>
      <c r="J804" s="67" t="s">
        <v>42</v>
      </c>
      <c r="K804" s="67" t="s">
        <v>88</v>
      </c>
      <c r="L804" s="67" t="s">
        <v>42</v>
      </c>
      <c r="M804" s="67" t="s">
        <v>41</v>
      </c>
      <c r="N804" s="67" t="s">
        <v>43</v>
      </c>
      <c r="O804" s="67" t="s">
        <v>45</v>
      </c>
      <c r="P804" s="17" t="s">
        <v>4547</v>
      </c>
      <c r="Q804" s="17" t="s">
        <v>144</v>
      </c>
      <c r="R804" s="17" t="s">
        <v>1172</v>
      </c>
      <c r="S804" s="17" t="s">
        <v>411</v>
      </c>
      <c r="T804" s="17" t="s">
        <v>195</v>
      </c>
      <c r="U804" s="17" t="s">
        <v>1174</v>
      </c>
      <c r="V804" s="17" t="s">
        <v>1175</v>
      </c>
      <c r="W804" s="17"/>
      <c r="X804" s="17" t="s">
        <v>4548</v>
      </c>
      <c r="Y804" s="17" t="s">
        <v>4250</v>
      </c>
      <c r="Z804" s="17" t="s">
        <v>53</v>
      </c>
      <c r="AA804" s="17" t="s">
        <v>76</v>
      </c>
      <c r="AB804" s="17" t="s">
        <v>55</v>
      </c>
      <c r="AC804" s="17" t="s">
        <v>36</v>
      </c>
      <c r="AD804" s="17" t="s">
        <v>66</v>
      </c>
      <c r="AE804" s="17" t="s">
        <v>4545</v>
      </c>
      <c r="AF804" s="17"/>
      <c r="AG804" s="17" t="s">
        <v>131</v>
      </c>
      <c r="AH804" s="17" t="s">
        <v>1266</v>
      </c>
      <c r="AI804" s="17" t="s">
        <v>690</v>
      </c>
      <c r="AJ804" s="17" t="s">
        <v>591</v>
      </c>
      <c r="AK804" s="17" t="s">
        <v>114</v>
      </c>
      <c r="AL804" s="17" t="s">
        <v>495</v>
      </c>
      <c r="AM804" s="17" t="s">
        <v>1177</v>
      </c>
      <c r="AN804" s="17" t="s">
        <v>101</v>
      </c>
      <c r="AO804" s="17" t="s">
        <v>806</v>
      </c>
      <c r="AP804" s="17" t="s">
        <v>2281</v>
      </c>
      <c r="AQ804" s="17"/>
      <c r="AR804" s="17"/>
      <c r="AS804" s="17"/>
    </row>
    <row r="805" spans="1:45" ht="15" customHeight="1" x14ac:dyDescent="0.15">
      <c r="A805" s="13">
        <v>804</v>
      </c>
      <c r="B805" s="69" t="s">
        <v>2932</v>
      </c>
      <c r="C805" s="67" t="s">
        <v>35</v>
      </c>
      <c r="D805" s="67" t="s">
        <v>36</v>
      </c>
      <c r="E805" s="67" t="s">
        <v>56</v>
      </c>
      <c r="F805" s="67" t="s">
        <v>36</v>
      </c>
      <c r="G805" s="67" t="s">
        <v>67</v>
      </c>
      <c r="H805" s="67" t="s">
        <v>40</v>
      </c>
      <c r="I805" s="67" t="s">
        <v>42</v>
      </c>
      <c r="J805" s="67" t="s">
        <v>39</v>
      </c>
      <c r="K805" s="67" t="s">
        <v>44</v>
      </c>
      <c r="L805" s="67" t="s">
        <v>41</v>
      </c>
      <c r="M805" s="67" t="s">
        <v>41</v>
      </c>
      <c r="N805" s="67" t="s">
        <v>43</v>
      </c>
      <c r="O805" s="67" t="s">
        <v>45</v>
      </c>
      <c r="P805" s="17" t="s">
        <v>379</v>
      </c>
      <c r="Q805" s="17" t="s">
        <v>3022</v>
      </c>
      <c r="R805" s="17" t="s">
        <v>514</v>
      </c>
      <c r="S805" s="17" t="s">
        <v>77</v>
      </c>
      <c r="T805" s="17" t="s">
        <v>264</v>
      </c>
      <c r="U805" s="17" t="s">
        <v>515</v>
      </c>
      <c r="V805" s="17" t="s">
        <v>516</v>
      </c>
      <c r="W805" s="17" t="s">
        <v>4157</v>
      </c>
      <c r="X805" s="17" t="s">
        <v>3508</v>
      </c>
      <c r="Y805" s="17" t="s">
        <v>4284</v>
      </c>
      <c r="Z805" s="17" t="s">
        <v>75</v>
      </c>
      <c r="AA805" s="17" t="s">
        <v>54</v>
      </c>
      <c r="AB805" s="17" t="s">
        <v>126</v>
      </c>
      <c r="AC805" s="17" t="s">
        <v>56</v>
      </c>
      <c r="AD805" s="17" t="s">
        <v>36</v>
      </c>
      <c r="AE805" s="17"/>
      <c r="AF805" s="17"/>
      <c r="AG805" s="17" t="s">
        <v>95</v>
      </c>
      <c r="AH805" s="17" t="s">
        <v>189</v>
      </c>
      <c r="AI805" s="17" t="s">
        <v>79</v>
      </c>
      <c r="AJ805" s="17" t="s">
        <v>380</v>
      </c>
      <c r="AK805" s="17" t="s">
        <v>129</v>
      </c>
      <c r="AL805" s="17" t="s">
        <v>117</v>
      </c>
      <c r="AM805" s="17" t="s">
        <v>984</v>
      </c>
      <c r="AN805" s="17" t="s">
        <v>123</v>
      </c>
      <c r="AO805" s="17" t="s">
        <v>85</v>
      </c>
      <c r="AP805" s="17" t="s">
        <v>418</v>
      </c>
      <c r="AQ805" s="17"/>
      <c r="AR805" s="17"/>
      <c r="AS805" s="17"/>
    </row>
    <row r="806" spans="1:45" ht="15" customHeight="1" x14ac:dyDescent="0.15">
      <c r="A806" s="13">
        <v>805</v>
      </c>
      <c r="B806" s="69" t="s">
        <v>5083</v>
      </c>
      <c r="C806" s="67" t="s">
        <v>35</v>
      </c>
      <c r="D806" s="67" t="s">
        <v>36</v>
      </c>
      <c r="E806" s="67" t="s">
        <v>56</v>
      </c>
      <c r="F806" s="67" t="s">
        <v>36</v>
      </c>
      <c r="G806" s="67" t="s">
        <v>67</v>
      </c>
      <c r="H806" s="67" t="s">
        <v>40</v>
      </c>
      <c r="I806" s="67" t="s">
        <v>42</v>
      </c>
      <c r="J806" s="67" t="s">
        <v>39</v>
      </c>
      <c r="K806" s="67" t="s">
        <v>44</v>
      </c>
      <c r="L806" s="67" t="s">
        <v>41</v>
      </c>
      <c r="M806" s="67" t="s">
        <v>41</v>
      </c>
      <c r="N806" s="67" t="s">
        <v>43</v>
      </c>
      <c r="O806" s="67">
        <v>0</v>
      </c>
      <c r="P806" s="17" t="s">
        <v>379</v>
      </c>
      <c r="Q806" s="17" t="s">
        <v>3022</v>
      </c>
      <c r="R806" s="17" t="s">
        <v>4726</v>
      </c>
      <c r="S806" s="17" t="s">
        <v>77</v>
      </c>
      <c r="T806" s="17" t="s">
        <v>264</v>
      </c>
      <c r="U806" s="17" t="s">
        <v>515</v>
      </c>
      <c r="V806" s="17" t="s">
        <v>516</v>
      </c>
      <c r="W806" s="17">
        <v>0</v>
      </c>
      <c r="X806" s="17" t="s">
        <v>5084</v>
      </c>
      <c r="Y806" s="17" t="s">
        <v>4551</v>
      </c>
      <c r="Z806" s="17" t="s">
        <v>75</v>
      </c>
      <c r="AA806" s="17" t="s">
        <v>76</v>
      </c>
      <c r="AB806" s="17" t="s">
        <v>126</v>
      </c>
      <c r="AC806" s="17" t="s">
        <v>56</v>
      </c>
      <c r="AD806" s="17" t="s">
        <v>36</v>
      </c>
      <c r="AE806" s="17"/>
      <c r="AF806" s="17"/>
      <c r="AG806" s="17" t="s">
        <v>95</v>
      </c>
      <c r="AH806" s="17" t="s">
        <v>5081</v>
      </c>
      <c r="AI806" s="17" t="s">
        <v>79</v>
      </c>
      <c r="AJ806" s="17" t="s">
        <v>380</v>
      </c>
      <c r="AK806" s="17" t="s">
        <v>129</v>
      </c>
      <c r="AL806" s="17" t="s">
        <v>117</v>
      </c>
      <c r="AM806" s="17" t="s">
        <v>984</v>
      </c>
      <c r="AN806" s="17" t="s">
        <v>123</v>
      </c>
      <c r="AO806" s="17" t="s">
        <v>85</v>
      </c>
      <c r="AP806" s="17"/>
      <c r="AQ806" s="17"/>
      <c r="AR806" s="17"/>
      <c r="AS806" s="17"/>
    </row>
    <row r="807" spans="1:45" ht="15" customHeight="1" x14ac:dyDescent="0.15">
      <c r="A807" s="13">
        <v>806</v>
      </c>
      <c r="B807" s="69" t="s">
        <v>4549</v>
      </c>
      <c r="C807" s="67" t="s">
        <v>35</v>
      </c>
      <c r="D807" s="67" t="s">
        <v>36</v>
      </c>
      <c r="E807" s="67" t="s">
        <v>56</v>
      </c>
      <c r="F807" s="67" t="s">
        <v>36</v>
      </c>
      <c r="G807" s="67" t="s">
        <v>67</v>
      </c>
      <c r="H807" s="67" t="s">
        <v>40</v>
      </c>
      <c r="I807" s="67" t="s">
        <v>42</v>
      </c>
      <c r="J807" s="67" t="s">
        <v>39</v>
      </c>
      <c r="K807" s="67" t="s">
        <v>44</v>
      </c>
      <c r="L807" s="67" t="s">
        <v>41</v>
      </c>
      <c r="M807" s="67" t="s">
        <v>41</v>
      </c>
      <c r="N807" s="67" t="s">
        <v>43</v>
      </c>
      <c r="O807" s="67" t="s">
        <v>45</v>
      </c>
      <c r="P807" s="17" t="s">
        <v>379</v>
      </c>
      <c r="Q807" s="17" t="s">
        <v>3022</v>
      </c>
      <c r="R807" s="17" t="s">
        <v>514</v>
      </c>
      <c r="S807" s="17" t="s">
        <v>77</v>
      </c>
      <c r="T807" s="17" t="s">
        <v>264</v>
      </c>
      <c r="U807" s="17" t="s">
        <v>515</v>
      </c>
      <c r="V807" s="17" t="s">
        <v>516</v>
      </c>
      <c r="W807" s="17" t="s">
        <v>4160</v>
      </c>
      <c r="X807" s="17" t="s">
        <v>4550</v>
      </c>
      <c r="Y807" s="17" t="s">
        <v>4551</v>
      </c>
      <c r="Z807" s="17" t="s">
        <v>75</v>
      </c>
      <c r="AA807" s="17" t="s">
        <v>54</v>
      </c>
      <c r="AB807" s="17" t="s">
        <v>126</v>
      </c>
      <c r="AC807" s="17" t="s">
        <v>56</v>
      </c>
      <c r="AD807" s="17" t="s">
        <v>36</v>
      </c>
      <c r="AE807" s="17" t="s">
        <v>4008</v>
      </c>
      <c r="AF807" s="17"/>
      <c r="AG807" s="17" t="s">
        <v>95</v>
      </c>
      <c r="AH807" s="17" t="s">
        <v>189</v>
      </c>
      <c r="AI807" s="17" t="s">
        <v>79</v>
      </c>
      <c r="AJ807" s="17" t="s">
        <v>380</v>
      </c>
      <c r="AK807" s="17" t="s">
        <v>129</v>
      </c>
      <c r="AL807" s="17" t="s">
        <v>117</v>
      </c>
      <c r="AM807" s="17" t="s">
        <v>984</v>
      </c>
      <c r="AN807" s="17" t="s">
        <v>123</v>
      </c>
      <c r="AO807" s="17" t="s">
        <v>85</v>
      </c>
      <c r="AP807" s="17" t="s">
        <v>418</v>
      </c>
      <c r="AQ807" s="17"/>
      <c r="AR807" s="17"/>
      <c r="AS807" s="17"/>
    </row>
    <row r="808" spans="1:45" ht="15" customHeight="1" x14ac:dyDescent="0.15">
      <c r="A808" s="13">
        <v>807</v>
      </c>
      <c r="B808" s="69" t="s">
        <v>4552</v>
      </c>
      <c r="C808" s="67" t="s">
        <v>35</v>
      </c>
      <c r="D808" s="67" t="s">
        <v>36</v>
      </c>
      <c r="E808" s="67" t="s">
        <v>36</v>
      </c>
      <c r="F808" s="67" t="s">
        <v>66</v>
      </c>
      <c r="G808" s="67" t="s">
        <v>43</v>
      </c>
      <c r="H808" s="67" t="s">
        <v>200</v>
      </c>
      <c r="I808" s="67" t="s">
        <v>42</v>
      </c>
      <c r="J808" s="67" t="s">
        <v>41</v>
      </c>
      <c r="K808" s="67" t="s">
        <v>87</v>
      </c>
      <c r="L808" s="67" t="s">
        <v>44</v>
      </c>
      <c r="M808" s="67" t="s">
        <v>38</v>
      </c>
      <c r="N808" s="67" t="s">
        <v>44</v>
      </c>
      <c r="O808" s="67" t="s">
        <v>45</v>
      </c>
      <c r="P808" s="17" t="s">
        <v>4553</v>
      </c>
      <c r="Q808" s="17" t="s">
        <v>4390</v>
      </c>
      <c r="R808" s="17" t="s">
        <v>266</v>
      </c>
      <c r="S808" s="17" t="s">
        <v>707</v>
      </c>
      <c r="T808" s="17" t="s">
        <v>206</v>
      </c>
      <c r="U808" s="17" t="s">
        <v>270</v>
      </c>
      <c r="V808" s="17" t="s">
        <v>309</v>
      </c>
      <c r="W808" s="17" t="s">
        <v>4160</v>
      </c>
      <c r="X808" s="17" t="s">
        <v>4554</v>
      </c>
      <c r="Y808" s="17" t="s">
        <v>4273</v>
      </c>
      <c r="Z808" s="17" t="s">
        <v>249</v>
      </c>
      <c r="AA808" s="17" t="s">
        <v>76</v>
      </c>
      <c r="AB808" s="17" t="s">
        <v>3962</v>
      </c>
      <c r="AC808" s="17" t="s">
        <v>36</v>
      </c>
      <c r="AD808" s="17" t="s">
        <v>56</v>
      </c>
      <c r="AE808" s="17" t="s">
        <v>4555</v>
      </c>
      <c r="AF808" s="17"/>
      <c r="AG808" s="17" t="s">
        <v>101</v>
      </c>
      <c r="AH808" s="17" t="s">
        <v>1000</v>
      </c>
      <c r="AI808" s="17" t="s">
        <v>1082</v>
      </c>
      <c r="AJ808" s="17" t="s">
        <v>193</v>
      </c>
      <c r="AK808" s="17" t="s">
        <v>409</v>
      </c>
      <c r="AL808" s="17" t="s">
        <v>410</v>
      </c>
      <c r="AM808" s="17" t="s">
        <v>196</v>
      </c>
      <c r="AN808" s="17" t="s">
        <v>148</v>
      </c>
      <c r="AO808" s="17" t="s">
        <v>584</v>
      </c>
      <c r="AP808" s="17" t="s">
        <v>418</v>
      </c>
      <c r="AQ808" s="17"/>
      <c r="AR808" s="17"/>
      <c r="AS808" s="17"/>
    </row>
    <row r="809" spans="1:45" ht="15" customHeight="1" x14ac:dyDescent="0.15">
      <c r="A809" s="13">
        <v>808</v>
      </c>
      <c r="B809" s="69" t="s">
        <v>573</v>
      </c>
      <c r="C809" s="67" t="s">
        <v>35</v>
      </c>
      <c r="D809" s="67" t="s">
        <v>36</v>
      </c>
      <c r="E809" s="67" t="s">
        <v>56</v>
      </c>
      <c r="F809" s="67" t="s">
        <v>36</v>
      </c>
      <c r="G809" s="67" t="s">
        <v>67</v>
      </c>
      <c r="H809" s="67" t="s">
        <v>44</v>
      </c>
      <c r="I809" s="67" t="s">
        <v>40</v>
      </c>
      <c r="J809" s="67" t="s">
        <v>41</v>
      </c>
      <c r="K809" s="67" t="s">
        <v>42</v>
      </c>
      <c r="L809" s="67" t="s">
        <v>88</v>
      </c>
      <c r="M809" s="67" t="s">
        <v>43</v>
      </c>
      <c r="N809" s="67" t="s">
        <v>43</v>
      </c>
      <c r="O809" s="67" t="s">
        <v>45</v>
      </c>
      <c r="P809" s="17" t="s">
        <v>3022</v>
      </c>
      <c r="Q809" s="17" t="s">
        <v>77</v>
      </c>
      <c r="R809" s="17" t="s">
        <v>264</v>
      </c>
      <c r="S809" s="17" t="s">
        <v>95</v>
      </c>
      <c r="T809" s="17" t="s">
        <v>189</v>
      </c>
      <c r="U809" s="17" t="s">
        <v>79</v>
      </c>
      <c r="V809" s="17" t="s">
        <v>380</v>
      </c>
      <c r="W809" s="17" t="s">
        <v>4157</v>
      </c>
      <c r="X809" s="17" t="s">
        <v>3509</v>
      </c>
      <c r="Y809" s="17" t="s">
        <v>4285</v>
      </c>
      <c r="Z809" s="17" t="s">
        <v>75</v>
      </c>
      <c r="AA809" s="17" t="s">
        <v>76</v>
      </c>
      <c r="AB809" s="17" t="s">
        <v>55</v>
      </c>
      <c r="AC809" s="17" t="s">
        <v>36</v>
      </c>
      <c r="AD809" s="17" t="s">
        <v>56</v>
      </c>
      <c r="AE809" s="17" t="s">
        <v>4018</v>
      </c>
      <c r="AF809" s="17"/>
      <c r="AG809" s="17" t="s">
        <v>103</v>
      </c>
      <c r="AH809" s="17" t="s">
        <v>192</v>
      </c>
      <c r="AI809" s="17" t="s">
        <v>193</v>
      </c>
      <c r="AJ809" s="17" t="s">
        <v>194</v>
      </c>
      <c r="AK809" s="17" t="s">
        <v>115</v>
      </c>
      <c r="AL809" s="17" t="s">
        <v>4390</v>
      </c>
      <c r="AM809" s="17" t="s">
        <v>4639</v>
      </c>
      <c r="AN809" s="17" t="s">
        <v>424</v>
      </c>
      <c r="AO809" s="17" t="s">
        <v>85</v>
      </c>
      <c r="AP809" s="17" t="s">
        <v>161</v>
      </c>
      <c r="AQ809" s="17"/>
      <c r="AR809" s="17"/>
      <c r="AS809" s="17"/>
    </row>
    <row r="810" spans="1:45" ht="15" customHeight="1" x14ac:dyDescent="0.15">
      <c r="A810" s="13">
        <v>809</v>
      </c>
      <c r="B810" s="69" t="s">
        <v>3309</v>
      </c>
      <c r="C810" s="67" t="s">
        <v>35</v>
      </c>
      <c r="D810" s="67" t="s">
        <v>36</v>
      </c>
      <c r="E810" s="67" t="s">
        <v>56</v>
      </c>
      <c r="F810" s="67" t="s">
        <v>36</v>
      </c>
      <c r="G810" s="67" t="s">
        <v>67</v>
      </c>
      <c r="H810" s="67" t="s">
        <v>44</v>
      </c>
      <c r="I810" s="67" t="s">
        <v>40</v>
      </c>
      <c r="J810" s="67" t="s">
        <v>41</v>
      </c>
      <c r="K810" s="67" t="s">
        <v>42</v>
      </c>
      <c r="L810" s="67" t="s">
        <v>88</v>
      </c>
      <c r="M810" s="67" t="s">
        <v>43</v>
      </c>
      <c r="N810" s="67" t="s">
        <v>43</v>
      </c>
      <c r="O810" s="67" t="s">
        <v>45</v>
      </c>
      <c r="P810" s="17" t="s">
        <v>3022</v>
      </c>
      <c r="Q810" s="17" t="s">
        <v>77</v>
      </c>
      <c r="R810" s="17" t="s">
        <v>264</v>
      </c>
      <c r="S810" s="17" t="s">
        <v>95</v>
      </c>
      <c r="T810" s="17" t="s">
        <v>189</v>
      </c>
      <c r="U810" s="17" t="s">
        <v>79</v>
      </c>
      <c r="V810" s="17" t="s">
        <v>380</v>
      </c>
      <c r="W810" s="17" t="s">
        <v>4164</v>
      </c>
      <c r="X810" s="17" t="s">
        <v>3510</v>
      </c>
      <c r="Y810" s="17" t="s">
        <v>4285</v>
      </c>
      <c r="Z810" s="17" t="s">
        <v>75</v>
      </c>
      <c r="AA810" s="17" t="s">
        <v>76</v>
      </c>
      <c r="AB810" s="17" t="s">
        <v>55</v>
      </c>
      <c r="AC810" s="17" t="s">
        <v>36</v>
      </c>
      <c r="AD810" s="17" t="s">
        <v>56</v>
      </c>
      <c r="AE810" s="17" t="s">
        <v>4040</v>
      </c>
      <c r="AF810" s="17"/>
      <c r="AG810" s="17" t="s">
        <v>103</v>
      </c>
      <c r="AH810" s="17" t="s">
        <v>192</v>
      </c>
      <c r="AI810" s="17" t="s">
        <v>193</v>
      </c>
      <c r="AJ810" s="17" t="s">
        <v>194</v>
      </c>
      <c r="AK810" s="17" t="s">
        <v>115</v>
      </c>
      <c r="AL810" s="17" t="s">
        <v>4390</v>
      </c>
      <c r="AM810" s="17" t="s">
        <v>4639</v>
      </c>
      <c r="AN810" s="17" t="s">
        <v>424</v>
      </c>
      <c r="AO810" s="17" t="s">
        <v>85</v>
      </c>
      <c r="AP810" s="17" t="s">
        <v>161</v>
      </c>
      <c r="AQ810" s="17"/>
      <c r="AR810" s="17"/>
      <c r="AS810" s="17"/>
    </row>
    <row r="811" spans="1:45" ht="15" customHeight="1" x14ac:dyDescent="0.15">
      <c r="A811" s="13">
        <v>810</v>
      </c>
      <c r="B811" s="69" t="s">
        <v>5335</v>
      </c>
      <c r="C811" s="67" t="s">
        <v>35</v>
      </c>
      <c r="D811" s="67" t="s">
        <v>36</v>
      </c>
      <c r="E811" s="67" t="s">
        <v>56</v>
      </c>
      <c r="F811" s="67" t="s">
        <v>36</v>
      </c>
      <c r="G811" s="67" t="s">
        <v>67</v>
      </c>
      <c r="H811" s="67" t="s">
        <v>44</v>
      </c>
      <c r="I811" s="67" t="s">
        <v>40</v>
      </c>
      <c r="J811" s="67" t="s">
        <v>41</v>
      </c>
      <c r="K811" s="67" t="s">
        <v>42</v>
      </c>
      <c r="L811" s="67" t="s">
        <v>88</v>
      </c>
      <c r="M811" s="67" t="s">
        <v>43</v>
      </c>
      <c r="N811" s="67" t="s">
        <v>43</v>
      </c>
      <c r="O811" s="67" t="s">
        <v>45</v>
      </c>
      <c r="P811" s="17" t="s">
        <v>3022</v>
      </c>
      <c r="Q811" s="17" t="s">
        <v>77</v>
      </c>
      <c r="R811" s="17" t="s">
        <v>264</v>
      </c>
      <c r="S811" s="17" t="s">
        <v>95</v>
      </c>
      <c r="T811" s="17" t="s">
        <v>189</v>
      </c>
      <c r="U811" s="17" t="s">
        <v>79</v>
      </c>
      <c r="V811" s="17" t="s">
        <v>380</v>
      </c>
      <c r="W811" s="17" t="s">
        <v>4164</v>
      </c>
      <c r="X811" s="17" t="s">
        <v>3510</v>
      </c>
      <c r="Y811" s="17" t="s">
        <v>4285</v>
      </c>
      <c r="Z811" s="17" t="s">
        <v>75</v>
      </c>
      <c r="AA811" s="17" t="s">
        <v>76</v>
      </c>
      <c r="AB811" s="17" t="s">
        <v>55</v>
      </c>
      <c r="AC811" s="17" t="s">
        <v>36</v>
      </c>
      <c r="AD811" s="17" t="s">
        <v>56</v>
      </c>
      <c r="AE811" s="17" t="s">
        <v>4040</v>
      </c>
      <c r="AF811" s="17"/>
      <c r="AG811" s="17" t="s">
        <v>103</v>
      </c>
      <c r="AH811" s="17" t="s">
        <v>192</v>
      </c>
      <c r="AI811" s="17" t="s">
        <v>193</v>
      </c>
      <c r="AJ811" s="17" t="s">
        <v>194</v>
      </c>
      <c r="AK811" s="17" t="s">
        <v>115</v>
      </c>
      <c r="AL811" s="17" t="s">
        <v>4390</v>
      </c>
      <c r="AM811" s="17" t="s">
        <v>4639</v>
      </c>
      <c r="AN811" s="17" t="s">
        <v>424</v>
      </c>
      <c r="AO811" s="17" t="s">
        <v>85</v>
      </c>
      <c r="AP811" s="17" t="s">
        <v>161</v>
      </c>
      <c r="AQ811" s="17"/>
      <c r="AR811" s="17"/>
      <c r="AS811" s="17"/>
    </row>
    <row r="812" spans="1:45" ht="15" customHeight="1" x14ac:dyDescent="0.15">
      <c r="A812" s="13">
        <v>811</v>
      </c>
      <c r="B812" s="69" t="s">
        <v>5336</v>
      </c>
      <c r="C812" s="67" t="s">
        <v>35</v>
      </c>
      <c r="D812" s="67" t="s">
        <v>36</v>
      </c>
      <c r="E812" s="67" t="s">
        <v>56</v>
      </c>
      <c r="F812" s="67" t="s">
        <v>36</v>
      </c>
      <c r="G812" s="67" t="s">
        <v>67</v>
      </c>
      <c r="H812" s="67" t="s">
        <v>44</v>
      </c>
      <c r="I812" s="67" t="s">
        <v>40</v>
      </c>
      <c r="J812" s="67" t="s">
        <v>41</v>
      </c>
      <c r="K812" s="67" t="s">
        <v>42</v>
      </c>
      <c r="L812" s="67" t="s">
        <v>88</v>
      </c>
      <c r="M812" s="67" t="s">
        <v>43</v>
      </c>
      <c r="N812" s="67" t="s">
        <v>43</v>
      </c>
      <c r="O812" s="67" t="s">
        <v>45</v>
      </c>
      <c r="P812" s="17" t="s">
        <v>3022</v>
      </c>
      <c r="Q812" s="17" t="s">
        <v>77</v>
      </c>
      <c r="R812" s="17" t="s">
        <v>264</v>
      </c>
      <c r="S812" s="17" t="s">
        <v>95</v>
      </c>
      <c r="T812" s="17" t="s">
        <v>189</v>
      </c>
      <c r="U812" s="17" t="s">
        <v>79</v>
      </c>
      <c r="V812" s="17" t="s">
        <v>380</v>
      </c>
      <c r="W812" s="17" t="s">
        <v>4164</v>
      </c>
      <c r="X812" s="17" t="s">
        <v>5337</v>
      </c>
      <c r="Y812" s="17" t="s">
        <v>4285</v>
      </c>
      <c r="Z812" s="17" t="s">
        <v>75</v>
      </c>
      <c r="AA812" s="17" t="s">
        <v>76</v>
      </c>
      <c r="AB812" s="17" t="s">
        <v>55</v>
      </c>
      <c r="AC812" s="17" t="s">
        <v>36</v>
      </c>
      <c r="AD812" s="17" t="s">
        <v>56</v>
      </c>
      <c r="AE812" s="17" t="s">
        <v>4040</v>
      </c>
      <c r="AF812" s="17"/>
      <c r="AG812" s="17" t="s">
        <v>103</v>
      </c>
      <c r="AH812" s="17" t="s">
        <v>192</v>
      </c>
      <c r="AI812" s="17" t="s">
        <v>193</v>
      </c>
      <c r="AJ812" s="17" t="s">
        <v>194</v>
      </c>
      <c r="AK812" s="17" t="s">
        <v>115</v>
      </c>
      <c r="AL812" s="17" t="s">
        <v>4390</v>
      </c>
      <c r="AM812" s="17" t="s">
        <v>4639</v>
      </c>
      <c r="AN812" s="17" t="s">
        <v>424</v>
      </c>
      <c r="AO812" s="17" t="s">
        <v>85</v>
      </c>
      <c r="AP812" s="17" t="s">
        <v>161</v>
      </c>
      <c r="AQ812" s="17"/>
      <c r="AR812" s="17"/>
      <c r="AS812" s="17"/>
    </row>
    <row r="813" spans="1:45" ht="15" customHeight="1" x14ac:dyDescent="0.15">
      <c r="A813" s="13">
        <v>812</v>
      </c>
      <c r="B813" s="69" t="s">
        <v>3358</v>
      </c>
      <c r="C813" s="67" t="s">
        <v>35</v>
      </c>
      <c r="D813" s="67" t="s">
        <v>36</v>
      </c>
      <c r="E813" s="67" t="s">
        <v>56</v>
      </c>
      <c r="F813" s="67" t="s">
        <v>56</v>
      </c>
      <c r="G813" s="67" t="s">
        <v>37</v>
      </c>
      <c r="H813" s="67" t="s">
        <v>41</v>
      </c>
      <c r="I813" s="67" t="s">
        <v>41</v>
      </c>
      <c r="J813" s="67" t="s">
        <v>40</v>
      </c>
      <c r="K813" s="67" t="s">
        <v>42</v>
      </c>
      <c r="L813" s="67" t="s">
        <v>136</v>
      </c>
      <c r="M813" s="67" t="s">
        <v>200</v>
      </c>
      <c r="N813" s="67" t="s">
        <v>38</v>
      </c>
      <c r="O813" s="67" t="s">
        <v>45</v>
      </c>
      <c r="P813" s="17" t="s">
        <v>477</v>
      </c>
      <c r="Q813" s="17" t="s">
        <v>137</v>
      </c>
      <c r="R813" s="17" t="s">
        <v>201</v>
      </c>
      <c r="S813" s="17" t="s">
        <v>3438</v>
      </c>
      <c r="T813" s="17" t="s">
        <v>250</v>
      </c>
      <c r="U813" s="17" t="s">
        <v>3200</v>
      </c>
      <c r="V813" s="17" t="s">
        <v>4161</v>
      </c>
      <c r="W813" s="17" t="s">
        <v>4157</v>
      </c>
      <c r="X813" s="17" t="s">
        <v>3511</v>
      </c>
      <c r="Y813" s="17" t="s">
        <v>4242</v>
      </c>
      <c r="Z813" s="17" t="s">
        <v>75</v>
      </c>
      <c r="AA813" s="17" t="s">
        <v>76</v>
      </c>
      <c r="AB813" s="17" t="s">
        <v>3962</v>
      </c>
      <c r="AC813" s="17" t="s">
        <v>36</v>
      </c>
      <c r="AD813" s="17" t="s">
        <v>66</v>
      </c>
      <c r="AE813" s="17"/>
      <c r="AF813" s="17"/>
      <c r="AG813" s="17" t="s">
        <v>57</v>
      </c>
      <c r="AH813" s="17" t="s">
        <v>4520</v>
      </c>
      <c r="AI813" s="17" t="s">
        <v>478</v>
      </c>
      <c r="AJ813" s="17" t="s">
        <v>4750</v>
      </c>
      <c r="AK813" s="17" t="s">
        <v>202</v>
      </c>
      <c r="AL813" s="17" t="s">
        <v>203</v>
      </c>
      <c r="AM813" s="17" t="s">
        <v>79</v>
      </c>
      <c r="AN813" s="17" t="s">
        <v>1801</v>
      </c>
      <c r="AO813" s="17" t="s">
        <v>64</v>
      </c>
      <c r="AP813" s="17" t="s">
        <v>209</v>
      </c>
      <c r="AQ813" s="17"/>
      <c r="AR813" s="17"/>
      <c r="AS813" s="17"/>
    </row>
    <row r="814" spans="1:45" ht="15" customHeight="1" x14ac:dyDescent="0.15">
      <c r="A814" s="13">
        <v>813</v>
      </c>
      <c r="B814" s="69" t="s">
        <v>4898</v>
      </c>
      <c r="C814" s="67" t="s">
        <v>35</v>
      </c>
      <c r="D814" s="67" t="s">
        <v>36</v>
      </c>
      <c r="E814" s="67" t="s">
        <v>36</v>
      </c>
      <c r="F814" s="67" t="s">
        <v>56</v>
      </c>
      <c r="G814" s="67" t="s">
        <v>136</v>
      </c>
      <c r="H814" s="67" t="s">
        <v>120</v>
      </c>
      <c r="I814" s="67" t="s">
        <v>41</v>
      </c>
      <c r="J814" s="67" t="s">
        <v>136</v>
      </c>
      <c r="K814" s="67" t="s">
        <v>200</v>
      </c>
      <c r="L814" s="67" t="s">
        <v>43</v>
      </c>
      <c r="M814" s="67" t="s">
        <v>120</v>
      </c>
      <c r="N814" s="67" t="s">
        <v>39</v>
      </c>
      <c r="O814" s="67">
        <v>0</v>
      </c>
      <c r="P814" s="17" t="s">
        <v>4909</v>
      </c>
      <c r="Q814" s="17" t="s">
        <v>396</v>
      </c>
      <c r="R814" s="17" t="s">
        <v>4345</v>
      </c>
      <c r="S814" s="17" t="s">
        <v>461</v>
      </c>
      <c r="T814" s="17" t="s">
        <v>462</v>
      </c>
      <c r="U814" s="17" t="s">
        <v>493</v>
      </c>
      <c r="V814" s="17" t="s">
        <v>4910</v>
      </c>
      <c r="W814" s="17">
        <v>0</v>
      </c>
      <c r="X814" s="17">
        <v>0</v>
      </c>
      <c r="Y814" s="17" t="s">
        <v>4231</v>
      </c>
      <c r="Z814" s="17" t="s">
        <v>53</v>
      </c>
      <c r="AA814" s="17" t="s">
        <v>142</v>
      </c>
      <c r="AB814" s="17" t="s">
        <v>126</v>
      </c>
      <c r="AC814" s="17" t="s">
        <v>36</v>
      </c>
      <c r="AD814" s="17" t="s">
        <v>56</v>
      </c>
      <c r="AE814" s="17"/>
      <c r="AF814" s="17"/>
      <c r="AG814" s="17" t="s">
        <v>1053</v>
      </c>
      <c r="AH814" s="17" t="s">
        <v>3248</v>
      </c>
      <c r="AI814" s="17" t="s">
        <v>363</v>
      </c>
      <c r="AJ814" s="17" t="s">
        <v>948</v>
      </c>
      <c r="AK814" s="17" t="s">
        <v>495</v>
      </c>
      <c r="AL814" s="17" t="s">
        <v>500</v>
      </c>
      <c r="AM814" s="17" t="s">
        <v>292</v>
      </c>
      <c r="AN814" s="17" t="s">
        <v>130</v>
      </c>
      <c r="AO814" s="17" t="s">
        <v>2195</v>
      </c>
      <c r="AP814" s="17"/>
      <c r="AQ814" s="17"/>
      <c r="AR814" s="17"/>
      <c r="AS814" s="17"/>
    </row>
    <row r="815" spans="1:45" ht="15" customHeight="1" x14ac:dyDescent="0.15">
      <c r="A815" s="13">
        <v>814</v>
      </c>
      <c r="B815" s="69" t="s">
        <v>3149</v>
      </c>
      <c r="C815" s="67" t="s">
        <v>35</v>
      </c>
      <c r="D815" s="67" t="s">
        <v>56</v>
      </c>
      <c r="E815" s="67" t="s">
        <v>36</v>
      </c>
      <c r="F815" s="67" t="s">
        <v>56</v>
      </c>
      <c r="G815" s="67" t="s">
        <v>67</v>
      </c>
      <c r="H815" s="67" t="s">
        <v>42</v>
      </c>
      <c r="I815" s="67" t="s">
        <v>37</v>
      </c>
      <c r="J815" s="67" t="s">
        <v>43</v>
      </c>
      <c r="K815" s="67" t="s">
        <v>136</v>
      </c>
      <c r="L815" s="67" t="s">
        <v>136</v>
      </c>
      <c r="M815" s="67" t="s">
        <v>43</v>
      </c>
      <c r="N815" s="67" t="s">
        <v>39</v>
      </c>
      <c r="O815" s="67"/>
      <c r="P815" s="17" t="s">
        <v>77</v>
      </c>
      <c r="Q815" s="17" t="s">
        <v>95</v>
      </c>
      <c r="R815" s="17" t="s">
        <v>411</v>
      </c>
      <c r="S815" s="17" t="s">
        <v>103</v>
      </c>
      <c r="T815" s="17" t="s">
        <v>192</v>
      </c>
      <c r="U815" s="17" t="s">
        <v>131</v>
      </c>
      <c r="V815" s="17" t="s">
        <v>94</v>
      </c>
      <c r="W815" s="17" t="s">
        <v>4176</v>
      </c>
      <c r="X815" s="17"/>
      <c r="Y815" s="17" t="s">
        <v>4242</v>
      </c>
      <c r="Z815" s="17" t="s">
        <v>191</v>
      </c>
      <c r="AA815" s="17" t="s">
        <v>76</v>
      </c>
      <c r="AB815" s="17" t="s">
        <v>3962</v>
      </c>
      <c r="AC815" s="17" t="s">
        <v>36</v>
      </c>
      <c r="AD815" s="17" t="s">
        <v>36</v>
      </c>
      <c r="AE815" s="17" t="s">
        <v>4041</v>
      </c>
      <c r="AF815" s="17"/>
      <c r="AG815" s="17" t="s">
        <v>393</v>
      </c>
      <c r="AH815" s="17" t="s">
        <v>394</v>
      </c>
      <c r="AI815" s="17" t="s">
        <v>880</v>
      </c>
      <c r="AJ815" s="17" t="s">
        <v>3085</v>
      </c>
      <c r="AK815" s="17" t="s">
        <v>363</v>
      </c>
      <c r="AL815" s="17" t="s">
        <v>646</v>
      </c>
      <c r="AM815" s="17" t="s">
        <v>101</v>
      </c>
      <c r="AN815" s="17" t="s">
        <v>376</v>
      </c>
      <c r="AO815" s="17" t="s">
        <v>85</v>
      </c>
      <c r="AP815" s="17" t="s">
        <v>806</v>
      </c>
      <c r="AQ815" s="17"/>
      <c r="AR815" s="17"/>
      <c r="AS815" s="17"/>
    </row>
    <row r="816" spans="1:45" ht="15" customHeight="1" x14ac:dyDescent="0.15">
      <c r="A816" s="13">
        <v>815</v>
      </c>
      <c r="B816" s="69" t="s">
        <v>574</v>
      </c>
      <c r="C816" s="67" t="s">
        <v>35</v>
      </c>
      <c r="D816" s="67" t="s">
        <v>36</v>
      </c>
      <c r="E816" s="67" t="s">
        <v>36</v>
      </c>
      <c r="F816" s="67" t="s">
        <v>66</v>
      </c>
      <c r="G816" s="67" t="s">
        <v>37</v>
      </c>
      <c r="H816" s="67" t="s">
        <v>120</v>
      </c>
      <c r="I816" s="67" t="s">
        <v>40</v>
      </c>
      <c r="J816" s="67" t="s">
        <v>41</v>
      </c>
      <c r="K816" s="67" t="s">
        <v>44</v>
      </c>
      <c r="L816" s="67" t="s">
        <v>41</v>
      </c>
      <c r="M816" s="67" t="s">
        <v>42</v>
      </c>
      <c r="N816" s="67" t="s">
        <v>67</v>
      </c>
      <c r="O816" s="67" t="s">
        <v>45</v>
      </c>
      <c r="P816" s="17" t="s">
        <v>575</v>
      </c>
      <c r="Q816" s="17" t="s">
        <v>49</v>
      </c>
      <c r="R816" s="17" t="s">
        <v>72</v>
      </c>
      <c r="S816" s="17" t="s">
        <v>57</v>
      </c>
      <c r="T816" s="17" t="s">
        <v>4663</v>
      </c>
      <c r="U816" s="17" t="s">
        <v>79</v>
      </c>
      <c r="V816" s="17" t="s">
        <v>3200</v>
      </c>
      <c r="W816" s="17" t="s">
        <v>4157</v>
      </c>
      <c r="X816" s="17" t="s">
        <v>3512</v>
      </c>
      <c r="Y816" s="17" t="s">
        <v>4266</v>
      </c>
      <c r="Z816" s="17" t="s">
        <v>53</v>
      </c>
      <c r="AA816" s="17" t="s">
        <v>76</v>
      </c>
      <c r="AB816" s="17" t="s">
        <v>3962</v>
      </c>
      <c r="AC816" s="17" t="s">
        <v>56</v>
      </c>
      <c r="AD816" s="17" t="s">
        <v>56</v>
      </c>
      <c r="AE816" s="17"/>
      <c r="AF816" s="17"/>
      <c r="AG816" s="17" t="s">
        <v>144</v>
      </c>
      <c r="AH816" s="17" t="s">
        <v>189</v>
      </c>
      <c r="AI816" s="17" t="s">
        <v>131</v>
      </c>
      <c r="AJ816" s="17" t="s">
        <v>576</v>
      </c>
      <c r="AK816" s="17" t="s">
        <v>115</v>
      </c>
      <c r="AL816" s="17" t="s">
        <v>154</v>
      </c>
      <c r="AM816" s="17" t="s">
        <v>202</v>
      </c>
      <c r="AN816" s="17" t="s">
        <v>77</v>
      </c>
      <c r="AO816" s="17" t="s">
        <v>64</v>
      </c>
      <c r="AP816" s="17" t="s">
        <v>161</v>
      </c>
      <c r="AQ816" s="17"/>
      <c r="AR816" s="17"/>
      <c r="AS816" s="17"/>
    </row>
    <row r="817" spans="1:45" ht="15" customHeight="1" x14ac:dyDescent="0.15">
      <c r="A817" s="13">
        <v>816</v>
      </c>
      <c r="B817" s="69" t="s">
        <v>4897</v>
      </c>
      <c r="C817" s="67" t="s">
        <v>35</v>
      </c>
      <c r="D817" s="67" t="s">
        <v>36</v>
      </c>
      <c r="E817" s="67" t="s">
        <v>36</v>
      </c>
      <c r="F817" s="67" t="s">
        <v>66</v>
      </c>
      <c r="G817" s="67" t="s">
        <v>37</v>
      </c>
      <c r="H817" s="67" t="s">
        <v>120</v>
      </c>
      <c r="I817" s="67" t="s">
        <v>40</v>
      </c>
      <c r="J817" s="67" t="s">
        <v>41</v>
      </c>
      <c r="K817" s="67" t="s">
        <v>44</v>
      </c>
      <c r="L817" s="67" t="s">
        <v>41</v>
      </c>
      <c r="M817" s="67" t="s">
        <v>42</v>
      </c>
      <c r="N817" s="67" t="s">
        <v>67</v>
      </c>
      <c r="O817" s="67" t="s">
        <v>45</v>
      </c>
      <c r="P817" s="17" t="s">
        <v>575</v>
      </c>
      <c r="Q817" s="17" t="s">
        <v>49</v>
      </c>
      <c r="R817" s="17" t="s">
        <v>72</v>
      </c>
      <c r="S817" s="17" t="s">
        <v>57</v>
      </c>
      <c r="T817" s="17" t="s">
        <v>4663</v>
      </c>
      <c r="U817" s="17" t="s">
        <v>79</v>
      </c>
      <c r="V817" s="17" t="s">
        <v>3200</v>
      </c>
      <c r="W817" s="17" t="s">
        <v>4160</v>
      </c>
      <c r="X817" s="17" t="s">
        <v>3891</v>
      </c>
      <c r="Y817" s="17" t="s">
        <v>4266</v>
      </c>
      <c r="Z817" s="17" t="s">
        <v>53</v>
      </c>
      <c r="AA817" s="17" t="s">
        <v>76</v>
      </c>
      <c r="AB817" s="17" t="s">
        <v>3962</v>
      </c>
      <c r="AC817" s="17" t="s">
        <v>56</v>
      </c>
      <c r="AD817" s="17" t="s">
        <v>36</v>
      </c>
      <c r="AE817" s="17" t="s">
        <v>4008</v>
      </c>
      <c r="AF817" s="17"/>
      <c r="AG817" s="17" t="s">
        <v>144</v>
      </c>
      <c r="AH817" s="17" t="s">
        <v>189</v>
      </c>
      <c r="AI817" s="17" t="s">
        <v>131</v>
      </c>
      <c r="AJ817" s="17" t="s">
        <v>576</v>
      </c>
      <c r="AK817" s="17" t="s">
        <v>115</v>
      </c>
      <c r="AL817" s="17" t="s">
        <v>154</v>
      </c>
      <c r="AM817" s="17" t="s">
        <v>202</v>
      </c>
      <c r="AN817" s="17" t="s">
        <v>77</v>
      </c>
      <c r="AO817" s="17" t="s">
        <v>64</v>
      </c>
      <c r="AP817" s="17" t="s">
        <v>161</v>
      </c>
      <c r="AQ817" s="17"/>
      <c r="AR817" s="17"/>
      <c r="AS817" s="17"/>
    </row>
    <row r="818" spans="1:45" ht="15" customHeight="1" x14ac:dyDescent="0.15">
      <c r="A818" s="13">
        <v>817</v>
      </c>
      <c r="B818" s="69" t="s">
        <v>5338</v>
      </c>
      <c r="C818" s="67" t="s">
        <v>35</v>
      </c>
      <c r="D818" s="67" t="s">
        <v>36</v>
      </c>
      <c r="E818" s="67" t="s">
        <v>36</v>
      </c>
      <c r="F818" s="67" t="s">
        <v>66</v>
      </c>
      <c r="G818" s="67" t="s">
        <v>37</v>
      </c>
      <c r="H818" s="67" t="s">
        <v>120</v>
      </c>
      <c r="I818" s="67" t="s">
        <v>40</v>
      </c>
      <c r="J818" s="67" t="s">
        <v>41</v>
      </c>
      <c r="K818" s="67" t="s">
        <v>44</v>
      </c>
      <c r="L818" s="67" t="s">
        <v>41</v>
      </c>
      <c r="M818" s="67" t="s">
        <v>42</v>
      </c>
      <c r="N818" s="67" t="s">
        <v>67</v>
      </c>
      <c r="O818" s="67" t="s">
        <v>45</v>
      </c>
      <c r="P818" s="17" t="s">
        <v>575</v>
      </c>
      <c r="Q818" s="17" t="s">
        <v>49</v>
      </c>
      <c r="R818" s="17" t="s">
        <v>72</v>
      </c>
      <c r="S818" s="17" t="s">
        <v>57</v>
      </c>
      <c r="T818" s="17" t="s">
        <v>4663</v>
      </c>
      <c r="U818" s="17" t="s">
        <v>79</v>
      </c>
      <c r="V818" s="17" t="s">
        <v>3200</v>
      </c>
      <c r="W818" s="17" t="s">
        <v>4160</v>
      </c>
      <c r="X818" s="17" t="s">
        <v>5314</v>
      </c>
      <c r="Y818" s="17" t="s">
        <v>4266</v>
      </c>
      <c r="Z818" s="17" t="s">
        <v>53</v>
      </c>
      <c r="AA818" s="17" t="s">
        <v>76</v>
      </c>
      <c r="AB818" s="17" t="s">
        <v>3962</v>
      </c>
      <c r="AC818" s="17" t="s">
        <v>56</v>
      </c>
      <c r="AD818" s="17" t="s">
        <v>36</v>
      </c>
      <c r="AE818" s="17" t="s">
        <v>4008</v>
      </c>
      <c r="AF818" s="17"/>
      <c r="AG818" s="17" t="s">
        <v>144</v>
      </c>
      <c r="AH818" s="17" t="s">
        <v>189</v>
      </c>
      <c r="AI818" s="17" t="s">
        <v>131</v>
      </c>
      <c r="AJ818" s="17" t="s">
        <v>576</v>
      </c>
      <c r="AK818" s="17" t="s">
        <v>115</v>
      </c>
      <c r="AL818" s="17" t="s">
        <v>154</v>
      </c>
      <c r="AM818" s="17" t="s">
        <v>202</v>
      </c>
      <c r="AN818" s="17" t="s">
        <v>77</v>
      </c>
      <c r="AO818" s="17" t="s">
        <v>64</v>
      </c>
      <c r="AP818" s="17" t="s">
        <v>161</v>
      </c>
      <c r="AQ818" s="17"/>
      <c r="AR818" s="17"/>
      <c r="AS818" s="17"/>
    </row>
    <row r="819" spans="1:45" ht="15" customHeight="1" x14ac:dyDescent="0.15">
      <c r="A819" s="13">
        <v>818</v>
      </c>
      <c r="B819" s="69" t="s">
        <v>3890</v>
      </c>
      <c r="C819" s="67" t="s">
        <v>35</v>
      </c>
      <c r="D819" s="67" t="s">
        <v>36</v>
      </c>
      <c r="E819" s="67" t="s">
        <v>36</v>
      </c>
      <c r="F819" s="67" t="s">
        <v>66</v>
      </c>
      <c r="G819" s="67" t="s">
        <v>37</v>
      </c>
      <c r="H819" s="67" t="s">
        <v>120</v>
      </c>
      <c r="I819" s="67" t="s">
        <v>40</v>
      </c>
      <c r="J819" s="67" t="s">
        <v>41</v>
      </c>
      <c r="K819" s="67" t="s">
        <v>44</v>
      </c>
      <c r="L819" s="67" t="s">
        <v>41</v>
      </c>
      <c r="M819" s="67" t="s">
        <v>42</v>
      </c>
      <c r="N819" s="67" t="s">
        <v>67</v>
      </c>
      <c r="O819" s="67" t="s">
        <v>45</v>
      </c>
      <c r="P819" s="17" t="s">
        <v>575</v>
      </c>
      <c r="Q819" s="17" t="s">
        <v>49</v>
      </c>
      <c r="R819" s="17" t="s">
        <v>72</v>
      </c>
      <c r="S819" s="17" t="s">
        <v>57</v>
      </c>
      <c r="T819" s="17" t="s">
        <v>4663</v>
      </c>
      <c r="U819" s="17" t="s">
        <v>79</v>
      </c>
      <c r="V819" s="17" t="s">
        <v>3200</v>
      </c>
      <c r="W819" s="17" t="s">
        <v>4160</v>
      </c>
      <c r="X819" s="17" t="s">
        <v>3891</v>
      </c>
      <c r="Y819" s="17" t="s">
        <v>4266</v>
      </c>
      <c r="Z819" s="17" t="s">
        <v>53</v>
      </c>
      <c r="AA819" s="17" t="s">
        <v>76</v>
      </c>
      <c r="AB819" s="17" t="s">
        <v>3962</v>
      </c>
      <c r="AC819" s="17" t="s">
        <v>56</v>
      </c>
      <c r="AD819" s="17" t="s">
        <v>36</v>
      </c>
      <c r="AE819" s="17" t="s">
        <v>4008</v>
      </c>
      <c r="AF819" s="17"/>
      <c r="AG819" s="17" t="s">
        <v>144</v>
      </c>
      <c r="AH819" s="17" t="s">
        <v>189</v>
      </c>
      <c r="AI819" s="17" t="s">
        <v>131</v>
      </c>
      <c r="AJ819" s="17" t="s">
        <v>576</v>
      </c>
      <c r="AK819" s="17" t="s">
        <v>115</v>
      </c>
      <c r="AL819" s="17" t="s">
        <v>154</v>
      </c>
      <c r="AM819" s="17" t="s">
        <v>202</v>
      </c>
      <c r="AN819" s="17" t="s">
        <v>77</v>
      </c>
      <c r="AO819" s="17" t="s">
        <v>64</v>
      </c>
      <c r="AP819" s="17" t="s">
        <v>161</v>
      </c>
      <c r="AQ819" s="17"/>
      <c r="AR819" s="17"/>
      <c r="AS819" s="17"/>
    </row>
    <row r="820" spans="1:45" ht="15" customHeight="1" x14ac:dyDescent="0.15">
      <c r="A820" s="13">
        <v>819</v>
      </c>
      <c r="B820" s="69" t="s">
        <v>3987</v>
      </c>
      <c r="C820" s="67" t="s">
        <v>35</v>
      </c>
      <c r="D820" s="67" t="s">
        <v>36</v>
      </c>
      <c r="E820" s="67" t="s">
        <v>36</v>
      </c>
      <c r="F820" s="67" t="s">
        <v>36</v>
      </c>
      <c r="G820" s="67" t="s">
        <v>87</v>
      </c>
      <c r="H820" s="67" t="s">
        <v>43</v>
      </c>
      <c r="I820" s="67" t="s">
        <v>41</v>
      </c>
      <c r="J820" s="67" t="s">
        <v>44</v>
      </c>
      <c r="K820" s="67" t="s">
        <v>88</v>
      </c>
      <c r="L820" s="67" t="s">
        <v>120</v>
      </c>
      <c r="M820" s="67" t="s">
        <v>43</v>
      </c>
      <c r="N820" s="67" t="s">
        <v>88</v>
      </c>
      <c r="O820" s="67"/>
      <c r="P820" s="17" t="s">
        <v>108</v>
      </c>
      <c r="Q820" s="17" t="s">
        <v>109</v>
      </c>
      <c r="R820" s="17" t="s">
        <v>694</v>
      </c>
      <c r="S820" s="17" t="s">
        <v>112</v>
      </c>
      <c r="T820" s="17" t="s">
        <v>113</v>
      </c>
      <c r="U820" s="17" t="s">
        <v>478</v>
      </c>
      <c r="V820" s="17" t="s">
        <v>402</v>
      </c>
      <c r="W820" s="17" t="s">
        <v>4157</v>
      </c>
      <c r="X820" s="17" t="s">
        <v>3988</v>
      </c>
      <c r="Y820" s="17" t="s">
        <v>4286</v>
      </c>
      <c r="Z820" s="17" t="s">
        <v>249</v>
      </c>
      <c r="AA820" s="17" t="s">
        <v>76</v>
      </c>
      <c r="AB820" s="17" t="s">
        <v>126</v>
      </c>
      <c r="AC820" s="17" t="s">
        <v>56</v>
      </c>
      <c r="AD820" s="17" t="s">
        <v>56</v>
      </c>
      <c r="AE820" s="17" t="s">
        <v>4014</v>
      </c>
      <c r="AF820" s="17"/>
      <c r="AG820" s="17" t="s">
        <v>279</v>
      </c>
      <c r="AH820" s="17" t="s">
        <v>836</v>
      </c>
      <c r="AI820" s="17" t="s">
        <v>101</v>
      </c>
      <c r="AJ820" s="17" t="s">
        <v>131</v>
      </c>
      <c r="AK820" s="17" t="s">
        <v>498</v>
      </c>
      <c r="AL820" s="17" t="s">
        <v>877</v>
      </c>
      <c r="AM820" s="17" t="s">
        <v>193</v>
      </c>
      <c r="AN820" s="17" t="s">
        <v>3989</v>
      </c>
      <c r="AO820" s="17" t="s">
        <v>105</v>
      </c>
      <c r="AP820" s="17" t="s">
        <v>3027</v>
      </c>
      <c r="AQ820" s="17"/>
      <c r="AR820" s="17"/>
      <c r="AS820" s="17"/>
    </row>
    <row r="821" spans="1:45" ht="15" customHeight="1" x14ac:dyDescent="0.15">
      <c r="A821" s="13">
        <v>820</v>
      </c>
      <c r="B821" s="69" t="s">
        <v>3325</v>
      </c>
      <c r="C821" s="67" t="s">
        <v>35</v>
      </c>
      <c r="D821" s="67" t="s">
        <v>36</v>
      </c>
      <c r="E821" s="67" t="s">
        <v>36</v>
      </c>
      <c r="F821" s="67" t="s">
        <v>66</v>
      </c>
      <c r="G821" s="67" t="s">
        <v>43</v>
      </c>
      <c r="H821" s="67" t="s">
        <v>39</v>
      </c>
      <c r="I821" s="67" t="s">
        <v>120</v>
      </c>
      <c r="J821" s="67" t="s">
        <v>43</v>
      </c>
      <c r="K821" s="67" t="s">
        <v>44</v>
      </c>
      <c r="L821" s="67" t="s">
        <v>136</v>
      </c>
      <c r="M821" s="67" t="s">
        <v>88</v>
      </c>
      <c r="N821" s="67" t="s">
        <v>38</v>
      </c>
      <c r="O821" s="67" t="s">
        <v>45</v>
      </c>
      <c r="P821" s="17" t="s">
        <v>578</v>
      </c>
      <c r="Q821" s="17" t="s">
        <v>176</v>
      </c>
      <c r="R821" s="17" t="s">
        <v>579</v>
      </c>
      <c r="S821" s="17" t="s">
        <v>101</v>
      </c>
      <c r="T821" s="17" t="s">
        <v>580</v>
      </c>
      <c r="U821" s="17" t="s">
        <v>131</v>
      </c>
      <c r="V821" s="17" t="s">
        <v>581</v>
      </c>
      <c r="W821" s="17" t="s">
        <v>4164</v>
      </c>
      <c r="X821" s="17" t="s">
        <v>3513</v>
      </c>
      <c r="Y821" s="17" t="s">
        <v>4248</v>
      </c>
      <c r="Z821" s="17" t="s">
        <v>53</v>
      </c>
      <c r="AA821" s="17" t="s">
        <v>76</v>
      </c>
      <c r="AB821" s="17" t="s">
        <v>3962</v>
      </c>
      <c r="AC821" s="17" t="s">
        <v>56</v>
      </c>
      <c r="AD821" s="17" t="s">
        <v>56</v>
      </c>
      <c r="AE821" s="17" t="s">
        <v>4042</v>
      </c>
      <c r="AF821" s="17"/>
      <c r="AG821" s="17" t="s">
        <v>361</v>
      </c>
      <c r="AH821" s="17" t="s">
        <v>193</v>
      </c>
      <c r="AI821" s="17" t="s">
        <v>582</v>
      </c>
      <c r="AJ821" s="17" t="s">
        <v>275</v>
      </c>
      <c r="AK821" s="17" t="s">
        <v>363</v>
      </c>
      <c r="AL821" s="17" t="s">
        <v>583</v>
      </c>
      <c r="AM821" s="17" t="s">
        <v>405</v>
      </c>
      <c r="AN821" s="17" t="s">
        <v>294</v>
      </c>
      <c r="AO821" s="17" t="s">
        <v>584</v>
      </c>
      <c r="AP821" s="17" t="s">
        <v>872</v>
      </c>
      <c r="AQ821" s="17"/>
      <c r="AR821" s="17"/>
      <c r="AS821" s="17"/>
    </row>
    <row r="822" spans="1:45" ht="15" customHeight="1" x14ac:dyDescent="0.15">
      <c r="A822" s="13">
        <v>821</v>
      </c>
      <c r="B822" s="69" t="s">
        <v>577</v>
      </c>
      <c r="C822" s="67" t="s">
        <v>35</v>
      </c>
      <c r="D822" s="67" t="s">
        <v>36</v>
      </c>
      <c r="E822" s="67" t="s">
        <v>36</v>
      </c>
      <c r="F822" s="67" t="s">
        <v>66</v>
      </c>
      <c r="G822" s="67" t="s">
        <v>43</v>
      </c>
      <c r="H822" s="67" t="s">
        <v>39</v>
      </c>
      <c r="I822" s="67" t="s">
        <v>120</v>
      </c>
      <c r="J822" s="67" t="s">
        <v>43</v>
      </c>
      <c r="K822" s="67" t="s">
        <v>44</v>
      </c>
      <c r="L822" s="67" t="s">
        <v>136</v>
      </c>
      <c r="M822" s="67" t="s">
        <v>88</v>
      </c>
      <c r="N822" s="67" t="s">
        <v>38</v>
      </c>
      <c r="O822" s="67" t="s">
        <v>45</v>
      </c>
      <c r="P822" s="17" t="s">
        <v>578</v>
      </c>
      <c r="Q822" s="17" t="s">
        <v>176</v>
      </c>
      <c r="R822" s="17" t="s">
        <v>579</v>
      </c>
      <c r="S822" s="17" t="s">
        <v>101</v>
      </c>
      <c r="T822" s="17" t="s">
        <v>580</v>
      </c>
      <c r="U822" s="17" t="s">
        <v>131</v>
      </c>
      <c r="V822" s="17" t="s">
        <v>581</v>
      </c>
      <c r="W822" s="17"/>
      <c r="X822" s="17" t="s">
        <v>3514</v>
      </c>
      <c r="Y822" s="17" t="s">
        <v>4248</v>
      </c>
      <c r="Z822" s="17" t="s">
        <v>75</v>
      </c>
      <c r="AA822" s="17" t="s">
        <v>76</v>
      </c>
      <c r="AB822" s="17" t="s">
        <v>3962</v>
      </c>
      <c r="AC822" s="17" t="s">
        <v>56</v>
      </c>
      <c r="AD822" s="17" t="s">
        <v>56</v>
      </c>
      <c r="AE822" s="17"/>
      <c r="AF822" s="17"/>
      <c r="AG822" s="17" t="s">
        <v>361</v>
      </c>
      <c r="AH822" s="17" t="s">
        <v>193</v>
      </c>
      <c r="AI822" s="17" t="s">
        <v>582</v>
      </c>
      <c r="AJ822" s="17" t="s">
        <v>275</v>
      </c>
      <c r="AK822" s="17" t="s">
        <v>363</v>
      </c>
      <c r="AL822" s="17" t="s">
        <v>583</v>
      </c>
      <c r="AM822" s="17" t="s">
        <v>405</v>
      </c>
      <c r="AN822" s="17" t="s">
        <v>294</v>
      </c>
      <c r="AO822" s="17" t="s">
        <v>584</v>
      </c>
      <c r="AP822" s="17" t="s">
        <v>872</v>
      </c>
      <c r="AQ822" s="17"/>
      <c r="AR822" s="17"/>
      <c r="AS822" s="17"/>
    </row>
    <row r="823" spans="1:45" ht="15" customHeight="1" x14ac:dyDescent="0.15">
      <c r="A823" s="13">
        <v>822</v>
      </c>
      <c r="B823" s="69" t="s">
        <v>4177</v>
      </c>
      <c r="C823" s="67" t="s">
        <v>35</v>
      </c>
      <c r="D823" s="67" t="s">
        <v>36</v>
      </c>
      <c r="E823" s="67" t="s">
        <v>36</v>
      </c>
      <c r="F823" s="67" t="s">
        <v>66</v>
      </c>
      <c r="G823" s="67" t="s">
        <v>43</v>
      </c>
      <c r="H823" s="67" t="s">
        <v>39</v>
      </c>
      <c r="I823" s="67" t="s">
        <v>120</v>
      </c>
      <c r="J823" s="67" t="s">
        <v>43</v>
      </c>
      <c r="K823" s="67" t="s">
        <v>44</v>
      </c>
      <c r="L823" s="67" t="s">
        <v>136</v>
      </c>
      <c r="M823" s="67" t="s">
        <v>88</v>
      </c>
      <c r="N823" s="67" t="s">
        <v>38</v>
      </c>
      <c r="O823" s="67" t="s">
        <v>45</v>
      </c>
      <c r="P823" s="17" t="s">
        <v>578</v>
      </c>
      <c r="Q823" s="17" t="s">
        <v>176</v>
      </c>
      <c r="R823" s="17" t="s">
        <v>579</v>
      </c>
      <c r="S823" s="17" t="s">
        <v>101</v>
      </c>
      <c r="T823" s="17" t="s">
        <v>580</v>
      </c>
      <c r="U823" s="17" t="s">
        <v>131</v>
      </c>
      <c r="V823" s="17" t="s">
        <v>581</v>
      </c>
      <c r="W823" s="17" t="s">
        <v>4160</v>
      </c>
      <c r="X823" s="17" t="s">
        <v>4178</v>
      </c>
      <c r="Y823" s="17" t="s">
        <v>4248</v>
      </c>
      <c r="Z823" s="17" t="s">
        <v>53</v>
      </c>
      <c r="AA823" s="17" t="s">
        <v>76</v>
      </c>
      <c r="AB823" s="17" t="s">
        <v>3962</v>
      </c>
      <c r="AC823" s="17" t="s">
        <v>56</v>
      </c>
      <c r="AD823" s="17" t="s">
        <v>56</v>
      </c>
      <c r="AE823" s="17" t="s">
        <v>4008</v>
      </c>
      <c r="AF823" s="17"/>
      <c r="AG823" s="17" t="s">
        <v>361</v>
      </c>
      <c r="AH823" s="17" t="s">
        <v>193</v>
      </c>
      <c r="AI823" s="17" t="s">
        <v>582</v>
      </c>
      <c r="AJ823" s="17" t="s">
        <v>275</v>
      </c>
      <c r="AK823" s="17" t="s">
        <v>363</v>
      </c>
      <c r="AL823" s="17" t="s">
        <v>583</v>
      </c>
      <c r="AM823" s="17" t="s">
        <v>405</v>
      </c>
      <c r="AN823" s="17" t="s">
        <v>294</v>
      </c>
      <c r="AO823" s="17" t="s">
        <v>584</v>
      </c>
      <c r="AP823" s="17" t="s">
        <v>872</v>
      </c>
      <c r="AQ823" s="17"/>
      <c r="AR823" s="17"/>
      <c r="AS823" s="17"/>
    </row>
    <row r="824" spans="1:45" ht="15" customHeight="1" x14ac:dyDescent="0.15">
      <c r="A824" s="13">
        <v>823</v>
      </c>
      <c r="B824" s="69" t="s">
        <v>4901</v>
      </c>
      <c r="C824" s="67" t="s">
        <v>35</v>
      </c>
      <c r="D824" s="67" t="s">
        <v>36</v>
      </c>
      <c r="E824" s="67" t="s">
        <v>36</v>
      </c>
      <c r="F824" s="67" t="s">
        <v>66</v>
      </c>
      <c r="G824" s="67" t="s">
        <v>43</v>
      </c>
      <c r="H824" s="67" t="s">
        <v>39</v>
      </c>
      <c r="I824" s="67" t="s">
        <v>120</v>
      </c>
      <c r="J824" s="67" t="s">
        <v>43</v>
      </c>
      <c r="K824" s="67" t="s">
        <v>44</v>
      </c>
      <c r="L824" s="67" t="s">
        <v>136</v>
      </c>
      <c r="M824" s="67" t="s">
        <v>88</v>
      </c>
      <c r="N824" s="67" t="s">
        <v>38</v>
      </c>
      <c r="O824" s="67" t="s">
        <v>45</v>
      </c>
      <c r="P824" s="17" t="s">
        <v>578</v>
      </c>
      <c r="Q824" s="17" t="s">
        <v>176</v>
      </c>
      <c r="R824" s="17" t="s">
        <v>579</v>
      </c>
      <c r="S824" s="17" t="s">
        <v>101</v>
      </c>
      <c r="T824" s="17" t="s">
        <v>580</v>
      </c>
      <c r="U824" s="17" t="s">
        <v>131</v>
      </c>
      <c r="V824" s="17" t="s">
        <v>581</v>
      </c>
      <c r="W824" s="17" t="s">
        <v>4160</v>
      </c>
      <c r="X824" s="17" t="s">
        <v>4178</v>
      </c>
      <c r="Y824" s="17" t="s">
        <v>4248</v>
      </c>
      <c r="Z824" s="17" t="s">
        <v>53</v>
      </c>
      <c r="AA824" s="17" t="s">
        <v>76</v>
      </c>
      <c r="AB824" s="17" t="s">
        <v>3962</v>
      </c>
      <c r="AC824" s="17" t="s">
        <v>56</v>
      </c>
      <c r="AD824" s="17" t="s">
        <v>56</v>
      </c>
      <c r="AE824" s="17" t="s">
        <v>4008</v>
      </c>
      <c r="AF824" s="17"/>
      <c r="AG824" s="17" t="s">
        <v>361</v>
      </c>
      <c r="AH824" s="17" t="s">
        <v>193</v>
      </c>
      <c r="AI824" s="17" t="s">
        <v>582</v>
      </c>
      <c r="AJ824" s="17" t="s">
        <v>275</v>
      </c>
      <c r="AK824" s="17" t="s">
        <v>363</v>
      </c>
      <c r="AL824" s="17" t="s">
        <v>583</v>
      </c>
      <c r="AM824" s="17" t="s">
        <v>405</v>
      </c>
      <c r="AN824" s="17" t="s">
        <v>294</v>
      </c>
      <c r="AO824" s="17" t="s">
        <v>584</v>
      </c>
      <c r="AP824" s="17" t="s">
        <v>872</v>
      </c>
      <c r="AQ824" s="17"/>
      <c r="AR824" s="17"/>
      <c r="AS824" s="17"/>
    </row>
    <row r="825" spans="1:45" ht="15" customHeight="1" x14ac:dyDescent="0.15">
      <c r="A825" s="13">
        <v>824</v>
      </c>
      <c r="B825" s="69" t="s">
        <v>585</v>
      </c>
      <c r="C825" s="67" t="s">
        <v>35</v>
      </c>
      <c r="D825" s="67" t="s">
        <v>36</v>
      </c>
      <c r="E825" s="67" t="s">
        <v>36</v>
      </c>
      <c r="F825" s="67" t="s">
        <v>56</v>
      </c>
      <c r="G825" s="67" t="s">
        <v>40</v>
      </c>
      <c r="H825" s="67" t="s">
        <v>42</v>
      </c>
      <c r="I825" s="67" t="s">
        <v>37</v>
      </c>
      <c r="J825" s="67" t="s">
        <v>44</v>
      </c>
      <c r="K825" s="67" t="s">
        <v>67</v>
      </c>
      <c r="L825" s="67" t="s">
        <v>87</v>
      </c>
      <c r="M825" s="67" t="s">
        <v>39</v>
      </c>
      <c r="N825" s="67" t="s">
        <v>136</v>
      </c>
      <c r="O825" s="67" t="s">
        <v>45</v>
      </c>
      <c r="P825" s="17" t="s">
        <v>72</v>
      </c>
      <c r="Q825" s="17" t="s">
        <v>79</v>
      </c>
      <c r="R825" s="17" t="s">
        <v>4165</v>
      </c>
      <c r="S825" s="17" t="s">
        <v>115</v>
      </c>
      <c r="T825" s="17" t="s">
        <v>154</v>
      </c>
      <c r="U825" s="17" t="s">
        <v>307</v>
      </c>
      <c r="V825" s="17" t="s">
        <v>287</v>
      </c>
      <c r="W825" s="17" t="s">
        <v>4157</v>
      </c>
      <c r="X825" s="17" t="s">
        <v>3515</v>
      </c>
      <c r="Y825" s="17" t="s">
        <v>4230</v>
      </c>
      <c r="Z825" s="17" t="s">
        <v>75</v>
      </c>
      <c r="AA825" s="17" t="s">
        <v>76</v>
      </c>
      <c r="AB825" s="17" t="s">
        <v>55</v>
      </c>
      <c r="AC825" s="17" t="s">
        <v>56</v>
      </c>
      <c r="AD825" s="17" t="s">
        <v>56</v>
      </c>
      <c r="AE825" s="17"/>
      <c r="AF825" s="17"/>
      <c r="AG825" s="17" t="s">
        <v>131</v>
      </c>
      <c r="AH825" s="17" t="s">
        <v>95</v>
      </c>
      <c r="AI825" s="17" t="s">
        <v>156</v>
      </c>
      <c r="AJ825" s="17" t="s">
        <v>157</v>
      </c>
      <c r="AK825" s="17" t="s">
        <v>144</v>
      </c>
      <c r="AL825" s="17" t="s">
        <v>586</v>
      </c>
      <c r="AM825" s="17" t="s">
        <v>193</v>
      </c>
      <c r="AN825" s="17" t="s">
        <v>338</v>
      </c>
      <c r="AO825" s="17" t="s">
        <v>161</v>
      </c>
      <c r="AP825" s="17" t="s">
        <v>560</v>
      </c>
      <c r="AQ825" s="17"/>
      <c r="AR825" s="17"/>
      <c r="AS825" s="17"/>
    </row>
    <row r="826" spans="1:45" ht="15" customHeight="1" x14ac:dyDescent="0.15">
      <c r="A826" s="13">
        <v>825</v>
      </c>
      <c r="B826" s="69" t="s">
        <v>4179</v>
      </c>
      <c r="C826" s="67" t="s">
        <v>35</v>
      </c>
      <c r="D826" s="67" t="s">
        <v>36</v>
      </c>
      <c r="E826" s="67" t="s">
        <v>56</v>
      </c>
      <c r="F826" s="67" t="s">
        <v>56</v>
      </c>
      <c r="G826" s="67" t="s">
        <v>44</v>
      </c>
      <c r="H826" s="67" t="s">
        <v>41</v>
      </c>
      <c r="I826" s="67" t="s">
        <v>37</v>
      </c>
      <c r="J826" s="67" t="s">
        <v>44</v>
      </c>
      <c r="K826" s="67" t="s">
        <v>120</v>
      </c>
      <c r="L826" s="67" t="s">
        <v>88</v>
      </c>
      <c r="M826" s="67" t="s">
        <v>42</v>
      </c>
      <c r="N826" s="67" t="s">
        <v>44</v>
      </c>
      <c r="O826" s="67"/>
      <c r="P826" s="17" t="s">
        <v>4641</v>
      </c>
      <c r="Q826" s="17" t="s">
        <v>287</v>
      </c>
      <c r="R826" s="17" t="s">
        <v>4642</v>
      </c>
      <c r="S826" s="17" t="s">
        <v>193</v>
      </c>
      <c r="T826" s="17" t="s">
        <v>196</v>
      </c>
      <c r="U826" s="17" t="s">
        <v>307</v>
      </c>
      <c r="V826" s="17" t="s">
        <v>2636</v>
      </c>
      <c r="W826" s="17"/>
      <c r="X826" s="17"/>
      <c r="Y826" s="17" t="s">
        <v>4287</v>
      </c>
      <c r="Z826" s="17" t="s">
        <v>191</v>
      </c>
      <c r="AA826" s="17" t="s">
        <v>76</v>
      </c>
      <c r="AB826" s="17" t="s">
        <v>126</v>
      </c>
      <c r="AC826" s="17" t="s">
        <v>36</v>
      </c>
      <c r="AD826" s="17" t="s">
        <v>56</v>
      </c>
      <c r="AE826" s="17" t="s">
        <v>4155</v>
      </c>
      <c r="AF826" s="17"/>
      <c r="AG826" s="17" t="s">
        <v>131</v>
      </c>
      <c r="AH826" s="17" t="s">
        <v>706</v>
      </c>
      <c r="AI826" s="17" t="s">
        <v>429</v>
      </c>
      <c r="AJ826" s="17" t="s">
        <v>194</v>
      </c>
      <c r="AK826" s="17" t="s">
        <v>144</v>
      </c>
      <c r="AL826" s="17" t="s">
        <v>996</v>
      </c>
      <c r="AM826" s="17" t="s">
        <v>4180</v>
      </c>
      <c r="AN826" s="17" t="s">
        <v>289</v>
      </c>
      <c r="AO826" s="17" t="s">
        <v>295</v>
      </c>
      <c r="AP826" s="17" t="s">
        <v>998</v>
      </c>
      <c r="AQ826" s="17"/>
      <c r="AR826" s="17"/>
      <c r="AS826" s="17"/>
    </row>
    <row r="827" spans="1:45" ht="15" customHeight="1" x14ac:dyDescent="0.15">
      <c r="A827" s="13">
        <v>826</v>
      </c>
      <c r="B827" s="69" t="s">
        <v>3090</v>
      </c>
      <c r="C827" s="67" t="s">
        <v>35</v>
      </c>
      <c r="D827" s="67" t="s">
        <v>36</v>
      </c>
      <c r="E827" s="67" t="s">
        <v>56</v>
      </c>
      <c r="F827" s="67" t="s">
        <v>36</v>
      </c>
      <c r="G827" s="67" t="s">
        <v>37</v>
      </c>
      <c r="H827" s="67" t="s">
        <v>44</v>
      </c>
      <c r="I827" s="67" t="s">
        <v>41</v>
      </c>
      <c r="J827" s="67" t="s">
        <v>42</v>
      </c>
      <c r="K827" s="67" t="s">
        <v>200</v>
      </c>
      <c r="L827" s="67" t="s">
        <v>42</v>
      </c>
      <c r="M827" s="67" t="s">
        <v>88</v>
      </c>
      <c r="N827" s="67" t="s">
        <v>88</v>
      </c>
      <c r="O827" s="67"/>
      <c r="P827" s="17" t="s">
        <v>49</v>
      </c>
      <c r="Q827" s="17" t="s">
        <v>57</v>
      </c>
      <c r="R827" s="17" t="s">
        <v>196</v>
      </c>
      <c r="S827" s="17" t="s">
        <v>144</v>
      </c>
      <c r="T827" s="17" t="s">
        <v>189</v>
      </c>
      <c r="U827" s="17" t="s">
        <v>429</v>
      </c>
      <c r="V827" s="17" t="s">
        <v>996</v>
      </c>
      <c r="W827" s="17" t="s">
        <v>4164</v>
      </c>
      <c r="X827" s="17" t="s">
        <v>3516</v>
      </c>
      <c r="Y827" s="17" t="s">
        <v>4288</v>
      </c>
      <c r="Z827" s="17" t="s">
        <v>249</v>
      </c>
      <c r="AA827" s="17" t="s">
        <v>76</v>
      </c>
      <c r="AB827" s="17" t="s">
        <v>55</v>
      </c>
      <c r="AC827" s="17" t="s">
        <v>56</v>
      </c>
      <c r="AD827" s="17" t="s">
        <v>36</v>
      </c>
      <c r="AE827" s="17" t="s">
        <v>4025</v>
      </c>
      <c r="AF827" s="17"/>
      <c r="AG827" s="17" t="s">
        <v>411</v>
      </c>
      <c r="AH827" s="17" t="s">
        <v>689</v>
      </c>
      <c r="AI827" s="17" t="s">
        <v>193</v>
      </c>
      <c r="AJ827" s="17" t="s">
        <v>261</v>
      </c>
      <c r="AK827" s="17" t="s">
        <v>835</v>
      </c>
      <c r="AL827" s="17" t="s">
        <v>836</v>
      </c>
      <c r="AM827" s="17" t="s">
        <v>591</v>
      </c>
      <c r="AN827" s="17" t="s">
        <v>738</v>
      </c>
      <c r="AO827" s="17" t="s">
        <v>64</v>
      </c>
      <c r="AP827" s="17" t="s">
        <v>1721</v>
      </c>
      <c r="AQ827" s="17"/>
      <c r="AR827" s="17"/>
      <c r="AS827" s="17"/>
    </row>
    <row r="828" spans="1:45" ht="15" customHeight="1" x14ac:dyDescent="0.15">
      <c r="A828" s="13">
        <v>827</v>
      </c>
      <c r="B828" s="69" t="s">
        <v>3904</v>
      </c>
      <c r="C828" s="67" t="s">
        <v>35</v>
      </c>
      <c r="D828" s="67" t="s">
        <v>36</v>
      </c>
      <c r="E828" s="67" t="s">
        <v>56</v>
      </c>
      <c r="F828" s="67" t="s">
        <v>36</v>
      </c>
      <c r="G828" s="67" t="s">
        <v>37</v>
      </c>
      <c r="H828" s="67" t="s">
        <v>44</v>
      </c>
      <c r="I828" s="67" t="s">
        <v>41</v>
      </c>
      <c r="J828" s="67" t="s">
        <v>42</v>
      </c>
      <c r="K828" s="67" t="s">
        <v>200</v>
      </c>
      <c r="L828" s="67" t="s">
        <v>42</v>
      </c>
      <c r="M828" s="67" t="s">
        <v>88</v>
      </c>
      <c r="N828" s="67" t="s">
        <v>88</v>
      </c>
      <c r="O828" s="67"/>
      <c r="P828" s="17" t="s">
        <v>49</v>
      </c>
      <c r="Q828" s="17" t="s">
        <v>57</v>
      </c>
      <c r="R828" s="17" t="s">
        <v>196</v>
      </c>
      <c r="S828" s="17" t="s">
        <v>144</v>
      </c>
      <c r="T828" s="17" t="s">
        <v>189</v>
      </c>
      <c r="U828" s="17" t="s">
        <v>429</v>
      </c>
      <c r="V828" s="17" t="s">
        <v>996</v>
      </c>
      <c r="W828" s="17" t="s">
        <v>4160</v>
      </c>
      <c r="X828" s="17" t="s">
        <v>3905</v>
      </c>
      <c r="Y828" s="17" t="s">
        <v>4288</v>
      </c>
      <c r="Z828" s="17" t="s">
        <v>249</v>
      </c>
      <c r="AA828" s="17" t="s">
        <v>76</v>
      </c>
      <c r="AB828" s="17" t="s">
        <v>55</v>
      </c>
      <c r="AC828" s="17" t="s">
        <v>56</v>
      </c>
      <c r="AD828" s="17" t="s">
        <v>36</v>
      </c>
      <c r="AE828" s="17" t="s">
        <v>4008</v>
      </c>
      <c r="AF828" s="17"/>
      <c r="AG828" s="17" t="s">
        <v>411</v>
      </c>
      <c r="AH828" s="17" t="s">
        <v>689</v>
      </c>
      <c r="AI828" s="17" t="s">
        <v>193</v>
      </c>
      <c r="AJ828" s="17" t="s">
        <v>261</v>
      </c>
      <c r="AK828" s="17" t="s">
        <v>835</v>
      </c>
      <c r="AL828" s="17" t="s">
        <v>836</v>
      </c>
      <c r="AM828" s="17" t="s">
        <v>591</v>
      </c>
      <c r="AN828" s="17" t="s">
        <v>738</v>
      </c>
      <c r="AO828" s="17" t="s">
        <v>64</v>
      </c>
      <c r="AP828" s="17" t="s">
        <v>1721</v>
      </c>
      <c r="AQ828" s="17"/>
      <c r="AR828" s="17"/>
      <c r="AS828" s="17"/>
    </row>
    <row r="829" spans="1:45" ht="15" customHeight="1" x14ac:dyDescent="0.15">
      <c r="A829" s="13">
        <v>828</v>
      </c>
      <c r="B829" s="69" t="s">
        <v>587</v>
      </c>
      <c r="C829" s="67" t="s">
        <v>35</v>
      </c>
      <c r="D829" s="67" t="s">
        <v>36</v>
      </c>
      <c r="E829" s="67" t="s">
        <v>66</v>
      </c>
      <c r="F829" s="67" t="s">
        <v>56</v>
      </c>
      <c r="G829" s="67" t="s">
        <v>44</v>
      </c>
      <c r="H829" s="67" t="s">
        <v>41</v>
      </c>
      <c r="I829" s="67" t="s">
        <v>43</v>
      </c>
      <c r="J829" s="67" t="s">
        <v>44</v>
      </c>
      <c r="K829" s="67" t="s">
        <v>120</v>
      </c>
      <c r="L829" s="67" t="s">
        <v>43</v>
      </c>
      <c r="M829" s="67" t="s">
        <v>42</v>
      </c>
      <c r="N829" s="67" t="s">
        <v>42</v>
      </c>
      <c r="O829" s="67"/>
      <c r="P829" s="17" t="s">
        <v>3172</v>
      </c>
      <c r="Q829" s="17" t="s">
        <v>183</v>
      </c>
      <c r="R829" s="17" t="s">
        <v>588</v>
      </c>
      <c r="S829" s="17" t="s">
        <v>193</v>
      </c>
      <c r="T829" s="17" t="s">
        <v>478</v>
      </c>
      <c r="U829" s="17" t="s">
        <v>589</v>
      </c>
      <c r="V829" s="17" t="s">
        <v>590</v>
      </c>
      <c r="W829" s="17"/>
      <c r="X829" s="17"/>
      <c r="Y829" s="17" t="s">
        <v>4289</v>
      </c>
      <c r="Z829" s="17" t="s">
        <v>75</v>
      </c>
      <c r="AA829" s="17" t="s">
        <v>54</v>
      </c>
      <c r="AB829" s="17" t="s">
        <v>3962</v>
      </c>
      <c r="AC829" s="17" t="s">
        <v>36</v>
      </c>
      <c r="AD829" s="17" t="s">
        <v>36</v>
      </c>
      <c r="AE829" s="17"/>
      <c r="AF829" s="17"/>
      <c r="AG829" s="17" t="s">
        <v>131</v>
      </c>
      <c r="AH829" s="17" t="s">
        <v>195</v>
      </c>
      <c r="AI829" s="17" t="s">
        <v>498</v>
      </c>
      <c r="AJ829" s="17" t="s">
        <v>334</v>
      </c>
      <c r="AK829" s="17" t="s">
        <v>94</v>
      </c>
      <c r="AL829" s="17" t="s">
        <v>591</v>
      </c>
      <c r="AM829" s="17" t="s">
        <v>193</v>
      </c>
      <c r="AN829" s="17" t="s">
        <v>592</v>
      </c>
      <c r="AO829" s="17" t="s">
        <v>187</v>
      </c>
      <c r="AP829" s="17" t="s">
        <v>584</v>
      </c>
      <c r="AQ829" s="17"/>
      <c r="AR829" s="17"/>
      <c r="AS829" s="17"/>
    </row>
    <row r="830" spans="1:45" ht="15" customHeight="1" x14ac:dyDescent="0.15">
      <c r="A830" s="13">
        <v>829</v>
      </c>
      <c r="B830" s="69" t="s">
        <v>3966</v>
      </c>
      <c r="C830" s="67" t="s">
        <v>35</v>
      </c>
      <c r="D830" s="67" t="s">
        <v>36</v>
      </c>
      <c r="E830" s="67" t="s">
        <v>36</v>
      </c>
      <c r="F830" s="67" t="s">
        <v>36</v>
      </c>
      <c r="G830" s="67" t="s">
        <v>37</v>
      </c>
      <c r="H830" s="67" t="s">
        <v>40</v>
      </c>
      <c r="I830" s="67" t="s">
        <v>67</v>
      </c>
      <c r="J830" s="67" t="s">
        <v>44</v>
      </c>
      <c r="K830" s="67" t="s">
        <v>42</v>
      </c>
      <c r="L830" s="67" t="s">
        <v>40</v>
      </c>
      <c r="M830" s="67" t="s">
        <v>40</v>
      </c>
      <c r="N830" s="67" t="s">
        <v>41</v>
      </c>
      <c r="O830" s="67"/>
      <c r="P830" s="17" t="s">
        <v>649</v>
      </c>
      <c r="Q830" s="17" t="s">
        <v>137</v>
      </c>
      <c r="R830" s="17" t="s">
        <v>808</v>
      </c>
      <c r="S830" s="17" t="s">
        <v>3438</v>
      </c>
      <c r="T830" s="17" t="s">
        <v>264</v>
      </c>
      <c r="U830" s="17" t="s">
        <v>379</v>
      </c>
      <c r="V830" s="17" t="s">
        <v>4387</v>
      </c>
      <c r="W830" s="17"/>
      <c r="X830" s="17" t="s">
        <v>3967</v>
      </c>
      <c r="Y830" s="17" t="s">
        <v>4243</v>
      </c>
      <c r="Z830" s="17" t="s">
        <v>75</v>
      </c>
      <c r="AA830" s="17" t="s">
        <v>76</v>
      </c>
      <c r="AB830" s="17" t="s">
        <v>55</v>
      </c>
      <c r="AC830" s="17" t="s">
        <v>56</v>
      </c>
      <c r="AD830" s="17" t="s">
        <v>56</v>
      </c>
      <c r="AE830" s="17" t="s">
        <v>4043</v>
      </c>
      <c r="AF830" s="17"/>
      <c r="AG830" s="17" t="s">
        <v>57</v>
      </c>
      <c r="AH830" s="17" t="s">
        <v>4520</v>
      </c>
      <c r="AI830" s="17" t="s">
        <v>79</v>
      </c>
      <c r="AJ830" s="17" t="s">
        <v>637</v>
      </c>
      <c r="AK830" s="17" t="s">
        <v>3022</v>
      </c>
      <c r="AL830" s="17" t="s">
        <v>2916</v>
      </c>
      <c r="AM830" s="17" t="s">
        <v>287</v>
      </c>
      <c r="AN830" s="17" t="s">
        <v>202</v>
      </c>
      <c r="AO830" s="17" t="s">
        <v>64</v>
      </c>
      <c r="AP830" s="17" t="s">
        <v>85</v>
      </c>
      <c r="AQ830" s="17"/>
      <c r="AR830" s="17"/>
      <c r="AS830" s="17"/>
    </row>
    <row r="831" spans="1:45" ht="15" customHeight="1" x14ac:dyDescent="0.15">
      <c r="A831" s="13">
        <v>830</v>
      </c>
      <c r="B831" s="69" t="s">
        <v>4756</v>
      </c>
      <c r="C831" s="67" t="s">
        <v>35</v>
      </c>
      <c r="D831" s="67" t="s">
        <v>36</v>
      </c>
      <c r="E831" s="67" t="s">
        <v>36</v>
      </c>
      <c r="F831" s="67" t="s">
        <v>56</v>
      </c>
      <c r="G831" s="67" t="s">
        <v>37</v>
      </c>
      <c r="H831" s="67" t="s">
        <v>40</v>
      </c>
      <c r="I831" s="67" t="s">
        <v>67</v>
      </c>
      <c r="J831" s="67" t="s">
        <v>44</v>
      </c>
      <c r="K831" s="67" t="s">
        <v>42</v>
      </c>
      <c r="L831" s="67" t="s">
        <v>40</v>
      </c>
      <c r="M831" s="67" t="s">
        <v>40</v>
      </c>
      <c r="N831" s="67" t="s">
        <v>41</v>
      </c>
      <c r="O831" s="67"/>
      <c r="P831" s="17" t="s">
        <v>649</v>
      </c>
      <c r="Q831" s="17" t="s">
        <v>137</v>
      </c>
      <c r="R831" s="17" t="s">
        <v>808</v>
      </c>
      <c r="S831" s="17" t="s">
        <v>3438</v>
      </c>
      <c r="T831" s="17" t="s">
        <v>264</v>
      </c>
      <c r="U831" s="17" t="s">
        <v>379</v>
      </c>
      <c r="V831" s="17" t="s">
        <v>4387</v>
      </c>
      <c r="W831" s="17" t="s">
        <v>4160</v>
      </c>
      <c r="X831" s="17" t="s">
        <v>4757</v>
      </c>
      <c r="Y831" s="17" t="s">
        <v>4243</v>
      </c>
      <c r="Z831" s="17" t="s">
        <v>75</v>
      </c>
      <c r="AA831" s="17" t="s">
        <v>76</v>
      </c>
      <c r="AB831" s="17" t="s">
        <v>55</v>
      </c>
      <c r="AC831" s="17" t="s">
        <v>56</v>
      </c>
      <c r="AD831" s="17" t="s">
        <v>36</v>
      </c>
      <c r="AE831" s="17" t="s">
        <v>4008</v>
      </c>
      <c r="AF831" s="17"/>
      <c r="AG831" s="17" t="s">
        <v>57</v>
      </c>
      <c r="AH831" s="17" t="s">
        <v>4520</v>
      </c>
      <c r="AI831" s="17" t="s">
        <v>79</v>
      </c>
      <c r="AJ831" s="17" t="s">
        <v>637</v>
      </c>
      <c r="AK831" s="17" t="s">
        <v>3022</v>
      </c>
      <c r="AL831" s="17" t="s">
        <v>2916</v>
      </c>
      <c r="AM831" s="17" t="s">
        <v>287</v>
      </c>
      <c r="AN831" s="17" t="s">
        <v>202</v>
      </c>
      <c r="AO831" s="17" t="s">
        <v>64</v>
      </c>
      <c r="AP831" s="17" t="s">
        <v>85</v>
      </c>
      <c r="AQ831" s="17"/>
      <c r="AR831" s="17"/>
      <c r="AS831" s="17"/>
    </row>
    <row r="832" spans="1:45" ht="15" customHeight="1" x14ac:dyDescent="0.15">
      <c r="A832" s="13">
        <v>831</v>
      </c>
      <c r="B832" s="69" t="s">
        <v>3359</v>
      </c>
      <c r="C832" s="67" t="s">
        <v>35</v>
      </c>
      <c r="D832" s="67" t="s">
        <v>36</v>
      </c>
      <c r="E832" s="67" t="s">
        <v>36</v>
      </c>
      <c r="F832" s="67" t="s">
        <v>66</v>
      </c>
      <c r="G832" s="67" t="s">
        <v>67</v>
      </c>
      <c r="H832" s="67" t="s">
        <v>44</v>
      </c>
      <c r="I832" s="67" t="s">
        <v>43</v>
      </c>
      <c r="J832" s="67" t="s">
        <v>88</v>
      </c>
      <c r="K832" s="67" t="s">
        <v>42</v>
      </c>
      <c r="L832" s="67" t="s">
        <v>43</v>
      </c>
      <c r="M832" s="67" t="s">
        <v>200</v>
      </c>
      <c r="N832" s="67" t="s">
        <v>42</v>
      </c>
      <c r="O832" s="67"/>
      <c r="P832" s="17" t="s">
        <v>3343</v>
      </c>
      <c r="Q832" s="17" t="s">
        <v>77</v>
      </c>
      <c r="R832" s="17" t="s">
        <v>790</v>
      </c>
      <c r="S832" s="17" t="s">
        <v>95</v>
      </c>
      <c r="T832" s="17" t="s">
        <v>204</v>
      </c>
      <c r="U832" s="17" t="s">
        <v>168</v>
      </c>
      <c r="V832" s="17" t="s">
        <v>3360</v>
      </c>
      <c r="W832" s="17"/>
      <c r="X832" s="17" t="s">
        <v>3517</v>
      </c>
      <c r="Y832" s="17" t="s">
        <v>4263</v>
      </c>
      <c r="Z832" s="17" t="s">
        <v>75</v>
      </c>
      <c r="AA832" s="17" t="s">
        <v>54</v>
      </c>
      <c r="AB832" s="17" t="s">
        <v>55</v>
      </c>
      <c r="AC832" s="17" t="s">
        <v>36</v>
      </c>
      <c r="AD832" s="17" t="s">
        <v>56</v>
      </c>
      <c r="AE832" s="17" t="s">
        <v>4003</v>
      </c>
      <c r="AF832" s="17"/>
      <c r="AG832" s="17" t="s">
        <v>103</v>
      </c>
      <c r="AH832" s="17" t="s">
        <v>192</v>
      </c>
      <c r="AI832" s="17" t="s">
        <v>193</v>
      </c>
      <c r="AJ832" s="17" t="s">
        <v>208</v>
      </c>
      <c r="AK832" s="17" t="s">
        <v>339</v>
      </c>
      <c r="AL832" s="17" t="s">
        <v>2289</v>
      </c>
      <c r="AM832" s="17" t="s">
        <v>194</v>
      </c>
      <c r="AN832" s="17" t="s">
        <v>3361</v>
      </c>
      <c r="AO832" s="17" t="s">
        <v>85</v>
      </c>
      <c r="AP832" s="17" t="s">
        <v>3030</v>
      </c>
      <c r="AQ832" s="17"/>
      <c r="AR832" s="17"/>
      <c r="AS832" s="17"/>
    </row>
    <row r="833" spans="1:45" ht="15" customHeight="1" x14ac:dyDescent="0.15">
      <c r="A833" s="13">
        <v>832</v>
      </c>
      <c r="B833" s="69" t="s">
        <v>5093</v>
      </c>
      <c r="C833" s="67" t="s">
        <v>35</v>
      </c>
      <c r="D833" s="67" t="s">
        <v>36</v>
      </c>
      <c r="E833" s="67" t="s">
        <v>36</v>
      </c>
      <c r="F833" s="67" t="s">
        <v>56</v>
      </c>
      <c r="G833" s="67" t="s">
        <v>200</v>
      </c>
      <c r="H833" s="67" t="s">
        <v>200</v>
      </c>
      <c r="I833" s="67" t="s">
        <v>136</v>
      </c>
      <c r="J833" s="67" t="s">
        <v>88</v>
      </c>
      <c r="K833" s="67" t="s">
        <v>88</v>
      </c>
      <c r="L833" s="67" t="s">
        <v>136</v>
      </c>
      <c r="M833" s="67" t="s">
        <v>88</v>
      </c>
      <c r="N833" s="67" t="s">
        <v>88</v>
      </c>
      <c r="O833" s="67">
        <v>0</v>
      </c>
      <c r="P833" s="17" t="s">
        <v>344</v>
      </c>
      <c r="Q833" s="17" t="s">
        <v>1082</v>
      </c>
      <c r="R833" s="17" t="s">
        <v>1114</v>
      </c>
      <c r="S833" s="17" t="s">
        <v>3248</v>
      </c>
      <c r="T833" s="17" t="s">
        <v>4989</v>
      </c>
      <c r="U833" s="17" t="s">
        <v>5094</v>
      </c>
      <c r="V833" s="17" t="s">
        <v>5095</v>
      </c>
      <c r="W833" s="17">
        <v>0</v>
      </c>
      <c r="X833" s="17">
        <v>0</v>
      </c>
      <c r="Y833" s="17" t="s">
        <v>4302</v>
      </c>
      <c r="Z833" s="17" t="s">
        <v>53</v>
      </c>
      <c r="AA833" s="17" t="s">
        <v>76</v>
      </c>
      <c r="AB833" s="17" t="s">
        <v>55</v>
      </c>
      <c r="AC833" s="17" t="s">
        <v>36</v>
      </c>
      <c r="AD833" s="17" t="s">
        <v>56</v>
      </c>
      <c r="AE833" s="17"/>
      <c r="AF833" s="17"/>
      <c r="AG833" s="17" t="s">
        <v>3999</v>
      </c>
      <c r="AH833" s="17" t="s">
        <v>4000</v>
      </c>
      <c r="AI833" s="17" t="s">
        <v>3999</v>
      </c>
      <c r="AJ833" s="17" t="s">
        <v>1053</v>
      </c>
      <c r="AK833" s="17" t="s">
        <v>3104</v>
      </c>
      <c r="AL833" s="17" t="s">
        <v>3214</v>
      </c>
      <c r="AM833" s="17" t="s">
        <v>5096</v>
      </c>
      <c r="AN833" s="17" t="s">
        <v>5097</v>
      </c>
      <c r="AO833" s="17" t="s">
        <v>1166</v>
      </c>
      <c r="AP833" s="17">
        <v>0</v>
      </c>
      <c r="AQ833" s="17">
        <v>0</v>
      </c>
      <c r="AR833" s="17">
        <v>0</v>
      </c>
      <c r="AS833" s="17"/>
    </row>
    <row r="834" spans="1:45" ht="15" customHeight="1" x14ac:dyDescent="0.15">
      <c r="A834" s="13">
        <v>833</v>
      </c>
      <c r="B834" s="69" t="s">
        <v>4780</v>
      </c>
      <c r="C834" s="67" t="s">
        <v>35</v>
      </c>
      <c r="D834" s="67" t="s">
        <v>56</v>
      </c>
      <c r="E834" s="67" t="s">
        <v>36</v>
      </c>
      <c r="F834" s="67" t="s">
        <v>36</v>
      </c>
      <c r="G834" s="67" t="s">
        <v>44</v>
      </c>
      <c r="H834" s="67" t="s">
        <v>41</v>
      </c>
      <c r="I834" s="67" t="s">
        <v>40</v>
      </c>
      <c r="J834" s="67" t="s">
        <v>38</v>
      </c>
      <c r="K834" s="67" t="s">
        <v>120</v>
      </c>
      <c r="L834" s="67" t="s">
        <v>43</v>
      </c>
      <c r="M834" s="67" t="s">
        <v>87</v>
      </c>
      <c r="N834" s="67" t="s">
        <v>120</v>
      </c>
      <c r="O834" s="67" t="s">
        <v>45</v>
      </c>
      <c r="P834" s="17" t="s">
        <v>3172</v>
      </c>
      <c r="Q834" s="17" t="s">
        <v>183</v>
      </c>
      <c r="R834" s="17" t="s">
        <v>4161</v>
      </c>
      <c r="S834" s="17" t="s">
        <v>193</v>
      </c>
      <c r="T834" s="17" t="s">
        <v>478</v>
      </c>
      <c r="U834" s="17" t="s">
        <v>79</v>
      </c>
      <c r="V834" s="17" t="s">
        <v>1801</v>
      </c>
      <c r="W834" s="17" t="s">
        <v>4157</v>
      </c>
      <c r="X834" s="17" t="s">
        <v>4781</v>
      </c>
      <c r="Y834" s="17" t="s">
        <v>4324</v>
      </c>
      <c r="Z834" s="17" t="s">
        <v>249</v>
      </c>
      <c r="AA834" s="17" t="s">
        <v>76</v>
      </c>
      <c r="AB834" s="17" t="s">
        <v>55</v>
      </c>
      <c r="AC834" s="17" t="s">
        <v>36</v>
      </c>
      <c r="AD834" s="17" t="s">
        <v>36</v>
      </c>
      <c r="AE834" s="17" t="s">
        <v>4003</v>
      </c>
      <c r="AF834" s="17"/>
      <c r="AG834" s="17" t="s">
        <v>131</v>
      </c>
      <c r="AH834" s="17" t="s">
        <v>195</v>
      </c>
      <c r="AI834" s="17" t="s">
        <v>498</v>
      </c>
      <c r="AJ834" s="17" t="s">
        <v>334</v>
      </c>
      <c r="AK834" s="17" t="s">
        <v>115</v>
      </c>
      <c r="AL834" s="17" t="s">
        <v>557</v>
      </c>
      <c r="AM834" s="17" t="s">
        <v>696</v>
      </c>
      <c r="AN834" s="17" t="s">
        <v>335</v>
      </c>
      <c r="AO834" s="17" t="s">
        <v>187</v>
      </c>
      <c r="AP834" s="17" t="s">
        <v>161</v>
      </c>
      <c r="AQ834" s="17"/>
      <c r="AR834" s="17"/>
      <c r="AS834" s="17"/>
    </row>
    <row r="835" spans="1:45" ht="15" customHeight="1" x14ac:dyDescent="0.15">
      <c r="A835" s="13">
        <v>834</v>
      </c>
      <c r="B835" s="69" t="s">
        <v>5174</v>
      </c>
      <c r="C835" s="67" t="s">
        <v>35</v>
      </c>
      <c r="D835" s="67" t="s">
        <v>36</v>
      </c>
      <c r="E835" s="67" t="s">
        <v>36</v>
      </c>
      <c r="F835" s="67" t="s">
        <v>56</v>
      </c>
      <c r="G835" s="67" t="s">
        <v>39</v>
      </c>
      <c r="H835" s="67" t="s">
        <v>88</v>
      </c>
      <c r="I835" s="67" t="s">
        <v>41</v>
      </c>
      <c r="J835" s="67" t="s">
        <v>43</v>
      </c>
      <c r="K835" s="67" t="s">
        <v>41</v>
      </c>
      <c r="L835" s="67" t="s">
        <v>88</v>
      </c>
      <c r="M835" s="67" t="s">
        <v>88</v>
      </c>
      <c r="N835" s="67" t="s">
        <v>42</v>
      </c>
      <c r="O835" s="67">
        <v>0</v>
      </c>
      <c r="P835" s="17" t="s">
        <v>362</v>
      </c>
      <c r="Q835" s="17" t="s">
        <v>832</v>
      </c>
      <c r="R835" s="17" t="s">
        <v>484</v>
      </c>
      <c r="S835" s="17" t="s">
        <v>364</v>
      </c>
      <c r="T835" s="17" t="s">
        <v>3239</v>
      </c>
      <c r="U835" s="17" t="s">
        <v>487</v>
      </c>
      <c r="V835" s="17" t="s">
        <v>646</v>
      </c>
      <c r="W835" s="17">
        <v>0</v>
      </c>
      <c r="X835" s="17">
        <v>0</v>
      </c>
      <c r="Y835" s="17" t="s">
        <v>4330</v>
      </c>
      <c r="Z835" s="17" t="s">
        <v>53</v>
      </c>
      <c r="AA835" s="17" t="s">
        <v>76</v>
      </c>
      <c r="AB835" s="17" t="s">
        <v>126</v>
      </c>
      <c r="AC835" s="17" t="s">
        <v>56</v>
      </c>
      <c r="AD835" s="17" t="s">
        <v>36</v>
      </c>
      <c r="AE835" s="17"/>
      <c r="AF835" s="17"/>
      <c r="AG835" s="17" t="s">
        <v>3169</v>
      </c>
      <c r="AH835" s="17" t="s">
        <v>4820</v>
      </c>
      <c r="AI835" s="17" t="s">
        <v>5182</v>
      </c>
      <c r="AJ835" s="17" t="s">
        <v>5183</v>
      </c>
      <c r="AK835" s="17" t="s">
        <v>5184</v>
      </c>
      <c r="AL835" s="17" t="s">
        <v>5185</v>
      </c>
      <c r="AM835" s="17" t="s">
        <v>361</v>
      </c>
      <c r="AN835" s="17" t="s">
        <v>3134</v>
      </c>
      <c r="AO835" s="17" t="s">
        <v>1170</v>
      </c>
      <c r="AP835" s="17">
        <v>0</v>
      </c>
      <c r="AQ835" s="17">
        <v>0</v>
      </c>
      <c r="AR835" s="17">
        <v>0</v>
      </c>
      <c r="AS835" s="17"/>
    </row>
    <row r="836" spans="1:45" ht="15" customHeight="1" x14ac:dyDescent="0.15">
      <c r="A836" s="13">
        <v>835</v>
      </c>
      <c r="B836" s="69" t="s">
        <v>593</v>
      </c>
      <c r="C836" s="67" t="s">
        <v>35</v>
      </c>
      <c r="D836" s="67" t="s">
        <v>36</v>
      </c>
      <c r="E836" s="67" t="s">
        <v>56</v>
      </c>
      <c r="F836" s="67" t="s">
        <v>36</v>
      </c>
      <c r="G836" s="67" t="s">
        <v>40</v>
      </c>
      <c r="H836" s="67" t="s">
        <v>41</v>
      </c>
      <c r="I836" s="67" t="s">
        <v>87</v>
      </c>
      <c r="J836" s="67" t="s">
        <v>40</v>
      </c>
      <c r="K836" s="67" t="s">
        <v>136</v>
      </c>
      <c r="L836" s="67" t="s">
        <v>44</v>
      </c>
      <c r="M836" s="67" t="s">
        <v>44</v>
      </c>
      <c r="N836" s="67" t="s">
        <v>37</v>
      </c>
      <c r="O836" s="67"/>
      <c r="P836" s="17" t="s">
        <v>594</v>
      </c>
      <c r="Q836" s="17" t="s">
        <v>248</v>
      </c>
      <c r="R836" s="17" t="s">
        <v>595</v>
      </c>
      <c r="S836" s="17" t="s">
        <v>253</v>
      </c>
      <c r="T836" s="17" t="s">
        <v>596</v>
      </c>
      <c r="U836" s="17" t="s">
        <v>89</v>
      </c>
      <c r="V836" s="17" t="s">
        <v>4758</v>
      </c>
      <c r="W836" s="17"/>
      <c r="X836" s="17"/>
      <c r="Y836" s="17" t="s">
        <v>4234</v>
      </c>
      <c r="Z836" s="17" t="s">
        <v>53</v>
      </c>
      <c r="AA836" s="17" t="s">
        <v>76</v>
      </c>
      <c r="AB836" s="17" t="s">
        <v>55</v>
      </c>
      <c r="AC836" s="17" t="s">
        <v>36</v>
      </c>
      <c r="AD836" s="17" t="s">
        <v>56</v>
      </c>
      <c r="AE836" s="17"/>
      <c r="AF836" s="17"/>
      <c r="AG836" s="17" t="s">
        <v>79</v>
      </c>
      <c r="AH836" s="17" t="s">
        <v>479</v>
      </c>
      <c r="AI836" s="17" t="s">
        <v>598</v>
      </c>
      <c r="AJ836" s="17" t="s">
        <v>148</v>
      </c>
      <c r="AK836" s="17" t="s">
        <v>90</v>
      </c>
      <c r="AL836" s="17" t="s">
        <v>287</v>
      </c>
      <c r="AM836" s="17" t="s">
        <v>115</v>
      </c>
      <c r="AN836" s="17" t="s">
        <v>49</v>
      </c>
      <c r="AO836" s="17" t="s">
        <v>161</v>
      </c>
      <c r="AP836" s="17" t="s">
        <v>105</v>
      </c>
      <c r="AQ836" s="17"/>
      <c r="AR836" s="17"/>
      <c r="AS836" s="17"/>
    </row>
    <row r="837" spans="1:45" ht="15" customHeight="1" x14ac:dyDescent="0.15">
      <c r="A837" s="13">
        <v>836</v>
      </c>
      <c r="B837" s="69" t="s">
        <v>3826</v>
      </c>
      <c r="C837" s="67" t="s">
        <v>35</v>
      </c>
      <c r="D837" s="67" t="s">
        <v>36</v>
      </c>
      <c r="E837" s="67" t="s">
        <v>56</v>
      </c>
      <c r="F837" s="67" t="s">
        <v>36</v>
      </c>
      <c r="G837" s="67" t="s">
        <v>40</v>
      </c>
      <c r="H837" s="67" t="s">
        <v>41</v>
      </c>
      <c r="I837" s="67" t="s">
        <v>87</v>
      </c>
      <c r="J837" s="67" t="s">
        <v>40</v>
      </c>
      <c r="K837" s="67" t="s">
        <v>136</v>
      </c>
      <c r="L837" s="67" t="s">
        <v>44</v>
      </c>
      <c r="M837" s="67" t="s">
        <v>44</v>
      </c>
      <c r="N837" s="67" t="s">
        <v>37</v>
      </c>
      <c r="O837" s="67"/>
      <c r="P837" s="17" t="s">
        <v>594</v>
      </c>
      <c r="Q837" s="17" t="s">
        <v>248</v>
      </c>
      <c r="R837" s="17" t="s">
        <v>595</v>
      </c>
      <c r="S837" s="17" t="s">
        <v>253</v>
      </c>
      <c r="T837" s="17" t="s">
        <v>596</v>
      </c>
      <c r="U837" s="17" t="s">
        <v>89</v>
      </c>
      <c r="V837" s="17" t="s">
        <v>4758</v>
      </c>
      <c r="W837" s="17" t="s">
        <v>4157</v>
      </c>
      <c r="X837" s="17" t="s">
        <v>3827</v>
      </c>
      <c r="Y837" s="17" t="s">
        <v>4264</v>
      </c>
      <c r="Z837" s="17" t="s">
        <v>53</v>
      </c>
      <c r="AA837" s="17" t="s">
        <v>76</v>
      </c>
      <c r="AB837" s="17" t="s">
        <v>55</v>
      </c>
      <c r="AC837" s="17" t="s">
        <v>36</v>
      </c>
      <c r="AD837" s="17" t="s">
        <v>56</v>
      </c>
      <c r="AE837" s="17" t="s">
        <v>4014</v>
      </c>
      <c r="AF837" s="17"/>
      <c r="AG837" s="17" t="s">
        <v>79</v>
      </c>
      <c r="AH837" s="17" t="s">
        <v>479</v>
      </c>
      <c r="AI837" s="17" t="s">
        <v>598</v>
      </c>
      <c r="AJ837" s="17" t="s">
        <v>148</v>
      </c>
      <c r="AK837" s="17" t="s">
        <v>90</v>
      </c>
      <c r="AL837" s="17" t="s">
        <v>287</v>
      </c>
      <c r="AM837" s="17" t="s">
        <v>115</v>
      </c>
      <c r="AN837" s="17" t="s">
        <v>49</v>
      </c>
      <c r="AO837" s="17" t="s">
        <v>161</v>
      </c>
      <c r="AP837" s="17" t="s">
        <v>105</v>
      </c>
      <c r="AQ837" s="17"/>
      <c r="AR837" s="17"/>
      <c r="AS837" s="17"/>
    </row>
    <row r="838" spans="1:45" ht="15" customHeight="1" x14ac:dyDescent="0.15">
      <c r="A838" s="13">
        <v>837</v>
      </c>
      <c r="B838" s="69" t="s">
        <v>4782</v>
      </c>
      <c r="C838" s="67" t="s">
        <v>35</v>
      </c>
      <c r="D838" s="67" t="s">
        <v>36</v>
      </c>
      <c r="E838" s="67" t="s">
        <v>56</v>
      </c>
      <c r="F838" s="67" t="s">
        <v>36</v>
      </c>
      <c r="G838" s="67" t="s">
        <v>40</v>
      </c>
      <c r="H838" s="67" t="s">
        <v>41</v>
      </c>
      <c r="I838" s="67" t="s">
        <v>87</v>
      </c>
      <c r="J838" s="67" t="s">
        <v>40</v>
      </c>
      <c r="K838" s="67" t="s">
        <v>136</v>
      </c>
      <c r="L838" s="67" t="s">
        <v>44</v>
      </c>
      <c r="M838" s="67" t="s">
        <v>44</v>
      </c>
      <c r="N838" s="67" t="s">
        <v>37</v>
      </c>
      <c r="O838" s="67"/>
      <c r="P838" s="17" t="s">
        <v>594</v>
      </c>
      <c r="Q838" s="17" t="s">
        <v>248</v>
      </c>
      <c r="R838" s="17" t="s">
        <v>595</v>
      </c>
      <c r="S838" s="17" t="s">
        <v>253</v>
      </c>
      <c r="T838" s="17" t="s">
        <v>596</v>
      </c>
      <c r="U838" s="17" t="s">
        <v>89</v>
      </c>
      <c r="V838" s="17" t="s">
        <v>4758</v>
      </c>
      <c r="W838" s="17" t="s">
        <v>4160</v>
      </c>
      <c r="X838" s="17" t="s">
        <v>4783</v>
      </c>
      <c r="Y838" s="17" t="s">
        <v>4264</v>
      </c>
      <c r="Z838" s="17" t="s">
        <v>53</v>
      </c>
      <c r="AA838" s="17" t="s">
        <v>76</v>
      </c>
      <c r="AB838" s="17" t="s">
        <v>55</v>
      </c>
      <c r="AC838" s="17" t="s">
        <v>36</v>
      </c>
      <c r="AD838" s="17" t="s">
        <v>56</v>
      </c>
      <c r="AE838" s="17" t="s">
        <v>4008</v>
      </c>
      <c r="AF838" s="17"/>
      <c r="AG838" s="17" t="s">
        <v>79</v>
      </c>
      <c r="AH838" s="17" t="s">
        <v>479</v>
      </c>
      <c r="AI838" s="17" t="s">
        <v>598</v>
      </c>
      <c r="AJ838" s="17" t="s">
        <v>148</v>
      </c>
      <c r="AK838" s="17" t="s">
        <v>90</v>
      </c>
      <c r="AL838" s="17" t="s">
        <v>287</v>
      </c>
      <c r="AM838" s="17" t="s">
        <v>115</v>
      </c>
      <c r="AN838" s="17" t="s">
        <v>49</v>
      </c>
      <c r="AO838" s="17" t="s">
        <v>161</v>
      </c>
      <c r="AP838" s="17" t="s">
        <v>105</v>
      </c>
      <c r="AQ838" s="17"/>
      <c r="AR838" s="17"/>
      <c r="AS838" s="17"/>
    </row>
    <row r="839" spans="1:45" ht="15" customHeight="1" x14ac:dyDescent="0.15">
      <c r="A839" s="13">
        <v>838</v>
      </c>
      <c r="B839" s="69" t="s">
        <v>5217</v>
      </c>
      <c r="C839" s="67" t="s">
        <v>35</v>
      </c>
      <c r="D839" s="67" t="s">
        <v>36</v>
      </c>
      <c r="E839" s="67" t="s">
        <v>56</v>
      </c>
      <c r="F839" s="67" t="s">
        <v>36</v>
      </c>
      <c r="G839" s="67" t="s">
        <v>40</v>
      </c>
      <c r="H839" s="67" t="s">
        <v>41</v>
      </c>
      <c r="I839" s="67" t="s">
        <v>87</v>
      </c>
      <c r="J839" s="67" t="s">
        <v>40</v>
      </c>
      <c r="K839" s="67" t="s">
        <v>136</v>
      </c>
      <c r="L839" s="67" t="s">
        <v>44</v>
      </c>
      <c r="M839" s="67" t="s">
        <v>44</v>
      </c>
      <c r="N839" s="67" t="s">
        <v>37</v>
      </c>
      <c r="O839" s="67"/>
      <c r="P839" s="17" t="s">
        <v>594</v>
      </c>
      <c r="Q839" s="17" t="s">
        <v>248</v>
      </c>
      <c r="R839" s="17" t="s">
        <v>595</v>
      </c>
      <c r="S839" s="17" t="s">
        <v>253</v>
      </c>
      <c r="T839" s="17" t="s">
        <v>596</v>
      </c>
      <c r="U839" s="17" t="s">
        <v>89</v>
      </c>
      <c r="V839" s="17" t="s">
        <v>4758</v>
      </c>
      <c r="W839" s="17" t="s">
        <v>4160</v>
      </c>
      <c r="X839" s="17" t="s">
        <v>5233</v>
      </c>
      <c r="Y839" s="17" t="s">
        <v>4264</v>
      </c>
      <c r="Z839" s="17" t="s">
        <v>53</v>
      </c>
      <c r="AA839" s="17" t="s">
        <v>76</v>
      </c>
      <c r="AB839" s="17" t="s">
        <v>55</v>
      </c>
      <c r="AC839" s="17" t="s">
        <v>36</v>
      </c>
      <c r="AD839" s="17" t="s">
        <v>56</v>
      </c>
      <c r="AE839" s="17"/>
      <c r="AF839" s="17"/>
      <c r="AG839" s="17" t="s">
        <v>79</v>
      </c>
      <c r="AH839" s="17" t="s">
        <v>479</v>
      </c>
      <c r="AI839" s="17" t="s">
        <v>598</v>
      </c>
      <c r="AJ839" s="17" t="s">
        <v>148</v>
      </c>
      <c r="AK839" s="17" t="s">
        <v>90</v>
      </c>
      <c r="AL839" s="17" t="s">
        <v>287</v>
      </c>
      <c r="AM839" s="17" t="s">
        <v>115</v>
      </c>
      <c r="AN839" s="17" t="s">
        <v>49</v>
      </c>
      <c r="AO839" s="17" t="s">
        <v>161</v>
      </c>
      <c r="AP839" s="17" t="s">
        <v>105</v>
      </c>
      <c r="AQ839" s="17"/>
      <c r="AR839" s="17"/>
      <c r="AS839" s="17"/>
    </row>
    <row r="840" spans="1:45" ht="15" customHeight="1" x14ac:dyDescent="0.15">
      <c r="A840" s="13">
        <v>839</v>
      </c>
      <c r="B840" s="69" t="s">
        <v>599</v>
      </c>
      <c r="C840" s="67" t="s">
        <v>35</v>
      </c>
      <c r="D840" s="67" t="s">
        <v>36</v>
      </c>
      <c r="E840" s="67" t="s">
        <v>56</v>
      </c>
      <c r="F840" s="67" t="s">
        <v>56</v>
      </c>
      <c r="G840" s="67" t="s">
        <v>40</v>
      </c>
      <c r="H840" s="67" t="s">
        <v>37</v>
      </c>
      <c r="I840" s="67" t="s">
        <v>38</v>
      </c>
      <c r="J840" s="67" t="s">
        <v>43</v>
      </c>
      <c r="K840" s="67" t="s">
        <v>42</v>
      </c>
      <c r="L840" s="67" t="s">
        <v>44</v>
      </c>
      <c r="M840" s="67" t="s">
        <v>42</v>
      </c>
      <c r="N840" s="67" t="s">
        <v>43</v>
      </c>
      <c r="O840" s="67"/>
      <c r="P840" s="17" t="s">
        <v>934</v>
      </c>
      <c r="Q840" s="17" t="s">
        <v>72</v>
      </c>
      <c r="R840" s="17" t="s">
        <v>181</v>
      </c>
      <c r="S840" s="17" t="s">
        <v>79</v>
      </c>
      <c r="T840" s="17" t="s">
        <v>4165</v>
      </c>
      <c r="U840" s="17" t="s">
        <v>184</v>
      </c>
      <c r="V840" s="17" t="s">
        <v>302</v>
      </c>
      <c r="W840" s="17"/>
      <c r="X840" s="17"/>
      <c r="Y840" s="17" t="s">
        <v>4231</v>
      </c>
      <c r="Z840" s="17" t="s">
        <v>96</v>
      </c>
      <c r="AA840" s="17" t="s">
        <v>76</v>
      </c>
      <c r="AB840" s="17" t="s">
        <v>126</v>
      </c>
      <c r="AC840" s="17" t="s">
        <v>56</v>
      </c>
      <c r="AD840" s="17" t="s">
        <v>36</v>
      </c>
      <c r="AE840" s="17"/>
      <c r="AF840" s="17"/>
      <c r="AG840" s="17" t="s">
        <v>115</v>
      </c>
      <c r="AH840" s="17" t="s">
        <v>154</v>
      </c>
      <c r="AI840" s="17" t="s">
        <v>307</v>
      </c>
      <c r="AJ840" s="17" t="s">
        <v>287</v>
      </c>
      <c r="AK840" s="17" t="s">
        <v>600</v>
      </c>
      <c r="AL840" s="17" t="s">
        <v>601</v>
      </c>
      <c r="AM840" s="17" t="s">
        <v>602</v>
      </c>
      <c r="AN840" s="17" t="s">
        <v>603</v>
      </c>
      <c r="AO840" s="17" t="s">
        <v>161</v>
      </c>
      <c r="AP840" s="17" t="s">
        <v>862</v>
      </c>
      <c r="AQ840" s="17"/>
      <c r="AR840" s="17"/>
      <c r="AS840" s="17"/>
    </row>
    <row r="841" spans="1:45" ht="15" customHeight="1" x14ac:dyDescent="0.15">
      <c r="A841" s="13">
        <v>840</v>
      </c>
      <c r="B841" s="69" t="s">
        <v>5282</v>
      </c>
      <c r="C841" s="67" t="s">
        <v>35</v>
      </c>
      <c r="D841" s="67" t="s">
        <v>36</v>
      </c>
      <c r="E841" s="67" t="s">
        <v>56</v>
      </c>
      <c r="F841" s="67" t="s">
        <v>56</v>
      </c>
      <c r="G841" s="67" t="s">
        <v>40</v>
      </c>
      <c r="H841" s="67" t="s">
        <v>37</v>
      </c>
      <c r="I841" s="67" t="s">
        <v>38</v>
      </c>
      <c r="J841" s="67" t="s">
        <v>43</v>
      </c>
      <c r="K841" s="67" t="s">
        <v>42</v>
      </c>
      <c r="L841" s="67" t="s">
        <v>44</v>
      </c>
      <c r="M841" s="67" t="s">
        <v>42</v>
      </c>
      <c r="N841" s="67" t="s">
        <v>43</v>
      </c>
      <c r="O841" s="67"/>
      <c r="P841" s="17" t="s">
        <v>934</v>
      </c>
      <c r="Q841" s="17" t="s">
        <v>72</v>
      </c>
      <c r="R841" s="17" t="s">
        <v>181</v>
      </c>
      <c r="S841" s="17" t="s">
        <v>79</v>
      </c>
      <c r="T841" s="17" t="s">
        <v>4165</v>
      </c>
      <c r="U841" s="17" t="s">
        <v>184</v>
      </c>
      <c r="V841" s="17" t="s">
        <v>302</v>
      </c>
      <c r="W841" s="17"/>
      <c r="X841" s="17"/>
      <c r="Y841" s="17" t="s">
        <v>4231</v>
      </c>
      <c r="Z841" s="17" t="s">
        <v>96</v>
      </c>
      <c r="AA841" s="17" t="s">
        <v>76</v>
      </c>
      <c r="AB841" s="17" t="s">
        <v>126</v>
      </c>
      <c r="AC841" s="17" t="s">
        <v>56</v>
      </c>
      <c r="AD841" s="17" t="s">
        <v>36</v>
      </c>
      <c r="AE841" s="17"/>
      <c r="AF841" s="17"/>
      <c r="AG841" s="17" t="s">
        <v>115</v>
      </c>
      <c r="AH841" s="17" t="s">
        <v>154</v>
      </c>
      <c r="AI841" s="17" t="s">
        <v>307</v>
      </c>
      <c r="AJ841" s="17" t="s">
        <v>287</v>
      </c>
      <c r="AK841" s="17" t="s">
        <v>600</v>
      </c>
      <c r="AL841" s="17" t="s">
        <v>601</v>
      </c>
      <c r="AM841" s="17" t="s">
        <v>602</v>
      </c>
      <c r="AN841" s="17" t="s">
        <v>603</v>
      </c>
      <c r="AO841" s="17" t="s">
        <v>161</v>
      </c>
      <c r="AP841" s="17" t="s">
        <v>862</v>
      </c>
      <c r="AQ841" s="17"/>
      <c r="AR841" s="17"/>
      <c r="AS841" s="17"/>
    </row>
    <row r="842" spans="1:45" ht="15" customHeight="1" x14ac:dyDescent="0.15">
      <c r="A842" s="13">
        <v>841</v>
      </c>
      <c r="B842" s="69" t="s">
        <v>604</v>
      </c>
      <c r="C842" s="67" t="s">
        <v>35</v>
      </c>
      <c r="D842" s="67" t="s">
        <v>36</v>
      </c>
      <c r="E842" s="67" t="s">
        <v>56</v>
      </c>
      <c r="F842" s="67" t="s">
        <v>56</v>
      </c>
      <c r="G842" s="67" t="s">
        <v>67</v>
      </c>
      <c r="H842" s="67" t="s">
        <v>40</v>
      </c>
      <c r="I842" s="67" t="s">
        <v>37</v>
      </c>
      <c r="J842" s="67" t="s">
        <v>37</v>
      </c>
      <c r="K842" s="67" t="s">
        <v>87</v>
      </c>
      <c r="L842" s="67" t="s">
        <v>41</v>
      </c>
      <c r="M842" s="67" t="s">
        <v>44</v>
      </c>
      <c r="N842" s="67" t="s">
        <v>43</v>
      </c>
      <c r="O842" s="67" t="s">
        <v>45</v>
      </c>
      <c r="P842" s="17" t="s">
        <v>605</v>
      </c>
      <c r="Q842" s="17" t="s">
        <v>606</v>
      </c>
      <c r="R842" s="17" t="s">
        <v>607</v>
      </c>
      <c r="S842" s="17" t="s">
        <v>325</v>
      </c>
      <c r="T842" s="17" t="s">
        <v>608</v>
      </c>
      <c r="U842" s="17" t="s">
        <v>3153</v>
      </c>
      <c r="V842" s="17" t="s">
        <v>227</v>
      </c>
      <c r="W842" s="17"/>
      <c r="X842" s="17" t="s">
        <v>3518</v>
      </c>
      <c r="Y842" s="17" t="s">
        <v>4242</v>
      </c>
      <c r="Z842" s="17" t="s">
        <v>75</v>
      </c>
      <c r="AA842" s="17" t="s">
        <v>76</v>
      </c>
      <c r="AB842" s="17" t="s">
        <v>126</v>
      </c>
      <c r="AC842" s="17" t="s">
        <v>56</v>
      </c>
      <c r="AD842" s="17" t="s">
        <v>36</v>
      </c>
      <c r="AE842" s="17"/>
      <c r="AF842" s="17"/>
      <c r="AG842" s="17" t="s">
        <v>3022</v>
      </c>
      <c r="AH842" s="17" t="s">
        <v>3337</v>
      </c>
      <c r="AI842" s="17" t="s">
        <v>79</v>
      </c>
      <c r="AJ842" s="17" t="s">
        <v>3200</v>
      </c>
      <c r="AK842" s="17" t="s">
        <v>49</v>
      </c>
      <c r="AL842" s="17" t="s">
        <v>609</v>
      </c>
      <c r="AM842" s="17" t="s">
        <v>137</v>
      </c>
      <c r="AN842" s="17" t="s">
        <v>610</v>
      </c>
      <c r="AO842" s="17" t="s">
        <v>85</v>
      </c>
      <c r="AP842" s="17" t="s">
        <v>64</v>
      </c>
      <c r="AQ842" s="17"/>
      <c r="AR842" s="17"/>
      <c r="AS842" s="17"/>
    </row>
    <row r="843" spans="1:45" ht="15" customHeight="1" x14ac:dyDescent="0.15">
      <c r="A843" s="13">
        <v>842</v>
      </c>
      <c r="B843" s="69" t="s">
        <v>3828</v>
      </c>
      <c r="C843" s="67" t="s">
        <v>35</v>
      </c>
      <c r="D843" s="67" t="s">
        <v>56</v>
      </c>
      <c r="E843" s="67" t="s">
        <v>36</v>
      </c>
      <c r="F843" s="67" t="s">
        <v>66</v>
      </c>
      <c r="G843" s="67" t="s">
        <v>44</v>
      </c>
      <c r="H843" s="67" t="s">
        <v>43</v>
      </c>
      <c r="I843" s="67" t="s">
        <v>40</v>
      </c>
      <c r="J843" s="67" t="s">
        <v>44</v>
      </c>
      <c r="K843" s="67" t="s">
        <v>38</v>
      </c>
      <c r="L843" s="67" t="s">
        <v>42</v>
      </c>
      <c r="M843" s="67" t="s">
        <v>42</v>
      </c>
      <c r="N843" s="67" t="s">
        <v>120</v>
      </c>
      <c r="O843" s="67"/>
      <c r="P843" s="17" t="s">
        <v>3829</v>
      </c>
      <c r="Q843" s="17" t="s">
        <v>1245</v>
      </c>
      <c r="R843" s="17" t="s">
        <v>2630</v>
      </c>
      <c r="S843" s="17" t="s">
        <v>3119</v>
      </c>
      <c r="T843" s="17" t="s">
        <v>1186</v>
      </c>
      <c r="U843" s="17" t="s">
        <v>2631</v>
      </c>
      <c r="V843" s="17" t="s">
        <v>3830</v>
      </c>
      <c r="W843" s="17"/>
      <c r="X843" s="17"/>
      <c r="Y843" s="17" t="s">
        <v>4290</v>
      </c>
      <c r="Z843" s="17" t="s">
        <v>53</v>
      </c>
      <c r="AA843" s="17" t="s">
        <v>76</v>
      </c>
      <c r="AB843" s="17" t="s">
        <v>126</v>
      </c>
      <c r="AC843" s="17" t="s">
        <v>56</v>
      </c>
      <c r="AD843" s="17" t="s">
        <v>56</v>
      </c>
      <c r="AE843" s="17" t="s">
        <v>4044</v>
      </c>
      <c r="AF843" s="17"/>
      <c r="AG843" s="17" t="s">
        <v>827</v>
      </c>
      <c r="AH843" s="17" t="s">
        <v>615</v>
      </c>
      <c r="AI843" s="17" t="s">
        <v>3892</v>
      </c>
      <c r="AJ843" s="17" t="s">
        <v>1180</v>
      </c>
      <c r="AK843" s="17" t="s">
        <v>2632</v>
      </c>
      <c r="AL843" s="17" t="s">
        <v>2633</v>
      </c>
      <c r="AM843" s="17" t="s">
        <v>3119</v>
      </c>
      <c r="AN843" s="17" t="s">
        <v>652</v>
      </c>
      <c r="AO843" s="17" t="s">
        <v>959</v>
      </c>
      <c r="AP843" s="17" t="s">
        <v>161</v>
      </c>
      <c r="AQ843" s="17">
        <v>0</v>
      </c>
      <c r="AR843" s="17">
        <v>0</v>
      </c>
      <c r="AS843" s="17"/>
    </row>
    <row r="844" spans="1:45" ht="15" customHeight="1" x14ac:dyDescent="0.15">
      <c r="A844" s="13">
        <v>843</v>
      </c>
      <c r="B844" s="69" t="s">
        <v>5222</v>
      </c>
      <c r="C844" s="67" t="s">
        <v>35</v>
      </c>
      <c r="D844" s="67" t="s">
        <v>36</v>
      </c>
      <c r="E844" s="67" t="s">
        <v>56</v>
      </c>
      <c r="F844" s="67" t="s">
        <v>56</v>
      </c>
      <c r="G844" s="67" t="s">
        <v>44</v>
      </c>
      <c r="H844" s="67" t="s">
        <v>41</v>
      </c>
      <c r="I844" s="67" t="s">
        <v>38</v>
      </c>
      <c r="J844" s="67" t="s">
        <v>44</v>
      </c>
      <c r="K844" s="67" t="s">
        <v>88</v>
      </c>
      <c r="L844" s="67" t="s">
        <v>87</v>
      </c>
      <c r="M844" s="67" t="s">
        <v>43</v>
      </c>
      <c r="N844" s="67" t="s">
        <v>39</v>
      </c>
      <c r="O844" s="67" t="s">
        <v>45</v>
      </c>
      <c r="P844" s="17" t="s">
        <v>3119</v>
      </c>
      <c r="Q844" s="17" t="s">
        <v>827</v>
      </c>
      <c r="R844" s="17" t="s">
        <v>615</v>
      </c>
      <c r="S844" s="17" t="s">
        <v>291</v>
      </c>
      <c r="T844" s="17" t="s">
        <v>495</v>
      </c>
      <c r="U844" s="17" t="s">
        <v>410</v>
      </c>
      <c r="V844" s="17" t="s">
        <v>4180</v>
      </c>
      <c r="W844" s="17" t="s">
        <v>4159</v>
      </c>
      <c r="X844" s="17" t="s">
        <v>5238</v>
      </c>
      <c r="Y844" s="17" t="s">
        <v>4291</v>
      </c>
      <c r="Z844" s="17" t="s">
        <v>75</v>
      </c>
      <c r="AA844" s="17" t="s">
        <v>76</v>
      </c>
      <c r="AB844" s="17" t="s">
        <v>126</v>
      </c>
      <c r="AC844" s="17" t="s">
        <v>36</v>
      </c>
      <c r="AD844" s="17" t="s">
        <v>36</v>
      </c>
      <c r="AE844" s="17"/>
      <c r="AF844" s="17"/>
      <c r="AG844" s="17" t="s">
        <v>193</v>
      </c>
      <c r="AH844" s="17" t="s">
        <v>320</v>
      </c>
      <c r="AI844" s="17" t="s">
        <v>429</v>
      </c>
      <c r="AJ844" s="17" t="s">
        <v>397</v>
      </c>
      <c r="AK844" s="17" t="s">
        <v>415</v>
      </c>
      <c r="AL844" s="17" t="s">
        <v>772</v>
      </c>
      <c r="AM844" s="17" t="s">
        <v>193</v>
      </c>
      <c r="AN844" s="17" t="s">
        <v>130</v>
      </c>
      <c r="AO844" s="17" t="s">
        <v>959</v>
      </c>
      <c r="AP844" s="17" t="s">
        <v>621</v>
      </c>
      <c r="AQ844" s="17"/>
      <c r="AR844" s="17"/>
      <c r="AS844" s="17"/>
    </row>
    <row r="845" spans="1:45" ht="15" customHeight="1" x14ac:dyDescent="0.15">
      <c r="A845" s="13">
        <v>844</v>
      </c>
      <c r="B845" s="69" t="s">
        <v>4556</v>
      </c>
      <c r="C845" s="67" t="s">
        <v>35</v>
      </c>
      <c r="D845" s="67" t="s">
        <v>36</v>
      </c>
      <c r="E845" s="67" t="s">
        <v>56</v>
      </c>
      <c r="F845" s="67" t="s">
        <v>56</v>
      </c>
      <c r="G845" s="67" t="s">
        <v>44</v>
      </c>
      <c r="H845" s="67" t="s">
        <v>41</v>
      </c>
      <c r="I845" s="67" t="s">
        <v>38</v>
      </c>
      <c r="J845" s="67" t="s">
        <v>44</v>
      </c>
      <c r="K845" s="67" t="s">
        <v>88</v>
      </c>
      <c r="L845" s="67" t="s">
        <v>87</v>
      </c>
      <c r="M845" s="67" t="s">
        <v>43</v>
      </c>
      <c r="N845" s="67" t="s">
        <v>39</v>
      </c>
      <c r="O845" s="67" t="s">
        <v>45</v>
      </c>
      <c r="P845" s="17" t="s">
        <v>3119</v>
      </c>
      <c r="Q845" s="17" t="s">
        <v>827</v>
      </c>
      <c r="R845" s="17" t="s">
        <v>615</v>
      </c>
      <c r="S845" s="17" t="s">
        <v>291</v>
      </c>
      <c r="T845" s="17" t="s">
        <v>495</v>
      </c>
      <c r="U845" s="17" t="s">
        <v>410</v>
      </c>
      <c r="V845" s="17" t="s">
        <v>4180</v>
      </c>
      <c r="W845" s="17" t="s">
        <v>4159</v>
      </c>
      <c r="X845" s="17"/>
      <c r="Y845" s="17" t="s">
        <v>4291</v>
      </c>
      <c r="Z845" s="17" t="s">
        <v>75</v>
      </c>
      <c r="AA845" s="17" t="s">
        <v>76</v>
      </c>
      <c r="AB845" s="17" t="s">
        <v>126</v>
      </c>
      <c r="AC845" s="17" t="s">
        <v>36</v>
      </c>
      <c r="AD845" s="17" t="s">
        <v>36</v>
      </c>
      <c r="AE845" s="17" t="s">
        <v>4005</v>
      </c>
      <c r="AF845" s="17"/>
      <c r="AG845" s="17" t="s">
        <v>193</v>
      </c>
      <c r="AH845" s="17" t="s">
        <v>320</v>
      </c>
      <c r="AI845" s="17" t="s">
        <v>429</v>
      </c>
      <c r="AJ845" s="17" t="s">
        <v>397</v>
      </c>
      <c r="AK845" s="17" t="s">
        <v>415</v>
      </c>
      <c r="AL845" s="17" t="s">
        <v>772</v>
      </c>
      <c r="AM845" s="17" t="s">
        <v>193</v>
      </c>
      <c r="AN845" s="17" t="s">
        <v>130</v>
      </c>
      <c r="AO845" s="17" t="s">
        <v>959</v>
      </c>
      <c r="AP845" s="17" t="s">
        <v>621</v>
      </c>
      <c r="AQ845" s="17"/>
      <c r="AR845" s="17"/>
      <c r="AS845" s="17"/>
    </row>
    <row r="846" spans="1:45" ht="15" customHeight="1" x14ac:dyDescent="0.15">
      <c r="A846" s="13">
        <v>845</v>
      </c>
      <c r="B846" s="69" t="s">
        <v>611</v>
      </c>
      <c r="C846" s="67" t="s">
        <v>35</v>
      </c>
      <c r="D846" s="67" t="s">
        <v>36</v>
      </c>
      <c r="E846" s="67" t="s">
        <v>56</v>
      </c>
      <c r="F846" s="67" t="s">
        <v>36</v>
      </c>
      <c r="G846" s="67" t="s">
        <v>38</v>
      </c>
      <c r="H846" s="67" t="s">
        <v>37</v>
      </c>
      <c r="I846" s="67" t="s">
        <v>40</v>
      </c>
      <c r="J846" s="67" t="s">
        <v>44</v>
      </c>
      <c r="K846" s="67" t="s">
        <v>120</v>
      </c>
      <c r="L846" s="67" t="s">
        <v>87</v>
      </c>
      <c r="M846" s="67" t="s">
        <v>38</v>
      </c>
      <c r="N846" s="67" t="s">
        <v>38</v>
      </c>
      <c r="O846" s="67"/>
      <c r="P846" s="17" t="s">
        <v>612</v>
      </c>
      <c r="Q846" s="17" t="s">
        <v>613</v>
      </c>
      <c r="R846" s="17" t="s">
        <v>614</v>
      </c>
      <c r="S846" s="17" t="s">
        <v>615</v>
      </c>
      <c r="T846" s="17" t="s">
        <v>616</v>
      </c>
      <c r="U846" s="17" t="s">
        <v>79</v>
      </c>
      <c r="V846" s="17" t="s">
        <v>401</v>
      </c>
      <c r="W846" s="17" t="s">
        <v>4166</v>
      </c>
      <c r="X846" s="17" t="s">
        <v>3519</v>
      </c>
      <c r="Y846" s="17" t="s">
        <v>4238</v>
      </c>
      <c r="Z846" s="17" t="s">
        <v>53</v>
      </c>
      <c r="AA846" s="17" t="s">
        <v>76</v>
      </c>
      <c r="AB846" s="17" t="s">
        <v>126</v>
      </c>
      <c r="AC846" s="17" t="s">
        <v>56</v>
      </c>
      <c r="AD846" s="17" t="s">
        <v>56</v>
      </c>
      <c r="AE846" s="17"/>
      <c r="AF846" s="17"/>
      <c r="AG846" s="17" t="s">
        <v>410</v>
      </c>
      <c r="AH846" s="17" t="s">
        <v>617</v>
      </c>
      <c r="AI846" s="17" t="s">
        <v>618</v>
      </c>
      <c r="AJ846" s="17" t="s">
        <v>397</v>
      </c>
      <c r="AK846" s="17" t="s">
        <v>115</v>
      </c>
      <c r="AL846" s="17" t="s">
        <v>619</v>
      </c>
      <c r="AM846" s="17" t="s">
        <v>402</v>
      </c>
      <c r="AN846" s="17" t="s">
        <v>620</v>
      </c>
      <c r="AO846" s="17" t="s">
        <v>621</v>
      </c>
      <c r="AP846" s="17" t="s">
        <v>161</v>
      </c>
      <c r="AQ846" s="17"/>
      <c r="AR846" s="17"/>
      <c r="AS846" s="17"/>
    </row>
    <row r="847" spans="1:45" ht="15" customHeight="1" x14ac:dyDescent="0.15">
      <c r="A847" s="13">
        <v>846</v>
      </c>
      <c r="B847" s="69" t="s">
        <v>622</v>
      </c>
      <c r="C847" s="67" t="s">
        <v>35</v>
      </c>
      <c r="D847" s="67" t="s">
        <v>36</v>
      </c>
      <c r="E847" s="67" t="s">
        <v>36</v>
      </c>
      <c r="F847" s="67" t="s">
        <v>56</v>
      </c>
      <c r="G847" s="67" t="s">
        <v>40</v>
      </c>
      <c r="H847" s="67" t="s">
        <v>44</v>
      </c>
      <c r="I847" s="67" t="s">
        <v>136</v>
      </c>
      <c r="J847" s="67" t="s">
        <v>68</v>
      </c>
      <c r="K847" s="67" t="s">
        <v>136</v>
      </c>
      <c r="L847" s="67" t="s">
        <v>67</v>
      </c>
      <c r="M847" s="67" t="s">
        <v>39</v>
      </c>
      <c r="N847" s="67" t="s">
        <v>120</v>
      </c>
      <c r="O847" s="67" t="s">
        <v>45</v>
      </c>
      <c r="P847" s="17" t="s">
        <v>623</v>
      </c>
      <c r="Q847" s="17" t="s">
        <v>248</v>
      </c>
      <c r="R847" s="17" t="s">
        <v>624</v>
      </c>
      <c r="S847" s="17" t="s">
        <v>253</v>
      </c>
      <c r="T847" s="17" t="s">
        <v>3172</v>
      </c>
      <c r="U847" s="17" t="s">
        <v>4750</v>
      </c>
      <c r="V847" s="17" t="s">
        <v>225</v>
      </c>
      <c r="W847" s="17" t="s">
        <v>4157</v>
      </c>
      <c r="X847" s="17"/>
      <c r="Y847" s="17" t="s">
        <v>4267</v>
      </c>
      <c r="Z847" s="17" t="s">
        <v>249</v>
      </c>
      <c r="AA847" s="17" t="s">
        <v>54</v>
      </c>
      <c r="AB847" s="17" t="s">
        <v>55</v>
      </c>
      <c r="AC847" s="17" t="s">
        <v>36</v>
      </c>
      <c r="AD847" s="17" t="s">
        <v>56</v>
      </c>
      <c r="AE847" s="17"/>
      <c r="AF847" s="17"/>
      <c r="AG847" s="17" t="s">
        <v>79</v>
      </c>
      <c r="AH847" s="17" t="s">
        <v>479</v>
      </c>
      <c r="AI847" s="17" t="s">
        <v>183</v>
      </c>
      <c r="AJ847" s="17" t="s">
        <v>3022</v>
      </c>
      <c r="AK847" s="17" t="s">
        <v>330</v>
      </c>
      <c r="AL847" s="17" t="s">
        <v>625</v>
      </c>
      <c r="AM847" s="17" t="s">
        <v>626</v>
      </c>
      <c r="AN847" s="17" t="s">
        <v>4557</v>
      </c>
      <c r="AO847" s="17" t="s">
        <v>161</v>
      </c>
      <c r="AP847" s="17" t="s">
        <v>336</v>
      </c>
      <c r="AQ847" s="17"/>
      <c r="AR847" s="17"/>
      <c r="AS847" s="17"/>
    </row>
    <row r="848" spans="1:45" ht="15" customHeight="1" x14ac:dyDescent="0.15">
      <c r="A848" s="13">
        <v>847</v>
      </c>
      <c r="B848" s="69" t="s">
        <v>4956</v>
      </c>
      <c r="C848" s="67" t="s">
        <v>35</v>
      </c>
      <c r="D848" s="67" t="s">
        <v>36</v>
      </c>
      <c r="E848" s="67" t="s">
        <v>56</v>
      </c>
      <c r="F848" s="67" t="s">
        <v>36</v>
      </c>
      <c r="G848" s="67" t="s">
        <v>87</v>
      </c>
      <c r="H848" s="67" t="s">
        <v>43</v>
      </c>
      <c r="I848" s="67" t="s">
        <v>136</v>
      </c>
      <c r="J848" s="67" t="s">
        <v>43</v>
      </c>
      <c r="K848" s="67" t="s">
        <v>41</v>
      </c>
      <c r="L848" s="67" t="s">
        <v>88</v>
      </c>
      <c r="M848" s="67" t="s">
        <v>88</v>
      </c>
      <c r="N848" s="67" t="s">
        <v>88</v>
      </c>
      <c r="O848" s="67">
        <v>0</v>
      </c>
      <c r="P848" s="17" t="s">
        <v>496</v>
      </c>
      <c r="Q848" s="17" t="s">
        <v>112</v>
      </c>
      <c r="R848" s="17" t="s">
        <v>924</v>
      </c>
      <c r="S848" s="17" t="s">
        <v>279</v>
      </c>
      <c r="T848" s="17" t="s">
        <v>736</v>
      </c>
      <c r="U848" s="17" t="s">
        <v>3307</v>
      </c>
      <c r="V848" s="17" t="s">
        <v>361</v>
      </c>
      <c r="W848" s="17">
        <v>0</v>
      </c>
      <c r="X848" s="17">
        <v>0</v>
      </c>
      <c r="Y848" s="17" t="s">
        <v>4242</v>
      </c>
      <c r="Z848" s="17" t="s">
        <v>75</v>
      </c>
      <c r="AA848" s="17" t="s">
        <v>76</v>
      </c>
      <c r="AB848" s="17" t="s">
        <v>126</v>
      </c>
      <c r="AC848" s="17" t="s">
        <v>36</v>
      </c>
      <c r="AD848" s="17" t="s">
        <v>36</v>
      </c>
      <c r="AE848" s="17"/>
      <c r="AF848" s="17"/>
      <c r="AG848" s="17" t="s">
        <v>4646</v>
      </c>
      <c r="AH848" s="17" t="s">
        <v>923</v>
      </c>
      <c r="AI848" s="17" t="s">
        <v>3258</v>
      </c>
      <c r="AJ848" s="17" t="s">
        <v>4808</v>
      </c>
      <c r="AK848" s="17" t="s">
        <v>3765</v>
      </c>
      <c r="AL848" s="17" t="s">
        <v>3384</v>
      </c>
      <c r="AM848" s="17" t="s">
        <v>922</v>
      </c>
      <c r="AN848" s="17" t="s">
        <v>4646</v>
      </c>
      <c r="AO848" s="17" t="s">
        <v>1104</v>
      </c>
      <c r="AP848" s="17">
        <v>0</v>
      </c>
      <c r="AQ848" s="17"/>
      <c r="AR848" s="17"/>
      <c r="AS848" s="17"/>
    </row>
    <row r="849" spans="1:45" ht="15" customHeight="1" x14ac:dyDescent="0.15">
      <c r="A849" s="13">
        <v>848</v>
      </c>
      <c r="B849" s="69" t="s">
        <v>3968</v>
      </c>
      <c r="C849" s="67" t="s">
        <v>35</v>
      </c>
      <c r="D849" s="67" t="s">
        <v>36</v>
      </c>
      <c r="E849" s="67" t="s">
        <v>36</v>
      </c>
      <c r="F849" s="67" t="s">
        <v>56</v>
      </c>
      <c r="G849" s="67" t="s">
        <v>44</v>
      </c>
      <c r="H849" s="67" t="s">
        <v>136</v>
      </c>
      <c r="I849" s="67" t="s">
        <v>41</v>
      </c>
      <c r="J849" s="67" t="s">
        <v>44</v>
      </c>
      <c r="K849" s="67" t="s">
        <v>136</v>
      </c>
      <c r="L849" s="67" t="s">
        <v>43</v>
      </c>
      <c r="M849" s="67" t="s">
        <v>88</v>
      </c>
      <c r="N849" s="67" t="s">
        <v>39</v>
      </c>
      <c r="O849" s="67"/>
      <c r="P849" s="17" t="s">
        <v>4251</v>
      </c>
      <c r="Q849" s="17" t="s">
        <v>251</v>
      </c>
      <c r="R849" s="17" t="s">
        <v>309</v>
      </c>
      <c r="S849" s="17" t="s">
        <v>291</v>
      </c>
      <c r="T849" s="17" t="s">
        <v>645</v>
      </c>
      <c r="U849" s="17" t="s">
        <v>196</v>
      </c>
      <c r="V849" s="17" t="s">
        <v>1512</v>
      </c>
      <c r="W849" s="17"/>
      <c r="X849" s="17"/>
      <c r="Y849" s="17" t="s">
        <v>4244</v>
      </c>
      <c r="Z849" s="17" t="s">
        <v>191</v>
      </c>
      <c r="AA849" s="17" t="s">
        <v>54</v>
      </c>
      <c r="AB849" s="17" t="s">
        <v>3962</v>
      </c>
      <c r="AC849" s="17" t="s">
        <v>56</v>
      </c>
      <c r="AD849" s="17" t="s">
        <v>56</v>
      </c>
      <c r="AE849" s="17" t="s">
        <v>4045</v>
      </c>
      <c r="AF849" s="17"/>
      <c r="AG849" s="17" t="s">
        <v>193</v>
      </c>
      <c r="AH849" s="17" t="s">
        <v>396</v>
      </c>
      <c r="AI849" s="17" t="s">
        <v>292</v>
      </c>
      <c r="AJ849" s="17" t="s">
        <v>646</v>
      </c>
      <c r="AK849" s="17" t="s">
        <v>429</v>
      </c>
      <c r="AL849" s="17" t="s">
        <v>430</v>
      </c>
      <c r="AM849" s="17" t="s">
        <v>3969</v>
      </c>
      <c r="AN849" s="17" t="s">
        <v>3970</v>
      </c>
      <c r="AO849" s="17" t="s">
        <v>322</v>
      </c>
      <c r="AP849" s="17" t="s">
        <v>1721</v>
      </c>
      <c r="AQ849" s="17"/>
      <c r="AR849" s="17"/>
      <c r="AS849" s="17"/>
    </row>
    <row r="850" spans="1:45" ht="15" customHeight="1" x14ac:dyDescent="0.15">
      <c r="A850" s="13">
        <v>849</v>
      </c>
      <c r="B850" s="69" t="s">
        <v>627</v>
      </c>
      <c r="C850" s="67" t="s">
        <v>35</v>
      </c>
      <c r="D850" s="67" t="s">
        <v>36</v>
      </c>
      <c r="E850" s="67" t="s">
        <v>56</v>
      </c>
      <c r="F850" s="67" t="s">
        <v>66</v>
      </c>
      <c r="G850" s="67" t="s">
        <v>37</v>
      </c>
      <c r="H850" s="67" t="s">
        <v>37</v>
      </c>
      <c r="I850" s="67" t="s">
        <v>67</v>
      </c>
      <c r="J850" s="67" t="s">
        <v>37</v>
      </c>
      <c r="K850" s="67" t="s">
        <v>40</v>
      </c>
      <c r="L850" s="67" t="s">
        <v>40</v>
      </c>
      <c r="M850" s="67" t="s">
        <v>40</v>
      </c>
      <c r="N850" s="67" t="s">
        <v>41</v>
      </c>
      <c r="O850" s="67"/>
      <c r="P850" s="17" t="s">
        <v>628</v>
      </c>
      <c r="Q850" s="17" t="s">
        <v>629</v>
      </c>
      <c r="R850" s="17" t="s">
        <v>630</v>
      </c>
      <c r="S850" s="17" t="s">
        <v>575</v>
      </c>
      <c r="T850" s="17" t="s">
        <v>137</v>
      </c>
      <c r="U850" s="17" t="s">
        <v>631</v>
      </c>
      <c r="V850" s="17" t="s">
        <v>632</v>
      </c>
      <c r="W850" s="17"/>
      <c r="X850" s="17"/>
      <c r="Y850" s="17" t="s">
        <v>4256</v>
      </c>
      <c r="Z850" s="17" t="s">
        <v>75</v>
      </c>
      <c r="AA850" s="17" t="s">
        <v>54</v>
      </c>
      <c r="AB850" s="17" t="s">
        <v>3962</v>
      </c>
      <c r="AC850" s="17" t="s">
        <v>56</v>
      </c>
      <c r="AD850" s="17" t="s">
        <v>36</v>
      </c>
      <c r="AE850" s="17"/>
      <c r="AF850" s="17"/>
      <c r="AG850" s="17" t="s">
        <v>49</v>
      </c>
      <c r="AH850" s="17" t="s">
        <v>72</v>
      </c>
      <c r="AI850" s="17" t="s">
        <v>3438</v>
      </c>
      <c r="AJ850" s="17" t="s">
        <v>256</v>
      </c>
      <c r="AK850" s="17" t="s">
        <v>3343</v>
      </c>
      <c r="AL850" s="17" t="s">
        <v>79</v>
      </c>
      <c r="AM850" s="17" t="s">
        <v>634</v>
      </c>
      <c r="AN850" s="17" t="s">
        <v>635</v>
      </c>
      <c r="AO850" s="17" t="s">
        <v>64</v>
      </c>
      <c r="AP850" s="17" t="s">
        <v>85</v>
      </c>
      <c r="AQ850" s="17"/>
      <c r="AR850" s="17"/>
      <c r="AS850" s="17"/>
    </row>
    <row r="851" spans="1:45" ht="15" customHeight="1" x14ac:dyDescent="0.15">
      <c r="A851" s="13">
        <v>850</v>
      </c>
      <c r="B851" s="69" t="s">
        <v>636</v>
      </c>
      <c r="C851" s="67" t="s">
        <v>35</v>
      </c>
      <c r="D851" s="67" t="s">
        <v>36</v>
      </c>
      <c r="E851" s="67" t="s">
        <v>56</v>
      </c>
      <c r="F851" s="67" t="s">
        <v>36</v>
      </c>
      <c r="G851" s="67" t="s">
        <v>37</v>
      </c>
      <c r="H851" s="67" t="s">
        <v>42</v>
      </c>
      <c r="I851" s="67" t="s">
        <v>40</v>
      </c>
      <c r="J851" s="67" t="s">
        <v>40</v>
      </c>
      <c r="K851" s="67" t="s">
        <v>120</v>
      </c>
      <c r="L851" s="67" t="s">
        <v>43</v>
      </c>
      <c r="M851" s="67" t="s">
        <v>43</v>
      </c>
      <c r="N851" s="67" t="s">
        <v>43</v>
      </c>
      <c r="O851" s="67"/>
      <c r="P851" s="17" t="s">
        <v>137</v>
      </c>
      <c r="Q851" s="17" t="s">
        <v>3438</v>
      </c>
      <c r="R851" s="17" t="s">
        <v>264</v>
      </c>
      <c r="S851" s="17" t="s">
        <v>57</v>
      </c>
      <c r="T851" s="17" t="s">
        <v>4520</v>
      </c>
      <c r="U851" s="17" t="s">
        <v>79</v>
      </c>
      <c r="V851" s="17" t="s">
        <v>637</v>
      </c>
      <c r="W851" s="17"/>
      <c r="X851" s="17"/>
      <c r="Y851" s="17" t="s">
        <v>4229</v>
      </c>
      <c r="Z851" s="17" t="s">
        <v>96</v>
      </c>
      <c r="AA851" s="17" t="s">
        <v>76</v>
      </c>
      <c r="AB851" s="17" t="s">
        <v>55</v>
      </c>
      <c r="AC851" s="17" t="s">
        <v>56</v>
      </c>
      <c r="AD851" s="17" t="s">
        <v>56</v>
      </c>
      <c r="AE851" s="17"/>
      <c r="AF851" s="17"/>
      <c r="AG851" s="17" t="s">
        <v>144</v>
      </c>
      <c r="AH851" s="17" t="s">
        <v>145</v>
      </c>
      <c r="AI851" s="17" t="s">
        <v>146</v>
      </c>
      <c r="AJ851" s="17" t="s">
        <v>147</v>
      </c>
      <c r="AK851" s="17" t="s">
        <v>115</v>
      </c>
      <c r="AL851" s="17" t="s">
        <v>4390</v>
      </c>
      <c r="AM851" s="17" t="s">
        <v>3269</v>
      </c>
      <c r="AN851" s="17" t="s">
        <v>3892</v>
      </c>
      <c r="AO851" s="17" t="s">
        <v>64</v>
      </c>
      <c r="AP851" s="17" t="s">
        <v>161</v>
      </c>
      <c r="AQ851" s="17"/>
      <c r="AR851" s="17"/>
      <c r="AS851" s="17"/>
    </row>
    <row r="852" spans="1:45" ht="15" customHeight="1" x14ac:dyDescent="0.15">
      <c r="A852" s="13">
        <v>851</v>
      </c>
      <c r="B852" s="69" t="s">
        <v>3768</v>
      </c>
      <c r="C852" s="67" t="s">
        <v>35</v>
      </c>
      <c r="D852" s="67" t="s">
        <v>36</v>
      </c>
      <c r="E852" s="67" t="s">
        <v>56</v>
      </c>
      <c r="F852" s="67" t="s">
        <v>36</v>
      </c>
      <c r="G852" s="67" t="s">
        <v>37</v>
      </c>
      <c r="H852" s="67" t="s">
        <v>42</v>
      </c>
      <c r="I852" s="67" t="s">
        <v>40</v>
      </c>
      <c r="J852" s="67" t="s">
        <v>40</v>
      </c>
      <c r="K852" s="67" t="s">
        <v>120</v>
      </c>
      <c r="L852" s="67" t="s">
        <v>43</v>
      </c>
      <c r="M852" s="67" t="s">
        <v>43</v>
      </c>
      <c r="N852" s="67" t="s">
        <v>43</v>
      </c>
      <c r="O852" s="67"/>
      <c r="P852" s="17" t="s">
        <v>137</v>
      </c>
      <c r="Q852" s="17" t="s">
        <v>3438</v>
      </c>
      <c r="R852" s="17" t="s">
        <v>264</v>
      </c>
      <c r="S852" s="17" t="s">
        <v>57</v>
      </c>
      <c r="T852" s="17" t="s">
        <v>4520</v>
      </c>
      <c r="U852" s="17" t="s">
        <v>79</v>
      </c>
      <c r="V852" s="17" t="s">
        <v>637</v>
      </c>
      <c r="W852" s="17" t="s">
        <v>4157</v>
      </c>
      <c r="X852" s="17" t="s">
        <v>3769</v>
      </c>
      <c r="Y852" s="17" t="s">
        <v>4229</v>
      </c>
      <c r="Z852" s="17" t="s">
        <v>96</v>
      </c>
      <c r="AA852" s="17" t="s">
        <v>76</v>
      </c>
      <c r="AB852" s="17" t="s">
        <v>55</v>
      </c>
      <c r="AC852" s="17" t="s">
        <v>56</v>
      </c>
      <c r="AD852" s="17" t="s">
        <v>36</v>
      </c>
      <c r="AE852" s="17" t="s">
        <v>4014</v>
      </c>
      <c r="AF852" s="17"/>
      <c r="AG852" s="17" t="s">
        <v>144</v>
      </c>
      <c r="AH852" s="17" t="s">
        <v>145</v>
      </c>
      <c r="AI852" s="17" t="s">
        <v>146</v>
      </c>
      <c r="AJ852" s="17" t="s">
        <v>147</v>
      </c>
      <c r="AK852" s="17" t="s">
        <v>115</v>
      </c>
      <c r="AL852" s="17" t="s">
        <v>4390</v>
      </c>
      <c r="AM852" s="17" t="s">
        <v>3269</v>
      </c>
      <c r="AN852" s="17" t="s">
        <v>3892</v>
      </c>
      <c r="AO852" s="17" t="s">
        <v>64</v>
      </c>
      <c r="AP852" s="17" t="s">
        <v>161</v>
      </c>
      <c r="AQ852" s="17"/>
      <c r="AR852" s="17"/>
      <c r="AS852" s="17"/>
    </row>
    <row r="853" spans="1:45" ht="15" customHeight="1" x14ac:dyDescent="0.15">
      <c r="A853" s="13">
        <v>852</v>
      </c>
      <c r="B853" s="69" t="s">
        <v>4759</v>
      </c>
      <c r="C853" s="67" t="s">
        <v>35</v>
      </c>
      <c r="D853" s="67" t="s">
        <v>36</v>
      </c>
      <c r="E853" s="67" t="s">
        <v>56</v>
      </c>
      <c r="F853" s="67" t="s">
        <v>36</v>
      </c>
      <c r="G853" s="67" t="s">
        <v>37</v>
      </c>
      <c r="H853" s="67" t="s">
        <v>42</v>
      </c>
      <c r="I853" s="67" t="s">
        <v>40</v>
      </c>
      <c r="J853" s="67" t="s">
        <v>40</v>
      </c>
      <c r="K853" s="67" t="s">
        <v>120</v>
      </c>
      <c r="L853" s="67" t="s">
        <v>43</v>
      </c>
      <c r="M853" s="67" t="s">
        <v>43</v>
      </c>
      <c r="N853" s="67" t="s">
        <v>43</v>
      </c>
      <c r="O853" s="67"/>
      <c r="P853" s="17" t="s">
        <v>137</v>
      </c>
      <c r="Q853" s="17" t="s">
        <v>3438</v>
      </c>
      <c r="R853" s="17" t="s">
        <v>264</v>
      </c>
      <c r="S853" s="17" t="s">
        <v>57</v>
      </c>
      <c r="T853" s="17" t="s">
        <v>4520</v>
      </c>
      <c r="U853" s="17" t="s">
        <v>79</v>
      </c>
      <c r="V853" s="17" t="s">
        <v>637</v>
      </c>
      <c r="W853" s="17" t="s">
        <v>4159</v>
      </c>
      <c r="X853" s="17"/>
      <c r="Y853" s="17" t="s">
        <v>4229</v>
      </c>
      <c r="Z853" s="17" t="s">
        <v>96</v>
      </c>
      <c r="AA853" s="17" t="s">
        <v>76</v>
      </c>
      <c r="AB853" s="17" t="s">
        <v>55</v>
      </c>
      <c r="AC853" s="17" t="s">
        <v>56</v>
      </c>
      <c r="AD853" s="17" t="s">
        <v>36</v>
      </c>
      <c r="AE853" s="17" t="s">
        <v>4005</v>
      </c>
      <c r="AF853" s="17"/>
      <c r="AG853" s="17" t="s">
        <v>144</v>
      </c>
      <c r="AH853" s="17" t="s">
        <v>145</v>
      </c>
      <c r="AI853" s="17" t="s">
        <v>146</v>
      </c>
      <c r="AJ853" s="17" t="s">
        <v>147</v>
      </c>
      <c r="AK853" s="17" t="s">
        <v>115</v>
      </c>
      <c r="AL853" s="17" t="s">
        <v>4390</v>
      </c>
      <c r="AM853" s="17" t="s">
        <v>3269</v>
      </c>
      <c r="AN853" s="17" t="s">
        <v>3892</v>
      </c>
      <c r="AO853" s="17" t="s">
        <v>64</v>
      </c>
      <c r="AP853" s="17" t="s">
        <v>161</v>
      </c>
      <c r="AQ853" s="17"/>
      <c r="AR853" s="17"/>
      <c r="AS853" s="17"/>
    </row>
    <row r="854" spans="1:45" ht="15" customHeight="1" x14ac:dyDescent="0.15">
      <c r="A854" s="13">
        <v>853</v>
      </c>
      <c r="B854" s="69" t="s">
        <v>639</v>
      </c>
      <c r="C854" s="67" t="s">
        <v>35</v>
      </c>
      <c r="D854" s="67" t="s">
        <v>36</v>
      </c>
      <c r="E854" s="67" t="s">
        <v>36</v>
      </c>
      <c r="F854" s="67" t="s">
        <v>66</v>
      </c>
      <c r="G854" s="67" t="s">
        <v>37</v>
      </c>
      <c r="H854" s="67" t="s">
        <v>43</v>
      </c>
      <c r="I854" s="67" t="s">
        <v>38</v>
      </c>
      <c r="J854" s="67" t="s">
        <v>40</v>
      </c>
      <c r="K854" s="67" t="s">
        <v>42</v>
      </c>
      <c r="L854" s="67" t="s">
        <v>40</v>
      </c>
      <c r="M854" s="67" t="s">
        <v>39</v>
      </c>
      <c r="N854" s="67" t="s">
        <v>44</v>
      </c>
      <c r="O854" s="67" t="s">
        <v>45</v>
      </c>
      <c r="P854" s="17" t="s">
        <v>420</v>
      </c>
      <c r="Q854" s="17" t="s">
        <v>137</v>
      </c>
      <c r="R854" s="17" t="s">
        <v>421</v>
      </c>
      <c r="S854" s="17" t="s">
        <v>3438</v>
      </c>
      <c r="T854" s="17" t="s">
        <v>422</v>
      </c>
      <c r="U854" s="17" t="s">
        <v>423</v>
      </c>
      <c r="V854" s="17" t="s">
        <v>640</v>
      </c>
      <c r="W854" s="17" t="s">
        <v>4157</v>
      </c>
      <c r="X854" s="17"/>
      <c r="Y854" s="17" t="s">
        <v>4273</v>
      </c>
      <c r="Z854" s="17" t="s">
        <v>191</v>
      </c>
      <c r="AA854" s="17" t="s">
        <v>76</v>
      </c>
      <c r="AB854" s="17" t="s">
        <v>3962</v>
      </c>
      <c r="AC854" s="17" t="s">
        <v>36</v>
      </c>
      <c r="AD854" s="17" t="s">
        <v>66</v>
      </c>
      <c r="AE854" s="17"/>
      <c r="AF854" s="17"/>
      <c r="AG854" s="17" t="s">
        <v>57</v>
      </c>
      <c r="AH854" s="17" t="s">
        <v>4520</v>
      </c>
      <c r="AI854" s="17" t="s">
        <v>424</v>
      </c>
      <c r="AJ854" s="17" t="s">
        <v>256</v>
      </c>
      <c r="AK854" s="17" t="s">
        <v>425</v>
      </c>
      <c r="AL854" s="17" t="s">
        <v>141</v>
      </c>
      <c r="AM854" s="17" t="s">
        <v>299</v>
      </c>
      <c r="AN854" s="17" t="s">
        <v>641</v>
      </c>
      <c r="AO854" s="17" t="s">
        <v>64</v>
      </c>
      <c r="AP854" s="17" t="s">
        <v>621</v>
      </c>
      <c r="AQ854" s="17"/>
      <c r="AR854" s="17"/>
      <c r="AS854" s="17"/>
    </row>
    <row r="855" spans="1:45" ht="15" customHeight="1" x14ac:dyDescent="0.15">
      <c r="A855" s="13">
        <v>854</v>
      </c>
      <c r="B855" s="69" t="s">
        <v>642</v>
      </c>
      <c r="C855" s="67" t="s">
        <v>35</v>
      </c>
      <c r="D855" s="67" t="s">
        <v>36</v>
      </c>
      <c r="E855" s="67" t="s">
        <v>36</v>
      </c>
      <c r="F855" s="67" t="s">
        <v>66</v>
      </c>
      <c r="G855" s="67" t="s">
        <v>37</v>
      </c>
      <c r="H855" s="67" t="s">
        <v>43</v>
      </c>
      <c r="I855" s="67" t="s">
        <v>38</v>
      </c>
      <c r="J855" s="67" t="s">
        <v>40</v>
      </c>
      <c r="K855" s="67" t="s">
        <v>42</v>
      </c>
      <c r="L855" s="67" t="s">
        <v>40</v>
      </c>
      <c r="M855" s="67" t="s">
        <v>39</v>
      </c>
      <c r="N855" s="67" t="s">
        <v>44</v>
      </c>
      <c r="O855" s="67" t="s">
        <v>45</v>
      </c>
      <c r="P855" s="17" t="s">
        <v>420</v>
      </c>
      <c r="Q855" s="17" t="s">
        <v>137</v>
      </c>
      <c r="R855" s="17" t="s">
        <v>421</v>
      </c>
      <c r="S855" s="17" t="s">
        <v>3438</v>
      </c>
      <c r="T855" s="17" t="s">
        <v>422</v>
      </c>
      <c r="U855" s="17" t="s">
        <v>423</v>
      </c>
      <c r="V855" s="17" t="s">
        <v>640</v>
      </c>
      <c r="W855" s="17" t="s">
        <v>4157</v>
      </c>
      <c r="X855" s="17" t="s">
        <v>3520</v>
      </c>
      <c r="Y855" s="17" t="s">
        <v>4273</v>
      </c>
      <c r="Z855" s="17" t="s">
        <v>191</v>
      </c>
      <c r="AA855" s="17" t="s">
        <v>76</v>
      </c>
      <c r="AB855" s="17" t="s">
        <v>3962</v>
      </c>
      <c r="AC855" s="17" t="s">
        <v>36</v>
      </c>
      <c r="AD855" s="17" t="s">
        <v>66</v>
      </c>
      <c r="AE855" s="17"/>
      <c r="AF855" s="17"/>
      <c r="AG855" s="17" t="s">
        <v>57</v>
      </c>
      <c r="AH855" s="17" t="s">
        <v>4520</v>
      </c>
      <c r="AI855" s="17" t="s">
        <v>424</v>
      </c>
      <c r="AJ855" s="17" t="s">
        <v>256</v>
      </c>
      <c r="AK855" s="17" t="s">
        <v>425</v>
      </c>
      <c r="AL855" s="17" t="s">
        <v>141</v>
      </c>
      <c r="AM855" s="17" t="s">
        <v>299</v>
      </c>
      <c r="AN855" s="17" t="s">
        <v>641</v>
      </c>
      <c r="AO855" s="17" t="s">
        <v>64</v>
      </c>
      <c r="AP855" s="17" t="s">
        <v>621</v>
      </c>
      <c r="AQ855" s="17"/>
      <c r="AR855" s="17"/>
      <c r="AS855" s="17"/>
    </row>
    <row r="856" spans="1:45" ht="15" customHeight="1" x14ac:dyDescent="0.15">
      <c r="A856" s="13">
        <v>855</v>
      </c>
      <c r="B856" s="69" t="s">
        <v>3201</v>
      </c>
      <c r="C856" s="67" t="s">
        <v>35</v>
      </c>
      <c r="D856" s="67" t="s">
        <v>36</v>
      </c>
      <c r="E856" s="67" t="s">
        <v>36</v>
      </c>
      <c r="F856" s="67" t="s">
        <v>66</v>
      </c>
      <c r="G856" s="67" t="s">
        <v>37</v>
      </c>
      <c r="H856" s="67" t="s">
        <v>43</v>
      </c>
      <c r="I856" s="67" t="s">
        <v>38</v>
      </c>
      <c r="J856" s="67" t="s">
        <v>40</v>
      </c>
      <c r="K856" s="67" t="s">
        <v>42</v>
      </c>
      <c r="L856" s="67" t="s">
        <v>40</v>
      </c>
      <c r="M856" s="67" t="s">
        <v>39</v>
      </c>
      <c r="N856" s="67" t="s">
        <v>44</v>
      </c>
      <c r="O856" s="67" t="s">
        <v>45</v>
      </c>
      <c r="P856" s="17" t="s">
        <v>420</v>
      </c>
      <c r="Q856" s="17" t="s">
        <v>137</v>
      </c>
      <c r="R856" s="17" t="s">
        <v>421</v>
      </c>
      <c r="S856" s="17" t="s">
        <v>3438</v>
      </c>
      <c r="T856" s="17" t="s">
        <v>422</v>
      </c>
      <c r="U856" s="17" t="s">
        <v>423</v>
      </c>
      <c r="V856" s="17" t="s">
        <v>640</v>
      </c>
      <c r="W856" s="17"/>
      <c r="X856" s="17" t="s">
        <v>3521</v>
      </c>
      <c r="Y856" s="17" t="s">
        <v>4273</v>
      </c>
      <c r="Z856" s="17" t="s">
        <v>191</v>
      </c>
      <c r="AA856" s="17" t="s">
        <v>76</v>
      </c>
      <c r="AB856" s="17" t="s">
        <v>3962</v>
      </c>
      <c r="AC856" s="17" t="s">
        <v>36</v>
      </c>
      <c r="AD856" s="17" t="s">
        <v>66</v>
      </c>
      <c r="AE856" s="17"/>
      <c r="AF856" s="17"/>
      <c r="AG856" s="17" t="s">
        <v>57</v>
      </c>
      <c r="AH856" s="17" t="s">
        <v>4520</v>
      </c>
      <c r="AI856" s="17" t="s">
        <v>424</v>
      </c>
      <c r="AJ856" s="17" t="s">
        <v>256</v>
      </c>
      <c r="AK856" s="17" t="s">
        <v>425</v>
      </c>
      <c r="AL856" s="17" t="s">
        <v>141</v>
      </c>
      <c r="AM856" s="17" t="s">
        <v>299</v>
      </c>
      <c r="AN856" s="17" t="s">
        <v>641</v>
      </c>
      <c r="AO856" s="17" t="s">
        <v>64</v>
      </c>
      <c r="AP856" s="17" t="s">
        <v>621</v>
      </c>
      <c r="AQ856" s="17"/>
      <c r="AR856" s="17"/>
      <c r="AS856" s="17"/>
    </row>
    <row r="857" spans="1:45" ht="15" customHeight="1" x14ac:dyDescent="0.15">
      <c r="A857" s="13">
        <v>856</v>
      </c>
      <c r="B857" s="69" t="s">
        <v>3522</v>
      </c>
      <c r="C857" s="67" t="s">
        <v>35</v>
      </c>
      <c r="D857" s="67" t="s">
        <v>36</v>
      </c>
      <c r="E857" s="67" t="s">
        <v>36</v>
      </c>
      <c r="F857" s="67" t="s">
        <v>66</v>
      </c>
      <c r="G857" s="67" t="s">
        <v>37</v>
      </c>
      <c r="H857" s="67" t="s">
        <v>43</v>
      </c>
      <c r="I857" s="67" t="s">
        <v>38</v>
      </c>
      <c r="J857" s="67" t="s">
        <v>40</v>
      </c>
      <c r="K857" s="67" t="s">
        <v>42</v>
      </c>
      <c r="L857" s="67" t="s">
        <v>40</v>
      </c>
      <c r="M857" s="67" t="s">
        <v>39</v>
      </c>
      <c r="N857" s="67" t="s">
        <v>44</v>
      </c>
      <c r="O857" s="67" t="s">
        <v>45</v>
      </c>
      <c r="P857" s="17" t="s">
        <v>420</v>
      </c>
      <c r="Q857" s="17" t="s">
        <v>137</v>
      </c>
      <c r="R857" s="17" t="s">
        <v>421</v>
      </c>
      <c r="S857" s="17" t="s">
        <v>3438</v>
      </c>
      <c r="T857" s="17" t="s">
        <v>422</v>
      </c>
      <c r="U857" s="17" t="s">
        <v>423</v>
      </c>
      <c r="V857" s="17" t="s">
        <v>640</v>
      </c>
      <c r="W857" s="17" t="s">
        <v>4175</v>
      </c>
      <c r="X857" s="17" t="s">
        <v>3523</v>
      </c>
      <c r="Y857" s="17" t="s">
        <v>4273</v>
      </c>
      <c r="Z857" s="17" t="s">
        <v>191</v>
      </c>
      <c r="AA857" s="17" t="s">
        <v>76</v>
      </c>
      <c r="AB857" s="17" t="s">
        <v>3962</v>
      </c>
      <c r="AC857" s="17" t="s">
        <v>36</v>
      </c>
      <c r="AD857" s="17" t="s">
        <v>66</v>
      </c>
      <c r="AE857" s="17" t="s">
        <v>4046</v>
      </c>
      <c r="AF857" s="17"/>
      <c r="AG857" s="17" t="s">
        <v>57</v>
      </c>
      <c r="AH857" s="17" t="s">
        <v>4520</v>
      </c>
      <c r="AI857" s="17" t="s">
        <v>424</v>
      </c>
      <c r="AJ857" s="17" t="s">
        <v>256</v>
      </c>
      <c r="AK857" s="17" t="s">
        <v>425</v>
      </c>
      <c r="AL857" s="17" t="s">
        <v>141</v>
      </c>
      <c r="AM857" s="17" t="s">
        <v>299</v>
      </c>
      <c r="AN857" s="17" t="s">
        <v>641</v>
      </c>
      <c r="AO857" s="17" t="s">
        <v>64</v>
      </c>
      <c r="AP857" s="17" t="s">
        <v>621</v>
      </c>
      <c r="AQ857" s="17"/>
      <c r="AR857" s="17"/>
      <c r="AS857" s="183"/>
    </row>
    <row r="858" spans="1:45" ht="15" customHeight="1" x14ac:dyDescent="0.15">
      <c r="A858" s="13">
        <v>857</v>
      </c>
      <c r="B858" s="69" t="s">
        <v>4047</v>
      </c>
      <c r="C858" s="67" t="s">
        <v>35</v>
      </c>
      <c r="D858" s="67" t="s">
        <v>36</v>
      </c>
      <c r="E858" s="67" t="s">
        <v>36</v>
      </c>
      <c r="F858" s="67" t="s">
        <v>66</v>
      </c>
      <c r="G858" s="67" t="s">
        <v>37</v>
      </c>
      <c r="H858" s="67" t="s">
        <v>43</v>
      </c>
      <c r="I858" s="67" t="s">
        <v>38</v>
      </c>
      <c r="J858" s="67" t="s">
        <v>40</v>
      </c>
      <c r="K858" s="67" t="s">
        <v>42</v>
      </c>
      <c r="L858" s="67" t="s">
        <v>40</v>
      </c>
      <c r="M858" s="67" t="s">
        <v>39</v>
      </c>
      <c r="N858" s="67" t="s">
        <v>44</v>
      </c>
      <c r="O858" s="67" t="s">
        <v>45</v>
      </c>
      <c r="P858" s="17" t="s">
        <v>420</v>
      </c>
      <c r="Q858" s="17" t="s">
        <v>137</v>
      </c>
      <c r="R858" s="17" t="s">
        <v>421</v>
      </c>
      <c r="S858" s="17" t="s">
        <v>3438</v>
      </c>
      <c r="T858" s="17" t="s">
        <v>422</v>
      </c>
      <c r="U858" s="17" t="s">
        <v>423</v>
      </c>
      <c r="V858" s="17" t="s">
        <v>640</v>
      </c>
      <c r="W858" s="17" t="s">
        <v>4160</v>
      </c>
      <c r="X858" s="17" t="s">
        <v>4048</v>
      </c>
      <c r="Y858" s="17" t="s">
        <v>4273</v>
      </c>
      <c r="Z858" s="17" t="s">
        <v>191</v>
      </c>
      <c r="AA858" s="17" t="s">
        <v>76</v>
      </c>
      <c r="AB858" s="17" t="s">
        <v>3962</v>
      </c>
      <c r="AC858" s="17" t="s">
        <v>36</v>
      </c>
      <c r="AD858" s="17" t="s">
        <v>56</v>
      </c>
      <c r="AE858" s="17" t="s">
        <v>4008</v>
      </c>
      <c r="AF858" s="17"/>
      <c r="AG858" s="17" t="s">
        <v>57</v>
      </c>
      <c r="AH858" s="17" t="s">
        <v>4520</v>
      </c>
      <c r="AI858" s="17" t="s">
        <v>424</v>
      </c>
      <c r="AJ858" s="17" t="s">
        <v>256</v>
      </c>
      <c r="AK858" s="17" t="s">
        <v>425</v>
      </c>
      <c r="AL858" s="17" t="s">
        <v>141</v>
      </c>
      <c r="AM858" s="17" t="s">
        <v>299</v>
      </c>
      <c r="AN858" s="17" t="s">
        <v>641</v>
      </c>
      <c r="AO858" s="17" t="s">
        <v>64</v>
      </c>
      <c r="AP858" s="17" t="s">
        <v>621</v>
      </c>
      <c r="AQ858" s="17"/>
      <c r="AR858" s="17"/>
      <c r="AS858" s="17"/>
    </row>
    <row r="859" spans="1:45" ht="15" customHeight="1" x14ac:dyDescent="0.15">
      <c r="A859" s="13">
        <v>858</v>
      </c>
      <c r="B859" s="69" t="s">
        <v>5339</v>
      </c>
      <c r="C859" s="67" t="s">
        <v>35</v>
      </c>
      <c r="D859" s="67" t="s">
        <v>36</v>
      </c>
      <c r="E859" s="67" t="s">
        <v>36</v>
      </c>
      <c r="F859" s="67" t="s">
        <v>66</v>
      </c>
      <c r="G859" s="67" t="s">
        <v>37</v>
      </c>
      <c r="H859" s="67" t="s">
        <v>43</v>
      </c>
      <c r="I859" s="67" t="s">
        <v>38</v>
      </c>
      <c r="J859" s="67" t="s">
        <v>40</v>
      </c>
      <c r="K859" s="67" t="s">
        <v>42</v>
      </c>
      <c r="L859" s="67" t="s">
        <v>40</v>
      </c>
      <c r="M859" s="67" t="s">
        <v>39</v>
      </c>
      <c r="N859" s="67" t="s">
        <v>44</v>
      </c>
      <c r="O859" s="67" t="s">
        <v>45</v>
      </c>
      <c r="P859" s="17" t="s">
        <v>420</v>
      </c>
      <c r="Q859" s="17" t="s">
        <v>137</v>
      </c>
      <c r="R859" s="17" t="s">
        <v>421</v>
      </c>
      <c r="S859" s="17" t="s">
        <v>3438</v>
      </c>
      <c r="T859" s="17" t="s">
        <v>422</v>
      </c>
      <c r="U859" s="17" t="s">
        <v>423</v>
      </c>
      <c r="V859" s="17" t="s">
        <v>640</v>
      </c>
      <c r="W859" s="17" t="s">
        <v>4160</v>
      </c>
      <c r="X859" s="17" t="s">
        <v>4958</v>
      </c>
      <c r="Y859" s="17" t="s">
        <v>4273</v>
      </c>
      <c r="Z859" s="17" t="s">
        <v>191</v>
      </c>
      <c r="AA859" s="17" t="s">
        <v>76</v>
      </c>
      <c r="AB859" s="17" t="s">
        <v>3962</v>
      </c>
      <c r="AC859" s="17" t="s">
        <v>36</v>
      </c>
      <c r="AD859" s="17" t="s">
        <v>56</v>
      </c>
      <c r="AE859" s="17" t="s">
        <v>4008</v>
      </c>
      <c r="AF859" s="17"/>
      <c r="AG859" s="17" t="s">
        <v>57</v>
      </c>
      <c r="AH859" s="17" t="s">
        <v>4520</v>
      </c>
      <c r="AI859" s="17" t="s">
        <v>424</v>
      </c>
      <c r="AJ859" s="17" t="s">
        <v>256</v>
      </c>
      <c r="AK859" s="17" t="s">
        <v>425</v>
      </c>
      <c r="AL859" s="17" t="s">
        <v>141</v>
      </c>
      <c r="AM859" s="17" t="s">
        <v>299</v>
      </c>
      <c r="AN859" s="17" t="s">
        <v>641</v>
      </c>
      <c r="AO859" s="17" t="s">
        <v>64</v>
      </c>
      <c r="AP859" s="17" t="s">
        <v>621</v>
      </c>
      <c r="AQ859" s="17"/>
      <c r="AR859" s="17"/>
      <c r="AS859" s="17"/>
    </row>
    <row r="860" spans="1:45" ht="15" customHeight="1" x14ac:dyDescent="0.15">
      <c r="A860" s="13">
        <v>859</v>
      </c>
      <c r="B860" s="69" t="s">
        <v>2933</v>
      </c>
      <c r="C860" s="67" t="s">
        <v>35</v>
      </c>
      <c r="D860" s="67" t="s">
        <v>36</v>
      </c>
      <c r="E860" s="67" t="s">
        <v>56</v>
      </c>
      <c r="F860" s="67" t="s">
        <v>36</v>
      </c>
      <c r="G860" s="67" t="s">
        <v>67</v>
      </c>
      <c r="H860" s="67" t="s">
        <v>44</v>
      </c>
      <c r="I860" s="67" t="s">
        <v>44</v>
      </c>
      <c r="J860" s="67" t="s">
        <v>68</v>
      </c>
      <c r="K860" s="67" t="s">
        <v>42</v>
      </c>
      <c r="L860" s="67" t="s">
        <v>88</v>
      </c>
      <c r="M860" s="67" t="s">
        <v>41</v>
      </c>
      <c r="N860" s="67" t="s">
        <v>43</v>
      </c>
      <c r="O860" s="67" t="s">
        <v>45</v>
      </c>
      <c r="P860" s="17" t="s">
        <v>3022</v>
      </c>
      <c r="Q860" s="17" t="s">
        <v>77</v>
      </c>
      <c r="R860" s="17" t="s">
        <v>82</v>
      </c>
      <c r="S860" s="17" t="s">
        <v>95</v>
      </c>
      <c r="T860" s="17" t="s">
        <v>189</v>
      </c>
      <c r="U860" s="17" t="s">
        <v>148</v>
      </c>
      <c r="V860" s="17" t="s">
        <v>331</v>
      </c>
      <c r="W860" s="17"/>
      <c r="X860" s="17" t="s">
        <v>3524</v>
      </c>
      <c r="Y860" s="17" t="s">
        <v>4291</v>
      </c>
      <c r="Z860" s="17" t="s">
        <v>96</v>
      </c>
      <c r="AA860" s="17" t="s">
        <v>76</v>
      </c>
      <c r="AB860" s="17" t="s">
        <v>55</v>
      </c>
      <c r="AC860" s="17" t="s">
        <v>36</v>
      </c>
      <c r="AD860" s="17" t="s">
        <v>56</v>
      </c>
      <c r="AE860" s="17" t="s">
        <v>4003</v>
      </c>
      <c r="AF860" s="17"/>
      <c r="AG860" s="17" t="s">
        <v>103</v>
      </c>
      <c r="AH860" s="17" t="s">
        <v>192</v>
      </c>
      <c r="AI860" s="17" t="s">
        <v>193</v>
      </c>
      <c r="AJ860" s="17" t="s">
        <v>194</v>
      </c>
      <c r="AK860" s="17" t="s">
        <v>193</v>
      </c>
      <c r="AL860" s="17" t="s">
        <v>196</v>
      </c>
      <c r="AM860" s="17" t="s">
        <v>171</v>
      </c>
      <c r="AN860" s="17" t="s">
        <v>334</v>
      </c>
      <c r="AO860" s="17" t="s">
        <v>85</v>
      </c>
      <c r="AP860" s="17" t="s">
        <v>349</v>
      </c>
      <c r="AQ860" s="17"/>
      <c r="AR860" s="17"/>
      <c r="AS860" s="17"/>
    </row>
    <row r="861" spans="1:45" ht="15" customHeight="1" x14ac:dyDescent="0.15">
      <c r="A861" s="13">
        <v>860</v>
      </c>
      <c r="B861" s="69" t="s">
        <v>643</v>
      </c>
      <c r="C861" s="67" t="s">
        <v>35</v>
      </c>
      <c r="D861" s="67" t="s">
        <v>36</v>
      </c>
      <c r="E861" s="67" t="s">
        <v>56</v>
      </c>
      <c r="F861" s="67" t="s">
        <v>36</v>
      </c>
      <c r="G861" s="67" t="s">
        <v>44</v>
      </c>
      <c r="H861" s="67" t="s">
        <v>136</v>
      </c>
      <c r="I861" s="67" t="s">
        <v>41</v>
      </c>
      <c r="J861" s="67" t="s">
        <v>37</v>
      </c>
      <c r="K861" s="67" t="s">
        <v>136</v>
      </c>
      <c r="L861" s="67" t="s">
        <v>43</v>
      </c>
      <c r="M861" s="67" t="s">
        <v>88</v>
      </c>
      <c r="N861" s="67" t="s">
        <v>39</v>
      </c>
      <c r="O861" s="67" t="s">
        <v>45</v>
      </c>
      <c r="P861" s="17" t="s">
        <v>4251</v>
      </c>
      <c r="Q861" s="17" t="s">
        <v>251</v>
      </c>
      <c r="R861" s="17" t="s">
        <v>644</v>
      </c>
      <c r="S861" s="17" t="s">
        <v>291</v>
      </c>
      <c r="T861" s="17" t="s">
        <v>645</v>
      </c>
      <c r="U861" s="17" t="s">
        <v>196</v>
      </c>
      <c r="V861" s="17" t="s">
        <v>307</v>
      </c>
      <c r="W861" s="17" t="s">
        <v>4157</v>
      </c>
      <c r="X861" s="17" t="s">
        <v>3525</v>
      </c>
      <c r="Y861" s="17" t="s">
        <v>4250</v>
      </c>
      <c r="Z861" s="17" t="s">
        <v>75</v>
      </c>
      <c r="AA861" s="17" t="s">
        <v>76</v>
      </c>
      <c r="AB861" s="17" t="s">
        <v>3962</v>
      </c>
      <c r="AC861" s="17" t="s">
        <v>36</v>
      </c>
      <c r="AD861" s="17" t="s">
        <v>56</v>
      </c>
      <c r="AE861" s="17"/>
      <c r="AF861" s="17"/>
      <c r="AG861" s="17" t="s">
        <v>193</v>
      </c>
      <c r="AH861" s="17" t="s">
        <v>396</v>
      </c>
      <c r="AI861" s="17" t="s">
        <v>292</v>
      </c>
      <c r="AJ861" s="17" t="s">
        <v>646</v>
      </c>
      <c r="AK861" s="17" t="s">
        <v>429</v>
      </c>
      <c r="AL861" s="17" t="s">
        <v>194</v>
      </c>
      <c r="AM861" s="17" t="s">
        <v>144</v>
      </c>
      <c r="AN861" s="17" t="s">
        <v>647</v>
      </c>
      <c r="AO861" s="17" t="s">
        <v>322</v>
      </c>
      <c r="AP861" s="17" t="s">
        <v>1721</v>
      </c>
      <c r="AQ861" s="17"/>
      <c r="AR861" s="17"/>
      <c r="AS861" s="17"/>
    </row>
    <row r="862" spans="1:45" ht="15" customHeight="1" x14ac:dyDescent="0.15">
      <c r="A862" s="13">
        <v>861</v>
      </c>
      <c r="B862" s="69" t="s">
        <v>5121</v>
      </c>
      <c r="C862" s="67" t="s">
        <v>35</v>
      </c>
      <c r="D862" s="67" t="s">
        <v>36</v>
      </c>
      <c r="E862" s="67" t="s">
        <v>36</v>
      </c>
      <c r="F862" s="67" t="s">
        <v>36</v>
      </c>
      <c r="G862" s="67" t="s">
        <v>44</v>
      </c>
      <c r="H862" s="67" t="s">
        <v>136</v>
      </c>
      <c r="I862" s="67" t="s">
        <v>41</v>
      </c>
      <c r="J862" s="67" t="s">
        <v>37</v>
      </c>
      <c r="K862" s="67" t="s">
        <v>136</v>
      </c>
      <c r="L862" s="67" t="s">
        <v>43</v>
      </c>
      <c r="M862" s="67" t="s">
        <v>88</v>
      </c>
      <c r="N862" s="67" t="s">
        <v>39</v>
      </c>
      <c r="O862" s="67" t="s">
        <v>45</v>
      </c>
      <c r="P862" s="17" t="s">
        <v>4251</v>
      </c>
      <c r="Q862" s="17" t="s">
        <v>251</v>
      </c>
      <c r="R862" s="17" t="s">
        <v>644</v>
      </c>
      <c r="S862" s="17" t="s">
        <v>291</v>
      </c>
      <c r="T862" s="17" t="s">
        <v>645</v>
      </c>
      <c r="U862" s="17" t="s">
        <v>196</v>
      </c>
      <c r="V862" s="17" t="s">
        <v>307</v>
      </c>
      <c r="W862" s="17" t="s">
        <v>4157</v>
      </c>
      <c r="X862" s="17" t="s">
        <v>5122</v>
      </c>
      <c r="Y862" s="17" t="s">
        <v>4250</v>
      </c>
      <c r="Z862" s="17" t="s">
        <v>75</v>
      </c>
      <c r="AA862" s="17" t="s">
        <v>76</v>
      </c>
      <c r="AB862" s="17" t="s">
        <v>3962</v>
      </c>
      <c r="AC862" s="17" t="s">
        <v>36</v>
      </c>
      <c r="AD862" s="17" t="s">
        <v>56</v>
      </c>
      <c r="AE862" s="17"/>
      <c r="AF862" s="17"/>
      <c r="AG862" s="17" t="s">
        <v>193</v>
      </c>
      <c r="AH862" s="17" t="s">
        <v>396</v>
      </c>
      <c r="AI862" s="17" t="s">
        <v>292</v>
      </c>
      <c r="AJ862" s="17" t="s">
        <v>646</v>
      </c>
      <c r="AK862" s="17" t="s">
        <v>429</v>
      </c>
      <c r="AL862" s="17" t="s">
        <v>194</v>
      </c>
      <c r="AM862" s="17" t="s">
        <v>144</v>
      </c>
      <c r="AN862" s="17" t="s">
        <v>647</v>
      </c>
      <c r="AO862" s="17" t="s">
        <v>322</v>
      </c>
      <c r="AP862" s="17" t="s">
        <v>1721</v>
      </c>
      <c r="AQ862" s="17"/>
      <c r="AR862" s="17"/>
      <c r="AS862" s="17"/>
    </row>
    <row r="863" spans="1:45" ht="15" customHeight="1" x14ac:dyDescent="0.15">
      <c r="A863" s="13">
        <v>862</v>
      </c>
      <c r="B863" s="69" t="s">
        <v>3326</v>
      </c>
      <c r="C863" s="67" t="s">
        <v>35</v>
      </c>
      <c r="D863" s="67" t="s">
        <v>36</v>
      </c>
      <c r="E863" s="67" t="s">
        <v>36</v>
      </c>
      <c r="F863" s="67" t="s">
        <v>36</v>
      </c>
      <c r="G863" s="67" t="s">
        <v>44</v>
      </c>
      <c r="H863" s="67" t="s">
        <v>38</v>
      </c>
      <c r="I863" s="67" t="s">
        <v>41</v>
      </c>
      <c r="J863" s="67" t="s">
        <v>40</v>
      </c>
      <c r="K863" s="67" t="s">
        <v>120</v>
      </c>
      <c r="L863" s="67" t="s">
        <v>136</v>
      </c>
      <c r="M863" s="67" t="s">
        <v>44</v>
      </c>
      <c r="N863" s="67" t="s">
        <v>41</v>
      </c>
      <c r="O863" s="67"/>
      <c r="P863" s="17" t="s">
        <v>658</v>
      </c>
      <c r="Q863" s="17" t="s">
        <v>4521</v>
      </c>
      <c r="R863" s="17" t="s">
        <v>2054</v>
      </c>
      <c r="S863" s="17" t="s">
        <v>4641</v>
      </c>
      <c r="T863" s="17" t="s">
        <v>661</v>
      </c>
      <c r="U863" s="17" t="s">
        <v>2055</v>
      </c>
      <c r="V863" s="17" t="s">
        <v>4656</v>
      </c>
      <c r="W863" s="17"/>
      <c r="X863" s="17" t="s">
        <v>3526</v>
      </c>
      <c r="Y863" s="17" t="s">
        <v>4236</v>
      </c>
      <c r="Z863" s="17" t="s">
        <v>191</v>
      </c>
      <c r="AA863" s="17" t="s">
        <v>54</v>
      </c>
      <c r="AB863" s="17" t="s">
        <v>126</v>
      </c>
      <c r="AC863" s="17" t="s">
        <v>56</v>
      </c>
      <c r="AD863" s="17" t="s">
        <v>56</v>
      </c>
      <c r="AE863" s="17" t="s">
        <v>4003</v>
      </c>
      <c r="AF863" s="17"/>
      <c r="AG863" s="17" t="s">
        <v>287</v>
      </c>
      <c r="AH863" s="17" t="s">
        <v>898</v>
      </c>
      <c r="AI863" s="17" t="s">
        <v>899</v>
      </c>
      <c r="AJ863" s="17" t="s">
        <v>456</v>
      </c>
      <c r="AK863" s="17" t="s">
        <v>258</v>
      </c>
      <c r="AL863" s="17" t="s">
        <v>590</v>
      </c>
      <c r="AM863" s="17" t="s">
        <v>3269</v>
      </c>
      <c r="AN863" s="17" t="s">
        <v>3327</v>
      </c>
      <c r="AO863" s="17" t="s">
        <v>295</v>
      </c>
      <c r="AP863" s="17" t="s">
        <v>1153</v>
      </c>
      <c r="AQ863" s="17"/>
      <c r="AR863" s="17"/>
      <c r="AS863" s="17"/>
    </row>
    <row r="864" spans="1:45" ht="15" customHeight="1" x14ac:dyDescent="0.15">
      <c r="A864" s="13">
        <v>863</v>
      </c>
      <c r="B864" s="69" t="s">
        <v>648</v>
      </c>
      <c r="C864" s="67" t="s">
        <v>35</v>
      </c>
      <c r="D864" s="67" t="s">
        <v>36</v>
      </c>
      <c r="E864" s="67" t="s">
        <v>36</v>
      </c>
      <c r="F864" s="67" t="s">
        <v>56</v>
      </c>
      <c r="G864" s="67" t="s">
        <v>37</v>
      </c>
      <c r="H864" s="67" t="s">
        <v>40</v>
      </c>
      <c r="I864" s="67" t="s">
        <v>67</v>
      </c>
      <c r="J864" s="67" t="s">
        <v>44</v>
      </c>
      <c r="K864" s="67" t="s">
        <v>42</v>
      </c>
      <c r="L864" s="67" t="s">
        <v>40</v>
      </c>
      <c r="M864" s="67" t="s">
        <v>120</v>
      </c>
      <c r="N864" s="67" t="s">
        <v>37</v>
      </c>
      <c r="O864" s="67"/>
      <c r="P864" s="17" t="s">
        <v>649</v>
      </c>
      <c r="Q864" s="17" t="s">
        <v>137</v>
      </c>
      <c r="R864" s="17" t="s">
        <v>650</v>
      </c>
      <c r="S864" s="17" t="s">
        <v>3438</v>
      </c>
      <c r="T864" s="17" t="s">
        <v>264</v>
      </c>
      <c r="U864" s="17" t="s">
        <v>651</v>
      </c>
      <c r="V864" s="17" t="s">
        <v>174</v>
      </c>
      <c r="W864" s="17"/>
      <c r="X864" s="17"/>
      <c r="Y864" s="17" t="s">
        <v>4263</v>
      </c>
      <c r="Z864" s="17" t="s">
        <v>96</v>
      </c>
      <c r="AA864" s="17" t="s">
        <v>76</v>
      </c>
      <c r="AB864" s="17" t="s">
        <v>55</v>
      </c>
      <c r="AC864" s="17" t="s">
        <v>56</v>
      </c>
      <c r="AD864" s="17" t="s">
        <v>56</v>
      </c>
      <c r="AE864" s="17" t="s">
        <v>4049</v>
      </c>
      <c r="AF864" s="17"/>
      <c r="AG864" s="17" t="s">
        <v>57</v>
      </c>
      <c r="AH864" s="17" t="s">
        <v>4520</v>
      </c>
      <c r="AI864" s="17" t="s">
        <v>79</v>
      </c>
      <c r="AJ864" s="17" t="s">
        <v>637</v>
      </c>
      <c r="AK864" s="17" t="s">
        <v>3022</v>
      </c>
      <c r="AL864" s="17" t="s">
        <v>652</v>
      </c>
      <c r="AM864" s="17" t="s">
        <v>175</v>
      </c>
      <c r="AN864" s="17" t="s">
        <v>653</v>
      </c>
      <c r="AO864" s="17" t="s">
        <v>64</v>
      </c>
      <c r="AP864" s="17" t="s">
        <v>85</v>
      </c>
      <c r="AQ864" s="17"/>
      <c r="AR864" s="17"/>
      <c r="AS864" s="17"/>
    </row>
    <row r="865" spans="1:45" ht="15" customHeight="1" x14ac:dyDescent="0.15">
      <c r="A865" s="13">
        <v>864</v>
      </c>
      <c r="B865" s="69" t="s">
        <v>654</v>
      </c>
      <c r="C865" s="67" t="s">
        <v>35</v>
      </c>
      <c r="D865" s="67" t="s">
        <v>36</v>
      </c>
      <c r="E865" s="67" t="s">
        <v>36</v>
      </c>
      <c r="F865" s="67" t="s">
        <v>56</v>
      </c>
      <c r="G865" s="67" t="s">
        <v>40</v>
      </c>
      <c r="H865" s="67" t="s">
        <v>37</v>
      </c>
      <c r="I865" s="67" t="s">
        <v>37</v>
      </c>
      <c r="J865" s="67" t="s">
        <v>67</v>
      </c>
      <c r="K865" s="67" t="s">
        <v>87</v>
      </c>
      <c r="L865" s="67" t="s">
        <v>87</v>
      </c>
      <c r="M865" s="67" t="s">
        <v>44</v>
      </c>
      <c r="N865" s="67" t="s">
        <v>120</v>
      </c>
      <c r="O865" s="67"/>
      <c r="P865" s="17" t="s">
        <v>182</v>
      </c>
      <c r="Q865" s="17" t="s">
        <v>4161</v>
      </c>
      <c r="R865" s="17" t="s">
        <v>49</v>
      </c>
      <c r="S865" s="17" t="s">
        <v>79</v>
      </c>
      <c r="T865" s="17" t="s">
        <v>388</v>
      </c>
      <c r="U865" s="17" t="s">
        <v>57</v>
      </c>
      <c r="V865" s="17" t="s">
        <v>77</v>
      </c>
      <c r="W865" s="17"/>
      <c r="X865" s="17"/>
      <c r="Y865" s="17" t="s">
        <v>4246</v>
      </c>
      <c r="Z865" s="17" t="s">
        <v>53</v>
      </c>
      <c r="AA865" s="17" t="s">
        <v>76</v>
      </c>
      <c r="AB865" s="17" t="s">
        <v>55</v>
      </c>
      <c r="AC865" s="17" t="s">
        <v>56</v>
      </c>
      <c r="AD865" s="17" t="s">
        <v>56</v>
      </c>
      <c r="AE865" s="17" t="s">
        <v>4010</v>
      </c>
      <c r="AF865" s="17"/>
      <c r="AG865" s="17" t="s">
        <v>115</v>
      </c>
      <c r="AH865" s="17" t="s">
        <v>557</v>
      </c>
      <c r="AI865" s="17" t="s">
        <v>307</v>
      </c>
      <c r="AJ865" s="17" t="s">
        <v>89</v>
      </c>
      <c r="AK865" s="17" t="s">
        <v>144</v>
      </c>
      <c r="AL865" s="17" t="s">
        <v>189</v>
      </c>
      <c r="AM865" s="17" t="s">
        <v>95</v>
      </c>
      <c r="AN865" s="17" t="s">
        <v>335</v>
      </c>
      <c r="AO865" s="17" t="s">
        <v>161</v>
      </c>
      <c r="AP865" s="17" t="s">
        <v>64</v>
      </c>
      <c r="AQ865" s="17"/>
      <c r="AR865" s="17"/>
      <c r="AS865" s="17"/>
    </row>
    <row r="866" spans="1:45" ht="15" customHeight="1" x14ac:dyDescent="0.15">
      <c r="A866" s="13">
        <v>865</v>
      </c>
      <c r="B866" s="69" t="s">
        <v>3362</v>
      </c>
      <c r="C866" s="67" t="s">
        <v>35</v>
      </c>
      <c r="D866" s="67" t="s">
        <v>36</v>
      </c>
      <c r="E866" s="67" t="s">
        <v>36</v>
      </c>
      <c r="F866" s="67" t="s">
        <v>56</v>
      </c>
      <c r="G866" s="67" t="s">
        <v>40</v>
      </c>
      <c r="H866" s="67" t="s">
        <v>37</v>
      </c>
      <c r="I866" s="67" t="s">
        <v>37</v>
      </c>
      <c r="J866" s="67" t="s">
        <v>67</v>
      </c>
      <c r="K866" s="67" t="s">
        <v>87</v>
      </c>
      <c r="L866" s="67" t="s">
        <v>87</v>
      </c>
      <c r="M866" s="67" t="s">
        <v>44</v>
      </c>
      <c r="N866" s="67" t="s">
        <v>120</v>
      </c>
      <c r="O866" s="67"/>
      <c r="P866" s="17" t="s">
        <v>3363</v>
      </c>
      <c r="Q866" s="17" t="s">
        <v>4161</v>
      </c>
      <c r="R866" s="17" t="s">
        <v>49</v>
      </c>
      <c r="S866" s="17" t="s">
        <v>79</v>
      </c>
      <c r="T866" s="17" t="s">
        <v>388</v>
      </c>
      <c r="U866" s="17" t="s">
        <v>57</v>
      </c>
      <c r="V866" s="17" t="s">
        <v>77</v>
      </c>
      <c r="W866" s="17" t="s">
        <v>4157</v>
      </c>
      <c r="X866" s="17" t="s">
        <v>3527</v>
      </c>
      <c r="Y866" s="17" t="s">
        <v>4246</v>
      </c>
      <c r="Z866" s="17" t="s">
        <v>53</v>
      </c>
      <c r="AA866" s="17" t="s">
        <v>76</v>
      </c>
      <c r="AB866" s="17" t="s">
        <v>55</v>
      </c>
      <c r="AC866" s="17" t="s">
        <v>56</v>
      </c>
      <c r="AD866" s="17" t="s">
        <v>56</v>
      </c>
      <c r="AE866" s="17" t="s">
        <v>4014</v>
      </c>
      <c r="AF866" s="17"/>
      <c r="AG866" s="17" t="s">
        <v>115</v>
      </c>
      <c r="AH866" s="17" t="s">
        <v>557</v>
      </c>
      <c r="AI866" s="17" t="s">
        <v>307</v>
      </c>
      <c r="AJ866" s="17" t="s">
        <v>89</v>
      </c>
      <c r="AK866" s="17" t="s">
        <v>144</v>
      </c>
      <c r="AL866" s="17" t="s">
        <v>189</v>
      </c>
      <c r="AM866" s="17" t="s">
        <v>95</v>
      </c>
      <c r="AN866" s="17" t="s">
        <v>335</v>
      </c>
      <c r="AO866" s="17" t="s">
        <v>161</v>
      </c>
      <c r="AP866" s="17" t="s">
        <v>64</v>
      </c>
      <c r="AQ866"/>
      <c r="AR866"/>
      <c r="AS866" s="17"/>
    </row>
    <row r="867" spans="1:45" ht="15" customHeight="1" x14ac:dyDescent="0.15">
      <c r="A867" s="13">
        <v>866</v>
      </c>
      <c r="B867" s="69" t="s">
        <v>655</v>
      </c>
      <c r="C867" s="67" t="s">
        <v>35</v>
      </c>
      <c r="D867" s="67" t="s">
        <v>36</v>
      </c>
      <c r="E867" s="67" t="s">
        <v>56</v>
      </c>
      <c r="F867" s="67" t="s">
        <v>56</v>
      </c>
      <c r="G867" s="67" t="s">
        <v>44</v>
      </c>
      <c r="H867" s="67" t="s">
        <v>44</v>
      </c>
      <c r="I867" s="67" t="s">
        <v>67</v>
      </c>
      <c r="J867" s="67" t="s">
        <v>40</v>
      </c>
      <c r="K867" s="67" t="s">
        <v>41</v>
      </c>
      <c r="L867" s="67" t="s">
        <v>68</v>
      </c>
      <c r="M867" s="67" t="s">
        <v>44</v>
      </c>
      <c r="N867" s="67" t="s">
        <v>41</v>
      </c>
      <c r="O867" s="67"/>
      <c r="P867" s="17" t="s">
        <v>71</v>
      </c>
      <c r="Q867" s="17" t="s">
        <v>3345</v>
      </c>
      <c r="R867" s="17" t="s">
        <v>3022</v>
      </c>
      <c r="S867" s="17" t="s">
        <v>81</v>
      </c>
      <c r="T867" s="17" t="s">
        <v>82</v>
      </c>
      <c r="U867" s="17" t="s">
        <v>77</v>
      </c>
      <c r="V867" s="17" t="s">
        <v>79</v>
      </c>
      <c r="W867" s="17"/>
      <c r="X867" s="17"/>
      <c r="Y867" s="17" t="s">
        <v>4292</v>
      </c>
      <c r="Z867" s="17" t="s">
        <v>96</v>
      </c>
      <c r="AA867" s="17" t="s">
        <v>76</v>
      </c>
      <c r="AB867" s="17" t="s">
        <v>55</v>
      </c>
      <c r="AC867" s="17" t="s">
        <v>56</v>
      </c>
      <c r="AD867" s="17" t="s">
        <v>36</v>
      </c>
      <c r="AE867" s="17"/>
      <c r="AF867" s="17"/>
      <c r="AG867" s="17" t="s">
        <v>158</v>
      </c>
      <c r="AH867" s="17" t="s">
        <v>159</v>
      </c>
      <c r="AI867" s="17" t="s">
        <v>148</v>
      </c>
      <c r="AJ867" s="17" t="s">
        <v>80</v>
      </c>
      <c r="AK867" s="17" t="s">
        <v>95</v>
      </c>
      <c r="AL867" s="17" t="s">
        <v>189</v>
      </c>
      <c r="AM867" s="17" t="s">
        <v>115</v>
      </c>
      <c r="AN867" s="17" t="s">
        <v>4639</v>
      </c>
      <c r="AO867" s="17" t="s">
        <v>349</v>
      </c>
      <c r="AP867" s="17" t="s">
        <v>85</v>
      </c>
      <c r="AQ867" s="17"/>
      <c r="AR867" s="17"/>
      <c r="AS867" s="17"/>
    </row>
    <row r="868" spans="1:45" ht="15" customHeight="1" x14ac:dyDescent="0.15">
      <c r="A868" s="13">
        <v>867</v>
      </c>
      <c r="B868" s="69" t="s">
        <v>4784</v>
      </c>
      <c r="C868" s="67" t="s">
        <v>35</v>
      </c>
      <c r="D868" s="67" t="s">
        <v>36</v>
      </c>
      <c r="E868" s="67" t="s">
        <v>36</v>
      </c>
      <c r="F868" s="67" t="s">
        <v>56</v>
      </c>
      <c r="G868" s="67" t="s">
        <v>67</v>
      </c>
      <c r="H868" s="67" t="s">
        <v>68</v>
      </c>
      <c r="I868" s="67" t="s">
        <v>120</v>
      </c>
      <c r="J868" s="67" t="s">
        <v>44</v>
      </c>
      <c r="K868" s="67" t="s">
        <v>44</v>
      </c>
      <c r="L868" s="67" t="s">
        <v>44</v>
      </c>
      <c r="M868" s="67" t="s">
        <v>87</v>
      </c>
      <c r="N868" s="67" t="s">
        <v>136</v>
      </c>
      <c r="O868" s="67"/>
      <c r="P868" s="17" t="s">
        <v>2144</v>
      </c>
      <c r="Q868" s="17" t="s">
        <v>3343</v>
      </c>
      <c r="R868" s="17" t="s">
        <v>970</v>
      </c>
      <c r="S868" s="17" t="s">
        <v>77</v>
      </c>
      <c r="T868" s="17" t="s">
        <v>626</v>
      </c>
      <c r="U868" s="17" t="s">
        <v>916</v>
      </c>
      <c r="V868" s="17" t="s">
        <v>1815</v>
      </c>
      <c r="W868" s="17"/>
      <c r="X868" s="17" t="s">
        <v>4785</v>
      </c>
      <c r="Y868" s="17" t="s">
        <v>4231</v>
      </c>
      <c r="Z868" s="17" t="s">
        <v>191</v>
      </c>
      <c r="AA868" s="17" t="s">
        <v>54</v>
      </c>
      <c r="AB868" s="17" t="s">
        <v>55</v>
      </c>
      <c r="AC868" s="17" t="s">
        <v>56</v>
      </c>
      <c r="AD868" s="17" t="s">
        <v>56</v>
      </c>
      <c r="AE868" s="17" t="s">
        <v>4786</v>
      </c>
      <c r="AF868" s="17"/>
      <c r="AG868" s="17" t="s">
        <v>95</v>
      </c>
      <c r="AH868" s="17" t="s">
        <v>204</v>
      </c>
      <c r="AI868" s="17" t="s">
        <v>171</v>
      </c>
      <c r="AJ868" s="17" t="s">
        <v>193</v>
      </c>
      <c r="AK868" s="17" t="s">
        <v>972</v>
      </c>
      <c r="AL868" s="17" t="s">
        <v>496</v>
      </c>
      <c r="AM868" s="17" t="s">
        <v>780</v>
      </c>
      <c r="AN868" s="17" t="s">
        <v>645</v>
      </c>
      <c r="AO868" s="17" t="s">
        <v>85</v>
      </c>
      <c r="AP868" s="17" t="s">
        <v>975</v>
      </c>
      <c r="AQ868" s="17"/>
      <c r="AR868" s="17"/>
      <c r="AS868" s="17"/>
    </row>
    <row r="869" spans="1:45" ht="15" customHeight="1" x14ac:dyDescent="0.15">
      <c r="A869" s="13">
        <v>868</v>
      </c>
      <c r="B869" s="69" t="s">
        <v>3242</v>
      </c>
      <c r="C869" s="67" t="s">
        <v>35</v>
      </c>
      <c r="D869" s="67" t="s">
        <v>56</v>
      </c>
      <c r="E869" s="67" t="s">
        <v>56</v>
      </c>
      <c r="F869" s="67" t="s">
        <v>36</v>
      </c>
      <c r="G869" s="67" t="s">
        <v>200</v>
      </c>
      <c r="H869" s="67" t="s">
        <v>41</v>
      </c>
      <c r="I869" s="67" t="s">
        <v>43</v>
      </c>
      <c r="J869" s="67" t="s">
        <v>67</v>
      </c>
      <c r="K869" s="67" t="s">
        <v>37</v>
      </c>
      <c r="L869" s="67" t="s">
        <v>37</v>
      </c>
      <c r="M869" s="67" t="s">
        <v>43</v>
      </c>
      <c r="N869" s="67" t="s">
        <v>88</v>
      </c>
      <c r="O869" s="67"/>
      <c r="P869" s="17" t="s">
        <v>1534</v>
      </c>
      <c r="Q869" s="17" t="s">
        <v>4760</v>
      </c>
      <c r="R869" s="17" t="s">
        <v>1536</v>
      </c>
      <c r="S869" s="17" t="s">
        <v>674</v>
      </c>
      <c r="T869" s="17" t="s">
        <v>562</v>
      </c>
      <c r="U869" s="17" t="s">
        <v>1319</v>
      </c>
      <c r="V869" s="17" t="s">
        <v>2317</v>
      </c>
      <c r="W869" s="17"/>
      <c r="X869" s="17"/>
      <c r="Y869" s="17" t="s">
        <v>4243</v>
      </c>
      <c r="Z869" s="17" t="s">
        <v>191</v>
      </c>
      <c r="AA869" s="17" t="s">
        <v>76</v>
      </c>
      <c r="AB869" s="17" t="s">
        <v>55</v>
      </c>
      <c r="AC869" s="17" t="s">
        <v>36</v>
      </c>
      <c r="AD869" s="17" t="s">
        <v>36</v>
      </c>
      <c r="AE869" s="17"/>
      <c r="AF869" s="17"/>
      <c r="AG869" s="17" t="s">
        <v>1642</v>
      </c>
      <c r="AH869" s="17" t="s">
        <v>144</v>
      </c>
      <c r="AI869" s="17" t="s">
        <v>3346</v>
      </c>
      <c r="AJ869" s="17" t="s">
        <v>144</v>
      </c>
      <c r="AK869" s="17" t="s">
        <v>4503</v>
      </c>
      <c r="AL869" s="17" t="s">
        <v>3243</v>
      </c>
      <c r="AM869" s="17" t="s">
        <v>77</v>
      </c>
      <c r="AN869" s="17" t="s">
        <v>3244</v>
      </c>
      <c r="AO869" s="17" t="s">
        <v>1166</v>
      </c>
      <c r="AP869" s="17" t="s">
        <v>1047</v>
      </c>
      <c r="AQ869" s="17"/>
      <c r="AR869" s="17"/>
      <c r="AS869" s="17"/>
    </row>
    <row r="870" spans="1:45" ht="15" customHeight="1" x14ac:dyDescent="0.15">
      <c r="A870" s="13">
        <v>869</v>
      </c>
      <c r="B870" t="s">
        <v>4902</v>
      </c>
      <c r="C870" s="184" t="s">
        <v>35</v>
      </c>
      <c r="D870" s="184" t="s">
        <v>36</v>
      </c>
      <c r="E870" s="184" t="s">
        <v>36</v>
      </c>
      <c r="F870" s="184" t="s">
        <v>36</v>
      </c>
      <c r="G870" s="184" t="s">
        <v>37</v>
      </c>
      <c r="H870" s="184" t="s">
        <v>40</v>
      </c>
      <c r="I870" s="184" t="s">
        <v>67</v>
      </c>
      <c r="J870" s="184" t="s">
        <v>136</v>
      </c>
      <c r="K870" s="184" t="s">
        <v>42</v>
      </c>
      <c r="L870" s="184" t="s">
        <v>39</v>
      </c>
      <c r="M870" s="184" t="s">
        <v>44</v>
      </c>
      <c r="N870" s="184" t="s">
        <v>40</v>
      </c>
      <c r="O870" s="184" t="s">
        <v>45</v>
      </c>
      <c r="P870" t="s">
        <v>227</v>
      </c>
      <c r="Q870" t="s">
        <v>137</v>
      </c>
      <c r="R870" t="s">
        <v>244</v>
      </c>
      <c r="S870" t="s">
        <v>3438</v>
      </c>
      <c r="T870" t="s">
        <v>4647</v>
      </c>
      <c r="U870" t="s">
        <v>214</v>
      </c>
      <c r="V870" t="s">
        <v>3433</v>
      </c>
      <c r="W870" t="s">
        <v>4160</v>
      </c>
      <c r="X870" t="s">
        <v>4183</v>
      </c>
      <c r="Y870" t="s">
        <v>4761</v>
      </c>
      <c r="Z870" t="s">
        <v>75</v>
      </c>
      <c r="AA870" t="s">
        <v>76</v>
      </c>
      <c r="AB870" t="s">
        <v>126</v>
      </c>
      <c r="AC870" t="s">
        <v>56</v>
      </c>
      <c r="AD870" t="s">
        <v>56</v>
      </c>
      <c r="AE870" t="s">
        <v>4008</v>
      </c>
      <c r="AF870"/>
      <c r="AG870" t="s">
        <v>57</v>
      </c>
      <c r="AH870" t="s">
        <v>4520</v>
      </c>
      <c r="AI870" t="s">
        <v>4161</v>
      </c>
      <c r="AJ870" t="s">
        <v>3760</v>
      </c>
      <c r="AK870" t="s">
        <v>4184</v>
      </c>
      <c r="AL870" t="s">
        <v>4251</v>
      </c>
      <c r="AM870" t="s">
        <v>2879</v>
      </c>
      <c r="AN870" t="s">
        <v>216</v>
      </c>
      <c r="AO870" t="s">
        <v>64</v>
      </c>
      <c r="AP870" t="s">
        <v>85</v>
      </c>
      <c r="AQ870" s="17"/>
      <c r="AR870" s="17"/>
      <c r="AS870" s="17"/>
    </row>
    <row r="871" spans="1:45" ht="15" customHeight="1" x14ac:dyDescent="0.15">
      <c r="A871" s="13">
        <v>870</v>
      </c>
      <c r="B871" s="69" t="s">
        <v>4181</v>
      </c>
      <c r="C871" s="67" t="s">
        <v>35</v>
      </c>
      <c r="D871" s="67" t="s">
        <v>36</v>
      </c>
      <c r="E871" s="67" t="s">
        <v>36</v>
      </c>
      <c r="F871" s="67" t="s">
        <v>36</v>
      </c>
      <c r="G871" s="67" t="s">
        <v>37</v>
      </c>
      <c r="H871" s="67" t="s">
        <v>40</v>
      </c>
      <c r="I871" s="67" t="s">
        <v>67</v>
      </c>
      <c r="J871" s="67" t="s">
        <v>136</v>
      </c>
      <c r="K871" s="67" t="s">
        <v>42</v>
      </c>
      <c r="L871" s="67" t="s">
        <v>39</v>
      </c>
      <c r="M871" s="67" t="s">
        <v>44</v>
      </c>
      <c r="N871" s="67" t="s">
        <v>40</v>
      </c>
      <c r="O871" s="67" t="s">
        <v>45</v>
      </c>
      <c r="P871" s="17" t="s">
        <v>227</v>
      </c>
      <c r="Q871" s="17" t="s">
        <v>137</v>
      </c>
      <c r="R871" s="17" t="s">
        <v>244</v>
      </c>
      <c r="S871" s="17" t="s">
        <v>3438</v>
      </c>
      <c r="T871" s="17" t="s">
        <v>4647</v>
      </c>
      <c r="U871" s="17" t="s">
        <v>214</v>
      </c>
      <c r="V871" s="17" t="s">
        <v>3433</v>
      </c>
      <c r="W871" s="17" t="s">
        <v>4160</v>
      </c>
      <c r="X871" s="17" t="s">
        <v>4183</v>
      </c>
      <c r="Y871" s="17" t="s">
        <v>4761</v>
      </c>
      <c r="Z871" s="17" t="s">
        <v>75</v>
      </c>
      <c r="AA871" s="17" t="s">
        <v>76</v>
      </c>
      <c r="AB871" s="17" t="s">
        <v>126</v>
      </c>
      <c r="AC871" s="17" t="s">
        <v>56</v>
      </c>
      <c r="AD871" s="17" t="s">
        <v>56</v>
      </c>
      <c r="AE871" s="17" t="s">
        <v>4008</v>
      </c>
      <c r="AF871" s="17"/>
      <c r="AG871" s="17" t="s">
        <v>57</v>
      </c>
      <c r="AH871" s="17" t="s">
        <v>4520</v>
      </c>
      <c r="AI871" s="17" t="s">
        <v>4161</v>
      </c>
      <c r="AJ871" s="17" t="s">
        <v>3760</v>
      </c>
      <c r="AK871" s="17" t="s">
        <v>4184</v>
      </c>
      <c r="AL871" s="17" t="s">
        <v>4251</v>
      </c>
      <c r="AM871" s="17" t="s">
        <v>2879</v>
      </c>
      <c r="AN871" s="17" t="s">
        <v>216</v>
      </c>
      <c r="AO871" s="17" t="s">
        <v>64</v>
      </c>
      <c r="AP871" s="17" t="s">
        <v>85</v>
      </c>
      <c r="AQ871" s="17"/>
      <c r="AR871" s="17"/>
      <c r="AS871" s="17"/>
    </row>
    <row r="872" spans="1:45" ht="15" customHeight="1" x14ac:dyDescent="0.15">
      <c r="A872" s="13">
        <v>871</v>
      </c>
      <c r="B872" s="69" t="s">
        <v>3971</v>
      </c>
      <c r="C872" s="67" t="s">
        <v>35</v>
      </c>
      <c r="D872" s="67" t="s">
        <v>36</v>
      </c>
      <c r="E872" s="67" t="s">
        <v>36</v>
      </c>
      <c r="F872" s="67" t="s">
        <v>56</v>
      </c>
      <c r="G872" s="67" t="s">
        <v>37</v>
      </c>
      <c r="H872" s="67" t="s">
        <v>41</v>
      </c>
      <c r="I872" s="67" t="s">
        <v>39</v>
      </c>
      <c r="J872" s="67" t="s">
        <v>120</v>
      </c>
      <c r="K872" s="67" t="s">
        <v>88</v>
      </c>
      <c r="L872" s="67" t="s">
        <v>88</v>
      </c>
      <c r="M872" s="67" t="s">
        <v>42</v>
      </c>
      <c r="N872" s="67" t="s">
        <v>136</v>
      </c>
      <c r="O872" s="67"/>
      <c r="P872" s="17" t="s">
        <v>307</v>
      </c>
      <c r="Q872" s="17" t="s">
        <v>144</v>
      </c>
      <c r="R872" s="17" t="s">
        <v>586</v>
      </c>
      <c r="S872" s="17" t="s">
        <v>411</v>
      </c>
      <c r="T872" s="17" t="s">
        <v>196</v>
      </c>
      <c r="U872" s="17" t="s">
        <v>376</v>
      </c>
      <c r="V872" s="17" t="s">
        <v>690</v>
      </c>
      <c r="W872" s="17" t="s">
        <v>4157</v>
      </c>
      <c r="X872" s="17" t="s">
        <v>3972</v>
      </c>
      <c r="Y872" s="17" t="s">
        <v>4230</v>
      </c>
      <c r="Z872" s="17" t="s">
        <v>53</v>
      </c>
      <c r="AA872" s="17" t="s">
        <v>76</v>
      </c>
      <c r="AB872" s="17" t="s">
        <v>3962</v>
      </c>
      <c r="AC872" s="17" t="s">
        <v>56</v>
      </c>
      <c r="AD872" s="17" t="s">
        <v>36</v>
      </c>
      <c r="AE872" s="17" t="s">
        <v>4014</v>
      </c>
      <c r="AF872" s="17"/>
      <c r="AG872" s="17" t="s">
        <v>131</v>
      </c>
      <c r="AH872" s="17" t="s">
        <v>1266</v>
      </c>
      <c r="AI872" s="17" t="s">
        <v>429</v>
      </c>
      <c r="AJ872" s="17" t="s">
        <v>831</v>
      </c>
      <c r="AK872" s="17" t="s">
        <v>832</v>
      </c>
      <c r="AL872" s="17" t="s">
        <v>240</v>
      </c>
      <c r="AM872" s="17" t="s">
        <v>279</v>
      </c>
      <c r="AN872" s="17" t="s">
        <v>1053</v>
      </c>
      <c r="AO872" s="17" t="s">
        <v>560</v>
      </c>
      <c r="AP872" s="17" t="s">
        <v>1170</v>
      </c>
      <c r="AQ872" s="17"/>
      <c r="AR872" s="17"/>
      <c r="AS872" s="17"/>
    </row>
    <row r="873" spans="1:45" ht="15" customHeight="1" x14ac:dyDescent="0.15">
      <c r="A873" s="13">
        <v>872</v>
      </c>
      <c r="B873" s="69" t="s">
        <v>656</v>
      </c>
      <c r="C873" s="67" t="s">
        <v>35</v>
      </c>
      <c r="D873" s="67" t="s">
        <v>36</v>
      </c>
      <c r="E873" s="67" t="s">
        <v>36</v>
      </c>
      <c r="F873" s="67" t="s">
        <v>56</v>
      </c>
      <c r="G873" s="67" t="s">
        <v>44</v>
      </c>
      <c r="H873" s="67" t="s">
        <v>40</v>
      </c>
      <c r="I873" s="67" t="s">
        <v>38</v>
      </c>
      <c r="J873" s="67" t="s">
        <v>136</v>
      </c>
      <c r="K873" s="67" t="s">
        <v>38</v>
      </c>
      <c r="L873" s="67" t="s">
        <v>43</v>
      </c>
      <c r="M873" s="67" t="s">
        <v>43</v>
      </c>
      <c r="N873" s="67" t="s">
        <v>88</v>
      </c>
      <c r="O873" s="67"/>
      <c r="P873" s="17" t="s">
        <v>657</v>
      </c>
      <c r="Q873" s="17" t="s">
        <v>658</v>
      </c>
      <c r="R873" s="17" t="s">
        <v>571</v>
      </c>
      <c r="S873" s="17" t="s">
        <v>4521</v>
      </c>
      <c r="T873" s="17" t="s">
        <v>659</v>
      </c>
      <c r="U873" s="17" t="s">
        <v>572</v>
      </c>
      <c r="V873" s="17" t="s">
        <v>660</v>
      </c>
      <c r="W873" s="17"/>
      <c r="X873" s="17"/>
      <c r="Y873" s="17" t="s">
        <v>4246</v>
      </c>
      <c r="Z873" s="17" t="s">
        <v>75</v>
      </c>
      <c r="AA873" s="17" t="s">
        <v>54</v>
      </c>
      <c r="AB873" s="17" t="s">
        <v>126</v>
      </c>
      <c r="AC873" s="17" t="s">
        <v>56</v>
      </c>
      <c r="AD873" s="17" t="s">
        <v>56</v>
      </c>
      <c r="AE873" s="17"/>
      <c r="AF873" s="17"/>
      <c r="AG873" s="17" t="s">
        <v>4641</v>
      </c>
      <c r="AH873" s="17" t="s">
        <v>661</v>
      </c>
      <c r="AI873" s="17" t="s">
        <v>79</v>
      </c>
      <c r="AJ873" s="17" t="s">
        <v>3892</v>
      </c>
      <c r="AK873" s="17" t="s">
        <v>662</v>
      </c>
      <c r="AL873" s="17" t="s">
        <v>176</v>
      </c>
      <c r="AM873" s="17" t="s">
        <v>663</v>
      </c>
      <c r="AN873" s="17" t="s">
        <v>664</v>
      </c>
      <c r="AO873" s="17" t="s">
        <v>295</v>
      </c>
      <c r="AP873" s="17" t="s">
        <v>1620</v>
      </c>
      <c r="AQ873" s="17">
        <v>0</v>
      </c>
      <c r="AR873" s="17">
        <v>0</v>
      </c>
      <c r="AS873" s="17"/>
    </row>
    <row r="874" spans="1:45" ht="15" customHeight="1" x14ac:dyDescent="0.15">
      <c r="A874" s="13">
        <v>873</v>
      </c>
      <c r="B874" s="69" t="s">
        <v>2959</v>
      </c>
      <c r="C874" s="67" t="s">
        <v>35</v>
      </c>
      <c r="D874" s="67" t="s">
        <v>36</v>
      </c>
      <c r="E874" s="67" t="s">
        <v>36</v>
      </c>
      <c r="F874" s="67" t="s">
        <v>66</v>
      </c>
      <c r="G874" s="67" t="s">
        <v>41</v>
      </c>
      <c r="H874" s="67" t="s">
        <v>41</v>
      </c>
      <c r="I874" s="67" t="s">
        <v>67</v>
      </c>
      <c r="J874" s="67" t="s">
        <v>40</v>
      </c>
      <c r="K874" s="67" t="s">
        <v>136</v>
      </c>
      <c r="L874" s="67" t="s">
        <v>43</v>
      </c>
      <c r="M874" s="67" t="s">
        <v>44</v>
      </c>
      <c r="N874" s="67" t="s">
        <v>38</v>
      </c>
      <c r="O874" s="67" t="s">
        <v>45</v>
      </c>
      <c r="P874" s="17" t="s">
        <v>669</v>
      </c>
      <c r="Q874" s="17" t="s">
        <v>562</v>
      </c>
      <c r="R874" s="17" t="s">
        <v>3022</v>
      </c>
      <c r="S874" s="17" t="s">
        <v>3346</v>
      </c>
      <c r="T874" s="17" t="s">
        <v>644</v>
      </c>
      <c r="U874" s="17" t="s">
        <v>77</v>
      </c>
      <c r="V874" s="17" t="s">
        <v>79</v>
      </c>
      <c r="W874" s="17"/>
      <c r="X874" s="17"/>
      <c r="Y874" s="17" t="s">
        <v>4231</v>
      </c>
      <c r="Z874" s="17" t="s">
        <v>53</v>
      </c>
      <c r="AA874" s="17" t="s">
        <v>76</v>
      </c>
      <c r="AB874" s="17" t="s">
        <v>126</v>
      </c>
      <c r="AC874" s="17" t="s">
        <v>56</v>
      </c>
      <c r="AD874" s="17" t="s">
        <v>56</v>
      </c>
      <c r="AE874" s="17"/>
      <c r="AF874" s="17"/>
      <c r="AG874" s="17" t="s">
        <v>202</v>
      </c>
      <c r="AH874" s="17" t="s">
        <v>338</v>
      </c>
      <c r="AI874" s="17" t="s">
        <v>196</v>
      </c>
      <c r="AJ874" s="17" t="s">
        <v>589</v>
      </c>
      <c r="AK874" s="17" t="s">
        <v>95</v>
      </c>
      <c r="AL874" s="17" t="s">
        <v>189</v>
      </c>
      <c r="AM874" s="17" t="s">
        <v>115</v>
      </c>
      <c r="AN874" s="17" t="s">
        <v>410</v>
      </c>
      <c r="AO874" s="17" t="s">
        <v>209</v>
      </c>
      <c r="AP874" s="17" t="s">
        <v>85</v>
      </c>
      <c r="AQ874" s="17"/>
      <c r="AR874" s="17"/>
      <c r="AS874" s="17"/>
    </row>
    <row r="875" spans="1:45" ht="15" customHeight="1" x14ac:dyDescent="0.15">
      <c r="A875" s="13">
        <v>874</v>
      </c>
      <c r="B875" s="69" t="s">
        <v>3831</v>
      </c>
      <c r="C875" s="67" t="s">
        <v>35</v>
      </c>
      <c r="D875" s="67" t="s">
        <v>36</v>
      </c>
      <c r="E875" s="67" t="s">
        <v>36</v>
      </c>
      <c r="F875" s="67" t="s">
        <v>66</v>
      </c>
      <c r="G875" s="67" t="s">
        <v>41</v>
      </c>
      <c r="H875" s="67" t="s">
        <v>41</v>
      </c>
      <c r="I875" s="67" t="s">
        <v>67</v>
      </c>
      <c r="J875" s="67" t="s">
        <v>40</v>
      </c>
      <c r="K875" s="67" t="s">
        <v>136</v>
      </c>
      <c r="L875" s="67" t="s">
        <v>43</v>
      </c>
      <c r="M875" s="67" t="s">
        <v>44</v>
      </c>
      <c r="N875" s="67" t="s">
        <v>38</v>
      </c>
      <c r="O875" s="67" t="s">
        <v>45</v>
      </c>
      <c r="P875" s="17" t="s">
        <v>669</v>
      </c>
      <c r="Q875" s="17" t="s">
        <v>562</v>
      </c>
      <c r="R875" s="17" t="s">
        <v>3022</v>
      </c>
      <c r="S875" s="17" t="s">
        <v>3346</v>
      </c>
      <c r="T875" s="17" t="s">
        <v>644</v>
      </c>
      <c r="U875" s="17" t="s">
        <v>77</v>
      </c>
      <c r="V875" s="17" t="s">
        <v>79</v>
      </c>
      <c r="W875" s="17" t="s">
        <v>4159</v>
      </c>
      <c r="X875" s="17"/>
      <c r="Y875" s="17" t="s">
        <v>4231</v>
      </c>
      <c r="Z875" s="17" t="s">
        <v>53</v>
      </c>
      <c r="AA875" s="17" t="s">
        <v>76</v>
      </c>
      <c r="AB875" s="17" t="s">
        <v>126</v>
      </c>
      <c r="AC875" s="17" t="s">
        <v>56</v>
      </c>
      <c r="AD875" s="17" t="s">
        <v>36</v>
      </c>
      <c r="AE875" s="17" t="s">
        <v>4005</v>
      </c>
      <c r="AF875" s="17"/>
      <c r="AG875" s="17" t="s">
        <v>202</v>
      </c>
      <c r="AH875" s="17" t="s">
        <v>338</v>
      </c>
      <c r="AI875" s="17" t="s">
        <v>196</v>
      </c>
      <c r="AJ875" s="17" t="s">
        <v>589</v>
      </c>
      <c r="AK875" s="17" t="s">
        <v>95</v>
      </c>
      <c r="AL875" s="17" t="s">
        <v>189</v>
      </c>
      <c r="AM875" s="17" t="s">
        <v>115</v>
      </c>
      <c r="AN875" s="17" t="s">
        <v>410</v>
      </c>
      <c r="AO875" s="17" t="s">
        <v>209</v>
      </c>
      <c r="AP875" s="17" t="s">
        <v>85</v>
      </c>
      <c r="AQ875" s="17"/>
      <c r="AR875" s="17"/>
      <c r="AS875" s="17"/>
    </row>
    <row r="876" spans="1:45" ht="15" customHeight="1" x14ac:dyDescent="0.15">
      <c r="A876" s="13">
        <v>875</v>
      </c>
      <c r="B876" s="69" t="s">
        <v>665</v>
      </c>
      <c r="C876" s="67" t="s">
        <v>35</v>
      </c>
      <c r="D876" s="67" t="s">
        <v>36</v>
      </c>
      <c r="E876" s="67" t="s">
        <v>36</v>
      </c>
      <c r="F876" s="67" t="s">
        <v>66</v>
      </c>
      <c r="G876" s="67" t="s">
        <v>41</v>
      </c>
      <c r="H876" s="67" t="s">
        <v>38</v>
      </c>
      <c r="I876" s="67" t="s">
        <v>42</v>
      </c>
      <c r="J876" s="67" t="s">
        <v>67</v>
      </c>
      <c r="K876" s="67" t="s">
        <v>67</v>
      </c>
      <c r="L876" s="67" t="s">
        <v>44</v>
      </c>
      <c r="M876" s="67" t="s">
        <v>37</v>
      </c>
      <c r="N876" s="67" t="s">
        <v>44</v>
      </c>
      <c r="O876" s="67"/>
      <c r="P876" s="17" t="s">
        <v>666</v>
      </c>
      <c r="Q876" s="17" t="s">
        <v>667</v>
      </c>
      <c r="R876" s="17" t="s">
        <v>668</v>
      </c>
      <c r="S876" s="17" t="s">
        <v>669</v>
      </c>
      <c r="T876" s="17" t="s">
        <v>670</v>
      </c>
      <c r="U876" s="17" t="s">
        <v>266</v>
      </c>
      <c r="V876" s="17" t="s">
        <v>3151</v>
      </c>
      <c r="W876" s="17" t="s">
        <v>4158</v>
      </c>
      <c r="X876" s="17"/>
      <c r="Y876" s="17" t="s">
        <v>4233</v>
      </c>
      <c r="Z876" s="17" t="s">
        <v>53</v>
      </c>
      <c r="AA876" s="17" t="s">
        <v>76</v>
      </c>
      <c r="AB876" s="17" t="s">
        <v>3962</v>
      </c>
      <c r="AC876" s="17" t="s">
        <v>56</v>
      </c>
      <c r="AD876" s="17" t="s">
        <v>56</v>
      </c>
      <c r="AE876" s="17"/>
      <c r="AF876" s="17"/>
      <c r="AG876" s="17" t="s">
        <v>562</v>
      </c>
      <c r="AH876" s="17" t="s">
        <v>77</v>
      </c>
      <c r="AI876" s="17" t="s">
        <v>4519</v>
      </c>
      <c r="AJ876" s="17" t="s">
        <v>671</v>
      </c>
      <c r="AK876" s="17" t="s">
        <v>270</v>
      </c>
      <c r="AL876" s="17" t="s">
        <v>408</v>
      </c>
      <c r="AM876" s="17" t="s">
        <v>3022</v>
      </c>
      <c r="AN876" s="17" t="s">
        <v>672</v>
      </c>
      <c r="AO876" s="17" t="s">
        <v>209</v>
      </c>
      <c r="AP876" s="17" t="s">
        <v>418</v>
      </c>
      <c r="AQ876" s="17"/>
      <c r="AR876" s="17"/>
      <c r="AS876" s="17"/>
    </row>
    <row r="877" spans="1:45" ht="15" customHeight="1" x14ac:dyDescent="0.15">
      <c r="A877" s="13">
        <v>876</v>
      </c>
      <c r="B877" s="69" t="s">
        <v>5246</v>
      </c>
      <c r="C877" s="67" t="s">
        <v>35</v>
      </c>
      <c r="D877" s="67" t="s">
        <v>36</v>
      </c>
      <c r="E877" s="67" t="s">
        <v>36</v>
      </c>
      <c r="F877" s="67" t="s">
        <v>36</v>
      </c>
      <c r="G877" s="67" t="s">
        <v>42</v>
      </c>
      <c r="H877" s="67" t="s">
        <v>88</v>
      </c>
      <c r="I877" s="67" t="s">
        <v>43</v>
      </c>
      <c r="J877" s="67" t="s">
        <v>136</v>
      </c>
      <c r="K877" s="67" t="s">
        <v>88</v>
      </c>
      <c r="L877" s="67" t="s">
        <v>88</v>
      </c>
      <c r="M877" s="67" t="s">
        <v>41</v>
      </c>
      <c r="N877" s="67" t="s">
        <v>41</v>
      </c>
      <c r="O877" s="67">
        <v>0</v>
      </c>
      <c r="P877" s="17" t="s">
        <v>261</v>
      </c>
      <c r="Q877" s="17" t="s">
        <v>591</v>
      </c>
      <c r="R877" s="17" t="s">
        <v>101</v>
      </c>
      <c r="S877" s="17" t="s">
        <v>880</v>
      </c>
      <c r="T877" s="17" t="s">
        <v>3133</v>
      </c>
      <c r="U877" s="17" t="s">
        <v>361</v>
      </c>
      <c r="V877" s="17" t="s">
        <v>924</v>
      </c>
      <c r="W877" s="17">
        <v>0</v>
      </c>
      <c r="X877" s="17" t="s">
        <v>5247</v>
      </c>
      <c r="Y877" s="17" t="s">
        <v>4248</v>
      </c>
      <c r="Z877" s="17" t="s">
        <v>96</v>
      </c>
      <c r="AA877" s="17" t="s">
        <v>76</v>
      </c>
      <c r="AB877" s="17" t="s">
        <v>55</v>
      </c>
      <c r="AC877" s="17" t="s">
        <v>56</v>
      </c>
      <c r="AD877" s="17" t="s">
        <v>56</v>
      </c>
      <c r="AE877" s="17"/>
      <c r="AF877" s="17"/>
      <c r="AG877" s="17" t="s">
        <v>4881</v>
      </c>
      <c r="AH877" s="17" t="s">
        <v>3767</v>
      </c>
      <c r="AI877" s="17" t="s">
        <v>5030</v>
      </c>
      <c r="AJ877" s="17" t="s">
        <v>5031</v>
      </c>
      <c r="AK877" s="17" t="s">
        <v>922</v>
      </c>
      <c r="AL877" s="17" t="s">
        <v>923</v>
      </c>
      <c r="AM877" s="17" t="s">
        <v>3307</v>
      </c>
      <c r="AN877" s="17" t="s">
        <v>3079</v>
      </c>
      <c r="AO877" s="17" t="s">
        <v>418</v>
      </c>
      <c r="AP877" s="17">
        <v>0</v>
      </c>
      <c r="AQ877" s="17"/>
      <c r="AR877" s="17"/>
      <c r="AS877" s="17"/>
    </row>
    <row r="878" spans="1:45" ht="15" customHeight="1" x14ac:dyDescent="0.15">
      <c r="A878" s="13">
        <v>877</v>
      </c>
      <c r="B878" s="69" t="s">
        <v>5025</v>
      </c>
      <c r="C878" s="8" t="s">
        <v>35</v>
      </c>
      <c r="D878" s="67" t="s">
        <v>36</v>
      </c>
      <c r="E878" s="67" t="s">
        <v>36</v>
      </c>
      <c r="F878" s="67" t="s">
        <v>36</v>
      </c>
      <c r="G878" s="67" t="s">
        <v>42</v>
      </c>
      <c r="H878" s="67" t="s">
        <v>88</v>
      </c>
      <c r="I878" s="67" t="s">
        <v>43</v>
      </c>
      <c r="J878" s="67" t="s">
        <v>136</v>
      </c>
      <c r="K878" s="67" t="s">
        <v>88</v>
      </c>
      <c r="L878" s="67" t="s">
        <v>88</v>
      </c>
      <c r="M878" s="67" t="s">
        <v>41</v>
      </c>
      <c r="N878" s="67" t="s">
        <v>41</v>
      </c>
      <c r="O878" s="67">
        <v>0</v>
      </c>
      <c r="P878" s="17" t="s">
        <v>261</v>
      </c>
      <c r="Q878" s="17" t="s">
        <v>591</v>
      </c>
      <c r="R878" s="17" t="s">
        <v>101</v>
      </c>
      <c r="S878" s="17" t="s">
        <v>880</v>
      </c>
      <c r="T878" s="17" t="s">
        <v>3133</v>
      </c>
      <c r="U878" s="17" t="s">
        <v>361</v>
      </c>
      <c r="V878" s="17" t="s">
        <v>924</v>
      </c>
      <c r="W878" s="17">
        <v>0</v>
      </c>
      <c r="X878" s="17" t="s">
        <v>5029</v>
      </c>
      <c r="Y878" s="17" t="s">
        <v>4248</v>
      </c>
      <c r="Z878" s="17" t="s">
        <v>96</v>
      </c>
      <c r="AA878" s="17" t="s">
        <v>76</v>
      </c>
      <c r="AB878" s="17" t="s">
        <v>55</v>
      </c>
      <c r="AC878" s="17" t="s">
        <v>56</v>
      </c>
      <c r="AD878" s="17" t="s">
        <v>56</v>
      </c>
      <c r="AE878" s="17"/>
      <c r="AF878" s="17"/>
      <c r="AG878" s="17" t="s">
        <v>4881</v>
      </c>
      <c r="AH878" s="17" t="s">
        <v>3767</v>
      </c>
      <c r="AI878" s="17" t="s">
        <v>5030</v>
      </c>
      <c r="AJ878" s="17" t="s">
        <v>5031</v>
      </c>
      <c r="AK878" s="17" t="s">
        <v>922</v>
      </c>
      <c r="AL878" s="17" t="s">
        <v>923</v>
      </c>
      <c r="AM878" s="17" t="s">
        <v>3307</v>
      </c>
      <c r="AN878" s="17" t="s">
        <v>3079</v>
      </c>
      <c r="AO878" s="17" t="s">
        <v>418</v>
      </c>
      <c r="AP878" s="17">
        <v>0</v>
      </c>
      <c r="AQ878" s="17"/>
      <c r="AR878" s="17"/>
      <c r="AS878" s="17"/>
    </row>
    <row r="879" spans="1:45" ht="15" customHeight="1" x14ac:dyDescent="0.15">
      <c r="A879" s="13">
        <v>878</v>
      </c>
      <c r="B879" s="69" t="s">
        <v>673</v>
      </c>
      <c r="C879" s="67" t="s">
        <v>35</v>
      </c>
      <c r="D879" s="67" t="s">
        <v>56</v>
      </c>
      <c r="E879" s="67" t="s">
        <v>36</v>
      </c>
      <c r="F879" s="67" t="s">
        <v>36</v>
      </c>
      <c r="G879" s="67" t="s">
        <v>37</v>
      </c>
      <c r="H879" s="67" t="s">
        <v>42</v>
      </c>
      <c r="I879" s="67" t="s">
        <v>67</v>
      </c>
      <c r="J879" s="67" t="s">
        <v>200</v>
      </c>
      <c r="K879" s="67" t="s">
        <v>120</v>
      </c>
      <c r="L879" s="67" t="s">
        <v>43</v>
      </c>
      <c r="M879" s="67" t="s">
        <v>68</v>
      </c>
      <c r="N879" s="67" t="s">
        <v>44</v>
      </c>
      <c r="O879" s="67" t="s">
        <v>45</v>
      </c>
      <c r="P879" s="17" t="s">
        <v>137</v>
      </c>
      <c r="Q879" s="17" t="s">
        <v>3438</v>
      </c>
      <c r="R879" s="17" t="s">
        <v>3151</v>
      </c>
      <c r="S879" s="17" t="s">
        <v>57</v>
      </c>
      <c r="T879" s="17" t="s">
        <v>4520</v>
      </c>
      <c r="U879" s="17" t="s">
        <v>3022</v>
      </c>
      <c r="V879" s="17" t="s">
        <v>4760</v>
      </c>
      <c r="W879" s="17"/>
      <c r="X879" s="17"/>
      <c r="Y879" s="17" t="s">
        <v>4268</v>
      </c>
      <c r="Z879" s="17" t="s">
        <v>96</v>
      </c>
      <c r="AA879" s="17" t="s">
        <v>76</v>
      </c>
      <c r="AB879" s="17" t="s">
        <v>3962</v>
      </c>
      <c r="AC879" s="17" t="s">
        <v>56</v>
      </c>
      <c r="AD879" s="17" t="s">
        <v>36</v>
      </c>
      <c r="AE879" s="17"/>
      <c r="AF879" s="17"/>
      <c r="AG879" s="17" t="s">
        <v>144</v>
      </c>
      <c r="AH879" s="17" t="s">
        <v>145</v>
      </c>
      <c r="AI879" s="17" t="s">
        <v>146</v>
      </c>
      <c r="AJ879" s="17" t="s">
        <v>147</v>
      </c>
      <c r="AK879" s="17" t="s">
        <v>77</v>
      </c>
      <c r="AL879" s="17" t="s">
        <v>80</v>
      </c>
      <c r="AM879" s="17" t="s">
        <v>674</v>
      </c>
      <c r="AN879" s="17" t="s">
        <v>287</v>
      </c>
      <c r="AO879" s="17" t="s">
        <v>64</v>
      </c>
      <c r="AP879" s="17" t="s">
        <v>85</v>
      </c>
      <c r="AQ879" s="17"/>
      <c r="AR879" s="17"/>
      <c r="AS879" s="17"/>
    </row>
    <row r="880" spans="1:45" ht="15" customHeight="1" x14ac:dyDescent="0.15">
      <c r="A880" s="13">
        <v>879</v>
      </c>
      <c r="B880" s="69" t="s">
        <v>675</v>
      </c>
      <c r="C880" s="67" t="s">
        <v>35</v>
      </c>
      <c r="D880" s="67" t="s">
        <v>56</v>
      </c>
      <c r="E880" s="67" t="s">
        <v>36</v>
      </c>
      <c r="F880" s="67" t="s">
        <v>36</v>
      </c>
      <c r="G880" s="67" t="s">
        <v>37</v>
      </c>
      <c r="H880" s="67" t="s">
        <v>42</v>
      </c>
      <c r="I880" s="67" t="s">
        <v>67</v>
      </c>
      <c r="J880" s="67" t="s">
        <v>200</v>
      </c>
      <c r="K880" s="67" t="s">
        <v>120</v>
      </c>
      <c r="L880" s="67" t="s">
        <v>43</v>
      </c>
      <c r="M880" s="67" t="s">
        <v>68</v>
      </c>
      <c r="N880" s="67" t="s">
        <v>44</v>
      </c>
      <c r="O880" s="67" t="s">
        <v>45</v>
      </c>
      <c r="P880" s="17" t="s">
        <v>137</v>
      </c>
      <c r="Q880" s="17" t="s">
        <v>3438</v>
      </c>
      <c r="R880" s="17" t="s">
        <v>3151</v>
      </c>
      <c r="S880" s="17" t="s">
        <v>57</v>
      </c>
      <c r="T880" s="17" t="s">
        <v>4520</v>
      </c>
      <c r="U880" s="17" t="s">
        <v>3022</v>
      </c>
      <c r="V880" s="17" t="s">
        <v>4760</v>
      </c>
      <c r="W880" s="17" t="s">
        <v>4164</v>
      </c>
      <c r="X880" s="17" t="s">
        <v>3528</v>
      </c>
      <c r="Y880" s="17" t="s">
        <v>4268</v>
      </c>
      <c r="Z880" s="17" t="s">
        <v>96</v>
      </c>
      <c r="AA880" s="17" t="s">
        <v>76</v>
      </c>
      <c r="AB880" s="17" t="s">
        <v>3962</v>
      </c>
      <c r="AC880" s="17" t="s">
        <v>56</v>
      </c>
      <c r="AD880" s="17" t="s">
        <v>36</v>
      </c>
      <c r="AE880" s="17" t="s">
        <v>4050</v>
      </c>
      <c r="AF880" s="17"/>
      <c r="AG880" s="17" t="s">
        <v>144</v>
      </c>
      <c r="AH880" s="17" t="s">
        <v>145</v>
      </c>
      <c r="AI880" s="17" t="s">
        <v>146</v>
      </c>
      <c r="AJ880" s="17" t="s">
        <v>147</v>
      </c>
      <c r="AK880" s="17" t="s">
        <v>77</v>
      </c>
      <c r="AL880" s="17" t="s">
        <v>80</v>
      </c>
      <c r="AM880" s="17" t="s">
        <v>674</v>
      </c>
      <c r="AN880" s="17" t="s">
        <v>287</v>
      </c>
      <c r="AO880" s="17" t="s">
        <v>64</v>
      </c>
      <c r="AP880" s="17" t="s">
        <v>85</v>
      </c>
      <c r="AQ880" s="17"/>
      <c r="AR880" s="17"/>
      <c r="AS880" s="17"/>
    </row>
    <row r="881" spans="1:45" ht="15" customHeight="1" x14ac:dyDescent="0.15">
      <c r="A881" s="13">
        <v>880</v>
      </c>
      <c r="B881" s="69" t="s">
        <v>5001</v>
      </c>
      <c r="C881" s="67" t="s">
        <v>35</v>
      </c>
      <c r="D881" s="67" t="s">
        <v>36</v>
      </c>
      <c r="E881" s="67" t="s">
        <v>36</v>
      </c>
      <c r="F881" s="67" t="s">
        <v>36</v>
      </c>
      <c r="G881" s="67" t="s">
        <v>37</v>
      </c>
      <c r="H881" s="67" t="s">
        <v>42</v>
      </c>
      <c r="I881" s="67" t="s">
        <v>67</v>
      </c>
      <c r="J881" s="67" t="s">
        <v>200</v>
      </c>
      <c r="K881" s="67" t="s">
        <v>120</v>
      </c>
      <c r="L881" s="67" t="s">
        <v>43</v>
      </c>
      <c r="M881" s="67" t="s">
        <v>68</v>
      </c>
      <c r="N881" s="67" t="s">
        <v>44</v>
      </c>
      <c r="O881" s="67" t="s">
        <v>45</v>
      </c>
      <c r="P881" s="17" t="s">
        <v>137</v>
      </c>
      <c r="Q881" s="17" t="s">
        <v>3438</v>
      </c>
      <c r="R881" s="17" t="s">
        <v>3151</v>
      </c>
      <c r="S881" s="17" t="s">
        <v>57</v>
      </c>
      <c r="T881" s="17" t="s">
        <v>4520</v>
      </c>
      <c r="U881" s="17" t="s">
        <v>3022</v>
      </c>
      <c r="V881" s="17" t="s">
        <v>4760</v>
      </c>
      <c r="W881" s="17" t="s">
        <v>4160</v>
      </c>
      <c r="X881" s="17" t="s">
        <v>5002</v>
      </c>
      <c r="Y881" s="17" t="s">
        <v>4268</v>
      </c>
      <c r="Z881" s="17" t="s">
        <v>96</v>
      </c>
      <c r="AA881" s="17" t="s">
        <v>76</v>
      </c>
      <c r="AB881" s="17" t="s">
        <v>3962</v>
      </c>
      <c r="AC881" s="17" t="s">
        <v>56</v>
      </c>
      <c r="AD881" s="17" t="s">
        <v>36</v>
      </c>
      <c r="AE881" s="17" t="s">
        <v>4070</v>
      </c>
      <c r="AF881" s="17"/>
      <c r="AG881" s="17" t="s">
        <v>144</v>
      </c>
      <c r="AH881" s="17" t="s">
        <v>145</v>
      </c>
      <c r="AI881" s="17" t="s">
        <v>146</v>
      </c>
      <c r="AJ881" s="17" t="s">
        <v>147</v>
      </c>
      <c r="AK881" s="17" t="s">
        <v>77</v>
      </c>
      <c r="AL881" s="17" t="s">
        <v>80</v>
      </c>
      <c r="AM881" s="17" t="s">
        <v>674</v>
      </c>
      <c r="AN881" s="17" t="s">
        <v>287</v>
      </c>
      <c r="AO881" s="17" t="s">
        <v>64</v>
      </c>
      <c r="AP881" s="17" t="s">
        <v>85</v>
      </c>
      <c r="AQ881" s="17"/>
      <c r="AR881" s="17"/>
      <c r="AS881" s="17"/>
    </row>
    <row r="882" spans="1:45" ht="15" customHeight="1" x14ac:dyDescent="0.15">
      <c r="A882" s="13">
        <v>881</v>
      </c>
      <c r="B882" s="69" t="s">
        <v>5210</v>
      </c>
      <c r="C882" s="67" t="s">
        <v>35</v>
      </c>
      <c r="D882" s="67" t="s">
        <v>36</v>
      </c>
      <c r="E882" s="67" t="s">
        <v>36</v>
      </c>
      <c r="F882" s="67" t="s">
        <v>56</v>
      </c>
      <c r="G882" s="67" t="s">
        <v>37</v>
      </c>
      <c r="H882" s="67" t="s">
        <v>42</v>
      </c>
      <c r="I882" s="67" t="s">
        <v>67</v>
      </c>
      <c r="J882" s="67" t="s">
        <v>200</v>
      </c>
      <c r="K882" s="67" t="s">
        <v>120</v>
      </c>
      <c r="L882" s="67" t="s">
        <v>43</v>
      </c>
      <c r="M882" s="67" t="s">
        <v>68</v>
      </c>
      <c r="N882" s="67" t="s">
        <v>44</v>
      </c>
      <c r="O882" s="67" t="s">
        <v>45</v>
      </c>
      <c r="P882" s="17" t="s">
        <v>137</v>
      </c>
      <c r="Q882" s="17" t="s">
        <v>3438</v>
      </c>
      <c r="R882" s="17" t="s">
        <v>3151</v>
      </c>
      <c r="S882" s="17" t="s">
        <v>57</v>
      </c>
      <c r="T882" s="17" t="s">
        <v>4520</v>
      </c>
      <c r="U882" s="17" t="s">
        <v>3022</v>
      </c>
      <c r="V882" s="17" t="s">
        <v>4760</v>
      </c>
      <c r="W882" s="17" t="s">
        <v>4160</v>
      </c>
      <c r="X882" s="17" t="s">
        <v>4505</v>
      </c>
      <c r="Y882" s="17" t="s">
        <v>4268</v>
      </c>
      <c r="Z882" s="17" t="s">
        <v>96</v>
      </c>
      <c r="AA882" s="17" t="s">
        <v>76</v>
      </c>
      <c r="AB882" s="17" t="s">
        <v>3962</v>
      </c>
      <c r="AC882" s="17" t="s">
        <v>56</v>
      </c>
      <c r="AD882" s="17" t="s">
        <v>36</v>
      </c>
      <c r="AE882" s="17" t="s">
        <v>4070</v>
      </c>
      <c r="AF882" s="17"/>
      <c r="AG882" s="17" t="s">
        <v>144</v>
      </c>
      <c r="AH882" s="17" t="s">
        <v>145</v>
      </c>
      <c r="AI882" s="17" t="s">
        <v>146</v>
      </c>
      <c r="AJ882" s="17" t="s">
        <v>147</v>
      </c>
      <c r="AK882" s="17" t="s">
        <v>77</v>
      </c>
      <c r="AL882" s="17" t="s">
        <v>80</v>
      </c>
      <c r="AM882" s="17" t="s">
        <v>674</v>
      </c>
      <c r="AN882" s="17" t="s">
        <v>287</v>
      </c>
      <c r="AO882" s="17" t="s">
        <v>64</v>
      </c>
      <c r="AP882" s="17" t="s">
        <v>85</v>
      </c>
      <c r="AQ882" s="17"/>
      <c r="AR882" s="17"/>
      <c r="AS882" s="17"/>
    </row>
    <row r="883" spans="1:45" ht="15" customHeight="1" x14ac:dyDescent="0.15">
      <c r="A883" s="13">
        <v>882</v>
      </c>
      <c r="B883" s="69" t="s">
        <v>5283</v>
      </c>
      <c r="C883" s="67" t="s">
        <v>35</v>
      </c>
      <c r="D883" s="67" t="s">
        <v>36</v>
      </c>
      <c r="E883" s="67" t="s">
        <v>36</v>
      </c>
      <c r="F883" s="67" t="s">
        <v>56</v>
      </c>
      <c r="G883" s="67" t="s">
        <v>37</v>
      </c>
      <c r="H883" s="67" t="s">
        <v>42</v>
      </c>
      <c r="I883" s="67" t="s">
        <v>67</v>
      </c>
      <c r="J883" s="67" t="s">
        <v>200</v>
      </c>
      <c r="K883" s="67" t="s">
        <v>120</v>
      </c>
      <c r="L883" s="67" t="s">
        <v>43</v>
      </c>
      <c r="M883" s="67" t="s">
        <v>68</v>
      </c>
      <c r="N883" s="67" t="s">
        <v>44</v>
      </c>
      <c r="O883" s="67" t="s">
        <v>45</v>
      </c>
      <c r="P883" s="17" t="s">
        <v>137</v>
      </c>
      <c r="Q883" s="17" t="s">
        <v>3438</v>
      </c>
      <c r="R883" s="17" t="s">
        <v>3151</v>
      </c>
      <c r="S883" s="17" t="s">
        <v>57</v>
      </c>
      <c r="T883" s="17" t="s">
        <v>4520</v>
      </c>
      <c r="U883" s="17" t="s">
        <v>3022</v>
      </c>
      <c r="V883" s="17" t="s">
        <v>4760</v>
      </c>
      <c r="W883" s="17" t="s">
        <v>4160</v>
      </c>
      <c r="X883" s="17" t="s">
        <v>5284</v>
      </c>
      <c r="Y883" s="17" t="s">
        <v>4268</v>
      </c>
      <c r="Z883" s="17" t="s">
        <v>96</v>
      </c>
      <c r="AA883" s="17" t="s">
        <v>76</v>
      </c>
      <c r="AB883" s="17" t="s">
        <v>3962</v>
      </c>
      <c r="AC883" s="17" t="s">
        <v>56</v>
      </c>
      <c r="AD883" s="17" t="s">
        <v>36</v>
      </c>
      <c r="AE883" s="17" t="s">
        <v>4070</v>
      </c>
      <c r="AF883" s="17"/>
      <c r="AG883" s="17" t="s">
        <v>144</v>
      </c>
      <c r="AH883" s="17" t="s">
        <v>145</v>
      </c>
      <c r="AI883" s="17" t="s">
        <v>146</v>
      </c>
      <c r="AJ883" s="17" t="s">
        <v>147</v>
      </c>
      <c r="AK883" s="17" t="s">
        <v>77</v>
      </c>
      <c r="AL883" s="17" t="s">
        <v>80</v>
      </c>
      <c r="AM883" s="17" t="s">
        <v>674</v>
      </c>
      <c r="AN883" s="17" t="s">
        <v>287</v>
      </c>
      <c r="AO883" s="17" t="s">
        <v>64</v>
      </c>
      <c r="AP883" s="17" t="s">
        <v>85</v>
      </c>
      <c r="AQ883" s="17"/>
      <c r="AR883" s="17"/>
      <c r="AS883" s="17"/>
    </row>
    <row r="884" spans="1:45" ht="15" customHeight="1" x14ac:dyDescent="0.15">
      <c r="A884" s="13">
        <v>883</v>
      </c>
      <c r="B884" s="69" t="s">
        <v>3832</v>
      </c>
      <c r="C884" s="67" t="s">
        <v>35</v>
      </c>
      <c r="D884" s="67" t="s">
        <v>36</v>
      </c>
      <c r="E884" s="67" t="s">
        <v>36</v>
      </c>
      <c r="F884" s="67" t="s">
        <v>36</v>
      </c>
      <c r="G884" s="67" t="s">
        <v>37</v>
      </c>
      <c r="H884" s="67" t="s">
        <v>42</v>
      </c>
      <c r="I884" s="67" t="s">
        <v>67</v>
      </c>
      <c r="J884" s="67" t="s">
        <v>200</v>
      </c>
      <c r="K884" s="67" t="s">
        <v>120</v>
      </c>
      <c r="L884" s="67" t="s">
        <v>43</v>
      </c>
      <c r="M884" s="67" t="s">
        <v>68</v>
      </c>
      <c r="N884" s="67" t="s">
        <v>44</v>
      </c>
      <c r="O884" s="67" t="s">
        <v>45</v>
      </c>
      <c r="P884" s="17" t="s">
        <v>137</v>
      </c>
      <c r="Q884" s="17" t="s">
        <v>3438</v>
      </c>
      <c r="R884" s="17" t="s">
        <v>3151</v>
      </c>
      <c r="S884" s="17" t="s">
        <v>57</v>
      </c>
      <c r="T884" s="17" t="s">
        <v>4520</v>
      </c>
      <c r="U884" s="17" t="s">
        <v>3022</v>
      </c>
      <c r="V884" s="17" t="s">
        <v>4760</v>
      </c>
      <c r="W884" s="17" t="s">
        <v>4160</v>
      </c>
      <c r="X884" s="17" t="s">
        <v>3833</v>
      </c>
      <c r="Y884" s="17" t="s">
        <v>4268</v>
      </c>
      <c r="Z884" s="17" t="s">
        <v>96</v>
      </c>
      <c r="AA884" s="17" t="s">
        <v>76</v>
      </c>
      <c r="AB884" s="17" t="s">
        <v>3962</v>
      </c>
      <c r="AC884" s="17" t="s">
        <v>56</v>
      </c>
      <c r="AD884" s="17" t="s">
        <v>36</v>
      </c>
      <c r="AE884" s="17" t="s">
        <v>4008</v>
      </c>
      <c r="AF884" s="17"/>
      <c r="AG884" s="17" t="s">
        <v>144</v>
      </c>
      <c r="AH884" s="17" t="s">
        <v>145</v>
      </c>
      <c r="AI884" s="17" t="s">
        <v>146</v>
      </c>
      <c r="AJ884" s="17" t="s">
        <v>147</v>
      </c>
      <c r="AK884" s="17" t="s">
        <v>77</v>
      </c>
      <c r="AL884" s="17" t="s">
        <v>80</v>
      </c>
      <c r="AM884" s="17" t="s">
        <v>674</v>
      </c>
      <c r="AN884" s="17" t="s">
        <v>287</v>
      </c>
      <c r="AO884" s="17" t="s">
        <v>64</v>
      </c>
      <c r="AP884" s="17" t="s">
        <v>85</v>
      </c>
      <c r="AQ884" s="17"/>
      <c r="AR884" s="17"/>
      <c r="AS884" s="17"/>
    </row>
    <row r="885" spans="1:45" ht="15" customHeight="1" x14ac:dyDescent="0.15">
      <c r="A885" s="13">
        <v>884</v>
      </c>
      <c r="B885" s="69" t="s">
        <v>4504</v>
      </c>
      <c r="C885" s="67" t="s">
        <v>35</v>
      </c>
      <c r="D885" s="67" t="s">
        <v>36</v>
      </c>
      <c r="E885" s="67" t="s">
        <v>36</v>
      </c>
      <c r="F885" s="67" t="s">
        <v>56</v>
      </c>
      <c r="G885" s="67" t="s">
        <v>37</v>
      </c>
      <c r="H885" s="67" t="s">
        <v>42</v>
      </c>
      <c r="I885" s="67" t="s">
        <v>67</v>
      </c>
      <c r="J885" s="67" t="s">
        <v>200</v>
      </c>
      <c r="K885" s="67" t="s">
        <v>120</v>
      </c>
      <c r="L885" s="67" t="s">
        <v>43</v>
      </c>
      <c r="M885" s="67" t="s">
        <v>68</v>
      </c>
      <c r="N885" s="67" t="s">
        <v>44</v>
      </c>
      <c r="O885" s="67" t="s">
        <v>45</v>
      </c>
      <c r="P885" s="17" t="s">
        <v>137</v>
      </c>
      <c r="Q885" s="17" t="s">
        <v>3438</v>
      </c>
      <c r="R885" s="17" t="s">
        <v>3151</v>
      </c>
      <c r="S885" s="17" t="s">
        <v>57</v>
      </c>
      <c r="T885" s="17" t="s">
        <v>4520</v>
      </c>
      <c r="U885" s="17" t="s">
        <v>3022</v>
      </c>
      <c r="V885" s="17" t="s">
        <v>4760</v>
      </c>
      <c r="W885" s="17" t="s">
        <v>4160</v>
      </c>
      <c r="X885" s="17" t="s">
        <v>4505</v>
      </c>
      <c r="Y885" s="17" t="s">
        <v>4268</v>
      </c>
      <c r="Z885" s="17" t="s">
        <v>96</v>
      </c>
      <c r="AA885" s="17" t="s">
        <v>76</v>
      </c>
      <c r="AB885" s="17" t="s">
        <v>3962</v>
      </c>
      <c r="AC885" s="17" t="s">
        <v>56</v>
      </c>
      <c r="AD885" s="17" t="s">
        <v>36</v>
      </c>
      <c r="AE885" s="17" t="s">
        <v>4070</v>
      </c>
      <c r="AF885" s="17"/>
      <c r="AG885" s="17" t="s">
        <v>144</v>
      </c>
      <c r="AH885" s="17" t="s">
        <v>145</v>
      </c>
      <c r="AI885" s="17" t="s">
        <v>146</v>
      </c>
      <c r="AJ885" s="17" t="s">
        <v>147</v>
      </c>
      <c r="AK885" s="17" t="s">
        <v>77</v>
      </c>
      <c r="AL885" s="17" t="s">
        <v>80</v>
      </c>
      <c r="AM885" s="17" t="s">
        <v>674</v>
      </c>
      <c r="AN885" s="17" t="s">
        <v>287</v>
      </c>
      <c r="AO885" s="17" t="s">
        <v>64</v>
      </c>
      <c r="AP885" s="17" t="s">
        <v>85</v>
      </c>
      <c r="AQ885" s="17"/>
      <c r="AR885" s="17"/>
      <c r="AS885" s="17"/>
    </row>
    <row r="886" spans="1:45" ht="15" customHeight="1" x14ac:dyDescent="0.15">
      <c r="A886" s="13">
        <v>885</v>
      </c>
      <c r="B886" s="69" t="s">
        <v>3150</v>
      </c>
      <c r="C886" s="67" t="s">
        <v>35</v>
      </c>
      <c r="D886" s="67" t="s">
        <v>56</v>
      </c>
      <c r="E886" s="67" t="s">
        <v>36</v>
      </c>
      <c r="F886" s="67" t="s">
        <v>36</v>
      </c>
      <c r="G886" s="67" t="s">
        <v>37</v>
      </c>
      <c r="H886" s="67" t="s">
        <v>42</v>
      </c>
      <c r="I886" s="67" t="s">
        <v>67</v>
      </c>
      <c r="J886" s="67" t="s">
        <v>200</v>
      </c>
      <c r="K886" s="67" t="s">
        <v>120</v>
      </c>
      <c r="L886" s="67" t="s">
        <v>43</v>
      </c>
      <c r="M886" s="67" t="s">
        <v>68</v>
      </c>
      <c r="N886" s="67" t="s">
        <v>44</v>
      </c>
      <c r="O886" s="67" t="s">
        <v>45</v>
      </c>
      <c r="P886" s="17" t="s">
        <v>137</v>
      </c>
      <c r="Q886" s="17" t="s">
        <v>3438</v>
      </c>
      <c r="R886" s="17" t="s">
        <v>3151</v>
      </c>
      <c r="S886" s="17" t="s">
        <v>57</v>
      </c>
      <c r="T886" s="17" t="s">
        <v>4520</v>
      </c>
      <c r="U886" s="17" t="s">
        <v>3022</v>
      </c>
      <c r="V886" s="17" t="s">
        <v>4760</v>
      </c>
      <c r="W886" s="17" t="s">
        <v>4163</v>
      </c>
      <c r="X886" s="17" t="s">
        <v>3529</v>
      </c>
      <c r="Y886" s="17" t="s">
        <v>4268</v>
      </c>
      <c r="Z886" s="17" t="s">
        <v>96</v>
      </c>
      <c r="AA886" s="17" t="s">
        <v>76</v>
      </c>
      <c r="AB886" s="17" t="s">
        <v>3962</v>
      </c>
      <c r="AC886" s="17" t="s">
        <v>56</v>
      </c>
      <c r="AD886" s="17" t="s">
        <v>36</v>
      </c>
      <c r="AE886" s="17"/>
      <c r="AF886" s="17"/>
      <c r="AG886" s="17" t="s">
        <v>144</v>
      </c>
      <c r="AH886" s="17" t="s">
        <v>145</v>
      </c>
      <c r="AI886" s="17" t="s">
        <v>146</v>
      </c>
      <c r="AJ886" s="17" t="s">
        <v>147</v>
      </c>
      <c r="AK886" s="17" t="s">
        <v>77</v>
      </c>
      <c r="AL886" s="17" t="s">
        <v>80</v>
      </c>
      <c r="AM886" s="17" t="s">
        <v>674</v>
      </c>
      <c r="AN886" s="17" t="s">
        <v>287</v>
      </c>
      <c r="AO886" s="17" t="s">
        <v>64</v>
      </c>
      <c r="AP886" s="17" t="s">
        <v>85</v>
      </c>
      <c r="AQ886" s="17"/>
      <c r="AR886" s="17"/>
      <c r="AS886" s="17"/>
    </row>
    <row r="887" spans="1:45" ht="15" customHeight="1" x14ac:dyDescent="0.15">
      <c r="A887" s="13">
        <v>886</v>
      </c>
      <c r="B887" s="69" t="s">
        <v>3906</v>
      </c>
      <c r="C887" s="67" t="s">
        <v>35</v>
      </c>
      <c r="D887" s="67" t="s">
        <v>36</v>
      </c>
      <c r="E887" s="67" t="s">
        <v>36</v>
      </c>
      <c r="F887" s="67" t="s">
        <v>36</v>
      </c>
      <c r="G887" s="67" t="s">
        <v>38</v>
      </c>
      <c r="H887" s="67" t="s">
        <v>136</v>
      </c>
      <c r="I887" s="67" t="s">
        <v>39</v>
      </c>
      <c r="J887" s="67" t="s">
        <v>42</v>
      </c>
      <c r="K887" s="67" t="s">
        <v>88</v>
      </c>
      <c r="L887" s="67" t="s">
        <v>39</v>
      </c>
      <c r="M887" s="67" t="s">
        <v>136</v>
      </c>
      <c r="N887" s="67" t="s">
        <v>88</v>
      </c>
      <c r="O887" s="67"/>
      <c r="P887" s="17" t="s">
        <v>4519</v>
      </c>
      <c r="Q887" s="17" t="s">
        <v>3907</v>
      </c>
      <c r="R887" s="17" t="s">
        <v>2857</v>
      </c>
      <c r="S887" s="17" t="s">
        <v>876</v>
      </c>
      <c r="T887" s="17" t="s">
        <v>3035</v>
      </c>
      <c r="U887" s="17" t="s">
        <v>110</v>
      </c>
      <c r="V887" s="17" t="s">
        <v>3908</v>
      </c>
      <c r="W887" s="17" t="s">
        <v>4157</v>
      </c>
      <c r="X887" s="17" t="s">
        <v>3909</v>
      </c>
      <c r="Y887" s="17" t="s">
        <v>4294</v>
      </c>
      <c r="Z887" s="17" t="s">
        <v>75</v>
      </c>
      <c r="AA887" s="17" t="s">
        <v>76</v>
      </c>
      <c r="AB887" s="17" t="s">
        <v>126</v>
      </c>
      <c r="AC887" s="17" t="s">
        <v>56</v>
      </c>
      <c r="AD887" s="17" t="s">
        <v>56</v>
      </c>
      <c r="AE887" s="17" t="s">
        <v>4003</v>
      </c>
      <c r="AF887" s="17"/>
      <c r="AG887" s="17" t="s">
        <v>415</v>
      </c>
      <c r="AH887" s="17" t="s">
        <v>879</v>
      </c>
      <c r="AI887" s="17" t="s">
        <v>277</v>
      </c>
      <c r="AJ887" s="17" t="s">
        <v>2150</v>
      </c>
      <c r="AK887" s="17" t="s">
        <v>114</v>
      </c>
      <c r="AL887" s="17" t="s">
        <v>275</v>
      </c>
      <c r="AM887" s="17" t="s">
        <v>2136</v>
      </c>
      <c r="AN887" s="17" t="s">
        <v>1003</v>
      </c>
      <c r="AO887" s="17" t="s">
        <v>862</v>
      </c>
      <c r="AP887" s="17" t="s">
        <v>2281</v>
      </c>
      <c r="AQ887" s="17"/>
      <c r="AR887" s="17"/>
      <c r="AS887" s="17"/>
    </row>
    <row r="888" spans="1:45" ht="15" customHeight="1" x14ac:dyDescent="0.15">
      <c r="A888" s="13">
        <v>887</v>
      </c>
      <c r="B888" s="69" t="s">
        <v>4911</v>
      </c>
      <c r="C888" s="67" t="s">
        <v>35</v>
      </c>
      <c r="D888" s="67" t="s">
        <v>36</v>
      </c>
      <c r="E888" s="67" t="s">
        <v>36</v>
      </c>
      <c r="F888" s="67" t="s">
        <v>56</v>
      </c>
      <c r="G888" s="67" t="s">
        <v>44</v>
      </c>
      <c r="H888" s="67" t="s">
        <v>40</v>
      </c>
      <c r="I888" s="67" t="s">
        <v>40</v>
      </c>
      <c r="J888" s="67" t="s">
        <v>41</v>
      </c>
      <c r="K888" s="67" t="s">
        <v>41</v>
      </c>
      <c r="L888" s="67" t="s">
        <v>44</v>
      </c>
      <c r="M888" s="67" t="s">
        <v>37</v>
      </c>
      <c r="N888" s="67" t="s">
        <v>43</v>
      </c>
      <c r="O888" s="67">
        <v>0</v>
      </c>
      <c r="P888" s="17" t="s">
        <v>2498</v>
      </c>
      <c r="Q888" s="17" t="s">
        <v>4912</v>
      </c>
      <c r="R888" s="17" t="s">
        <v>2916</v>
      </c>
      <c r="S888" s="17" t="s">
        <v>287</v>
      </c>
      <c r="T888" s="17" t="s">
        <v>3269</v>
      </c>
      <c r="U888" s="17" t="s">
        <v>79</v>
      </c>
      <c r="V888" s="17" t="s">
        <v>202</v>
      </c>
      <c r="W888" s="17">
        <v>0</v>
      </c>
      <c r="X888" s="17">
        <v>0</v>
      </c>
      <c r="Y888" s="17" t="s">
        <v>4250</v>
      </c>
      <c r="Z888" s="17" t="s">
        <v>75</v>
      </c>
      <c r="AA888" s="17" t="s">
        <v>76</v>
      </c>
      <c r="AB888" s="17" t="s">
        <v>143</v>
      </c>
      <c r="AC888" s="17" t="s">
        <v>56</v>
      </c>
      <c r="AD888" s="17" t="s">
        <v>36</v>
      </c>
      <c r="AE888" s="17"/>
      <c r="AF888" s="17"/>
      <c r="AG888" s="17" t="s">
        <v>193</v>
      </c>
      <c r="AH888" s="17" t="s">
        <v>644</v>
      </c>
      <c r="AI888" s="17" t="s">
        <v>79</v>
      </c>
      <c r="AJ888" s="17" t="s">
        <v>83</v>
      </c>
      <c r="AK888" s="17" t="s">
        <v>115</v>
      </c>
      <c r="AL888" s="17" t="s">
        <v>381</v>
      </c>
      <c r="AM888" s="17" t="s">
        <v>205</v>
      </c>
      <c r="AN888" s="17" t="s">
        <v>505</v>
      </c>
      <c r="AO888" s="17" t="s">
        <v>295</v>
      </c>
      <c r="AP888" s="17"/>
      <c r="AQ888" s="17"/>
      <c r="AR888" s="17"/>
      <c r="AS888" s="17"/>
    </row>
    <row r="889" spans="1:45" ht="15" customHeight="1" x14ac:dyDescent="0.15">
      <c r="A889" s="13">
        <v>888</v>
      </c>
      <c r="B889" s="69" t="s">
        <v>3152</v>
      </c>
      <c r="C889" s="67" t="s">
        <v>35</v>
      </c>
      <c r="D889" s="67" t="s">
        <v>36</v>
      </c>
      <c r="E889" s="67" t="s">
        <v>56</v>
      </c>
      <c r="F889" s="67" t="s">
        <v>56</v>
      </c>
      <c r="G889" s="67" t="s">
        <v>37</v>
      </c>
      <c r="H889" s="67" t="s">
        <v>44</v>
      </c>
      <c r="I889" s="67" t="s">
        <v>37</v>
      </c>
      <c r="J889" s="67" t="s">
        <v>40</v>
      </c>
      <c r="K889" s="67" t="s">
        <v>41</v>
      </c>
      <c r="L889" s="67" t="s">
        <v>68</v>
      </c>
      <c r="M889" s="67" t="s">
        <v>42</v>
      </c>
      <c r="N889" s="67" t="s">
        <v>41</v>
      </c>
      <c r="O889" s="67"/>
      <c r="P889" s="17" t="s">
        <v>607</v>
      </c>
      <c r="Q889" s="17" t="s">
        <v>3153</v>
      </c>
      <c r="R889" s="17" t="s">
        <v>137</v>
      </c>
      <c r="S889" s="17" t="s">
        <v>49</v>
      </c>
      <c r="T889" s="17" t="s">
        <v>609</v>
      </c>
      <c r="U889" s="17" t="s">
        <v>3438</v>
      </c>
      <c r="V889" s="17" t="s">
        <v>248</v>
      </c>
      <c r="W889" s="17"/>
      <c r="X889" s="17"/>
      <c r="Y889" s="17" t="s">
        <v>4263</v>
      </c>
      <c r="Z889" s="17" t="s">
        <v>96</v>
      </c>
      <c r="AA889" s="17" t="s">
        <v>76</v>
      </c>
      <c r="AB889" s="17" t="s">
        <v>55</v>
      </c>
      <c r="AC889" s="17" t="s">
        <v>56</v>
      </c>
      <c r="AD889" s="17" t="s">
        <v>56</v>
      </c>
      <c r="AE889" s="17"/>
      <c r="AF889" s="17"/>
      <c r="AG889" s="17" t="s">
        <v>57</v>
      </c>
      <c r="AH889" s="17" t="s">
        <v>196</v>
      </c>
      <c r="AI889" s="17" t="s">
        <v>3345</v>
      </c>
      <c r="AJ889" s="17" t="s">
        <v>225</v>
      </c>
      <c r="AK889" s="17" t="s">
        <v>57</v>
      </c>
      <c r="AL889" s="17" t="s">
        <v>4520</v>
      </c>
      <c r="AM889" s="17" t="s">
        <v>253</v>
      </c>
      <c r="AN889" s="17" t="s">
        <v>201</v>
      </c>
      <c r="AO889" s="17" t="s">
        <v>64</v>
      </c>
      <c r="AP889" s="17" t="s">
        <v>64</v>
      </c>
      <c r="AQ889" s="17"/>
      <c r="AR889" s="17"/>
      <c r="AS889" s="17"/>
    </row>
    <row r="890" spans="1:45" ht="15" customHeight="1" x14ac:dyDescent="0.15">
      <c r="A890" s="13">
        <v>889</v>
      </c>
      <c r="B890" s="69" t="s">
        <v>3364</v>
      </c>
      <c r="C890" s="67" t="s">
        <v>35</v>
      </c>
      <c r="D890" s="67" t="s">
        <v>56</v>
      </c>
      <c r="E890" s="67" t="s">
        <v>36</v>
      </c>
      <c r="F890" s="67" t="s">
        <v>56</v>
      </c>
      <c r="G890" s="67" t="s">
        <v>37</v>
      </c>
      <c r="H890" s="67" t="s">
        <v>40</v>
      </c>
      <c r="I890" s="67" t="s">
        <v>40</v>
      </c>
      <c r="J890" s="67" t="s">
        <v>40</v>
      </c>
      <c r="K890" s="67" t="s">
        <v>42</v>
      </c>
      <c r="L890" s="67" t="s">
        <v>39</v>
      </c>
      <c r="M890" s="67" t="s">
        <v>67</v>
      </c>
      <c r="N890" s="67" t="s">
        <v>38</v>
      </c>
      <c r="O890" s="67"/>
      <c r="P890" s="17" t="s">
        <v>227</v>
      </c>
      <c r="Q890" s="17" t="s">
        <v>137</v>
      </c>
      <c r="R890" s="17" t="s">
        <v>521</v>
      </c>
      <c r="S890" s="17" t="s">
        <v>3438</v>
      </c>
      <c r="T890" s="17" t="s">
        <v>4647</v>
      </c>
      <c r="U890" s="17" t="s">
        <v>2916</v>
      </c>
      <c r="V890" s="17" t="s">
        <v>351</v>
      </c>
      <c r="W890" s="17" t="s">
        <v>4157</v>
      </c>
      <c r="X890" s="17" t="s">
        <v>3530</v>
      </c>
      <c r="Y890" s="17" t="s">
        <v>4295</v>
      </c>
      <c r="Z890" s="17" t="s">
        <v>75</v>
      </c>
      <c r="AA890" s="17" t="s">
        <v>76</v>
      </c>
      <c r="AB890" s="17" t="s">
        <v>126</v>
      </c>
      <c r="AC890" s="17" t="s">
        <v>36</v>
      </c>
      <c r="AD890" s="17" t="s">
        <v>56</v>
      </c>
      <c r="AE890" s="17" t="s">
        <v>4003</v>
      </c>
      <c r="AF890" s="17"/>
      <c r="AG890" s="17" t="s">
        <v>57</v>
      </c>
      <c r="AH890" s="17" t="s">
        <v>4520</v>
      </c>
      <c r="AI890" s="17" t="s">
        <v>4161</v>
      </c>
      <c r="AJ890" s="17" t="s">
        <v>3760</v>
      </c>
      <c r="AK890" s="17" t="s">
        <v>79</v>
      </c>
      <c r="AL890" s="17" t="s">
        <v>3151</v>
      </c>
      <c r="AM890" s="17" t="s">
        <v>72</v>
      </c>
      <c r="AN890" s="17" t="s">
        <v>2292</v>
      </c>
      <c r="AO890" s="17" t="s">
        <v>64</v>
      </c>
      <c r="AP890" s="17" t="s">
        <v>161</v>
      </c>
      <c r="AQ890" s="17"/>
      <c r="AR890" s="17"/>
      <c r="AS890" s="17"/>
    </row>
    <row r="891" spans="1:45" ht="15" customHeight="1" x14ac:dyDescent="0.15">
      <c r="A891" s="13">
        <v>890</v>
      </c>
      <c r="B891" s="69" t="s">
        <v>3328</v>
      </c>
      <c r="C891" s="67" t="s">
        <v>35</v>
      </c>
      <c r="D891" s="67" t="s">
        <v>36</v>
      </c>
      <c r="E891" s="67" t="s">
        <v>36</v>
      </c>
      <c r="F891" s="67" t="s">
        <v>56</v>
      </c>
      <c r="G891" s="67" t="s">
        <v>38</v>
      </c>
      <c r="H891" s="67" t="s">
        <v>120</v>
      </c>
      <c r="I891" s="67" t="s">
        <v>44</v>
      </c>
      <c r="J891" s="67" t="s">
        <v>41</v>
      </c>
      <c r="K891" s="67" t="s">
        <v>43</v>
      </c>
      <c r="L891" s="67" t="s">
        <v>42</v>
      </c>
      <c r="M891" s="67" t="s">
        <v>136</v>
      </c>
      <c r="N891" s="67" t="s">
        <v>87</v>
      </c>
      <c r="O891" s="67" t="s">
        <v>45</v>
      </c>
      <c r="P891" s="17" t="s">
        <v>613</v>
      </c>
      <c r="Q891" s="17" t="s">
        <v>615</v>
      </c>
      <c r="R891" s="17" t="s">
        <v>251</v>
      </c>
      <c r="S891" s="17" t="s">
        <v>410</v>
      </c>
      <c r="T891" s="17" t="s">
        <v>617</v>
      </c>
      <c r="U891" s="17" t="s">
        <v>291</v>
      </c>
      <c r="V891" s="17" t="s">
        <v>473</v>
      </c>
      <c r="W891" s="17" t="s">
        <v>4162</v>
      </c>
      <c r="X891" s="17" t="s">
        <v>3531</v>
      </c>
      <c r="Y891" s="17" t="s">
        <v>4269</v>
      </c>
      <c r="Z891" s="17" t="s">
        <v>53</v>
      </c>
      <c r="AA891" s="17" t="s">
        <v>76</v>
      </c>
      <c r="AB891" s="17" t="s">
        <v>126</v>
      </c>
      <c r="AC891" s="17" t="s">
        <v>36</v>
      </c>
      <c r="AD891" s="17" t="s">
        <v>66</v>
      </c>
      <c r="AE891" s="17" t="s">
        <v>4011</v>
      </c>
      <c r="AF891" s="17"/>
      <c r="AG891" s="17" t="s">
        <v>415</v>
      </c>
      <c r="AH891" s="17" t="s">
        <v>772</v>
      </c>
      <c r="AI891" s="17" t="s">
        <v>363</v>
      </c>
      <c r="AJ891" s="17" t="s">
        <v>773</v>
      </c>
      <c r="AK891" s="17" t="s">
        <v>193</v>
      </c>
      <c r="AL891" s="17" t="s">
        <v>396</v>
      </c>
      <c r="AM891" s="17" t="s">
        <v>1150</v>
      </c>
      <c r="AN891" s="17" t="s">
        <v>1227</v>
      </c>
      <c r="AO891" s="17" t="s">
        <v>621</v>
      </c>
      <c r="AP891" s="17" t="s">
        <v>322</v>
      </c>
      <c r="AQ891" s="17"/>
      <c r="AR891" s="17"/>
      <c r="AS891" s="17"/>
    </row>
    <row r="892" spans="1:45" ht="15" customHeight="1" x14ac:dyDescent="0.15">
      <c r="A892" s="13">
        <v>891</v>
      </c>
      <c r="B892" s="69" t="s">
        <v>676</v>
      </c>
      <c r="C892" s="67" t="s">
        <v>35</v>
      </c>
      <c r="D892" s="67" t="s">
        <v>36</v>
      </c>
      <c r="E892" s="67" t="s">
        <v>56</v>
      </c>
      <c r="F892" s="67" t="s">
        <v>56</v>
      </c>
      <c r="G892" s="67" t="s">
        <v>38</v>
      </c>
      <c r="H892" s="67" t="s">
        <v>44</v>
      </c>
      <c r="I892" s="67" t="s">
        <v>43</v>
      </c>
      <c r="J892" s="67" t="s">
        <v>44</v>
      </c>
      <c r="K892" s="67" t="s">
        <v>120</v>
      </c>
      <c r="L892" s="67" t="s">
        <v>41</v>
      </c>
      <c r="M892" s="67" t="s">
        <v>39</v>
      </c>
      <c r="N892" s="67" t="s">
        <v>136</v>
      </c>
      <c r="O892" s="67" t="s">
        <v>45</v>
      </c>
      <c r="P892" s="17" t="s">
        <v>677</v>
      </c>
      <c r="Q892" s="17" t="s">
        <v>613</v>
      </c>
      <c r="R892" s="17" t="s">
        <v>578</v>
      </c>
      <c r="S892" s="17" t="s">
        <v>615</v>
      </c>
      <c r="T892" s="17" t="s">
        <v>251</v>
      </c>
      <c r="U892" s="17" t="s">
        <v>176</v>
      </c>
      <c r="V892" s="17" t="s">
        <v>172</v>
      </c>
      <c r="W892" s="17"/>
      <c r="X892" s="17"/>
      <c r="Y892" s="17" t="s">
        <v>4269</v>
      </c>
      <c r="Z892" s="17" t="s">
        <v>53</v>
      </c>
      <c r="AA892" s="17" t="s">
        <v>142</v>
      </c>
      <c r="AB892" s="17" t="s">
        <v>3962</v>
      </c>
      <c r="AC892" s="17" t="s">
        <v>66</v>
      </c>
      <c r="AD892" s="17" t="s">
        <v>36</v>
      </c>
      <c r="AE892" s="17" t="s">
        <v>4010</v>
      </c>
      <c r="AF892" s="17"/>
      <c r="AG892" s="17" t="s">
        <v>410</v>
      </c>
      <c r="AH892" s="17" t="s">
        <v>617</v>
      </c>
      <c r="AI892" s="17" t="s">
        <v>291</v>
      </c>
      <c r="AJ892" s="17" t="s">
        <v>473</v>
      </c>
      <c r="AK892" s="17" t="s">
        <v>101</v>
      </c>
      <c r="AL892" s="17" t="s">
        <v>580</v>
      </c>
      <c r="AM892" s="17" t="s">
        <v>289</v>
      </c>
      <c r="AN892" s="17" t="s">
        <v>678</v>
      </c>
      <c r="AO892" s="17" t="s">
        <v>621</v>
      </c>
      <c r="AP892" s="17" t="s">
        <v>584</v>
      </c>
      <c r="AQ892" s="17"/>
      <c r="AR892" s="17"/>
      <c r="AS892" s="17"/>
    </row>
    <row r="893" spans="1:45" ht="15" customHeight="1" x14ac:dyDescent="0.15">
      <c r="A893" s="13">
        <v>892</v>
      </c>
      <c r="B893" s="69" t="s">
        <v>679</v>
      </c>
      <c r="C893" s="67" t="s">
        <v>35</v>
      </c>
      <c r="D893" s="67" t="s">
        <v>36</v>
      </c>
      <c r="E893" s="67" t="s">
        <v>56</v>
      </c>
      <c r="F893" s="67" t="s">
        <v>36</v>
      </c>
      <c r="G893" s="67" t="s">
        <v>44</v>
      </c>
      <c r="H893" s="67" t="s">
        <v>44</v>
      </c>
      <c r="I893" s="67" t="s">
        <v>40</v>
      </c>
      <c r="J893" s="67" t="s">
        <v>38</v>
      </c>
      <c r="K893" s="67" t="s">
        <v>43</v>
      </c>
      <c r="L893" s="67" t="s">
        <v>136</v>
      </c>
      <c r="M893" s="67" t="s">
        <v>42</v>
      </c>
      <c r="N893" s="67" t="s">
        <v>41</v>
      </c>
      <c r="O893" s="67" t="s">
        <v>45</v>
      </c>
      <c r="P893" s="17" t="s">
        <v>542</v>
      </c>
      <c r="Q893" s="17" t="s">
        <v>446</v>
      </c>
      <c r="R893" s="17" t="s">
        <v>256</v>
      </c>
      <c r="S893" s="17" t="s">
        <v>402</v>
      </c>
      <c r="T893" s="17" t="s">
        <v>172</v>
      </c>
      <c r="U893" s="17" t="s">
        <v>79</v>
      </c>
      <c r="V893" s="17" t="s">
        <v>257</v>
      </c>
      <c r="W893" s="17"/>
      <c r="X893" s="17"/>
      <c r="Y893" s="17" t="s">
        <v>4239</v>
      </c>
      <c r="Z893" s="17" t="s">
        <v>75</v>
      </c>
      <c r="AA893" s="17" t="s">
        <v>76</v>
      </c>
      <c r="AB893" s="17" t="s">
        <v>3962</v>
      </c>
      <c r="AC893" s="17" t="s">
        <v>56</v>
      </c>
      <c r="AD893" s="17" t="s">
        <v>36</v>
      </c>
      <c r="AE893" s="17"/>
      <c r="AF893" s="17"/>
      <c r="AG893" s="17" t="s">
        <v>193</v>
      </c>
      <c r="AH893" s="17" t="s">
        <v>101</v>
      </c>
      <c r="AI893" s="17" t="s">
        <v>289</v>
      </c>
      <c r="AJ893" s="17" t="s">
        <v>678</v>
      </c>
      <c r="AK893" s="17" t="s">
        <v>115</v>
      </c>
      <c r="AL893" s="17" t="s">
        <v>170</v>
      </c>
      <c r="AM893" s="17" t="s">
        <v>104</v>
      </c>
      <c r="AN893" s="17" t="s">
        <v>258</v>
      </c>
      <c r="AO893" s="17" t="s">
        <v>464</v>
      </c>
      <c r="AP893" s="17" t="s">
        <v>161</v>
      </c>
      <c r="AQ893" s="17"/>
      <c r="AR893" s="17"/>
      <c r="AS893" s="17"/>
    </row>
    <row r="894" spans="1:45" ht="15" customHeight="1" x14ac:dyDescent="0.15">
      <c r="A894" s="13">
        <v>893</v>
      </c>
      <c r="B894" s="69" t="s">
        <v>680</v>
      </c>
      <c r="C894" s="67" t="s">
        <v>35</v>
      </c>
      <c r="D894" s="67" t="s">
        <v>36</v>
      </c>
      <c r="E894" s="67" t="s">
        <v>56</v>
      </c>
      <c r="F894" s="67" t="s">
        <v>36</v>
      </c>
      <c r="G894" s="67" t="s">
        <v>44</v>
      </c>
      <c r="H894" s="67" t="s">
        <v>44</v>
      </c>
      <c r="I894" s="67" t="s">
        <v>40</v>
      </c>
      <c r="J894" s="67" t="s">
        <v>38</v>
      </c>
      <c r="K894" s="67" t="s">
        <v>43</v>
      </c>
      <c r="L894" s="67" t="s">
        <v>136</v>
      </c>
      <c r="M894" s="67" t="s">
        <v>42</v>
      </c>
      <c r="N894" s="67" t="s">
        <v>41</v>
      </c>
      <c r="O894" s="67" t="s">
        <v>45</v>
      </c>
      <c r="P894" s="17" t="s">
        <v>542</v>
      </c>
      <c r="Q894" s="17" t="s">
        <v>446</v>
      </c>
      <c r="R894" s="17" t="s">
        <v>256</v>
      </c>
      <c r="S894" s="17" t="s">
        <v>402</v>
      </c>
      <c r="T894" s="17" t="s">
        <v>172</v>
      </c>
      <c r="U894" s="17" t="s">
        <v>79</v>
      </c>
      <c r="V894" s="17" t="s">
        <v>257</v>
      </c>
      <c r="W894" s="17"/>
      <c r="X894" s="17" t="s">
        <v>3532</v>
      </c>
      <c r="Y894" s="17" t="s">
        <v>4239</v>
      </c>
      <c r="Z894" s="17" t="s">
        <v>75</v>
      </c>
      <c r="AA894" s="17" t="s">
        <v>76</v>
      </c>
      <c r="AB894" s="17" t="s">
        <v>3962</v>
      </c>
      <c r="AC894" s="17" t="s">
        <v>56</v>
      </c>
      <c r="AD894" s="17" t="s">
        <v>36</v>
      </c>
      <c r="AE894" s="17" t="s">
        <v>4029</v>
      </c>
      <c r="AF894" s="17"/>
      <c r="AG894" s="17" t="s">
        <v>193</v>
      </c>
      <c r="AH894" s="17" t="s">
        <v>101</v>
      </c>
      <c r="AI894" s="17" t="s">
        <v>289</v>
      </c>
      <c r="AJ894" s="17" t="s">
        <v>678</v>
      </c>
      <c r="AK894" s="17" t="s">
        <v>115</v>
      </c>
      <c r="AL894" s="17" t="s">
        <v>170</v>
      </c>
      <c r="AM894" s="17" t="s">
        <v>104</v>
      </c>
      <c r="AN894" s="17" t="s">
        <v>258</v>
      </c>
      <c r="AO894" s="17" t="s">
        <v>464</v>
      </c>
      <c r="AP894" s="17" t="s">
        <v>161</v>
      </c>
      <c r="AQ894" s="17"/>
      <c r="AR894" s="17"/>
      <c r="AS894" s="17"/>
    </row>
    <row r="895" spans="1:45" ht="15" customHeight="1" x14ac:dyDescent="0.15">
      <c r="A895" s="13">
        <v>894</v>
      </c>
      <c r="B895" s="69" t="s">
        <v>681</v>
      </c>
      <c r="C895" s="67" t="s">
        <v>35</v>
      </c>
      <c r="D895" s="67" t="s">
        <v>36</v>
      </c>
      <c r="E895" s="67" t="s">
        <v>56</v>
      </c>
      <c r="F895" s="67" t="s">
        <v>36</v>
      </c>
      <c r="G895" s="67" t="s">
        <v>44</v>
      </c>
      <c r="H895" s="67" t="s">
        <v>44</v>
      </c>
      <c r="I895" s="67" t="s">
        <v>40</v>
      </c>
      <c r="J895" s="67" t="s">
        <v>38</v>
      </c>
      <c r="K895" s="67" t="s">
        <v>43</v>
      </c>
      <c r="L895" s="67" t="s">
        <v>136</v>
      </c>
      <c r="M895" s="67" t="s">
        <v>42</v>
      </c>
      <c r="N895" s="67" t="s">
        <v>41</v>
      </c>
      <c r="O895" s="67" t="s">
        <v>45</v>
      </c>
      <c r="P895" s="17" t="s">
        <v>542</v>
      </c>
      <c r="Q895" s="17" t="s">
        <v>446</v>
      </c>
      <c r="R895" s="17" t="s">
        <v>256</v>
      </c>
      <c r="S895" s="17" t="s">
        <v>402</v>
      </c>
      <c r="T895" s="17" t="s">
        <v>172</v>
      </c>
      <c r="U895" s="17" t="s">
        <v>79</v>
      </c>
      <c r="V895" s="17" t="s">
        <v>257</v>
      </c>
      <c r="W895" s="17" t="s">
        <v>4157</v>
      </c>
      <c r="X895" s="17" t="s">
        <v>3533</v>
      </c>
      <c r="Y895" s="17" t="s">
        <v>4239</v>
      </c>
      <c r="Z895" s="17" t="s">
        <v>75</v>
      </c>
      <c r="AA895" s="17" t="s">
        <v>76</v>
      </c>
      <c r="AB895" s="17" t="s">
        <v>3962</v>
      </c>
      <c r="AC895" s="17" t="s">
        <v>56</v>
      </c>
      <c r="AD895" s="17" t="s">
        <v>36</v>
      </c>
      <c r="AE895" s="17"/>
      <c r="AF895" s="17"/>
      <c r="AG895" s="17" t="s">
        <v>193</v>
      </c>
      <c r="AH895" s="17" t="s">
        <v>101</v>
      </c>
      <c r="AI895" s="17" t="s">
        <v>289</v>
      </c>
      <c r="AJ895" s="17" t="s">
        <v>678</v>
      </c>
      <c r="AK895" s="17" t="s">
        <v>115</v>
      </c>
      <c r="AL895" s="17" t="s">
        <v>170</v>
      </c>
      <c r="AM895" s="17" t="s">
        <v>104</v>
      </c>
      <c r="AN895" s="17" t="s">
        <v>258</v>
      </c>
      <c r="AO895" s="17" t="s">
        <v>464</v>
      </c>
      <c r="AP895" s="17" t="s">
        <v>161</v>
      </c>
      <c r="AQ895" s="17"/>
      <c r="AR895" s="17"/>
      <c r="AS895" s="17"/>
    </row>
    <row r="896" spans="1:45" ht="15" customHeight="1" x14ac:dyDescent="0.15">
      <c r="A896" s="13">
        <v>895</v>
      </c>
      <c r="B896" s="69" t="s">
        <v>4558</v>
      </c>
      <c r="C896" s="67" t="s">
        <v>35</v>
      </c>
      <c r="D896" s="67" t="s">
        <v>36</v>
      </c>
      <c r="E896" s="67" t="s">
        <v>56</v>
      </c>
      <c r="F896" s="67" t="s">
        <v>36</v>
      </c>
      <c r="G896" s="67" t="s">
        <v>44</v>
      </c>
      <c r="H896" s="67" t="s">
        <v>44</v>
      </c>
      <c r="I896" s="67" t="s">
        <v>40</v>
      </c>
      <c r="J896" s="67" t="s">
        <v>38</v>
      </c>
      <c r="K896" s="67" t="s">
        <v>43</v>
      </c>
      <c r="L896" s="67" t="s">
        <v>136</v>
      </c>
      <c r="M896" s="67" t="s">
        <v>42</v>
      </c>
      <c r="N896" s="67" t="s">
        <v>41</v>
      </c>
      <c r="O896" s="67" t="s">
        <v>45</v>
      </c>
      <c r="P896" s="17" t="s">
        <v>542</v>
      </c>
      <c r="Q896" s="17" t="s">
        <v>446</v>
      </c>
      <c r="R896" s="17" t="s">
        <v>256</v>
      </c>
      <c r="S896" s="17" t="s">
        <v>402</v>
      </c>
      <c r="T896" s="17" t="s">
        <v>172</v>
      </c>
      <c r="U896" s="17" t="s">
        <v>79</v>
      </c>
      <c r="V896" s="17" t="s">
        <v>257</v>
      </c>
      <c r="W896" s="17" t="s">
        <v>4160</v>
      </c>
      <c r="X896" s="17" t="s">
        <v>4559</v>
      </c>
      <c r="Y896" s="17" t="s">
        <v>4560</v>
      </c>
      <c r="Z896" s="17" t="s">
        <v>75</v>
      </c>
      <c r="AA896" s="17" t="s">
        <v>76</v>
      </c>
      <c r="AB896" s="17" t="s">
        <v>3962</v>
      </c>
      <c r="AC896" s="17" t="s">
        <v>56</v>
      </c>
      <c r="AD896" s="17" t="s">
        <v>36</v>
      </c>
      <c r="AE896" s="17" t="s">
        <v>4008</v>
      </c>
      <c r="AF896" s="17"/>
      <c r="AG896" s="17" t="s">
        <v>193</v>
      </c>
      <c r="AH896" s="17" t="s">
        <v>101</v>
      </c>
      <c r="AI896" s="17" t="s">
        <v>289</v>
      </c>
      <c r="AJ896" s="17" t="s">
        <v>678</v>
      </c>
      <c r="AK896" s="17" t="s">
        <v>115</v>
      </c>
      <c r="AL896" s="17" t="s">
        <v>170</v>
      </c>
      <c r="AM896" s="17" t="s">
        <v>104</v>
      </c>
      <c r="AN896" s="17" t="s">
        <v>258</v>
      </c>
      <c r="AO896" s="17" t="s">
        <v>464</v>
      </c>
      <c r="AP896" s="17" t="s">
        <v>161</v>
      </c>
      <c r="AQ896" s="17"/>
      <c r="AR896" s="17"/>
      <c r="AS896" s="17"/>
    </row>
    <row r="897" spans="1:45" ht="15" customHeight="1" x14ac:dyDescent="0.15">
      <c r="A897" s="13">
        <v>896</v>
      </c>
      <c r="B897" s="69" t="s">
        <v>3289</v>
      </c>
      <c r="C897" s="67" t="s">
        <v>35</v>
      </c>
      <c r="D897" s="67" t="s">
        <v>36</v>
      </c>
      <c r="E897" s="67" t="s">
        <v>36</v>
      </c>
      <c r="F897" s="67" t="s">
        <v>36</v>
      </c>
      <c r="G897" s="67" t="s">
        <v>44</v>
      </c>
      <c r="H897" s="67" t="s">
        <v>43</v>
      </c>
      <c r="I897" s="67" t="s">
        <v>44</v>
      </c>
      <c r="J897" s="67" t="s">
        <v>136</v>
      </c>
      <c r="K897" s="67" t="s">
        <v>87</v>
      </c>
      <c r="L897" s="67" t="s">
        <v>43</v>
      </c>
      <c r="M897" s="67" t="s">
        <v>39</v>
      </c>
      <c r="N897" s="67" t="s">
        <v>87</v>
      </c>
      <c r="O897" s="67"/>
      <c r="P897" s="17" t="s">
        <v>446</v>
      </c>
      <c r="Q897" s="17" t="s">
        <v>402</v>
      </c>
      <c r="R897" s="17" t="s">
        <v>172</v>
      </c>
      <c r="S897" s="17" t="s">
        <v>193</v>
      </c>
      <c r="T897" s="17" t="s">
        <v>101</v>
      </c>
      <c r="U897" s="17" t="s">
        <v>289</v>
      </c>
      <c r="V897" s="17" t="s">
        <v>678</v>
      </c>
      <c r="W897" s="17"/>
      <c r="X897" s="17" t="s">
        <v>3534</v>
      </c>
      <c r="Y897" s="17" t="s">
        <v>4250</v>
      </c>
      <c r="Z897" s="17" t="s">
        <v>75</v>
      </c>
      <c r="AA897" s="17" t="s">
        <v>76</v>
      </c>
      <c r="AB897" s="17" t="s">
        <v>126</v>
      </c>
      <c r="AC897" s="17" t="s">
        <v>66</v>
      </c>
      <c r="AD897" s="17" t="s">
        <v>56</v>
      </c>
      <c r="AE897" s="17" t="s">
        <v>4003</v>
      </c>
      <c r="AF897" s="17"/>
      <c r="AG897" s="17" t="s">
        <v>131</v>
      </c>
      <c r="AH897" s="17" t="s">
        <v>97</v>
      </c>
      <c r="AI897" s="17" t="s">
        <v>361</v>
      </c>
      <c r="AJ897" s="17" t="s">
        <v>921</v>
      </c>
      <c r="AK897" s="17" t="s">
        <v>193</v>
      </c>
      <c r="AL897" s="17" t="s">
        <v>130</v>
      </c>
      <c r="AM897" s="17" t="s">
        <v>645</v>
      </c>
      <c r="AN897" s="17" t="s">
        <v>274</v>
      </c>
      <c r="AO897" s="17" t="s">
        <v>464</v>
      </c>
      <c r="AP897" s="17" t="s">
        <v>942</v>
      </c>
      <c r="AQ897" s="17"/>
      <c r="AR897" s="17"/>
      <c r="AS897" s="17"/>
    </row>
    <row r="898" spans="1:45" ht="15" customHeight="1" x14ac:dyDescent="0.15">
      <c r="A898" s="13">
        <v>897</v>
      </c>
      <c r="B898" s="69" t="s">
        <v>3910</v>
      </c>
      <c r="C898" s="67" t="s">
        <v>35</v>
      </c>
      <c r="D898" s="67" t="s">
        <v>36</v>
      </c>
      <c r="E898" s="67" t="s">
        <v>36</v>
      </c>
      <c r="F898" s="67" t="s">
        <v>36</v>
      </c>
      <c r="G898" s="67" t="s">
        <v>44</v>
      </c>
      <c r="H898" s="67" t="s">
        <v>43</v>
      </c>
      <c r="I898" s="67" t="s">
        <v>44</v>
      </c>
      <c r="J898" s="67" t="s">
        <v>136</v>
      </c>
      <c r="K898" s="67" t="s">
        <v>87</v>
      </c>
      <c r="L898" s="67" t="s">
        <v>43</v>
      </c>
      <c r="M898" s="67" t="s">
        <v>39</v>
      </c>
      <c r="N898" s="67" t="s">
        <v>87</v>
      </c>
      <c r="O898" s="67"/>
      <c r="P898" s="17" t="s">
        <v>446</v>
      </c>
      <c r="Q898" s="17" t="s">
        <v>402</v>
      </c>
      <c r="R898" s="17" t="s">
        <v>172</v>
      </c>
      <c r="S898" s="17" t="s">
        <v>193</v>
      </c>
      <c r="T898" s="17" t="s">
        <v>101</v>
      </c>
      <c r="U898" s="17" t="s">
        <v>289</v>
      </c>
      <c r="V898" s="17" t="s">
        <v>678</v>
      </c>
      <c r="W898" s="17" t="s">
        <v>4159</v>
      </c>
      <c r="X898" s="17"/>
      <c r="Y898" s="17" t="s">
        <v>4250</v>
      </c>
      <c r="Z898" s="17" t="s">
        <v>75</v>
      </c>
      <c r="AA898" s="17" t="s">
        <v>76</v>
      </c>
      <c r="AB898" s="17" t="s">
        <v>126</v>
      </c>
      <c r="AC898" s="17" t="s">
        <v>66</v>
      </c>
      <c r="AD898" s="17" t="s">
        <v>56</v>
      </c>
      <c r="AE898" s="17" t="s">
        <v>4005</v>
      </c>
      <c r="AF898" s="17"/>
      <c r="AG898" s="17" t="s">
        <v>131</v>
      </c>
      <c r="AH898" s="17" t="s">
        <v>97</v>
      </c>
      <c r="AI898" s="17" t="s">
        <v>361</v>
      </c>
      <c r="AJ898" s="17" t="s">
        <v>921</v>
      </c>
      <c r="AK898" s="17" t="s">
        <v>193</v>
      </c>
      <c r="AL898" s="17" t="s">
        <v>130</v>
      </c>
      <c r="AM898" s="17" t="s">
        <v>645</v>
      </c>
      <c r="AN898" s="17" t="s">
        <v>274</v>
      </c>
      <c r="AO898" s="17" t="s">
        <v>464</v>
      </c>
      <c r="AP898" s="17" t="s">
        <v>942</v>
      </c>
      <c r="AQ898" s="17"/>
      <c r="AR898" s="17"/>
      <c r="AS898" s="17"/>
    </row>
    <row r="899" spans="1:45" ht="15" customHeight="1" x14ac:dyDescent="0.15">
      <c r="A899" s="13">
        <v>898</v>
      </c>
      <c r="B899" s="69" t="s">
        <v>1435</v>
      </c>
      <c r="C899" s="67" t="s">
        <v>35</v>
      </c>
      <c r="D899" s="67" t="s">
        <v>36</v>
      </c>
      <c r="E899" s="67" t="s">
        <v>36</v>
      </c>
      <c r="F899" s="67" t="s">
        <v>56</v>
      </c>
      <c r="G899" s="67" t="s">
        <v>44</v>
      </c>
      <c r="H899" s="67" t="s">
        <v>43</v>
      </c>
      <c r="I899" s="67" t="s">
        <v>38</v>
      </c>
      <c r="J899" s="67" t="s">
        <v>44</v>
      </c>
      <c r="K899" s="67" t="s">
        <v>41</v>
      </c>
      <c r="L899" s="67" t="s">
        <v>67</v>
      </c>
      <c r="M899" s="67" t="s">
        <v>44</v>
      </c>
      <c r="N899" s="67" t="s">
        <v>87</v>
      </c>
      <c r="O899" s="67"/>
      <c r="P899" s="17" t="s">
        <v>683</v>
      </c>
      <c r="Q899" s="17" t="s">
        <v>3172</v>
      </c>
      <c r="R899" s="17" t="s">
        <v>684</v>
      </c>
      <c r="S899" s="17" t="s">
        <v>183</v>
      </c>
      <c r="T899" s="17" t="s">
        <v>4503</v>
      </c>
      <c r="U899" s="17" t="s">
        <v>4519</v>
      </c>
      <c r="V899" s="17" t="s">
        <v>685</v>
      </c>
      <c r="W899" s="17"/>
      <c r="X899" s="17" t="s">
        <v>3535</v>
      </c>
      <c r="Y899" s="17" t="s">
        <v>4249</v>
      </c>
      <c r="Z899" s="17" t="s">
        <v>53</v>
      </c>
      <c r="AA899" s="17" t="s">
        <v>54</v>
      </c>
      <c r="AB899" s="17" t="s">
        <v>55</v>
      </c>
      <c r="AC899" s="17" t="s">
        <v>56</v>
      </c>
      <c r="AD899" s="17" t="s">
        <v>56</v>
      </c>
      <c r="AE899" s="17" t="s">
        <v>4051</v>
      </c>
      <c r="AF899" s="17"/>
      <c r="AG899" s="17" t="s">
        <v>193</v>
      </c>
      <c r="AH899" s="17" t="s">
        <v>478</v>
      </c>
      <c r="AI899" s="17" t="s">
        <v>563</v>
      </c>
      <c r="AJ899" s="17" t="s">
        <v>77</v>
      </c>
      <c r="AK899" s="17" t="s">
        <v>600</v>
      </c>
      <c r="AL899" s="17" t="s">
        <v>4387</v>
      </c>
      <c r="AM899" s="17" t="s">
        <v>148</v>
      </c>
      <c r="AN899" s="17" t="s">
        <v>686</v>
      </c>
      <c r="AO899" s="17" t="s">
        <v>187</v>
      </c>
      <c r="AP899" s="17" t="s">
        <v>862</v>
      </c>
      <c r="AQ899" s="17"/>
      <c r="AR899" s="17"/>
      <c r="AS899" s="17"/>
    </row>
    <row r="900" spans="1:45" ht="15" customHeight="1" x14ac:dyDescent="0.15">
      <c r="A900" s="13">
        <v>899</v>
      </c>
      <c r="B900" s="69" t="s">
        <v>682</v>
      </c>
      <c r="C900" s="67" t="s">
        <v>35</v>
      </c>
      <c r="D900" s="67" t="s">
        <v>36</v>
      </c>
      <c r="E900" s="67" t="s">
        <v>36</v>
      </c>
      <c r="F900" s="67" t="s">
        <v>56</v>
      </c>
      <c r="G900" s="67" t="s">
        <v>44</v>
      </c>
      <c r="H900" s="67" t="s">
        <v>43</v>
      </c>
      <c r="I900" s="67" t="s">
        <v>38</v>
      </c>
      <c r="J900" s="67" t="s">
        <v>44</v>
      </c>
      <c r="K900" s="67" t="s">
        <v>41</v>
      </c>
      <c r="L900" s="67" t="s">
        <v>67</v>
      </c>
      <c r="M900" s="67" t="s">
        <v>44</v>
      </c>
      <c r="N900" s="67" t="s">
        <v>87</v>
      </c>
      <c r="O900" s="67"/>
      <c r="P900" s="17" t="s">
        <v>683</v>
      </c>
      <c r="Q900" s="17" t="s">
        <v>3172</v>
      </c>
      <c r="R900" s="17" t="s">
        <v>684</v>
      </c>
      <c r="S900" s="17" t="s">
        <v>183</v>
      </c>
      <c r="T900" s="17" t="s">
        <v>4503</v>
      </c>
      <c r="U900" s="17" t="s">
        <v>4519</v>
      </c>
      <c r="V900" s="17" t="s">
        <v>685</v>
      </c>
      <c r="W900" s="17"/>
      <c r="X900" s="17" t="s">
        <v>3536</v>
      </c>
      <c r="Y900" s="17" t="s">
        <v>4249</v>
      </c>
      <c r="Z900" s="17" t="s">
        <v>53</v>
      </c>
      <c r="AA900" s="17" t="s">
        <v>54</v>
      </c>
      <c r="AB900" s="17" t="s">
        <v>55</v>
      </c>
      <c r="AC900" s="17" t="s">
        <v>56</v>
      </c>
      <c r="AD900" s="17" t="s">
        <v>56</v>
      </c>
      <c r="AE900" s="17"/>
      <c r="AF900" s="17"/>
      <c r="AG900" s="17" t="s">
        <v>193</v>
      </c>
      <c r="AH900" s="17" t="s">
        <v>478</v>
      </c>
      <c r="AI900" s="17" t="s">
        <v>563</v>
      </c>
      <c r="AJ900" s="17" t="s">
        <v>77</v>
      </c>
      <c r="AK900" s="17" t="s">
        <v>600</v>
      </c>
      <c r="AL900" s="17" t="s">
        <v>4387</v>
      </c>
      <c r="AM900" s="17" t="s">
        <v>148</v>
      </c>
      <c r="AN900" s="17" t="s">
        <v>686</v>
      </c>
      <c r="AO900" s="17" t="s">
        <v>187</v>
      </c>
      <c r="AP900" s="17" t="s">
        <v>862</v>
      </c>
      <c r="AQ900" s="17"/>
      <c r="AR900" s="17"/>
      <c r="AS900" s="17"/>
    </row>
    <row r="901" spans="1:45" ht="15" customHeight="1" x14ac:dyDescent="0.15">
      <c r="A901" s="13">
        <v>900</v>
      </c>
      <c r="B901" s="69" t="s">
        <v>4185</v>
      </c>
      <c r="C901" s="67" t="s">
        <v>35</v>
      </c>
      <c r="D901" s="67" t="s">
        <v>36</v>
      </c>
      <c r="E901" s="67" t="s">
        <v>36</v>
      </c>
      <c r="F901" s="67" t="s">
        <v>56</v>
      </c>
      <c r="G901" s="67" t="s">
        <v>136</v>
      </c>
      <c r="H901" s="67" t="s">
        <v>120</v>
      </c>
      <c r="I901" s="67" t="s">
        <v>87</v>
      </c>
      <c r="J901" s="67" t="s">
        <v>136</v>
      </c>
      <c r="K901" s="67" t="s">
        <v>88</v>
      </c>
      <c r="L901" s="67" t="s">
        <v>43</v>
      </c>
      <c r="M901" s="67" t="s">
        <v>43</v>
      </c>
      <c r="N901" s="67" t="s">
        <v>43</v>
      </c>
      <c r="O901" s="67"/>
      <c r="P901" s="17" t="s">
        <v>663</v>
      </c>
      <c r="Q901" s="17" t="s">
        <v>292</v>
      </c>
      <c r="R901" s="17" t="s">
        <v>855</v>
      </c>
      <c r="S901" s="17" t="s">
        <v>924</v>
      </c>
      <c r="T901" s="17" t="s">
        <v>131</v>
      </c>
      <c r="U901" s="17" t="s">
        <v>557</v>
      </c>
      <c r="V901" s="17" t="s">
        <v>3035</v>
      </c>
      <c r="W901" s="17" t="s">
        <v>4157</v>
      </c>
      <c r="X901" s="17" t="s">
        <v>4186</v>
      </c>
      <c r="Y901" s="17" t="s">
        <v>4248</v>
      </c>
      <c r="Z901" s="17" t="s">
        <v>75</v>
      </c>
      <c r="AA901" s="17" t="s">
        <v>76</v>
      </c>
      <c r="AB901" s="17" t="s">
        <v>126</v>
      </c>
      <c r="AC901" s="17" t="s">
        <v>56</v>
      </c>
      <c r="AD901" s="17" t="s">
        <v>36</v>
      </c>
      <c r="AE901" s="17" t="s">
        <v>4014</v>
      </c>
      <c r="AF901" s="17"/>
      <c r="AG901" s="17" t="s">
        <v>3307</v>
      </c>
      <c r="AH901" s="17" t="s">
        <v>3308</v>
      </c>
      <c r="AI901" s="17" t="s">
        <v>363</v>
      </c>
      <c r="AJ901" s="17" t="s">
        <v>801</v>
      </c>
      <c r="AK901" s="17" t="s">
        <v>496</v>
      </c>
      <c r="AL901" s="17" t="s">
        <v>646</v>
      </c>
      <c r="AM901" s="17" t="s">
        <v>277</v>
      </c>
      <c r="AN901" s="17" t="s">
        <v>101</v>
      </c>
      <c r="AO901" s="17" t="s">
        <v>925</v>
      </c>
      <c r="AP901" s="17" t="s">
        <v>1104</v>
      </c>
      <c r="AQ901" s="17"/>
      <c r="AR901" s="17"/>
      <c r="AS901" s="17"/>
    </row>
    <row r="902" spans="1:45" ht="15" customHeight="1" x14ac:dyDescent="0.15">
      <c r="A902" s="13">
        <v>901</v>
      </c>
      <c r="B902" s="69" t="s">
        <v>687</v>
      </c>
      <c r="C902" s="67" t="s">
        <v>35</v>
      </c>
      <c r="D902" s="67" t="s">
        <v>36</v>
      </c>
      <c r="E902" s="67" t="s">
        <v>36</v>
      </c>
      <c r="F902" s="67" t="s">
        <v>36</v>
      </c>
      <c r="G902" s="67" t="s">
        <v>37</v>
      </c>
      <c r="H902" s="67" t="s">
        <v>120</v>
      </c>
      <c r="I902" s="67" t="s">
        <v>40</v>
      </c>
      <c r="J902" s="67" t="s">
        <v>67</v>
      </c>
      <c r="K902" s="67" t="s">
        <v>200</v>
      </c>
      <c r="L902" s="67" t="s">
        <v>39</v>
      </c>
      <c r="M902" s="67" t="s">
        <v>67</v>
      </c>
      <c r="N902" s="67" t="s">
        <v>44</v>
      </c>
      <c r="O902" s="67" t="s">
        <v>45</v>
      </c>
      <c r="P902" s="17" t="s">
        <v>3438</v>
      </c>
      <c r="Q902" s="17" t="s">
        <v>57</v>
      </c>
      <c r="R902" s="17" t="s">
        <v>79</v>
      </c>
      <c r="S902" s="17" t="s">
        <v>144</v>
      </c>
      <c r="T902" s="17" t="s">
        <v>145</v>
      </c>
      <c r="U902" s="17" t="s">
        <v>115</v>
      </c>
      <c r="V902" s="17" t="s">
        <v>688</v>
      </c>
      <c r="W902" s="17" t="s">
        <v>4158</v>
      </c>
      <c r="X902" s="17"/>
      <c r="Y902" s="17" t="s">
        <v>4233</v>
      </c>
      <c r="Z902" s="17" t="s">
        <v>249</v>
      </c>
      <c r="AA902" s="17" t="s">
        <v>76</v>
      </c>
      <c r="AB902" s="17" t="s">
        <v>55</v>
      </c>
      <c r="AC902" s="17" t="s">
        <v>36</v>
      </c>
      <c r="AD902" s="17" t="s">
        <v>56</v>
      </c>
      <c r="AE902" s="17"/>
      <c r="AF902" s="17"/>
      <c r="AG902" s="17" t="s">
        <v>411</v>
      </c>
      <c r="AH902" s="17" t="s">
        <v>689</v>
      </c>
      <c r="AI902" s="17" t="s">
        <v>690</v>
      </c>
      <c r="AJ902" s="17" t="s">
        <v>376</v>
      </c>
      <c r="AK902" s="17" t="s">
        <v>131</v>
      </c>
      <c r="AL902" s="17" t="s">
        <v>95</v>
      </c>
      <c r="AM902" s="17" t="s">
        <v>691</v>
      </c>
      <c r="AN902" s="17" t="s">
        <v>148</v>
      </c>
      <c r="AO902" s="17" t="s">
        <v>64</v>
      </c>
      <c r="AP902" s="17" t="s">
        <v>161</v>
      </c>
      <c r="AQ902" s="17"/>
      <c r="AR902" s="17"/>
      <c r="AS902" s="17"/>
    </row>
    <row r="903" spans="1:45" ht="15" customHeight="1" x14ac:dyDescent="0.15">
      <c r="A903" s="13">
        <v>902</v>
      </c>
      <c r="B903" s="69" t="s">
        <v>687</v>
      </c>
      <c r="C903" s="67" t="s">
        <v>35</v>
      </c>
      <c r="D903" s="67" t="s">
        <v>36</v>
      </c>
      <c r="E903" s="67" t="s">
        <v>36</v>
      </c>
      <c r="F903" s="67" t="s">
        <v>36</v>
      </c>
      <c r="G903" s="67" t="s">
        <v>37</v>
      </c>
      <c r="H903" s="67" t="s">
        <v>120</v>
      </c>
      <c r="I903" s="67" t="s">
        <v>40</v>
      </c>
      <c r="J903" s="67" t="s">
        <v>67</v>
      </c>
      <c r="K903" s="67" t="s">
        <v>200</v>
      </c>
      <c r="L903" s="67" t="s">
        <v>39</v>
      </c>
      <c r="M903" s="67" t="s">
        <v>67</v>
      </c>
      <c r="N903" s="67" t="s">
        <v>44</v>
      </c>
      <c r="O903" s="67" t="s">
        <v>45</v>
      </c>
      <c r="P903" s="17" t="s">
        <v>3438</v>
      </c>
      <c r="Q903" s="17" t="s">
        <v>57</v>
      </c>
      <c r="R903" s="17" t="s">
        <v>79</v>
      </c>
      <c r="S903" s="17" t="s">
        <v>144</v>
      </c>
      <c r="T903" s="17" t="s">
        <v>145</v>
      </c>
      <c r="U903" s="17" t="s">
        <v>115</v>
      </c>
      <c r="V903" s="17" t="s">
        <v>688</v>
      </c>
      <c r="W903" s="17"/>
      <c r="X903" s="17"/>
      <c r="Y903" s="17" t="s">
        <v>4233</v>
      </c>
      <c r="Z903" s="17" t="s">
        <v>249</v>
      </c>
      <c r="AA903" s="17" t="s">
        <v>76</v>
      </c>
      <c r="AB903" s="17" t="s">
        <v>55</v>
      </c>
      <c r="AC903" s="17" t="s">
        <v>56</v>
      </c>
      <c r="AD903" s="17" t="s">
        <v>36</v>
      </c>
      <c r="AE903" s="17" t="s">
        <v>4003</v>
      </c>
      <c r="AF903" s="17"/>
      <c r="AG903" s="17" t="s">
        <v>411</v>
      </c>
      <c r="AH903" s="17" t="s">
        <v>689</v>
      </c>
      <c r="AI903" s="17" t="s">
        <v>690</v>
      </c>
      <c r="AJ903" s="17" t="s">
        <v>376</v>
      </c>
      <c r="AK903" s="17" t="s">
        <v>131</v>
      </c>
      <c r="AL903" s="17" t="s">
        <v>95</v>
      </c>
      <c r="AM903" s="17" t="s">
        <v>691</v>
      </c>
      <c r="AN903" s="17" t="s">
        <v>148</v>
      </c>
      <c r="AO903" s="17" t="s">
        <v>64</v>
      </c>
      <c r="AP903" s="17" t="s">
        <v>161</v>
      </c>
      <c r="AQ903" s="17"/>
      <c r="AR903" s="17"/>
      <c r="AS903" s="17"/>
    </row>
    <row r="904" spans="1:45" ht="15" customHeight="1" x14ac:dyDescent="0.15">
      <c r="A904" s="13">
        <v>903</v>
      </c>
      <c r="B904" s="69" t="s">
        <v>3124</v>
      </c>
      <c r="C904" s="67" t="s">
        <v>35</v>
      </c>
      <c r="D904" s="67" t="s">
        <v>36</v>
      </c>
      <c r="E904" s="67" t="s">
        <v>36</v>
      </c>
      <c r="F904" s="67" t="s">
        <v>36</v>
      </c>
      <c r="G904" s="67" t="s">
        <v>37</v>
      </c>
      <c r="H904" s="67" t="s">
        <v>120</v>
      </c>
      <c r="I904" s="67" t="s">
        <v>40</v>
      </c>
      <c r="J904" s="67" t="s">
        <v>67</v>
      </c>
      <c r="K904" s="67" t="s">
        <v>200</v>
      </c>
      <c r="L904" s="67" t="s">
        <v>39</v>
      </c>
      <c r="M904" s="67" t="s">
        <v>67</v>
      </c>
      <c r="N904" s="67" t="s">
        <v>44</v>
      </c>
      <c r="O904" s="67" t="s">
        <v>45</v>
      </c>
      <c r="P904" s="17" t="s">
        <v>3438</v>
      </c>
      <c r="Q904" s="17" t="s">
        <v>57</v>
      </c>
      <c r="R904" s="17" t="s">
        <v>79</v>
      </c>
      <c r="S904" s="17" t="s">
        <v>144</v>
      </c>
      <c r="T904" s="17" t="s">
        <v>145</v>
      </c>
      <c r="U904" s="17" t="s">
        <v>115</v>
      </c>
      <c r="V904" s="17" t="s">
        <v>688</v>
      </c>
      <c r="W904" s="17"/>
      <c r="X904" s="17"/>
      <c r="Y904" s="17" t="s">
        <v>4233</v>
      </c>
      <c r="Z904" s="17" t="s">
        <v>249</v>
      </c>
      <c r="AA904" s="17" t="s">
        <v>76</v>
      </c>
      <c r="AB904" s="17" t="s">
        <v>55</v>
      </c>
      <c r="AC904" s="17" t="s">
        <v>56</v>
      </c>
      <c r="AD904" s="17" t="s">
        <v>36</v>
      </c>
      <c r="AE904" s="17" t="s">
        <v>4003</v>
      </c>
      <c r="AF904" s="17"/>
      <c r="AG904" s="17" t="s">
        <v>411</v>
      </c>
      <c r="AH904" s="17" t="s">
        <v>689</v>
      </c>
      <c r="AI904" s="17" t="s">
        <v>690</v>
      </c>
      <c r="AJ904" s="17" t="s">
        <v>376</v>
      </c>
      <c r="AK904" s="17" t="s">
        <v>131</v>
      </c>
      <c r="AL904" s="17" t="s">
        <v>95</v>
      </c>
      <c r="AM904" s="17" t="s">
        <v>691</v>
      </c>
      <c r="AN904" s="17" t="s">
        <v>148</v>
      </c>
      <c r="AO904" s="17" t="s">
        <v>64</v>
      </c>
      <c r="AP904" s="17" t="s">
        <v>161</v>
      </c>
      <c r="AQ904" s="17"/>
      <c r="AR904" s="17"/>
      <c r="AS904" s="17"/>
    </row>
    <row r="905" spans="1:45" ht="15" customHeight="1" x14ac:dyDescent="0.15">
      <c r="A905" s="13">
        <v>904</v>
      </c>
      <c r="B905" s="69" t="s">
        <v>692</v>
      </c>
      <c r="C905" s="67" t="s">
        <v>35</v>
      </c>
      <c r="D905" s="67" t="s">
        <v>36</v>
      </c>
      <c r="E905" s="67" t="s">
        <v>36</v>
      </c>
      <c r="F905" s="67" t="s">
        <v>56</v>
      </c>
      <c r="G905" s="67" t="s">
        <v>43</v>
      </c>
      <c r="H905" s="67" t="s">
        <v>41</v>
      </c>
      <c r="I905" s="67" t="s">
        <v>40</v>
      </c>
      <c r="J905" s="67" t="s">
        <v>44</v>
      </c>
      <c r="K905" s="67" t="s">
        <v>38</v>
      </c>
      <c r="L905" s="67" t="s">
        <v>120</v>
      </c>
      <c r="M905" s="67" t="s">
        <v>42</v>
      </c>
      <c r="N905" s="67" t="s">
        <v>41</v>
      </c>
      <c r="O905" s="67" t="s">
        <v>45</v>
      </c>
      <c r="P905" s="17" t="s">
        <v>422</v>
      </c>
      <c r="Q905" s="17" t="s">
        <v>424</v>
      </c>
      <c r="R905" s="17" t="s">
        <v>256</v>
      </c>
      <c r="S905" s="17" t="s">
        <v>693</v>
      </c>
      <c r="T905" s="17" t="s">
        <v>694</v>
      </c>
      <c r="U905" s="17" t="s">
        <v>79</v>
      </c>
      <c r="V905" s="17" t="s">
        <v>402</v>
      </c>
      <c r="W905" s="17"/>
      <c r="X905" s="17"/>
      <c r="Y905" s="17" t="s">
        <v>4237</v>
      </c>
      <c r="Z905" s="17" t="s">
        <v>53</v>
      </c>
      <c r="AA905" s="17" t="s">
        <v>54</v>
      </c>
      <c r="AB905" s="17" t="s">
        <v>3962</v>
      </c>
      <c r="AC905" s="17" t="s">
        <v>56</v>
      </c>
      <c r="AD905" s="17" t="s">
        <v>66</v>
      </c>
      <c r="AE905" s="17" t="s">
        <v>4296</v>
      </c>
      <c r="AF905" s="17"/>
      <c r="AG905" s="17" t="s">
        <v>695</v>
      </c>
      <c r="AH905" s="17" t="s">
        <v>696</v>
      </c>
      <c r="AI905" s="17" t="s">
        <v>478</v>
      </c>
      <c r="AJ905" s="17" t="s">
        <v>697</v>
      </c>
      <c r="AK905" s="17" t="s">
        <v>115</v>
      </c>
      <c r="AL905" s="17" t="s">
        <v>170</v>
      </c>
      <c r="AM905" s="17" t="s">
        <v>193</v>
      </c>
      <c r="AN905" s="17" t="s">
        <v>117</v>
      </c>
      <c r="AO905" s="17" t="s">
        <v>698</v>
      </c>
      <c r="AP905" s="17" t="s">
        <v>161</v>
      </c>
      <c r="AQ905" s="17"/>
      <c r="AR905" s="17"/>
      <c r="AS905" s="17"/>
    </row>
    <row r="906" spans="1:45" ht="15" customHeight="1" x14ac:dyDescent="0.15">
      <c r="A906" s="13">
        <v>905</v>
      </c>
      <c r="B906" s="69" t="s">
        <v>3893</v>
      </c>
      <c r="C906" s="67" t="s">
        <v>35</v>
      </c>
      <c r="D906" s="67" t="s">
        <v>36</v>
      </c>
      <c r="E906" s="67" t="s">
        <v>36</v>
      </c>
      <c r="F906" s="67" t="s">
        <v>56</v>
      </c>
      <c r="G906" s="67" t="s">
        <v>43</v>
      </c>
      <c r="H906" s="67" t="s">
        <v>41</v>
      </c>
      <c r="I906" s="67" t="s">
        <v>40</v>
      </c>
      <c r="J906" s="67" t="s">
        <v>44</v>
      </c>
      <c r="K906" s="67" t="s">
        <v>38</v>
      </c>
      <c r="L906" s="67" t="s">
        <v>120</v>
      </c>
      <c r="M906" s="67" t="s">
        <v>42</v>
      </c>
      <c r="N906" s="67" t="s">
        <v>41</v>
      </c>
      <c r="O906" s="67" t="s">
        <v>45</v>
      </c>
      <c r="P906" s="17" t="s">
        <v>422</v>
      </c>
      <c r="Q906" s="17" t="s">
        <v>424</v>
      </c>
      <c r="R906" s="17" t="s">
        <v>256</v>
      </c>
      <c r="S906" s="17" t="s">
        <v>693</v>
      </c>
      <c r="T906" s="17" t="s">
        <v>694</v>
      </c>
      <c r="U906" s="17" t="s">
        <v>79</v>
      </c>
      <c r="V906" s="17" t="s">
        <v>402</v>
      </c>
      <c r="W906" s="17" t="s">
        <v>4157</v>
      </c>
      <c r="X906" s="17" t="s">
        <v>3894</v>
      </c>
      <c r="Y906" s="17" t="s">
        <v>4249</v>
      </c>
      <c r="Z906" s="17" t="s">
        <v>53</v>
      </c>
      <c r="AA906" s="17" t="s">
        <v>54</v>
      </c>
      <c r="AB906" s="17" t="s">
        <v>3962</v>
      </c>
      <c r="AC906" s="17" t="s">
        <v>56</v>
      </c>
      <c r="AD906" s="17" t="s">
        <v>66</v>
      </c>
      <c r="AE906" s="17" t="s">
        <v>4003</v>
      </c>
      <c r="AF906" s="17"/>
      <c r="AG906" s="17" t="s">
        <v>695</v>
      </c>
      <c r="AH906" s="17" t="s">
        <v>696</v>
      </c>
      <c r="AI906" s="17" t="s">
        <v>478</v>
      </c>
      <c r="AJ906" s="17" t="s">
        <v>697</v>
      </c>
      <c r="AK906" s="17" t="s">
        <v>115</v>
      </c>
      <c r="AL906" s="17" t="s">
        <v>170</v>
      </c>
      <c r="AM906" s="17" t="s">
        <v>193</v>
      </c>
      <c r="AN906" s="17" t="s">
        <v>117</v>
      </c>
      <c r="AO906" s="17" t="s">
        <v>698</v>
      </c>
      <c r="AP906" s="17" t="s">
        <v>161</v>
      </c>
      <c r="AQ906" s="17"/>
      <c r="AR906" s="17"/>
      <c r="AS906" s="17"/>
    </row>
    <row r="907" spans="1:45" ht="15" customHeight="1" x14ac:dyDescent="0.15">
      <c r="A907" s="13">
        <v>906</v>
      </c>
      <c r="B907" s="69" t="s">
        <v>5028</v>
      </c>
      <c r="C907" s="8" t="s">
        <v>35</v>
      </c>
      <c r="D907" s="67" t="s">
        <v>36</v>
      </c>
      <c r="E907" s="67" t="s">
        <v>36</v>
      </c>
      <c r="F907" s="67" t="s">
        <v>56</v>
      </c>
      <c r="G907" s="67" t="s">
        <v>43</v>
      </c>
      <c r="H907" s="67" t="s">
        <v>41</v>
      </c>
      <c r="I907" s="67" t="s">
        <v>40</v>
      </c>
      <c r="J907" s="67" t="s">
        <v>44</v>
      </c>
      <c r="K907" s="67" t="s">
        <v>38</v>
      </c>
      <c r="L907" s="67" t="s">
        <v>120</v>
      </c>
      <c r="M907" s="67" t="s">
        <v>42</v>
      </c>
      <c r="N907" s="67" t="s">
        <v>41</v>
      </c>
      <c r="O907" s="67" t="s">
        <v>45</v>
      </c>
      <c r="P907" s="17" t="s">
        <v>422</v>
      </c>
      <c r="Q907" s="17" t="s">
        <v>424</v>
      </c>
      <c r="R907" s="17" t="s">
        <v>256</v>
      </c>
      <c r="S907" s="17" t="s">
        <v>693</v>
      </c>
      <c r="T907" s="17" t="s">
        <v>694</v>
      </c>
      <c r="U907" s="17" t="s">
        <v>79</v>
      </c>
      <c r="V907" s="17" t="s">
        <v>402</v>
      </c>
      <c r="W907" s="17" t="s">
        <v>4159</v>
      </c>
      <c r="X907" s="17" t="s">
        <v>5340</v>
      </c>
      <c r="Y907" s="17" t="s">
        <v>4249</v>
      </c>
      <c r="Z907" s="17" t="s">
        <v>53</v>
      </c>
      <c r="AA907" s="17" t="s">
        <v>54</v>
      </c>
      <c r="AB907" s="17" t="s">
        <v>3962</v>
      </c>
      <c r="AC907" s="17" t="s">
        <v>56</v>
      </c>
      <c r="AD907" s="17" t="s">
        <v>66</v>
      </c>
      <c r="AE907" s="17"/>
      <c r="AF907" s="17"/>
      <c r="AG907" s="17" t="s">
        <v>695</v>
      </c>
      <c r="AH907" s="17" t="s">
        <v>696</v>
      </c>
      <c r="AI907" s="17" t="s">
        <v>478</v>
      </c>
      <c r="AJ907" s="17" t="s">
        <v>697</v>
      </c>
      <c r="AK907" s="17" t="s">
        <v>115</v>
      </c>
      <c r="AL907" s="17" t="s">
        <v>170</v>
      </c>
      <c r="AM907" s="17" t="s">
        <v>193</v>
      </c>
      <c r="AN907" s="17" t="s">
        <v>117</v>
      </c>
      <c r="AO907" s="17" t="s">
        <v>698</v>
      </c>
      <c r="AP907" s="17" t="s">
        <v>161</v>
      </c>
      <c r="AQ907" s="17"/>
      <c r="AR907" s="17"/>
      <c r="AS907" s="17"/>
    </row>
    <row r="908" spans="1:45" ht="15" customHeight="1" x14ac:dyDescent="0.15">
      <c r="A908" s="13">
        <v>907</v>
      </c>
      <c r="B908" s="69" t="s">
        <v>4187</v>
      </c>
      <c r="C908" s="67" t="s">
        <v>35</v>
      </c>
      <c r="D908" s="67" t="s">
        <v>36</v>
      </c>
      <c r="E908" s="67" t="s">
        <v>36</v>
      </c>
      <c r="F908" s="67" t="s">
        <v>56</v>
      </c>
      <c r="G908" s="67" t="s">
        <v>43</v>
      </c>
      <c r="H908" s="67" t="s">
        <v>41</v>
      </c>
      <c r="I908" s="67" t="s">
        <v>40</v>
      </c>
      <c r="J908" s="67" t="s">
        <v>44</v>
      </c>
      <c r="K908" s="67" t="s">
        <v>38</v>
      </c>
      <c r="L908" s="67" t="s">
        <v>120</v>
      </c>
      <c r="M908" s="67" t="s">
        <v>42</v>
      </c>
      <c r="N908" s="67" t="s">
        <v>41</v>
      </c>
      <c r="O908" s="67" t="s">
        <v>45</v>
      </c>
      <c r="P908" s="17" t="s">
        <v>422</v>
      </c>
      <c r="Q908" s="17" t="s">
        <v>424</v>
      </c>
      <c r="R908" s="17" t="s">
        <v>256</v>
      </c>
      <c r="S908" s="17" t="s">
        <v>693</v>
      </c>
      <c r="T908" s="17" t="s">
        <v>694</v>
      </c>
      <c r="U908" s="17" t="s">
        <v>79</v>
      </c>
      <c r="V908" s="17" t="s">
        <v>402</v>
      </c>
      <c r="W908" s="17" t="s">
        <v>4159</v>
      </c>
      <c r="X908" s="17"/>
      <c r="Y908" s="17" t="s">
        <v>4249</v>
      </c>
      <c r="Z908" s="17" t="s">
        <v>53</v>
      </c>
      <c r="AA908" s="17" t="s">
        <v>54</v>
      </c>
      <c r="AB908" s="17" t="s">
        <v>3962</v>
      </c>
      <c r="AC908" s="17" t="s">
        <v>56</v>
      </c>
      <c r="AD908" s="17" t="s">
        <v>66</v>
      </c>
      <c r="AE908" s="17" t="s">
        <v>4005</v>
      </c>
      <c r="AF908" s="17"/>
      <c r="AG908" s="17" t="s">
        <v>695</v>
      </c>
      <c r="AH908" s="17" t="s">
        <v>696</v>
      </c>
      <c r="AI908" s="17" t="s">
        <v>478</v>
      </c>
      <c r="AJ908" s="17" t="s">
        <v>697</v>
      </c>
      <c r="AK908" s="17" t="s">
        <v>115</v>
      </c>
      <c r="AL908" s="17" t="s">
        <v>170</v>
      </c>
      <c r="AM908" s="17" t="s">
        <v>193</v>
      </c>
      <c r="AN908" s="17" t="s">
        <v>117</v>
      </c>
      <c r="AO908" s="17" t="s">
        <v>698</v>
      </c>
      <c r="AP908" s="17" t="s">
        <v>161</v>
      </c>
      <c r="AQ908" s="17"/>
      <c r="AR908" s="17"/>
      <c r="AS908" s="17"/>
    </row>
    <row r="909" spans="1:45" ht="15" customHeight="1" x14ac:dyDescent="0.15">
      <c r="A909" s="13">
        <v>908</v>
      </c>
      <c r="B909" s="69" t="s">
        <v>5098</v>
      </c>
      <c r="C909" s="67" t="s">
        <v>35</v>
      </c>
      <c r="D909" s="67" t="s">
        <v>36</v>
      </c>
      <c r="E909" s="67" t="s">
        <v>36</v>
      </c>
      <c r="F909" s="67" t="s">
        <v>56</v>
      </c>
      <c r="G909" s="67" t="s">
        <v>43</v>
      </c>
      <c r="H909" s="67" t="s">
        <v>41</v>
      </c>
      <c r="I909" s="67" t="s">
        <v>40</v>
      </c>
      <c r="J909" s="67" t="s">
        <v>44</v>
      </c>
      <c r="K909" s="67" t="s">
        <v>38</v>
      </c>
      <c r="L909" s="67" t="s">
        <v>120</v>
      </c>
      <c r="M909" s="67" t="s">
        <v>42</v>
      </c>
      <c r="N909" s="67" t="s">
        <v>41</v>
      </c>
      <c r="O909" s="67" t="s">
        <v>45</v>
      </c>
      <c r="P909" s="17" t="s">
        <v>422</v>
      </c>
      <c r="Q909" s="17" t="s">
        <v>424</v>
      </c>
      <c r="R909" s="17" t="s">
        <v>256</v>
      </c>
      <c r="S909" s="17" t="s">
        <v>693</v>
      </c>
      <c r="T909" s="17" t="s">
        <v>694</v>
      </c>
      <c r="U909" s="17" t="s">
        <v>79</v>
      </c>
      <c r="V909" s="17" t="s">
        <v>402</v>
      </c>
      <c r="W909" s="17" t="s">
        <v>4159</v>
      </c>
      <c r="X909" s="17"/>
      <c r="Y909" s="17" t="s">
        <v>4249</v>
      </c>
      <c r="Z909" s="17" t="s">
        <v>53</v>
      </c>
      <c r="AA909" s="17" t="s">
        <v>54</v>
      </c>
      <c r="AB909" s="17" t="s">
        <v>3962</v>
      </c>
      <c r="AC909" s="17" t="s">
        <v>56</v>
      </c>
      <c r="AD909" s="17" t="s">
        <v>66</v>
      </c>
      <c r="AE909" s="17" t="s">
        <v>4005</v>
      </c>
      <c r="AF909" s="17"/>
      <c r="AG909" s="17" t="s">
        <v>695</v>
      </c>
      <c r="AH909" s="17" t="s">
        <v>696</v>
      </c>
      <c r="AI909" s="17" t="s">
        <v>478</v>
      </c>
      <c r="AJ909" s="17" t="s">
        <v>697</v>
      </c>
      <c r="AK909" s="17" t="s">
        <v>115</v>
      </c>
      <c r="AL909" s="17" t="s">
        <v>170</v>
      </c>
      <c r="AM909" s="17" t="s">
        <v>193</v>
      </c>
      <c r="AN909" s="17" t="s">
        <v>117</v>
      </c>
      <c r="AO909" s="17" t="s">
        <v>698</v>
      </c>
      <c r="AP909" s="17" t="s">
        <v>161</v>
      </c>
      <c r="AQ909" s="17"/>
      <c r="AR909" s="17"/>
      <c r="AS909" s="17"/>
    </row>
    <row r="910" spans="1:45" ht="15" customHeight="1" x14ac:dyDescent="0.15">
      <c r="A910" s="13">
        <v>909</v>
      </c>
      <c r="B910" s="69" t="s">
        <v>699</v>
      </c>
      <c r="C910" s="67" t="s">
        <v>35</v>
      </c>
      <c r="D910" s="67" t="s">
        <v>36</v>
      </c>
      <c r="E910" s="67" t="s">
        <v>36</v>
      </c>
      <c r="F910" s="67" t="s">
        <v>56</v>
      </c>
      <c r="G910" s="67" t="s">
        <v>43</v>
      </c>
      <c r="H910" s="67" t="s">
        <v>41</v>
      </c>
      <c r="I910" s="67" t="s">
        <v>40</v>
      </c>
      <c r="J910" s="67" t="s">
        <v>44</v>
      </c>
      <c r="K910" s="67" t="s">
        <v>38</v>
      </c>
      <c r="L910" s="67" t="s">
        <v>120</v>
      </c>
      <c r="M910" s="67" t="s">
        <v>42</v>
      </c>
      <c r="N910" s="67" t="s">
        <v>41</v>
      </c>
      <c r="O910" s="67" t="s">
        <v>45</v>
      </c>
      <c r="P910" s="17" t="s">
        <v>422</v>
      </c>
      <c r="Q910" s="17" t="s">
        <v>424</v>
      </c>
      <c r="R910" s="17" t="s">
        <v>256</v>
      </c>
      <c r="S910" s="17" t="s">
        <v>693</v>
      </c>
      <c r="T910" s="17" t="s">
        <v>694</v>
      </c>
      <c r="U910" s="17" t="s">
        <v>79</v>
      </c>
      <c r="V910" s="17" t="s">
        <v>402</v>
      </c>
      <c r="W910" s="17" t="s">
        <v>4166</v>
      </c>
      <c r="X910" s="17" t="s">
        <v>3537</v>
      </c>
      <c r="Y910" s="17" t="s">
        <v>4237</v>
      </c>
      <c r="Z910" s="17" t="s">
        <v>53</v>
      </c>
      <c r="AA910" s="17" t="s">
        <v>54</v>
      </c>
      <c r="AB910" s="17" t="s">
        <v>3962</v>
      </c>
      <c r="AC910" s="17" t="s">
        <v>56</v>
      </c>
      <c r="AD910" s="17" t="s">
        <v>66</v>
      </c>
      <c r="AE910" s="17"/>
      <c r="AF910" s="17"/>
      <c r="AG910" s="17" t="s">
        <v>695</v>
      </c>
      <c r="AH910" s="17" t="s">
        <v>696</v>
      </c>
      <c r="AI910" s="17" t="s">
        <v>478</v>
      </c>
      <c r="AJ910" s="17" t="s">
        <v>697</v>
      </c>
      <c r="AK910" s="17" t="s">
        <v>115</v>
      </c>
      <c r="AL910" s="17" t="s">
        <v>170</v>
      </c>
      <c r="AM910" s="17" t="s">
        <v>193</v>
      </c>
      <c r="AN910" s="17" t="s">
        <v>117</v>
      </c>
      <c r="AO910" s="17" t="s">
        <v>698</v>
      </c>
      <c r="AP910" s="17" t="s">
        <v>161</v>
      </c>
      <c r="AQ910" s="17"/>
      <c r="AR910" s="17"/>
      <c r="AS910" s="17"/>
    </row>
    <row r="911" spans="1:45" ht="15" customHeight="1" x14ac:dyDescent="0.15">
      <c r="A911" s="13">
        <v>910</v>
      </c>
      <c r="B911" s="69" t="s">
        <v>3538</v>
      </c>
      <c r="C911" s="67" t="s">
        <v>35</v>
      </c>
      <c r="D911" s="67" t="s">
        <v>56</v>
      </c>
      <c r="E911" s="67" t="s">
        <v>36</v>
      </c>
      <c r="F911" s="67" t="s">
        <v>66</v>
      </c>
      <c r="G911" s="67" t="s">
        <v>40</v>
      </c>
      <c r="H911" s="67" t="s">
        <v>41</v>
      </c>
      <c r="I911" s="67" t="s">
        <v>67</v>
      </c>
      <c r="J911" s="67" t="s">
        <v>67</v>
      </c>
      <c r="K911" s="67" t="s">
        <v>44</v>
      </c>
      <c r="L911" s="67" t="s">
        <v>43</v>
      </c>
      <c r="M911" s="67" t="s">
        <v>40</v>
      </c>
      <c r="N911" s="67" t="s">
        <v>44</v>
      </c>
      <c r="O911" s="67"/>
      <c r="P911" s="17" t="s">
        <v>1440</v>
      </c>
      <c r="Q911" s="17" t="s">
        <v>569</v>
      </c>
      <c r="R911" s="17" t="s">
        <v>1441</v>
      </c>
      <c r="S911" s="17" t="s">
        <v>570</v>
      </c>
      <c r="T911" s="17" t="s">
        <v>306</v>
      </c>
      <c r="U911" s="17" t="s">
        <v>3151</v>
      </c>
      <c r="V911" s="17" t="s">
        <v>1442</v>
      </c>
      <c r="W911" s="17"/>
      <c r="X911" s="17" t="s">
        <v>3539</v>
      </c>
      <c r="Y911" s="17" t="s">
        <v>4244</v>
      </c>
      <c r="Z911" s="17" t="s">
        <v>75</v>
      </c>
      <c r="AA911" s="17" t="s">
        <v>76</v>
      </c>
      <c r="AB911" s="17" t="s">
        <v>3962</v>
      </c>
      <c r="AC911" s="17" t="s">
        <v>36</v>
      </c>
      <c r="AD911" s="17" t="s">
        <v>56</v>
      </c>
      <c r="AE911" s="17" t="s">
        <v>4003</v>
      </c>
      <c r="AF911" s="17"/>
      <c r="AG911" s="17" t="s">
        <v>79</v>
      </c>
      <c r="AH911" s="17" t="s">
        <v>4641</v>
      </c>
      <c r="AI911" s="17" t="s">
        <v>309</v>
      </c>
      <c r="AJ911" s="17" t="s">
        <v>1443</v>
      </c>
      <c r="AK911" s="17" t="s">
        <v>3022</v>
      </c>
      <c r="AL911" s="17" t="s">
        <v>1444</v>
      </c>
      <c r="AM911" s="17" t="s">
        <v>325</v>
      </c>
      <c r="AN911" s="17" t="s">
        <v>1445</v>
      </c>
      <c r="AO911" s="17" t="s">
        <v>161</v>
      </c>
      <c r="AP911" s="17" t="s">
        <v>85</v>
      </c>
      <c r="AQ911" s="17"/>
      <c r="AR911" s="17"/>
      <c r="AS911" s="17"/>
    </row>
    <row r="912" spans="1:45" ht="15" customHeight="1" x14ac:dyDescent="0.15">
      <c r="A912" s="13">
        <v>911</v>
      </c>
      <c r="B912" s="69" t="s">
        <v>700</v>
      </c>
      <c r="C912" s="67" t="s">
        <v>35</v>
      </c>
      <c r="D912" s="67" t="s">
        <v>36</v>
      </c>
      <c r="E912" s="67" t="s">
        <v>36</v>
      </c>
      <c r="F912" s="67" t="s">
        <v>56</v>
      </c>
      <c r="G912" s="67" t="s">
        <v>37</v>
      </c>
      <c r="H912" s="67" t="s">
        <v>40</v>
      </c>
      <c r="I912" s="67" t="s">
        <v>40</v>
      </c>
      <c r="J912" s="67" t="s">
        <v>37</v>
      </c>
      <c r="K912" s="67" t="s">
        <v>42</v>
      </c>
      <c r="L912" s="67" t="s">
        <v>39</v>
      </c>
      <c r="M912" s="67" t="s">
        <v>37</v>
      </c>
      <c r="N912" s="67" t="s">
        <v>68</v>
      </c>
      <c r="O912" s="67"/>
      <c r="P912" s="17" t="s">
        <v>227</v>
      </c>
      <c r="Q912" s="17" t="s">
        <v>137</v>
      </c>
      <c r="R912" s="17" t="s">
        <v>701</v>
      </c>
      <c r="S912" s="17" t="s">
        <v>3438</v>
      </c>
      <c r="T912" s="17" t="s">
        <v>4647</v>
      </c>
      <c r="U912" s="17" t="s">
        <v>702</v>
      </c>
      <c r="V912" s="17" t="s">
        <v>703</v>
      </c>
      <c r="W912" s="17"/>
      <c r="X912" s="17" t="s">
        <v>3540</v>
      </c>
      <c r="Y912" s="17" t="s">
        <v>4237</v>
      </c>
      <c r="Z912" s="17" t="s">
        <v>53</v>
      </c>
      <c r="AA912" s="17" t="s">
        <v>76</v>
      </c>
      <c r="AB912" s="17" t="s">
        <v>3962</v>
      </c>
      <c r="AC912" s="17" t="s">
        <v>56</v>
      </c>
      <c r="AD912" s="17" t="s">
        <v>36</v>
      </c>
      <c r="AE912" s="17"/>
      <c r="AF912" s="17"/>
      <c r="AG912" s="17" t="s">
        <v>57</v>
      </c>
      <c r="AH912" s="17" t="s">
        <v>4520</v>
      </c>
      <c r="AI912" s="17" t="s">
        <v>4161</v>
      </c>
      <c r="AJ912" s="17" t="s">
        <v>3760</v>
      </c>
      <c r="AK912" s="17" t="s">
        <v>72</v>
      </c>
      <c r="AL912" s="17" t="s">
        <v>3180</v>
      </c>
      <c r="AM912" s="17" t="s">
        <v>3438</v>
      </c>
      <c r="AN912" s="17" t="s">
        <v>704</v>
      </c>
      <c r="AO912" s="17" t="s">
        <v>64</v>
      </c>
      <c r="AP912" s="17" t="s">
        <v>161</v>
      </c>
      <c r="AQ912" s="17"/>
      <c r="AR912" s="17"/>
      <c r="AS912" s="17"/>
    </row>
    <row r="913" spans="1:45" ht="15" customHeight="1" x14ac:dyDescent="0.15">
      <c r="A913" s="13">
        <v>912</v>
      </c>
      <c r="B913" s="69" t="s">
        <v>705</v>
      </c>
      <c r="C913" s="67" t="s">
        <v>35</v>
      </c>
      <c r="D913" s="67" t="s">
        <v>36</v>
      </c>
      <c r="E913" s="67" t="s">
        <v>56</v>
      </c>
      <c r="F913" s="67" t="s">
        <v>36</v>
      </c>
      <c r="G913" s="67" t="s">
        <v>40</v>
      </c>
      <c r="H913" s="67" t="s">
        <v>67</v>
      </c>
      <c r="I913" s="67" t="s">
        <v>37</v>
      </c>
      <c r="J913" s="67" t="s">
        <v>43</v>
      </c>
      <c r="K913" s="67" t="s">
        <v>43</v>
      </c>
      <c r="L913" s="67" t="s">
        <v>39</v>
      </c>
      <c r="M913" s="67" t="s">
        <v>38</v>
      </c>
      <c r="N913" s="67" t="s">
        <v>44</v>
      </c>
      <c r="O913" s="67" t="s">
        <v>45</v>
      </c>
      <c r="P913" s="17" t="s">
        <v>79</v>
      </c>
      <c r="Q913" s="17" t="s">
        <v>115</v>
      </c>
      <c r="R913" s="17" t="s">
        <v>381</v>
      </c>
      <c r="S913" s="17" t="s">
        <v>131</v>
      </c>
      <c r="T913" s="17" t="s">
        <v>95</v>
      </c>
      <c r="U913" s="17" t="s">
        <v>57</v>
      </c>
      <c r="V913" s="17" t="s">
        <v>4390</v>
      </c>
      <c r="W913" s="17" t="s">
        <v>4164</v>
      </c>
      <c r="X913" s="17" t="s">
        <v>3541</v>
      </c>
      <c r="Y913" s="17" t="s">
        <v>4266</v>
      </c>
      <c r="Z913" s="17" t="s">
        <v>249</v>
      </c>
      <c r="AA913" s="17" t="s">
        <v>76</v>
      </c>
      <c r="AB913" s="17" t="s">
        <v>55</v>
      </c>
      <c r="AC913" s="17" t="s">
        <v>36</v>
      </c>
      <c r="AD913" s="17" t="s">
        <v>36</v>
      </c>
      <c r="AE913" s="17" t="s">
        <v>4016</v>
      </c>
      <c r="AF913" s="17"/>
      <c r="AG913" s="17" t="s">
        <v>363</v>
      </c>
      <c r="AH913" s="17" t="s">
        <v>101</v>
      </c>
      <c r="AI913" s="17" t="s">
        <v>103</v>
      </c>
      <c r="AJ913" s="17" t="s">
        <v>376</v>
      </c>
      <c r="AK913" s="17" t="s">
        <v>144</v>
      </c>
      <c r="AL913" s="17" t="s">
        <v>706</v>
      </c>
      <c r="AM913" s="17" t="s">
        <v>707</v>
      </c>
      <c r="AN913" s="17" t="s">
        <v>708</v>
      </c>
      <c r="AO913" s="17" t="s">
        <v>161</v>
      </c>
      <c r="AP913" s="17" t="s">
        <v>64</v>
      </c>
      <c r="AQ913" s="17">
        <v>0</v>
      </c>
      <c r="AR913" s="17">
        <v>0</v>
      </c>
      <c r="AS913" s="17"/>
    </row>
    <row r="914" spans="1:45" ht="15" customHeight="1" x14ac:dyDescent="0.15">
      <c r="A914" s="13">
        <v>913</v>
      </c>
      <c r="B914" s="69" t="s">
        <v>5087</v>
      </c>
      <c r="C914" s="67" t="s">
        <v>35</v>
      </c>
      <c r="D914" s="67" t="s">
        <v>36</v>
      </c>
      <c r="E914" s="67" t="s">
        <v>56</v>
      </c>
      <c r="F914" s="67" t="s">
        <v>36</v>
      </c>
      <c r="G914" s="67" t="s">
        <v>40</v>
      </c>
      <c r="H914" s="67" t="s">
        <v>67</v>
      </c>
      <c r="I914" s="67" t="s">
        <v>37</v>
      </c>
      <c r="J914" s="67" t="s">
        <v>43</v>
      </c>
      <c r="K914" s="67" t="s">
        <v>43</v>
      </c>
      <c r="L914" s="67" t="s">
        <v>39</v>
      </c>
      <c r="M914" s="67" t="s">
        <v>38</v>
      </c>
      <c r="N914" s="67" t="s">
        <v>44</v>
      </c>
      <c r="O914" s="67">
        <v>0</v>
      </c>
      <c r="P914" s="17" t="s">
        <v>79</v>
      </c>
      <c r="Q914" s="17" t="s">
        <v>115</v>
      </c>
      <c r="R914" s="17" t="s">
        <v>381</v>
      </c>
      <c r="S914" s="17" t="s">
        <v>4872</v>
      </c>
      <c r="T914" s="17" t="s">
        <v>95</v>
      </c>
      <c r="U914" s="17" t="s">
        <v>57</v>
      </c>
      <c r="V914" s="17" t="s">
        <v>4390</v>
      </c>
      <c r="W914" s="17">
        <v>0</v>
      </c>
      <c r="X914" s="17" t="s">
        <v>5088</v>
      </c>
      <c r="Y914" s="17">
        <v>0</v>
      </c>
      <c r="Z914" s="17" t="s">
        <v>249</v>
      </c>
      <c r="AA914" s="17" t="s">
        <v>76</v>
      </c>
      <c r="AB914" s="17" t="s">
        <v>55</v>
      </c>
      <c r="AC914" s="17" t="s">
        <v>36</v>
      </c>
      <c r="AD914" s="17" t="s">
        <v>36</v>
      </c>
      <c r="AE914" s="17"/>
      <c r="AF914" s="17"/>
      <c r="AG914" s="17" t="s">
        <v>363</v>
      </c>
      <c r="AH914" s="17" t="s">
        <v>101</v>
      </c>
      <c r="AI914" s="17" t="s">
        <v>103</v>
      </c>
      <c r="AJ914" s="17" t="s">
        <v>376</v>
      </c>
      <c r="AK914" s="17" t="s">
        <v>144</v>
      </c>
      <c r="AL914" s="17" t="s">
        <v>706</v>
      </c>
      <c r="AM914" s="17" t="s">
        <v>707</v>
      </c>
      <c r="AN914" s="17" t="s">
        <v>708</v>
      </c>
      <c r="AO914" s="17" t="s">
        <v>161</v>
      </c>
      <c r="AP914" s="17">
        <v>0</v>
      </c>
      <c r="AQ914" s="17">
        <v>0</v>
      </c>
      <c r="AR914" s="17">
        <v>0</v>
      </c>
      <c r="AS914" s="17"/>
    </row>
    <row r="915" spans="1:45" ht="15" customHeight="1" x14ac:dyDescent="0.15">
      <c r="A915" s="13">
        <v>914</v>
      </c>
      <c r="B915" s="69" t="s">
        <v>4297</v>
      </c>
      <c r="C915" s="67" t="s">
        <v>35</v>
      </c>
      <c r="D915" s="67" t="s">
        <v>36</v>
      </c>
      <c r="E915" s="67" t="s">
        <v>56</v>
      </c>
      <c r="F915" s="67" t="s">
        <v>36</v>
      </c>
      <c r="G915" s="67" t="s">
        <v>40</v>
      </c>
      <c r="H915" s="67" t="s">
        <v>67</v>
      </c>
      <c r="I915" s="67" t="s">
        <v>37</v>
      </c>
      <c r="J915" s="67" t="s">
        <v>43</v>
      </c>
      <c r="K915" s="67" t="s">
        <v>43</v>
      </c>
      <c r="L915" s="67" t="s">
        <v>39</v>
      </c>
      <c r="M915" s="67" t="s">
        <v>38</v>
      </c>
      <c r="N915" s="67" t="s">
        <v>44</v>
      </c>
      <c r="O915" s="67" t="s">
        <v>45</v>
      </c>
      <c r="P915" s="17" t="s">
        <v>79</v>
      </c>
      <c r="Q915" s="17" t="s">
        <v>115</v>
      </c>
      <c r="R915" s="17" t="s">
        <v>381</v>
      </c>
      <c r="S915" s="17" t="s">
        <v>131</v>
      </c>
      <c r="T915" s="17" t="s">
        <v>95</v>
      </c>
      <c r="U915" s="17" t="s">
        <v>57</v>
      </c>
      <c r="V915" s="17" t="s">
        <v>4390</v>
      </c>
      <c r="W915" s="17" t="s">
        <v>4160</v>
      </c>
      <c r="X915" s="17" t="s">
        <v>4298</v>
      </c>
      <c r="Y915" s="17" t="s">
        <v>4266</v>
      </c>
      <c r="Z915" s="17" t="s">
        <v>249</v>
      </c>
      <c r="AA915" s="17" t="s">
        <v>76</v>
      </c>
      <c r="AB915" s="17" t="s">
        <v>55</v>
      </c>
      <c r="AC915" s="17" t="s">
        <v>36</v>
      </c>
      <c r="AD915" s="17" t="s">
        <v>36</v>
      </c>
      <c r="AE915" s="17" t="s">
        <v>4070</v>
      </c>
      <c r="AF915" s="17"/>
      <c r="AG915" s="17" t="s">
        <v>363</v>
      </c>
      <c r="AH915" s="17" t="s">
        <v>101</v>
      </c>
      <c r="AI915" s="17" t="s">
        <v>103</v>
      </c>
      <c r="AJ915" s="17" t="s">
        <v>376</v>
      </c>
      <c r="AK915" s="17" t="s">
        <v>144</v>
      </c>
      <c r="AL915" s="17" t="s">
        <v>706</v>
      </c>
      <c r="AM915" s="17" t="s">
        <v>707</v>
      </c>
      <c r="AN915" s="17" t="s">
        <v>708</v>
      </c>
      <c r="AO915" s="17" t="s">
        <v>161</v>
      </c>
      <c r="AP915" s="17" t="s">
        <v>64</v>
      </c>
      <c r="AQ915" s="17"/>
      <c r="AR915" s="17"/>
      <c r="AS915" s="17"/>
    </row>
    <row r="916" spans="1:45" ht="15" customHeight="1" x14ac:dyDescent="0.15">
      <c r="A916" s="13">
        <v>915</v>
      </c>
      <c r="B916" s="69" t="s">
        <v>709</v>
      </c>
      <c r="C916" s="67" t="s">
        <v>35</v>
      </c>
      <c r="D916" s="67" t="s">
        <v>36</v>
      </c>
      <c r="E916" s="67" t="s">
        <v>56</v>
      </c>
      <c r="F916" s="67" t="s">
        <v>56</v>
      </c>
      <c r="G916" s="67" t="s">
        <v>37</v>
      </c>
      <c r="H916" s="67" t="s">
        <v>41</v>
      </c>
      <c r="I916" s="67" t="s">
        <v>40</v>
      </c>
      <c r="J916" s="67" t="s">
        <v>44</v>
      </c>
      <c r="K916" s="67" t="s">
        <v>44</v>
      </c>
      <c r="L916" s="67" t="s">
        <v>42</v>
      </c>
      <c r="M916" s="67" t="s">
        <v>39</v>
      </c>
      <c r="N916" s="67" t="s">
        <v>88</v>
      </c>
      <c r="O916" s="67" t="s">
        <v>45</v>
      </c>
      <c r="P916" s="17" t="s">
        <v>47</v>
      </c>
      <c r="Q916" s="17" t="s">
        <v>49</v>
      </c>
      <c r="R916" s="17" t="s">
        <v>710</v>
      </c>
      <c r="S916" s="17" t="s">
        <v>57</v>
      </c>
      <c r="T916" s="17" t="s">
        <v>4639</v>
      </c>
      <c r="U916" s="17" t="s">
        <v>79</v>
      </c>
      <c r="V916" s="17" t="s">
        <v>401</v>
      </c>
      <c r="W916" s="17"/>
      <c r="X916" s="17"/>
      <c r="Y916" s="17" t="s">
        <v>4243</v>
      </c>
      <c r="Z916" s="17" t="s">
        <v>96</v>
      </c>
      <c r="AA916" s="17" t="s">
        <v>54</v>
      </c>
      <c r="AB916" s="17" t="s">
        <v>3962</v>
      </c>
      <c r="AC916" s="17" t="s">
        <v>56</v>
      </c>
      <c r="AD916" s="17" t="s">
        <v>36</v>
      </c>
      <c r="AE916" s="17"/>
      <c r="AF916" s="17"/>
      <c r="AG916" s="17" t="s">
        <v>144</v>
      </c>
      <c r="AH916" s="17" t="s">
        <v>189</v>
      </c>
      <c r="AI916" s="17" t="s">
        <v>202</v>
      </c>
      <c r="AJ916" s="17" t="s">
        <v>711</v>
      </c>
      <c r="AK916" s="17" t="s">
        <v>115</v>
      </c>
      <c r="AL916" s="17" t="s">
        <v>712</v>
      </c>
      <c r="AM916" s="17" t="s">
        <v>402</v>
      </c>
      <c r="AN916" s="17" t="s">
        <v>713</v>
      </c>
      <c r="AO916" s="17" t="s">
        <v>64</v>
      </c>
      <c r="AP916" s="17" t="s">
        <v>161</v>
      </c>
      <c r="AQ916" s="17"/>
      <c r="AR916" s="17"/>
      <c r="AS916" s="17"/>
    </row>
    <row r="917" spans="1:45" ht="15" customHeight="1" x14ac:dyDescent="0.15">
      <c r="A917" s="13">
        <v>916</v>
      </c>
      <c r="B917" s="69" t="s">
        <v>3365</v>
      </c>
      <c r="C917" s="67" t="s">
        <v>35</v>
      </c>
      <c r="D917" s="67" t="s">
        <v>36</v>
      </c>
      <c r="E917" s="67" t="s">
        <v>56</v>
      </c>
      <c r="F917" s="67" t="s">
        <v>56</v>
      </c>
      <c r="G917" s="67" t="s">
        <v>37</v>
      </c>
      <c r="H917" s="67" t="s">
        <v>41</v>
      </c>
      <c r="I917" s="67" t="s">
        <v>40</v>
      </c>
      <c r="J917" s="67" t="s">
        <v>44</v>
      </c>
      <c r="K917" s="67" t="s">
        <v>44</v>
      </c>
      <c r="L917" s="67" t="s">
        <v>42</v>
      </c>
      <c r="M917" s="67" t="s">
        <v>39</v>
      </c>
      <c r="N917" s="67" t="s">
        <v>88</v>
      </c>
      <c r="O917" s="67" t="s">
        <v>45</v>
      </c>
      <c r="P917" s="17" t="s">
        <v>47</v>
      </c>
      <c r="Q917" s="17" t="s">
        <v>49</v>
      </c>
      <c r="R917" s="17" t="s">
        <v>710</v>
      </c>
      <c r="S917" s="17" t="s">
        <v>57</v>
      </c>
      <c r="T917" s="17" t="s">
        <v>4639</v>
      </c>
      <c r="U917" s="17" t="s">
        <v>79</v>
      </c>
      <c r="V917" s="17" t="s">
        <v>401</v>
      </c>
      <c r="W917" s="17"/>
      <c r="X917" s="17" t="s">
        <v>3542</v>
      </c>
      <c r="Y917" s="17" t="s">
        <v>4244</v>
      </c>
      <c r="Z917" s="17" t="s">
        <v>96</v>
      </c>
      <c r="AA917" s="17" t="s">
        <v>54</v>
      </c>
      <c r="AB917" s="17" t="s">
        <v>3962</v>
      </c>
      <c r="AC917" s="17" t="s">
        <v>56</v>
      </c>
      <c r="AD917" s="17" t="s">
        <v>36</v>
      </c>
      <c r="AE917" s="17" t="s">
        <v>4003</v>
      </c>
      <c r="AF917" s="17"/>
      <c r="AG917" s="17" t="s">
        <v>144</v>
      </c>
      <c r="AH917" s="17" t="s">
        <v>189</v>
      </c>
      <c r="AI917" s="17" t="s">
        <v>202</v>
      </c>
      <c r="AJ917" s="17" t="s">
        <v>711</v>
      </c>
      <c r="AK917" s="17" t="s">
        <v>115</v>
      </c>
      <c r="AL917" s="17" t="s">
        <v>712</v>
      </c>
      <c r="AM917" s="17" t="s">
        <v>402</v>
      </c>
      <c r="AN917" s="17" t="s">
        <v>713</v>
      </c>
      <c r="AO917" s="17" t="s">
        <v>64</v>
      </c>
      <c r="AP917" s="17" t="s">
        <v>161</v>
      </c>
      <c r="AQ917" s="17"/>
      <c r="AR917" s="17"/>
      <c r="AS917" s="17"/>
    </row>
    <row r="918" spans="1:45" ht="15" customHeight="1" x14ac:dyDescent="0.15">
      <c r="A918" s="13">
        <v>917</v>
      </c>
      <c r="B918" s="69" t="s">
        <v>4908</v>
      </c>
      <c r="C918" s="67" t="s">
        <v>35</v>
      </c>
      <c r="D918" s="67" t="s">
        <v>36</v>
      </c>
      <c r="E918" s="67" t="s">
        <v>36</v>
      </c>
      <c r="F918" s="67" t="s">
        <v>56</v>
      </c>
      <c r="G918" s="67" t="s">
        <v>40</v>
      </c>
      <c r="H918" s="67" t="s">
        <v>67</v>
      </c>
      <c r="I918" s="67" t="s">
        <v>42</v>
      </c>
      <c r="J918" s="67" t="s">
        <v>42</v>
      </c>
      <c r="K918" s="67" t="s">
        <v>43</v>
      </c>
      <c r="L918" s="67" t="s">
        <v>39</v>
      </c>
      <c r="M918" s="67" t="s">
        <v>136</v>
      </c>
      <c r="N918" s="67" t="s">
        <v>120</v>
      </c>
      <c r="O918" s="67">
        <v>0</v>
      </c>
      <c r="P918" s="67" t="s">
        <v>79</v>
      </c>
      <c r="Q918" s="67" t="s">
        <v>115</v>
      </c>
      <c r="R918" s="67" t="s">
        <v>170</v>
      </c>
      <c r="S918" s="67" t="s">
        <v>4872</v>
      </c>
      <c r="T918" s="67" t="s">
        <v>95</v>
      </c>
      <c r="U918" s="67" t="s">
        <v>259</v>
      </c>
      <c r="V918" s="67" t="s">
        <v>116</v>
      </c>
      <c r="W918" s="67">
        <v>0</v>
      </c>
      <c r="X918" s="67" t="s">
        <v>4913</v>
      </c>
      <c r="Y918" s="67" t="s">
        <v>4255</v>
      </c>
      <c r="Z918" s="67" t="s">
        <v>75</v>
      </c>
      <c r="AA918" s="67" t="s">
        <v>76</v>
      </c>
      <c r="AB918" s="67" t="s">
        <v>55</v>
      </c>
      <c r="AC918" s="67" t="s">
        <v>36</v>
      </c>
      <c r="AD918" s="67" t="s">
        <v>36</v>
      </c>
      <c r="AE918" s="67"/>
      <c r="AF918" s="67"/>
      <c r="AG918" s="67" t="s">
        <v>363</v>
      </c>
      <c r="AH918" s="67" t="s">
        <v>101</v>
      </c>
      <c r="AI918" s="67" t="s">
        <v>103</v>
      </c>
      <c r="AJ918" s="67" t="s">
        <v>376</v>
      </c>
      <c r="AK918" s="67" t="s">
        <v>1006</v>
      </c>
      <c r="AL918" s="67" t="s">
        <v>1007</v>
      </c>
      <c r="AM918" s="67" t="s">
        <v>261</v>
      </c>
      <c r="AN918" s="67" t="s">
        <v>195</v>
      </c>
      <c r="AO918" s="67" t="s">
        <v>161</v>
      </c>
      <c r="AP918" s="67">
        <v>0</v>
      </c>
      <c r="AQ918" s="17"/>
      <c r="AR918" s="17"/>
      <c r="AS918" s="17"/>
    </row>
    <row r="919" spans="1:45" ht="15" customHeight="1" x14ac:dyDescent="0.15">
      <c r="A919" s="13">
        <v>918</v>
      </c>
      <c r="B919" s="69" t="s">
        <v>2982</v>
      </c>
      <c r="C919" s="67" t="s">
        <v>35</v>
      </c>
      <c r="D919" s="67" t="s">
        <v>36</v>
      </c>
      <c r="E919" s="67" t="s">
        <v>56</v>
      </c>
      <c r="F919" s="67" t="s">
        <v>56</v>
      </c>
      <c r="G919" s="67" t="s">
        <v>37</v>
      </c>
      <c r="H919" s="67" t="s">
        <v>120</v>
      </c>
      <c r="I919" s="67" t="s">
        <v>44</v>
      </c>
      <c r="J919" s="67" t="s">
        <v>43</v>
      </c>
      <c r="K919" s="67" t="s">
        <v>200</v>
      </c>
      <c r="L919" s="67" t="s">
        <v>39</v>
      </c>
      <c r="M919" s="67" t="s">
        <v>43</v>
      </c>
      <c r="N919" s="67" t="s">
        <v>43</v>
      </c>
      <c r="O919" s="67"/>
      <c r="P919" s="17" t="s">
        <v>3438</v>
      </c>
      <c r="Q919" s="17" t="s">
        <v>57</v>
      </c>
      <c r="R919" s="17" t="s">
        <v>780</v>
      </c>
      <c r="S919" s="17" t="s">
        <v>144</v>
      </c>
      <c r="T919" s="17" t="s">
        <v>145</v>
      </c>
      <c r="U919" s="17" t="s">
        <v>291</v>
      </c>
      <c r="V919" s="17" t="s">
        <v>988</v>
      </c>
      <c r="W919" s="17"/>
      <c r="X919" s="17"/>
      <c r="Y919" s="17" t="s">
        <v>4244</v>
      </c>
      <c r="Z919" s="17" t="s">
        <v>96</v>
      </c>
      <c r="AA919" s="17" t="s">
        <v>76</v>
      </c>
      <c r="AB919" s="17" t="s">
        <v>55</v>
      </c>
      <c r="AC919" s="17" t="s">
        <v>36</v>
      </c>
      <c r="AD919" s="17" t="s">
        <v>36</v>
      </c>
      <c r="AE919" s="17"/>
      <c r="AF919" s="17"/>
      <c r="AG919" s="17" t="s">
        <v>411</v>
      </c>
      <c r="AH919" s="17" t="s">
        <v>689</v>
      </c>
      <c r="AI919" s="17" t="s">
        <v>690</v>
      </c>
      <c r="AJ919" s="17" t="s">
        <v>376</v>
      </c>
      <c r="AK919" s="17" t="s">
        <v>193</v>
      </c>
      <c r="AL919" s="17" t="s">
        <v>1002</v>
      </c>
      <c r="AM919" s="17" t="s">
        <v>527</v>
      </c>
      <c r="AN919" s="17" t="s">
        <v>405</v>
      </c>
      <c r="AO919" s="17" t="s">
        <v>64</v>
      </c>
      <c r="AP919" s="17" t="s">
        <v>3044</v>
      </c>
      <c r="AQ919" s="17"/>
      <c r="AR919" s="17"/>
      <c r="AS919" s="17"/>
    </row>
    <row r="920" spans="1:45" ht="15" customHeight="1" x14ac:dyDescent="0.15">
      <c r="A920" s="13">
        <v>919</v>
      </c>
      <c r="B920" s="69" t="s">
        <v>714</v>
      </c>
      <c r="C920" s="67" t="s">
        <v>35</v>
      </c>
      <c r="D920" s="67" t="s">
        <v>36</v>
      </c>
      <c r="E920" s="67" t="s">
        <v>36</v>
      </c>
      <c r="F920" s="67" t="s">
        <v>56</v>
      </c>
      <c r="G920" s="67" t="s">
        <v>40</v>
      </c>
      <c r="H920" s="67" t="s">
        <v>41</v>
      </c>
      <c r="I920" s="67" t="s">
        <v>41</v>
      </c>
      <c r="J920" s="67" t="s">
        <v>120</v>
      </c>
      <c r="K920" s="67" t="s">
        <v>67</v>
      </c>
      <c r="L920" s="67" t="s">
        <v>44</v>
      </c>
      <c r="M920" s="67" t="s">
        <v>88</v>
      </c>
      <c r="N920" s="67" t="s">
        <v>42</v>
      </c>
      <c r="O920" s="67" t="s">
        <v>45</v>
      </c>
      <c r="P920" s="17" t="s">
        <v>715</v>
      </c>
      <c r="Q920" s="17" t="s">
        <v>79</v>
      </c>
      <c r="R920" s="17" t="s">
        <v>644</v>
      </c>
      <c r="S920" s="17" t="s">
        <v>115</v>
      </c>
      <c r="T920" s="17" t="s">
        <v>309</v>
      </c>
      <c r="U920" s="17" t="s">
        <v>196</v>
      </c>
      <c r="V920" s="17" t="s">
        <v>4663</v>
      </c>
      <c r="W920" s="17"/>
      <c r="X920" s="17"/>
      <c r="Y920" s="17" t="s">
        <v>4299</v>
      </c>
      <c r="Z920" s="17" t="s">
        <v>75</v>
      </c>
      <c r="AA920" s="17" t="s">
        <v>142</v>
      </c>
      <c r="AB920" s="17" t="s">
        <v>126</v>
      </c>
      <c r="AC920" s="17" t="s">
        <v>56</v>
      </c>
      <c r="AD920" s="17" t="s">
        <v>56</v>
      </c>
      <c r="AE920" s="17"/>
      <c r="AF920" s="17"/>
      <c r="AG920" s="17" t="s">
        <v>131</v>
      </c>
      <c r="AH920" s="17" t="s">
        <v>95</v>
      </c>
      <c r="AI920" s="17" t="s">
        <v>196</v>
      </c>
      <c r="AJ920" s="17" t="s">
        <v>193</v>
      </c>
      <c r="AK920" s="17" t="s">
        <v>429</v>
      </c>
      <c r="AL920" s="17" t="s">
        <v>194</v>
      </c>
      <c r="AM920" s="17" t="s">
        <v>131</v>
      </c>
      <c r="AN920" s="17" t="s">
        <v>591</v>
      </c>
      <c r="AO920" s="17" t="s">
        <v>161</v>
      </c>
      <c r="AP920" s="17" t="s">
        <v>1721</v>
      </c>
      <c r="AQ920" s="17"/>
      <c r="AR920" s="17"/>
      <c r="AS920" s="17"/>
    </row>
    <row r="921" spans="1:45" ht="15" customHeight="1" x14ac:dyDescent="0.15">
      <c r="A921" s="13">
        <v>920</v>
      </c>
      <c r="B921" s="69" t="s">
        <v>3770</v>
      </c>
      <c r="C921" s="67" t="s">
        <v>35</v>
      </c>
      <c r="D921" s="67" t="s">
        <v>36</v>
      </c>
      <c r="E921" s="67" t="s">
        <v>56</v>
      </c>
      <c r="F921" s="67" t="s">
        <v>56</v>
      </c>
      <c r="G921" s="67" t="s">
        <v>37</v>
      </c>
      <c r="H921" s="67" t="s">
        <v>44</v>
      </c>
      <c r="I921" s="67" t="s">
        <v>41</v>
      </c>
      <c r="J921" s="67" t="s">
        <v>42</v>
      </c>
      <c r="K921" s="67" t="s">
        <v>200</v>
      </c>
      <c r="L921" s="67" t="s">
        <v>42</v>
      </c>
      <c r="M921" s="67" t="s">
        <v>43</v>
      </c>
      <c r="N921" s="67" t="s">
        <v>88</v>
      </c>
      <c r="O921" s="67"/>
      <c r="P921" s="17" t="s">
        <v>49</v>
      </c>
      <c r="Q921" s="17" t="s">
        <v>57</v>
      </c>
      <c r="R921" s="17" t="s">
        <v>4639</v>
      </c>
      <c r="S921" s="17" t="s">
        <v>144</v>
      </c>
      <c r="T921" s="17" t="s">
        <v>189</v>
      </c>
      <c r="U921" s="17" t="s">
        <v>202</v>
      </c>
      <c r="V921" s="17" t="s">
        <v>711</v>
      </c>
      <c r="W921" s="17"/>
      <c r="X921" s="17"/>
      <c r="Y921" s="17" t="s">
        <v>4300</v>
      </c>
      <c r="Z921" s="17" t="s">
        <v>75</v>
      </c>
      <c r="AA921" s="17" t="s">
        <v>76</v>
      </c>
      <c r="AB921" s="17" t="s">
        <v>3962</v>
      </c>
      <c r="AC921" s="17" t="s">
        <v>56</v>
      </c>
      <c r="AD921" s="17" t="s">
        <v>36</v>
      </c>
      <c r="AE921" s="17" t="s">
        <v>4052</v>
      </c>
      <c r="AF921" s="17"/>
      <c r="AG921" s="17" t="s">
        <v>411</v>
      </c>
      <c r="AH921" s="17" t="s">
        <v>689</v>
      </c>
      <c r="AI921" s="17" t="s">
        <v>193</v>
      </c>
      <c r="AJ921" s="17" t="s">
        <v>261</v>
      </c>
      <c r="AK921" s="17" t="s">
        <v>205</v>
      </c>
      <c r="AL921" s="17" t="s">
        <v>94</v>
      </c>
      <c r="AM921" s="17" t="s">
        <v>236</v>
      </c>
      <c r="AN921" s="17" t="s">
        <v>1087</v>
      </c>
      <c r="AO921" s="17" t="s">
        <v>64</v>
      </c>
      <c r="AP921" s="17" t="s">
        <v>209</v>
      </c>
      <c r="AQ921" s="17"/>
      <c r="AR921" s="17"/>
      <c r="AS921" s="17"/>
    </row>
    <row r="922" spans="1:45" ht="15" customHeight="1" x14ac:dyDescent="0.15">
      <c r="A922" s="13">
        <v>921</v>
      </c>
      <c r="B922" s="69" t="s">
        <v>5248</v>
      </c>
      <c r="C922" s="67" t="s">
        <v>35</v>
      </c>
      <c r="D922" s="67" t="s">
        <v>36</v>
      </c>
      <c r="E922" s="67" t="s">
        <v>56</v>
      </c>
      <c r="F922" s="67" t="s">
        <v>56</v>
      </c>
      <c r="G922" s="67" t="s">
        <v>37</v>
      </c>
      <c r="H922" s="67" t="s">
        <v>44</v>
      </c>
      <c r="I922" s="67" t="s">
        <v>41</v>
      </c>
      <c r="J922" s="67" t="s">
        <v>42</v>
      </c>
      <c r="K922" s="67" t="s">
        <v>200</v>
      </c>
      <c r="L922" s="67" t="s">
        <v>42</v>
      </c>
      <c r="M922" s="67" t="s">
        <v>43</v>
      </c>
      <c r="N922" s="67" t="s">
        <v>88</v>
      </c>
      <c r="O922" s="67"/>
      <c r="P922" s="17" t="s">
        <v>49</v>
      </c>
      <c r="Q922" s="17" t="s">
        <v>57</v>
      </c>
      <c r="R922" s="17" t="s">
        <v>4639</v>
      </c>
      <c r="S922" s="17" t="s">
        <v>144</v>
      </c>
      <c r="T922" s="17" t="s">
        <v>189</v>
      </c>
      <c r="U922" s="17" t="s">
        <v>202</v>
      </c>
      <c r="V922" s="17" t="s">
        <v>711</v>
      </c>
      <c r="W922" s="17"/>
      <c r="X922" s="17"/>
      <c r="Y922" s="17" t="s">
        <v>4300</v>
      </c>
      <c r="Z922" s="17" t="s">
        <v>75</v>
      </c>
      <c r="AA922" s="17" t="s">
        <v>76</v>
      </c>
      <c r="AB922" s="17" t="s">
        <v>3962</v>
      </c>
      <c r="AC922" s="17" t="s">
        <v>56</v>
      </c>
      <c r="AD922" s="17" t="s">
        <v>36</v>
      </c>
      <c r="AE922" s="17" t="s">
        <v>4052</v>
      </c>
      <c r="AF922" s="17"/>
      <c r="AG922" s="17" t="s">
        <v>411</v>
      </c>
      <c r="AH922" s="17" t="s">
        <v>689</v>
      </c>
      <c r="AI922" s="17" t="s">
        <v>193</v>
      </c>
      <c r="AJ922" s="17" t="s">
        <v>261</v>
      </c>
      <c r="AK922" s="17" t="s">
        <v>205</v>
      </c>
      <c r="AL922" s="17" t="s">
        <v>94</v>
      </c>
      <c r="AM922" s="17" t="s">
        <v>236</v>
      </c>
      <c r="AN922" s="17" t="s">
        <v>1087</v>
      </c>
      <c r="AO922" s="17" t="s">
        <v>64</v>
      </c>
      <c r="AP922" s="17" t="s">
        <v>209</v>
      </c>
      <c r="AQ922" s="17"/>
      <c r="AR922" s="17"/>
      <c r="AS922" s="17"/>
    </row>
    <row r="923" spans="1:45" ht="15" customHeight="1" x14ac:dyDescent="0.15">
      <c r="A923" s="13">
        <v>922</v>
      </c>
      <c r="B923" s="69" t="s">
        <v>4395</v>
      </c>
      <c r="C923" s="67" t="s">
        <v>35</v>
      </c>
      <c r="D923" s="67" t="s">
        <v>36</v>
      </c>
      <c r="E923" s="67" t="s">
        <v>36</v>
      </c>
      <c r="F923" s="67" t="s">
        <v>56</v>
      </c>
      <c r="G923" s="67" t="s">
        <v>68</v>
      </c>
      <c r="H923" s="67" t="s">
        <v>136</v>
      </c>
      <c r="I923" s="67" t="s">
        <v>120</v>
      </c>
      <c r="J923" s="67" t="s">
        <v>88</v>
      </c>
      <c r="K923" s="67" t="s">
        <v>42</v>
      </c>
      <c r="L923" s="67" t="s">
        <v>200</v>
      </c>
      <c r="M923" s="67" t="s">
        <v>43</v>
      </c>
      <c r="N923" s="67" t="s">
        <v>43</v>
      </c>
      <c r="O923" s="67" t="s">
        <v>45</v>
      </c>
      <c r="P923" s="17" t="s">
        <v>80</v>
      </c>
      <c r="Q923" s="17" t="s">
        <v>171</v>
      </c>
      <c r="R923" s="17" t="s">
        <v>972</v>
      </c>
      <c r="S923" s="17" t="s">
        <v>195</v>
      </c>
      <c r="T923" s="17" t="s">
        <v>338</v>
      </c>
      <c r="U923" s="17" t="s">
        <v>500</v>
      </c>
      <c r="V923" s="17" t="s">
        <v>1332</v>
      </c>
      <c r="W923" s="17"/>
      <c r="X923" s="17" t="s">
        <v>4396</v>
      </c>
      <c r="Y923" s="17" t="s">
        <v>4233</v>
      </c>
      <c r="Z923" s="17" t="s">
        <v>249</v>
      </c>
      <c r="AA923" s="17" t="s">
        <v>76</v>
      </c>
      <c r="AB923" s="17" t="s">
        <v>55</v>
      </c>
      <c r="AC923" s="17" t="s">
        <v>56</v>
      </c>
      <c r="AD923" s="17" t="s">
        <v>56</v>
      </c>
      <c r="AE923" s="17" t="s">
        <v>4397</v>
      </c>
      <c r="AF923" s="17"/>
      <c r="AG923" s="17" t="s">
        <v>690</v>
      </c>
      <c r="AH923" s="17" t="s">
        <v>591</v>
      </c>
      <c r="AI923" s="17" t="s">
        <v>1053</v>
      </c>
      <c r="AJ923" s="17" t="s">
        <v>949</v>
      </c>
      <c r="AK923" s="17" t="s">
        <v>131</v>
      </c>
      <c r="AL923" s="17" t="s">
        <v>921</v>
      </c>
      <c r="AM923" s="17" t="s">
        <v>1003</v>
      </c>
      <c r="AN923" s="17" t="s">
        <v>405</v>
      </c>
      <c r="AO923" s="17" t="s">
        <v>816</v>
      </c>
      <c r="AP923" s="17" t="s">
        <v>975</v>
      </c>
      <c r="AQ923" s="17"/>
      <c r="AR923" s="17"/>
      <c r="AS923" s="17"/>
    </row>
    <row r="924" spans="1:45" ht="15" customHeight="1" x14ac:dyDescent="0.15">
      <c r="A924" s="13">
        <v>923</v>
      </c>
      <c r="B924" s="69" t="s">
        <v>716</v>
      </c>
      <c r="C924" s="67" t="s">
        <v>35</v>
      </c>
      <c r="D924" s="67" t="s">
        <v>36</v>
      </c>
      <c r="E924" s="67" t="s">
        <v>36</v>
      </c>
      <c r="F924" s="67" t="s">
        <v>36</v>
      </c>
      <c r="G924" s="67" t="s">
        <v>37</v>
      </c>
      <c r="H924" s="67" t="s">
        <v>120</v>
      </c>
      <c r="I924" s="67" t="s">
        <v>42</v>
      </c>
      <c r="J924" s="67" t="s">
        <v>43</v>
      </c>
      <c r="K924" s="67" t="s">
        <v>200</v>
      </c>
      <c r="L924" s="67" t="s">
        <v>39</v>
      </c>
      <c r="M924" s="67" t="s">
        <v>200</v>
      </c>
      <c r="N924" s="67" t="s">
        <v>43</v>
      </c>
      <c r="O924" s="67"/>
      <c r="P924" s="67" t="s">
        <v>3438</v>
      </c>
      <c r="Q924" s="67" t="s">
        <v>57</v>
      </c>
      <c r="R924" s="67" t="s">
        <v>4520</v>
      </c>
      <c r="S924" s="67" t="s">
        <v>144</v>
      </c>
      <c r="T924" s="67" t="s">
        <v>145</v>
      </c>
      <c r="U924" s="67" t="s">
        <v>146</v>
      </c>
      <c r="V924" s="67" t="s">
        <v>147</v>
      </c>
      <c r="W924" s="67" t="s">
        <v>4164</v>
      </c>
      <c r="X924" s="67" t="s">
        <v>3543</v>
      </c>
      <c r="Y924" s="67" t="s">
        <v>4266</v>
      </c>
      <c r="Z924" s="67" t="s">
        <v>249</v>
      </c>
      <c r="AA924" s="67" t="s">
        <v>76</v>
      </c>
      <c r="AB924" s="67" t="s">
        <v>55</v>
      </c>
      <c r="AC924" s="67" t="s">
        <v>36</v>
      </c>
      <c r="AD924" s="67" t="s">
        <v>56</v>
      </c>
      <c r="AE924" s="67" t="s">
        <v>4016</v>
      </c>
      <c r="AF924" s="67"/>
      <c r="AG924" s="67" t="s">
        <v>411</v>
      </c>
      <c r="AH924" s="67" t="s">
        <v>689</v>
      </c>
      <c r="AI924" s="67" t="s">
        <v>690</v>
      </c>
      <c r="AJ924" s="67" t="s">
        <v>376</v>
      </c>
      <c r="AK924" s="67" t="s">
        <v>717</v>
      </c>
      <c r="AL924" s="67" t="s">
        <v>431</v>
      </c>
      <c r="AM924" s="67" t="s">
        <v>718</v>
      </c>
      <c r="AN924" s="67" t="s">
        <v>719</v>
      </c>
      <c r="AO924" s="67" t="s">
        <v>64</v>
      </c>
      <c r="AP924" s="67" t="s">
        <v>418</v>
      </c>
      <c r="AQ924" s="17"/>
      <c r="AR924" s="17"/>
      <c r="AS924" s="17"/>
    </row>
    <row r="925" spans="1:45" ht="15" customHeight="1" x14ac:dyDescent="0.15">
      <c r="A925" s="13">
        <v>924</v>
      </c>
      <c r="B925" s="69" t="s">
        <v>720</v>
      </c>
      <c r="C925" s="67" t="s">
        <v>35</v>
      </c>
      <c r="D925" s="67" t="s">
        <v>36</v>
      </c>
      <c r="E925" s="67" t="s">
        <v>36</v>
      </c>
      <c r="F925" s="67" t="s">
        <v>36</v>
      </c>
      <c r="G925" s="67" t="s">
        <v>37</v>
      </c>
      <c r="H925" s="67" t="s">
        <v>120</v>
      </c>
      <c r="I925" s="67" t="s">
        <v>42</v>
      </c>
      <c r="J925" s="67" t="s">
        <v>43</v>
      </c>
      <c r="K925" s="67" t="s">
        <v>200</v>
      </c>
      <c r="L925" s="67" t="s">
        <v>39</v>
      </c>
      <c r="M925" s="67" t="s">
        <v>200</v>
      </c>
      <c r="N925" s="67" t="s">
        <v>43</v>
      </c>
      <c r="O925" s="67"/>
      <c r="P925" s="17" t="s">
        <v>3438</v>
      </c>
      <c r="Q925" s="17" t="s">
        <v>57</v>
      </c>
      <c r="R925" s="17" t="s">
        <v>4520</v>
      </c>
      <c r="S925" s="17" t="s">
        <v>144</v>
      </c>
      <c r="T925" s="17" t="s">
        <v>145</v>
      </c>
      <c r="U925" s="17" t="s">
        <v>146</v>
      </c>
      <c r="V925" s="17" t="s">
        <v>147</v>
      </c>
      <c r="W925" s="17" t="s">
        <v>4164</v>
      </c>
      <c r="X925" s="17" t="s">
        <v>3544</v>
      </c>
      <c r="Y925" s="17" t="s">
        <v>4266</v>
      </c>
      <c r="Z925" s="17" t="s">
        <v>249</v>
      </c>
      <c r="AA925" s="17" t="s">
        <v>76</v>
      </c>
      <c r="AB925" s="17" t="s">
        <v>55</v>
      </c>
      <c r="AC925" s="17" t="s">
        <v>36</v>
      </c>
      <c r="AD925" s="17" t="s">
        <v>56</v>
      </c>
      <c r="AE925" s="17" t="s">
        <v>4016</v>
      </c>
      <c r="AF925" s="17"/>
      <c r="AG925" s="17" t="s">
        <v>411</v>
      </c>
      <c r="AH925" s="17" t="s">
        <v>689</v>
      </c>
      <c r="AI925" s="17" t="s">
        <v>690</v>
      </c>
      <c r="AJ925" s="17" t="s">
        <v>376</v>
      </c>
      <c r="AK925" s="17" t="s">
        <v>717</v>
      </c>
      <c r="AL925" s="17" t="s">
        <v>431</v>
      </c>
      <c r="AM925" s="17" t="s">
        <v>718</v>
      </c>
      <c r="AN925" s="17" t="s">
        <v>719</v>
      </c>
      <c r="AO925" s="17" t="s">
        <v>64</v>
      </c>
      <c r="AP925" s="17" t="s">
        <v>418</v>
      </c>
      <c r="AQ925" s="17"/>
      <c r="AR925" s="17"/>
      <c r="AS925" s="17"/>
    </row>
    <row r="926" spans="1:45" ht="15" customHeight="1" x14ac:dyDescent="0.15">
      <c r="A926" s="13">
        <v>925</v>
      </c>
      <c r="B926" s="69" t="s">
        <v>3545</v>
      </c>
      <c r="C926" s="67" t="s">
        <v>35</v>
      </c>
      <c r="D926" s="67" t="s">
        <v>36</v>
      </c>
      <c r="E926" s="67" t="s">
        <v>36</v>
      </c>
      <c r="F926" s="67" t="s">
        <v>36</v>
      </c>
      <c r="G926" s="67" t="s">
        <v>37</v>
      </c>
      <c r="H926" s="67" t="s">
        <v>120</v>
      </c>
      <c r="I926" s="67" t="s">
        <v>42</v>
      </c>
      <c r="J926" s="67" t="s">
        <v>43</v>
      </c>
      <c r="K926" s="67" t="s">
        <v>200</v>
      </c>
      <c r="L926" s="67" t="s">
        <v>39</v>
      </c>
      <c r="M926" s="67" t="s">
        <v>200</v>
      </c>
      <c r="N926" s="67" t="s">
        <v>43</v>
      </c>
      <c r="O926" s="67"/>
      <c r="P926" s="17" t="s">
        <v>3438</v>
      </c>
      <c r="Q926" s="17" t="s">
        <v>57</v>
      </c>
      <c r="R926" s="17" t="s">
        <v>4520</v>
      </c>
      <c r="S926" s="17" t="s">
        <v>144</v>
      </c>
      <c r="T926" s="17" t="s">
        <v>145</v>
      </c>
      <c r="U926" s="17" t="s">
        <v>146</v>
      </c>
      <c r="V926" s="17" t="s">
        <v>147</v>
      </c>
      <c r="W926" s="17" t="s">
        <v>4160</v>
      </c>
      <c r="X926" s="17" t="s">
        <v>3546</v>
      </c>
      <c r="Y926" s="17" t="s">
        <v>4266</v>
      </c>
      <c r="Z926" s="17" t="s">
        <v>249</v>
      </c>
      <c r="AA926" s="17" t="s">
        <v>76</v>
      </c>
      <c r="AB926" s="17" t="s">
        <v>55</v>
      </c>
      <c r="AC926" s="17" t="s">
        <v>36</v>
      </c>
      <c r="AD926" s="17" t="s">
        <v>56</v>
      </c>
      <c r="AE926" s="17" t="s">
        <v>4008</v>
      </c>
      <c r="AF926" s="17"/>
      <c r="AG926" s="17" t="s">
        <v>411</v>
      </c>
      <c r="AH926" s="17" t="s">
        <v>689</v>
      </c>
      <c r="AI926" s="17" t="s">
        <v>690</v>
      </c>
      <c r="AJ926" s="17" t="s">
        <v>376</v>
      </c>
      <c r="AK926" s="17" t="s">
        <v>717</v>
      </c>
      <c r="AL926" s="17" t="s">
        <v>431</v>
      </c>
      <c r="AM926" s="17" t="s">
        <v>718</v>
      </c>
      <c r="AN926" s="17" t="s">
        <v>719</v>
      </c>
      <c r="AO926" s="17" t="s">
        <v>64</v>
      </c>
      <c r="AP926" s="17" t="s">
        <v>418</v>
      </c>
      <c r="AQ926" s="17"/>
      <c r="AR926" s="17"/>
      <c r="AS926" s="17"/>
    </row>
    <row r="927" spans="1:45" ht="15" customHeight="1" x14ac:dyDescent="0.15">
      <c r="A927" s="13">
        <v>926</v>
      </c>
      <c r="B927" s="69" t="s">
        <v>4864</v>
      </c>
      <c r="C927" s="67" t="s">
        <v>35</v>
      </c>
      <c r="D927" s="67" t="s">
        <v>36</v>
      </c>
      <c r="E927" s="67" t="s">
        <v>36</v>
      </c>
      <c r="F927" s="67" t="s">
        <v>36</v>
      </c>
      <c r="G927" s="67" t="s">
        <v>37</v>
      </c>
      <c r="H927" s="67" t="s">
        <v>120</v>
      </c>
      <c r="I927" s="67" t="s">
        <v>42</v>
      </c>
      <c r="J927" s="67" t="s">
        <v>43</v>
      </c>
      <c r="K927" s="67" t="s">
        <v>200</v>
      </c>
      <c r="L927" s="67" t="s">
        <v>39</v>
      </c>
      <c r="M927" s="67" t="s">
        <v>200</v>
      </c>
      <c r="N927" s="67" t="s">
        <v>43</v>
      </c>
      <c r="O927" s="67"/>
      <c r="P927" s="17" t="s">
        <v>3438</v>
      </c>
      <c r="Q927" s="17" t="s">
        <v>57</v>
      </c>
      <c r="R927" s="17" t="s">
        <v>4520</v>
      </c>
      <c r="S927" s="17" t="s">
        <v>144</v>
      </c>
      <c r="T927" s="17" t="s">
        <v>145</v>
      </c>
      <c r="U927" s="17" t="s">
        <v>146</v>
      </c>
      <c r="V927" s="17" t="s">
        <v>147</v>
      </c>
      <c r="W927" s="17" t="s">
        <v>4160</v>
      </c>
      <c r="X927" s="17" t="s">
        <v>4885</v>
      </c>
      <c r="Y927" s="17" t="s">
        <v>4266</v>
      </c>
      <c r="Z927" s="17" t="s">
        <v>249</v>
      </c>
      <c r="AA927" s="17" t="s">
        <v>76</v>
      </c>
      <c r="AB927" s="17" t="s">
        <v>55</v>
      </c>
      <c r="AC927" s="17" t="s">
        <v>36</v>
      </c>
      <c r="AD927" s="17" t="s">
        <v>56</v>
      </c>
      <c r="AE927" s="17" t="s">
        <v>4070</v>
      </c>
      <c r="AF927" s="17"/>
      <c r="AG927" s="17" t="s">
        <v>411</v>
      </c>
      <c r="AH927" s="17" t="s">
        <v>689</v>
      </c>
      <c r="AI927" s="17" t="s">
        <v>690</v>
      </c>
      <c r="AJ927" s="17" t="s">
        <v>376</v>
      </c>
      <c r="AK927" s="17" t="s">
        <v>717</v>
      </c>
      <c r="AL927" s="17" t="s">
        <v>431</v>
      </c>
      <c r="AM927" s="17" t="s">
        <v>718</v>
      </c>
      <c r="AN927" s="17" t="s">
        <v>719</v>
      </c>
      <c r="AO927" s="17" t="s">
        <v>64</v>
      </c>
      <c r="AP927" s="17"/>
      <c r="AQ927" s="17"/>
      <c r="AR927" s="17"/>
      <c r="AS927" s="17"/>
    </row>
    <row r="928" spans="1:45" ht="15" customHeight="1" x14ac:dyDescent="0.15">
      <c r="A928" s="13">
        <v>927</v>
      </c>
      <c r="B928" s="69" t="s">
        <v>5285</v>
      </c>
      <c r="C928" s="67" t="s">
        <v>35</v>
      </c>
      <c r="D928" s="67" t="s">
        <v>36</v>
      </c>
      <c r="E928" s="67" t="s">
        <v>36</v>
      </c>
      <c r="F928" s="67" t="s">
        <v>36</v>
      </c>
      <c r="G928" s="67" t="s">
        <v>37</v>
      </c>
      <c r="H928" s="67" t="s">
        <v>120</v>
      </c>
      <c r="I928" s="67" t="s">
        <v>42</v>
      </c>
      <c r="J928" s="67" t="s">
        <v>43</v>
      </c>
      <c r="K928" s="67" t="s">
        <v>200</v>
      </c>
      <c r="L928" s="67" t="s">
        <v>39</v>
      </c>
      <c r="M928" s="67" t="s">
        <v>200</v>
      </c>
      <c r="N928" s="67" t="s">
        <v>43</v>
      </c>
      <c r="O928" s="67"/>
      <c r="P928" s="17" t="s">
        <v>3438</v>
      </c>
      <c r="Q928" s="17" t="s">
        <v>57</v>
      </c>
      <c r="R928" s="17" t="s">
        <v>4520</v>
      </c>
      <c r="S928" s="17" t="s">
        <v>144</v>
      </c>
      <c r="T928" s="17" t="s">
        <v>145</v>
      </c>
      <c r="U928" s="17" t="s">
        <v>146</v>
      </c>
      <c r="V928" s="17" t="s">
        <v>147</v>
      </c>
      <c r="W928" s="17" t="s">
        <v>4160</v>
      </c>
      <c r="X928" s="17" t="s">
        <v>5286</v>
      </c>
      <c r="Y928" s="17" t="s">
        <v>4266</v>
      </c>
      <c r="Z928" s="17" t="s">
        <v>249</v>
      </c>
      <c r="AA928" s="17" t="s">
        <v>76</v>
      </c>
      <c r="AB928" s="17" t="s">
        <v>55</v>
      </c>
      <c r="AC928" s="17" t="s">
        <v>36</v>
      </c>
      <c r="AD928" s="17" t="s">
        <v>56</v>
      </c>
      <c r="AE928" s="17" t="s">
        <v>4070</v>
      </c>
      <c r="AF928" s="17"/>
      <c r="AG928" s="17" t="s">
        <v>411</v>
      </c>
      <c r="AH928" s="17" t="s">
        <v>689</v>
      </c>
      <c r="AI928" s="17" t="s">
        <v>690</v>
      </c>
      <c r="AJ928" s="17" t="s">
        <v>376</v>
      </c>
      <c r="AK928" s="17" t="s">
        <v>717</v>
      </c>
      <c r="AL928" s="17" t="s">
        <v>431</v>
      </c>
      <c r="AM928" s="17" t="s">
        <v>718</v>
      </c>
      <c r="AN928" s="17" t="s">
        <v>719</v>
      </c>
      <c r="AO928" s="17" t="s">
        <v>64</v>
      </c>
      <c r="AP928" s="17"/>
      <c r="AQ928" s="17"/>
      <c r="AR928" s="17"/>
      <c r="AS928" s="17"/>
    </row>
    <row r="929" spans="1:45" ht="15" customHeight="1" x14ac:dyDescent="0.15">
      <c r="A929" s="13">
        <v>928</v>
      </c>
      <c r="B929" s="69" t="s">
        <v>4506</v>
      </c>
      <c r="C929" s="67" t="s">
        <v>35</v>
      </c>
      <c r="D929" s="67" t="s">
        <v>36</v>
      </c>
      <c r="E929" s="67" t="s">
        <v>36</v>
      </c>
      <c r="F929" s="67" t="s">
        <v>36</v>
      </c>
      <c r="G929" s="67" t="s">
        <v>37</v>
      </c>
      <c r="H929" s="67" t="s">
        <v>120</v>
      </c>
      <c r="I929" s="67" t="s">
        <v>42</v>
      </c>
      <c r="J929" s="67" t="s">
        <v>43</v>
      </c>
      <c r="K929" s="67" t="s">
        <v>200</v>
      </c>
      <c r="L929" s="67" t="s">
        <v>39</v>
      </c>
      <c r="M929" s="67" t="s">
        <v>200</v>
      </c>
      <c r="N929" s="67" t="s">
        <v>43</v>
      </c>
      <c r="O929" s="67"/>
      <c r="P929" s="17" t="s">
        <v>3438</v>
      </c>
      <c r="Q929" s="17" t="s">
        <v>57</v>
      </c>
      <c r="R929" s="17" t="s">
        <v>4520</v>
      </c>
      <c r="S929" s="17" t="s">
        <v>144</v>
      </c>
      <c r="T929" s="17" t="s">
        <v>145</v>
      </c>
      <c r="U929" s="17" t="s">
        <v>146</v>
      </c>
      <c r="V929" s="17" t="s">
        <v>147</v>
      </c>
      <c r="W929" s="17" t="s">
        <v>4160</v>
      </c>
      <c r="X929" s="17" t="s">
        <v>4507</v>
      </c>
      <c r="Y929" s="17" t="s">
        <v>4266</v>
      </c>
      <c r="Z929" s="17" t="s">
        <v>249</v>
      </c>
      <c r="AA929" s="17" t="s">
        <v>76</v>
      </c>
      <c r="AB929" s="17" t="s">
        <v>55</v>
      </c>
      <c r="AC929" s="17" t="s">
        <v>36</v>
      </c>
      <c r="AD929" s="17" t="s">
        <v>56</v>
      </c>
      <c r="AE929" s="17" t="s">
        <v>4070</v>
      </c>
      <c r="AF929" s="17"/>
      <c r="AG929" s="17" t="s">
        <v>411</v>
      </c>
      <c r="AH929" s="17" t="s">
        <v>689</v>
      </c>
      <c r="AI929" s="17" t="s">
        <v>690</v>
      </c>
      <c r="AJ929" s="17" t="s">
        <v>376</v>
      </c>
      <c r="AK929" s="17" t="s">
        <v>717</v>
      </c>
      <c r="AL929" s="17" t="s">
        <v>431</v>
      </c>
      <c r="AM929" s="17" t="s">
        <v>718</v>
      </c>
      <c r="AN929" s="17" t="s">
        <v>719</v>
      </c>
      <c r="AO929" s="17" t="s">
        <v>64</v>
      </c>
      <c r="AP929" s="17" t="s">
        <v>418</v>
      </c>
      <c r="AQ929" s="17"/>
      <c r="AR929" s="17"/>
      <c r="AS929" s="17"/>
    </row>
    <row r="930" spans="1:45" ht="15" customHeight="1" x14ac:dyDescent="0.15">
      <c r="A930" s="13">
        <v>929</v>
      </c>
      <c r="B930" s="69" t="s">
        <v>2960</v>
      </c>
      <c r="C930" s="67" t="s">
        <v>35</v>
      </c>
      <c r="D930" s="67" t="s">
        <v>56</v>
      </c>
      <c r="E930" s="67" t="s">
        <v>56</v>
      </c>
      <c r="F930" s="67" t="s">
        <v>36</v>
      </c>
      <c r="G930" s="67" t="s">
        <v>67</v>
      </c>
      <c r="H930" s="67" t="s">
        <v>44</v>
      </c>
      <c r="I930" s="67" t="s">
        <v>42</v>
      </c>
      <c r="J930" s="67" t="s">
        <v>120</v>
      </c>
      <c r="K930" s="67" t="s">
        <v>42</v>
      </c>
      <c r="L930" s="67" t="s">
        <v>88</v>
      </c>
      <c r="M930" s="67" t="s">
        <v>136</v>
      </c>
      <c r="N930" s="67" t="s">
        <v>136</v>
      </c>
      <c r="O930" s="67"/>
      <c r="P930" s="17" t="s">
        <v>3022</v>
      </c>
      <c r="Q930" s="17" t="s">
        <v>77</v>
      </c>
      <c r="R930" s="17" t="s">
        <v>170</v>
      </c>
      <c r="S930" s="17" t="s">
        <v>95</v>
      </c>
      <c r="T930" s="17" t="s">
        <v>189</v>
      </c>
      <c r="U930" s="17" t="s">
        <v>259</v>
      </c>
      <c r="V930" s="17" t="s">
        <v>2584</v>
      </c>
      <c r="W930" s="17" t="s">
        <v>4172</v>
      </c>
      <c r="X930" s="17"/>
      <c r="Y930" s="17" t="s">
        <v>4250</v>
      </c>
      <c r="Z930" s="17" t="s">
        <v>53</v>
      </c>
      <c r="AA930" s="17" t="s">
        <v>54</v>
      </c>
      <c r="AB930" s="17" t="s">
        <v>55</v>
      </c>
      <c r="AC930" s="17" t="s">
        <v>56</v>
      </c>
      <c r="AD930" s="17" t="s">
        <v>36</v>
      </c>
      <c r="AE930" s="17" t="s">
        <v>4398</v>
      </c>
      <c r="AF930" s="17"/>
      <c r="AG930" s="17" t="s">
        <v>103</v>
      </c>
      <c r="AH930" s="17" t="s">
        <v>192</v>
      </c>
      <c r="AI930" s="17" t="s">
        <v>193</v>
      </c>
      <c r="AJ930" s="17" t="s">
        <v>194</v>
      </c>
      <c r="AK930" s="17" t="s">
        <v>1006</v>
      </c>
      <c r="AL930" s="17" t="s">
        <v>1007</v>
      </c>
      <c r="AM930" s="17" t="s">
        <v>579</v>
      </c>
      <c r="AN930" s="17" t="s">
        <v>1007</v>
      </c>
      <c r="AO930" s="17" t="s">
        <v>85</v>
      </c>
      <c r="AP930" s="17" t="s">
        <v>418</v>
      </c>
      <c r="AQ930" s="17"/>
      <c r="AR930" s="17"/>
      <c r="AS930" s="17"/>
    </row>
    <row r="931" spans="1:45" ht="15" customHeight="1" x14ac:dyDescent="0.15">
      <c r="A931" s="13">
        <v>930</v>
      </c>
      <c r="B931" s="69" t="s">
        <v>3202</v>
      </c>
      <c r="C931" s="67" t="s">
        <v>35</v>
      </c>
      <c r="D931" s="67" t="s">
        <v>36</v>
      </c>
      <c r="E931" s="67" t="s">
        <v>36</v>
      </c>
      <c r="F931" s="67" t="s">
        <v>36</v>
      </c>
      <c r="G931" s="67" t="s">
        <v>40</v>
      </c>
      <c r="H931" s="67" t="s">
        <v>43</v>
      </c>
      <c r="I931" s="67" t="s">
        <v>136</v>
      </c>
      <c r="J931" s="67" t="s">
        <v>37</v>
      </c>
      <c r="K931" s="67" t="s">
        <v>67</v>
      </c>
      <c r="L931" s="67" t="s">
        <v>44</v>
      </c>
      <c r="M931" s="67" t="s">
        <v>87</v>
      </c>
      <c r="N931" s="67" t="s">
        <v>87</v>
      </c>
      <c r="O931" s="67" t="s">
        <v>45</v>
      </c>
      <c r="P931" s="17" t="s">
        <v>264</v>
      </c>
      <c r="Q931" s="17" t="s">
        <v>79</v>
      </c>
      <c r="R931" s="17" t="s">
        <v>660</v>
      </c>
      <c r="S931" s="17" t="s">
        <v>115</v>
      </c>
      <c r="T931" s="17" t="s">
        <v>4390</v>
      </c>
      <c r="U931" s="17" t="s">
        <v>663</v>
      </c>
      <c r="V931" s="17" t="s">
        <v>57</v>
      </c>
      <c r="W931" s="17" t="s">
        <v>4164</v>
      </c>
      <c r="X931" s="17" t="s">
        <v>3547</v>
      </c>
      <c r="Y931" s="17" t="s">
        <v>4301</v>
      </c>
      <c r="Z931" s="17" t="s">
        <v>75</v>
      </c>
      <c r="AA931" s="17" t="s">
        <v>54</v>
      </c>
      <c r="AB931" s="17" t="s">
        <v>3962</v>
      </c>
      <c r="AC931" s="17" t="s">
        <v>36</v>
      </c>
      <c r="AD931" s="17" t="s">
        <v>56</v>
      </c>
      <c r="AE931" s="17" t="s">
        <v>4025</v>
      </c>
      <c r="AF931" s="17"/>
      <c r="AG931" s="17" t="s">
        <v>131</v>
      </c>
      <c r="AH931" s="17" t="s">
        <v>95</v>
      </c>
      <c r="AI931" s="17" t="s">
        <v>707</v>
      </c>
      <c r="AJ931" s="17" t="s">
        <v>708</v>
      </c>
      <c r="AK931" s="17" t="s">
        <v>292</v>
      </c>
      <c r="AL931" s="17" t="s">
        <v>855</v>
      </c>
      <c r="AM931" s="17" t="s">
        <v>144</v>
      </c>
      <c r="AN931" s="17" t="s">
        <v>856</v>
      </c>
      <c r="AO931" s="17" t="s">
        <v>161</v>
      </c>
      <c r="AP931" s="17" t="s">
        <v>925</v>
      </c>
      <c r="AQ931" s="17"/>
      <c r="AR931" s="17"/>
      <c r="AS931" s="17"/>
    </row>
    <row r="932" spans="1:45" ht="15" customHeight="1" x14ac:dyDescent="0.15">
      <c r="A932" s="13">
        <v>931</v>
      </c>
      <c r="B932" s="69" t="s">
        <v>4734</v>
      </c>
      <c r="C932" s="67" t="s">
        <v>35</v>
      </c>
      <c r="D932" s="67" t="s">
        <v>36</v>
      </c>
      <c r="E932" s="67" t="s">
        <v>36</v>
      </c>
      <c r="F932" s="67" t="s">
        <v>36</v>
      </c>
      <c r="G932" s="67" t="s">
        <v>40</v>
      </c>
      <c r="H932" s="67" t="s">
        <v>43</v>
      </c>
      <c r="I932" s="67" t="s">
        <v>136</v>
      </c>
      <c r="J932" s="67" t="s">
        <v>37</v>
      </c>
      <c r="K932" s="67" t="s">
        <v>67</v>
      </c>
      <c r="L932" s="67" t="s">
        <v>44</v>
      </c>
      <c r="M932" s="67" t="s">
        <v>87</v>
      </c>
      <c r="N932" s="67" t="s">
        <v>87</v>
      </c>
      <c r="O932" s="67" t="s">
        <v>45</v>
      </c>
      <c r="P932" s="17" t="s">
        <v>264</v>
      </c>
      <c r="Q932" s="17" t="s">
        <v>79</v>
      </c>
      <c r="R932" s="17" t="s">
        <v>660</v>
      </c>
      <c r="S932" s="17" t="s">
        <v>115</v>
      </c>
      <c r="T932" s="17" t="s">
        <v>4390</v>
      </c>
      <c r="U932" s="17" t="s">
        <v>663</v>
      </c>
      <c r="V932" s="17" t="s">
        <v>57</v>
      </c>
      <c r="W932" s="17" t="s">
        <v>4160</v>
      </c>
      <c r="X932" s="17" t="s">
        <v>4735</v>
      </c>
      <c r="Y932" s="17" t="s">
        <v>4301</v>
      </c>
      <c r="Z932" s="17" t="s">
        <v>75</v>
      </c>
      <c r="AA932" s="17" t="s">
        <v>54</v>
      </c>
      <c r="AB932" s="17" t="s">
        <v>3962</v>
      </c>
      <c r="AC932" s="17" t="s">
        <v>36</v>
      </c>
      <c r="AD932" s="17" t="s">
        <v>56</v>
      </c>
      <c r="AE932" s="17" t="s">
        <v>4008</v>
      </c>
      <c r="AF932" s="17"/>
      <c r="AG932" s="17" t="s">
        <v>131</v>
      </c>
      <c r="AH932" s="17" t="s">
        <v>95</v>
      </c>
      <c r="AI932" s="17" t="s">
        <v>707</v>
      </c>
      <c r="AJ932" s="17" t="s">
        <v>708</v>
      </c>
      <c r="AK932" s="17" t="s">
        <v>292</v>
      </c>
      <c r="AL932" s="17" t="s">
        <v>855</v>
      </c>
      <c r="AM932" s="17" t="s">
        <v>144</v>
      </c>
      <c r="AN932" s="17" t="s">
        <v>856</v>
      </c>
      <c r="AO932" s="17" t="s">
        <v>161</v>
      </c>
      <c r="AP932" s="17" t="s">
        <v>925</v>
      </c>
      <c r="AQ932" s="17"/>
      <c r="AR932" s="17"/>
      <c r="AS932" s="17"/>
    </row>
    <row r="933" spans="1:45" ht="15" customHeight="1" x14ac:dyDescent="0.15">
      <c r="A933" s="13">
        <v>932</v>
      </c>
      <c r="B933" s="69" t="s">
        <v>3366</v>
      </c>
      <c r="C933" s="67" t="s">
        <v>35</v>
      </c>
      <c r="D933" s="67" t="s">
        <v>36</v>
      </c>
      <c r="E933" s="67" t="s">
        <v>36</v>
      </c>
      <c r="F933" s="67" t="s">
        <v>36</v>
      </c>
      <c r="G933" s="67" t="s">
        <v>44</v>
      </c>
      <c r="H933" s="67" t="s">
        <v>37</v>
      </c>
      <c r="I933" s="67" t="s">
        <v>41</v>
      </c>
      <c r="J933" s="67" t="s">
        <v>39</v>
      </c>
      <c r="K933" s="67" t="s">
        <v>120</v>
      </c>
      <c r="L933" s="67" t="s">
        <v>41</v>
      </c>
      <c r="M933" s="67" t="s">
        <v>44</v>
      </c>
      <c r="N933" s="67" t="s">
        <v>200</v>
      </c>
      <c r="O933" s="67"/>
      <c r="P933" s="17" t="s">
        <v>81</v>
      </c>
      <c r="Q933" s="17" t="s">
        <v>158</v>
      </c>
      <c r="R933" s="17" t="s">
        <v>159</v>
      </c>
      <c r="S933" s="17" t="s">
        <v>148</v>
      </c>
      <c r="T933" s="17" t="s">
        <v>57</v>
      </c>
      <c r="U933" s="17" t="s">
        <v>309</v>
      </c>
      <c r="V933" s="17" t="s">
        <v>348</v>
      </c>
      <c r="W933" s="17" t="s">
        <v>4160</v>
      </c>
      <c r="X933" s="17" t="s">
        <v>3548</v>
      </c>
      <c r="Y933" s="17" t="s">
        <v>4302</v>
      </c>
      <c r="Z933" s="17" t="s">
        <v>96</v>
      </c>
      <c r="AA933" s="17" t="s">
        <v>76</v>
      </c>
      <c r="AB933" s="17" t="s">
        <v>55</v>
      </c>
      <c r="AC933" s="17" t="s">
        <v>56</v>
      </c>
      <c r="AD933" s="17" t="s">
        <v>36</v>
      </c>
      <c r="AE933" s="17" t="s">
        <v>4053</v>
      </c>
      <c r="AF933" s="17"/>
      <c r="AG933" s="17" t="s">
        <v>193</v>
      </c>
      <c r="AH933" s="17" t="s">
        <v>103</v>
      </c>
      <c r="AI933" s="17" t="s">
        <v>144</v>
      </c>
      <c r="AJ933" s="17" t="s">
        <v>3367</v>
      </c>
      <c r="AK933" s="17" t="s">
        <v>196</v>
      </c>
      <c r="AL933" s="17" t="s">
        <v>193</v>
      </c>
      <c r="AM933" s="17" t="s">
        <v>647</v>
      </c>
      <c r="AN933" s="17" t="s">
        <v>1241</v>
      </c>
      <c r="AO933" s="17" t="s">
        <v>349</v>
      </c>
      <c r="AP933" s="17" t="s">
        <v>1721</v>
      </c>
      <c r="AQ933" s="17"/>
      <c r="AR933" s="17"/>
      <c r="AS933" s="17"/>
    </row>
    <row r="934" spans="1:45" ht="15" customHeight="1" x14ac:dyDescent="0.15">
      <c r="A934" s="13">
        <v>933</v>
      </c>
      <c r="B934" s="69" t="s">
        <v>721</v>
      </c>
      <c r="C934" s="67" t="s">
        <v>35</v>
      </c>
      <c r="D934" s="67" t="s">
        <v>36</v>
      </c>
      <c r="E934" s="67" t="s">
        <v>56</v>
      </c>
      <c r="F934" s="67" t="s">
        <v>56</v>
      </c>
      <c r="G934" s="67" t="s">
        <v>67</v>
      </c>
      <c r="H934" s="67" t="s">
        <v>44</v>
      </c>
      <c r="I934" s="67" t="s">
        <v>68</v>
      </c>
      <c r="J934" s="67" t="s">
        <v>42</v>
      </c>
      <c r="K934" s="67" t="s">
        <v>42</v>
      </c>
      <c r="L934" s="67" t="s">
        <v>88</v>
      </c>
      <c r="M934" s="67" t="s">
        <v>136</v>
      </c>
      <c r="N934" s="67" t="s">
        <v>39</v>
      </c>
      <c r="O934" s="67" t="s">
        <v>45</v>
      </c>
      <c r="P934" s="17" t="s">
        <v>3022</v>
      </c>
      <c r="Q934" s="17" t="s">
        <v>77</v>
      </c>
      <c r="R934" s="17" t="s">
        <v>80</v>
      </c>
      <c r="S934" s="17" t="s">
        <v>95</v>
      </c>
      <c r="T934" s="17" t="s">
        <v>189</v>
      </c>
      <c r="U934" s="17" t="s">
        <v>171</v>
      </c>
      <c r="V934" s="17" t="s">
        <v>711</v>
      </c>
      <c r="W934" s="17"/>
      <c r="X934" s="17"/>
      <c r="Y934" s="17" t="s">
        <v>4242</v>
      </c>
      <c r="Z934" s="17" t="s">
        <v>75</v>
      </c>
      <c r="AA934" s="17" t="s">
        <v>76</v>
      </c>
      <c r="AB934" s="17" t="s">
        <v>55</v>
      </c>
      <c r="AC934" s="17" t="s">
        <v>36</v>
      </c>
      <c r="AD934" s="17" t="s">
        <v>36</v>
      </c>
      <c r="AE934" s="17" t="s">
        <v>4010</v>
      </c>
      <c r="AF934" s="17"/>
      <c r="AG934" s="17" t="s">
        <v>103</v>
      </c>
      <c r="AH934" s="17" t="s">
        <v>192</v>
      </c>
      <c r="AI934" s="17" t="s">
        <v>193</v>
      </c>
      <c r="AJ934" s="17" t="s">
        <v>194</v>
      </c>
      <c r="AK934" s="17" t="s">
        <v>195</v>
      </c>
      <c r="AL934" s="17" t="s">
        <v>338</v>
      </c>
      <c r="AM934" s="17" t="s">
        <v>236</v>
      </c>
      <c r="AN934" s="17" t="s">
        <v>722</v>
      </c>
      <c r="AO934" s="17" t="s">
        <v>85</v>
      </c>
      <c r="AP934" s="17" t="s">
        <v>816</v>
      </c>
      <c r="AQ934" s="17"/>
      <c r="AR934" s="17"/>
      <c r="AS934" s="17"/>
    </row>
    <row r="935" spans="1:45" ht="15" customHeight="1" x14ac:dyDescent="0.15">
      <c r="A935" s="13">
        <v>934</v>
      </c>
      <c r="B935" s="69" t="s">
        <v>723</v>
      </c>
      <c r="C935" s="67" t="s">
        <v>35</v>
      </c>
      <c r="D935" s="67" t="s">
        <v>36</v>
      </c>
      <c r="E935" s="67" t="s">
        <v>36</v>
      </c>
      <c r="F935" s="67" t="s">
        <v>36</v>
      </c>
      <c r="G935" s="67" t="s">
        <v>40</v>
      </c>
      <c r="H935" s="67" t="s">
        <v>38</v>
      </c>
      <c r="I935" s="67" t="s">
        <v>67</v>
      </c>
      <c r="J935" s="67" t="s">
        <v>42</v>
      </c>
      <c r="K935" s="67" t="s">
        <v>37</v>
      </c>
      <c r="L935" s="67" t="s">
        <v>43</v>
      </c>
      <c r="M935" s="67" t="s">
        <v>68</v>
      </c>
      <c r="N935" s="67" t="s">
        <v>39</v>
      </c>
      <c r="O935" s="67" t="s">
        <v>45</v>
      </c>
      <c r="P935" s="17" t="s">
        <v>724</v>
      </c>
      <c r="Q935" s="17" t="s">
        <v>934</v>
      </c>
      <c r="R935" s="17" t="s">
        <v>3151</v>
      </c>
      <c r="S935" s="17" t="s">
        <v>72</v>
      </c>
      <c r="T935" s="17" t="s">
        <v>181</v>
      </c>
      <c r="U935" s="17" t="s">
        <v>3022</v>
      </c>
      <c r="V935" s="17" t="s">
        <v>514</v>
      </c>
      <c r="W935" s="17" t="s">
        <v>4157</v>
      </c>
      <c r="X935" s="17" t="s">
        <v>3549</v>
      </c>
      <c r="Y935" s="17" t="s">
        <v>4245</v>
      </c>
      <c r="Z935" s="17" t="s">
        <v>53</v>
      </c>
      <c r="AA935" s="17" t="s">
        <v>76</v>
      </c>
      <c r="AB935" s="17" t="s">
        <v>126</v>
      </c>
      <c r="AC935" s="17" t="s">
        <v>36</v>
      </c>
      <c r="AD935" s="17" t="s">
        <v>56</v>
      </c>
      <c r="AE935" s="17"/>
      <c r="AF935" s="17"/>
      <c r="AG935" s="17" t="s">
        <v>79</v>
      </c>
      <c r="AH935" s="17" t="s">
        <v>4165</v>
      </c>
      <c r="AI935" s="17" t="s">
        <v>184</v>
      </c>
      <c r="AJ935" s="17" t="s">
        <v>302</v>
      </c>
      <c r="AK935" s="17" t="s">
        <v>77</v>
      </c>
      <c r="AL935" s="17" t="s">
        <v>80</v>
      </c>
      <c r="AM935" s="17" t="s">
        <v>515</v>
      </c>
      <c r="AN935" s="17" t="s">
        <v>516</v>
      </c>
      <c r="AO935" s="17" t="s">
        <v>161</v>
      </c>
      <c r="AP935" s="17" t="s">
        <v>85</v>
      </c>
      <c r="AQ935" s="17"/>
      <c r="AR935" s="17"/>
      <c r="AS935" s="17"/>
    </row>
    <row r="936" spans="1:45" ht="15" customHeight="1" x14ac:dyDescent="0.15">
      <c r="A936" s="13">
        <v>935</v>
      </c>
      <c r="B936" s="69" t="s">
        <v>5099</v>
      </c>
      <c r="C936" s="67" t="s">
        <v>35</v>
      </c>
      <c r="D936" s="67" t="s">
        <v>36</v>
      </c>
      <c r="E936" s="67" t="s">
        <v>36</v>
      </c>
      <c r="F936" s="67" t="s">
        <v>36</v>
      </c>
      <c r="G936" s="67" t="s">
        <v>40</v>
      </c>
      <c r="H936" s="67" t="s">
        <v>38</v>
      </c>
      <c r="I936" s="67" t="s">
        <v>67</v>
      </c>
      <c r="J936" s="67" t="s">
        <v>42</v>
      </c>
      <c r="K936" s="67" t="s">
        <v>37</v>
      </c>
      <c r="L936" s="67" t="s">
        <v>43</v>
      </c>
      <c r="M936" s="67" t="s">
        <v>68</v>
      </c>
      <c r="N936" s="67" t="s">
        <v>39</v>
      </c>
      <c r="O936" s="67" t="s">
        <v>45</v>
      </c>
      <c r="P936" s="17" t="s">
        <v>724</v>
      </c>
      <c r="Q936" s="17" t="s">
        <v>934</v>
      </c>
      <c r="R936" s="17" t="s">
        <v>3151</v>
      </c>
      <c r="S936" s="17" t="s">
        <v>72</v>
      </c>
      <c r="T936" s="17" t="s">
        <v>181</v>
      </c>
      <c r="U936" s="17" t="s">
        <v>3022</v>
      </c>
      <c r="V936" s="17" t="s">
        <v>514</v>
      </c>
      <c r="W936" s="17" t="s">
        <v>4157</v>
      </c>
      <c r="X936" s="17" t="s">
        <v>5113</v>
      </c>
      <c r="Y936" s="17" t="s">
        <v>4245</v>
      </c>
      <c r="Z936" s="17" t="s">
        <v>53</v>
      </c>
      <c r="AA936" s="17" t="s">
        <v>76</v>
      </c>
      <c r="AB936" s="17" t="s">
        <v>126</v>
      </c>
      <c r="AC936" s="17" t="s">
        <v>36</v>
      </c>
      <c r="AD936" s="17" t="s">
        <v>56</v>
      </c>
      <c r="AE936" s="17"/>
      <c r="AF936" s="17"/>
      <c r="AG936" s="17" t="s">
        <v>79</v>
      </c>
      <c r="AH936" s="17" t="s">
        <v>4165</v>
      </c>
      <c r="AI936" s="17" t="s">
        <v>184</v>
      </c>
      <c r="AJ936" s="17" t="s">
        <v>302</v>
      </c>
      <c r="AK936" s="17" t="s">
        <v>77</v>
      </c>
      <c r="AL936" s="17" t="s">
        <v>80</v>
      </c>
      <c r="AM936" s="17" t="s">
        <v>515</v>
      </c>
      <c r="AN936" s="17" t="s">
        <v>516</v>
      </c>
      <c r="AO936" s="17" t="s">
        <v>161</v>
      </c>
      <c r="AP936" s="17" t="s">
        <v>85</v>
      </c>
      <c r="AQ936" s="17"/>
      <c r="AR936" s="17"/>
      <c r="AS936" s="17"/>
    </row>
    <row r="937" spans="1:45" ht="15" customHeight="1" x14ac:dyDescent="0.15">
      <c r="A937" s="13">
        <v>936</v>
      </c>
      <c r="B937" s="69" t="s">
        <v>725</v>
      </c>
      <c r="C937" s="67" t="s">
        <v>35</v>
      </c>
      <c r="D937" s="67" t="s">
        <v>36</v>
      </c>
      <c r="E937" s="67" t="s">
        <v>56</v>
      </c>
      <c r="F937" s="67" t="s">
        <v>56</v>
      </c>
      <c r="G937" s="67" t="s">
        <v>67</v>
      </c>
      <c r="H937" s="67" t="s">
        <v>44</v>
      </c>
      <c r="I937" s="67" t="s">
        <v>40</v>
      </c>
      <c r="J937" s="67" t="s">
        <v>43</v>
      </c>
      <c r="K937" s="67" t="s">
        <v>42</v>
      </c>
      <c r="L937" s="67" t="s">
        <v>88</v>
      </c>
      <c r="M937" s="67" t="s">
        <v>42</v>
      </c>
      <c r="N937" s="67" t="s">
        <v>44</v>
      </c>
      <c r="O937" s="67"/>
      <c r="P937" s="17" t="s">
        <v>3022</v>
      </c>
      <c r="Q937" s="17" t="s">
        <v>77</v>
      </c>
      <c r="R937" s="17" t="s">
        <v>3269</v>
      </c>
      <c r="S937" s="17" t="s">
        <v>95</v>
      </c>
      <c r="T937" s="17" t="s">
        <v>189</v>
      </c>
      <c r="U937" s="17" t="s">
        <v>79</v>
      </c>
      <c r="V937" s="17" t="s">
        <v>4390</v>
      </c>
      <c r="W937" s="17"/>
      <c r="X937" s="17" t="s">
        <v>3505</v>
      </c>
      <c r="Y937" s="17" t="s">
        <v>4242</v>
      </c>
      <c r="Z937" s="17" t="s">
        <v>75</v>
      </c>
      <c r="AA937" s="17" t="s">
        <v>142</v>
      </c>
      <c r="AB937" s="17" t="s">
        <v>55</v>
      </c>
      <c r="AC937" s="17" t="s">
        <v>56</v>
      </c>
      <c r="AD937" s="17" t="s">
        <v>36</v>
      </c>
      <c r="AE937" s="17"/>
      <c r="AF937" s="17"/>
      <c r="AG937" s="17" t="s">
        <v>103</v>
      </c>
      <c r="AH937" s="17" t="s">
        <v>192</v>
      </c>
      <c r="AI937" s="17" t="s">
        <v>193</v>
      </c>
      <c r="AJ937" s="17" t="s">
        <v>194</v>
      </c>
      <c r="AK937" s="17" t="s">
        <v>115</v>
      </c>
      <c r="AL937" s="17" t="s">
        <v>116</v>
      </c>
      <c r="AM937" s="17" t="s">
        <v>707</v>
      </c>
      <c r="AN937" s="17" t="s">
        <v>708</v>
      </c>
      <c r="AO937" s="17" t="s">
        <v>85</v>
      </c>
      <c r="AP937" s="17" t="s">
        <v>161</v>
      </c>
      <c r="AQ937" s="17"/>
      <c r="AR937" s="17"/>
      <c r="AS937" s="17"/>
    </row>
    <row r="938" spans="1:45" ht="15" customHeight="1" x14ac:dyDescent="0.15">
      <c r="A938" s="13">
        <v>937</v>
      </c>
      <c r="B938" s="69" t="s">
        <v>726</v>
      </c>
      <c r="C938" s="67" t="s">
        <v>35</v>
      </c>
      <c r="D938" s="67" t="s">
        <v>36</v>
      </c>
      <c r="E938" s="67" t="s">
        <v>36</v>
      </c>
      <c r="F938" s="67" t="s">
        <v>56</v>
      </c>
      <c r="G938" s="67" t="s">
        <v>44</v>
      </c>
      <c r="H938" s="67" t="s">
        <v>40</v>
      </c>
      <c r="I938" s="67" t="s">
        <v>37</v>
      </c>
      <c r="J938" s="67" t="s">
        <v>40</v>
      </c>
      <c r="K938" s="67" t="s">
        <v>44</v>
      </c>
      <c r="L938" s="67" t="s">
        <v>41</v>
      </c>
      <c r="M938" s="67" t="s">
        <v>68</v>
      </c>
      <c r="N938" s="67" t="s">
        <v>44</v>
      </c>
      <c r="O938" s="67"/>
      <c r="P938" s="17" t="s">
        <v>727</v>
      </c>
      <c r="Q938" s="17" t="s">
        <v>71</v>
      </c>
      <c r="R938" s="17" t="s">
        <v>728</v>
      </c>
      <c r="S938" s="17" t="s">
        <v>3345</v>
      </c>
      <c r="T938" s="17" t="s">
        <v>72</v>
      </c>
      <c r="U938" s="17" t="s">
        <v>49</v>
      </c>
      <c r="V938" s="17" t="s">
        <v>729</v>
      </c>
      <c r="W938" s="17"/>
      <c r="X938" s="17" t="s">
        <v>3471</v>
      </c>
      <c r="Y938" s="17" t="s">
        <v>4252</v>
      </c>
      <c r="Z938" s="17" t="s">
        <v>96</v>
      </c>
      <c r="AA938" s="17" t="s">
        <v>54</v>
      </c>
      <c r="AB938" s="17" t="s">
        <v>126</v>
      </c>
      <c r="AC938" s="17" t="s">
        <v>36</v>
      </c>
      <c r="AD938" s="17" t="s">
        <v>56</v>
      </c>
      <c r="AE938" s="17"/>
      <c r="AF938" s="17"/>
      <c r="AG938" s="17" t="s">
        <v>81</v>
      </c>
      <c r="AH938" s="17" t="s">
        <v>300</v>
      </c>
      <c r="AI938" s="17" t="s">
        <v>79</v>
      </c>
      <c r="AJ938" s="17" t="s">
        <v>730</v>
      </c>
      <c r="AK938" s="17" t="s">
        <v>57</v>
      </c>
      <c r="AL938" s="17" t="s">
        <v>80</v>
      </c>
      <c r="AM938" s="17" t="s">
        <v>4161</v>
      </c>
      <c r="AN938" s="17" t="s">
        <v>731</v>
      </c>
      <c r="AO938" s="17" t="s">
        <v>349</v>
      </c>
      <c r="AP938" s="17" t="s">
        <v>64</v>
      </c>
      <c r="AQ938" s="17"/>
      <c r="AR938" s="17"/>
      <c r="AS938" s="17"/>
    </row>
    <row r="939" spans="1:45" ht="15" customHeight="1" x14ac:dyDescent="0.15">
      <c r="A939" s="13">
        <v>938</v>
      </c>
      <c r="B939" s="69" t="s">
        <v>732</v>
      </c>
      <c r="C939" s="67" t="s">
        <v>35</v>
      </c>
      <c r="D939" s="67" t="s">
        <v>56</v>
      </c>
      <c r="E939" s="67" t="s">
        <v>56</v>
      </c>
      <c r="F939" s="67" t="s">
        <v>36</v>
      </c>
      <c r="G939" s="67" t="s">
        <v>37</v>
      </c>
      <c r="H939" s="67" t="s">
        <v>42</v>
      </c>
      <c r="I939" s="67" t="s">
        <v>44</v>
      </c>
      <c r="J939" s="67" t="s">
        <v>136</v>
      </c>
      <c r="K939" s="67" t="s">
        <v>120</v>
      </c>
      <c r="L939" s="67" t="s">
        <v>43</v>
      </c>
      <c r="M939" s="67" t="s">
        <v>200</v>
      </c>
      <c r="N939" s="67" t="s">
        <v>40</v>
      </c>
      <c r="O939" s="67" t="s">
        <v>45</v>
      </c>
      <c r="P939" s="17" t="s">
        <v>137</v>
      </c>
      <c r="Q939" s="17" t="s">
        <v>3438</v>
      </c>
      <c r="R939" s="17" t="s">
        <v>733</v>
      </c>
      <c r="S939" s="17" t="s">
        <v>57</v>
      </c>
      <c r="T939" s="17" t="s">
        <v>4520</v>
      </c>
      <c r="U939" s="17" t="s">
        <v>148</v>
      </c>
      <c r="V939" s="17" t="s">
        <v>734</v>
      </c>
      <c r="W939" s="17"/>
      <c r="X939" s="17"/>
      <c r="Y939" s="17" t="s">
        <v>4242</v>
      </c>
      <c r="Z939" s="17" t="s">
        <v>75</v>
      </c>
      <c r="AA939" s="17" t="s">
        <v>76</v>
      </c>
      <c r="AB939" s="17" t="s">
        <v>3962</v>
      </c>
      <c r="AC939" s="17" t="s">
        <v>36</v>
      </c>
      <c r="AD939" s="17" t="s">
        <v>56</v>
      </c>
      <c r="AE939" s="17" t="s">
        <v>4050</v>
      </c>
      <c r="AF939" s="17"/>
      <c r="AG939" s="17" t="s">
        <v>144</v>
      </c>
      <c r="AH939" s="17" t="s">
        <v>145</v>
      </c>
      <c r="AI939" s="17" t="s">
        <v>146</v>
      </c>
      <c r="AJ939" s="17" t="s">
        <v>147</v>
      </c>
      <c r="AK939" s="17" t="s">
        <v>193</v>
      </c>
      <c r="AL939" s="17" t="s">
        <v>206</v>
      </c>
      <c r="AM939" s="17" t="s">
        <v>330</v>
      </c>
      <c r="AN939" s="17" t="s">
        <v>79</v>
      </c>
      <c r="AO939" s="17" t="s">
        <v>64</v>
      </c>
      <c r="AP939" s="17" t="s">
        <v>349</v>
      </c>
      <c r="AQ939" s="17"/>
      <c r="AR939" s="17"/>
      <c r="AS939" s="17"/>
    </row>
    <row r="940" spans="1:45" ht="15" customHeight="1" x14ac:dyDescent="0.15">
      <c r="A940" s="13">
        <v>939</v>
      </c>
      <c r="B940" s="69" t="s">
        <v>3154</v>
      </c>
      <c r="C940" s="67" t="s">
        <v>35</v>
      </c>
      <c r="D940" s="67" t="s">
        <v>36</v>
      </c>
      <c r="E940" s="67" t="s">
        <v>36</v>
      </c>
      <c r="F940" s="67" t="s">
        <v>56</v>
      </c>
      <c r="G940" s="67" t="s">
        <v>43</v>
      </c>
      <c r="H940" s="67" t="s">
        <v>44</v>
      </c>
      <c r="I940" s="67" t="s">
        <v>44</v>
      </c>
      <c r="J940" s="67" t="s">
        <v>43</v>
      </c>
      <c r="K940" s="67" t="s">
        <v>87</v>
      </c>
      <c r="L940" s="67" t="s">
        <v>200</v>
      </c>
      <c r="M940" s="67" t="s">
        <v>41</v>
      </c>
      <c r="N940" s="67" t="s">
        <v>87</v>
      </c>
      <c r="O940" s="67"/>
      <c r="P940" s="17" t="s">
        <v>825</v>
      </c>
      <c r="Q940" s="17" t="s">
        <v>4390</v>
      </c>
      <c r="R940" s="17" t="s">
        <v>3119</v>
      </c>
      <c r="S940" s="17" t="s">
        <v>707</v>
      </c>
      <c r="T940" s="17" t="s">
        <v>148</v>
      </c>
      <c r="U940" s="17" t="s">
        <v>827</v>
      </c>
      <c r="V940" s="17" t="s">
        <v>828</v>
      </c>
      <c r="W940" s="17" t="s">
        <v>4157</v>
      </c>
      <c r="X940" s="17" t="s">
        <v>3550</v>
      </c>
      <c r="Y940" s="17" t="s">
        <v>4269</v>
      </c>
      <c r="Z940" s="17" t="s">
        <v>75</v>
      </c>
      <c r="AA940" s="17" t="s">
        <v>76</v>
      </c>
      <c r="AB940" s="17" t="s">
        <v>3962</v>
      </c>
      <c r="AC940" s="17" t="s">
        <v>56</v>
      </c>
      <c r="AD940" s="17" t="s">
        <v>36</v>
      </c>
      <c r="AE940" s="17"/>
      <c r="AF940" s="17"/>
      <c r="AG940" s="17" t="s">
        <v>101</v>
      </c>
      <c r="AH940" s="17" t="s">
        <v>1000</v>
      </c>
      <c r="AI940" s="17" t="s">
        <v>193</v>
      </c>
      <c r="AJ940" s="17" t="s">
        <v>346</v>
      </c>
      <c r="AK940" s="17" t="s">
        <v>291</v>
      </c>
      <c r="AL940" s="17" t="s">
        <v>495</v>
      </c>
      <c r="AM940" s="17" t="s">
        <v>527</v>
      </c>
      <c r="AN940" s="17" t="s">
        <v>557</v>
      </c>
      <c r="AO940" s="17" t="s">
        <v>584</v>
      </c>
      <c r="AP940" s="17" t="s">
        <v>959</v>
      </c>
      <c r="AQ940" s="17"/>
      <c r="AR940" s="17"/>
      <c r="AS940" s="17"/>
    </row>
    <row r="941" spans="1:45" ht="15" customHeight="1" x14ac:dyDescent="0.15">
      <c r="A941" s="13">
        <v>940</v>
      </c>
      <c r="B941" s="69" t="s">
        <v>3368</v>
      </c>
      <c r="C941" s="67" t="s">
        <v>35</v>
      </c>
      <c r="D941" s="67" t="s">
        <v>36</v>
      </c>
      <c r="E941" s="67" t="s">
        <v>36</v>
      </c>
      <c r="F941" s="67" t="s">
        <v>36</v>
      </c>
      <c r="G941" s="67" t="s">
        <v>40</v>
      </c>
      <c r="H941" s="67" t="s">
        <v>41</v>
      </c>
      <c r="I941" s="67" t="s">
        <v>44</v>
      </c>
      <c r="J941" s="67" t="s">
        <v>42</v>
      </c>
      <c r="K941" s="67" t="s">
        <v>42</v>
      </c>
      <c r="L941" s="67" t="s">
        <v>37</v>
      </c>
      <c r="M941" s="67" t="s">
        <v>41</v>
      </c>
      <c r="N941" s="67" t="s">
        <v>120</v>
      </c>
      <c r="O941" s="67"/>
      <c r="P941" s="17" t="s">
        <v>3291</v>
      </c>
      <c r="Q941" s="17" t="s">
        <v>299</v>
      </c>
      <c r="R941" s="17" t="s">
        <v>3345</v>
      </c>
      <c r="S941" s="17" t="s">
        <v>79</v>
      </c>
      <c r="T941" s="17" t="s">
        <v>644</v>
      </c>
      <c r="U941" s="17" t="s">
        <v>81</v>
      </c>
      <c r="V941" s="17" t="s">
        <v>3292</v>
      </c>
      <c r="W941" s="17" t="s">
        <v>4164</v>
      </c>
      <c r="X941" s="17" t="s">
        <v>3551</v>
      </c>
      <c r="Y941" s="17" t="s">
        <v>4263</v>
      </c>
      <c r="Z941" s="17" t="s">
        <v>75</v>
      </c>
      <c r="AA941" s="17" t="s">
        <v>54</v>
      </c>
      <c r="AB941" s="17" t="s">
        <v>55</v>
      </c>
      <c r="AC941" s="17" t="s">
        <v>66</v>
      </c>
      <c r="AD941" s="17" t="s">
        <v>36</v>
      </c>
      <c r="AE941" s="17" t="s">
        <v>4042</v>
      </c>
      <c r="AF941" s="17"/>
      <c r="AG941" s="17" t="s">
        <v>115</v>
      </c>
      <c r="AH941" s="17" t="s">
        <v>170</v>
      </c>
      <c r="AI941" s="17" t="s">
        <v>196</v>
      </c>
      <c r="AJ941" s="17" t="s">
        <v>144</v>
      </c>
      <c r="AK941" s="17" t="s">
        <v>158</v>
      </c>
      <c r="AL941" s="17" t="s">
        <v>159</v>
      </c>
      <c r="AM941" s="17" t="s">
        <v>866</v>
      </c>
      <c r="AN941" s="17" t="s">
        <v>3293</v>
      </c>
      <c r="AO941" s="17" t="s">
        <v>161</v>
      </c>
      <c r="AP941" s="17" t="s">
        <v>349</v>
      </c>
      <c r="AQ941" s="17"/>
      <c r="AR941" s="17"/>
      <c r="AS941" s="17"/>
    </row>
    <row r="942" spans="1:45" ht="15" customHeight="1" x14ac:dyDescent="0.15">
      <c r="A942" s="13">
        <v>941</v>
      </c>
      <c r="B942" s="69" t="s">
        <v>2985</v>
      </c>
      <c r="C942" s="67" t="s">
        <v>35</v>
      </c>
      <c r="D942" s="67" t="s">
        <v>36</v>
      </c>
      <c r="E942" s="67" t="s">
        <v>56</v>
      </c>
      <c r="F942" s="67" t="s">
        <v>36</v>
      </c>
      <c r="G942" s="67" t="s">
        <v>37</v>
      </c>
      <c r="H942" s="67" t="s">
        <v>42</v>
      </c>
      <c r="I942" s="67" t="s">
        <v>120</v>
      </c>
      <c r="J942" s="67" t="s">
        <v>43</v>
      </c>
      <c r="K942" s="67" t="s">
        <v>120</v>
      </c>
      <c r="L942" s="67" t="s">
        <v>43</v>
      </c>
      <c r="M942" s="67" t="s">
        <v>41</v>
      </c>
      <c r="N942" s="67" t="s">
        <v>42</v>
      </c>
      <c r="O942" s="67"/>
      <c r="P942" s="17" t="s">
        <v>137</v>
      </c>
      <c r="Q942" s="17" t="s">
        <v>3438</v>
      </c>
      <c r="R942" s="17" t="s">
        <v>2984</v>
      </c>
      <c r="S942" s="17" t="s">
        <v>57</v>
      </c>
      <c r="T942" s="17" t="s">
        <v>4520</v>
      </c>
      <c r="U942" s="17" t="s">
        <v>970</v>
      </c>
      <c r="V942" s="17" t="s">
        <v>185</v>
      </c>
      <c r="W942" s="17"/>
      <c r="X942" s="17"/>
      <c r="Y942" s="17" t="s">
        <v>4272</v>
      </c>
      <c r="Z942" s="17" t="s">
        <v>53</v>
      </c>
      <c r="AA942" s="17" t="s">
        <v>76</v>
      </c>
      <c r="AB942" s="17" t="s">
        <v>3962</v>
      </c>
      <c r="AC942" s="17" t="s">
        <v>56</v>
      </c>
      <c r="AD942" s="17" t="s">
        <v>36</v>
      </c>
      <c r="AE942" s="17"/>
      <c r="AF942" s="17"/>
      <c r="AG942" s="17" t="s">
        <v>144</v>
      </c>
      <c r="AH942" s="17" t="s">
        <v>145</v>
      </c>
      <c r="AI942" s="17" t="s">
        <v>146</v>
      </c>
      <c r="AJ942" s="17" t="s">
        <v>147</v>
      </c>
      <c r="AK942" s="17" t="s">
        <v>916</v>
      </c>
      <c r="AL942" s="17" t="s">
        <v>111</v>
      </c>
      <c r="AM942" s="17" t="s">
        <v>1347</v>
      </c>
      <c r="AN942" s="17" t="s">
        <v>2983</v>
      </c>
      <c r="AO942" s="17" t="s">
        <v>64</v>
      </c>
      <c r="AP942" s="17" t="s">
        <v>975</v>
      </c>
      <c r="AQ942" s="17"/>
      <c r="AR942" s="17"/>
      <c r="AS942" s="17"/>
    </row>
    <row r="943" spans="1:45" ht="15" customHeight="1" x14ac:dyDescent="0.15">
      <c r="A943" s="13">
        <v>942</v>
      </c>
      <c r="B943" s="69" t="s">
        <v>5065</v>
      </c>
      <c r="C943" s="67" t="s">
        <v>35</v>
      </c>
      <c r="D943" s="67" t="s">
        <v>36</v>
      </c>
      <c r="E943" s="67" t="s">
        <v>36</v>
      </c>
      <c r="F943" s="67" t="s">
        <v>56</v>
      </c>
      <c r="G943" s="67" t="s">
        <v>44</v>
      </c>
      <c r="H943" s="67" t="s">
        <v>40</v>
      </c>
      <c r="I943" s="67" t="s">
        <v>44</v>
      </c>
      <c r="J943" s="67" t="s">
        <v>67</v>
      </c>
      <c r="K943" s="67" t="s">
        <v>42</v>
      </c>
      <c r="L943" s="67" t="s">
        <v>67</v>
      </c>
      <c r="M943" s="67" t="s">
        <v>40</v>
      </c>
      <c r="N943" s="67" t="s">
        <v>40</v>
      </c>
      <c r="O943" s="67">
        <v>0</v>
      </c>
      <c r="P943" s="17" t="s">
        <v>5073</v>
      </c>
      <c r="Q943" s="17" t="s">
        <v>5074</v>
      </c>
      <c r="R943" s="17" t="s">
        <v>5075</v>
      </c>
      <c r="S943" s="17" t="s">
        <v>2604</v>
      </c>
      <c r="T943" s="17" t="s">
        <v>752</v>
      </c>
      <c r="U943" s="17" t="s">
        <v>3829</v>
      </c>
      <c r="V943" s="17" t="s">
        <v>4920</v>
      </c>
      <c r="W943" s="17">
        <v>0</v>
      </c>
      <c r="X943" s="17">
        <v>0</v>
      </c>
      <c r="Y943" s="17" t="s">
        <v>4244</v>
      </c>
      <c r="Z943" s="17" t="s">
        <v>75</v>
      </c>
      <c r="AA943" s="17" t="s">
        <v>76</v>
      </c>
      <c r="AB943" s="17" t="s">
        <v>126</v>
      </c>
      <c r="AC943" s="17" t="s">
        <v>56</v>
      </c>
      <c r="AD943" s="17" t="s">
        <v>36</v>
      </c>
      <c r="AE943" s="17"/>
      <c r="AF943" s="17"/>
      <c r="AG943" s="17" t="s">
        <v>2605</v>
      </c>
      <c r="AH943" s="17" t="s">
        <v>5076</v>
      </c>
      <c r="AI943" s="17" t="s">
        <v>264</v>
      </c>
      <c r="AJ943" s="17" t="s">
        <v>5077</v>
      </c>
      <c r="AK943" s="17" t="s">
        <v>4679</v>
      </c>
      <c r="AL943" s="17" t="s">
        <v>2630</v>
      </c>
      <c r="AM943" s="17" t="s">
        <v>3814</v>
      </c>
      <c r="AN943" s="17" t="s">
        <v>4656</v>
      </c>
      <c r="AO943" s="17" t="s">
        <v>295</v>
      </c>
      <c r="AP943" s="17">
        <v>0</v>
      </c>
      <c r="AQ943" s="17"/>
      <c r="AR943" s="17"/>
      <c r="AS943" s="17"/>
    </row>
    <row r="944" spans="1:45" ht="15" customHeight="1" x14ac:dyDescent="0.15">
      <c r="A944" s="13">
        <v>943</v>
      </c>
      <c r="B944" s="69" t="s">
        <v>735</v>
      </c>
      <c r="C944" s="67" t="s">
        <v>35</v>
      </c>
      <c r="D944" s="67" t="s">
        <v>36</v>
      </c>
      <c r="E944" s="67" t="s">
        <v>36</v>
      </c>
      <c r="F944" s="67" t="s">
        <v>66</v>
      </c>
      <c r="G944" s="67" t="s">
        <v>43</v>
      </c>
      <c r="H944" s="67" t="s">
        <v>43</v>
      </c>
      <c r="I944" s="67" t="s">
        <v>44</v>
      </c>
      <c r="J944" s="67" t="s">
        <v>88</v>
      </c>
      <c r="K944" s="67" t="s">
        <v>88</v>
      </c>
      <c r="L944" s="67" t="s">
        <v>88</v>
      </c>
      <c r="M944" s="67" t="s">
        <v>88</v>
      </c>
      <c r="N944" s="67" t="s">
        <v>87</v>
      </c>
      <c r="O944" s="67"/>
      <c r="P944" s="17" t="s">
        <v>403</v>
      </c>
      <c r="Q944" s="17" t="s">
        <v>405</v>
      </c>
      <c r="R944" s="17" t="s">
        <v>291</v>
      </c>
      <c r="S944" s="17" t="s">
        <v>101</v>
      </c>
      <c r="T944" s="17" t="s">
        <v>471</v>
      </c>
      <c r="U944" s="17" t="s">
        <v>193</v>
      </c>
      <c r="V944" s="17" t="s">
        <v>395</v>
      </c>
      <c r="W944" s="17" t="s">
        <v>4158</v>
      </c>
      <c r="X944" s="17" t="s">
        <v>3552</v>
      </c>
      <c r="Y944" s="17" t="s">
        <v>4248</v>
      </c>
      <c r="Z944" s="17" t="s">
        <v>96</v>
      </c>
      <c r="AA944" s="17" t="s">
        <v>76</v>
      </c>
      <c r="AB944" s="17" t="s">
        <v>3962</v>
      </c>
      <c r="AC944" s="17" t="s">
        <v>36</v>
      </c>
      <c r="AD944" s="17" t="s">
        <v>36</v>
      </c>
      <c r="AE944" s="17" t="s">
        <v>4054</v>
      </c>
      <c r="AF944" s="17"/>
      <c r="AG944" s="17" t="s">
        <v>361</v>
      </c>
      <c r="AH944" s="17" t="s">
        <v>99</v>
      </c>
      <c r="AI944" s="17" t="s">
        <v>736</v>
      </c>
      <c r="AJ944" s="17" t="s">
        <v>737</v>
      </c>
      <c r="AK944" s="17" t="s">
        <v>131</v>
      </c>
      <c r="AL944" s="17" t="s">
        <v>583</v>
      </c>
      <c r="AM944" s="17" t="s">
        <v>738</v>
      </c>
      <c r="AN944" s="17" t="s">
        <v>557</v>
      </c>
      <c r="AO944" s="17" t="s">
        <v>475</v>
      </c>
      <c r="AP944" s="17" t="s">
        <v>1633</v>
      </c>
      <c r="AQ944" s="17"/>
      <c r="AR944" s="17"/>
      <c r="AS944" s="17"/>
    </row>
    <row r="945" spans="1:45" ht="15" customHeight="1" x14ac:dyDescent="0.15">
      <c r="A945" s="13">
        <v>944</v>
      </c>
      <c r="B945" s="69" t="s">
        <v>1455</v>
      </c>
      <c r="C945" s="67" t="s">
        <v>35</v>
      </c>
      <c r="D945" s="67" t="s">
        <v>56</v>
      </c>
      <c r="E945" s="67" t="s">
        <v>56</v>
      </c>
      <c r="F945" s="67" t="s">
        <v>56</v>
      </c>
      <c r="G945" s="67" t="s">
        <v>67</v>
      </c>
      <c r="H945" s="67" t="s">
        <v>87</v>
      </c>
      <c r="I945" s="67" t="s">
        <v>40</v>
      </c>
      <c r="J945" s="67" t="s">
        <v>44</v>
      </c>
      <c r="K945" s="67" t="s">
        <v>42</v>
      </c>
      <c r="L945" s="67" t="s">
        <v>43</v>
      </c>
      <c r="M945" s="67" t="s">
        <v>37</v>
      </c>
      <c r="N945" s="67" t="s">
        <v>41</v>
      </c>
      <c r="O945" s="67" t="s">
        <v>45</v>
      </c>
      <c r="P945" s="17" t="s">
        <v>1456</v>
      </c>
      <c r="Q945" s="17" t="s">
        <v>1317</v>
      </c>
      <c r="R945" s="17" t="s">
        <v>2916</v>
      </c>
      <c r="S945" s="17" t="s">
        <v>3022</v>
      </c>
      <c r="T945" s="17" t="s">
        <v>215</v>
      </c>
      <c r="U945" s="17" t="s">
        <v>79</v>
      </c>
      <c r="V945" s="17" t="s">
        <v>4387</v>
      </c>
      <c r="W945" s="17"/>
      <c r="X945" s="17"/>
      <c r="Y945" s="17" t="s">
        <v>4294</v>
      </c>
      <c r="Z945" s="17" t="s">
        <v>53</v>
      </c>
      <c r="AA945" s="17" t="s">
        <v>76</v>
      </c>
      <c r="AB945" s="17" t="s">
        <v>55</v>
      </c>
      <c r="AC945" s="17" t="s">
        <v>36</v>
      </c>
      <c r="AD945" s="17" t="s">
        <v>56</v>
      </c>
      <c r="AE945" s="17" t="s">
        <v>4004</v>
      </c>
      <c r="AF945" s="17"/>
      <c r="AG945" s="17" t="s">
        <v>77</v>
      </c>
      <c r="AH945" s="17" t="s">
        <v>3805</v>
      </c>
      <c r="AI945" s="17" t="s">
        <v>220</v>
      </c>
      <c r="AJ945" s="17" t="s">
        <v>1319</v>
      </c>
      <c r="AK945" s="17" t="s">
        <v>115</v>
      </c>
      <c r="AL945" s="17" t="s">
        <v>381</v>
      </c>
      <c r="AM945" s="17" t="s">
        <v>287</v>
      </c>
      <c r="AN945" s="17" t="s">
        <v>4639</v>
      </c>
      <c r="AO945" s="17" t="s">
        <v>85</v>
      </c>
      <c r="AP945" s="17" t="s">
        <v>161</v>
      </c>
      <c r="AQ945" s="17">
        <v>0</v>
      </c>
      <c r="AR945" s="17">
        <v>0</v>
      </c>
      <c r="AS945" s="17"/>
    </row>
    <row r="946" spans="1:45" ht="15" customHeight="1" x14ac:dyDescent="0.15">
      <c r="A946" s="13">
        <v>945</v>
      </c>
      <c r="B946" s="69" t="s">
        <v>3086</v>
      </c>
      <c r="C946" s="67" t="s">
        <v>35</v>
      </c>
      <c r="D946" s="67" t="s">
        <v>36</v>
      </c>
      <c r="E946" s="67" t="s">
        <v>56</v>
      </c>
      <c r="F946" s="67" t="s">
        <v>56</v>
      </c>
      <c r="G946" s="67" t="s">
        <v>41</v>
      </c>
      <c r="H946" s="67" t="s">
        <v>43</v>
      </c>
      <c r="I946" s="67" t="s">
        <v>68</v>
      </c>
      <c r="J946" s="67" t="s">
        <v>200</v>
      </c>
      <c r="K946" s="67" t="s">
        <v>120</v>
      </c>
      <c r="L946" s="67" t="s">
        <v>43</v>
      </c>
      <c r="M946" s="67" t="s">
        <v>42</v>
      </c>
      <c r="N946" s="67" t="s">
        <v>136</v>
      </c>
      <c r="O946" s="67" t="s">
        <v>45</v>
      </c>
      <c r="P946" s="17" t="s">
        <v>4639</v>
      </c>
      <c r="Q946" s="17" t="s">
        <v>202</v>
      </c>
      <c r="R946" s="17" t="s">
        <v>171</v>
      </c>
      <c r="S946" s="17" t="s">
        <v>205</v>
      </c>
      <c r="T946" s="17" t="s">
        <v>94</v>
      </c>
      <c r="U946" s="17" t="s">
        <v>195</v>
      </c>
      <c r="V946" s="17" t="s">
        <v>949</v>
      </c>
      <c r="W946" s="17" t="s">
        <v>4176</v>
      </c>
      <c r="X946" s="17"/>
      <c r="Y946" s="17" t="s">
        <v>4303</v>
      </c>
      <c r="Z946" s="17" t="s">
        <v>53</v>
      </c>
      <c r="AA946" s="17" t="s">
        <v>76</v>
      </c>
      <c r="AB946" s="17" t="s">
        <v>55</v>
      </c>
      <c r="AC946" s="17" t="s">
        <v>56</v>
      </c>
      <c r="AD946" s="17" t="s">
        <v>36</v>
      </c>
      <c r="AE946" s="17" t="s">
        <v>4055</v>
      </c>
      <c r="AF946" s="17"/>
      <c r="AG946" s="17" t="s">
        <v>238</v>
      </c>
      <c r="AH946" s="17" t="s">
        <v>239</v>
      </c>
      <c r="AI946" s="17" t="s">
        <v>101</v>
      </c>
      <c r="AJ946" s="17" t="s">
        <v>102</v>
      </c>
      <c r="AK946" s="17" t="s">
        <v>690</v>
      </c>
      <c r="AL946" s="17" t="s">
        <v>591</v>
      </c>
      <c r="AM946" s="17" t="s">
        <v>3087</v>
      </c>
      <c r="AN946" s="17" t="s">
        <v>1053</v>
      </c>
      <c r="AO946" s="17" t="s">
        <v>209</v>
      </c>
      <c r="AP946" s="17" t="s">
        <v>816</v>
      </c>
      <c r="AQ946" s="17"/>
      <c r="AR946" s="17"/>
      <c r="AS946" s="17"/>
    </row>
    <row r="947" spans="1:45" ht="15" customHeight="1" x14ac:dyDescent="0.15">
      <c r="A947" s="13">
        <v>946</v>
      </c>
      <c r="B947" s="69" t="s">
        <v>3911</v>
      </c>
      <c r="C947" s="67" t="s">
        <v>35</v>
      </c>
      <c r="D947" s="67" t="s">
        <v>56</v>
      </c>
      <c r="E947" s="67" t="s">
        <v>36</v>
      </c>
      <c r="F947" s="67" t="s">
        <v>56</v>
      </c>
      <c r="G947" s="67" t="s">
        <v>40</v>
      </c>
      <c r="H947" s="67" t="s">
        <v>42</v>
      </c>
      <c r="I947" s="67" t="s">
        <v>41</v>
      </c>
      <c r="J947" s="67" t="s">
        <v>42</v>
      </c>
      <c r="K947" s="67" t="s">
        <v>67</v>
      </c>
      <c r="L947" s="67" t="s">
        <v>87</v>
      </c>
      <c r="M947" s="67" t="s">
        <v>136</v>
      </c>
      <c r="N947" s="67" t="s">
        <v>43</v>
      </c>
      <c r="O947" s="67" t="s">
        <v>45</v>
      </c>
      <c r="P947" s="17" t="s">
        <v>72</v>
      </c>
      <c r="Q947" s="17" t="s">
        <v>79</v>
      </c>
      <c r="R947" s="17" t="s">
        <v>562</v>
      </c>
      <c r="S947" s="17" t="s">
        <v>115</v>
      </c>
      <c r="T947" s="17" t="s">
        <v>154</v>
      </c>
      <c r="U947" s="17" t="s">
        <v>3346</v>
      </c>
      <c r="V947" s="17" t="s">
        <v>1029</v>
      </c>
      <c r="W947" s="17"/>
      <c r="X947" s="17" t="s">
        <v>3912</v>
      </c>
      <c r="Y947" s="17" t="s">
        <v>4267</v>
      </c>
      <c r="Z947" s="17" t="s">
        <v>75</v>
      </c>
      <c r="AA947" s="17" t="s">
        <v>76</v>
      </c>
      <c r="AB947" s="17" t="s">
        <v>126</v>
      </c>
      <c r="AC947" s="17" t="s">
        <v>36</v>
      </c>
      <c r="AD947" s="17" t="s">
        <v>56</v>
      </c>
      <c r="AE947" s="17" t="s">
        <v>4056</v>
      </c>
      <c r="AF947" s="17"/>
      <c r="AG947" s="17" t="s">
        <v>131</v>
      </c>
      <c r="AH947" s="17" t="s">
        <v>95</v>
      </c>
      <c r="AI947" s="17" t="s">
        <v>156</v>
      </c>
      <c r="AJ947" s="17" t="s">
        <v>157</v>
      </c>
      <c r="AK947" s="17" t="s">
        <v>202</v>
      </c>
      <c r="AL947" s="17" t="s">
        <v>338</v>
      </c>
      <c r="AM947" s="17" t="s">
        <v>591</v>
      </c>
      <c r="AN947" s="17" t="s">
        <v>3913</v>
      </c>
      <c r="AO947" s="17" t="s">
        <v>161</v>
      </c>
      <c r="AP947" s="17" t="s">
        <v>209</v>
      </c>
      <c r="AQ947" s="17"/>
      <c r="AR947" s="17"/>
      <c r="AS947" s="17"/>
    </row>
    <row r="948" spans="1:45" ht="15" customHeight="1" x14ac:dyDescent="0.15">
      <c r="A948" s="13">
        <v>947</v>
      </c>
      <c r="B948" s="69" t="s">
        <v>3771</v>
      </c>
      <c r="C948" s="67" t="s">
        <v>35</v>
      </c>
      <c r="D948" s="67" t="s">
        <v>36</v>
      </c>
      <c r="E948" s="67" t="s">
        <v>36</v>
      </c>
      <c r="F948" s="67" t="s">
        <v>36</v>
      </c>
      <c r="G948" s="67" t="s">
        <v>67</v>
      </c>
      <c r="H948" s="67" t="s">
        <v>43</v>
      </c>
      <c r="I948" s="67" t="s">
        <v>43</v>
      </c>
      <c r="J948" s="67" t="s">
        <v>42</v>
      </c>
      <c r="K948" s="67" t="s">
        <v>136</v>
      </c>
      <c r="L948" s="67" t="s">
        <v>41</v>
      </c>
      <c r="M948" s="67" t="s">
        <v>88</v>
      </c>
      <c r="N948" s="67" t="s">
        <v>38</v>
      </c>
      <c r="O948" s="67" t="s">
        <v>45</v>
      </c>
      <c r="P948" s="17" t="s">
        <v>308</v>
      </c>
      <c r="Q948" s="17" t="s">
        <v>95</v>
      </c>
      <c r="R948" s="17" t="s">
        <v>405</v>
      </c>
      <c r="S948" s="17" t="s">
        <v>103</v>
      </c>
      <c r="T948" s="17" t="s">
        <v>334</v>
      </c>
      <c r="U948" s="17" t="s">
        <v>101</v>
      </c>
      <c r="V948" s="17" t="s">
        <v>2188</v>
      </c>
      <c r="W948" s="17" t="s">
        <v>4164</v>
      </c>
      <c r="X948" s="17" t="s">
        <v>3772</v>
      </c>
      <c r="Y948" s="17" t="s">
        <v>4230</v>
      </c>
      <c r="Z948" s="17" t="s">
        <v>96</v>
      </c>
      <c r="AA948" s="17" t="s">
        <v>142</v>
      </c>
      <c r="AB948" s="17" t="s">
        <v>3962</v>
      </c>
      <c r="AC948" s="17" t="s">
        <v>36</v>
      </c>
      <c r="AD948" s="17" t="s">
        <v>56</v>
      </c>
      <c r="AE948" s="17" t="s">
        <v>4040</v>
      </c>
      <c r="AF948" s="17"/>
      <c r="AG948" s="17" t="s">
        <v>393</v>
      </c>
      <c r="AH948" s="17" t="s">
        <v>394</v>
      </c>
      <c r="AI948" s="17" t="s">
        <v>527</v>
      </c>
      <c r="AJ948" s="17" t="s">
        <v>473</v>
      </c>
      <c r="AK948" s="17" t="s">
        <v>361</v>
      </c>
      <c r="AL948" s="17" t="s">
        <v>99</v>
      </c>
      <c r="AM948" s="17" t="s">
        <v>3773</v>
      </c>
      <c r="AN948" s="17" t="s">
        <v>3774</v>
      </c>
      <c r="AO948" s="17" t="s">
        <v>1859</v>
      </c>
      <c r="AP948" s="17" t="s">
        <v>475</v>
      </c>
      <c r="AQ948" s="17"/>
      <c r="AR948" s="17"/>
      <c r="AS948" s="17"/>
    </row>
    <row r="949" spans="1:45" ht="15" customHeight="1" x14ac:dyDescent="0.15">
      <c r="A949" s="13">
        <v>948</v>
      </c>
      <c r="B949" s="69" t="s">
        <v>5220</v>
      </c>
      <c r="C949" s="67" t="s">
        <v>35</v>
      </c>
      <c r="D949" s="67" t="s">
        <v>36</v>
      </c>
      <c r="E949" s="67" t="s">
        <v>36</v>
      </c>
      <c r="F949" s="67" t="s">
        <v>36</v>
      </c>
      <c r="G949" s="67" t="s">
        <v>67</v>
      </c>
      <c r="H949" s="67" t="s">
        <v>43</v>
      </c>
      <c r="I949" s="67" t="s">
        <v>43</v>
      </c>
      <c r="J949" s="67" t="s">
        <v>42</v>
      </c>
      <c r="K949" s="67" t="s">
        <v>136</v>
      </c>
      <c r="L949" s="67" t="s">
        <v>41</v>
      </c>
      <c r="M949" s="67" t="s">
        <v>88</v>
      </c>
      <c r="N949" s="67" t="s">
        <v>38</v>
      </c>
      <c r="O949" s="67">
        <v>0</v>
      </c>
      <c r="P949" s="17" t="s">
        <v>308</v>
      </c>
      <c r="Q949" s="17" t="s">
        <v>95</v>
      </c>
      <c r="R949" s="17" t="s">
        <v>405</v>
      </c>
      <c r="S949" s="17" t="s">
        <v>103</v>
      </c>
      <c r="T949" s="17" t="s">
        <v>334</v>
      </c>
      <c r="U949" s="17" t="s">
        <v>101</v>
      </c>
      <c r="V949" s="17" t="s">
        <v>2188</v>
      </c>
      <c r="W949" s="17">
        <v>0</v>
      </c>
      <c r="X949" s="17" t="s">
        <v>5236</v>
      </c>
      <c r="Y949" s="17" t="s">
        <v>4230</v>
      </c>
      <c r="Z949" s="17" t="s">
        <v>96</v>
      </c>
      <c r="AA949" s="17" t="s">
        <v>142</v>
      </c>
      <c r="AB949" s="17" t="s">
        <v>143</v>
      </c>
      <c r="AC949" s="17" t="s">
        <v>36</v>
      </c>
      <c r="AD949" s="17" t="s">
        <v>56</v>
      </c>
      <c r="AE949" s="17"/>
      <c r="AF949" s="17"/>
      <c r="AG949" s="17" t="s">
        <v>393</v>
      </c>
      <c r="AH949" s="17" t="s">
        <v>394</v>
      </c>
      <c r="AI949" s="17" t="s">
        <v>527</v>
      </c>
      <c r="AJ949" s="17" t="s">
        <v>473</v>
      </c>
      <c r="AK949" s="17" t="s">
        <v>361</v>
      </c>
      <c r="AL949" s="17" t="s">
        <v>99</v>
      </c>
      <c r="AM949" s="17" t="s">
        <v>3773</v>
      </c>
      <c r="AN949" s="17" t="s">
        <v>3774</v>
      </c>
      <c r="AO949" s="17" t="s">
        <v>1859</v>
      </c>
      <c r="AP949" s="17">
        <v>0</v>
      </c>
      <c r="AQ949" s="17"/>
      <c r="AR949" s="17"/>
      <c r="AS949" s="17"/>
    </row>
    <row r="950" spans="1:45" ht="15" customHeight="1" x14ac:dyDescent="0.15">
      <c r="A950" s="13">
        <v>949</v>
      </c>
      <c r="B950" s="69" t="s">
        <v>5003</v>
      </c>
      <c r="C950" s="67" t="s">
        <v>35</v>
      </c>
      <c r="D950" s="67" t="s">
        <v>36</v>
      </c>
      <c r="E950" s="67" t="s">
        <v>36</v>
      </c>
      <c r="F950" s="67" t="s">
        <v>36</v>
      </c>
      <c r="G950" s="67" t="s">
        <v>67</v>
      </c>
      <c r="H950" s="67" t="s">
        <v>43</v>
      </c>
      <c r="I950" s="67" t="s">
        <v>43</v>
      </c>
      <c r="J950" s="67" t="s">
        <v>42</v>
      </c>
      <c r="K950" s="67" t="s">
        <v>136</v>
      </c>
      <c r="L950" s="67" t="s">
        <v>41</v>
      </c>
      <c r="M950" s="67" t="s">
        <v>88</v>
      </c>
      <c r="N950" s="67" t="s">
        <v>38</v>
      </c>
      <c r="O950" s="67">
        <v>0</v>
      </c>
      <c r="P950" s="17" t="s">
        <v>308</v>
      </c>
      <c r="Q950" s="17" t="s">
        <v>95</v>
      </c>
      <c r="R950" s="17" t="s">
        <v>405</v>
      </c>
      <c r="S950" s="17" t="s">
        <v>103</v>
      </c>
      <c r="T950" s="17" t="s">
        <v>334</v>
      </c>
      <c r="U950" s="17" t="s">
        <v>101</v>
      </c>
      <c r="V950" s="17" t="s">
        <v>2188</v>
      </c>
      <c r="W950" s="17">
        <v>0</v>
      </c>
      <c r="X950" s="17" t="s">
        <v>5004</v>
      </c>
      <c r="Y950" s="17" t="s">
        <v>4230</v>
      </c>
      <c r="Z950" s="17" t="s">
        <v>96</v>
      </c>
      <c r="AA950" s="17" t="s">
        <v>142</v>
      </c>
      <c r="AB950" s="17" t="s">
        <v>143</v>
      </c>
      <c r="AC950" s="17" t="s">
        <v>36</v>
      </c>
      <c r="AD950" s="17" t="s">
        <v>56</v>
      </c>
      <c r="AE950" s="17"/>
      <c r="AF950" s="17"/>
      <c r="AG950" s="17" t="s">
        <v>393</v>
      </c>
      <c r="AH950" s="17" t="s">
        <v>394</v>
      </c>
      <c r="AI950" s="17" t="s">
        <v>527</v>
      </c>
      <c r="AJ950" s="17" t="s">
        <v>473</v>
      </c>
      <c r="AK950" s="17" t="s">
        <v>361</v>
      </c>
      <c r="AL950" s="17" t="s">
        <v>99</v>
      </c>
      <c r="AM950" s="17" t="s">
        <v>3773</v>
      </c>
      <c r="AN950" s="17" t="s">
        <v>3774</v>
      </c>
      <c r="AO950" s="17" t="s">
        <v>1859</v>
      </c>
      <c r="AP950" s="17">
        <v>0</v>
      </c>
      <c r="AQ950" s="17"/>
      <c r="AR950" s="17"/>
      <c r="AS950" s="17"/>
    </row>
    <row r="951" spans="1:45" ht="15" customHeight="1" x14ac:dyDescent="0.15">
      <c r="A951" s="13">
        <v>950</v>
      </c>
      <c r="B951" s="69" t="s">
        <v>4561</v>
      </c>
      <c r="C951" s="67" t="s">
        <v>35</v>
      </c>
      <c r="D951" s="67" t="s">
        <v>36</v>
      </c>
      <c r="E951" s="67" t="s">
        <v>36</v>
      </c>
      <c r="F951" s="67" t="s">
        <v>36</v>
      </c>
      <c r="G951" s="67" t="s">
        <v>44</v>
      </c>
      <c r="H951" s="67" t="s">
        <v>41</v>
      </c>
      <c r="I951" s="67" t="s">
        <v>120</v>
      </c>
      <c r="J951" s="67" t="s">
        <v>41</v>
      </c>
      <c r="K951" s="67" t="s">
        <v>38</v>
      </c>
      <c r="L951" s="67" t="s">
        <v>88</v>
      </c>
      <c r="M951" s="67" t="s">
        <v>39</v>
      </c>
      <c r="N951" s="67" t="s">
        <v>87</v>
      </c>
      <c r="O951" s="67" t="s">
        <v>45</v>
      </c>
      <c r="P951" s="17" t="s">
        <v>4641</v>
      </c>
      <c r="Q951" s="17" t="s">
        <v>287</v>
      </c>
      <c r="R951" s="17" t="s">
        <v>898</v>
      </c>
      <c r="S951" s="17" t="s">
        <v>193</v>
      </c>
      <c r="T951" s="17" t="s">
        <v>196</v>
      </c>
      <c r="U951" s="17" t="s">
        <v>902</v>
      </c>
      <c r="V951" s="17" t="s">
        <v>903</v>
      </c>
      <c r="W951" s="17" t="s">
        <v>4160</v>
      </c>
      <c r="X951" s="17" t="s">
        <v>4562</v>
      </c>
      <c r="Y951" s="17" t="s">
        <v>4266</v>
      </c>
      <c r="Z951" s="17" t="s">
        <v>53</v>
      </c>
      <c r="AA951" s="17" t="s">
        <v>76</v>
      </c>
      <c r="AB951" s="17" t="s">
        <v>126</v>
      </c>
      <c r="AC951" s="17" t="s">
        <v>56</v>
      </c>
      <c r="AD951" s="17" t="s">
        <v>56</v>
      </c>
      <c r="AE951" s="17" t="s">
        <v>4070</v>
      </c>
      <c r="AF951" s="17"/>
      <c r="AG951" s="17" t="s">
        <v>131</v>
      </c>
      <c r="AH951" s="17" t="s">
        <v>706</v>
      </c>
      <c r="AI951" s="17" t="s">
        <v>429</v>
      </c>
      <c r="AJ951" s="17" t="s">
        <v>194</v>
      </c>
      <c r="AK951" s="17" t="s">
        <v>1264</v>
      </c>
      <c r="AL951" s="17" t="s">
        <v>463</v>
      </c>
      <c r="AM951" s="17" t="s">
        <v>459</v>
      </c>
      <c r="AN951" s="17" t="s">
        <v>97</v>
      </c>
      <c r="AO951" s="17" t="s">
        <v>295</v>
      </c>
      <c r="AP951" s="17" t="s">
        <v>1271</v>
      </c>
      <c r="AQ951" s="17"/>
      <c r="AR951" s="17"/>
      <c r="AS951" s="17"/>
    </row>
    <row r="952" spans="1:45" ht="15" customHeight="1" x14ac:dyDescent="0.15">
      <c r="A952" s="13">
        <v>951</v>
      </c>
      <c r="B952" s="69" t="s">
        <v>739</v>
      </c>
      <c r="C952" s="67" t="s">
        <v>35</v>
      </c>
      <c r="D952" s="67" t="s">
        <v>36</v>
      </c>
      <c r="E952" s="67" t="s">
        <v>56</v>
      </c>
      <c r="F952" s="67" t="s">
        <v>56</v>
      </c>
      <c r="G952" s="67" t="s">
        <v>40</v>
      </c>
      <c r="H952" s="67" t="s">
        <v>44</v>
      </c>
      <c r="I952" s="67" t="s">
        <v>44</v>
      </c>
      <c r="J952" s="67" t="s">
        <v>37</v>
      </c>
      <c r="K952" s="67" t="s">
        <v>42</v>
      </c>
      <c r="L952" s="67" t="s">
        <v>200</v>
      </c>
      <c r="M952" s="67" t="s">
        <v>37</v>
      </c>
      <c r="N952" s="67" t="s">
        <v>44</v>
      </c>
      <c r="O952" s="67"/>
      <c r="P952" s="17" t="s">
        <v>216</v>
      </c>
      <c r="Q952" s="17" t="s">
        <v>222</v>
      </c>
      <c r="R952" s="17" t="s">
        <v>538</v>
      </c>
      <c r="S952" s="17" t="s">
        <v>79</v>
      </c>
      <c r="T952" s="17" t="s">
        <v>82</v>
      </c>
      <c r="U952" s="17" t="s">
        <v>3172</v>
      </c>
      <c r="V952" s="17" t="s">
        <v>49</v>
      </c>
      <c r="W952" s="17"/>
      <c r="X952" s="17" t="s">
        <v>3469</v>
      </c>
      <c r="Y952" s="17" t="s">
        <v>4250</v>
      </c>
      <c r="Z952" s="17" t="s">
        <v>75</v>
      </c>
      <c r="AA952" s="17" t="s">
        <v>76</v>
      </c>
      <c r="AB952" s="17" t="s">
        <v>3962</v>
      </c>
      <c r="AC952" s="17" t="s">
        <v>66</v>
      </c>
      <c r="AD952" s="17" t="s">
        <v>36</v>
      </c>
      <c r="AE952" s="17"/>
      <c r="AF952" s="17"/>
      <c r="AG952" s="17" t="s">
        <v>115</v>
      </c>
      <c r="AH952" s="17" t="s">
        <v>740</v>
      </c>
      <c r="AI952" s="17" t="s">
        <v>148</v>
      </c>
      <c r="AJ952" s="17" t="s">
        <v>741</v>
      </c>
      <c r="AK952" s="17" t="s">
        <v>183</v>
      </c>
      <c r="AL952" s="17" t="s">
        <v>3438</v>
      </c>
      <c r="AM952" s="17" t="s">
        <v>57</v>
      </c>
      <c r="AN952" s="17" t="s">
        <v>742</v>
      </c>
      <c r="AO952" s="17" t="s">
        <v>161</v>
      </c>
      <c r="AP952" s="17" t="s">
        <v>187</v>
      </c>
      <c r="AQ952" s="17"/>
      <c r="AR952" s="17"/>
      <c r="AS952" s="17"/>
    </row>
    <row r="953" spans="1:45" ht="15" customHeight="1" x14ac:dyDescent="0.15">
      <c r="A953" s="13">
        <v>952</v>
      </c>
      <c r="B953" s="69" t="s">
        <v>4664</v>
      </c>
      <c r="C953" s="67" t="s">
        <v>35</v>
      </c>
      <c r="D953" s="67" t="s">
        <v>56</v>
      </c>
      <c r="E953" s="67" t="s">
        <v>36</v>
      </c>
      <c r="F953" s="67" t="s">
        <v>56</v>
      </c>
      <c r="G953" s="67" t="s">
        <v>200</v>
      </c>
      <c r="H953" s="67" t="s">
        <v>39</v>
      </c>
      <c r="I953" s="67" t="s">
        <v>37</v>
      </c>
      <c r="J953" s="67" t="s">
        <v>44</v>
      </c>
      <c r="K953" s="67" t="s">
        <v>136</v>
      </c>
      <c r="L953" s="67" t="s">
        <v>43</v>
      </c>
      <c r="M953" s="67" t="s">
        <v>68</v>
      </c>
      <c r="N953" s="67" t="s">
        <v>41</v>
      </c>
      <c r="O953" s="67" t="s">
        <v>45</v>
      </c>
      <c r="P953" s="17" t="s">
        <v>1161</v>
      </c>
      <c r="Q953" s="17" t="s">
        <v>230</v>
      </c>
      <c r="R953" s="17" t="s">
        <v>1398</v>
      </c>
      <c r="S953" s="17" t="s">
        <v>233</v>
      </c>
      <c r="T953" s="17" t="s">
        <v>1090</v>
      </c>
      <c r="U953" s="17" t="s">
        <v>57</v>
      </c>
      <c r="V953" s="17" t="s">
        <v>1454</v>
      </c>
      <c r="W953" s="17"/>
      <c r="X953" s="17"/>
      <c r="Y953" s="17" t="s">
        <v>4230</v>
      </c>
      <c r="Z953" s="17" t="s">
        <v>53</v>
      </c>
      <c r="AA953" s="17" t="s">
        <v>76</v>
      </c>
      <c r="AB953" s="17" t="s">
        <v>55</v>
      </c>
      <c r="AC953" s="17" t="s">
        <v>56</v>
      </c>
      <c r="AD953" s="17" t="s">
        <v>36</v>
      </c>
      <c r="AE953" s="17" t="s">
        <v>4665</v>
      </c>
      <c r="AF953" s="17"/>
      <c r="AG953" s="17" t="s">
        <v>333</v>
      </c>
      <c r="AH953" s="17" t="s">
        <v>330</v>
      </c>
      <c r="AI953" s="17" t="s">
        <v>625</v>
      </c>
      <c r="AJ953" s="17" t="s">
        <v>1044</v>
      </c>
      <c r="AK953" s="17" t="s">
        <v>144</v>
      </c>
      <c r="AL953" s="17" t="s">
        <v>171</v>
      </c>
      <c r="AM953" s="17" t="s">
        <v>148</v>
      </c>
      <c r="AN953" s="17" t="s">
        <v>3327</v>
      </c>
      <c r="AO953" s="17" t="s">
        <v>1166</v>
      </c>
      <c r="AP953" s="17" t="s">
        <v>64</v>
      </c>
      <c r="AQ953" s="17"/>
      <c r="AR953" s="17"/>
      <c r="AS953" s="17"/>
    </row>
    <row r="954" spans="1:45" ht="15" customHeight="1" x14ac:dyDescent="0.15">
      <c r="A954" s="13">
        <v>953</v>
      </c>
      <c r="B954" s="69" t="s">
        <v>743</v>
      </c>
      <c r="C954" s="67" t="s">
        <v>35</v>
      </c>
      <c r="D954" s="67" t="s">
        <v>36</v>
      </c>
      <c r="E954" s="67" t="s">
        <v>36</v>
      </c>
      <c r="F954" s="67" t="s">
        <v>56</v>
      </c>
      <c r="G954" s="67" t="s">
        <v>37</v>
      </c>
      <c r="H954" s="67" t="s">
        <v>44</v>
      </c>
      <c r="I954" s="67" t="s">
        <v>40</v>
      </c>
      <c r="J954" s="67" t="s">
        <v>43</v>
      </c>
      <c r="K954" s="67" t="s">
        <v>42</v>
      </c>
      <c r="L954" s="67" t="s">
        <v>40</v>
      </c>
      <c r="M954" s="67" t="s">
        <v>43</v>
      </c>
      <c r="N954" s="67" t="s">
        <v>43</v>
      </c>
      <c r="O954" s="67"/>
      <c r="P954" s="17" t="s">
        <v>744</v>
      </c>
      <c r="Q954" s="17" t="s">
        <v>137</v>
      </c>
      <c r="R954" s="17" t="s">
        <v>745</v>
      </c>
      <c r="S954" s="17" t="s">
        <v>3438</v>
      </c>
      <c r="T954" s="17" t="s">
        <v>174</v>
      </c>
      <c r="U954" s="17" t="s">
        <v>4758</v>
      </c>
      <c r="V954" s="17" t="s">
        <v>746</v>
      </c>
      <c r="W954" s="17" t="s">
        <v>4157</v>
      </c>
      <c r="X954" s="17" t="s">
        <v>3553</v>
      </c>
      <c r="Y954" s="17" t="s">
        <v>4231</v>
      </c>
      <c r="Z954" s="17" t="s">
        <v>53</v>
      </c>
      <c r="AA954" s="17" t="s">
        <v>76</v>
      </c>
      <c r="AB954" s="17" t="s">
        <v>3962</v>
      </c>
      <c r="AC954" s="17" t="s">
        <v>36</v>
      </c>
      <c r="AD954" s="17" t="s">
        <v>56</v>
      </c>
      <c r="AE954" s="17"/>
      <c r="AF954" s="17"/>
      <c r="AG954" s="17" t="s">
        <v>57</v>
      </c>
      <c r="AH954" s="17" t="s">
        <v>4520</v>
      </c>
      <c r="AI954" s="17" t="s">
        <v>175</v>
      </c>
      <c r="AJ954" s="17" t="s">
        <v>4161</v>
      </c>
      <c r="AK954" s="17" t="s">
        <v>115</v>
      </c>
      <c r="AL954" s="17" t="s">
        <v>339</v>
      </c>
      <c r="AM954" s="17" t="s">
        <v>747</v>
      </c>
      <c r="AN954" s="17" t="s">
        <v>748</v>
      </c>
      <c r="AO954" s="17" t="s">
        <v>64</v>
      </c>
      <c r="AP954" s="17" t="s">
        <v>1274</v>
      </c>
      <c r="AQ954" s="17"/>
      <c r="AR954" s="17"/>
      <c r="AS954" s="17"/>
    </row>
    <row r="955" spans="1:45" ht="15" customHeight="1" x14ac:dyDescent="0.15">
      <c r="A955" s="13">
        <v>954</v>
      </c>
      <c r="B955" s="69" t="s">
        <v>5114</v>
      </c>
      <c r="C955" s="67" t="s">
        <v>35</v>
      </c>
      <c r="D955" s="67" t="s">
        <v>36</v>
      </c>
      <c r="E955" s="67" t="s">
        <v>36</v>
      </c>
      <c r="F955" s="67" t="s">
        <v>66</v>
      </c>
      <c r="G955" s="67" t="s">
        <v>37</v>
      </c>
      <c r="H955" s="67" t="s">
        <v>44</v>
      </c>
      <c r="I955" s="67" t="s">
        <v>40</v>
      </c>
      <c r="J955" s="67" t="s">
        <v>43</v>
      </c>
      <c r="K955" s="67" t="s">
        <v>42</v>
      </c>
      <c r="L955" s="67" t="s">
        <v>40</v>
      </c>
      <c r="M955" s="67" t="s">
        <v>43</v>
      </c>
      <c r="N955" s="67" t="s">
        <v>43</v>
      </c>
      <c r="O955" s="67"/>
      <c r="P955" s="17" t="s">
        <v>744</v>
      </c>
      <c r="Q955" s="17" t="s">
        <v>137</v>
      </c>
      <c r="R955" s="17" t="s">
        <v>745</v>
      </c>
      <c r="S955" s="17" t="s">
        <v>3438</v>
      </c>
      <c r="T955" s="17" t="s">
        <v>174</v>
      </c>
      <c r="U955" s="17" t="s">
        <v>4758</v>
      </c>
      <c r="V955" s="17" t="s">
        <v>746</v>
      </c>
      <c r="W955" s="17" t="s">
        <v>4160</v>
      </c>
      <c r="X955" s="17" t="s">
        <v>5115</v>
      </c>
      <c r="Y955" s="17" t="s">
        <v>4250</v>
      </c>
      <c r="Z955" s="17" t="s">
        <v>53</v>
      </c>
      <c r="AA955" s="17" t="s">
        <v>76</v>
      </c>
      <c r="AB955" s="17" t="s">
        <v>3962</v>
      </c>
      <c r="AC955" s="17" t="s">
        <v>36</v>
      </c>
      <c r="AD955" s="17" t="s">
        <v>56</v>
      </c>
      <c r="AE955" s="17" t="s">
        <v>4008</v>
      </c>
      <c r="AF955" s="17"/>
      <c r="AG955" s="17" t="s">
        <v>57</v>
      </c>
      <c r="AH955" s="17" t="s">
        <v>4520</v>
      </c>
      <c r="AI955" s="17" t="s">
        <v>175</v>
      </c>
      <c r="AJ955" s="17" t="s">
        <v>4161</v>
      </c>
      <c r="AK955" s="17" t="s">
        <v>115</v>
      </c>
      <c r="AL955" s="17" t="s">
        <v>339</v>
      </c>
      <c r="AM955" s="17" t="s">
        <v>747</v>
      </c>
      <c r="AN955" s="17" t="s">
        <v>748</v>
      </c>
      <c r="AO955" s="17" t="s">
        <v>64</v>
      </c>
      <c r="AP955" s="17" t="s">
        <v>1274</v>
      </c>
      <c r="AQ955" s="17"/>
      <c r="AR955" s="17"/>
      <c r="AS955" s="17"/>
    </row>
    <row r="956" spans="1:45" ht="15" customHeight="1" x14ac:dyDescent="0.15">
      <c r="A956" s="13">
        <v>955</v>
      </c>
      <c r="B956" s="69" t="s">
        <v>4304</v>
      </c>
      <c r="C956" s="67" t="s">
        <v>35</v>
      </c>
      <c r="D956" s="67" t="s">
        <v>36</v>
      </c>
      <c r="E956" s="67" t="s">
        <v>36</v>
      </c>
      <c r="F956" s="67" t="s">
        <v>66</v>
      </c>
      <c r="G956" s="67" t="s">
        <v>37</v>
      </c>
      <c r="H956" s="67" t="s">
        <v>44</v>
      </c>
      <c r="I956" s="67" t="s">
        <v>40</v>
      </c>
      <c r="J956" s="67" t="s">
        <v>43</v>
      </c>
      <c r="K956" s="67" t="s">
        <v>42</v>
      </c>
      <c r="L956" s="67" t="s">
        <v>40</v>
      </c>
      <c r="M956" s="67" t="s">
        <v>43</v>
      </c>
      <c r="N956" s="67" t="s">
        <v>43</v>
      </c>
      <c r="O956" s="67"/>
      <c r="P956" s="17" t="s">
        <v>744</v>
      </c>
      <c r="Q956" s="17" t="s">
        <v>137</v>
      </c>
      <c r="R956" s="17" t="s">
        <v>745</v>
      </c>
      <c r="S956" s="17" t="s">
        <v>3438</v>
      </c>
      <c r="T956" s="17" t="s">
        <v>174</v>
      </c>
      <c r="U956" s="17" t="s">
        <v>4758</v>
      </c>
      <c r="V956" s="17" t="s">
        <v>746</v>
      </c>
      <c r="W956" s="17" t="s">
        <v>4160</v>
      </c>
      <c r="X956" s="17" t="s">
        <v>4305</v>
      </c>
      <c r="Y956" s="17" t="s">
        <v>4250</v>
      </c>
      <c r="Z956" s="17" t="s">
        <v>53</v>
      </c>
      <c r="AA956" s="17" t="s">
        <v>76</v>
      </c>
      <c r="AB956" s="17" t="s">
        <v>3962</v>
      </c>
      <c r="AC956" s="17" t="s">
        <v>36</v>
      </c>
      <c r="AD956" s="17" t="s">
        <v>56</v>
      </c>
      <c r="AE956" s="17" t="s">
        <v>4008</v>
      </c>
      <c r="AF956" s="17"/>
      <c r="AG956" s="17" t="s">
        <v>57</v>
      </c>
      <c r="AH956" s="17" t="s">
        <v>4520</v>
      </c>
      <c r="AI956" s="17" t="s">
        <v>175</v>
      </c>
      <c r="AJ956" s="17" t="s">
        <v>4161</v>
      </c>
      <c r="AK956" s="17" t="s">
        <v>115</v>
      </c>
      <c r="AL956" s="17" t="s">
        <v>339</v>
      </c>
      <c r="AM956" s="17" t="s">
        <v>747</v>
      </c>
      <c r="AN956" s="17" t="s">
        <v>748</v>
      </c>
      <c r="AO956" s="17" t="s">
        <v>64</v>
      </c>
      <c r="AP956" s="17" t="s">
        <v>1274</v>
      </c>
      <c r="AQ956" s="17"/>
      <c r="AR956" s="17"/>
      <c r="AS956" s="17"/>
    </row>
    <row r="957" spans="1:45" ht="15" customHeight="1" x14ac:dyDescent="0.15">
      <c r="A957" s="13">
        <v>956</v>
      </c>
      <c r="B957" s="69" t="s">
        <v>2154</v>
      </c>
      <c r="C957" s="67" t="s">
        <v>35</v>
      </c>
      <c r="D957" s="67" t="s">
        <v>36</v>
      </c>
      <c r="E957" s="67" t="s">
        <v>36</v>
      </c>
      <c r="F957" s="67" t="s">
        <v>56</v>
      </c>
      <c r="G957" s="67" t="s">
        <v>40</v>
      </c>
      <c r="H957" s="67" t="s">
        <v>67</v>
      </c>
      <c r="I957" s="67" t="s">
        <v>40</v>
      </c>
      <c r="J957" s="67" t="s">
        <v>44</v>
      </c>
      <c r="K957" s="67" t="s">
        <v>42</v>
      </c>
      <c r="L957" s="67" t="s">
        <v>40</v>
      </c>
      <c r="M957" s="67" t="s">
        <v>136</v>
      </c>
      <c r="N957" s="67" t="s">
        <v>40</v>
      </c>
      <c r="O957" s="67"/>
      <c r="P957" s="17" t="s">
        <v>2934</v>
      </c>
      <c r="Q957" s="17" t="s">
        <v>788</v>
      </c>
      <c r="R957" s="17" t="s">
        <v>2935</v>
      </c>
      <c r="S957" s="17" t="s">
        <v>789</v>
      </c>
      <c r="T957" s="17" t="s">
        <v>3022</v>
      </c>
      <c r="U957" s="17" t="s">
        <v>623</v>
      </c>
      <c r="V957" s="17" t="s">
        <v>229</v>
      </c>
      <c r="W957" s="17" t="s">
        <v>4157</v>
      </c>
      <c r="X957" s="17" t="s">
        <v>3554</v>
      </c>
      <c r="Y957" s="17" t="s">
        <v>4244</v>
      </c>
      <c r="Z957" s="17" t="s">
        <v>96</v>
      </c>
      <c r="AA957" s="17" t="s">
        <v>76</v>
      </c>
      <c r="AB957" s="17" t="s">
        <v>55</v>
      </c>
      <c r="AC957" s="17" t="s">
        <v>56</v>
      </c>
      <c r="AD957" s="17" t="s">
        <v>36</v>
      </c>
      <c r="AE957" s="17"/>
      <c r="AF957" s="17"/>
      <c r="AG957" s="17" t="s">
        <v>216</v>
      </c>
      <c r="AH957" s="17" t="s">
        <v>668</v>
      </c>
      <c r="AI957" s="17" t="s">
        <v>77</v>
      </c>
      <c r="AJ957" s="17" t="s">
        <v>3269</v>
      </c>
      <c r="AK957" s="17" t="s">
        <v>248</v>
      </c>
      <c r="AL957" s="17" t="s">
        <v>624</v>
      </c>
      <c r="AM957" s="17" t="s">
        <v>71</v>
      </c>
      <c r="AN957" s="17" t="s">
        <v>2746</v>
      </c>
      <c r="AO957" s="17" t="s">
        <v>161</v>
      </c>
      <c r="AP957" s="17" t="s">
        <v>161</v>
      </c>
      <c r="AQ957" s="17"/>
      <c r="AR957" s="17"/>
      <c r="AS957" s="17"/>
    </row>
    <row r="958" spans="1:45" ht="15" customHeight="1" x14ac:dyDescent="0.15">
      <c r="A958" s="13">
        <v>957</v>
      </c>
      <c r="B958" s="69" t="s">
        <v>3369</v>
      </c>
      <c r="C958" s="67" t="s">
        <v>35</v>
      </c>
      <c r="D958" s="67" t="s">
        <v>36</v>
      </c>
      <c r="E958" s="67" t="s">
        <v>36</v>
      </c>
      <c r="F958" s="67" t="s">
        <v>56</v>
      </c>
      <c r="G958" s="67" t="s">
        <v>40</v>
      </c>
      <c r="H958" s="67" t="s">
        <v>67</v>
      </c>
      <c r="I958" s="67" t="s">
        <v>40</v>
      </c>
      <c r="J958" s="67" t="s">
        <v>44</v>
      </c>
      <c r="K958" s="67" t="s">
        <v>42</v>
      </c>
      <c r="L958" s="67" t="s">
        <v>40</v>
      </c>
      <c r="M958" s="67" t="s">
        <v>136</v>
      </c>
      <c r="N958" s="67" t="s">
        <v>40</v>
      </c>
      <c r="O958" s="67"/>
      <c r="P958" s="17" t="s">
        <v>2934</v>
      </c>
      <c r="Q958" s="17" t="s">
        <v>788</v>
      </c>
      <c r="R958" s="17" t="s">
        <v>2935</v>
      </c>
      <c r="S958" s="17" t="s">
        <v>789</v>
      </c>
      <c r="T958" s="17" t="s">
        <v>3022</v>
      </c>
      <c r="U958" s="17" t="s">
        <v>623</v>
      </c>
      <c r="V958" s="17" t="s">
        <v>229</v>
      </c>
      <c r="W958" s="17" t="s">
        <v>4160</v>
      </c>
      <c r="X958" s="17" t="s">
        <v>3834</v>
      </c>
      <c r="Y958" s="17" t="s">
        <v>4244</v>
      </c>
      <c r="Z958" s="17" t="s">
        <v>96</v>
      </c>
      <c r="AA958" s="17" t="s">
        <v>76</v>
      </c>
      <c r="AB958" s="17" t="s">
        <v>55</v>
      </c>
      <c r="AC958" s="17" t="s">
        <v>56</v>
      </c>
      <c r="AD958" s="17" t="s">
        <v>36</v>
      </c>
      <c r="AE958" s="17" t="s">
        <v>4008</v>
      </c>
      <c r="AF958" s="17"/>
      <c r="AG958" s="17" t="s">
        <v>216</v>
      </c>
      <c r="AH958" s="17" t="s">
        <v>668</v>
      </c>
      <c r="AI958" s="17" t="s">
        <v>77</v>
      </c>
      <c r="AJ958" s="17" t="s">
        <v>3269</v>
      </c>
      <c r="AK958" s="17" t="s">
        <v>248</v>
      </c>
      <c r="AL958" s="17" t="s">
        <v>624</v>
      </c>
      <c r="AM958" s="17" t="s">
        <v>71</v>
      </c>
      <c r="AN958" s="17" t="s">
        <v>2746</v>
      </c>
      <c r="AO958" s="17" t="s">
        <v>161</v>
      </c>
      <c r="AP958" s="17" t="s">
        <v>161</v>
      </c>
      <c r="AQ958" s="17"/>
      <c r="AR958" s="17"/>
      <c r="AS958" s="17"/>
    </row>
    <row r="959" spans="1:45" ht="15" customHeight="1" x14ac:dyDescent="0.15">
      <c r="A959" s="13">
        <v>958</v>
      </c>
      <c r="B959" s="69" t="s">
        <v>3370</v>
      </c>
      <c r="C959" s="67" t="s">
        <v>35</v>
      </c>
      <c r="D959" s="67" t="s">
        <v>56</v>
      </c>
      <c r="E959" s="67" t="s">
        <v>56</v>
      </c>
      <c r="F959" s="67" t="s">
        <v>36</v>
      </c>
      <c r="G959" s="67" t="s">
        <v>41</v>
      </c>
      <c r="H959" s="67" t="s">
        <v>41</v>
      </c>
      <c r="I959" s="67" t="s">
        <v>40</v>
      </c>
      <c r="J959" s="67" t="s">
        <v>68</v>
      </c>
      <c r="K959" s="67" t="s">
        <v>43</v>
      </c>
      <c r="L959" s="67" t="s">
        <v>136</v>
      </c>
      <c r="M959" s="67" t="s">
        <v>42</v>
      </c>
      <c r="N959" s="67" t="s">
        <v>41</v>
      </c>
      <c r="O959" s="67"/>
      <c r="P959" s="17" t="s">
        <v>3026</v>
      </c>
      <c r="Q959" s="17" t="s">
        <v>4639</v>
      </c>
      <c r="R959" s="17" t="s">
        <v>3269</v>
      </c>
      <c r="S959" s="17" t="s">
        <v>202</v>
      </c>
      <c r="T959" s="17" t="s">
        <v>196</v>
      </c>
      <c r="U959" s="17" t="s">
        <v>79</v>
      </c>
      <c r="V959" s="17" t="s">
        <v>331</v>
      </c>
      <c r="W959" s="17" t="s">
        <v>4159</v>
      </c>
      <c r="X959" s="17"/>
      <c r="Y959" s="17" t="s">
        <v>4277</v>
      </c>
      <c r="Z959" s="17" t="s">
        <v>75</v>
      </c>
      <c r="AA959" s="17" t="s">
        <v>76</v>
      </c>
      <c r="AB959" s="17" t="s">
        <v>55</v>
      </c>
      <c r="AC959" s="17" t="s">
        <v>36</v>
      </c>
      <c r="AD959" s="17" t="s">
        <v>56</v>
      </c>
      <c r="AE959" s="17" t="s">
        <v>4005</v>
      </c>
      <c r="AF959" s="17"/>
      <c r="AG959" s="17" t="s">
        <v>205</v>
      </c>
      <c r="AH959" s="17" t="s">
        <v>94</v>
      </c>
      <c r="AI959" s="17" t="s">
        <v>429</v>
      </c>
      <c r="AJ959" s="17" t="s">
        <v>338</v>
      </c>
      <c r="AK959" s="17" t="s">
        <v>115</v>
      </c>
      <c r="AL959" s="17" t="s">
        <v>116</v>
      </c>
      <c r="AM959" s="17" t="s">
        <v>171</v>
      </c>
      <c r="AN959" s="17" t="s">
        <v>452</v>
      </c>
      <c r="AO959" s="17" t="s">
        <v>209</v>
      </c>
      <c r="AP959" s="17" t="s">
        <v>161</v>
      </c>
      <c r="AQ959" s="17">
        <v>0</v>
      </c>
      <c r="AR959" s="17">
        <v>0</v>
      </c>
      <c r="AS959" s="17"/>
    </row>
    <row r="960" spans="1:45" ht="15" customHeight="1" x14ac:dyDescent="0.15">
      <c r="A960" s="13">
        <v>959</v>
      </c>
      <c r="B960" s="69" t="s">
        <v>4833</v>
      </c>
      <c r="C960" s="67" t="s">
        <v>35</v>
      </c>
      <c r="D960" s="67" t="s">
        <v>56</v>
      </c>
      <c r="E960" s="67" t="s">
        <v>36</v>
      </c>
      <c r="F960" s="67" t="s">
        <v>66</v>
      </c>
      <c r="G960" s="67" t="s">
        <v>44</v>
      </c>
      <c r="H960" s="67" t="s">
        <v>43</v>
      </c>
      <c r="I960" s="67" t="s">
        <v>40</v>
      </c>
      <c r="J960" s="67" t="s">
        <v>43</v>
      </c>
      <c r="K960" s="67" t="s">
        <v>88</v>
      </c>
      <c r="L960" s="67" t="s">
        <v>136</v>
      </c>
      <c r="M960" s="67" t="s">
        <v>43</v>
      </c>
      <c r="N960" s="67" t="s">
        <v>43</v>
      </c>
      <c r="O960" s="67"/>
      <c r="P960" s="17" t="s">
        <v>174</v>
      </c>
      <c r="Q960" s="17" t="s">
        <v>175</v>
      </c>
      <c r="R960" s="17" t="s">
        <v>264</v>
      </c>
      <c r="S960" s="17" t="s">
        <v>3119</v>
      </c>
      <c r="T960" s="17" t="s">
        <v>176</v>
      </c>
      <c r="U960" s="17" t="s">
        <v>79</v>
      </c>
      <c r="V960" s="17" t="s">
        <v>1287</v>
      </c>
      <c r="W960" s="17"/>
      <c r="X960" s="17"/>
      <c r="Y960" s="17" t="s">
        <v>4238</v>
      </c>
      <c r="Z960" s="17" t="s">
        <v>53</v>
      </c>
      <c r="AA960" s="17" t="s">
        <v>76</v>
      </c>
      <c r="AB960" s="17" t="s">
        <v>126</v>
      </c>
      <c r="AC960" s="17" t="s">
        <v>56</v>
      </c>
      <c r="AD960" s="17" t="s">
        <v>56</v>
      </c>
      <c r="AE960" s="17"/>
      <c r="AF960" s="17"/>
      <c r="AG960" s="17" t="s">
        <v>827</v>
      </c>
      <c r="AH960" s="17" t="s">
        <v>956</v>
      </c>
      <c r="AI960" s="17" t="s">
        <v>101</v>
      </c>
      <c r="AJ960" s="17" t="s">
        <v>957</v>
      </c>
      <c r="AK960" s="17" t="s">
        <v>115</v>
      </c>
      <c r="AL960" s="17" t="s">
        <v>4390</v>
      </c>
      <c r="AM960" s="17" t="s">
        <v>1462</v>
      </c>
      <c r="AN960" s="17" t="s">
        <v>1463</v>
      </c>
      <c r="AO960" s="17" t="s">
        <v>959</v>
      </c>
      <c r="AP960" s="17" t="s">
        <v>161</v>
      </c>
      <c r="AQ960" s="17"/>
      <c r="AR960" s="17"/>
      <c r="AS960" s="17"/>
    </row>
    <row r="961" spans="1:45" ht="15" customHeight="1" x14ac:dyDescent="0.15">
      <c r="A961" s="13">
        <v>960</v>
      </c>
      <c r="B961" s="69" t="s">
        <v>749</v>
      </c>
      <c r="C961" s="67" t="s">
        <v>35</v>
      </c>
      <c r="D961" s="67" t="s">
        <v>36</v>
      </c>
      <c r="E961" s="67" t="s">
        <v>56</v>
      </c>
      <c r="F961" s="67" t="s">
        <v>56</v>
      </c>
      <c r="G961" s="67" t="s">
        <v>37</v>
      </c>
      <c r="H961" s="67" t="s">
        <v>44</v>
      </c>
      <c r="I961" s="67" t="s">
        <v>67</v>
      </c>
      <c r="J961" s="67" t="s">
        <v>40</v>
      </c>
      <c r="K961" s="67" t="s">
        <v>42</v>
      </c>
      <c r="L961" s="67" t="s">
        <v>40</v>
      </c>
      <c r="M961" s="67" t="s">
        <v>37</v>
      </c>
      <c r="N961" s="67" t="s">
        <v>44</v>
      </c>
      <c r="O961" s="67"/>
      <c r="P961" s="17" t="s">
        <v>744</v>
      </c>
      <c r="Q961" s="17" t="s">
        <v>137</v>
      </c>
      <c r="R961" s="17" t="s">
        <v>325</v>
      </c>
      <c r="S961" s="17" t="s">
        <v>3438</v>
      </c>
      <c r="T961" s="17" t="s">
        <v>174</v>
      </c>
      <c r="U961" s="17" t="s">
        <v>3022</v>
      </c>
      <c r="V961" s="17" t="s">
        <v>264</v>
      </c>
      <c r="W961" s="17"/>
      <c r="X961" s="17" t="s">
        <v>3555</v>
      </c>
      <c r="Y961" s="17" t="s">
        <v>4272</v>
      </c>
      <c r="Z961" s="17" t="s">
        <v>53</v>
      </c>
      <c r="AA961" s="17" t="s">
        <v>142</v>
      </c>
      <c r="AB961" s="17" t="s">
        <v>126</v>
      </c>
      <c r="AC961" s="17" t="s">
        <v>56</v>
      </c>
      <c r="AD961" s="17" t="s">
        <v>36</v>
      </c>
      <c r="AE961" s="17" t="s">
        <v>4032</v>
      </c>
      <c r="AF961" s="17"/>
      <c r="AG961" s="17" t="s">
        <v>57</v>
      </c>
      <c r="AH961" s="17" t="s">
        <v>4520</v>
      </c>
      <c r="AI961" s="17" t="s">
        <v>175</v>
      </c>
      <c r="AJ961" s="17" t="s">
        <v>4161</v>
      </c>
      <c r="AK961" s="17" t="s">
        <v>77</v>
      </c>
      <c r="AL961" s="17" t="s">
        <v>3438</v>
      </c>
      <c r="AM961" s="17" t="s">
        <v>79</v>
      </c>
      <c r="AN961" s="17" t="s">
        <v>3172</v>
      </c>
      <c r="AO961" s="17" t="s">
        <v>64</v>
      </c>
      <c r="AP961" s="17" t="s">
        <v>85</v>
      </c>
      <c r="AQ961" s="17"/>
      <c r="AR961" s="17"/>
      <c r="AS961" s="17"/>
    </row>
    <row r="962" spans="1:45" ht="15" customHeight="1" x14ac:dyDescent="0.15">
      <c r="A962" s="13">
        <v>961</v>
      </c>
      <c r="B962" s="69" t="s">
        <v>750</v>
      </c>
      <c r="C962" s="67" t="s">
        <v>35</v>
      </c>
      <c r="D962" s="67" t="s">
        <v>56</v>
      </c>
      <c r="E962" s="67" t="s">
        <v>36</v>
      </c>
      <c r="F962" s="67" t="s">
        <v>36</v>
      </c>
      <c r="G962" s="67" t="s">
        <v>40</v>
      </c>
      <c r="H962" s="67" t="s">
        <v>44</v>
      </c>
      <c r="I962" s="67" t="s">
        <v>40</v>
      </c>
      <c r="J962" s="67" t="s">
        <v>67</v>
      </c>
      <c r="K962" s="67" t="s">
        <v>41</v>
      </c>
      <c r="L962" s="67" t="s">
        <v>39</v>
      </c>
      <c r="M962" s="67" t="s">
        <v>41</v>
      </c>
      <c r="N962" s="67" t="s">
        <v>40</v>
      </c>
      <c r="O962" s="67"/>
      <c r="P962" s="17" t="s">
        <v>751</v>
      </c>
      <c r="Q962" s="17" t="s">
        <v>752</v>
      </c>
      <c r="R962" s="17" t="s">
        <v>351</v>
      </c>
      <c r="S962" s="17" t="s">
        <v>264</v>
      </c>
      <c r="T962" s="17" t="s">
        <v>511</v>
      </c>
      <c r="U962" s="17" t="s">
        <v>72</v>
      </c>
      <c r="V962" s="17" t="s">
        <v>753</v>
      </c>
      <c r="W962" s="17" t="s">
        <v>4157</v>
      </c>
      <c r="X962" s="17"/>
      <c r="Y962" s="17" t="s">
        <v>4282</v>
      </c>
      <c r="Z962" s="17" t="s">
        <v>75</v>
      </c>
      <c r="AA962" s="17" t="s">
        <v>142</v>
      </c>
      <c r="AB962" s="17" t="s">
        <v>3962</v>
      </c>
      <c r="AC962" s="17" t="s">
        <v>56</v>
      </c>
      <c r="AD962" s="17" t="s">
        <v>56</v>
      </c>
      <c r="AE962" s="17"/>
      <c r="AF962" s="17"/>
      <c r="AG962" s="17" t="s">
        <v>79</v>
      </c>
      <c r="AH962" s="17" t="s">
        <v>754</v>
      </c>
      <c r="AI962" s="17" t="s">
        <v>4251</v>
      </c>
      <c r="AJ962" s="17" t="s">
        <v>326</v>
      </c>
      <c r="AK962" s="17" t="s">
        <v>79</v>
      </c>
      <c r="AL962" s="17" t="s">
        <v>3200</v>
      </c>
      <c r="AM962" s="17" t="s">
        <v>3022</v>
      </c>
      <c r="AN962" s="17" t="s">
        <v>755</v>
      </c>
      <c r="AO962" s="17" t="s">
        <v>161</v>
      </c>
      <c r="AP962" s="17" t="s">
        <v>161</v>
      </c>
      <c r="AQ962" s="17"/>
      <c r="AR962" s="17"/>
      <c r="AS962" s="17"/>
    </row>
    <row r="963" spans="1:45" ht="15" customHeight="1" x14ac:dyDescent="0.15">
      <c r="A963" s="13">
        <v>962</v>
      </c>
      <c r="B963" s="69" t="s">
        <v>5287</v>
      </c>
      <c r="C963" s="67" t="s">
        <v>35</v>
      </c>
      <c r="D963" s="67" t="s">
        <v>36</v>
      </c>
      <c r="E963" s="67" t="s">
        <v>36</v>
      </c>
      <c r="F963" s="67" t="s">
        <v>56</v>
      </c>
      <c r="G963" s="67" t="s">
        <v>40</v>
      </c>
      <c r="H963" s="67" t="s">
        <v>42</v>
      </c>
      <c r="I963" s="67" t="s">
        <v>68</v>
      </c>
      <c r="J963" s="67" t="s">
        <v>43</v>
      </c>
      <c r="K963" s="67" t="s">
        <v>67</v>
      </c>
      <c r="L963" s="67" t="s">
        <v>42</v>
      </c>
      <c r="M963" s="67" t="s">
        <v>136</v>
      </c>
      <c r="N963" s="67" t="s">
        <v>44</v>
      </c>
      <c r="O963" s="67">
        <v>0</v>
      </c>
      <c r="P963" s="17" t="s">
        <v>79</v>
      </c>
      <c r="Q963" s="17" t="s">
        <v>115</v>
      </c>
      <c r="R963" s="17" t="s">
        <v>170</v>
      </c>
      <c r="S963" s="17" t="s">
        <v>4872</v>
      </c>
      <c r="T963" s="17" t="s">
        <v>95</v>
      </c>
      <c r="U963" s="17" t="s">
        <v>259</v>
      </c>
      <c r="V963" s="17" t="s">
        <v>116</v>
      </c>
      <c r="W963" s="17">
        <v>0</v>
      </c>
      <c r="X963" s="17" t="s">
        <v>4927</v>
      </c>
      <c r="Y963" s="17" t="s">
        <v>4231</v>
      </c>
      <c r="Z963" s="17" t="s">
        <v>96</v>
      </c>
      <c r="AA963" s="17" t="s">
        <v>76</v>
      </c>
      <c r="AB963" s="17" t="s">
        <v>55</v>
      </c>
      <c r="AC963" s="17" t="s">
        <v>36</v>
      </c>
      <c r="AD963" s="17" t="s">
        <v>56</v>
      </c>
      <c r="AE963" s="17"/>
      <c r="AF963" s="17"/>
      <c r="AG963" s="17" t="s">
        <v>363</v>
      </c>
      <c r="AH963" s="17" t="s">
        <v>101</v>
      </c>
      <c r="AI963" s="17" t="s">
        <v>103</v>
      </c>
      <c r="AJ963" s="17" t="s">
        <v>376</v>
      </c>
      <c r="AK963" s="17" t="s">
        <v>1006</v>
      </c>
      <c r="AL963" s="17" t="s">
        <v>1007</v>
      </c>
      <c r="AM963" s="17" t="s">
        <v>261</v>
      </c>
      <c r="AN963" s="17" t="s">
        <v>195</v>
      </c>
      <c r="AO963" s="17" t="s">
        <v>161</v>
      </c>
      <c r="AP963" s="17">
        <v>0</v>
      </c>
      <c r="AQ963" s="17"/>
      <c r="AR963" s="17"/>
      <c r="AS963" s="17"/>
    </row>
    <row r="964" spans="1:45" ht="15" customHeight="1" x14ac:dyDescent="0.15">
      <c r="A964" s="13">
        <v>963</v>
      </c>
      <c r="B964" s="69" t="s">
        <v>4914</v>
      </c>
      <c r="C964" s="67" t="s">
        <v>35</v>
      </c>
      <c r="D964" s="67" t="s">
        <v>36</v>
      </c>
      <c r="E964" s="67" t="s">
        <v>36</v>
      </c>
      <c r="F964" s="67" t="s">
        <v>56</v>
      </c>
      <c r="G964" s="67" t="s">
        <v>40</v>
      </c>
      <c r="H964" s="67" t="s">
        <v>42</v>
      </c>
      <c r="I964" s="67" t="s">
        <v>68</v>
      </c>
      <c r="J964" s="67" t="s">
        <v>43</v>
      </c>
      <c r="K964" s="67" t="s">
        <v>67</v>
      </c>
      <c r="L964" s="67" t="s">
        <v>42</v>
      </c>
      <c r="M964" s="67" t="s">
        <v>136</v>
      </c>
      <c r="N964" s="67" t="s">
        <v>44</v>
      </c>
      <c r="O964" s="67">
        <v>0</v>
      </c>
      <c r="P964" s="67" t="s">
        <v>79</v>
      </c>
      <c r="Q964" s="67" t="s">
        <v>115</v>
      </c>
      <c r="R964" s="67" t="s">
        <v>170</v>
      </c>
      <c r="S964" s="67" t="s">
        <v>4872</v>
      </c>
      <c r="T964" s="67" t="s">
        <v>95</v>
      </c>
      <c r="U964" s="67" t="s">
        <v>259</v>
      </c>
      <c r="V964" s="67" t="s">
        <v>116</v>
      </c>
      <c r="W964" s="67">
        <v>0</v>
      </c>
      <c r="X964" s="67" t="s">
        <v>4915</v>
      </c>
      <c r="Y964" s="67" t="s">
        <v>4231</v>
      </c>
      <c r="Z964" s="67" t="s">
        <v>96</v>
      </c>
      <c r="AA964" s="67" t="s">
        <v>76</v>
      </c>
      <c r="AB964" s="67" t="s">
        <v>55</v>
      </c>
      <c r="AC964" s="67" t="s">
        <v>36</v>
      </c>
      <c r="AD964" s="67" t="s">
        <v>56</v>
      </c>
      <c r="AE964" s="67"/>
      <c r="AF964" s="67"/>
      <c r="AG964" s="67" t="s">
        <v>363</v>
      </c>
      <c r="AH964" s="67" t="s">
        <v>101</v>
      </c>
      <c r="AI964" s="67" t="s">
        <v>103</v>
      </c>
      <c r="AJ964" s="67" t="s">
        <v>376</v>
      </c>
      <c r="AK964" s="67" t="s">
        <v>1006</v>
      </c>
      <c r="AL964" s="67" t="s">
        <v>1007</v>
      </c>
      <c r="AM964" s="67" t="s">
        <v>261</v>
      </c>
      <c r="AN964" s="67" t="s">
        <v>195</v>
      </c>
      <c r="AO964" s="67" t="s">
        <v>161</v>
      </c>
      <c r="AP964" s="67">
        <v>0</v>
      </c>
      <c r="AQ964" s="17"/>
      <c r="AR964" s="17"/>
      <c r="AS964" s="17"/>
    </row>
    <row r="965" spans="1:45" ht="15" customHeight="1" x14ac:dyDescent="0.15">
      <c r="A965" s="13">
        <v>964</v>
      </c>
      <c r="B965" s="69" t="s">
        <v>756</v>
      </c>
      <c r="C965" s="67" t="s">
        <v>35</v>
      </c>
      <c r="D965" s="67" t="s">
        <v>36</v>
      </c>
      <c r="E965" s="67" t="s">
        <v>36</v>
      </c>
      <c r="F965" s="67" t="s">
        <v>36</v>
      </c>
      <c r="G965" s="67" t="s">
        <v>37</v>
      </c>
      <c r="H965" s="67" t="s">
        <v>44</v>
      </c>
      <c r="I965" s="67" t="s">
        <v>120</v>
      </c>
      <c r="J965" s="67" t="s">
        <v>41</v>
      </c>
      <c r="K965" s="67" t="s">
        <v>200</v>
      </c>
      <c r="L965" s="67" t="s">
        <v>42</v>
      </c>
      <c r="M965" s="67" t="s">
        <v>136</v>
      </c>
      <c r="N965" s="67" t="s">
        <v>38</v>
      </c>
      <c r="O965" s="67" t="s">
        <v>45</v>
      </c>
      <c r="P965" s="17" t="s">
        <v>49</v>
      </c>
      <c r="Q965" s="17" t="s">
        <v>57</v>
      </c>
      <c r="R965" s="17" t="s">
        <v>4663</v>
      </c>
      <c r="S965" s="17" t="s">
        <v>144</v>
      </c>
      <c r="T965" s="17" t="s">
        <v>189</v>
      </c>
      <c r="U965" s="17" t="s">
        <v>131</v>
      </c>
      <c r="V965" s="17" t="s">
        <v>576</v>
      </c>
      <c r="W965" s="17"/>
      <c r="X965" s="17" t="s">
        <v>3469</v>
      </c>
      <c r="Y965" s="17" t="s">
        <v>4289</v>
      </c>
      <c r="Z965" s="17" t="s">
        <v>53</v>
      </c>
      <c r="AA965" s="17" t="s">
        <v>54</v>
      </c>
      <c r="AB965" s="17" t="s">
        <v>3962</v>
      </c>
      <c r="AC965" s="17" t="s">
        <v>56</v>
      </c>
      <c r="AD965" s="17" t="s">
        <v>56</v>
      </c>
      <c r="AE965" s="17"/>
      <c r="AF965" s="17"/>
      <c r="AG965" s="17" t="s">
        <v>411</v>
      </c>
      <c r="AH965" s="17" t="s">
        <v>689</v>
      </c>
      <c r="AI965" s="17" t="s">
        <v>193</v>
      </c>
      <c r="AJ965" s="17" t="s">
        <v>261</v>
      </c>
      <c r="AK965" s="17" t="s">
        <v>363</v>
      </c>
      <c r="AL965" s="17" t="s">
        <v>292</v>
      </c>
      <c r="AM965" s="17" t="s">
        <v>757</v>
      </c>
      <c r="AN965" s="17" t="s">
        <v>758</v>
      </c>
      <c r="AO965" s="17" t="s">
        <v>64</v>
      </c>
      <c r="AP965" s="17" t="s">
        <v>872</v>
      </c>
      <c r="AQ965" s="17"/>
      <c r="AR965" s="17"/>
      <c r="AS965" s="17"/>
    </row>
    <row r="966" spans="1:45" ht="15" customHeight="1" x14ac:dyDescent="0.15">
      <c r="A966" s="13">
        <v>965</v>
      </c>
      <c r="B966" s="69" t="s">
        <v>4850</v>
      </c>
      <c r="C966" s="67" t="s">
        <v>35</v>
      </c>
      <c r="D966" s="67" t="s">
        <v>36</v>
      </c>
      <c r="E966" s="67" t="s">
        <v>36</v>
      </c>
      <c r="F966" s="67" t="s">
        <v>36</v>
      </c>
      <c r="G966" s="67" t="s">
        <v>37</v>
      </c>
      <c r="H966" s="67" t="s">
        <v>44</v>
      </c>
      <c r="I966" s="67" t="s">
        <v>120</v>
      </c>
      <c r="J966" s="67" t="s">
        <v>41</v>
      </c>
      <c r="K966" s="67" t="s">
        <v>200</v>
      </c>
      <c r="L966" s="67" t="s">
        <v>42</v>
      </c>
      <c r="M966" s="67" t="s">
        <v>136</v>
      </c>
      <c r="N966" s="67" t="s">
        <v>38</v>
      </c>
      <c r="O966" s="67" t="s">
        <v>45</v>
      </c>
      <c r="P966" s="17" t="s">
        <v>49</v>
      </c>
      <c r="Q966" s="17" t="s">
        <v>57</v>
      </c>
      <c r="R966" s="17" t="s">
        <v>4663</v>
      </c>
      <c r="S966" s="17" t="s">
        <v>144</v>
      </c>
      <c r="T966" s="17" t="s">
        <v>189</v>
      </c>
      <c r="U966" s="17" t="s">
        <v>131</v>
      </c>
      <c r="V966" s="17" t="s">
        <v>576</v>
      </c>
      <c r="W966" s="17"/>
      <c r="X966" s="17" t="s">
        <v>3469</v>
      </c>
      <c r="Y966" s="17" t="s">
        <v>4289</v>
      </c>
      <c r="Z966" s="17" t="s">
        <v>53</v>
      </c>
      <c r="AA966" s="17" t="s">
        <v>54</v>
      </c>
      <c r="AB966" s="17" t="s">
        <v>3962</v>
      </c>
      <c r="AC966" s="17" t="s">
        <v>56</v>
      </c>
      <c r="AD966" s="17" t="s">
        <v>56</v>
      </c>
      <c r="AE966" s="17"/>
      <c r="AF966" s="17"/>
      <c r="AG966" s="17" t="s">
        <v>411</v>
      </c>
      <c r="AH966" s="17" t="s">
        <v>689</v>
      </c>
      <c r="AI966" s="17" t="s">
        <v>193</v>
      </c>
      <c r="AJ966" s="17" t="s">
        <v>261</v>
      </c>
      <c r="AK966" s="17" t="s">
        <v>363</v>
      </c>
      <c r="AL966" s="17" t="s">
        <v>292</v>
      </c>
      <c r="AM966" s="17" t="s">
        <v>757</v>
      </c>
      <c r="AN966" s="17" t="s">
        <v>758</v>
      </c>
      <c r="AO966" s="17" t="s">
        <v>64</v>
      </c>
      <c r="AP966" s="17" t="s">
        <v>872</v>
      </c>
      <c r="AQ966" s="17"/>
      <c r="AR966" s="17"/>
      <c r="AS966" s="17"/>
    </row>
    <row r="967" spans="1:45" ht="15" customHeight="1" x14ac:dyDescent="0.15">
      <c r="A967" s="13">
        <v>966</v>
      </c>
      <c r="B967" s="69" t="s">
        <v>3203</v>
      </c>
      <c r="C967" s="67" t="s">
        <v>35</v>
      </c>
      <c r="D967" s="67" t="s">
        <v>36</v>
      </c>
      <c r="E967" s="67" t="s">
        <v>36</v>
      </c>
      <c r="F967" s="67" t="s">
        <v>36</v>
      </c>
      <c r="G967" s="67" t="s">
        <v>40</v>
      </c>
      <c r="H967" s="67" t="s">
        <v>43</v>
      </c>
      <c r="I967" s="67" t="s">
        <v>41</v>
      </c>
      <c r="J967" s="67" t="s">
        <v>44</v>
      </c>
      <c r="K967" s="67" t="s">
        <v>67</v>
      </c>
      <c r="L967" s="67" t="s">
        <v>44</v>
      </c>
      <c r="M967" s="67" t="s">
        <v>88</v>
      </c>
      <c r="N967" s="67" t="s">
        <v>200</v>
      </c>
      <c r="O967" s="67" t="s">
        <v>45</v>
      </c>
      <c r="P967" s="17" t="s">
        <v>264</v>
      </c>
      <c r="Q967" s="17" t="s">
        <v>79</v>
      </c>
      <c r="R967" s="17" t="s">
        <v>250</v>
      </c>
      <c r="S967" s="17" t="s">
        <v>115</v>
      </c>
      <c r="T967" s="17" t="s">
        <v>4390</v>
      </c>
      <c r="U967" s="17" t="s">
        <v>478</v>
      </c>
      <c r="V967" s="17" t="s">
        <v>685</v>
      </c>
      <c r="W967" s="17" t="s">
        <v>4157</v>
      </c>
      <c r="X967" s="17" t="s">
        <v>3556</v>
      </c>
      <c r="Y967" s="17" t="s">
        <v>4306</v>
      </c>
      <c r="Z967" s="17" t="s">
        <v>96</v>
      </c>
      <c r="AA967" s="17" t="s">
        <v>76</v>
      </c>
      <c r="AB967" s="17" t="s">
        <v>126</v>
      </c>
      <c r="AC967" s="17" t="s">
        <v>36</v>
      </c>
      <c r="AD967" s="17" t="s">
        <v>56</v>
      </c>
      <c r="AE967" s="17"/>
      <c r="AF967" s="17"/>
      <c r="AG967" s="17" t="s">
        <v>131</v>
      </c>
      <c r="AH967" s="17" t="s">
        <v>95</v>
      </c>
      <c r="AI967" s="17" t="s">
        <v>707</v>
      </c>
      <c r="AJ967" s="17" t="s">
        <v>708</v>
      </c>
      <c r="AK967" s="17" t="s">
        <v>498</v>
      </c>
      <c r="AL967" s="17" t="s">
        <v>1085</v>
      </c>
      <c r="AM967" s="17" t="s">
        <v>148</v>
      </c>
      <c r="AN967" s="17" t="s">
        <v>346</v>
      </c>
      <c r="AO967" s="17" t="s">
        <v>161</v>
      </c>
      <c r="AP967" s="17" t="s">
        <v>3027</v>
      </c>
      <c r="AQ967" s="17"/>
      <c r="AR967" s="17"/>
      <c r="AS967" s="17"/>
    </row>
    <row r="968" spans="1:45" ht="15" customHeight="1" x14ac:dyDescent="0.15">
      <c r="A968" s="13">
        <v>967</v>
      </c>
      <c r="B968" s="69" t="s">
        <v>5192</v>
      </c>
      <c r="C968" s="67" t="s">
        <v>35</v>
      </c>
      <c r="D968" s="67" t="s">
        <v>36</v>
      </c>
      <c r="E968" s="67" t="s">
        <v>56</v>
      </c>
      <c r="F968" s="67" t="s">
        <v>36</v>
      </c>
      <c r="G968" s="67" t="s">
        <v>136</v>
      </c>
      <c r="H968" s="67" t="s">
        <v>120</v>
      </c>
      <c r="I968" s="67" t="s">
        <v>87</v>
      </c>
      <c r="J968" s="67" t="s">
        <v>120</v>
      </c>
      <c r="K968" s="67" t="s">
        <v>200</v>
      </c>
      <c r="L968" s="67" t="s">
        <v>43</v>
      </c>
      <c r="M968" s="67" t="s">
        <v>38</v>
      </c>
      <c r="N968" s="67" t="s">
        <v>39</v>
      </c>
      <c r="O968" s="67" t="s">
        <v>45</v>
      </c>
      <c r="P968" s="17" t="s">
        <v>392</v>
      </c>
      <c r="Q968" s="17" t="s">
        <v>396</v>
      </c>
      <c r="R968" s="17" t="s">
        <v>397</v>
      </c>
      <c r="S968" s="17" t="s">
        <v>461</v>
      </c>
      <c r="T968" s="17" t="s">
        <v>462</v>
      </c>
      <c r="U968" s="17" t="s">
        <v>496</v>
      </c>
      <c r="V968" s="17" t="s">
        <v>131</v>
      </c>
      <c r="W968" s="17" t="s">
        <v>4157</v>
      </c>
      <c r="X968" s="17" t="s">
        <v>4564</v>
      </c>
      <c r="Y968" s="17" t="s">
        <v>4259</v>
      </c>
      <c r="Z968" s="17" t="s">
        <v>75</v>
      </c>
      <c r="AA968" s="17" t="s">
        <v>76</v>
      </c>
      <c r="AB968" s="17" t="s">
        <v>3962</v>
      </c>
      <c r="AC968" s="17" t="s">
        <v>56</v>
      </c>
      <c r="AD968" s="17" t="s">
        <v>36</v>
      </c>
      <c r="AE968" s="17" t="s">
        <v>4495</v>
      </c>
      <c r="AF968" s="17"/>
      <c r="AG968" s="17" t="s">
        <v>1053</v>
      </c>
      <c r="AH968" s="17" t="s">
        <v>3248</v>
      </c>
      <c r="AI968" s="17" t="s">
        <v>363</v>
      </c>
      <c r="AJ968" s="17" t="s">
        <v>948</v>
      </c>
      <c r="AK968" s="17" t="s">
        <v>112</v>
      </c>
      <c r="AL968" s="17" t="s">
        <v>132</v>
      </c>
      <c r="AM968" s="17" t="s">
        <v>363</v>
      </c>
      <c r="AN968" s="17" t="s">
        <v>376</v>
      </c>
      <c r="AO968" s="17" t="s">
        <v>2195</v>
      </c>
      <c r="AP968" s="17" t="s">
        <v>1104</v>
      </c>
      <c r="AQ968" s="17"/>
      <c r="AR968" s="17"/>
      <c r="AS968" s="17"/>
    </row>
    <row r="969" spans="1:45" ht="15" customHeight="1" x14ac:dyDescent="0.15">
      <c r="A969" s="13">
        <v>968</v>
      </c>
      <c r="B969" s="69" t="s">
        <v>4563</v>
      </c>
      <c r="C969" s="67" t="s">
        <v>35</v>
      </c>
      <c r="D969" s="67" t="s">
        <v>36</v>
      </c>
      <c r="E969" s="67" t="s">
        <v>56</v>
      </c>
      <c r="F969" s="67" t="s">
        <v>36</v>
      </c>
      <c r="G969" s="67" t="s">
        <v>136</v>
      </c>
      <c r="H969" s="67" t="s">
        <v>120</v>
      </c>
      <c r="I969" s="67" t="s">
        <v>87</v>
      </c>
      <c r="J969" s="67" t="s">
        <v>120</v>
      </c>
      <c r="K969" s="67" t="s">
        <v>200</v>
      </c>
      <c r="L969" s="67" t="s">
        <v>43</v>
      </c>
      <c r="M969" s="67" t="s">
        <v>38</v>
      </c>
      <c r="N969" s="67" t="s">
        <v>39</v>
      </c>
      <c r="O969" s="67" t="s">
        <v>45</v>
      </c>
      <c r="P969" s="17" t="s">
        <v>392</v>
      </c>
      <c r="Q969" s="17" t="s">
        <v>396</v>
      </c>
      <c r="R969" s="17" t="s">
        <v>397</v>
      </c>
      <c r="S969" s="17" t="s">
        <v>461</v>
      </c>
      <c r="T969" s="17" t="s">
        <v>462</v>
      </c>
      <c r="U969" s="17" t="s">
        <v>496</v>
      </c>
      <c r="V969" s="17" t="s">
        <v>131</v>
      </c>
      <c r="W969" s="17" t="s">
        <v>4157</v>
      </c>
      <c r="X969" s="17" t="s">
        <v>4564</v>
      </c>
      <c r="Y969" s="17" t="s">
        <v>4259</v>
      </c>
      <c r="Z969" s="17" t="s">
        <v>75</v>
      </c>
      <c r="AA969" s="17" t="s">
        <v>76</v>
      </c>
      <c r="AB969" s="17" t="s">
        <v>3962</v>
      </c>
      <c r="AC969" s="17" t="s">
        <v>56</v>
      </c>
      <c r="AD969" s="17" t="s">
        <v>36</v>
      </c>
      <c r="AE969" s="17" t="s">
        <v>4495</v>
      </c>
      <c r="AF969" s="17"/>
      <c r="AG969" s="17" t="s">
        <v>1053</v>
      </c>
      <c r="AH969" s="17" t="s">
        <v>3248</v>
      </c>
      <c r="AI969" s="17" t="s">
        <v>363</v>
      </c>
      <c r="AJ969" s="17" t="s">
        <v>948</v>
      </c>
      <c r="AK969" s="17" t="s">
        <v>112</v>
      </c>
      <c r="AL969" s="17" t="s">
        <v>132</v>
      </c>
      <c r="AM969" s="17" t="s">
        <v>363</v>
      </c>
      <c r="AN969" s="17" t="s">
        <v>376</v>
      </c>
      <c r="AO969" s="17" t="s">
        <v>2195</v>
      </c>
      <c r="AP969" s="17" t="s">
        <v>1104</v>
      </c>
      <c r="AQ969" s="17"/>
      <c r="AR969" s="17"/>
      <c r="AS969" s="17"/>
    </row>
    <row r="970" spans="1:45" ht="15" customHeight="1" x14ac:dyDescent="0.15">
      <c r="A970" s="13">
        <v>969</v>
      </c>
      <c r="B970" s="69" t="s">
        <v>3204</v>
      </c>
      <c r="C970" s="67" t="s">
        <v>35</v>
      </c>
      <c r="D970" s="67" t="s">
        <v>36</v>
      </c>
      <c r="E970" s="67" t="s">
        <v>56</v>
      </c>
      <c r="F970" s="67" t="s">
        <v>66</v>
      </c>
      <c r="G970" s="67" t="s">
        <v>68</v>
      </c>
      <c r="H970" s="67" t="s">
        <v>37</v>
      </c>
      <c r="I970" s="67" t="s">
        <v>41</v>
      </c>
      <c r="J970" s="67" t="s">
        <v>200</v>
      </c>
      <c r="K970" s="67" t="s">
        <v>136</v>
      </c>
      <c r="L970" s="67" t="s">
        <v>39</v>
      </c>
      <c r="M970" s="67" t="s">
        <v>44</v>
      </c>
      <c r="N970" s="67" t="s">
        <v>42</v>
      </c>
      <c r="O970" s="67" t="s">
        <v>45</v>
      </c>
      <c r="P970" s="17" t="s">
        <v>3205</v>
      </c>
      <c r="Q970" s="17" t="s">
        <v>80</v>
      </c>
      <c r="R970" s="17" t="s">
        <v>159</v>
      </c>
      <c r="S970" s="17" t="s">
        <v>171</v>
      </c>
      <c r="T970" s="17" t="s">
        <v>57</v>
      </c>
      <c r="U970" s="17" t="s">
        <v>309</v>
      </c>
      <c r="V970" s="17" t="s">
        <v>1850</v>
      </c>
      <c r="W970" s="17" t="s">
        <v>4157</v>
      </c>
      <c r="X970" s="17" t="s">
        <v>3557</v>
      </c>
      <c r="Y970" s="17" t="s">
        <v>4240</v>
      </c>
      <c r="Z970" s="17" t="s">
        <v>75</v>
      </c>
      <c r="AA970" s="17" t="s">
        <v>76</v>
      </c>
      <c r="AB970" s="17" t="s">
        <v>55</v>
      </c>
      <c r="AC970" s="17" t="s">
        <v>36</v>
      </c>
      <c r="AD970" s="17" t="s">
        <v>56</v>
      </c>
      <c r="AE970" s="17" t="s">
        <v>4003</v>
      </c>
      <c r="AF970" s="17"/>
      <c r="AG970" s="17" t="s">
        <v>195</v>
      </c>
      <c r="AH970" s="17" t="s">
        <v>338</v>
      </c>
      <c r="AI970" s="17" t="s">
        <v>144</v>
      </c>
      <c r="AJ970" s="17" t="s">
        <v>376</v>
      </c>
      <c r="AK970" s="17" t="s">
        <v>196</v>
      </c>
      <c r="AL970" s="17" t="s">
        <v>193</v>
      </c>
      <c r="AM970" s="17" t="s">
        <v>1851</v>
      </c>
      <c r="AN970" s="17" t="s">
        <v>1852</v>
      </c>
      <c r="AO970" s="17" t="s">
        <v>816</v>
      </c>
      <c r="AP970" s="17" t="s">
        <v>1721</v>
      </c>
      <c r="AQ970" s="17"/>
      <c r="AR970" s="17"/>
      <c r="AS970" s="17"/>
    </row>
    <row r="971" spans="1:45" ht="15" customHeight="1" x14ac:dyDescent="0.15">
      <c r="A971" s="13">
        <v>970</v>
      </c>
      <c r="B971" s="69" t="s">
        <v>3835</v>
      </c>
      <c r="C971" s="67" t="s">
        <v>35</v>
      </c>
      <c r="D971" s="67" t="s">
        <v>36</v>
      </c>
      <c r="E971" s="67" t="s">
        <v>56</v>
      </c>
      <c r="F971" s="67" t="s">
        <v>66</v>
      </c>
      <c r="G971" s="67" t="s">
        <v>68</v>
      </c>
      <c r="H971" s="67" t="s">
        <v>37</v>
      </c>
      <c r="I971" s="67" t="s">
        <v>41</v>
      </c>
      <c r="J971" s="67" t="s">
        <v>200</v>
      </c>
      <c r="K971" s="67" t="s">
        <v>136</v>
      </c>
      <c r="L971" s="67" t="s">
        <v>39</v>
      </c>
      <c r="M971" s="67" t="s">
        <v>44</v>
      </c>
      <c r="N971" s="67" t="s">
        <v>42</v>
      </c>
      <c r="O971" s="67" t="s">
        <v>45</v>
      </c>
      <c r="P971" s="17" t="s">
        <v>3205</v>
      </c>
      <c r="Q971" s="17" t="s">
        <v>80</v>
      </c>
      <c r="R971" s="17" t="s">
        <v>159</v>
      </c>
      <c r="S971" s="17" t="s">
        <v>171</v>
      </c>
      <c r="T971" s="17" t="s">
        <v>57</v>
      </c>
      <c r="U971" s="17" t="s">
        <v>309</v>
      </c>
      <c r="V971" s="17" t="s">
        <v>1850</v>
      </c>
      <c r="W971" s="17" t="s">
        <v>4164</v>
      </c>
      <c r="X971" s="17" t="s">
        <v>3836</v>
      </c>
      <c r="Y971" s="17" t="s">
        <v>4307</v>
      </c>
      <c r="Z971" s="17" t="s">
        <v>75</v>
      </c>
      <c r="AA971" s="17" t="s">
        <v>76</v>
      </c>
      <c r="AB971" s="17" t="s">
        <v>55</v>
      </c>
      <c r="AC971" s="17" t="s">
        <v>36</v>
      </c>
      <c r="AD971" s="17" t="s">
        <v>56</v>
      </c>
      <c r="AE971" s="17" t="s">
        <v>4034</v>
      </c>
      <c r="AF971" s="17"/>
      <c r="AG971" s="17" t="s">
        <v>195</v>
      </c>
      <c r="AH971" s="17" t="s">
        <v>338</v>
      </c>
      <c r="AI971" s="17" t="s">
        <v>144</v>
      </c>
      <c r="AJ971" s="17" t="s">
        <v>376</v>
      </c>
      <c r="AK971" s="17" t="s">
        <v>196</v>
      </c>
      <c r="AL971" s="17" t="s">
        <v>193</v>
      </c>
      <c r="AM971" s="17" t="s">
        <v>1851</v>
      </c>
      <c r="AN971" s="17" t="s">
        <v>1852</v>
      </c>
      <c r="AO971" s="17" t="s">
        <v>816</v>
      </c>
      <c r="AP971" s="17" t="s">
        <v>1721</v>
      </c>
      <c r="AQ971" s="17"/>
      <c r="AR971" s="17"/>
      <c r="AS971" s="17"/>
    </row>
    <row r="972" spans="1:45" ht="15" customHeight="1" x14ac:dyDescent="0.15">
      <c r="A972" s="13">
        <v>971</v>
      </c>
      <c r="B972" s="69" t="s">
        <v>3194</v>
      </c>
      <c r="C972" s="67" t="s">
        <v>35</v>
      </c>
      <c r="D972" s="67" t="s">
        <v>36</v>
      </c>
      <c r="E972" s="67" t="s">
        <v>56</v>
      </c>
      <c r="F972" s="67" t="s">
        <v>56</v>
      </c>
      <c r="G972" s="67" t="s">
        <v>68</v>
      </c>
      <c r="H972" s="67" t="s">
        <v>136</v>
      </c>
      <c r="I972" s="67" t="s">
        <v>37</v>
      </c>
      <c r="J972" s="67" t="s">
        <v>39</v>
      </c>
      <c r="K972" s="67" t="s">
        <v>42</v>
      </c>
      <c r="L972" s="67" t="s">
        <v>200</v>
      </c>
      <c r="M972" s="67" t="s">
        <v>200</v>
      </c>
      <c r="N972" s="67" t="s">
        <v>200</v>
      </c>
      <c r="O972" s="67"/>
      <c r="P972" s="17" t="s">
        <v>80</v>
      </c>
      <c r="Q972" s="17" t="s">
        <v>171</v>
      </c>
      <c r="R972" s="17" t="s">
        <v>57</v>
      </c>
      <c r="S972" s="17" t="s">
        <v>195</v>
      </c>
      <c r="T972" s="17" t="s">
        <v>338</v>
      </c>
      <c r="U972" s="17" t="s">
        <v>144</v>
      </c>
      <c r="V972" s="17" t="s">
        <v>376</v>
      </c>
      <c r="W972" s="17"/>
      <c r="X972" s="17"/>
      <c r="Y972" s="17" t="s">
        <v>4246</v>
      </c>
      <c r="Z972" s="17" t="s">
        <v>75</v>
      </c>
      <c r="AA972" s="17" t="s">
        <v>76</v>
      </c>
      <c r="AB972" s="17" t="s">
        <v>55</v>
      </c>
      <c r="AC972" s="17" t="s">
        <v>36</v>
      </c>
      <c r="AD972" s="17" t="s">
        <v>36</v>
      </c>
      <c r="AE972" s="17" t="s">
        <v>4003</v>
      </c>
      <c r="AF972" s="17"/>
      <c r="AG972" s="17" t="s">
        <v>690</v>
      </c>
      <c r="AH972" s="17" t="s">
        <v>591</v>
      </c>
      <c r="AI972" s="17" t="s">
        <v>1053</v>
      </c>
      <c r="AJ972" s="17" t="s">
        <v>949</v>
      </c>
      <c r="AK972" s="17" t="s">
        <v>411</v>
      </c>
      <c r="AL972" s="17" t="s">
        <v>689</v>
      </c>
      <c r="AM972" s="17" t="s">
        <v>832</v>
      </c>
      <c r="AN972" s="17" t="s">
        <v>3193</v>
      </c>
      <c r="AO972" s="17" t="s">
        <v>816</v>
      </c>
      <c r="AP972" s="17" t="s">
        <v>64</v>
      </c>
      <c r="AQ972" s="17"/>
      <c r="AR972" s="17"/>
      <c r="AS972" s="17"/>
    </row>
    <row r="973" spans="1:45" ht="15" customHeight="1" x14ac:dyDescent="0.15">
      <c r="A973" s="13">
        <v>972</v>
      </c>
      <c r="B973" s="69" t="s">
        <v>3973</v>
      </c>
      <c r="C973" s="67" t="s">
        <v>35</v>
      </c>
      <c r="D973" s="67" t="s">
        <v>36</v>
      </c>
      <c r="E973" s="67" t="s">
        <v>56</v>
      </c>
      <c r="F973" s="67" t="s">
        <v>56</v>
      </c>
      <c r="G973" s="67" t="s">
        <v>68</v>
      </c>
      <c r="H973" s="67" t="s">
        <v>136</v>
      </c>
      <c r="I973" s="67" t="s">
        <v>37</v>
      </c>
      <c r="J973" s="67" t="s">
        <v>39</v>
      </c>
      <c r="K973" s="67" t="s">
        <v>42</v>
      </c>
      <c r="L973" s="67" t="s">
        <v>200</v>
      </c>
      <c r="M973" s="67" t="s">
        <v>200</v>
      </c>
      <c r="N973" s="67" t="s">
        <v>200</v>
      </c>
      <c r="O973" s="67"/>
      <c r="P973" s="17" t="s">
        <v>80</v>
      </c>
      <c r="Q973" s="17" t="s">
        <v>171</v>
      </c>
      <c r="R973" s="17" t="s">
        <v>57</v>
      </c>
      <c r="S973" s="17" t="s">
        <v>195</v>
      </c>
      <c r="T973" s="17" t="s">
        <v>338</v>
      </c>
      <c r="U973" s="17" t="s">
        <v>144</v>
      </c>
      <c r="V973" s="17" t="s">
        <v>376</v>
      </c>
      <c r="W973" s="17" t="s">
        <v>4159</v>
      </c>
      <c r="X973" s="17"/>
      <c r="Y973" s="17" t="s">
        <v>4246</v>
      </c>
      <c r="Z973" s="17" t="s">
        <v>75</v>
      </c>
      <c r="AA973" s="17" t="s">
        <v>76</v>
      </c>
      <c r="AB973" s="17" t="s">
        <v>55</v>
      </c>
      <c r="AC973" s="17" t="s">
        <v>36</v>
      </c>
      <c r="AD973" s="17" t="s">
        <v>36</v>
      </c>
      <c r="AE973" s="17" t="s">
        <v>4005</v>
      </c>
      <c r="AF973" s="17"/>
      <c r="AG973" s="17" t="s">
        <v>690</v>
      </c>
      <c r="AH973" s="17" t="s">
        <v>591</v>
      </c>
      <c r="AI973" s="17" t="s">
        <v>1053</v>
      </c>
      <c r="AJ973" s="17" t="s">
        <v>949</v>
      </c>
      <c r="AK973" s="17" t="s">
        <v>411</v>
      </c>
      <c r="AL973" s="17" t="s">
        <v>689</v>
      </c>
      <c r="AM973" s="17" t="s">
        <v>832</v>
      </c>
      <c r="AN973" s="17" t="s">
        <v>3193</v>
      </c>
      <c r="AO973" s="17" t="s">
        <v>816</v>
      </c>
      <c r="AP973" s="17" t="s">
        <v>64</v>
      </c>
      <c r="AQ973" s="17"/>
      <c r="AR973" s="17"/>
      <c r="AS973" s="17"/>
    </row>
    <row r="974" spans="1:45" ht="15" customHeight="1" x14ac:dyDescent="0.15">
      <c r="A974" s="13">
        <v>973</v>
      </c>
      <c r="B974" s="69" t="s">
        <v>759</v>
      </c>
      <c r="C974" s="67" t="s">
        <v>35</v>
      </c>
      <c r="D974" s="67" t="s">
        <v>36</v>
      </c>
      <c r="E974" s="67" t="s">
        <v>56</v>
      </c>
      <c r="F974" s="67" t="s">
        <v>36</v>
      </c>
      <c r="G974" s="67" t="s">
        <v>39</v>
      </c>
      <c r="H974" s="67" t="s">
        <v>43</v>
      </c>
      <c r="I974" s="67" t="s">
        <v>40</v>
      </c>
      <c r="J974" s="67" t="s">
        <v>87</v>
      </c>
      <c r="K974" s="67" t="s">
        <v>38</v>
      </c>
      <c r="L974" s="67" t="s">
        <v>43</v>
      </c>
      <c r="M974" s="67" t="s">
        <v>42</v>
      </c>
      <c r="N974" s="67" t="s">
        <v>41</v>
      </c>
      <c r="O974" s="67" t="s">
        <v>45</v>
      </c>
      <c r="P974" s="17" t="s">
        <v>3344</v>
      </c>
      <c r="Q974" s="17" t="s">
        <v>51</v>
      </c>
      <c r="R974" s="17" t="s">
        <v>299</v>
      </c>
      <c r="S974" s="17" t="s">
        <v>61</v>
      </c>
      <c r="T974" s="17" t="s">
        <v>62</v>
      </c>
      <c r="U974" s="17" t="s">
        <v>79</v>
      </c>
      <c r="V974" s="17" t="s">
        <v>760</v>
      </c>
      <c r="W974" s="17"/>
      <c r="X974" s="17"/>
      <c r="Y974" s="17" t="s">
        <v>4245</v>
      </c>
      <c r="Z974" s="17" t="s">
        <v>75</v>
      </c>
      <c r="AA974" s="17" t="s">
        <v>76</v>
      </c>
      <c r="AB974" s="17" t="s">
        <v>3962</v>
      </c>
      <c r="AC974" s="17" t="s">
        <v>36</v>
      </c>
      <c r="AD974" s="17" t="s">
        <v>56</v>
      </c>
      <c r="AE974" s="17"/>
      <c r="AF974" s="17"/>
      <c r="AG974" s="17" t="s">
        <v>761</v>
      </c>
      <c r="AH974" s="17" t="s">
        <v>762</v>
      </c>
      <c r="AI974" s="17" t="s">
        <v>121</v>
      </c>
      <c r="AJ974" s="17" t="s">
        <v>763</v>
      </c>
      <c r="AK974" s="17" t="s">
        <v>115</v>
      </c>
      <c r="AL974" s="17" t="s">
        <v>170</v>
      </c>
      <c r="AM974" s="17" t="s">
        <v>764</v>
      </c>
      <c r="AN974" s="17" t="s">
        <v>765</v>
      </c>
      <c r="AO974" s="17" t="s">
        <v>766</v>
      </c>
      <c r="AP974" s="17" t="s">
        <v>161</v>
      </c>
      <c r="AQ974" s="17"/>
      <c r="AR974" s="17"/>
      <c r="AS974" s="17"/>
    </row>
    <row r="975" spans="1:45" ht="15" customHeight="1" x14ac:dyDescent="0.15">
      <c r="A975" s="13">
        <v>974</v>
      </c>
      <c r="B975" s="69" t="s">
        <v>5341</v>
      </c>
      <c r="C975" s="67" t="s">
        <v>35</v>
      </c>
      <c r="D975" s="67" t="s">
        <v>36</v>
      </c>
      <c r="E975" s="67" t="s">
        <v>56</v>
      </c>
      <c r="F975" s="67" t="s">
        <v>36</v>
      </c>
      <c r="G975" s="67" t="s">
        <v>39</v>
      </c>
      <c r="H975" s="67" t="s">
        <v>43</v>
      </c>
      <c r="I975" s="67" t="s">
        <v>40</v>
      </c>
      <c r="J975" s="67" t="s">
        <v>87</v>
      </c>
      <c r="K975" s="67" t="s">
        <v>38</v>
      </c>
      <c r="L975" s="67" t="s">
        <v>43</v>
      </c>
      <c r="M975" s="67" t="s">
        <v>42</v>
      </c>
      <c r="N975" s="67" t="s">
        <v>41</v>
      </c>
      <c r="O975" s="67" t="s">
        <v>45</v>
      </c>
      <c r="P975" s="17" t="s">
        <v>3344</v>
      </c>
      <c r="Q975" s="17" t="s">
        <v>51</v>
      </c>
      <c r="R975" s="17" t="s">
        <v>299</v>
      </c>
      <c r="S975" s="17" t="s">
        <v>61</v>
      </c>
      <c r="T975" s="17" t="s">
        <v>62</v>
      </c>
      <c r="U975" s="17" t="s">
        <v>79</v>
      </c>
      <c r="V975" s="17" t="s">
        <v>760</v>
      </c>
      <c r="W975" s="17" t="s">
        <v>4160</v>
      </c>
      <c r="X975" s="17" t="s">
        <v>5342</v>
      </c>
      <c r="Y975" s="17" t="s">
        <v>4245</v>
      </c>
      <c r="Z975" s="17" t="s">
        <v>75</v>
      </c>
      <c r="AA975" s="17" t="s">
        <v>76</v>
      </c>
      <c r="AB975" s="17" t="s">
        <v>3962</v>
      </c>
      <c r="AC975" s="17" t="s">
        <v>56</v>
      </c>
      <c r="AD975" s="17" t="s">
        <v>36</v>
      </c>
      <c r="AE975" s="17" t="s">
        <v>4070</v>
      </c>
      <c r="AF975" s="17"/>
      <c r="AG975" s="17" t="s">
        <v>761</v>
      </c>
      <c r="AH975" s="17" t="s">
        <v>762</v>
      </c>
      <c r="AI975" s="17" t="s">
        <v>121</v>
      </c>
      <c r="AJ975" s="17" t="s">
        <v>763</v>
      </c>
      <c r="AK975" s="17" t="s">
        <v>115</v>
      </c>
      <c r="AL975" s="17" t="s">
        <v>170</v>
      </c>
      <c r="AM975" s="17" t="s">
        <v>764</v>
      </c>
      <c r="AN975" s="17" t="s">
        <v>765</v>
      </c>
      <c r="AO975" s="17" t="s">
        <v>766</v>
      </c>
      <c r="AP975" s="17" t="s">
        <v>161</v>
      </c>
      <c r="AQ975" s="17"/>
      <c r="AR975" s="17"/>
      <c r="AS975" s="17"/>
    </row>
    <row r="976" spans="1:45" ht="15" customHeight="1" x14ac:dyDescent="0.15">
      <c r="A976" s="13">
        <v>975</v>
      </c>
      <c r="B976" s="69" t="s">
        <v>4787</v>
      </c>
      <c r="C976" s="67" t="s">
        <v>35</v>
      </c>
      <c r="D976" s="67" t="s">
        <v>36</v>
      </c>
      <c r="E976" s="67" t="s">
        <v>56</v>
      </c>
      <c r="F976" s="67" t="s">
        <v>36</v>
      </c>
      <c r="G976" s="67" t="s">
        <v>39</v>
      </c>
      <c r="H976" s="67" t="s">
        <v>43</v>
      </c>
      <c r="I976" s="67" t="s">
        <v>40</v>
      </c>
      <c r="J976" s="67" t="s">
        <v>87</v>
      </c>
      <c r="K976" s="67" t="s">
        <v>38</v>
      </c>
      <c r="L976" s="67" t="s">
        <v>43</v>
      </c>
      <c r="M976" s="67" t="s">
        <v>42</v>
      </c>
      <c r="N976" s="67" t="s">
        <v>41</v>
      </c>
      <c r="O976" s="67" t="s">
        <v>45</v>
      </c>
      <c r="P976" s="17" t="s">
        <v>3344</v>
      </c>
      <c r="Q976" s="17" t="s">
        <v>51</v>
      </c>
      <c r="R976" s="17" t="s">
        <v>299</v>
      </c>
      <c r="S976" s="17" t="s">
        <v>61</v>
      </c>
      <c r="T976" s="17" t="s">
        <v>62</v>
      </c>
      <c r="U976" s="17" t="s">
        <v>79</v>
      </c>
      <c r="V976" s="17" t="s">
        <v>760</v>
      </c>
      <c r="W976" s="17" t="s">
        <v>4160</v>
      </c>
      <c r="X976" s="17" t="s">
        <v>4788</v>
      </c>
      <c r="Y976" s="17" t="s">
        <v>4245</v>
      </c>
      <c r="Z976" s="17" t="s">
        <v>75</v>
      </c>
      <c r="AA976" s="17" t="s">
        <v>76</v>
      </c>
      <c r="AB976" s="17" t="s">
        <v>3962</v>
      </c>
      <c r="AC976" s="17" t="s">
        <v>56</v>
      </c>
      <c r="AD976" s="17" t="s">
        <v>36</v>
      </c>
      <c r="AE976" s="17" t="s">
        <v>4070</v>
      </c>
      <c r="AF976" s="17"/>
      <c r="AG976" s="17" t="s">
        <v>761</v>
      </c>
      <c r="AH976" s="17" t="s">
        <v>762</v>
      </c>
      <c r="AI976" s="17" t="s">
        <v>121</v>
      </c>
      <c r="AJ976" s="17" t="s">
        <v>763</v>
      </c>
      <c r="AK976" s="17" t="s">
        <v>115</v>
      </c>
      <c r="AL976" s="17" t="s">
        <v>170</v>
      </c>
      <c r="AM976" s="17" t="s">
        <v>764</v>
      </c>
      <c r="AN976" s="17" t="s">
        <v>765</v>
      </c>
      <c r="AO976" s="17" t="s">
        <v>766</v>
      </c>
      <c r="AP976" s="17" t="s">
        <v>161</v>
      </c>
      <c r="AQ976" s="17">
        <v>0</v>
      </c>
      <c r="AR976" s="17">
        <v>0</v>
      </c>
      <c r="AS976" s="17"/>
    </row>
    <row r="977" spans="1:45" ht="15" customHeight="1" x14ac:dyDescent="0.15">
      <c r="A977" s="13">
        <v>976</v>
      </c>
      <c r="B977" s="69" t="s">
        <v>767</v>
      </c>
      <c r="C977" s="67" t="s">
        <v>35</v>
      </c>
      <c r="D977" s="67" t="s">
        <v>56</v>
      </c>
      <c r="E977" s="67" t="s">
        <v>56</v>
      </c>
      <c r="F977" s="67" t="s">
        <v>56</v>
      </c>
      <c r="G977" s="67" t="s">
        <v>40</v>
      </c>
      <c r="H977" s="67" t="s">
        <v>44</v>
      </c>
      <c r="I977" s="67" t="s">
        <v>37</v>
      </c>
      <c r="J977" s="67" t="s">
        <v>43</v>
      </c>
      <c r="K977" s="67" t="s">
        <v>37</v>
      </c>
      <c r="L977" s="67" t="s">
        <v>43</v>
      </c>
      <c r="M977" s="67" t="s">
        <v>120</v>
      </c>
      <c r="N977" s="67" t="s">
        <v>39</v>
      </c>
      <c r="O977" s="67"/>
      <c r="P977" s="17" t="s">
        <v>768</v>
      </c>
      <c r="Q977" s="17" t="s">
        <v>2916</v>
      </c>
      <c r="R977" s="17" t="s">
        <v>3438</v>
      </c>
      <c r="S977" s="17" t="s">
        <v>79</v>
      </c>
      <c r="T977" s="17" t="s">
        <v>4521</v>
      </c>
      <c r="U977" s="17" t="s">
        <v>57</v>
      </c>
      <c r="V977" s="17" t="s">
        <v>4503</v>
      </c>
      <c r="W977" s="17" t="s">
        <v>4157</v>
      </c>
      <c r="X977" s="17"/>
      <c r="Y977" s="17" t="s">
        <v>4241</v>
      </c>
      <c r="Z977" s="17" t="s">
        <v>75</v>
      </c>
      <c r="AA977" s="17" t="s">
        <v>76</v>
      </c>
      <c r="AB977" s="17" t="s">
        <v>3962</v>
      </c>
      <c r="AC977" s="17" t="s">
        <v>36</v>
      </c>
      <c r="AD977" s="17" t="s">
        <v>36</v>
      </c>
      <c r="AE977" s="17"/>
      <c r="AF977" s="17"/>
      <c r="AG977" s="17" t="s">
        <v>115</v>
      </c>
      <c r="AH977" s="17" t="s">
        <v>381</v>
      </c>
      <c r="AI977" s="17" t="s">
        <v>4641</v>
      </c>
      <c r="AJ977" s="17" t="s">
        <v>603</v>
      </c>
      <c r="AK977" s="17" t="s">
        <v>144</v>
      </c>
      <c r="AL977" s="17" t="s">
        <v>145</v>
      </c>
      <c r="AM977" s="17" t="s">
        <v>563</v>
      </c>
      <c r="AN977" s="17" t="s">
        <v>769</v>
      </c>
      <c r="AO977" s="17" t="s">
        <v>161</v>
      </c>
      <c r="AP977" s="17" t="s">
        <v>64</v>
      </c>
      <c r="AQ977" s="17"/>
      <c r="AR977" s="17"/>
      <c r="AS977" s="17"/>
    </row>
    <row r="978" spans="1:45" ht="15" customHeight="1" x14ac:dyDescent="0.15">
      <c r="A978" s="13">
        <v>977</v>
      </c>
      <c r="B978" s="69" t="s">
        <v>5193</v>
      </c>
      <c r="C978" s="67" t="s">
        <v>35</v>
      </c>
      <c r="D978" s="67" t="s">
        <v>36</v>
      </c>
      <c r="E978" s="67" t="s">
        <v>56</v>
      </c>
      <c r="F978" s="67" t="s">
        <v>36</v>
      </c>
      <c r="G978" s="67" t="s">
        <v>40</v>
      </c>
      <c r="H978" s="67" t="s">
        <v>44</v>
      </c>
      <c r="I978" s="67" t="s">
        <v>37</v>
      </c>
      <c r="J978" s="67" t="s">
        <v>43</v>
      </c>
      <c r="K978" s="67" t="s">
        <v>37</v>
      </c>
      <c r="L978" s="67" t="s">
        <v>43</v>
      </c>
      <c r="M978" s="67" t="s">
        <v>120</v>
      </c>
      <c r="N978" s="67" t="s">
        <v>39</v>
      </c>
      <c r="O978" s="67"/>
      <c r="P978" s="17" t="s">
        <v>768</v>
      </c>
      <c r="Q978" s="17" t="s">
        <v>2916</v>
      </c>
      <c r="R978" s="17" t="s">
        <v>3438</v>
      </c>
      <c r="S978" s="17" t="s">
        <v>79</v>
      </c>
      <c r="T978" s="17" t="s">
        <v>4521</v>
      </c>
      <c r="U978" s="17" t="s">
        <v>57</v>
      </c>
      <c r="V978" s="17" t="s">
        <v>4503</v>
      </c>
      <c r="W978" s="17" t="s">
        <v>4164</v>
      </c>
      <c r="X978" s="17" t="s">
        <v>3838</v>
      </c>
      <c r="Y978" s="17" t="s">
        <v>4241</v>
      </c>
      <c r="Z978" s="17" t="s">
        <v>75</v>
      </c>
      <c r="AA978" s="17" t="s">
        <v>76</v>
      </c>
      <c r="AB978" s="17" t="s">
        <v>3962</v>
      </c>
      <c r="AC978" s="17" t="s">
        <v>36</v>
      </c>
      <c r="AD978" s="17" t="s">
        <v>36</v>
      </c>
      <c r="AE978" s="17" t="s">
        <v>4034</v>
      </c>
      <c r="AF978" s="17"/>
      <c r="AG978" s="17" t="s">
        <v>115</v>
      </c>
      <c r="AH978" s="17" t="s">
        <v>381</v>
      </c>
      <c r="AI978" s="17" t="s">
        <v>4641</v>
      </c>
      <c r="AJ978" s="17" t="s">
        <v>603</v>
      </c>
      <c r="AK978" s="17" t="s">
        <v>144</v>
      </c>
      <c r="AL978" s="17" t="s">
        <v>145</v>
      </c>
      <c r="AM978" s="17" t="s">
        <v>563</v>
      </c>
      <c r="AN978" s="17" t="s">
        <v>769</v>
      </c>
      <c r="AO978" s="17" t="s">
        <v>161</v>
      </c>
      <c r="AP978" s="17" t="s">
        <v>64</v>
      </c>
      <c r="AQ978" s="17"/>
      <c r="AR978" s="17"/>
      <c r="AS978" s="17"/>
    </row>
    <row r="979" spans="1:45" ht="15" customHeight="1" x14ac:dyDescent="0.15">
      <c r="A979" s="13">
        <v>978</v>
      </c>
      <c r="B979" s="69" t="s">
        <v>3837</v>
      </c>
      <c r="C979" s="67" t="s">
        <v>35</v>
      </c>
      <c r="D979" s="67" t="s">
        <v>36</v>
      </c>
      <c r="E979" s="67" t="s">
        <v>56</v>
      </c>
      <c r="F979" s="67" t="s">
        <v>36</v>
      </c>
      <c r="G979" s="67" t="s">
        <v>40</v>
      </c>
      <c r="H979" s="67" t="s">
        <v>44</v>
      </c>
      <c r="I979" s="67" t="s">
        <v>37</v>
      </c>
      <c r="J979" s="67" t="s">
        <v>43</v>
      </c>
      <c r="K979" s="67" t="s">
        <v>37</v>
      </c>
      <c r="L979" s="67" t="s">
        <v>43</v>
      </c>
      <c r="M979" s="67" t="s">
        <v>120</v>
      </c>
      <c r="N979" s="67" t="s">
        <v>39</v>
      </c>
      <c r="O979" s="67"/>
      <c r="P979" s="17" t="s">
        <v>768</v>
      </c>
      <c r="Q979" s="17" t="s">
        <v>2916</v>
      </c>
      <c r="R979" s="17" t="s">
        <v>3438</v>
      </c>
      <c r="S979" s="17" t="s">
        <v>79</v>
      </c>
      <c r="T979" s="17" t="s">
        <v>4521</v>
      </c>
      <c r="U979" s="17" t="s">
        <v>57</v>
      </c>
      <c r="V979" s="17" t="s">
        <v>4503</v>
      </c>
      <c r="W979" s="17" t="s">
        <v>4164</v>
      </c>
      <c r="X979" s="17" t="s">
        <v>3838</v>
      </c>
      <c r="Y979" s="17" t="s">
        <v>4241</v>
      </c>
      <c r="Z979" s="17" t="s">
        <v>75</v>
      </c>
      <c r="AA979" s="17" t="s">
        <v>76</v>
      </c>
      <c r="AB979" s="17" t="s">
        <v>3962</v>
      </c>
      <c r="AC979" s="17" t="s">
        <v>36</v>
      </c>
      <c r="AD979" s="17" t="s">
        <v>36</v>
      </c>
      <c r="AE979" s="17" t="s">
        <v>4034</v>
      </c>
      <c r="AF979" s="17"/>
      <c r="AG979" s="17" t="s">
        <v>115</v>
      </c>
      <c r="AH979" s="17" t="s">
        <v>381</v>
      </c>
      <c r="AI979" s="17" t="s">
        <v>4641</v>
      </c>
      <c r="AJ979" s="17" t="s">
        <v>603</v>
      </c>
      <c r="AK979" s="17" t="s">
        <v>144</v>
      </c>
      <c r="AL979" s="17" t="s">
        <v>145</v>
      </c>
      <c r="AM979" s="17" t="s">
        <v>563</v>
      </c>
      <c r="AN979" s="17" t="s">
        <v>769</v>
      </c>
      <c r="AO979" s="17" t="s">
        <v>161</v>
      </c>
      <c r="AP979" s="17" t="s">
        <v>64</v>
      </c>
      <c r="AQ979" s="17"/>
      <c r="AR979" s="17"/>
      <c r="AS979" s="17"/>
    </row>
    <row r="980" spans="1:45" ht="15" customHeight="1" x14ac:dyDescent="0.15">
      <c r="A980" s="13">
        <v>979</v>
      </c>
      <c r="B980" s="69" t="s">
        <v>770</v>
      </c>
      <c r="C980" s="67" t="s">
        <v>35</v>
      </c>
      <c r="D980" s="67" t="s">
        <v>36</v>
      </c>
      <c r="E980" s="67" t="s">
        <v>36</v>
      </c>
      <c r="F980" s="67" t="s">
        <v>36</v>
      </c>
      <c r="G980" s="67" t="s">
        <v>40</v>
      </c>
      <c r="H980" s="67" t="s">
        <v>37</v>
      </c>
      <c r="I980" s="67" t="s">
        <v>41</v>
      </c>
      <c r="J980" s="67" t="s">
        <v>40</v>
      </c>
      <c r="K980" s="67" t="s">
        <v>67</v>
      </c>
      <c r="L980" s="67" t="s">
        <v>43</v>
      </c>
      <c r="M980" s="67" t="s">
        <v>41</v>
      </c>
      <c r="N980" s="67" t="s">
        <v>41</v>
      </c>
      <c r="O980" s="67"/>
      <c r="P980" s="17" t="s">
        <v>4657</v>
      </c>
      <c r="Q980" s="17" t="s">
        <v>79</v>
      </c>
      <c r="R980" s="17" t="s">
        <v>669</v>
      </c>
      <c r="S980" s="17" t="s">
        <v>115</v>
      </c>
      <c r="T980" s="17" t="s">
        <v>381</v>
      </c>
      <c r="U980" s="17" t="s">
        <v>562</v>
      </c>
      <c r="V980" s="17" t="s">
        <v>79</v>
      </c>
      <c r="W980" s="17"/>
      <c r="X980" s="17"/>
      <c r="Y980" s="17" t="s">
        <v>4282</v>
      </c>
      <c r="Z980" s="17" t="s">
        <v>75</v>
      </c>
      <c r="AA980" s="17" t="s">
        <v>76</v>
      </c>
      <c r="AB980" s="17" t="s">
        <v>3962</v>
      </c>
      <c r="AC980" s="17" t="s">
        <v>56</v>
      </c>
      <c r="AD980" s="17" t="s">
        <v>56</v>
      </c>
      <c r="AE980" s="17"/>
      <c r="AF980" s="17"/>
      <c r="AG980" s="17" t="s">
        <v>131</v>
      </c>
      <c r="AH980" s="17" t="s">
        <v>95</v>
      </c>
      <c r="AI980" s="17" t="s">
        <v>57</v>
      </c>
      <c r="AJ980" s="17" t="s">
        <v>4390</v>
      </c>
      <c r="AK980" s="17" t="s">
        <v>3346</v>
      </c>
      <c r="AL980" s="17" t="s">
        <v>644</v>
      </c>
      <c r="AM980" s="17" t="s">
        <v>115</v>
      </c>
      <c r="AN980" s="17" t="s">
        <v>493</v>
      </c>
      <c r="AO980" s="17" t="s">
        <v>161</v>
      </c>
      <c r="AP980" s="17" t="s">
        <v>209</v>
      </c>
      <c r="AQ980" s="17"/>
      <c r="AR980" s="17"/>
      <c r="AS980" s="17"/>
    </row>
    <row r="981" spans="1:45" ht="15" customHeight="1" x14ac:dyDescent="0.15">
      <c r="A981" s="13">
        <v>980</v>
      </c>
      <c r="B981" s="69" t="s">
        <v>5288</v>
      </c>
      <c r="C981" s="67" t="s">
        <v>35</v>
      </c>
      <c r="D981" s="67" t="s">
        <v>36</v>
      </c>
      <c r="E981" s="67" t="s">
        <v>36</v>
      </c>
      <c r="F981" s="67" t="s">
        <v>36</v>
      </c>
      <c r="G981" s="67" t="s">
        <v>41</v>
      </c>
      <c r="H981" s="67" t="s">
        <v>43</v>
      </c>
      <c r="I981" s="67" t="s">
        <v>38</v>
      </c>
      <c r="J981" s="67" t="s">
        <v>43</v>
      </c>
      <c r="K981" s="67" t="s">
        <v>88</v>
      </c>
      <c r="L981" s="67" t="s">
        <v>39</v>
      </c>
      <c r="M981" s="67" t="s">
        <v>41</v>
      </c>
      <c r="N981" s="67" t="s">
        <v>88</v>
      </c>
      <c r="O981" s="67">
        <v>0</v>
      </c>
      <c r="P981" s="17" t="s">
        <v>406</v>
      </c>
      <c r="Q981" s="17" t="s">
        <v>1150</v>
      </c>
      <c r="R981" s="17" t="s">
        <v>1151</v>
      </c>
      <c r="S981" s="17" t="s">
        <v>1152</v>
      </c>
      <c r="T981" s="17" t="s">
        <v>646</v>
      </c>
      <c r="U981" s="17" t="s">
        <v>294</v>
      </c>
      <c r="V981" s="17" t="s">
        <v>281</v>
      </c>
      <c r="W981" s="17">
        <v>0</v>
      </c>
      <c r="X981" s="17" t="s">
        <v>5289</v>
      </c>
      <c r="Y981" s="17" t="s">
        <v>4248</v>
      </c>
      <c r="Z981" s="17" t="s">
        <v>75</v>
      </c>
      <c r="AA981" s="17" t="s">
        <v>76</v>
      </c>
      <c r="AB981" s="17" t="s">
        <v>126</v>
      </c>
      <c r="AC981" s="17" t="s">
        <v>36</v>
      </c>
      <c r="AD981" s="17" t="s">
        <v>36</v>
      </c>
      <c r="AE981" s="17"/>
      <c r="AF981" s="17"/>
      <c r="AG981" s="17" t="s">
        <v>4804</v>
      </c>
      <c r="AH981" s="17" t="s">
        <v>3767</v>
      </c>
      <c r="AI981" s="17" t="s">
        <v>361</v>
      </c>
      <c r="AJ981" s="17" t="s">
        <v>364</v>
      </c>
      <c r="AK981" s="17" t="s">
        <v>132</v>
      </c>
      <c r="AL981" s="17" t="s">
        <v>5290</v>
      </c>
      <c r="AM981" s="17" t="s">
        <v>361</v>
      </c>
      <c r="AN981" s="17" t="s">
        <v>489</v>
      </c>
      <c r="AO981" s="17" t="s">
        <v>1153</v>
      </c>
      <c r="AP981" s="17">
        <v>0</v>
      </c>
      <c r="AQ981" s="17">
        <v>0</v>
      </c>
      <c r="AR981" s="17">
        <v>0</v>
      </c>
      <c r="AS981" s="17"/>
    </row>
    <row r="982" spans="1:45" ht="15" customHeight="1" x14ac:dyDescent="0.15">
      <c r="A982" s="13">
        <v>981</v>
      </c>
      <c r="B982" s="69" t="s">
        <v>4983</v>
      </c>
      <c r="C982" s="67" t="s">
        <v>35</v>
      </c>
      <c r="D982" s="67" t="s">
        <v>36</v>
      </c>
      <c r="E982" s="67" t="s">
        <v>56</v>
      </c>
      <c r="F982" s="67" t="s">
        <v>36</v>
      </c>
      <c r="G982" s="67" t="s">
        <v>42</v>
      </c>
      <c r="H982" s="67" t="s">
        <v>88</v>
      </c>
      <c r="I982" s="67" t="s">
        <v>87</v>
      </c>
      <c r="J982" s="67" t="s">
        <v>39</v>
      </c>
      <c r="K982" s="67" t="s">
        <v>43</v>
      </c>
      <c r="L982" s="67" t="s">
        <v>41</v>
      </c>
      <c r="M982" s="67" t="s">
        <v>41</v>
      </c>
      <c r="N982" s="67" t="s">
        <v>136</v>
      </c>
      <c r="O982" s="67">
        <v>0</v>
      </c>
      <c r="P982" s="17" t="s">
        <v>591</v>
      </c>
      <c r="Q982" s="17" t="s">
        <v>880</v>
      </c>
      <c r="R982" s="17" t="s">
        <v>112</v>
      </c>
      <c r="S982" s="17" t="s">
        <v>4881</v>
      </c>
      <c r="T982" s="17" t="s">
        <v>3767</v>
      </c>
      <c r="U982" s="17" t="s">
        <v>279</v>
      </c>
      <c r="V982" s="17" t="s">
        <v>3169</v>
      </c>
      <c r="W982" s="17">
        <v>0</v>
      </c>
      <c r="X982" s="17" t="s">
        <v>4995</v>
      </c>
      <c r="Y982" s="17" t="s">
        <v>4359</v>
      </c>
      <c r="Z982" s="17" t="s">
        <v>96</v>
      </c>
      <c r="AA982" s="17" t="s">
        <v>76</v>
      </c>
      <c r="AB982" s="17" t="s">
        <v>126</v>
      </c>
      <c r="AC982" s="17" t="s">
        <v>56</v>
      </c>
      <c r="AD982" s="17" t="s">
        <v>36</v>
      </c>
      <c r="AE982" s="17"/>
      <c r="AF982" s="17"/>
      <c r="AG982" s="17" t="s">
        <v>4996</v>
      </c>
      <c r="AH982" s="17" t="s">
        <v>4946</v>
      </c>
      <c r="AI982" s="17" t="s">
        <v>4806</v>
      </c>
      <c r="AJ982" s="17" t="s">
        <v>3079</v>
      </c>
      <c r="AK982" s="17" t="s">
        <v>4646</v>
      </c>
      <c r="AL982" s="17" t="s">
        <v>923</v>
      </c>
      <c r="AM982" s="17" t="s">
        <v>4997</v>
      </c>
      <c r="AN982" s="17" t="s">
        <v>3104</v>
      </c>
      <c r="AO982" s="13" t="s">
        <v>418</v>
      </c>
      <c r="AP982" s="17">
        <v>0</v>
      </c>
      <c r="AQ982" s="17"/>
      <c r="AR982" s="17"/>
      <c r="AS982" s="17"/>
    </row>
    <row r="983" spans="1:45" ht="15" customHeight="1" x14ac:dyDescent="0.15">
      <c r="A983" s="13">
        <v>982</v>
      </c>
      <c r="B983" s="69" t="s">
        <v>2977</v>
      </c>
      <c r="C983" s="67" t="s">
        <v>35</v>
      </c>
      <c r="D983" s="67" t="s">
        <v>36</v>
      </c>
      <c r="E983" s="67" t="s">
        <v>56</v>
      </c>
      <c r="F983" s="67" t="s">
        <v>36</v>
      </c>
      <c r="G983" s="67" t="s">
        <v>37</v>
      </c>
      <c r="H983" s="67" t="s">
        <v>41</v>
      </c>
      <c r="I983" s="67" t="s">
        <v>44</v>
      </c>
      <c r="J983" s="67" t="s">
        <v>68</v>
      </c>
      <c r="K983" s="67" t="s">
        <v>44</v>
      </c>
      <c r="L983" s="67" t="s">
        <v>42</v>
      </c>
      <c r="M983" s="67" t="s">
        <v>200</v>
      </c>
      <c r="N983" s="67" t="s">
        <v>37</v>
      </c>
      <c r="O983" s="67"/>
      <c r="P983" s="17" t="s">
        <v>3153</v>
      </c>
      <c r="Q983" s="17" t="s">
        <v>49</v>
      </c>
      <c r="R983" s="17" t="s">
        <v>609</v>
      </c>
      <c r="S983" s="17" t="s">
        <v>57</v>
      </c>
      <c r="T983" s="17" t="s">
        <v>196</v>
      </c>
      <c r="U983" s="17" t="s">
        <v>3345</v>
      </c>
      <c r="V983" s="17" t="s">
        <v>225</v>
      </c>
      <c r="W983" s="17" t="s">
        <v>4157</v>
      </c>
      <c r="X983" s="17" t="s">
        <v>3558</v>
      </c>
      <c r="Y983" s="17" t="s">
        <v>4308</v>
      </c>
      <c r="Z983" s="17" t="s">
        <v>53</v>
      </c>
      <c r="AA983" s="17" t="s">
        <v>76</v>
      </c>
      <c r="AB983" s="17" t="s">
        <v>55</v>
      </c>
      <c r="AC983" s="17" t="s">
        <v>36</v>
      </c>
      <c r="AD983" s="17" t="s">
        <v>56</v>
      </c>
      <c r="AE983" s="17"/>
      <c r="AF983" s="17"/>
      <c r="AG983" s="17" t="s">
        <v>144</v>
      </c>
      <c r="AH983" s="17" t="s">
        <v>189</v>
      </c>
      <c r="AI983" s="17" t="s">
        <v>429</v>
      </c>
      <c r="AJ983" s="17" t="s">
        <v>996</v>
      </c>
      <c r="AK983" s="17" t="s">
        <v>81</v>
      </c>
      <c r="AL983" s="17" t="s">
        <v>741</v>
      </c>
      <c r="AM983" s="17" t="s">
        <v>626</v>
      </c>
      <c r="AN983" s="17" t="s">
        <v>408</v>
      </c>
      <c r="AO983" s="17" t="s">
        <v>64</v>
      </c>
      <c r="AP983" s="17" t="s">
        <v>349</v>
      </c>
      <c r="AQ983" s="17"/>
      <c r="AR983" s="17"/>
      <c r="AS983" s="17"/>
    </row>
    <row r="984" spans="1:45" ht="15" customHeight="1" x14ac:dyDescent="0.15">
      <c r="A984" s="13">
        <v>983</v>
      </c>
      <c r="B984" s="69" t="s">
        <v>4399</v>
      </c>
      <c r="C984" s="67" t="s">
        <v>35</v>
      </c>
      <c r="D984" s="67" t="s">
        <v>36</v>
      </c>
      <c r="E984" s="67" t="s">
        <v>56</v>
      </c>
      <c r="F984" s="67" t="s">
        <v>36</v>
      </c>
      <c r="G984" s="67" t="s">
        <v>37</v>
      </c>
      <c r="H984" s="67" t="s">
        <v>41</v>
      </c>
      <c r="I984" s="67" t="s">
        <v>44</v>
      </c>
      <c r="J984" s="67" t="s">
        <v>68</v>
      </c>
      <c r="K984" s="67" t="s">
        <v>44</v>
      </c>
      <c r="L984" s="67" t="s">
        <v>42</v>
      </c>
      <c r="M984" s="67" t="s">
        <v>200</v>
      </c>
      <c r="N984" s="67" t="s">
        <v>37</v>
      </c>
      <c r="O984" s="67"/>
      <c r="P984" s="17" t="s">
        <v>3153</v>
      </c>
      <c r="Q984" s="17" t="s">
        <v>49</v>
      </c>
      <c r="R984" s="17" t="s">
        <v>609</v>
      </c>
      <c r="S984" s="17" t="s">
        <v>57</v>
      </c>
      <c r="T984" s="17" t="s">
        <v>196</v>
      </c>
      <c r="U984" s="17" t="s">
        <v>3345</v>
      </c>
      <c r="V984" s="17" t="s">
        <v>225</v>
      </c>
      <c r="W984" s="17" t="s">
        <v>4160</v>
      </c>
      <c r="X984" s="17" t="s">
        <v>4400</v>
      </c>
      <c r="Y984" s="17" t="s">
        <v>4308</v>
      </c>
      <c r="Z984" s="17" t="s">
        <v>53</v>
      </c>
      <c r="AA984" s="17" t="s">
        <v>76</v>
      </c>
      <c r="AB984" s="17" t="s">
        <v>55</v>
      </c>
      <c r="AC984" s="17" t="s">
        <v>36</v>
      </c>
      <c r="AD984" s="17" t="s">
        <v>36</v>
      </c>
      <c r="AE984" s="17" t="s">
        <v>4008</v>
      </c>
      <c r="AF984" s="17"/>
      <c r="AG984" s="17" t="s">
        <v>144</v>
      </c>
      <c r="AH984" s="17" t="s">
        <v>189</v>
      </c>
      <c r="AI984" s="17" t="s">
        <v>429</v>
      </c>
      <c r="AJ984" s="17" t="s">
        <v>996</v>
      </c>
      <c r="AK984" s="17" t="s">
        <v>81</v>
      </c>
      <c r="AL984" s="17" t="s">
        <v>741</v>
      </c>
      <c r="AM984" s="17" t="s">
        <v>626</v>
      </c>
      <c r="AN984" s="17" t="s">
        <v>408</v>
      </c>
      <c r="AO984" s="17" t="s">
        <v>64</v>
      </c>
      <c r="AP984" s="17" t="s">
        <v>349</v>
      </c>
      <c r="AQ984" s="17"/>
      <c r="AR984" s="17"/>
      <c r="AS984" s="17"/>
    </row>
    <row r="985" spans="1:45" ht="15" customHeight="1" x14ac:dyDescent="0.15">
      <c r="A985" s="13">
        <v>984</v>
      </c>
      <c r="B985" s="69" t="s">
        <v>771</v>
      </c>
      <c r="C985" s="67" t="s">
        <v>35</v>
      </c>
      <c r="D985" s="67" t="s">
        <v>36</v>
      </c>
      <c r="E985" s="67" t="s">
        <v>36</v>
      </c>
      <c r="F985" s="67" t="s">
        <v>36</v>
      </c>
      <c r="G985" s="67" t="s">
        <v>38</v>
      </c>
      <c r="H985" s="67" t="s">
        <v>120</v>
      </c>
      <c r="I985" s="67" t="s">
        <v>37</v>
      </c>
      <c r="J985" s="67" t="s">
        <v>87</v>
      </c>
      <c r="K985" s="67" t="s">
        <v>43</v>
      </c>
      <c r="L985" s="67" t="s">
        <v>42</v>
      </c>
      <c r="M985" s="67" t="s">
        <v>43</v>
      </c>
      <c r="N985" s="67" t="s">
        <v>41</v>
      </c>
      <c r="O985" s="67" t="s">
        <v>45</v>
      </c>
      <c r="P985" s="17" t="s">
        <v>613</v>
      </c>
      <c r="Q985" s="17" t="s">
        <v>615</v>
      </c>
      <c r="R985" s="17" t="s">
        <v>616</v>
      </c>
      <c r="S985" s="17" t="s">
        <v>410</v>
      </c>
      <c r="T985" s="17" t="s">
        <v>617</v>
      </c>
      <c r="U985" s="17" t="s">
        <v>618</v>
      </c>
      <c r="V985" s="17" t="s">
        <v>397</v>
      </c>
      <c r="W985" s="17"/>
      <c r="X985" s="17"/>
      <c r="Y985" s="17" t="s">
        <v>4309</v>
      </c>
      <c r="Z985" s="17" t="s">
        <v>75</v>
      </c>
      <c r="AA985" s="17" t="s">
        <v>76</v>
      </c>
      <c r="AB985" s="17" t="s">
        <v>126</v>
      </c>
      <c r="AC985" s="17" t="s">
        <v>56</v>
      </c>
      <c r="AD985" s="17" t="s">
        <v>66</v>
      </c>
      <c r="AE985" s="17"/>
      <c r="AF985" s="17"/>
      <c r="AG985" s="17" t="s">
        <v>415</v>
      </c>
      <c r="AH985" s="17" t="s">
        <v>772</v>
      </c>
      <c r="AI985" s="17" t="s">
        <v>363</v>
      </c>
      <c r="AJ985" s="17" t="s">
        <v>773</v>
      </c>
      <c r="AK985" s="17" t="s">
        <v>411</v>
      </c>
      <c r="AL985" s="17" t="s">
        <v>774</v>
      </c>
      <c r="AM985" s="17" t="s">
        <v>496</v>
      </c>
      <c r="AN985" s="17" t="s">
        <v>775</v>
      </c>
      <c r="AO985" s="17" t="s">
        <v>621</v>
      </c>
      <c r="AP985" s="17" t="s">
        <v>806</v>
      </c>
      <c r="AQ985" s="17"/>
      <c r="AR985" s="17"/>
      <c r="AS985" s="17"/>
    </row>
    <row r="986" spans="1:45" ht="15" customHeight="1" x14ac:dyDescent="0.15">
      <c r="A986" s="13">
        <v>985</v>
      </c>
      <c r="B986" s="69" t="s">
        <v>776</v>
      </c>
      <c r="C986" s="67" t="s">
        <v>35</v>
      </c>
      <c r="D986" s="67" t="s">
        <v>36</v>
      </c>
      <c r="E986" s="67" t="s">
        <v>36</v>
      </c>
      <c r="F986" s="67" t="s">
        <v>36</v>
      </c>
      <c r="G986" s="67" t="s">
        <v>38</v>
      </c>
      <c r="H986" s="67" t="s">
        <v>120</v>
      </c>
      <c r="I986" s="67" t="s">
        <v>37</v>
      </c>
      <c r="J986" s="67" t="s">
        <v>87</v>
      </c>
      <c r="K986" s="67" t="s">
        <v>43</v>
      </c>
      <c r="L986" s="67" t="s">
        <v>42</v>
      </c>
      <c r="M986" s="67" t="s">
        <v>43</v>
      </c>
      <c r="N986" s="67" t="s">
        <v>41</v>
      </c>
      <c r="O986" s="67" t="s">
        <v>45</v>
      </c>
      <c r="P986" s="17" t="s">
        <v>613</v>
      </c>
      <c r="Q986" s="17" t="s">
        <v>615</v>
      </c>
      <c r="R986" s="17" t="s">
        <v>616</v>
      </c>
      <c r="S986" s="17" t="s">
        <v>410</v>
      </c>
      <c r="T986" s="17" t="s">
        <v>617</v>
      </c>
      <c r="U986" s="17" t="s">
        <v>618</v>
      </c>
      <c r="V986" s="17" t="s">
        <v>397</v>
      </c>
      <c r="W986" s="17"/>
      <c r="X986" s="17" t="s">
        <v>3559</v>
      </c>
      <c r="Y986" s="17" t="s">
        <v>4309</v>
      </c>
      <c r="Z986" s="17" t="s">
        <v>75</v>
      </c>
      <c r="AA986" s="17" t="s">
        <v>76</v>
      </c>
      <c r="AB986" s="17" t="s">
        <v>126</v>
      </c>
      <c r="AC986" s="17" t="s">
        <v>56</v>
      </c>
      <c r="AD986" s="17" t="s">
        <v>66</v>
      </c>
      <c r="AE986" s="17" t="s">
        <v>4029</v>
      </c>
      <c r="AF986" s="17"/>
      <c r="AG986" s="17" t="s">
        <v>415</v>
      </c>
      <c r="AH986" s="17" t="s">
        <v>772</v>
      </c>
      <c r="AI986" s="17" t="s">
        <v>363</v>
      </c>
      <c r="AJ986" s="17" t="s">
        <v>773</v>
      </c>
      <c r="AK986" s="17" t="s">
        <v>411</v>
      </c>
      <c r="AL986" s="17" t="s">
        <v>774</v>
      </c>
      <c r="AM986" s="17" t="s">
        <v>496</v>
      </c>
      <c r="AN986" s="17" t="s">
        <v>775</v>
      </c>
      <c r="AO986" s="17" t="s">
        <v>621</v>
      </c>
      <c r="AP986" s="17" t="s">
        <v>806</v>
      </c>
      <c r="AQ986" s="17">
        <v>0</v>
      </c>
      <c r="AR986" s="17">
        <v>0</v>
      </c>
      <c r="AS986" s="17"/>
    </row>
    <row r="987" spans="1:45" ht="15" customHeight="1" x14ac:dyDescent="0.15">
      <c r="A987" s="13">
        <v>986</v>
      </c>
      <c r="B987" s="69" t="s">
        <v>777</v>
      </c>
      <c r="C987" s="67" t="s">
        <v>35</v>
      </c>
      <c r="D987" s="67" t="s">
        <v>36</v>
      </c>
      <c r="E987" s="67" t="s">
        <v>36</v>
      </c>
      <c r="F987" s="67" t="s">
        <v>36</v>
      </c>
      <c r="G987" s="67" t="s">
        <v>38</v>
      </c>
      <c r="H987" s="67" t="s">
        <v>120</v>
      </c>
      <c r="I987" s="67" t="s">
        <v>37</v>
      </c>
      <c r="J987" s="67" t="s">
        <v>87</v>
      </c>
      <c r="K987" s="67" t="s">
        <v>43</v>
      </c>
      <c r="L987" s="67" t="s">
        <v>42</v>
      </c>
      <c r="M987" s="67" t="s">
        <v>43</v>
      </c>
      <c r="N987" s="67" t="s">
        <v>41</v>
      </c>
      <c r="O987" s="67" t="s">
        <v>45</v>
      </c>
      <c r="P987" s="17" t="s">
        <v>613</v>
      </c>
      <c r="Q987" s="17" t="s">
        <v>615</v>
      </c>
      <c r="R987" s="17" t="s">
        <v>616</v>
      </c>
      <c r="S987" s="17" t="s">
        <v>410</v>
      </c>
      <c r="T987" s="17" t="s">
        <v>617</v>
      </c>
      <c r="U987" s="17" t="s">
        <v>618</v>
      </c>
      <c r="V987" s="17" t="s">
        <v>397</v>
      </c>
      <c r="W987" s="17" t="s">
        <v>4157</v>
      </c>
      <c r="X987" s="17" t="s">
        <v>3560</v>
      </c>
      <c r="Y987" s="17" t="s">
        <v>4309</v>
      </c>
      <c r="Z987" s="17" t="s">
        <v>75</v>
      </c>
      <c r="AA987" s="17" t="s">
        <v>76</v>
      </c>
      <c r="AB987" s="17" t="s">
        <v>126</v>
      </c>
      <c r="AC987" s="17" t="s">
        <v>56</v>
      </c>
      <c r="AD987" s="17" t="s">
        <v>66</v>
      </c>
      <c r="AE987" s="17" t="s">
        <v>4025</v>
      </c>
      <c r="AF987" s="17"/>
      <c r="AG987" s="17" t="s">
        <v>415</v>
      </c>
      <c r="AH987" s="17" t="s">
        <v>772</v>
      </c>
      <c r="AI987" s="17" t="s">
        <v>363</v>
      </c>
      <c r="AJ987" s="17" t="s">
        <v>773</v>
      </c>
      <c r="AK987" s="17" t="s">
        <v>411</v>
      </c>
      <c r="AL987" s="17" t="s">
        <v>774</v>
      </c>
      <c r="AM987" s="17" t="s">
        <v>496</v>
      </c>
      <c r="AN987" s="17" t="s">
        <v>775</v>
      </c>
      <c r="AO987" s="17" t="s">
        <v>621</v>
      </c>
      <c r="AP987" s="17" t="s">
        <v>806</v>
      </c>
      <c r="AQ987" s="17"/>
      <c r="AR987" s="17"/>
      <c r="AS987" s="17"/>
    </row>
    <row r="988" spans="1:45" ht="15" customHeight="1" x14ac:dyDescent="0.15">
      <c r="A988" s="13">
        <v>987</v>
      </c>
      <c r="B988" s="69" t="s">
        <v>4508</v>
      </c>
      <c r="C988" s="67" t="s">
        <v>35</v>
      </c>
      <c r="D988" s="67" t="s">
        <v>36</v>
      </c>
      <c r="E988" s="67" t="s">
        <v>36</v>
      </c>
      <c r="F988" s="67" t="s">
        <v>56</v>
      </c>
      <c r="G988" s="67" t="s">
        <v>38</v>
      </c>
      <c r="H988" s="67" t="s">
        <v>120</v>
      </c>
      <c r="I988" s="67" t="s">
        <v>37</v>
      </c>
      <c r="J988" s="67" t="s">
        <v>87</v>
      </c>
      <c r="K988" s="67" t="s">
        <v>43</v>
      </c>
      <c r="L988" s="67" t="s">
        <v>42</v>
      </c>
      <c r="M988" s="67" t="s">
        <v>43</v>
      </c>
      <c r="N988" s="67" t="s">
        <v>41</v>
      </c>
      <c r="O988" s="67" t="s">
        <v>45</v>
      </c>
      <c r="P988" s="17" t="s">
        <v>613</v>
      </c>
      <c r="Q988" s="17" t="s">
        <v>615</v>
      </c>
      <c r="R988" s="17" t="s">
        <v>616</v>
      </c>
      <c r="S988" s="17" t="s">
        <v>410</v>
      </c>
      <c r="T988" s="17" t="s">
        <v>617</v>
      </c>
      <c r="U988" s="17" t="s">
        <v>618</v>
      </c>
      <c r="V988" s="17" t="s">
        <v>397</v>
      </c>
      <c r="W988" s="17" t="s">
        <v>4160</v>
      </c>
      <c r="X988" s="17" t="s">
        <v>4509</v>
      </c>
      <c r="Y988" s="17" t="s">
        <v>4249</v>
      </c>
      <c r="Z988" s="17" t="s">
        <v>75</v>
      </c>
      <c r="AA988" s="17" t="s">
        <v>76</v>
      </c>
      <c r="AB988" s="17" t="s">
        <v>126</v>
      </c>
      <c r="AC988" s="17" t="s">
        <v>36</v>
      </c>
      <c r="AD988" s="17" t="s">
        <v>66</v>
      </c>
      <c r="AE988" s="17" t="s">
        <v>4070</v>
      </c>
      <c r="AF988" s="17"/>
      <c r="AG988" s="17" t="s">
        <v>415</v>
      </c>
      <c r="AH988" s="17" t="s">
        <v>772</v>
      </c>
      <c r="AI988" s="17" t="s">
        <v>363</v>
      </c>
      <c r="AJ988" s="17" t="s">
        <v>773</v>
      </c>
      <c r="AK988" s="17" t="s">
        <v>411</v>
      </c>
      <c r="AL988" s="17" t="s">
        <v>774</v>
      </c>
      <c r="AM988" s="17" t="s">
        <v>496</v>
      </c>
      <c r="AN988" s="17" t="s">
        <v>775</v>
      </c>
      <c r="AO988" s="17" t="s">
        <v>621</v>
      </c>
      <c r="AP988" s="17" t="s">
        <v>806</v>
      </c>
      <c r="AQ988" s="17"/>
      <c r="AR988" s="17"/>
      <c r="AS988" s="17"/>
    </row>
    <row r="989" spans="1:45" ht="15" customHeight="1" x14ac:dyDescent="0.15">
      <c r="A989" s="13">
        <v>988</v>
      </c>
      <c r="B989" s="69" t="s">
        <v>3371</v>
      </c>
      <c r="C989" s="67" t="s">
        <v>35</v>
      </c>
      <c r="D989" s="67" t="s">
        <v>36</v>
      </c>
      <c r="E989" s="67" t="s">
        <v>36</v>
      </c>
      <c r="F989" s="67" t="s">
        <v>36</v>
      </c>
      <c r="G989" s="67" t="s">
        <v>38</v>
      </c>
      <c r="H989" s="67" t="s">
        <v>120</v>
      </c>
      <c r="I989" s="67" t="s">
        <v>37</v>
      </c>
      <c r="J989" s="67" t="s">
        <v>87</v>
      </c>
      <c r="K989" s="67" t="s">
        <v>43</v>
      </c>
      <c r="L989" s="67" t="s">
        <v>42</v>
      </c>
      <c r="M989" s="67" t="s">
        <v>43</v>
      </c>
      <c r="N989" s="67" t="s">
        <v>41</v>
      </c>
      <c r="O989" s="67" t="s">
        <v>45</v>
      </c>
      <c r="P989" s="17" t="s">
        <v>613</v>
      </c>
      <c r="Q989" s="17" t="s">
        <v>615</v>
      </c>
      <c r="R989" s="17" t="s">
        <v>616</v>
      </c>
      <c r="S989" s="17" t="s">
        <v>410</v>
      </c>
      <c r="T989" s="17" t="s">
        <v>617</v>
      </c>
      <c r="U989" s="17" t="s">
        <v>618</v>
      </c>
      <c r="V989" s="17" t="s">
        <v>397</v>
      </c>
      <c r="W989" s="17" t="s">
        <v>4160</v>
      </c>
      <c r="X989" s="17" t="s">
        <v>3561</v>
      </c>
      <c r="Y989" s="17" t="s">
        <v>4309</v>
      </c>
      <c r="Z989" s="17" t="s">
        <v>75</v>
      </c>
      <c r="AA989" s="17" t="s">
        <v>76</v>
      </c>
      <c r="AB989" s="17" t="s">
        <v>126</v>
      </c>
      <c r="AC989" s="17" t="s">
        <v>36</v>
      </c>
      <c r="AD989" s="17" t="s">
        <v>66</v>
      </c>
      <c r="AE989" s="17" t="s">
        <v>4008</v>
      </c>
      <c r="AF989" s="17"/>
      <c r="AG989" s="17" t="s">
        <v>415</v>
      </c>
      <c r="AH989" s="17" t="s">
        <v>772</v>
      </c>
      <c r="AI989" s="17" t="s">
        <v>363</v>
      </c>
      <c r="AJ989" s="17" t="s">
        <v>773</v>
      </c>
      <c r="AK989" s="17" t="s">
        <v>411</v>
      </c>
      <c r="AL989" s="17" t="s">
        <v>774</v>
      </c>
      <c r="AM989" s="17" t="s">
        <v>496</v>
      </c>
      <c r="AN989" s="17" t="s">
        <v>775</v>
      </c>
      <c r="AO989" s="17" t="s">
        <v>621</v>
      </c>
      <c r="AP989" s="17" t="s">
        <v>806</v>
      </c>
      <c r="AQ989" s="17"/>
      <c r="AR989" s="17"/>
      <c r="AS989" s="17"/>
    </row>
    <row r="990" spans="1:45" ht="15" customHeight="1" x14ac:dyDescent="0.15">
      <c r="A990" s="13">
        <v>989</v>
      </c>
      <c r="B990" s="69" t="s">
        <v>5022</v>
      </c>
      <c r="C990" s="8" t="s">
        <v>35</v>
      </c>
      <c r="D990" s="67" t="s">
        <v>36</v>
      </c>
      <c r="E990" s="67" t="s">
        <v>36</v>
      </c>
      <c r="F990" s="67" t="s">
        <v>56</v>
      </c>
      <c r="G990" s="67" t="s">
        <v>38</v>
      </c>
      <c r="H990" s="67" t="s">
        <v>120</v>
      </c>
      <c r="I990" s="67" t="s">
        <v>37</v>
      </c>
      <c r="J990" s="67" t="s">
        <v>87</v>
      </c>
      <c r="K990" s="67" t="s">
        <v>43</v>
      </c>
      <c r="L990" s="67" t="s">
        <v>42</v>
      </c>
      <c r="M990" s="67" t="s">
        <v>43</v>
      </c>
      <c r="N990" s="67" t="s">
        <v>41</v>
      </c>
      <c r="O990" s="67">
        <v>0</v>
      </c>
      <c r="P990" s="17" t="s">
        <v>613</v>
      </c>
      <c r="Q990" s="17" t="s">
        <v>615</v>
      </c>
      <c r="R990" s="17" t="s">
        <v>616</v>
      </c>
      <c r="S990" s="17" t="s">
        <v>410</v>
      </c>
      <c r="T990" s="17" t="s">
        <v>617</v>
      </c>
      <c r="U990" s="17" t="s">
        <v>618</v>
      </c>
      <c r="V990" s="17" t="s">
        <v>397</v>
      </c>
      <c r="W990" s="17">
        <v>0</v>
      </c>
      <c r="X990" s="17" t="s">
        <v>5032</v>
      </c>
      <c r="Y990" s="17" t="s">
        <v>4248</v>
      </c>
      <c r="Z990" s="17" t="s">
        <v>96</v>
      </c>
      <c r="AA990" s="17" t="s">
        <v>76</v>
      </c>
      <c r="AB990" s="17" t="s">
        <v>126</v>
      </c>
      <c r="AC990" s="17" t="s">
        <v>36</v>
      </c>
      <c r="AD990" s="17" t="s">
        <v>66</v>
      </c>
      <c r="AE990" s="17"/>
      <c r="AF990" s="17"/>
      <c r="AG990" s="17" t="s">
        <v>415</v>
      </c>
      <c r="AH990" s="17" t="s">
        <v>772</v>
      </c>
      <c r="AI990" s="17" t="s">
        <v>363</v>
      </c>
      <c r="AJ990" s="17" t="s">
        <v>773</v>
      </c>
      <c r="AK990" s="17" t="s">
        <v>411</v>
      </c>
      <c r="AL990" s="17" t="s">
        <v>774</v>
      </c>
      <c r="AM990" s="17" t="s">
        <v>496</v>
      </c>
      <c r="AN990" s="17" t="s">
        <v>775</v>
      </c>
      <c r="AO990" s="17" t="s">
        <v>621</v>
      </c>
      <c r="AP990" s="17">
        <v>0</v>
      </c>
      <c r="AQ990" s="17"/>
      <c r="AR990" s="17"/>
      <c r="AS990" s="17"/>
    </row>
    <row r="991" spans="1:45" ht="15" customHeight="1" x14ac:dyDescent="0.15">
      <c r="A991" s="13">
        <v>990</v>
      </c>
      <c r="B991" s="69" t="s">
        <v>4565</v>
      </c>
      <c r="C991" s="67" t="s">
        <v>35</v>
      </c>
      <c r="D991" s="67" t="s">
        <v>36</v>
      </c>
      <c r="E991" s="67" t="s">
        <v>36</v>
      </c>
      <c r="F991" s="67" t="s">
        <v>66</v>
      </c>
      <c r="G991" s="67" t="s">
        <v>136</v>
      </c>
      <c r="H991" s="67" t="s">
        <v>40</v>
      </c>
      <c r="I991" s="67" t="s">
        <v>40</v>
      </c>
      <c r="J991" s="67" t="s">
        <v>68</v>
      </c>
      <c r="K991" s="67" t="s">
        <v>39</v>
      </c>
      <c r="L991" s="67" t="s">
        <v>67</v>
      </c>
      <c r="M991" s="67" t="s">
        <v>42</v>
      </c>
      <c r="N991" s="67" t="s">
        <v>44</v>
      </c>
      <c r="O991" s="67" t="s">
        <v>45</v>
      </c>
      <c r="P991" s="17" t="s">
        <v>2240</v>
      </c>
      <c r="Q991" s="17" t="s">
        <v>624</v>
      </c>
      <c r="R991" s="17" t="s">
        <v>256</v>
      </c>
      <c r="S991" s="17" t="s">
        <v>4750</v>
      </c>
      <c r="T991" s="17" t="s">
        <v>4161</v>
      </c>
      <c r="U991" s="17" t="s">
        <v>79</v>
      </c>
      <c r="V991" s="17" t="s">
        <v>792</v>
      </c>
      <c r="W991" s="17"/>
      <c r="X991" s="17" t="s">
        <v>4566</v>
      </c>
      <c r="Y991" s="17" t="s">
        <v>4567</v>
      </c>
      <c r="Z991" s="17" t="s">
        <v>75</v>
      </c>
      <c r="AA991" s="17" t="s">
        <v>76</v>
      </c>
      <c r="AB991" s="17" t="s">
        <v>3962</v>
      </c>
      <c r="AC991" s="17" t="s">
        <v>36</v>
      </c>
      <c r="AD991" s="17" t="s">
        <v>56</v>
      </c>
      <c r="AE991" s="17" t="s">
        <v>4568</v>
      </c>
      <c r="AF991" s="17"/>
      <c r="AG991" s="17" t="s">
        <v>330</v>
      </c>
      <c r="AH991" s="17" t="s">
        <v>625</v>
      </c>
      <c r="AI991" s="17" t="s">
        <v>79</v>
      </c>
      <c r="AJ991" s="17" t="s">
        <v>3022</v>
      </c>
      <c r="AK991" s="17" t="s">
        <v>115</v>
      </c>
      <c r="AL991" s="17" t="s">
        <v>170</v>
      </c>
      <c r="AM991" s="17" t="s">
        <v>171</v>
      </c>
      <c r="AN991" s="17" t="s">
        <v>183</v>
      </c>
      <c r="AO991" s="17" t="s">
        <v>336</v>
      </c>
      <c r="AP991" s="17" t="s">
        <v>161</v>
      </c>
      <c r="AQ991" s="17"/>
      <c r="AR991" s="17"/>
      <c r="AS991" s="17"/>
    </row>
    <row r="992" spans="1:45" ht="15" customHeight="1" x14ac:dyDescent="0.15">
      <c r="A992" s="13">
        <v>991</v>
      </c>
      <c r="B992" s="69" t="s">
        <v>778</v>
      </c>
      <c r="C992" s="67" t="s">
        <v>35</v>
      </c>
      <c r="D992" s="67" t="s">
        <v>56</v>
      </c>
      <c r="E992" s="67" t="s">
        <v>36</v>
      </c>
      <c r="F992" s="67" t="s">
        <v>36</v>
      </c>
      <c r="G992" s="67" t="s">
        <v>40</v>
      </c>
      <c r="H992" s="67" t="s">
        <v>44</v>
      </c>
      <c r="I992" s="67" t="s">
        <v>43</v>
      </c>
      <c r="J992" s="67" t="s">
        <v>120</v>
      </c>
      <c r="K992" s="67" t="s">
        <v>39</v>
      </c>
      <c r="L992" s="67" t="s">
        <v>88</v>
      </c>
      <c r="M992" s="67" t="s">
        <v>39</v>
      </c>
      <c r="N992" s="67" t="s">
        <v>43</v>
      </c>
      <c r="O992" s="67"/>
      <c r="P992" s="17" t="s">
        <v>779</v>
      </c>
      <c r="Q992" s="17" t="s">
        <v>4656</v>
      </c>
      <c r="R992" s="17" t="s">
        <v>578</v>
      </c>
      <c r="S992" s="17" t="s">
        <v>3269</v>
      </c>
      <c r="T992" s="17" t="s">
        <v>780</v>
      </c>
      <c r="U992" s="17" t="s">
        <v>176</v>
      </c>
      <c r="V992" s="17" t="s">
        <v>781</v>
      </c>
      <c r="W992" s="17"/>
      <c r="X992" s="17" t="s">
        <v>3562</v>
      </c>
      <c r="Y992" s="17" t="s">
        <v>4273</v>
      </c>
      <c r="Z992" s="17" t="s">
        <v>75</v>
      </c>
      <c r="AA992" s="17" t="s">
        <v>54</v>
      </c>
      <c r="AB992" s="17" t="s">
        <v>3962</v>
      </c>
      <c r="AC992" s="17" t="s">
        <v>56</v>
      </c>
      <c r="AD992" s="17" t="s">
        <v>36</v>
      </c>
      <c r="AE992" s="17"/>
      <c r="AF992" s="17"/>
      <c r="AG992" s="17" t="s">
        <v>79</v>
      </c>
      <c r="AH992" s="17" t="s">
        <v>110</v>
      </c>
      <c r="AI992" s="17" t="s">
        <v>291</v>
      </c>
      <c r="AJ992" s="17" t="s">
        <v>782</v>
      </c>
      <c r="AK992" s="17" t="s">
        <v>101</v>
      </c>
      <c r="AL992" s="17" t="s">
        <v>580</v>
      </c>
      <c r="AM992" s="17" t="s">
        <v>131</v>
      </c>
      <c r="AN992" s="17" t="s">
        <v>405</v>
      </c>
      <c r="AO992" s="17" t="s">
        <v>161</v>
      </c>
      <c r="AP992" s="17" t="s">
        <v>584</v>
      </c>
      <c r="AQ992" s="17"/>
      <c r="AR992" s="17"/>
      <c r="AS992" s="17"/>
    </row>
    <row r="993" spans="1:45" ht="15" customHeight="1" x14ac:dyDescent="0.15">
      <c r="A993" s="13">
        <v>992</v>
      </c>
      <c r="B993" s="69" t="s">
        <v>783</v>
      </c>
      <c r="C993" s="67" t="s">
        <v>35</v>
      </c>
      <c r="D993" s="67" t="s">
        <v>36</v>
      </c>
      <c r="E993" s="67" t="s">
        <v>36</v>
      </c>
      <c r="F993" s="67" t="s">
        <v>36</v>
      </c>
      <c r="G993" s="67" t="s">
        <v>40</v>
      </c>
      <c r="H993" s="67" t="s">
        <v>44</v>
      </c>
      <c r="I993" s="67" t="s">
        <v>43</v>
      </c>
      <c r="J993" s="67" t="s">
        <v>120</v>
      </c>
      <c r="K993" s="67" t="s">
        <v>39</v>
      </c>
      <c r="L993" s="67" t="s">
        <v>88</v>
      </c>
      <c r="M993" s="67" t="s">
        <v>39</v>
      </c>
      <c r="N993" s="67" t="s">
        <v>43</v>
      </c>
      <c r="O993" s="67"/>
      <c r="P993" s="17" t="s">
        <v>779</v>
      </c>
      <c r="Q993" s="17" t="s">
        <v>4656</v>
      </c>
      <c r="R993" s="17" t="s">
        <v>578</v>
      </c>
      <c r="S993" s="17" t="s">
        <v>3269</v>
      </c>
      <c r="T993" s="17" t="s">
        <v>780</v>
      </c>
      <c r="U993" s="17" t="s">
        <v>176</v>
      </c>
      <c r="V993" s="17" t="s">
        <v>781</v>
      </c>
      <c r="W993" s="17"/>
      <c r="X993" s="17" t="s">
        <v>3563</v>
      </c>
      <c r="Y993" s="17" t="s">
        <v>4273</v>
      </c>
      <c r="Z993" s="17" t="s">
        <v>75</v>
      </c>
      <c r="AA993" s="17" t="s">
        <v>54</v>
      </c>
      <c r="AB993" s="17" t="s">
        <v>3962</v>
      </c>
      <c r="AC993" s="17" t="s">
        <v>56</v>
      </c>
      <c r="AD993" s="17" t="s">
        <v>36</v>
      </c>
      <c r="AE993" s="17"/>
      <c r="AF993" s="17"/>
      <c r="AG993" s="17" t="s">
        <v>79</v>
      </c>
      <c r="AH993" s="17" t="s">
        <v>110</v>
      </c>
      <c r="AI993" s="17" t="s">
        <v>291</v>
      </c>
      <c r="AJ993" s="17" t="s">
        <v>782</v>
      </c>
      <c r="AK993" s="17" t="s">
        <v>101</v>
      </c>
      <c r="AL993" s="17" t="s">
        <v>580</v>
      </c>
      <c r="AM993" s="17" t="s">
        <v>131</v>
      </c>
      <c r="AN993" s="17" t="s">
        <v>405</v>
      </c>
      <c r="AO993" s="17" t="s">
        <v>161</v>
      </c>
      <c r="AP993" s="17" t="s">
        <v>584</v>
      </c>
      <c r="AQ993" s="17"/>
      <c r="AR993" s="17"/>
      <c r="AS993" s="17"/>
    </row>
    <row r="994" spans="1:45" ht="15" customHeight="1" x14ac:dyDescent="0.15">
      <c r="A994" s="13">
        <v>993</v>
      </c>
      <c r="B994" s="69" t="s">
        <v>5291</v>
      </c>
      <c r="C994" s="67" t="s">
        <v>35</v>
      </c>
      <c r="D994" s="67" t="s">
        <v>36</v>
      </c>
      <c r="E994" s="67" t="s">
        <v>36</v>
      </c>
      <c r="F994" s="67" t="s">
        <v>36</v>
      </c>
      <c r="G994" s="67" t="s">
        <v>40</v>
      </c>
      <c r="H994" s="67" t="s">
        <v>44</v>
      </c>
      <c r="I994" s="67" t="s">
        <v>43</v>
      </c>
      <c r="J994" s="67" t="s">
        <v>120</v>
      </c>
      <c r="K994" s="67" t="s">
        <v>39</v>
      </c>
      <c r="L994" s="67" t="s">
        <v>88</v>
      </c>
      <c r="M994" s="67" t="s">
        <v>39</v>
      </c>
      <c r="N994" s="67" t="s">
        <v>43</v>
      </c>
      <c r="O994" s="67"/>
      <c r="P994" s="17" t="s">
        <v>779</v>
      </c>
      <c r="Q994" s="17" t="s">
        <v>4656</v>
      </c>
      <c r="R994" s="17" t="s">
        <v>578</v>
      </c>
      <c r="S994" s="17" t="s">
        <v>3269</v>
      </c>
      <c r="T994" s="17" t="s">
        <v>780</v>
      </c>
      <c r="U994" s="17" t="s">
        <v>176</v>
      </c>
      <c r="V994" s="17" t="s">
        <v>781</v>
      </c>
      <c r="W994" s="17" t="s">
        <v>4160</v>
      </c>
      <c r="X994" s="17" t="s">
        <v>5292</v>
      </c>
      <c r="Y994" s="17" t="s">
        <v>4273</v>
      </c>
      <c r="Z994" s="17" t="s">
        <v>75</v>
      </c>
      <c r="AA994" s="17" t="s">
        <v>76</v>
      </c>
      <c r="AB994" s="17" t="s">
        <v>3962</v>
      </c>
      <c r="AC994" s="17" t="s">
        <v>56</v>
      </c>
      <c r="AD994" s="17" t="s">
        <v>36</v>
      </c>
      <c r="AE994" s="17" t="s">
        <v>4008</v>
      </c>
      <c r="AF994" s="17"/>
      <c r="AG994" s="17" t="s">
        <v>79</v>
      </c>
      <c r="AH994" s="17" t="s">
        <v>110</v>
      </c>
      <c r="AI994" s="17" t="s">
        <v>291</v>
      </c>
      <c r="AJ994" s="17" t="s">
        <v>782</v>
      </c>
      <c r="AK994" s="17" t="s">
        <v>101</v>
      </c>
      <c r="AL994" s="17" t="s">
        <v>580</v>
      </c>
      <c r="AM994" s="17" t="s">
        <v>131</v>
      </c>
      <c r="AN994" s="17" t="s">
        <v>405</v>
      </c>
      <c r="AO994" s="17" t="s">
        <v>161</v>
      </c>
      <c r="AP994" s="17" t="s">
        <v>584</v>
      </c>
      <c r="AQ994" s="17"/>
      <c r="AR994" s="17"/>
      <c r="AS994" s="17"/>
    </row>
    <row r="995" spans="1:45" ht="15" customHeight="1" x14ac:dyDescent="0.15">
      <c r="A995" s="13">
        <v>994</v>
      </c>
      <c r="B995" s="69" t="s">
        <v>4569</v>
      </c>
      <c r="C995" s="67" t="s">
        <v>35</v>
      </c>
      <c r="D995" s="67" t="s">
        <v>36</v>
      </c>
      <c r="E995" s="67" t="s">
        <v>36</v>
      </c>
      <c r="F995" s="67" t="s">
        <v>36</v>
      </c>
      <c r="G995" s="67" t="s">
        <v>40</v>
      </c>
      <c r="H995" s="67" t="s">
        <v>44</v>
      </c>
      <c r="I995" s="67" t="s">
        <v>43</v>
      </c>
      <c r="J995" s="67" t="s">
        <v>120</v>
      </c>
      <c r="K995" s="67" t="s">
        <v>39</v>
      </c>
      <c r="L995" s="67" t="s">
        <v>88</v>
      </c>
      <c r="M995" s="67" t="s">
        <v>39</v>
      </c>
      <c r="N995" s="67" t="s">
        <v>43</v>
      </c>
      <c r="O995" s="67"/>
      <c r="P995" s="17" t="s">
        <v>779</v>
      </c>
      <c r="Q995" s="17" t="s">
        <v>4656</v>
      </c>
      <c r="R995" s="17" t="s">
        <v>578</v>
      </c>
      <c r="S995" s="17" t="s">
        <v>3269</v>
      </c>
      <c r="T995" s="17" t="s">
        <v>780</v>
      </c>
      <c r="U995" s="17" t="s">
        <v>176</v>
      </c>
      <c r="V995" s="17" t="s">
        <v>781</v>
      </c>
      <c r="W995" s="17" t="s">
        <v>4160</v>
      </c>
      <c r="X995" s="17" t="s">
        <v>4570</v>
      </c>
      <c r="Y995" s="17" t="s">
        <v>4273</v>
      </c>
      <c r="Z995" s="17" t="s">
        <v>75</v>
      </c>
      <c r="AA995" s="17" t="s">
        <v>76</v>
      </c>
      <c r="AB995" s="17" t="s">
        <v>3962</v>
      </c>
      <c r="AC995" s="17" t="s">
        <v>56</v>
      </c>
      <c r="AD995" s="17" t="s">
        <v>36</v>
      </c>
      <c r="AE995" s="17" t="s">
        <v>4008</v>
      </c>
      <c r="AF995" s="17"/>
      <c r="AG995" s="17" t="s">
        <v>79</v>
      </c>
      <c r="AH995" s="17" t="s">
        <v>110</v>
      </c>
      <c r="AI995" s="17" t="s">
        <v>291</v>
      </c>
      <c r="AJ995" s="17" t="s">
        <v>782</v>
      </c>
      <c r="AK995" s="17" t="s">
        <v>101</v>
      </c>
      <c r="AL995" s="17" t="s">
        <v>580</v>
      </c>
      <c r="AM995" s="17" t="s">
        <v>131</v>
      </c>
      <c r="AN995" s="17" t="s">
        <v>405</v>
      </c>
      <c r="AO995" s="17" t="s">
        <v>161</v>
      </c>
      <c r="AP995" s="17" t="s">
        <v>584</v>
      </c>
      <c r="AQ995" s="17"/>
      <c r="AR995" s="17"/>
      <c r="AS995" s="17"/>
    </row>
    <row r="996" spans="1:45" ht="15" customHeight="1" x14ac:dyDescent="0.15">
      <c r="A996" s="13">
        <v>995</v>
      </c>
      <c r="B996" s="69" t="s">
        <v>784</v>
      </c>
      <c r="C996" s="67" t="s">
        <v>35</v>
      </c>
      <c r="D996" s="67" t="s">
        <v>56</v>
      </c>
      <c r="E996" s="67" t="s">
        <v>56</v>
      </c>
      <c r="F996" s="67" t="s">
        <v>36</v>
      </c>
      <c r="G996" s="67" t="s">
        <v>40</v>
      </c>
      <c r="H996" s="67" t="s">
        <v>44</v>
      </c>
      <c r="I996" s="67" t="s">
        <v>43</v>
      </c>
      <c r="J996" s="67" t="s">
        <v>120</v>
      </c>
      <c r="K996" s="67" t="s">
        <v>39</v>
      </c>
      <c r="L996" s="67" t="s">
        <v>88</v>
      </c>
      <c r="M996" s="67" t="s">
        <v>39</v>
      </c>
      <c r="N996" s="67" t="s">
        <v>43</v>
      </c>
      <c r="O996" s="67"/>
      <c r="P996" s="17" t="s">
        <v>779</v>
      </c>
      <c r="Q996" s="17" t="s">
        <v>4656</v>
      </c>
      <c r="R996" s="17" t="s">
        <v>578</v>
      </c>
      <c r="S996" s="17" t="s">
        <v>3269</v>
      </c>
      <c r="T996" s="17" t="s">
        <v>780</v>
      </c>
      <c r="U996" s="17" t="s">
        <v>176</v>
      </c>
      <c r="V996" s="17" t="s">
        <v>781</v>
      </c>
      <c r="W996" s="17" t="s">
        <v>4166</v>
      </c>
      <c r="X996" s="17" t="s">
        <v>3564</v>
      </c>
      <c r="Y996" s="17" t="s">
        <v>4273</v>
      </c>
      <c r="Z996" s="17" t="s">
        <v>75</v>
      </c>
      <c r="AA996" s="17" t="s">
        <v>54</v>
      </c>
      <c r="AB996" s="17" t="s">
        <v>3962</v>
      </c>
      <c r="AC996" s="17" t="s">
        <v>66</v>
      </c>
      <c r="AD996" s="17" t="s">
        <v>36</v>
      </c>
      <c r="AE996" s="17"/>
      <c r="AF996" s="17"/>
      <c r="AG996" s="17" t="s">
        <v>79</v>
      </c>
      <c r="AH996" s="17" t="s">
        <v>110</v>
      </c>
      <c r="AI996" s="17" t="s">
        <v>291</v>
      </c>
      <c r="AJ996" s="17" t="s">
        <v>782</v>
      </c>
      <c r="AK996" s="17" t="s">
        <v>101</v>
      </c>
      <c r="AL996" s="17" t="s">
        <v>580</v>
      </c>
      <c r="AM996" s="17" t="s">
        <v>131</v>
      </c>
      <c r="AN996" s="17" t="s">
        <v>405</v>
      </c>
      <c r="AO996" s="17" t="s">
        <v>161</v>
      </c>
      <c r="AP996" s="17" t="s">
        <v>584</v>
      </c>
      <c r="AQ996" s="17"/>
      <c r="AR996" s="17"/>
      <c r="AS996" s="17"/>
    </row>
    <row r="997" spans="1:45" ht="15" customHeight="1" x14ac:dyDescent="0.15">
      <c r="A997" s="13">
        <v>996</v>
      </c>
      <c r="B997" s="69" t="s">
        <v>785</v>
      </c>
      <c r="C997" s="67" t="s">
        <v>35</v>
      </c>
      <c r="D997" s="67" t="s">
        <v>56</v>
      </c>
      <c r="E997" s="67" t="s">
        <v>56</v>
      </c>
      <c r="F997" s="67" t="s">
        <v>36</v>
      </c>
      <c r="G997" s="67" t="s">
        <v>44</v>
      </c>
      <c r="H997" s="67" t="s">
        <v>67</v>
      </c>
      <c r="I997" s="67" t="s">
        <v>40</v>
      </c>
      <c r="J997" s="67" t="s">
        <v>67</v>
      </c>
      <c r="K997" s="67" t="s">
        <v>44</v>
      </c>
      <c r="L997" s="67" t="s">
        <v>44</v>
      </c>
      <c r="M997" s="67" t="s">
        <v>44</v>
      </c>
      <c r="N997" s="67" t="s">
        <v>41</v>
      </c>
      <c r="O997" s="67"/>
      <c r="P997" s="17" t="s">
        <v>229</v>
      </c>
      <c r="Q997" s="17" t="s">
        <v>71</v>
      </c>
      <c r="R997" s="17" t="s">
        <v>216</v>
      </c>
      <c r="S997" s="17" t="s">
        <v>3345</v>
      </c>
      <c r="T997" s="17" t="s">
        <v>3022</v>
      </c>
      <c r="U997" s="17" t="s">
        <v>222</v>
      </c>
      <c r="V997" s="17" t="s">
        <v>786</v>
      </c>
      <c r="W997" s="17"/>
      <c r="X997" s="17"/>
      <c r="Y997" s="17" t="s">
        <v>4310</v>
      </c>
      <c r="Z997" s="17" t="s">
        <v>75</v>
      </c>
      <c r="AA997" s="17" t="s">
        <v>76</v>
      </c>
      <c r="AB997" s="17" t="s">
        <v>55</v>
      </c>
      <c r="AC997" s="17" t="s">
        <v>56</v>
      </c>
      <c r="AD997" s="17" t="s">
        <v>56</v>
      </c>
      <c r="AE997" s="17"/>
      <c r="AF997" s="17"/>
      <c r="AG997" s="17" t="s">
        <v>81</v>
      </c>
      <c r="AH997" s="17" t="s">
        <v>300</v>
      </c>
      <c r="AI997" s="17" t="s">
        <v>77</v>
      </c>
      <c r="AJ997" s="17" t="s">
        <v>166</v>
      </c>
      <c r="AK997" s="17" t="s">
        <v>79</v>
      </c>
      <c r="AL997" s="17" t="s">
        <v>82</v>
      </c>
      <c r="AM997" s="17" t="s">
        <v>224</v>
      </c>
      <c r="AN997" s="17" t="s">
        <v>309</v>
      </c>
      <c r="AO997" s="17" t="s">
        <v>349</v>
      </c>
      <c r="AP997" s="17" t="s">
        <v>161</v>
      </c>
      <c r="AQ997" s="17"/>
      <c r="AR997" s="17"/>
      <c r="AS997" s="17"/>
    </row>
    <row r="998" spans="1:45" ht="15" customHeight="1" x14ac:dyDescent="0.15">
      <c r="A998" s="13">
        <v>997</v>
      </c>
      <c r="B998" s="69" t="s">
        <v>787</v>
      </c>
      <c r="C998" s="67" t="s">
        <v>35</v>
      </c>
      <c r="D998" s="67" t="s">
        <v>36</v>
      </c>
      <c r="E998" s="67" t="s">
        <v>36</v>
      </c>
      <c r="F998" s="67" t="s">
        <v>36</v>
      </c>
      <c r="G998" s="67" t="s">
        <v>40</v>
      </c>
      <c r="H998" s="67" t="s">
        <v>42</v>
      </c>
      <c r="I998" s="67" t="s">
        <v>67</v>
      </c>
      <c r="J998" s="67" t="s">
        <v>40</v>
      </c>
      <c r="K998" s="67" t="s">
        <v>120</v>
      </c>
      <c r="L998" s="67" t="s">
        <v>67</v>
      </c>
      <c r="M998" s="67" t="s">
        <v>44</v>
      </c>
      <c r="N998" s="67" t="s">
        <v>43</v>
      </c>
      <c r="O998" s="67"/>
      <c r="P998" s="17" t="s">
        <v>788</v>
      </c>
      <c r="Q998" s="17" t="s">
        <v>789</v>
      </c>
      <c r="R998" s="17" t="s">
        <v>3022</v>
      </c>
      <c r="S998" s="17" t="s">
        <v>216</v>
      </c>
      <c r="T998" s="17" t="s">
        <v>668</v>
      </c>
      <c r="U998" s="17" t="s">
        <v>77</v>
      </c>
      <c r="V998" s="17" t="s">
        <v>3269</v>
      </c>
      <c r="W998" s="17"/>
      <c r="X998" s="17"/>
      <c r="Y998" s="17" t="s">
        <v>4259</v>
      </c>
      <c r="Z998" s="17" t="s">
        <v>53</v>
      </c>
      <c r="AA998" s="17" t="s">
        <v>76</v>
      </c>
      <c r="AB998" s="17" t="s">
        <v>55</v>
      </c>
      <c r="AC998" s="17" t="s">
        <v>56</v>
      </c>
      <c r="AD998" s="17" t="s">
        <v>56</v>
      </c>
      <c r="AE998" s="17"/>
      <c r="AF998" s="17"/>
      <c r="AG998" s="17" t="s">
        <v>222</v>
      </c>
      <c r="AH998" s="17" t="s">
        <v>4557</v>
      </c>
      <c r="AI998" s="17" t="s">
        <v>266</v>
      </c>
      <c r="AJ998" s="17" t="s">
        <v>3022</v>
      </c>
      <c r="AK998" s="17" t="s">
        <v>95</v>
      </c>
      <c r="AL998" s="17" t="s">
        <v>189</v>
      </c>
      <c r="AM998" s="17" t="s">
        <v>79</v>
      </c>
      <c r="AN998" s="17" t="s">
        <v>790</v>
      </c>
      <c r="AO998" s="17" t="s">
        <v>161</v>
      </c>
      <c r="AP998" s="17" t="s">
        <v>85</v>
      </c>
      <c r="AQ998" s="17"/>
      <c r="AR998" s="17"/>
      <c r="AS998" s="17"/>
    </row>
    <row r="999" spans="1:45" ht="15" customHeight="1" x14ac:dyDescent="0.15">
      <c r="A999" s="13">
        <v>998</v>
      </c>
      <c r="B999" s="69" t="s">
        <v>4571</v>
      </c>
      <c r="C999" s="67" t="s">
        <v>35</v>
      </c>
      <c r="D999" s="67" t="s">
        <v>36</v>
      </c>
      <c r="E999" s="67" t="s">
        <v>36</v>
      </c>
      <c r="F999" s="67" t="s">
        <v>56</v>
      </c>
      <c r="G999" s="67" t="s">
        <v>67</v>
      </c>
      <c r="H999" s="67" t="s">
        <v>44</v>
      </c>
      <c r="I999" s="67" t="s">
        <v>40</v>
      </c>
      <c r="J999" s="67" t="s">
        <v>41</v>
      </c>
      <c r="K999" s="67" t="s">
        <v>42</v>
      </c>
      <c r="L999" s="67" t="s">
        <v>88</v>
      </c>
      <c r="M999" s="67" t="s">
        <v>42</v>
      </c>
      <c r="N999" s="67" t="s">
        <v>37</v>
      </c>
      <c r="O999" s="67" t="s">
        <v>45</v>
      </c>
      <c r="P999" s="17" t="s">
        <v>3022</v>
      </c>
      <c r="Q999" s="17" t="s">
        <v>77</v>
      </c>
      <c r="R999" s="17" t="s">
        <v>3269</v>
      </c>
      <c r="S999" s="17" t="s">
        <v>95</v>
      </c>
      <c r="T999" s="17" t="s">
        <v>189</v>
      </c>
      <c r="U999" s="17" t="s">
        <v>79</v>
      </c>
      <c r="V999" s="17" t="s">
        <v>309</v>
      </c>
      <c r="W999" s="17" t="s">
        <v>4160</v>
      </c>
      <c r="X999" s="17" t="s">
        <v>4572</v>
      </c>
      <c r="Y999" s="17" t="s">
        <v>4291</v>
      </c>
      <c r="Z999" s="17" t="s">
        <v>249</v>
      </c>
      <c r="AA999" s="17" t="s">
        <v>142</v>
      </c>
      <c r="AB999" s="17" t="s">
        <v>55</v>
      </c>
      <c r="AC999" s="17" t="s">
        <v>36</v>
      </c>
      <c r="AD999" s="17" t="s">
        <v>36</v>
      </c>
      <c r="AE999" s="17" t="s">
        <v>4573</v>
      </c>
      <c r="AF999" s="17"/>
      <c r="AG999" s="17" t="s">
        <v>103</v>
      </c>
      <c r="AH999" s="17" t="s">
        <v>192</v>
      </c>
      <c r="AI999" s="17" t="s">
        <v>193</v>
      </c>
      <c r="AJ999" s="17" t="s">
        <v>194</v>
      </c>
      <c r="AK999" s="17" t="s">
        <v>115</v>
      </c>
      <c r="AL999" s="17" t="s">
        <v>116</v>
      </c>
      <c r="AM999" s="17" t="s">
        <v>196</v>
      </c>
      <c r="AN999" s="17" t="s">
        <v>57</v>
      </c>
      <c r="AO999" s="17" t="s">
        <v>85</v>
      </c>
      <c r="AP999" s="17" t="s">
        <v>161</v>
      </c>
      <c r="AQ999" s="17"/>
      <c r="AR999" s="17"/>
      <c r="AS999" s="17"/>
    </row>
    <row r="1000" spans="1:45" ht="15" customHeight="1" x14ac:dyDescent="0.15">
      <c r="A1000" s="13">
        <v>999</v>
      </c>
      <c r="B1000" s="69" t="s">
        <v>791</v>
      </c>
      <c r="C1000" s="67" t="s">
        <v>35</v>
      </c>
      <c r="D1000" s="67" t="s">
        <v>36</v>
      </c>
      <c r="E1000" s="67" t="s">
        <v>56</v>
      </c>
      <c r="F1000" s="67" t="s">
        <v>36</v>
      </c>
      <c r="G1000" s="67" t="s">
        <v>37</v>
      </c>
      <c r="H1000" s="67" t="s">
        <v>40</v>
      </c>
      <c r="I1000" s="67" t="s">
        <v>37</v>
      </c>
      <c r="J1000" s="67" t="s">
        <v>40</v>
      </c>
      <c r="K1000" s="67" t="s">
        <v>120</v>
      </c>
      <c r="L1000" s="67" t="s">
        <v>41</v>
      </c>
      <c r="M1000" s="67" t="s">
        <v>42</v>
      </c>
      <c r="N1000" s="67" t="s">
        <v>68</v>
      </c>
      <c r="O1000" s="67"/>
      <c r="P1000" s="17" t="s">
        <v>629</v>
      </c>
      <c r="Q1000" s="17" t="s">
        <v>575</v>
      </c>
      <c r="R1000" s="17" t="s">
        <v>137</v>
      </c>
      <c r="S1000" s="17" t="s">
        <v>49</v>
      </c>
      <c r="T1000" s="17" t="s">
        <v>72</v>
      </c>
      <c r="U1000" s="17" t="s">
        <v>3438</v>
      </c>
      <c r="V1000" s="17" t="s">
        <v>256</v>
      </c>
      <c r="W1000" s="17"/>
      <c r="X1000" s="17"/>
      <c r="Y1000" s="17" t="s">
        <v>4260</v>
      </c>
      <c r="Z1000" s="17" t="s">
        <v>75</v>
      </c>
      <c r="AA1000" s="17" t="s">
        <v>54</v>
      </c>
      <c r="AB1000" s="17" t="s">
        <v>3962</v>
      </c>
      <c r="AC1000" s="17" t="s">
        <v>56</v>
      </c>
      <c r="AD1000" s="17" t="s">
        <v>56</v>
      </c>
      <c r="AE1000" s="17"/>
      <c r="AF1000" s="17"/>
      <c r="AG1000" s="17" t="s">
        <v>57</v>
      </c>
      <c r="AH1000" s="17" t="s">
        <v>4663</v>
      </c>
      <c r="AI1000" s="17" t="s">
        <v>79</v>
      </c>
      <c r="AJ1000" s="17" t="s">
        <v>3200</v>
      </c>
      <c r="AK1000" s="17" t="s">
        <v>57</v>
      </c>
      <c r="AL1000" s="17" t="s">
        <v>4520</v>
      </c>
      <c r="AM1000" s="17" t="s">
        <v>79</v>
      </c>
      <c r="AN1000" s="17" t="s">
        <v>792</v>
      </c>
      <c r="AO1000" s="17" t="s">
        <v>64</v>
      </c>
      <c r="AP1000" s="17" t="s">
        <v>64</v>
      </c>
      <c r="AQ1000" s="17"/>
      <c r="AR1000" s="17"/>
      <c r="AS1000" s="17"/>
    </row>
    <row r="1001" spans="1:45" ht="15" customHeight="1" x14ac:dyDescent="0.15">
      <c r="A1001" s="13">
        <v>1000</v>
      </c>
      <c r="B1001" s="69" t="s">
        <v>3372</v>
      </c>
      <c r="C1001" s="67" t="s">
        <v>35</v>
      </c>
      <c r="D1001" s="67" t="s">
        <v>36</v>
      </c>
      <c r="E1001" s="67" t="s">
        <v>56</v>
      </c>
      <c r="F1001" s="67" t="s">
        <v>36</v>
      </c>
      <c r="G1001" s="67" t="s">
        <v>37</v>
      </c>
      <c r="H1001" s="67" t="s">
        <v>40</v>
      </c>
      <c r="I1001" s="67" t="s">
        <v>37</v>
      </c>
      <c r="J1001" s="67" t="s">
        <v>40</v>
      </c>
      <c r="K1001" s="67" t="s">
        <v>120</v>
      </c>
      <c r="L1001" s="67" t="s">
        <v>41</v>
      </c>
      <c r="M1001" s="67" t="s">
        <v>42</v>
      </c>
      <c r="N1001" s="67" t="s">
        <v>68</v>
      </c>
      <c r="O1001" s="67"/>
      <c r="P1001" s="17" t="s">
        <v>629</v>
      </c>
      <c r="Q1001" s="17" t="s">
        <v>575</v>
      </c>
      <c r="R1001" s="17" t="s">
        <v>137</v>
      </c>
      <c r="S1001" s="17" t="s">
        <v>49</v>
      </c>
      <c r="T1001" s="17" t="s">
        <v>72</v>
      </c>
      <c r="U1001" s="17" t="s">
        <v>3438</v>
      </c>
      <c r="V1001" s="17" t="s">
        <v>256</v>
      </c>
      <c r="W1001" s="17"/>
      <c r="X1001" s="17" t="s">
        <v>3565</v>
      </c>
      <c r="Y1001" s="17" t="s">
        <v>4260</v>
      </c>
      <c r="Z1001" s="17" t="s">
        <v>75</v>
      </c>
      <c r="AA1001" s="17" t="s">
        <v>54</v>
      </c>
      <c r="AB1001" s="17" t="s">
        <v>3962</v>
      </c>
      <c r="AC1001" s="17" t="s">
        <v>56</v>
      </c>
      <c r="AD1001" s="17" t="s">
        <v>56</v>
      </c>
      <c r="AE1001" s="17" t="s">
        <v>4057</v>
      </c>
      <c r="AF1001" s="17"/>
      <c r="AG1001" s="17" t="s">
        <v>57</v>
      </c>
      <c r="AH1001" s="17" t="s">
        <v>4663</v>
      </c>
      <c r="AI1001" s="17" t="s">
        <v>79</v>
      </c>
      <c r="AJ1001" s="17" t="s">
        <v>3200</v>
      </c>
      <c r="AK1001" s="17" t="s">
        <v>57</v>
      </c>
      <c r="AL1001" s="17" t="s">
        <v>4520</v>
      </c>
      <c r="AM1001" s="17" t="s">
        <v>79</v>
      </c>
      <c r="AN1001" s="17" t="s">
        <v>792</v>
      </c>
      <c r="AO1001" s="17" t="s">
        <v>64</v>
      </c>
      <c r="AP1001" s="17" t="s">
        <v>64</v>
      </c>
      <c r="AQ1001" s="17"/>
      <c r="AR1001" s="17"/>
      <c r="AS1001" s="17"/>
    </row>
    <row r="1002" spans="1:45" ht="15" customHeight="1" x14ac:dyDescent="0.15">
      <c r="A1002" s="13">
        <v>1001</v>
      </c>
      <c r="B1002" s="69" t="s">
        <v>3566</v>
      </c>
      <c r="C1002" s="67" t="s">
        <v>35</v>
      </c>
      <c r="D1002" s="67" t="s">
        <v>56</v>
      </c>
      <c r="E1002" s="67" t="s">
        <v>36</v>
      </c>
      <c r="F1002" s="67" t="s">
        <v>66</v>
      </c>
      <c r="G1002" s="67" t="s">
        <v>87</v>
      </c>
      <c r="H1002" s="67" t="s">
        <v>42</v>
      </c>
      <c r="I1002" s="67" t="s">
        <v>41</v>
      </c>
      <c r="J1002" s="67" t="s">
        <v>41</v>
      </c>
      <c r="K1002" s="67" t="s">
        <v>39</v>
      </c>
      <c r="L1002" s="67" t="s">
        <v>88</v>
      </c>
      <c r="M1002" s="67" t="s">
        <v>43</v>
      </c>
      <c r="N1002" s="67" t="s">
        <v>41</v>
      </c>
      <c r="O1002" s="67"/>
      <c r="P1002" s="17" t="s">
        <v>3567</v>
      </c>
      <c r="Q1002" s="17" t="s">
        <v>3775</v>
      </c>
      <c r="R1002" s="17" t="s">
        <v>2810</v>
      </c>
      <c r="S1002" s="17" t="s">
        <v>157</v>
      </c>
      <c r="T1002" s="17" t="s">
        <v>3568</v>
      </c>
      <c r="U1002" s="17" t="s">
        <v>202</v>
      </c>
      <c r="V1002" s="17" t="s">
        <v>558</v>
      </c>
      <c r="W1002" s="17"/>
      <c r="X1002" s="17" t="s">
        <v>3569</v>
      </c>
      <c r="Y1002" s="17" t="s">
        <v>4311</v>
      </c>
      <c r="Z1002" s="17" t="s">
        <v>75</v>
      </c>
      <c r="AA1002" s="17" t="s">
        <v>76</v>
      </c>
      <c r="AB1002" s="17" t="s">
        <v>126</v>
      </c>
      <c r="AC1002" s="17" t="s">
        <v>66</v>
      </c>
      <c r="AD1002" s="17" t="s">
        <v>36</v>
      </c>
      <c r="AE1002" s="17" t="s">
        <v>4020</v>
      </c>
      <c r="AF1002" s="17"/>
      <c r="AG1002" s="17" t="s">
        <v>496</v>
      </c>
      <c r="AH1002" s="17" t="s">
        <v>712</v>
      </c>
      <c r="AI1002" s="17" t="s">
        <v>3570</v>
      </c>
      <c r="AJ1002" s="17" t="s">
        <v>3571</v>
      </c>
      <c r="AK1002" s="17" t="s">
        <v>205</v>
      </c>
      <c r="AL1002" s="17" t="s">
        <v>334</v>
      </c>
      <c r="AM1002" s="17" t="s">
        <v>478</v>
      </c>
      <c r="AN1002" s="17" t="s">
        <v>406</v>
      </c>
      <c r="AO1002" s="17" t="s">
        <v>1104</v>
      </c>
      <c r="AP1002" s="17" t="s">
        <v>209</v>
      </c>
      <c r="AQ1002" s="17"/>
      <c r="AR1002" s="17"/>
      <c r="AS1002" s="17"/>
    </row>
    <row r="1003" spans="1:45" ht="15" customHeight="1" x14ac:dyDescent="0.15">
      <c r="A1003" s="13">
        <v>1002</v>
      </c>
      <c r="B1003" s="69" t="s">
        <v>5293</v>
      </c>
      <c r="C1003" s="67" t="s">
        <v>35</v>
      </c>
      <c r="D1003" s="67" t="s">
        <v>56</v>
      </c>
      <c r="E1003" s="67" t="s">
        <v>36</v>
      </c>
      <c r="F1003" s="67" t="s">
        <v>66</v>
      </c>
      <c r="G1003" s="67" t="s">
        <v>87</v>
      </c>
      <c r="H1003" s="67" t="s">
        <v>42</v>
      </c>
      <c r="I1003" s="67" t="s">
        <v>41</v>
      </c>
      <c r="J1003" s="67" t="s">
        <v>41</v>
      </c>
      <c r="K1003" s="67" t="s">
        <v>39</v>
      </c>
      <c r="L1003" s="67" t="s">
        <v>88</v>
      </c>
      <c r="M1003" s="67" t="s">
        <v>43</v>
      </c>
      <c r="N1003" s="67" t="s">
        <v>41</v>
      </c>
      <c r="O1003" s="67"/>
      <c r="P1003" s="17" t="s">
        <v>3567</v>
      </c>
      <c r="Q1003" s="17" t="s">
        <v>3775</v>
      </c>
      <c r="R1003" s="17" t="s">
        <v>2810</v>
      </c>
      <c r="S1003" s="17" t="s">
        <v>157</v>
      </c>
      <c r="T1003" s="17" t="s">
        <v>3568</v>
      </c>
      <c r="U1003" s="17" t="s">
        <v>202</v>
      </c>
      <c r="V1003" s="17" t="s">
        <v>558</v>
      </c>
      <c r="W1003" s="17"/>
      <c r="X1003" s="17" t="s">
        <v>3569</v>
      </c>
      <c r="Y1003" s="17" t="s">
        <v>4311</v>
      </c>
      <c r="Z1003" s="17" t="s">
        <v>75</v>
      </c>
      <c r="AA1003" s="17" t="s">
        <v>76</v>
      </c>
      <c r="AB1003" s="17" t="s">
        <v>126</v>
      </c>
      <c r="AC1003" s="17" t="s">
        <v>66</v>
      </c>
      <c r="AD1003" s="17" t="s">
        <v>36</v>
      </c>
      <c r="AE1003" s="17" t="s">
        <v>4020</v>
      </c>
      <c r="AF1003" s="17"/>
      <c r="AG1003" s="17" t="s">
        <v>496</v>
      </c>
      <c r="AH1003" s="17" t="s">
        <v>712</v>
      </c>
      <c r="AI1003" s="17" t="s">
        <v>3570</v>
      </c>
      <c r="AJ1003" s="17" t="s">
        <v>3571</v>
      </c>
      <c r="AK1003" s="17" t="s">
        <v>205</v>
      </c>
      <c r="AL1003" s="17" t="s">
        <v>334</v>
      </c>
      <c r="AM1003" s="17" t="s">
        <v>478</v>
      </c>
      <c r="AN1003" s="17" t="s">
        <v>406</v>
      </c>
      <c r="AO1003" s="17" t="s">
        <v>1104</v>
      </c>
      <c r="AP1003" s="17" t="s">
        <v>209</v>
      </c>
      <c r="AQ1003" s="17"/>
      <c r="AR1003" s="17"/>
      <c r="AS1003" s="17"/>
    </row>
    <row r="1004" spans="1:45" ht="15" customHeight="1" x14ac:dyDescent="0.15">
      <c r="A1004" s="13">
        <v>1003</v>
      </c>
      <c r="B1004" s="69" t="s">
        <v>3974</v>
      </c>
      <c r="C1004" s="67" t="s">
        <v>35</v>
      </c>
      <c r="D1004" s="67" t="s">
        <v>36</v>
      </c>
      <c r="E1004" s="67" t="s">
        <v>56</v>
      </c>
      <c r="F1004" s="67" t="s">
        <v>36</v>
      </c>
      <c r="G1004" s="67" t="s">
        <v>37</v>
      </c>
      <c r="H1004" s="67" t="s">
        <v>42</v>
      </c>
      <c r="I1004" s="67" t="s">
        <v>43</v>
      </c>
      <c r="J1004" s="67" t="s">
        <v>120</v>
      </c>
      <c r="K1004" s="67" t="s">
        <v>41</v>
      </c>
      <c r="L1004" s="67" t="s">
        <v>39</v>
      </c>
      <c r="M1004" s="67" t="s">
        <v>43</v>
      </c>
      <c r="N1004" s="67" t="s">
        <v>39</v>
      </c>
      <c r="O1004" s="67"/>
      <c r="P1004" s="17" t="s">
        <v>4642</v>
      </c>
      <c r="Q1004" s="17" t="s">
        <v>307</v>
      </c>
      <c r="R1004" s="17" t="s">
        <v>988</v>
      </c>
      <c r="S1004" s="17" t="s">
        <v>144</v>
      </c>
      <c r="T1004" s="17" t="s">
        <v>996</v>
      </c>
      <c r="U1004" s="17" t="s">
        <v>527</v>
      </c>
      <c r="V1004" s="17" t="s">
        <v>500</v>
      </c>
      <c r="W1004" s="17" t="s">
        <v>4160</v>
      </c>
      <c r="X1004" s="17" t="s">
        <v>3975</v>
      </c>
      <c r="Y1004" s="17" t="s">
        <v>4242</v>
      </c>
      <c r="Z1004" s="17" t="s">
        <v>75</v>
      </c>
      <c r="AA1004" s="17" t="s">
        <v>76</v>
      </c>
      <c r="AB1004" s="17" t="s">
        <v>126</v>
      </c>
      <c r="AC1004" s="17" t="s">
        <v>36</v>
      </c>
      <c r="AD1004" s="17" t="s">
        <v>36</v>
      </c>
      <c r="AE1004" s="17" t="s">
        <v>4053</v>
      </c>
      <c r="AF1004" s="17"/>
      <c r="AG1004" s="17" t="s">
        <v>411</v>
      </c>
      <c r="AH1004" s="17" t="s">
        <v>196</v>
      </c>
      <c r="AI1004" s="17" t="s">
        <v>591</v>
      </c>
      <c r="AJ1004" s="17" t="s">
        <v>1688</v>
      </c>
      <c r="AK1004" s="17" t="s">
        <v>101</v>
      </c>
      <c r="AL1004" s="17" t="s">
        <v>471</v>
      </c>
      <c r="AM1004" s="17" t="s">
        <v>131</v>
      </c>
      <c r="AN1004" s="17" t="s">
        <v>364</v>
      </c>
      <c r="AO1004" s="17" t="s">
        <v>998</v>
      </c>
      <c r="AP1004" s="17" t="s">
        <v>442</v>
      </c>
      <c r="AQ1004" s="17"/>
      <c r="AR1004" s="17"/>
      <c r="AS1004" s="17"/>
    </row>
    <row r="1005" spans="1:45" ht="15" customHeight="1" x14ac:dyDescent="0.15">
      <c r="A1005" s="13">
        <v>1004</v>
      </c>
      <c r="B1005" s="69" t="s">
        <v>3245</v>
      </c>
      <c r="C1005" s="67" t="s">
        <v>35</v>
      </c>
      <c r="D1005" s="67" t="s">
        <v>36</v>
      </c>
      <c r="E1005" s="67" t="s">
        <v>56</v>
      </c>
      <c r="F1005" s="67" t="s">
        <v>56</v>
      </c>
      <c r="G1005" s="67" t="s">
        <v>37</v>
      </c>
      <c r="H1005" s="67" t="s">
        <v>42</v>
      </c>
      <c r="I1005" s="67" t="s">
        <v>43</v>
      </c>
      <c r="J1005" s="67" t="s">
        <v>120</v>
      </c>
      <c r="K1005" s="67" t="s">
        <v>41</v>
      </c>
      <c r="L1005" s="67" t="s">
        <v>39</v>
      </c>
      <c r="M1005" s="67" t="s">
        <v>43</v>
      </c>
      <c r="N1005" s="67" t="s">
        <v>39</v>
      </c>
      <c r="O1005" s="67"/>
      <c r="P1005" s="17" t="s">
        <v>4642</v>
      </c>
      <c r="Q1005" s="17" t="s">
        <v>307</v>
      </c>
      <c r="R1005" s="17" t="s">
        <v>988</v>
      </c>
      <c r="S1005" s="17" t="s">
        <v>144</v>
      </c>
      <c r="T1005" s="17" t="s">
        <v>996</v>
      </c>
      <c r="U1005" s="17" t="s">
        <v>527</v>
      </c>
      <c r="V1005" s="17" t="s">
        <v>500</v>
      </c>
      <c r="W1005" s="17" t="s">
        <v>4157</v>
      </c>
      <c r="X1005" s="17" t="s">
        <v>3572</v>
      </c>
      <c r="Y1005" s="17" t="s">
        <v>4242</v>
      </c>
      <c r="Z1005" s="17" t="s">
        <v>75</v>
      </c>
      <c r="AA1005" s="17" t="s">
        <v>76</v>
      </c>
      <c r="AB1005" s="17" t="s">
        <v>126</v>
      </c>
      <c r="AC1005" s="17" t="s">
        <v>36</v>
      </c>
      <c r="AD1005" s="17" t="s">
        <v>36</v>
      </c>
      <c r="AE1005" s="17" t="s">
        <v>4018</v>
      </c>
      <c r="AF1005" s="17"/>
      <c r="AG1005" s="17" t="s">
        <v>411</v>
      </c>
      <c r="AH1005" s="17" t="s">
        <v>196</v>
      </c>
      <c r="AI1005" s="17" t="s">
        <v>591</v>
      </c>
      <c r="AJ1005" s="17" t="s">
        <v>1688</v>
      </c>
      <c r="AK1005" s="17" t="s">
        <v>101</v>
      </c>
      <c r="AL1005" s="17" t="s">
        <v>471</v>
      </c>
      <c r="AM1005" s="17" t="s">
        <v>131</v>
      </c>
      <c r="AN1005" s="17" t="s">
        <v>364</v>
      </c>
      <c r="AO1005" s="17" t="s">
        <v>998</v>
      </c>
      <c r="AP1005" s="17" t="s">
        <v>442</v>
      </c>
      <c r="AQ1005" s="17"/>
      <c r="AR1005" s="17"/>
      <c r="AS1005" s="17"/>
    </row>
    <row r="1006" spans="1:45" ht="15" customHeight="1" x14ac:dyDescent="0.15">
      <c r="A1006" s="13">
        <v>1005</v>
      </c>
      <c r="B1006" s="69" t="s">
        <v>793</v>
      </c>
      <c r="C1006" s="67" t="s">
        <v>35</v>
      </c>
      <c r="D1006" s="67" t="s">
        <v>36</v>
      </c>
      <c r="E1006" s="67" t="s">
        <v>36</v>
      </c>
      <c r="F1006" s="67" t="s">
        <v>66</v>
      </c>
      <c r="G1006" s="67" t="s">
        <v>37</v>
      </c>
      <c r="H1006" s="67" t="s">
        <v>42</v>
      </c>
      <c r="I1006" s="67" t="s">
        <v>43</v>
      </c>
      <c r="J1006" s="67" t="s">
        <v>40</v>
      </c>
      <c r="K1006" s="67" t="s">
        <v>120</v>
      </c>
      <c r="L1006" s="67" t="s">
        <v>43</v>
      </c>
      <c r="M1006" s="67" t="s">
        <v>41</v>
      </c>
      <c r="N1006" s="67" t="s">
        <v>44</v>
      </c>
      <c r="O1006" s="67" t="s">
        <v>45</v>
      </c>
      <c r="P1006" s="17" t="s">
        <v>137</v>
      </c>
      <c r="Q1006" s="17" t="s">
        <v>3438</v>
      </c>
      <c r="R1006" s="17" t="s">
        <v>422</v>
      </c>
      <c r="S1006" s="17" t="s">
        <v>57</v>
      </c>
      <c r="T1006" s="17" t="s">
        <v>4520</v>
      </c>
      <c r="U1006" s="17" t="s">
        <v>424</v>
      </c>
      <c r="V1006" s="17" t="s">
        <v>256</v>
      </c>
      <c r="W1006" s="17"/>
      <c r="X1006" s="17"/>
      <c r="Y1006" s="17" t="s">
        <v>4312</v>
      </c>
      <c r="Z1006" s="17" t="s">
        <v>53</v>
      </c>
      <c r="AA1006" s="17" t="s">
        <v>76</v>
      </c>
      <c r="AB1006" s="17" t="s">
        <v>126</v>
      </c>
      <c r="AC1006" s="17" t="s">
        <v>36</v>
      </c>
      <c r="AD1006" s="17" t="s">
        <v>66</v>
      </c>
      <c r="AE1006" s="17" t="s">
        <v>4024</v>
      </c>
      <c r="AF1006" s="17"/>
      <c r="AG1006" s="17" t="s">
        <v>144</v>
      </c>
      <c r="AH1006" s="17" t="s">
        <v>145</v>
      </c>
      <c r="AI1006" s="17" t="s">
        <v>146</v>
      </c>
      <c r="AJ1006" s="17" t="s">
        <v>147</v>
      </c>
      <c r="AK1006" s="17" t="s">
        <v>693</v>
      </c>
      <c r="AL1006" s="17" t="s">
        <v>694</v>
      </c>
      <c r="AM1006" s="17" t="s">
        <v>79</v>
      </c>
      <c r="AN1006" s="17" t="s">
        <v>402</v>
      </c>
      <c r="AO1006" s="17" t="s">
        <v>64</v>
      </c>
      <c r="AP1006" s="17" t="s">
        <v>698</v>
      </c>
      <c r="AQ1006" s="17"/>
      <c r="AR1006" s="17"/>
      <c r="AS1006" s="17"/>
    </row>
    <row r="1007" spans="1:45" ht="15" customHeight="1" x14ac:dyDescent="0.15">
      <c r="A1007" s="13">
        <v>1006</v>
      </c>
      <c r="B1007" s="69" t="s">
        <v>794</v>
      </c>
      <c r="C1007" s="67" t="s">
        <v>35</v>
      </c>
      <c r="D1007" s="67" t="s">
        <v>36</v>
      </c>
      <c r="E1007" s="67" t="s">
        <v>36</v>
      </c>
      <c r="F1007" s="67" t="s">
        <v>66</v>
      </c>
      <c r="G1007" s="67" t="s">
        <v>37</v>
      </c>
      <c r="H1007" s="67" t="s">
        <v>42</v>
      </c>
      <c r="I1007" s="67" t="s">
        <v>43</v>
      </c>
      <c r="J1007" s="67" t="s">
        <v>40</v>
      </c>
      <c r="K1007" s="67" t="s">
        <v>120</v>
      </c>
      <c r="L1007" s="67" t="s">
        <v>43</v>
      </c>
      <c r="M1007" s="67" t="s">
        <v>41</v>
      </c>
      <c r="N1007" s="67" t="s">
        <v>44</v>
      </c>
      <c r="O1007" s="67" t="s">
        <v>45</v>
      </c>
      <c r="P1007" s="17" t="s">
        <v>137</v>
      </c>
      <c r="Q1007" s="17" t="s">
        <v>3438</v>
      </c>
      <c r="R1007" s="17" t="s">
        <v>422</v>
      </c>
      <c r="S1007" s="17" t="s">
        <v>57</v>
      </c>
      <c r="T1007" s="17" t="s">
        <v>4520</v>
      </c>
      <c r="U1007" s="17" t="s">
        <v>424</v>
      </c>
      <c r="V1007" s="17" t="s">
        <v>256</v>
      </c>
      <c r="W1007" s="17" t="s">
        <v>4157</v>
      </c>
      <c r="X1007" s="17" t="s">
        <v>3573</v>
      </c>
      <c r="Y1007" s="17" t="s">
        <v>4312</v>
      </c>
      <c r="Z1007" s="17" t="s">
        <v>53</v>
      </c>
      <c r="AA1007" s="17" t="s">
        <v>76</v>
      </c>
      <c r="AB1007" s="17" t="s">
        <v>126</v>
      </c>
      <c r="AC1007" s="17" t="s">
        <v>36</v>
      </c>
      <c r="AD1007" s="17" t="s">
        <v>66</v>
      </c>
      <c r="AE1007" s="17"/>
      <c r="AF1007" s="17"/>
      <c r="AG1007" s="17" t="s">
        <v>144</v>
      </c>
      <c r="AH1007" s="17" t="s">
        <v>145</v>
      </c>
      <c r="AI1007" s="17" t="s">
        <v>146</v>
      </c>
      <c r="AJ1007" s="17" t="s">
        <v>147</v>
      </c>
      <c r="AK1007" s="17" t="s">
        <v>693</v>
      </c>
      <c r="AL1007" s="17" t="s">
        <v>694</v>
      </c>
      <c r="AM1007" s="17" t="s">
        <v>79</v>
      </c>
      <c r="AN1007" s="17" t="s">
        <v>402</v>
      </c>
      <c r="AO1007" s="17" t="s">
        <v>64</v>
      </c>
      <c r="AP1007" s="17" t="s">
        <v>698</v>
      </c>
      <c r="AQ1007" s="17"/>
      <c r="AR1007" s="17"/>
      <c r="AS1007" s="17"/>
    </row>
    <row r="1008" spans="1:45" ht="15" customHeight="1" x14ac:dyDescent="0.15">
      <c r="A1008" s="13">
        <v>1007</v>
      </c>
      <c r="B1008" s="69" t="s">
        <v>4789</v>
      </c>
      <c r="C1008" s="67" t="s">
        <v>35</v>
      </c>
      <c r="D1008" s="67" t="s">
        <v>36</v>
      </c>
      <c r="E1008" s="67" t="s">
        <v>36</v>
      </c>
      <c r="F1008" s="67" t="s">
        <v>66</v>
      </c>
      <c r="G1008" s="67" t="s">
        <v>37</v>
      </c>
      <c r="H1008" s="67" t="s">
        <v>42</v>
      </c>
      <c r="I1008" s="67" t="s">
        <v>43</v>
      </c>
      <c r="J1008" s="67" t="s">
        <v>40</v>
      </c>
      <c r="K1008" s="67" t="s">
        <v>120</v>
      </c>
      <c r="L1008" s="67" t="s">
        <v>43</v>
      </c>
      <c r="M1008" s="67" t="s">
        <v>41</v>
      </c>
      <c r="N1008" s="67" t="s">
        <v>44</v>
      </c>
      <c r="O1008" s="67" t="s">
        <v>45</v>
      </c>
      <c r="P1008" s="17" t="s">
        <v>137</v>
      </c>
      <c r="Q1008" s="17" t="s">
        <v>3438</v>
      </c>
      <c r="R1008" s="17" t="s">
        <v>422</v>
      </c>
      <c r="S1008" s="17" t="s">
        <v>57</v>
      </c>
      <c r="T1008" s="17" t="s">
        <v>4520</v>
      </c>
      <c r="U1008" s="17" t="s">
        <v>424</v>
      </c>
      <c r="V1008" s="17" t="s">
        <v>256</v>
      </c>
      <c r="W1008" s="17" t="s">
        <v>4160</v>
      </c>
      <c r="X1008" s="17" t="s">
        <v>4790</v>
      </c>
      <c r="Y1008" s="17" t="s">
        <v>4312</v>
      </c>
      <c r="Z1008" s="17" t="s">
        <v>53</v>
      </c>
      <c r="AA1008" s="17" t="s">
        <v>76</v>
      </c>
      <c r="AB1008" s="17" t="s">
        <v>126</v>
      </c>
      <c r="AC1008" s="17" t="s">
        <v>36</v>
      </c>
      <c r="AD1008" s="17" t="s">
        <v>66</v>
      </c>
      <c r="AE1008" s="17" t="s">
        <v>4008</v>
      </c>
      <c r="AF1008" s="17"/>
      <c r="AG1008" s="17" t="s">
        <v>144</v>
      </c>
      <c r="AH1008" s="17" t="s">
        <v>145</v>
      </c>
      <c r="AI1008" s="17" t="s">
        <v>146</v>
      </c>
      <c r="AJ1008" s="17" t="s">
        <v>147</v>
      </c>
      <c r="AK1008" s="17" t="s">
        <v>693</v>
      </c>
      <c r="AL1008" s="17" t="s">
        <v>694</v>
      </c>
      <c r="AM1008" s="17" t="s">
        <v>79</v>
      </c>
      <c r="AN1008" s="17" t="s">
        <v>402</v>
      </c>
      <c r="AO1008" s="17" t="s">
        <v>64</v>
      </c>
      <c r="AP1008" s="17" t="s">
        <v>698</v>
      </c>
      <c r="AQ1008" s="17"/>
      <c r="AR1008" s="17"/>
      <c r="AS1008" s="17"/>
    </row>
    <row r="1009" spans="1:45" ht="15" customHeight="1" x14ac:dyDescent="0.15">
      <c r="A1009" s="13">
        <v>1008</v>
      </c>
      <c r="B1009" s="69" t="s">
        <v>3574</v>
      </c>
      <c r="C1009" s="67" t="s">
        <v>35</v>
      </c>
      <c r="D1009" s="67" t="s">
        <v>36</v>
      </c>
      <c r="E1009" s="67" t="s">
        <v>36</v>
      </c>
      <c r="F1009" s="67" t="s">
        <v>66</v>
      </c>
      <c r="G1009" s="67" t="s">
        <v>37</v>
      </c>
      <c r="H1009" s="67" t="s">
        <v>42</v>
      </c>
      <c r="I1009" s="67" t="s">
        <v>43</v>
      </c>
      <c r="J1009" s="67" t="s">
        <v>40</v>
      </c>
      <c r="K1009" s="67" t="s">
        <v>120</v>
      </c>
      <c r="L1009" s="67" t="s">
        <v>43</v>
      </c>
      <c r="M1009" s="67" t="s">
        <v>41</v>
      </c>
      <c r="N1009" s="67" t="s">
        <v>44</v>
      </c>
      <c r="O1009" s="67" t="s">
        <v>45</v>
      </c>
      <c r="P1009" s="67" t="s">
        <v>137</v>
      </c>
      <c r="Q1009" s="67" t="s">
        <v>3438</v>
      </c>
      <c r="R1009" s="67" t="s">
        <v>422</v>
      </c>
      <c r="S1009" s="67" t="s">
        <v>57</v>
      </c>
      <c r="T1009" s="67" t="s">
        <v>4520</v>
      </c>
      <c r="U1009" s="67" t="s">
        <v>424</v>
      </c>
      <c r="V1009" s="67" t="s">
        <v>256</v>
      </c>
      <c r="W1009" s="67" t="s">
        <v>4164</v>
      </c>
      <c r="X1009" s="67" t="s">
        <v>3575</v>
      </c>
      <c r="Y1009" s="67" t="s">
        <v>4312</v>
      </c>
      <c r="Z1009" s="67" t="s">
        <v>53</v>
      </c>
      <c r="AA1009" s="67" t="s">
        <v>76</v>
      </c>
      <c r="AB1009" s="67" t="s">
        <v>126</v>
      </c>
      <c r="AC1009" s="67" t="s">
        <v>36</v>
      </c>
      <c r="AD1009" s="67" t="s">
        <v>66</v>
      </c>
      <c r="AE1009" s="67" t="s">
        <v>4034</v>
      </c>
      <c r="AF1009" s="67"/>
      <c r="AG1009" s="67" t="s">
        <v>144</v>
      </c>
      <c r="AH1009" s="67" t="s">
        <v>145</v>
      </c>
      <c r="AI1009" s="67" t="s">
        <v>146</v>
      </c>
      <c r="AJ1009" s="67" t="s">
        <v>147</v>
      </c>
      <c r="AK1009" s="67" t="s">
        <v>693</v>
      </c>
      <c r="AL1009" s="67" t="s">
        <v>694</v>
      </c>
      <c r="AM1009" s="67" t="s">
        <v>79</v>
      </c>
      <c r="AN1009" s="67" t="s">
        <v>402</v>
      </c>
      <c r="AO1009" s="67" t="s">
        <v>64</v>
      </c>
      <c r="AP1009" s="67" t="s">
        <v>698</v>
      </c>
      <c r="AQ1009" s="17"/>
      <c r="AR1009" s="17"/>
      <c r="AS1009" s="17"/>
    </row>
    <row r="1010" spans="1:45" ht="15" customHeight="1" x14ac:dyDescent="0.15">
      <c r="A1010" s="13">
        <v>1009</v>
      </c>
      <c r="B1010" s="69" t="s">
        <v>5343</v>
      </c>
      <c r="C1010" s="67" t="s">
        <v>35</v>
      </c>
      <c r="D1010" s="67" t="s">
        <v>36</v>
      </c>
      <c r="E1010" s="67" t="s">
        <v>36</v>
      </c>
      <c r="F1010" s="67" t="s">
        <v>66</v>
      </c>
      <c r="G1010" s="67" t="s">
        <v>37</v>
      </c>
      <c r="H1010" s="67" t="s">
        <v>42</v>
      </c>
      <c r="I1010" s="67" t="s">
        <v>43</v>
      </c>
      <c r="J1010" s="67" t="s">
        <v>40</v>
      </c>
      <c r="K1010" s="67" t="s">
        <v>120</v>
      </c>
      <c r="L1010" s="67" t="s">
        <v>43</v>
      </c>
      <c r="M1010" s="67" t="s">
        <v>41</v>
      </c>
      <c r="N1010" s="67" t="s">
        <v>44</v>
      </c>
      <c r="O1010" s="67" t="s">
        <v>45</v>
      </c>
      <c r="P1010" s="17" t="s">
        <v>137</v>
      </c>
      <c r="Q1010" s="17" t="s">
        <v>3438</v>
      </c>
      <c r="R1010" s="17" t="s">
        <v>422</v>
      </c>
      <c r="S1010" s="17" t="s">
        <v>57</v>
      </c>
      <c r="T1010" s="17" t="s">
        <v>4520</v>
      </c>
      <c r="U1010" s="17" t="s">
        <v>424</v>
      </c>
      <c r="V1010" s="17" t="s">
        <v>256</v>
      </c>
      <c r="W1010" s="17" t="s">
        <v>4160</v>
      </c>
      <c r="X1010" s="17" t="s">
        <v>5344</v>
      </c>
      <c r="Y1010" s="17" t="s">
        <v>4312</v>
      </c>
      <c r="Z1010" s="17" t="s">
        <v>53</v>
      </c>
      <c r="AA1010" s="17" t="s">
        <v>76</v>
      </c>
      <c r="AB1010" s="17" t="s">
        <v>126</v>
      </c>
      <c r="AC1010" s="17" t="s">
        <v>36</v>
      </c>
      <c r="AD1010" s="17" t="s">
        <v>66</v>
      </c>
      <c r="AE1010" s="17" t="s">
        <v>4008</v>
      </c>
      <c r="AF1010" s="17"/>
      <c r="AG1010" s="17" t="s">
        <v>144</v>
      </c>
      <c r="AH1010" s="17" t="s">
        <v>145</v>
      </c>
      <c r="AI1010" s="17" t="s">
        <v>146</v>
      </c>
      <c r="AJ1010" s="17" t="s">
        <v>147</v>
      </c>
      <c r="AK1010" s="17" t="s">
        <v>693</v>
      </c>
      <c r="AL1010" s="17" t="s">
        <v>694</v>
      </c>
      <c r="AM1010" s="17" t="s">
        <v>79</v>
      </c>
      <c r="AN1010" s="17" t="s">
        <v>402</v>
      </c>
      <c r="AO1010" s="17" t="s">
        <v>64</v>
      </c>
      <c r="AP1010" s="17" t="s">
        <v>698</v>
      </c>
      <c r="AQ1010" s="17"/>
      <c r="AR1010" s="17"/>
      <c r="AS1010" s="17"/>
    </row>
    <row r="1011" spans="1:45" ht="15" customHeight="1" x14ac:dyDescent="0.15">
      <c r="A1011" s="13">
        <v>1010</v>
      </c>
      <c r="B1011" s="69" t="s">
        <v>795</v>
      </c>
      <c r="C1011" s="67" t="s">
        <v>35</v>
      </c>
      <c r="D1011" s="67" t="s">
        <v>36</v>
      </c>
      <c r="E1011" s="67" t="s">
        <v>56</v>
      </c>
      <c r="F1011" s="67" t="s">
        <v>36</v>
      </c>
      <c r="G1011" s="67" t="s">
        <v>40</v>
      </c>
      <c r="H1011" s="67" t="s">
        <v>42</v>
      </c>
      <c r="I1011" s="67" t="s">
        <v>44</v>
      </c>
      <c r="J1011" s="67" t="s">
        <v>200</v>
      </c>
      <c r="K1011" s="67" t="s">
        <v>67</v>
      </c>
      <c r="L1011" s="67" t="s">
        <v>42</v>
      </c>
      <c r="M1011" s="67" t="s">
        <v>41</v>
      </c>
      <c r="N1011" s="67" t="s">
        <v>88</v>
      </c>
      <c r="O1011" s="67" t="s">
        <v>45</v>
      </c>
      <c r="P1011" s="17" t="s">
        <v>222</v>
      </c>
      <c r="Q1011" s="17" t="s">
        <v>79</v>
      </c>
      <c r="R1011" s="17" t="s">
        <v>82</v>
      </c>
      <c r="S1011" s="17" t="s">
        <v>115</v>
      </c>
      <c r="T1011" s="17" t="s">
        <v>740</v>
      </c>
      <c r="U1011" s="17" t="s">
        <v>148</v>
      </c>
      <c r="V1011" s="17" t="s">
        <v>741</v>
      </c>
      <c r="W1011" s="17"/>
      <c r="X1011" s="17" t="s">
        <v>3469</v>
      </c>
      <c r="Y1011" s="17" t="s">
        <v>4242</v>
      </c>
      <c r="Z1011" s="17" t="s">
        <v>75</v>
      </c>
      <c r="AA1011" s="17" t="s">
        <v>142</v>
      </c>
      <c r="AB1011" s="17" t="s">
        <v>55</v>
      </c>
      <c r="AC1011" s="17" t="s">
        <v>36</v>
      </c>
      <c r="AD1011" s="17" t="s">
        <v>66</v>
      </c>
      <c r="AE1011" s="17"/>
      <c r="AF1011" s="17"/>
      <c r="AG1011" s="17" t="s">
        <v>131</v>
      </c>
      <c r="AH1011" s="17" t="s">
        <v>95</v>
      </c>
      <c r="AI1011" s="17" t="s">
        <v>116</v>
      </c>
      <c r="AJ1011" s="17" t="s">
        <v>259</v>
      </c>
      <c r="AK1011" s="17" t="s">
        <v>193</v>
      </c>
      <c r="AL1011" s="17" t="s">
        <v>196</v>
      </c>
      <c r="AM1011" s="17" t="s">
        <v>344</v>
      </c>
      <c r="AN1011" s="17" t="s">
        <v>796</v>
      </c>
      <c r="AO1011" s="17" t="s">
        <v>161</v>
      </c>
      <c r="AP1011" s="17" t="s">
        <v>349</v>
      </c>
      <c r="AQ1011" s="17"/>
      <c r="AR1011" s="17"/>
      <c r="AS1011" s="17"/>
    </row>
    <row r="1012" spans="1:45" ht="15" customHeight="1" x14ac:dyDescent="0.15">
      <c r="A1012" s="13">
        <v>1011</v>
      </c>
      <c r="B1012" s="69" t="s">
        <v>4401</v>
      </c>
      <c r="C1012" s="67" t="s">
        <v>35</v>
      </c>
      <c r="D1012" s="67" t="s">
        <v>36</v>
      </c>
      <c r="E1012" s="67" t="s">
        <v>56</v>
      </c>
      <c r="F1012" s="67" t="s">
        <v>36</v>
      </c>
      <c r="G1012" s="67" t="s">
        <v>40</v>
      </c>
      <c r="H1012" s="67" t="s">
        <v>42</v>
      </c>
      <c r="I1012" s="67" t="s">
        <v>44</v>
      </c>
      <c r="J1012" s="67" t="s">
        <v>200</v>
      </c>
      <c r="K1012" s="67" t="s">
        <v>67</v>
      </c>
      <c r="L1012" s="67" t="s">
        <v>42</v>
      </c>
      <c r="M1012" s="67" t="s">
        <v>41</v>
      </c>
      <c r="N1012" s="67" t="s">
        <v>88</v>
      </c>
      <c r="O1012" s="67" t="s">
        <v>45</v>
      </c>
      <c r="P1012" s="17" t="s">
        <v>222</v>
      </c>
      <c r="Q1012" s="17" t="s">
        <v>79</v>
      </c>
      <c r="R1012" s="17" t="s">
        <v>82</v>
      </c>
      <c r="S1012" s="17" t="s">
        <v>115</v>
      </c>
      <c r="T1012" s="17" t="s">
        <v>740</v>
      </c>
      <c r="U1012" s="17" t="s">
        <v>148</v>
      </c>
      <c r="V1012" s="17" t="s">
        <v>741</v>
      </c>
      <c r="W1012" s="17" t="s">
        <v>4159</v>
      </c>
      <c r="X1012" s="17"/>
      <c r="Y1012" s="17" t="s">
        <v>4259</v>
      </c>
      <c r="Z1012" s="17" t="s">
        <v>75</v>
      </c>
      <c r="AA1012" s="17" t="s">
        <v>142</v>
      </c>
      <c r="AB1012" s="17" t="s">
        <v>55</v>
      </c>
      <c r="AC1012" s="17" t="s">
        <v>36</v>
      </c>
      <c r="AD1012" s="17" t="s">
        <v>66</v>
      </c>
      <c r="AE1012" s="17" t="s">
        <v>4005</v>
      </c>
      <c r="AF1012" s="17"/>
      <c r="AG1012" s="17" t="s">
        <v>131</v>
      </c>
      <c r="AH1012" s="17" t="s">
        <v>95</v>
      </c>
      <c r="AI1012" s="17" t="s">
        <v>116</v>
      </c>
      <c r="AJ1012" s="17" t="s">
        <v>259</v>
      </c>
      <c r="AK1012" s="17" t="s">
        <v>193</v>
      </c>
      <c r="AL1012" s="17" t="s">
        <v>196</v>
      </c>
      <c r="AM1012" s="17" t="s">
        <v>344</v>
      </c>
      <c r="AN1012" s="17" t="s">
        <v>796</v>
      </c>
      <c r="AO1012" s="17" t="s">
        <v>161</v>
      </c>
      <c r="AP1012" s="17" t="s">
        <v>349</v>
      </c>
      <c r="AQ1012" s="17"/>
      <c r="AR1012" s="17"/>
      <c r="AS1012" s="17"/>
    </row>
    <row r="1013" spans="1:45" ht="15" customHeight="1" x14ac:dyDescent="0.15">
      <c r="A1013" s="13">
        <v>1012</v>
      </c>
      <c r="B1013" s="69" t="s">
        <v>4862</v>
      </c>
      <c r="C1013" s="67" t="s">
        <v>35</v>
      </c>
      <c r="D1013" s="67" t="s">
        <v>56</v>
      </c>
      <c r="E1013" s="67" t="s">
        <v>66</v>
      </c>
      <c r="F1013" s="67" t="s">
        <v>56</v>
      </c>
      <c r="G1013" s="67" t="s">
        <v>40</v>
      </c>
      <c r="H1013" s="67" t="s">
        <v>43</v>
      </c>
      <c r="I1013" s="67" t="s">
        <v>44</v>
      </c>
      <c r="J1013" s="67" t="s">
        <v>67</v>
      </c>
      <c r="K1013" s="67" t="s">
        <v>67</v>
      </c>
      <c r="L1013" s="67" t="s">
        <v>44</v>
      </c>
      <c r="M1013" s="67" t="s">
        <v>41</v>
      </c>
      <c r="N1013" s="67" t="s">
        <v>67</v>
      </c>
      <c r="O1013" s="67"/>
      <c r="P1013" s="17" t="s">
        <v>264</v>
      </c>
      <c r="Q1013" s="17" t="s">
        <v>79</v>
      </c>
      <c r="R1013" s="17" t="s">
        <v>3172</v>
      </c>
      <c r="S1013" s="17" t="s">
        <v>115</v>
      </c>
      <c r="T1013" s="17" t="s">
        <v>4390</v>
      </c>
      <c r="U1013" s="17" t="s">
        <v>183</v>
      </c>
      <c r="V1013" s="17" t="s">
        <v>3022</v>
      </c>
      <c r="W1013" s="17"/>
      <c r="X1013" s="17"/>
      <c r="Y1013" s="17" t="s">
        <v>4282</v>
      </c>
      <c r="Z1013" s="17" t="s">
        <v>75</v>
      </c>
      <c r="AA1013" s="17" t="s">
        <v>76</v>
      </c>
      <c r="AB1013" s="17" t="s">
        <v>55</v>
      </c>
      <c r="AC1013" s="17" t="s">
        <v>56</v>
      </c>
      <c r="AD1013" s="17" t="s">
        <v>56</v>
      </c>
      <c r="AE1013" s="17" t="s">
        <v>4024</v>
      </c>
      <c r="AF1013" s="17"/>
      <c r="AG1013" s="17" t="s">
        <v>131</v>
      </c>
      <c r="AH1013" s="17" t="s">
        <v>95</v>
      </c>
      <c r="AI1013" s="17" t="s">
        <v>707</v>
      </c>
      <c r="AJ1013" s="17" t="s">
        <v>708</v>
      </c>
      <c r="AK1013" s="17" t="s">
        <v>193</v>
      </c>
      <c r="AL1013" s="17" t="s">
        <v>478</v>
      </c>
      <c r="AM1013" s="17" t="s">
        <v>77</v>
      </c>
      <c r="AN1013" s="17" t="s">
        <v>95</v>
      </c>
      <c r="AO1013" s="17" t="s">
        <v>161</v>
      </c>
      <c r="AP1013" s="17"/>
      <c r="AQ1013" s="17"/>
      <c r="AR1013" s="17"/>
      <c r="AS1013" s="17"/>
    </row>
    <row r="1014" spans="1:45" ht="15" customHeight="1" x14ac:dyDescent="0.15">
      <c r="A1014" s="13">
        <v>1013</v>
      </c>
      <c r="B1014" s="69" t="s">
        <v>797</v>
      </c>
      <c r="C1014" s="67" t="s">
        <v>35</v>
      </c>
      <c r="D1014" s="67" t="s">
        <v>36</v>
      </c>
      <c r="E1014" s="67" t="s">
        <v>36</v>
      </c>
      <c r="F1014" s="67" t="s">
        <v>56</v>
      </c>
      <c r="G1014" s="67" t="s">
        <v>67</v>
      </c>
      <c r="H1014" s="67" t="s">
        <v>37</v>
      </c>
      <c r="I1014" s="67" t="s">
        <v>87</v>
      </c>
      <c r="J1014" s="67" t="s">
        <v>44</v>
      </c>
      <c r="K1014" s="67" t="s">
        <v>44</v>
      </c>
      <c r="L1014" s="67" t="s">
        <v>41</v>
      </c>
      <c r="M1014" s="67" t="s">
        <v>43</v>
      </c>
      <c r="N1014" s="67" t="s">
        <v>87</v>
      </c>
      <c r="O1014" s="67"/>
      <c r="P1014" s="17" t="s">
        <v>325</v>
      </c>
      <c r="Q1014" s="17" t="s">
        <v>3022</v>
      </c>
      <c r="R1014" s="17" t="s">
        <v>3337</v>
      </c>
      <c r="S1014" s="17" t="s">
        <v>77</v>
      </c>
      <c r="T1014" s="17" t="s">
        <v>3438</v>
      </c>
      <c r="U1014" s="17" t="s">
        <v>3775</v>
      </c>
      <c r="V1014" s="17" t="s">
        <v>4387</v>
      </c>
      <c r="W1014" s="17" t="s">
        <v>4157</v>
      </c>
      <c r="X1014" s="17"/>
      <c r="Y1014" s="17" t="s">
        <v>4252</v>
      </c>
      <c r="Z1014" s="17" t="s">
        <v>75</v>
      </c>
      <c r="AA1014" s="17" t="s">
        <v>76</v>
      </c>
      <c r="AB1014" s="17" t="s">
        <v>55</v>
      </c>
      <c r="AC1014" s="17" t="s">
        <v>56</v>
      </c>
      <c r="AD1014" s="17" t="s">
        <v>56</v>
      </c>
      <c r="AE1014" s="17"/>
      <c r="AF1014" s="17"/>
      <c r="AG1014" s="17" t="s">
        <v>95</v>
      </c>
      <c r="AH1014" s="17" t="s">
        <v>189</v>
      </c>
      <c r="AI1014" s="17" t="s">
        <v>57</v>
      </c>
      <c r="AJ1014" s="17" t="s">
        <v>562</v>
      </c>
      <c r="AK1014" s="17" t="s">
        <v>157</v>
      </c>
      <c r="AL1014" s="17" t="s">
        <v>176</v>
      </c>
      <c r="AM1014" s="17" t="s">
        <v>287</v>
      </c>
      <c r="AN1014" s="17" t="s">
        <v>798</v>
      </c>
      <c r="AO1014" s="17" t="s">
        <v>85</v>
      </c>
      <c r="AP1014" s="17" t="s">
        <v>1104</v>
      </c>
      <c r="AQ1014" s="17"/>
      <c r="AR1014" s="17"/>
      <c r="AS1014" s="17"/>
    </row>
    <row r="1015" spans="1:45" ht="15" customHeight="1" x14ac:dyDescent="0.15">
      <c r="A1015" s="13">
        <v>1014</v>
      </c>
      <c r="B1015" s="69" t="s">
        <v>4313</v>
      </c>
      <c r="C1015" s="67" t="s">
        <v>35</v>
      </c>
      <c r="D1015" s="67" t="s">
        <v>36</v>
      </c>
      <c r="E1015" s="67" t="s">
        <v>36</v>
      </c>
      <c r="F1015" s="67" t="s">
        <v>56</v>
      </c>
      <c r="G1015" s="67" t="s">
        <v>67</v>
      </c>
      <c r="H1015" s="67" t="s">
        <v>37</v>
      </c>
      <c r="I1015" s="67" t="s">
        <v>87</v>
      </c>
      <c r="J1015" s="67" t="s">
        <v>44</v>
      </c>
      <c r="K1015" s="67" t="s">
        <v>44</v>
      </c>
      <c r="L1015" s="67" t="s">
        <v>41</v>
      </c>
      <c r="M1015" s="67" t="s">
        <v>43</v>
      </c>
      <c r="N1015" s="67" t="s">
        <v>87</v>
      </c>
      <c r="O1015" s="67"/>
      <c r="P1015" s="17" t="s">
        <v>325</v>
      </c>
      <c r="Q1015" s="17" t="s">
        <v>3022</v>
      </c>
      <c r="R1015" s="17" t="s">
        <v>3337</v>
      </c>
      <c r="S1015" s="17" t="s">
        <v>77</v>
      </c>
      <c r="T1015" s="17" t="s">
        <v>3438</v>
      </c>
      <c r="U1015" s="17" t="s">
        <v>3775</v>
      </c>
      <c r="V1015" s="17" t="s">
        <v>4387</v>
      </c>
      <c r="W1015" s="17" t="s">
        <v>4160</v>
      </c>
      <c r="X1015" s="17" t="s">
        <v>4314</v>
      </c>
      <c r="Y1015" s="17" t="s">
        <v>4250</v>
      </c>
      <c r="Z1015" s="17" t="s">
        <v>75</v>
      </c>
      <c r="AA1015" s="17" t="s">
        <v>76</v>
      </c>
      <c r="AB1015" s="17" t="s">
        <v>55</v>
      </c>
      <c r="AC1015" s="17" t="s">
        <v>56</v>
      </c>
      <c r="AD1015" s="17" t="s">
        <v>56</v>
      </c>
      <c r="AE1015" s="17" t="s">
        <v>4008</v>
      </c>
      <c r="AF1015" s="17"/>
      <c r="AG1015" s="17" t="s">
        <v>95</v>
      </c>
      <c r="AH1015" s="17" t="s">
        <v>189</v>
      </c>
      <c r="AI1015" s="17" t="s">
        <v>57</v>
      </c>
      <c r="AJ1015" s="17" t="s">
        <v>562</v>
      </c>
      <c r="AK1015" s="17" t="s">
        <v>157</v>
      </c>
      <c r="AL1015" s="17" t="s">
        <v>176</v>
      </c>
      <c r="AM1015" s="17" t="s">
        <v>287</v>
      </c>
      <c r="AN1015" s="17" t="s">
        <v>798</v>
      </c>
      <c r="AO1015" s="17" t="s">
        <v>85</v>
      </c>
      <c r="AP1015" s="17" t="s">
        <v>1104</v>
      </c>
      <c r="AQ1015" s="17"/>
      <c r="AR1015" s="17"/>
      <c r="AS1015" s="17"/>
    </row>
    <row r="1016" spans="1:45" ht="15" customHeight="1" x14ac:dyDescent="0.15">
      <c r="A1016" s="13">
        <v>1015</v>
      </c>
      <c r="B1016" s="69" t="s">
        <v>5194</v>
      </c>
      <c r="C1016" s="67" t="s">
        <v>35</v>
      </c>
      <c r="D1016" s="67" t="s">
        <v>36</v>
      </c>
      <c r="E1016" s="67" t="s">
        <v>36</v>
      </c>
      <c r="F1016" s="67" t="s">
        <v>56</v>
      </c>
      <c r="G1016" s="67" t="s">
        <v>67</v>
      </c>
      <c r="H1016" s="67" t="s">
        <v>37</v>
      </c>
      <c r="I1016" s="67" t="s">
        <v>87</v>
      </c>
      <c r="J1016" s="67" t="s">
        <v>44</v>
      </c>
      <c r="K1016" s="67" t="s">
        <v>44</v>
      </c>
      <c r="L1016" s="67" t="s">
        <v>41</v>
      </c>
      <c r="M1016" s="67" t="s">
        <v>43</v>
      </c>
      <c r="N1016" s="67" t="s">
        <v>87</v>
      </c>
      <c r="O1016" s="67"/>
      <c r="P1016" s="17" t="s">
        <v>325</v>
      </c>
      <c r="Q1016" s="17" t="s">
        <v>3022</v>
      </c>
      <c r="R1016" s="17" t="s">
        <v>3337</v>
      </c>
      <c r="S1016" s="17" t="s">
        <v>77</v>
      </c>
      <c r="T1016" s="17" t="s">
        <v>3438</v>
      </c>
      <c r="U1016" s="17" t="s">
        <v>3775</v>
      </c>
      <c r="V1016" s="17" t="s">
        <v>4387</v>
      </c>
      <c r="W1016" s="17" t="s">
        <v>4160</v>
      </c>
      <c r="X1016" s="17" t="s">
        <v>4314</v>
      </c>
      <c r="Y1016" s="17" t="s">
        <v>4250</v>
      </c>
      <c r="Z1016" s="17" t="s">
        <v>75</v>
      </c>
      <c r="AA1016" s="17" t="s">
        <v>76</v>
      </c>
      <c r="AB1016" s="17" t="s">
        <v>55</v>
      </c>
      <c r="AC1016" s="17" t="s">
        <v>56</v>
      </c>
      <c r="AD1016" s="17" t="s">
        <v>56</v>
      </c>
      <c r="AE1016" s="17" t="s">
        <v>4008</v>
      </c>
      <c r="AF1016" s="17"/>
      <c r="AG1016" s="17" t="s">
        <v>95</v>
      </c>
      <c r="AH1016" s="17" t="s">
        <v>189</v>
      </c>
      <c r="AI1016" s="17" t="s">
        <v>57</v>
      </c>
      <c r="AJ1016" s="17" t="s">
        <v>562</v>
      </c>
      <c r="AK1016" s="17" t="s">
        <v>157</v>
      </c>
      <c r="AL1016" s="17" t="s">
        <v>176</v>
      </c>
      <c r="AM1016" s="17" t="s">
        <v>287</v>
      </c>
      <c r="AN1016" s="17" t="s">
        <v>798</v>
      </c>
      <c r="AO1016" s="17" t="s">
        <v>85</v>
      </c>
      <c r="AP1016" s="17" t="s">
        <v>1104</v>
      </c>
      <c r="AQ1016" s="17"/>
      <c r="AR1016" s="17"/>
      <c r="AS1016" s="17"/>
    </row>
    <row r="1017" spans="1:45" ht="15" customHeight="1" x14ac:dyDescent="0.15">
      <c r="A1017" s="13">
        <v>1016</v>
      </c>
      <c r="B1017" s="69" t="s">
        <v>799</v>
      </c>
      <c r="C1017" s="67" t="s">
        <v>35</v>
      </c>
      <c r="D1017" s="67" t="s">
        <v>36</v>
      </c>
      <c r="E1017" s="67" t="s">
        <v>36</v>
      </c>
      <c r="F1017" s="67" t="s">
        <v>56</v>
      </c>
      <c r="G1017" s="67" t="s">
        <v>67</v>
      </c>
      <c r="H1017" s="67" t="s">
        <v>87</v>
      </c>
      <c r="I1017" s="67" t="s">
        <v>42</v>
      </c>
      <c r="J1017" s="67" t="s">
        <v>44</v>
      </c>
      <c r="K1017" s="67" t="s">
        <v>37</v>
      </c>
      <c r="L1017" s="67" t="s">
        <v>44</v>
      </c>
      <c r="M1017" s="67" t="s">
        <v>37</v>
      </c>
      <c r="N1017" s="67" t="s">
        <v>88</v>
      </c>
      <c r="O1017" s="67"/>
      <c r="P1017" s="17" t="s">
        <v>606</v>
      </c>
      <c r="Q1017" s="17" t="s">
        <v>325</v>
      </c>
      <c r="R1017" s="17" t="s">
        <v>668</v>
      </c>
      <c r="S1017" s="17" t="s">
        <v>3022</v>
      </c>
      <c r="T1017" s="17" t="s">
        <v>3337</v>
      </c>
      <c r="U1017" s="17" t="s">
        <v>266</v>
      </c>
      <c r="V1017" s="17" t="s">
        <v>3172</v>
      </c>
      <c r="W1017" s="17"/>
      <c r="X1017" s="17"/>
      <c r="Y1017" s="17" t="s">
        <v>4242</v>
      </c>
      <c r="Z1017" s="17" t="s">
        <v>191</v>
      </c>
      <c r="AA1017" s="17" t="s">
        <v>76</v>
      </c>
      <c r="AB1017" s="17" t="s">
        <v>55</v>
      </c>
      <c r="AC1017" s="17" t="s">
        <v>56</v>
      </c>
      <c r="AD1017" s="17" t="s">
        <v>56</v>
      </c>
      <c r="AE1017" s="17"/>
      <c r="AF1017" s="17"/>
      <c r="AG1017" s="17" t="s">
        <v>77</v>
      </c>
      <c r="AH1017" s="17" t="s">
        <v>3438</v>
      </c>
      <c r="AI1017" s="17" t="s">
        <v>3775</v>
      </c>
      <c r="AJ1017" s="17" t="s">
        <v>4387</v>
      </c>
      <c r="AK1017" s="17" t="s">
        <v>270</v>
      </c>
      <c r="AL1017" s="17" t="s">
        <v>408</v>
      </c>
      <c r="AM1017" s="17" t="s">
        <v>183</v>
      </c>
      <c r="AN1017" s="17" t="s">
        <v>782</v>
      </c>
      <c r="AO1017" s="17" t="s">
        <v>85</v>
      </c>
      <c r="AP1017" s="17" t="s">
        <v>418</v>
      </c>
      <c r="AQ1017" s="17"/>
      <c r="AR1017" s="17"/>
      <c r="AS1017" s="17"/>
    </row>
    <row r="1018" spans="1:45" ht="15" customHeight="1" x14ac:dyDescent="0.15">
      <c r="A1018" s="13">
        <v>1017</v>
      </c>
      <c r="B1018" s="69" t="s">
        <v>3776</v>
      </c>
      <c r="C1018" s="67" t="s">
        <v>35</v>
      </c>
      <c r="D1018" s="67" t="s">
        <v>36</v>
      </c>
      <c r="E1018" s="67" t="s">
        <v>56</v>
      </c>
      <c r="F1018" s="67" t="s">
        <v>36</v>
      </c>
      <c r="G1018" s="67" t="s">
        <v>40</v>
      </c>
      <c r="H1018" s="67" t="s">
        <v>88</v>
      </c>
      <c r="I1018" s="67" t="s">
        <v>44</v>
      </c>
      <c r="J1018" s="67" t="s">
        <v>43</v>
      </c>
      <c r="K1018" s="67" t="s">
        <v>42</v>
      </c>
      <c r="L1018" s="67" t="s">
        <v>43</v>
      </c>
      <c r="M1018" s="67" t="s">
        <v>43</v>
      </c>
      <c r="N1018" s="67" t="s">
        <v>39</v>
      </c>
      <c r="O1018" s="67"/>
      <c r="P1018" s="17" t="s">
        <v>3777</v>
      </c>
      <c r="Q1018" s="17" t="s">
        <v>3269</v>
      </c>
      <c r="R1018" s="17" t="s">
        <v>3778</v>
      </c>
      <c r="S1018" s="17" t="s">
        <v>79</v>
      </c>
      <c r="T1018" s="17" t="s">
        <v>3779</v>
      </c>
      <c r="U1018" s="17" t="s">
        <v>402</v>
      </c>
      <c r="V1018" s="17" t="s">
        <v>3780</v>
      </c>
      <c r="W1018" s="17"/>
      <c r="X1018" s="17"/>
      <c r="Y1018" s="17" t="s">
        <v>4233</v>
      </c>
      <c r="Z1018" s="17" t="s">
        <v>96</v>
      </c>
      <c r="AA1018" s="17" t="s">
        <v>54</v>
      </c>
      <c r="AB1018" s="17" t="s">
        <v>55</v>
      </c>
      <c r="AC1018" s="17" t="s">
        <v>56</v>
      </c>
      <c r="AD1018" s="17" t="s">
        <v>56</v>
      </c>
      <c r="AE1018" s="17" t="s">
        <v>4058</v>
      </c>
      <c r="AF1018" s="17"/>
      <c r="AG1018" s="17" t="s">
        <v>115</v>
      </c>
      <c r="AH1018" s="17" t="s">
        <v>116</v>
      </c>
      <c r="AI1018" s="17" t="s">
        <v>1087</v>
      </c>
      <c r="AJ1018" s="17" t="s">
        <v>94</v>
      </c>
      <c r="AK1018" s="17" t="s">
        <v>193</v>
      </c>
      <c r="AL1018" s="17" t="s">
        <v>988</v>
      </c>
      <c r="AM1018" s="17" t="s">
        <v>3781</v>
      </c>
      <c r="AN1018" s="17" t="s">
        <v>3782</v>
      </c>
      <c r="AO1018" s="17" t="s">
        <v>161</v>
      </c>
      <c r="AP1018" s="17" t="s">
        <v>464</v>
      </c>
      <c r="AQ1018" s="17"/>
      <c r="AR1018" s="17"/>
      <c r="AS1018" s="17"/>
    </row>
    <row r="1019" spans="1:45" ht="15" customHeight="1" x14ac:dyDescent="0.15">
      <c r="A1019" s="13">
        <v>1018</v>
      </c>
      <c r="B1019" s="69" t="s">
        <v>5249</v>
      </c>
      <c r="C1019" s="67" t="s">
        <v>35</v>
      </c>
      <c r="D1019" s="67" t="s">
        <v>36</v>
      </c>
      <c r="E1019" s="67" t="s">
        <v>56</v>
      </c>
      <c r="F1019" s="67" t="s">
        <v>36</v>
      </c>
      <c r="G1019" s="67" t="s">
        <v>40</v>
      </c>
      <c r="H1019" s="67" t="s">
        <v>88</v>
      </c>
      <c r="I1019" s="67" t="s">
        <v>44</v>
      </c>
      <c r="J1019" s="67" t="s">
        <v>43</v>
      </c>
      <c r="K1019" s="67" t="s">
        <v>42</v>
      </c>
      <c r="L1019" s="67" t="s">
        <v>43</v>
      </c>
      <c r="M1019" s="67" t="s">
        <v>43</v>
      </c>
      <c r="N1019" s="67" t="s">
        <v>39</v>
      </c>
      <c r="O1019" s="67"/>
      <c r="P1019" s="17" t="s">
        <v>3777</v>
      </c>
      <c r="Q1019" s="17" t="s">
        <v>3269</v>
      </c>
      <c r="R1019" s="17" t="s">
        <v>3778</v>
      </c>
      <c r="S1019" s="17" t="s">
        <v>79</v>
      </c>
      <c r="T1019" s="17" t="s">
        <v>3779</v>
      </c>
      <c r="U1019" s="17" t="s">
        <v>402</v>
      </c>
      <c r="V1019" s="17" t="s">
        <v>3780</v>
      </c>
      <c r="W1019" s="17"/>
      <c r="X1019" s="17"/>
      <c r="Y1019" s="17" t="s">
        <v>4233</v>
      </c>
      <c r="Z1019" s="17" t="s">
        <v>96</v>
      </c>
      <c r="AA1019" s="17" t="s">
        <v>54</v>
      </c>
      <c r="AB1019" s="17" t="s">
        <v>55</v>
      </c>
      <c r="AC1019" s="17" t="s">
        <v>56</v>
      </c>
      <c r="AD1019" s="17" t="s">
        <v>56</v>
      </c>
      <c r="AE1019" s="17" t="s">
        <v>4058</v>
      </c>
      <c r="AF1019" s="17"/>
      <c r="AG1019" s="17" t="s">
        <v>115</v>
      </c>
      <c r="AH1019" s="17" t="s">
        <v>116</v>
      </c>
      <c r="AI1019" s="17" t="s">
        <v>1087</v>
      </c>
      <c r="AJ1019" s="17" t="s">
        <v>94</v>
      </c>
      <c r="AK1019" s="17" t="s">
        <v>193</v>
      </c>
      <c r="AL1019" s="17" t="s">
        <v>988</v>
      </c>
      <c r="AM1019" s="17" t="s">
        <v>3781</v>
      </c>
      <c r="AN1019" s="17" t="s">
        <v>3782</v>
      </c>
      <c r="AO1019" s="17" t="s">
        <v>161</v>
      </c>
      <c r="AP1019" s="17" t="s">
        <v>464</v>
      </c>
      <c r="AQ1019" s="17"/>
      <c r="AR1019" s="17"/>
      <c r="AS1019" s="17"/>
    </row>
    <row r="1020" spans="1:45" ht="15" customHeight="1" x14ac:dyDescent="0.15">
      <c r="A1020" s="13">
        <v>1019</v>
      </c>
      <c r="B1020" s="69" t="s">
        <v>4402</v>
      </c>
      <c r="C1020" s="67" t="s">
        <v>35</v>
      </c>
      <c r="D1020" s="67" t="s">
        <v>36</v>
      </c>
      <c r="E1020" s="67" t="s">
        <v>56</v>
      </c>
      <c r="F1020" s="67" t="s">
        <v>56</v>
      </c>
      <c r="G1020" s="67" t="s">
        <v>42</v>
      </c>
      <c r="H1020" s="67" t="s">
        <v>136</v>
      </c>
      <c r="I1020" s="67" t="s">
        <v>120</v>
      </c>
      <c r="J1020" s="67" t="s">
        <v>87</v>
      </c>
      <c r="K1020" s="67" t="s">
        <v>88</v>
      </c>
      <c r="L1020" s="67" t="s">
        <v>42</v>
      </c>
      <c r="M1020" s="67" t="s">
        <v>42</v>
      </c>
      <c r="N1020" s="67" t="s">
        <v>88</v>
      </c>
      <c r="O1020" s="67"/>
      <c r="P1020" s="17" t="s">
        <v>439</v>
      </c>
      <c r="Q1020" s="17" t="s">
        <v>261</v>
      </c>
      <c r="R1020" s="17" t="s">
        <v>3131</v>
      </c>
      <c r="S1020" s="17" t="s">
        <v>591</v>
      </c>
      <c r="T1020" s="17" t="s">
        <v>338</v>
      </c>
      <c r="U1020" s="17" t="s">
        <v>617</v>
      </c>
      <c r="V1020" s="17" t="s">
        <v>3132</v>
      </c>
      <c r="W1020" s="17" t="s">
        <v>4159</v>
      </c>
      <c r="X1020" s="17"/>
      <c r="Y1020" s="17" t="s">
        <v>4351</v>
      </c>
      <c r="Z1020" s="17" t="s">
        <v>75</v>
      </c>
      <c r="AA1020" s="17" t="s">
        <v>54</v>
      </c>
      <c r="AB1020" s="17" t="s">
        <v>3962</v>
      </c>
      <c r="AC1020" s="17" t="s">
        <v>36</v>
      </c>
      <c r="AD1020" s="17" t="s">
        <v>56</v>
      </c>
      <c r="AE1020" s="17" t="s">
        <v>4005</v>
      </c>
      <c r="AF1020" s="17"/>
      <c r="AG1020" s="17" t="s">
        <v>880</v>
      </c>
      <c r="AH1020" s="17" t="s">
        <v>3133</v>
      </c>
      <c r="AI1020" s="17" t="s">
        <v>1053</v>
      </c>
      <c r="AJ1020" s="17" t="s">
        <v>240</v>
      </c>
      <c r="AK1020" s="17" t="s">
        <v>363</v>
      </c>
      <c r="AL1020" s="17" t="s">
        <v>3134</v>
      </c>
      <c r="AM1020" s="17" t="s">
        <v>112</v>
      </c>
      <c r="AN1020" s="17" t="s">
        <v>3135</v>
      </c>
      <c r="AO1020" s="17" t="s">
        <v>418</v>
      </c>
      <c r="AP1020" s="17" t="s">
        <v>1271</v>
      </c>
      <c r="AQ1020" s="17"/>
      <c r="AR1020" s="17"/>
      <c r="AS1020" s="17"/>
    </row>
    <row r="1021" spans="1:45" ht="15" customHeight="1" x14ac:dyDescent="0.15">
      <c r="A1021" s="13">
        <v>1020</v>
      </c>
      <c r="B1021" s="69" t="s">
        <v>5345</v>
      </c>
      <c r="C1021" s="67" t="s">
        <v>35</v>
      </c>
      <c r="D1021" s="67" t="s">
        <v>36</v>
      </c>
      <c r="E1021" s="67" t="s">
        <v>56</v>
      </c>
      <c r="F1021" s="67" t="s">
        <v>56</v>
      </c>
      <c r="G1021" s="67" t="s">
        <v>42</v>
      </c>
      <c r="H1021" s="67" t="s">
        <v>136</v>
      </c>
      <c r="I1021" s="67" t="s">
        <v>120</v>
      </c>
      <c r="J1021" s="67" t="s">
        <v>87</v>
      </c>
      <c r="K1021" s="67" t="s">
        <v>88</v>
      </c>
      <c r="L1021" s="67" t="s">
        <v>42</v>
      </c>
      <c r="M1021" s="67" t="s">
        <v>42</v>
      </c>
      <c r="N1021" s="67" t="s">
        <v>88</v>
      </c>
      <c r="O1021" s="67"/>
      <c r="P1021" s="17" t="s">
        <v>439</v>
      </c>
      <c r="Q1021" s="17" t="s">
        <v>261</v>
      </c>
      <c r="R1021" s="17" t="s">
        <v>3131</v>
      </c>
      <c r="S1021" s="17" t="s">
        <v>591</v>
      </c>
      <c r="T1021" s="17" t="s">
        <v>338</v>
      </c>
      <c r="U1021" s="17" t="s">
        <v>617</v>
      </c>
      <c r="V1021" s="17" t="s">
        <v>3132</v>
      </c>
      <c r="W1021" s="17" t="s">
        <v>4159</v>
      </c>
      <c r="X1021" s="17"/>
      <c r="Y1021" s="17" t="s">
        <v>4351</v>
      </c>
      <c r="Z1021" s="17" t="s">
        <v>75</v>
      </c>
      <c r="AA1021" s="17" t="s">
        <v>54</v>
      </c>
      <c r="AB1021" s="17" t="s">
        <v>3962</v>
      </c>
      <c r="AC1021" s="17" t="s">
        <v>36</v>
      </c>
      <c r="AD1021" s="17" t="s">
        <v>56</v>
      </c>
      <c r="AE1021" s="17" t="s">
        <v>4005</v>
      </c>
      <c r="AF1021" s="17"/>
      <c r="AG1021" s="17" t="s">
        <v>880</v>
      </c>
      <c r="AH1021" s="17" t="s">
        <v>3133</v>
      </c>
      <c r="AI1021" s="17" t="s">
        <v>1053</v>
      </c>
      <c r="AJ1021" s="17" t="s">
        <v>240</v>
      </c>
      <c r="AK1021" s="17" t="s">
        <v>363</v>
      </c>
      <c r="AL1021" s="17" t="s">
        <v>3134</v>
      </c>
      <c r="AM1021" s="17" t="s">
        <v>112</v>
      </c>
      <c r="AN1021" s="17" t="s">
        <v>3135</v>
      </c>
      <c r="AO1021" s="17" t="s">
        <v>418</v>
      </c>
      <c r="AP1021" s="17" t="s">
        <v>1271</v>
      </c>
      <c r="AQ1021" s="17"/>
      <c r="AR1021" s="17"/>
      <c r="AS1021" s="17"/>
    </row>
    <row r="1022" spans="1:45" ht="15" customHeight="1" x14ac:dyDescent="0.15">
      <c r="A1022" s="13">
        <v>1021</v>
      </c>
      <c r="B1022" s="69" t="s">
        <v>800</v>
      </c>
      <c r="C1022" s="67" t="s">
        <v>35</v>
      </c>
      <c r="D1022" s="67" t="s">
        <v>36</v>
      </c>
      <c r="E1022" s="67" t="s">
        <v>36</v>
      </c>
      <c r="F1022" s="67" t="s">
        <v>36</v>
      </c>
      <c r="G1022" s="67" t="s">
        <v>37</v>
      </c>
      <c r="H1022" s="67" t="s">
        <v>43</v>
      </c>
      <c r="I1022" s="67" t="s">
        <v>43</v>
      </c>
      <c r="J1022" s="67" t="s">
        <v>43</v>
      </c>
      <c r="K1022" s="67" t="s">
        <v>43</v>
      </c>
      <c r="L1022" s="67" t="s">
        <v>88</v>
      </c>
      <c r="M1022" s="67" t="s">
        <v>120</v>
      </c>
      <c r="N1022" s="67" t="s">
        <v>120</v>
      </c>
      <c r="O1022" s="67"/>
      <c r="P1022" s="17" t="s">
        <v>618</v>
      </c>
      <c r="Q1022" s="17" t="s">
        <v>411</v>
      </c>
      <c r="R1022" s="17" t="s">
        <v>774</v>
      </c>
      <c r="S1022" s="17" t="s">
        <v>131</v>
      </c>
      <c r="T1022" s="17" t="s">
        <v>801</v>
      </c>
      <c r="U1022" s="17" t="s">
        <v>101</v>
      </c>
      <c r="V1022" s="17" t="s">
        <v>802</v>
      </c>
      <c r="W1022" s="17"/>
      <c r="X1022" s="17" t="s">
        <v>3576</v>
      </c>
      <c r="Y1022" s="17" t="s">
        <v>4245</v>
      </c>
      <c r="Z1022" s="17" t="s">
        <v>53</v>
      </c>
      <c r="AA1022" s="17" t="s">
        <v>54</v>
      </c>
      <c r="AB1022" s="17" t="s">
        <v>3962</v>
      </c>
      <c r="AC1022" s="17" t="s">
        <v>56</v>
      </c>
      <c r="AD1022" s="17" t="s">
        <v>36</v>
      </c>
      <c r="AE1022" s="17"/>
      <c r="AF1022" s="17"/>
      <c r="AG1022" s="17" t="s">
        <v>363</v>
      </c>
      <c r="AH1022" s="17" t="s">
        <v>646</v>
      </c>
      <c r="AI1022" s="17" t="s">
        <v>361</v>
      </c>
      <c r="AJ1022" s="17" t="s">
        <v>803</v>
      </c>
      <c r="AK1022" s="17" t="s">
        <v>361</v>
      </c>
      <c r="AL1022" s="17" t="s">
        <v>804</v>
      </c>
      <c r="AM1022" s="17" t="s">
        <v>101</v>
      </c>
      <c r="AN1022" s="17" t="s">
        <v>805</v>
      </c>
      <c r="AO1022" s="17" t="s">
        <v>806</v>
      </c>
      <c r="AP1022" s="17" t="s">
        <v>584</v>
      </c>
      <c r="AQ1022" s="17"/>
      <c r="AR1022" s="17"/>
      <c r="AS1022" s="17"/>
    </row>
    <row r="1023" spans="1:45" ht="15" customHeight="1" x14ac:dyDescent="0.15">
      <c r="A1023" s="13">
        <v>1022</v>
      </c>
      <c r="B1023" s="69" t="s">
        <v>807</v>
      </c>
      <c r="C1023" s="67" t="s">
        <v>35</v>
      </c>
      <c r="D1023" s="67" t="s">
        <v>56</v>
      </c>
      <c r="E1023" s="67" t="s">
        <v>56</v>
      </c>
      <c r="F1023" s="67" t="s">
        <v>56</v>
      </c>
      <c r="G1023" s="67" t="s">
        <v>67</v>
      </c>
      <c r="H1023" s="67" t="s">
        <v>40</v>
      </c>
      <c r="I1023" s="67" t="s">
        <v>67</v>
      </c>
      <c r="J1023" s="67" t="s">
        <v>37</v>
      </c>
      <c r="K1023" s="67" t="s">
        <v>40</v>
      </c>
      <c r="L1023" s="67" t="s">
        <v>44</v>
      </c>
      <c r="M1023" s="67" t="s">
        <v>40</v>
      </c>
      <c r="N1023" s="67" t="s">
        <v>37</v>
      </c>
      <c r="O1023" s="67"/>
      <c r="P1023" s="17" t="s">
        <v>808</v>
      </c>
      <c r="Q1023" s="17" t="s">
        <v>379</v>
      </c>
      <c r="R1023" s="17" t="s">
        <v>605</v>
      </c>
      <c r="S1023" s="17" t="s">
        <v>3022</v>
      </c>
      <c r="T1023" s="17" t="s">
        <v>2916</v>
      </c>
      <c r="U1023" s="17" t="s">
        <v>606</v>
      </c>
      <c r="V1023" s="17" t="s">
        <v>607</v>
      </c>
      <c r="W1023" s="17"/>
      <c r="X1023" s="17"/>
      <c r="Y1023" s="17" t="s">
        <v>4231</v>
      </c>
      <c r="Z1023" s="17" t="s">
        <v>75</v>
      </c>
      <c r="AA1023" s="17" t="s">
        <v>76</v>
      </c>
      <c r="AB1023" s="17" t="s">
        <v>3962</v>
      </c>
      <c r="AC1023" s="17" t="s">
        <v>36</v>
      </c>
      <c r="AD1023" s="17" t="s">
        <v>36</v>
      </c>
      <c r="AE1023" s="17"/>
      <c r="AF1023" s="17"/>
      <c r="AG1023" s="17" t="s">
        <v>77</v>
      </c>
      <c r="AH1023" s="17" t="s">
        <v>264</v>
      </c>
      <c r="AI1023" s="17" t="s">
        <v>79</v>
      </c>
      <c r="AJ1023" s="17" t="s">
        <v>3345</v>
      </c>
      <c r="AK1023" s="17" t="s">
        <v>325</v>
      </c>
      <c r="AL1023" s="17" t="s">
        <v>608</v>
      </c>
      <c r="AM1023" s="17" t="s">
        <v>3153</v>
      </c>
      <c r="AN1023" s="17" t="s">
        <v>227</v>
      </c>
      <c r="AO1023" s="17" t="s">
        <v>85</v>
      </c>
      <c r="AP1023" s="17" t="s">
        <v>85</v>
      </c>
      <c r="AQ1023" s="17"/>
      <c r="AR1023" s="17"/>
      <c r="AS1023" s="17"/>
    </row>
    <row r="1024" spans="1:45" ht="15" customHeight="1" x14ac:dyDescent="0.15">
      <c r="A1024" s="13">
        <v>1023</v>
      </c>
      <c r="B1024" s="69" t="s">
        <v>1486</v>
      </c>
      <c r="C1024" s="67" t="s">
        <v>35</v>
      </c>
      <c r="D1024" s="67" t="s">
        <v>36</v>
      </c>
      <c r="E1024" s="67" t="s">
        <v>56</v>
      </c>
      <c r="F1024" s="67" t="s">
        <v>36</v>
      </c>
      <c r="G1024" s="67" t="s">
        <v>37</v>
      </c>
      <c r="H1024" s="67" t="s">
        <v>42</v>
      </c>
      <c r="I1024" s="67" t="s">
        <v>40</v>
      </c>
      <c r="J1024" s="67" t="s">
        <v>43</v>
      </c>
      <c r="K1024" s="67" t="s">
        <v>120</v>
      </c>
      <c r="L1024" s="67" t="s">
        <v>43</v>
      </c>
      <c r="M1024" s="67" t="s">
        <v>68</v>
      </c>
      <c r="N1024" s="67" t="s">
        <v>41</v>
      </c>
      <c r="O1024" s="67" t="s">
        <v>45</v>
      </c>
      <c r="P1024" s="17" t="s">
        <v>137</v>
      </c>
      <c r="Q1024" s="17" t="s">
        <v>3438</v>
      </c>
      <c r="R1024" s="17" t="s">
        <v>810</v>
      </c>
      <c r="S1024" s="17" t="s">
        <v>57</v>
      </c>
      <c r="T1024" s="17" t="s">
        <v>4520</v>
      </c>
      <c r="U1024" s="17" t="s">
        <v>3269</v>
      </c>
      <c r="V1024" s="17" t="s">
        <v>357</v>
      </c>
      <c r="W1024" s="17" t="s">
        <v>4188</v>
      </c>
      <c r="X1024" s="17" t="s">
        <v>3577</v>
      </c>
      <c r="Y1024" s="17" t="s">
        <v>4270</v>
      </c>
      <c r="Z1024" s="17" t="s">
        <v>53</v>
      </c>
      <c r="AA1024" s="17" t="s">
        <v>76</v>
      </c>
      <c r="AB1024" s="17" t="s">
        <v>3962</v>
      </c>
      <c r="AC1024" s="17" t="s">
        <v>56</v>
      </c>
      <c r="AD1024" s="17" t="s">
        <v>36</v>
      </c>
      <c r="AE1024" s="17"/>
      <c r="AF1024" s="17"/>
      <c r="AG1024" s="17" t="s">
        <v>144</v>
      </c>
      <c r="AH1024" s="17" t="s">
        <v>145</v>
      </c>
      <c r="AI1024" s="17" t="s">
        <v>146</v>
      </c>
      <c r="AJ1024" s="17" t="s">
        <v>147</v>
      </c>
      <c r="AK1024" s="17" t="s">
        <v>79</v>
      </c>
      <c r="AL1024" s="17" t="s">
        <v>80</v>
      </c>
      <c r="AM1024" s="17" t="s">
        <v>358</v>
      </c>
      <c r="AN1024" s="17" t="s">
        <v>406</v>
      </c>
      <c r="AO1024" s="17" t="s">
        <v>64</v>
      </c>
      <c r="AP1024" s="17" t="s">
        <v>161</v>
      </c>
      <c r="AQ1024" s="17"/>
      <c r="AR1024" s="17"/>
      <c r="AS1024" s="17"/>
    </row>
    <row r="1025" spans="1:45" ht="15" customHeight="1" x14ac:dyDescent="0.15">
      <c r="A1025" s="13">
        <v>1024</v>
      </c>
      <c r="B1025" s="69" t="s">
        <v>1486</v>
      </c>
      <c r="C1025" s="67" t="s">
        <v>35</v>
      </c>
      <c r="D1025" s="67" t="s">
        <v>36</v>
      </c>
      <c r="E1025" s="67" t="s">
        <v>56</v>
      </c>
      <c r="F1025" s="67" t="s">
        <v>36</v>
      </c>
      <c r="G1025" s="67" t="s">
        <v>37</v>
      </c>
      <c r="H1025" s="67" t="s">
        <v>42</v>
      </c>
      <c r="I1025" s="67" t="s">
        <v>40</v>
      </c>
      <c r="J1025" s="67" t="s">
        <v>43</v>
      </c>
      <c r="K1025" s="67" t="s">
        <v>120</v>
      </c>
      <c r="L1025" s="67" t="s">
        <v>43</v>
      </c>
      <c r="M1025" s="67" t="s">
        <v>68</v>
      </c>
      <c r="N1025" s="67" t="s">
        <v>41</v>
      </c>
      <c r="O1025" s="67" t="s">
        <v>45</v>
      </c>
      <c r="P1025" s="17" t="s">
        <v>137</v>
      </c>
      <c r="Q1025" s="17" t="s">
        <v>3438</v>
      </c>
      <c r="R1025" s="17" t="s">
        <v>810</v>
      </c>
      <c r="S1025" s="17" t="s">
        <v>57</v>
      </c>
      <c r="T1025" s="17" t="s">
        <v>4520</v>
      </c>
      <c r="U1025" s="17" t="s">
        <v>3269</v>
      </c>
      <c r="V1025" s="17" t="s">
        <v>357</v>
      </c>
      <c r="W1025" s="17"/>
      <c r="X1025" s="17" t="s">
        <v>3578</v>
      </c>
      <c r="Y1025" s="17" t="s">
        <v>4270</v>
      </c>
      <c r="Z1025" s="17" t="s">
        <v>53</v>
      </c>
      <c r="AA1025" s="17" t="s">
        <v>76</v>
      </c>
      <c r="AB1025" s="17" t="s">
        <v>3962</v>
      </c>
      <c r="AC1025" s="17" t="s">
        <v>56</v>
      </c>
      <c r="AD1025" s="17" t="s">
        <v>36</v>
      </c>
      <c r="AE1025" s="17" t="s">
        <v>4059</v>
      </c>
      <c r="AF1025" s="17"/>
      <c r="AG1025" s="17" t="s">
        <v>144</v>
      </c>
      <c r="AH1025" s="17" t="s">
        <v>145</v>
      </c>
      <c r="AI1025" s="17" t="s">
        <v>146</v>
      </c>
      <c r="AJ1025" s="17" t="s">
        <v>147</v>
      </c>
      <c r="AK1025" s="17" t="s">
        <v>79</v>
      </c>
      <c r="AL1025" s="17" t="s">
        <v>80</v>
      </c>
      <c r="AM1025" s="17" t="s">
        <v>358</v>
      </c>
      <c r="AN1025" s="17" t="s">
        <v>406</v>
      </c>
      <c r="AO1025" s="17" t="s">
        <v>64</v>
      </c>
      <c r="AP1025" s="17" t="s">
        <v>161</v>
      </c>
      <c r="AQ1025" s="17"/>
      <c r="AR1025" s="17"/>
      <c r="AS1025" s="17"/>
    </row>
    <row r="1026" spans="1:45" ht="15" customHeight="1" x14ac:dyDescent="0.15">
      <c r="A1026" s="13">
        <v>1025</v>
      </c>
      <c r="B1026" s="69" t="s">
        <v>809</v>
      </c>
      <c r="C1026" s="67" t="s">
        <v>35</v>
      </c>
      <c r="D1026" s="67" t="s">
        <v>36</v>
      </c>
      <c r="E1026" s="67" t="s">
        <v>56</v>
      </c>
      <c r="F1026" s="67" t="s">
        <v>36</v>
      </c>
      <c r="G1026" s="67" t="s">
        <v>37</v>
      </c>
      <c r="H1026" s="67" t="s">
        <v>42</v>
      </c>
      <c r="I1026" s="67" t="s">
        <v>40</v>
      </c>
      <c r="J1026" s="67" t="s">
        <v>43</v>
      </c>
      <c r="K1026" s="67" t="s">
        <v>120</v>
      </c>
      <c r="L1026" s="67" t="s">
        <v>43</v>
      </c>
      <c r="M1026" s="67" t="s">
        <v>68</v>
      </c>
      <c r="N1026" s="67" t="s">
        <v>41</v>
      </c>
      <c r="O1026" s="67" t="s">
        <v>45</v>
      </c>
      <c r="P1026" s="17" t="s">
        <v>137</v>
      </c>
      <c r="Q1026" s="17" t="s">
        <v>3438</v>
      </c>
      <c r="R1026" s="17" t="s">
        <v>810</v>
      </c>
      <c r="S1026" s="17" t="s">
        <v>57</v>
      </c>
      <c r="T1026" s="17" t="s">
        <v>4520</v>
      </c>
      <c r="U1026" s="17" t="s">
        <v>3269</v>
      </c>
      <c r="V1026" s="17" t="s">
        <v>357</v>
      </c>
      <c r="W1026" s="17" t="s">
        <v>4157</v>
      </c>
      <c r="X1026" s="17" t="s">
        <v>3579</v>
      </c>
      <c r="Y1026" s="17" t="s">
        <v>4299</v>
      </c>
      <c r="Z1026" s="17" t="s">
        <v>53</v>
      </c>
      <c r="AA1026" s="17" t="s">
        <v>76</v>
      </c>
      <c r="AB1026" s="17" t="s">
        <v>3962</v>
      </c>
      <c r="AC1026" s="17" t="s">
        <v>56</v>
      </c>
      <c r="AD1026" s="17" t="s">
        <v>36</v>
      </c>
      <c r="AE1026" s="17"/>
      <c r="AF1026" s="17"/>
      <c r="AG1026" s="17" t="s">
        <v>144</v>
      </c>
      <c r="AH1026" s="17" t="s">
        <v>145</v>
      </c>
      <c r="AI1026" s="17" t="s">
        <v>146</v>
      </c>
      <c r="AJ1026" s="17" t="s">
        <v>147</v>
      </c>
      <c r="AK1026" s="17" t="s">
        <v>79</v>
      </c>
      <c r="AL1026" s="17" t="s">
        <v>80</v>
      </c>
      <c r="AM1026" s="17" t="s">
        <v>358</v>
      </c>
      <c r="AN1026" s="17" t="s">
        <v>406</v>
      </c>
      <c r="AO1026" s="17" t="s">
        <v>64</v>
      </c>
      <c r="AP1026" s="17" t="s">
        <v>161</v>
      </c>
      <c r="AQ1026" s="17"/>
      <c r="AR1026" s="17"/>
      <c r="AS1026" s="17"/>
    </row>
    <row r="1027" spans="1:45" ht="15" customHeight="1" x14ac:dyDescent="0.15">
      <c r="A1027" s="13">
        <v>1026</v>
      </c>
      <c r="B1027" s="69" t="s">
        <v>5250</v>
      </c>
      <c r="C1027" s="67" t="s">
        <v>35</v>
      </c>
      <c r="D1027" s="67" t="s">
        <v>36</v>
      </c>
      <c r="E1027" s="67" t="s">
        <v>56</v>
      </c>
      <c r="F1027" s="67" t="s">
        <v>66</v>
      </c>
      <c r="G1027" s="67" t="s">
        <v>37</v>
      </c>
      <c r="H1027" s="67" t="s">
        <v>42</v>
      </c>
      <c r="I1027" s="67" t="s">
        <v>40</v>
      </c>
      <c r="J1027" s="67" t="s">
        <v>43</v>
      </c>
      <c r="K1027" s="67" t="s">
        <v>120</v>
      </c>
      <c r="L1027" s="67" t="s">
        <v>43</v>
      </c>
      <c r="M1027" s="67" t="s">
        <v>68</v>
      </c>
      <c r="N1027" s="67" t="s">
        <v>41</v>
      </c>
      <c r="O1027" s="67" t="s">
        <v>45</v>
      </c>
      <c r="P1027" s="17" t="s">
        <v>137</v>
      </c>
      <c r="Q1027" s="17" t="s">
        <v>3438</v>
      </c>
      <c r="R1027" s="17" t="s">
        <v>810</v>
      </c>
      <c r="S1027" s="17" t="s">
        <v>57</v>
      </c>
      <c r="T1027" s="17" t="s">
        <v>4520</v>
      </c>
      <c r="U1027" s="17" t="s">
        <v>3269</v>
      </c>
      <c r="V1027" s="17" t="s">
        <v>357</v>
      </c>
      <c r="W1027" s="17" t="s">
        <v>4160</v>
      </c>
      <c r="X1027" s="17" t="s">
        <v>5251</v>
      </c>
      <c r="Y1027" s="17" t="s">
        <v>4248</v>
      </c>
      <c r="Z1027" s="17" t="s">
        <v>53</v>
      </c>
      <c r="AA1027" s="17" t="s">
        <v>76</v>
      </c>
      <c r="AB1027" s="17" t="s">
        <v>3962</v>
      </c>
      <c r="AC1027" s="17" t="s">
        <v>36</v>
      </c>
      <c r="AD1027" s="17" t="s">
        <v>36</v>
      </c>
      <c r="AE1027" s="17" t="s">
        <v>4008</v>
      </c>
      <c r="AF1027" s="17"/>
      <c r="AG1027" s="17" t="s">
        <v>144</v>
      </c>
      <c r="AH1027" s="17" t="s">
        <v>145</v>
      </c>
      <c r="AI1027" s="17" t="s">
        <v>146</v>
      </c>
      <c r="AJ1027" s="17" t="s">
        <v>147</v>
      </c>
      <c r="AK1027" s="17" t="s">
        <v>79</v>
      </c>
      <c r="AL1027" s="17" t="s">
        <v>80</v>
      </c>
      <c r="AM1027" s="17" t="s">
        <v>358</v>
      </c>
      <c r="AN1027" s="17" t="s">
        <v>406</v>
      </c>
      <c r="AO1027" s="17" t="s">
        <v>64</v>
      </c>
      <c r="AP1027" s="17" t="s">
        <v>161</v>
      </c>
      <c r="AQ1027" s="17"/>
      <c r="AR1027" s="17"/>
      <c r="AS1027" s="17"/>
    </row>
    <row r="1028" spans="1:45" ht="15" customHeight="1" x14ac:dyDescent="0.15">
      <c r="A1028" s="13">
        <v>1027</v>
      </c>
      <c r="B1028" s="69" t="s">
        <v>3294</v>
      </c>
      <c r="C1028" s="67" t="s">
        <v>35</v>
      </c>
      <c r="D1028" s="67" t="s">
        <v>36</v>
      </c>
      <c r="E1028" s="67" t="s">
        <v>56</v>
      </c>
      <c r="F1028" s="67" t="s">
        <v>36</v>
      </c>
      <c r="G1028" s="67" t="s">
        <v>37</v>
      </c>
      <c r="H1028" s="67" t="s">
        <v>42</v>
      </c>
      <c r="I1028" s="67" t="s">
        <v>40</v>
      </c>
      <c r="J1028" s="67" t="s">
        <v>43</v>
      </c>
      <c r="K1028" s="67" t="s">
        <v>120</v>
      </c>
      <c r="L1028" s="67" t="s">
        <v>43</v>
      </c>
      <c r="M1028" s="67" t="s">
        <v>68</v>
      </c>
      <c r="N1028" s="67" t="s">
        <v>41</v>
      </c>
      <c r="O1028" s="67" t="s">
        <v>45</v>
      </c>
      <c r="P1028" s="17" t="s">
        <v>137</v>
      </c>
      <c r="Q1028" s="17" t="s">
        <v>3438</v>
      </c>
      <c r="R1028" s="17" t="s">
        <v>810</v>
      </c>
      <c r="S1028" s="17" t="s">
        <v>57</v>
      </c>
      <c r="T1028" s="17" t="s">
        <v>4520</v>
      </c>
      <c r="U1028" s="17" t="s">
        <v>3269</v>
      </c>
      <c r="V1028" s="17" t="s">
        <v>357</v>
      </c>
      <c r="W1028" s="17" t="s">
        <v>4164</v>
      </c>
      <c r="X1028" s="17" t="s">
        <v>3580</v>
      </c>
      <c r="Y1028" s="17" t="s">
        <v>4248</v>
      </c>
      <c r="Z1028" s="17" t="s">
        <v>53</v>
      </c>
      <c r="AA1028" s="17" t="s">
        <v>76</v>
      </c>
      <c r="AB1028" s="17" t="s">
        <v>3962</v>
      </c>
      <c r="AC1028" s="17" t="s">
        <v>56</v>
      </c>
      <c r="AD1028" s="17" t="s">
        <v>36</v>
      </c>
      <c r="AE1028" s="17" t="s">
        <v>4034</v>
      </c>
      <c r="AF1028" s="17"/>
      <c r="AG1028" s="17" t="s">
        <v>144</v>
      </c>
      <c r="AH1028" s="17" t="s">
        <v>145</v>
      </c>
      <c r="AI1028" s="17" t="s">
        <v>146</v>
      </c>
      <c r="AJ1028" s="17" t="s">
        <v>147</v>
      </c>
      <c r="AK1028" s="17" t="s">
        <v>79</v>
      </c>
      <c r="AL1028" s="17" t="s">
        <v>80</v>
      </c>
      <c r="AM1028" s="17" t="s">
        <v>358</v>
      </c>
      <c r="AN1028" s="17" t="s">
        <v>406</v>
      </c>
      <c r="AO1028" s="17" t="s">
        <v>64</v>
      </c>
      <c r="AP1028" s="17" t="s">
        <v>161</v>
      </c>
      <c r="AQ1028" s="17"/>
      <c r="AR1028" s="17"/>
      <c r="AS1028" s="17"/>
    </row>
    <row r="1029" spans="1:45" ht="15" customHeight="1" x14ac:dyDescent="0.15">
      <c r="A1029" s="13">
        <v>1028</v>
      </c>
      <c r="B1029" s="69" t="s">
        <v>4315</v>
      </c>
      <c r="C1029" s="67" t="s">
        <v>35</v>
      </c>
      <c r="D1029" s="67" t="s">
        <v>36</v>
      </c>
      <c r="E1029" s="67" t="s">
        <v>56</v>
      </c>
      <c r="F1029" s="67" t="s">
        <v>66</v>
      </c>
      <c r="G1029" s="67" t="s">
        <v>37</v>
      </c>
      <c r="H1029" s="67" t="s">
        <v>42</v>
      </c>
      <c r="I1029" s="67" t="s">
        <v>40</v>
      </c>
      <c r="J1029" s="67" t="s">
        <v>43</v>
      </c>
      <c r="K1029" s="67" t="s">
        <v>120</v>
      </c>
      <c r="L1029" s="67" t="s">
        <v>43</v>
      </c>
      <c r="M1029" s="67" t="s">
        <v>68</v>
      </c>
      <c r="N1029" s="67" t="s">
        <v>41</v>
      </c>
      <c r="O1029" s="67" t="s">
        <v>45</v>
      </c>
      <c r="P1029" s="17" t="s">
        <v>137</v>
      </c>
      <c r="Q1029" s="17" t="s">
        <v>3438</v>
      </c>
      <c r="R1029" s="17" t="s">
        <v>810</v>
      </c>
      <c r="S1029" s="17" t="s">
        <v>57</v>
      </c>
      <c r="T1029" s="17" t="s">
        <v>4520</v>
      </c>
      <c r="U1029" s="17" t="s">
        <v>3269</v>
      </c>
      <c r="V1029" s="17" t="s">
        <v>357</v>
      </c>
      <c r="W1029" s="17" t="s">
        <v>4160</v>
      </c>
      <c r="X1029" s="17" t="s">
        <v>4316</v>
      </c>
      <c r="Y1029" s="17" t="s">
        <v>4248</v>
      </c>
      <c r="Z1029" s="17" t="s">
        <v>53</v>
      </c>
      <c r="AA1029" s="17" t="s">
        <v>76</v>
      </c>
      <c r="AB1029" s="17" t="s">
        <v>3962</v>
      </c>
      <c r="AC1029" s="17" t="s">
        <v>36</v>
      </c>
      <c r="AD1029" s="17" t="s">
        <v>36</v>
      </c>
      <c r="AE1029" s="17" t="s">
        <v>4008</v>
      </c>
      <c r="AF1029" s="17"/>
      <c r="AG1029" s="17" t="s">
        <v>144</v>
      </c>
      <c r="AH1029" s="17" t="s">
        <v>145</v>
      </c>
      <c r="AI1029" s="17" t="s">
        <v>146</v>
      </c>
      <c r="AJ1029" s="17" t="s">
        <v>147</v>
      </c>
      <c r="AK1029" s="17" t="s">
        <v>79</v>
      </c>
      <c r="AL1029" s="17" t="s">
        <v>80</v>
      </c>
      <c r="AM1029" s="17" t="s">
        <v>358</v>
      </c>
      <c r="AN1029" s="17" t="s">
        <v>406</v>
      </c>
      <c r="AO1029" s="17" t="s">
        <v>64</v>
      </c>
      <c r="AP1029" s="17" t="s">
        <v>161</v>
      </c>
      <c r="AQ1029" s="17"/>
      <c r="AR1029" s="17"/>
      <c r="AS1029" s="17"/>
    </row>
    <row r="1030" spans="1:45" ht="15" customHeight="1" x14ac:dyDescent="0.15">
      <c r="A1030" s="13">
        <v>1029</v>
      </c>
      <c r="B1030" s="69" t="s">
        <v>4894</v>
      </c>
      <c r="C1030" s="67" t="s">
        <v>35</v>
      </c>
      <c r="D1030" s="67" t="s">
        <v>36</v>
      </c>
      <c r="E1030" s="67" t="s">
        <v>56</v>
      </c>
      <c r="F1030" s="67" t="s">
        <v>66</v>
      </c>
      <c r="G1030" s="67" t="s">
        <v>37</v>
      </c>
      <c r="H1030" s="67" t="s">
        <v>42</v>
      </c>
      <c r="I1030" s="67" t="s">
        <v>40</v>
      </c>
      <c r="J1030" s="67" t="s">
        <v>43</v>
      </c>
      <c r="K1030" s="67" t="s">
        <v>120</v>
      </c>
      <c r="L1030" s="67" t="s">
        <v>43</v>
      </c>
      <c r="M1030" s="67" t="s">
        <v>68</v>
      </c>
      <c r="N1030" s="67" t="s">
        <v>41</v>
      </c>
      <c r="O1030" s="67" t="s">
        <v>45</v>
      </c>
      <c r="P1030" s="17" t="s">
        <v>137</v>
      </c>
      <c r="Q1030" s="17" t="s">
        <v>3438</v>
      </c>
      <c r="R1030" s="17" t="s">
        <v>810</v>
      </c>
      <c r="S1030" s="17" t="s">
        <v>57</v>
      </c>
      <c r="T1030" s="17" t="s">
        <v>4520</v>
      </c>
      <c r="U1030" s="17" t="s">
        <v>3269</v>
      </c>
      <c r="V1030" s="17" t="s">
        <v>357</v>
      </c>
      <c r="W1030" s="17" t="s">
        <v>4160</v>
      </c>
      <c r="X1030" s="17" t="s">
        <v>4316</v>
      </c>
      <c r="Y1030" s="17" t="s">
        <v>4248</v>
      </c>
      <c r="Z1030" s="17" t="s">
        <v>53</v>
      </c>
      <c r="AA1030" s="17" t="s">
        <v>76</v>
      </c>
      <c r="AB1030" s="17" t="s">
        <v>3962</v>
      </c>
      <c r="AC1030" s="17" t="s">
        <v>36</v>
      </c>
      <c r="AD1030" s="17" t="s">
        <v>36</v>
      </c>
      <c r="AE1030" s="17" t="s">
        <v>4008</v>
      </c>
      <c r="AF1030" s="17"/>
      <c r="AG1030" s="17" t="s">
        <v>144</v>
      </c>
      <c r="AH1030" s="17" t="s">
        <v>145</v>
      </c>
      <c r="AI1030" s="17" t="s">
        <v>146</v>
      </c>
      <c r="AJ1030" s="17" t="s">
        <v>147</v>
      </c>
      <c r="AK1030" s="17" t="s">
        <v>79</v>
      </c>
      <c r="AL1030" s="17" t="s">
        <v>80</v>
      </c>
      <c r="AM1030" s="17" t="s">
        <v>358</v>
      </c>
      <c r="AN1030" s="17" t="s">
        <v>406</v>
      </c>
      <c r="AO1030" s="17" t="s">
        <v>64</v>
      </c>
      <c r="AP1030" s="17" t="s">
        <v>161</v>
      </c>
      <c r="AQ1030" s="17"/>
      <c r="AR1030" s="17"/>
      <c r="AS1030" s="17"/>
    </row>
    <row r="1031" spans="1:45" ht="15" customHeight="1" x14ac:dyDescent="0.15">
      <c r="A1031" s="13">
        <v>1030</v>
      </c>
      <c r="B1031" s="69" t="s">
        <v>811</v>
      </c>
      <c r="C1031" s="67" t="s">
        <v>35</v>
      </c>
      <c r="D1031" s="67" t="s">
        <v>36</v>
      </c>
      <c r="E1031" s="67" t="s">
        <v>56</v>
      </c>
      <c r="F1031" s="67" t="s">
        <v>56</v>
      </c>
      <c r="G1031" s="67" t="s">
        <v>68</v>
      </c>
      <c r="H1031" s="67" t="s">
        <v>43</v>
      </c>
      <c r="I1031" s="67" t="s">
        <v>41</v>
      </c>
      <c r="J1031" s="67" t="s">
        <v>44</v>
      </c>
      <c r="K1031" s="67" t="s">
        <v>136</v>
      </c>
      <c r="L1031" s="67" t="s">
        <v>41</v>
      </c>
      <c r="M1031" s="67" t="s">
        <v>38</v>
      </c>
      <c r="N1031" s="67" t="s">
        <v>136</v>
      </c>
      <c r="O1031" s="67"/>
      <c r="P1031" s="17" t="s">
        <v>812</v>
      </c>
      <c r="Q1031" s="17" t="s">
        <v>80</v>
      </c>
      <c r="R1031" s="17" t="s">
        <v>598</v>
      </c>
      <c r="S1031" s="17" t="s">
        <v>171</v>
      </c>
      <c r="T1031" s="17" t="s">
        <v>790</v>
      </c>
      <c r="U1031" s="17" t="s">
        <v>644</v>
      </c>
      <c r="V1031" s="17" t="s">
        <v>813</v>
      </c>
      <c r="W1031" s="17"/>
      <c r="X1031" s="17" t="s">
        <v>3505</v>
      </c>
      <c r="Y1031" s="17" t="s">
        <v>4317</v>
      </c>
      <c r="Z1031" s="17" t="s">
        <v>96</v>
      </c>
      <c r="AA1031" s="17" t="s">
        <v>76</v>
      </c>
      <c r="AB1031" s="17" t="s">
        <v>55</v>
      </c>
      <c r="AC1031" s="17" t="s">
        <v>56</v>
      </c>
      <c r="AD1031" s="17" t="s">
        <v>36</v>
      </c>
      <c r="AE1031" s="17"/>
      <c r="AF1031" s="17"/>
      <c r="AG1031" s="17" t="s">
        <v>195</v>
      </c>
      <c r="AH1031" s="17" t="s">
        <v>338</v>
      </c>
      <c r="AI1031" s="17" t="s">
        <v>168</v>
      </c>
      <c r="AJ1031" s="17" t="s">
        <v>495</v>
      </c>
      <c r="AK1031" s="17" t="s">
        <v>196</v>
      </c>
      <c r="AL1031" s="17" t="s">
        <v>814</v>
      </c>
      <c r="AM1031" s="17" t="s">
        <v>193</v>
      </c>
      <c r="AN1031" s="17" t="s">
        <v>815</v>
      </c>
      <c r="AO1031" s="17" t="s">
        <v>816</v>
      </c>
      <c r="AP1031" s="17" t="s">
        <v>1721</v>
      </c>
      <c r="AQ1031" s="17"/>
      <c r="AR1031" s="17"/>
      <c r="AS1031" s="17"/>
    </row>
    <row r="1032" spans="1:45" ht="15" customHeight="1" x14ac:dyDescent="0.15">
      <c r="A1032" s="13">
        <v>1031</v>
      </c>
      <c r="B1032" s="69" t="s">
        <v>817</v>
      </c>
      <c r="C1032" s="67" t="s">
        <v>35</v>
      </c>
      <c r="D1032" s="67" t="s">
        <v>36</v>
      </c>
      <c r="E1032" s="67" t="s">
        <v>36</v>
      </c>
      <c r="F1032" s="67" t="s">
        <v>36</v>
      </c>
      <c r="G1032" s="67" t="s">
        <v>37</v>
      </c>
      <c r="H1032" s="67" t="s">
        <v>40</v>
      </c>
      <c r="I1032" s="67" t="s">
        <v>43</v>
      </c>
      <c r="J1032" s="67" t="s">
        <v>67</v>
      </c>
      <c r="K1032" s="67" t="s">
        <v>42</v>
      </c>
      <c r="L1032" s="67" t="s">
        <v>40</v>
      </c>
      <c r="M1032" s="67" t="s">
        <v>43</v>
      </c>
      <c r="N1032" s="67" t="s">
        <v>136</v>
      </c>
      <c r="O1032" s="67"/>
      <c r="P1032" s="17" t="s">
        <v>649</v>
      </c>
      <c r="Q1032" s="17" t="s">
        <v>137</v>
      </c>
      <c r="R1032" s="17" t="s">
        <v>818</v>
      </c>
      <c r="S1032" s="17" t="s">
        <v>3438</v>
      </c>
      <c r="T1032" s="17" t="s">
        <v>264</v>
      </c>
      <c r="U1032" s="17" t="s">
        <v>3892</v>
      </c>
      <c r="V1032" s="17" t="s">
        <v>819</v>
      </c>
      <c r="W1032" s="17" t="s">
        <v>4157</v>
      </c>
      <c r="X1032" s="17" t="s">
        <v>3581</v>
      </c>
      <c r="Y1032" s="17" t="s">
        <v>4246</v>
      </c>
      <c r="Z1032" s="17" t="s">
        <v>96</v>
      </c>
      <c r="AA1032" s="17" t="s">
        <v>76</v>
      </c>
      <c r="AB1032" s="17" t="s">
        <v>55</v>
      </c>
      <c r="AC1032" s="17" t="s">
        <v>56</v>
      </c>
      <c r="AD1032" s="17" t="s">
        <v>56</v>
      </c>
      <c r="AE1032" s="17"/>
      <c r="AF1032" s="17"/>
      <c r="AG1032" s="17" t="s">
        <v>57</v>
      </c>
      <c r="AH1032" s="17" t="s">
        <v>4520</v>
      </c>
      <c r="AI1032" s="17" t="s">
        <v>79</v>
      </c>
      <c r="AJ1032" s="17" t="s">
        <v>637</v>
      </c>
      <c r="AK1032" s="17" t="s">
        <v>820</v>
      </c>
      <c r="AL1032" s="17" t="s">
        <v>505</v>
      </c>
      <c r="AM1032" s="17" t="s">
        <v>77</v>
      </c>
      <c r="AN1032" s="17" t="s">
        <v>391</v>
      </c>
      <c r="AO1032" s="17" t="s">
        <v>64</v>
      </c>
      <c r="AP1032" s="17" t="s">
        <v>366</v>
      </c>
      <c r="AQ1032" s="17"/>
      <c r="AR1032" s="17"/>
      <c r="AS1032" s="17"/>
    </row>
    <row r="1033" spans="1:45" ht="15" customHeight="1" x14ac:dyDescent="0.15">
      <c r="A1033" s="13">
        <v>1032</v>
      </c>
      <c r="B1033" s="69" t="s">
        <v>4762</v>
      </c>
      <c r="C1033" s="67" t="s">
        <v>35</v>
      </c>
      <c r="D1033" s="67" t="s">
        <v>36</v>
      </c>
      <c r="E1033" s="67" t="s">
        <v>36</v>
      </c>
      <c r="F1033" s="67" t="s">
        <v>36</v>
      </c>
      <c r="G1033" s="67" t="s">
        <v>37</v>
      </c>
      <c r="H1033" s="67" t="s">
        <v>40</v>
      </c>
      <c r="I1033" s="67" t="s">
        <v>43</v>
      </c>
      <c r="J1033" s="67" t="s">
        <v>67</v>
      </c>
      <c r="K1033" s="67" t="s">
        <v>42</v>
      </c>
      <c r="L1033" s="67" t="s">
        <v>40</v>
      </c>
      <c r="M1033" s="67" t="s">
        <v>43</v>
      </c>
      <c r="N1033" s="67" t="s">
        <v>136</v>
      </c>
      <c r="O1033" s="67"/>
      <c r="P1033" s="17" t="s">
        <v>649</v>
      </c>
      <c r="Q1033" s="17" t="s">
        <v>137</v>
      </c>
      <c r="R1033" s="17" t="s">
        <v>818</v>
      </c>
      <c r="S1033" s="17" t="s">
        <v>3438</v>
      </c>
      <c r="T1033" s="17" t="s">
        <v>264</v>
      </c>
      <c r="U1033" s="17" t="s">
        <v>3892</v>
      </c>
      <c r="V1033" s="17" t="s">
        <v>819</v>
      </c>
      <c r="W1033" s="17" t="s">
        <v>4160</v>
      </c>
      <c r="X1033" s="17" t="s">
        <v>4763</v>
      </c>
      <c r="Y1033" s="17" t="s">
        <v>4246</v>
      </c>
      <c r="Z1033" s="17" t="s">
        <v>96</v>
      </c>
      <c r="AA1033" s="17" t="s">
        <v>76</v>
      </c>
      <c r="AB1033" s="17" t="s">
        <v>55</v>
      </c>
      <c r="AC1033" s="17" t="s">
        <v>56</v>
      </c>
      <c r="AD1033" s="17" t="s">
        <v>56</v>
      </c>
      <c r="AE1033" s="17" t="s">
        <v>4008</v>
      </c>
      <c r="AF1033" s="17"/>
      <c r="AG1033" s="17" t="s">
        <v>57</v>
      </c>
      <c r="AH1033" s="17" t="s">
        <v>4520</v>
      </c>
      <c r="AI1033" s="17" t="s">
        <v>79</v>
      </c>
      <c r="AJ1033" s="17" t="s">
        <v>637</v>
      </c>
      <c r="AK1033" s="17" t="s">
        <v>820</v>
      </c>
      <c r="AL1033" s="17" t="s">
        <v>505</v>
      </c>
      <c r="AM1033" s="17" t="s">
        <v>77</v>
      </c>
      <c r="AN1033" s="17" t="s">
        <v>391</v>
      </c>
      <c r="AO1033" s="17" t="s">
        <v>64</v>
      </c>
      <c r="AP1033" s="17" t="s">
        <v>366</v>
      </c>
      <c r="AQ1033" s="17"/>
      <c r="AR1033" s="17"/>
      <c r="AS1033" s="17"/>
    </row>
    <row r="1034" spans="1:45" ht="15" customHeight="1" x14ac:dyDescent="0.15">
      <c r="A1034" s="13">
        <v>1033</v>
      </c>
      <c r="B1034" s="69" t="s">
        <v>4189</v>
      </c>
      <c r="C1034" s="67" t="s">
        <v>35</v>
      </c>
      <c r="D1034" s="67" t="s">
        <v>36</v>
      </c>
      <c r="E1034" s="67" t="s">
        <v>36</v>
      </c>
      <c r="F1034" s="67" t="s">
        <v>56</v>
      </c>
      <c r="G1034" s="67" t="s">
        <v>200</v>
      </c>
      <c r="H1034" s="67" t="s">
        <v>37</v>
      </c>
      <c r="I1034" s="67" t="s">
        <v>37</v>
      </c>
      <c r="J1034" s="67" t="s">
        <v>43</v>
      </c>
      <c r="K1034" s="67" t="s">
        <v>200</v>
      </c>
      <c r="L1034" s="67" t="s">
        <v>41</v>
      </c>
      <c r="M1034" s="67" t="s">
        <v>120</v>
      </c>
      <c r="N1034" s="67" t="s">
        <v>39</v>
      </c>
      <c r="O1034" s="67"/>
      <c r="P1034" s="17" t="s">
        <v>4760</v>
      </c>
      <c r="Q1034" s="17" t="s">
        <v>674</v>
      </c>
      <c r="R1034" s="17" t="s">
        <v>3438</v>
      </c>
      <c r="S1034" s="17" t="s">
        <v>1642</v>
      </c>
      <c r="T1034" s="17" t="s">
        <v>144</v>
      </c>
      <c r="U1034" s="17" t="s">
        <v>57</v>
      </c>
      <c r="V1034" s="17" t="s">
        <v>4503</v>
      </c>
      <c r="W1034" s="17"/>
      <c r="X1034" s="17"/>
      <c r="Y1034" s="17" t="s">
        <v>4231</v>
      </c>
      <c r="Z1034" s="17" t="s">
        <v>191</v>
      </c>
      <c r="AA1034" s="17" t="s">
        <v>76</v>
      </c>
      <c r="AB1034" s="17" t="s">
        <v>3962</v>
      </c>
      <c r="AC1034" s="17" t="s">
        <v>56</v>
      </c>
      <c r="AD1034" s="17" t="s">
        <v>56</v>
      </c>
      <c r="AE1034" s="17" t="s">
        <v>4024</v>
      </c>
      <c r="AF1034" s="17"/>
      <c r="AG1034" s="17" t="s">
        <v>1241</v>
      </c>
      <c r="AH1034" s="17" t="s">
        <v>1115</v>
      </c>
      <c r="AI1034" s="17" t="s">
        <v>411</v>
      </c>
      <c r="AJ1034" s="17" t="s">
        <v>196</v>
      </c>
      <c r="AK1034" s="17" t="s">
        <v>144</v>
      </c>
      <c r="AL1034" s="17" t="s">
        <v>145</v>
      </c>
      <c r="AM1034" s="17" t="s">
        <v>563</v>
      </c>
      <c r="AN1034" s="17" t="s">
        <v>769</v>
      </c>
      <c r="AO1034" s="17" t="s">
        <v>1166</v>
      </c>
      <c r="AP1034" s="17" t="s">
        <v>64</v>
      </c>
      <c r="AQ1034" s="17"/>
      <c r="AR1034" s="17"/>
      <c r="AS1034" s="17"/>
    </row>
    <row r="1035" spans="1:45" ht="15" customHeight="1" x14ac:dyDescent="0.15">
      <c r="A1035" s="13">
        <v>1034</v>
      </c>
      <c r="B1035" s="69" t="s">
        <v>3373</v>
      </c>
      <c r="C1035" s="67" t="s">
        <v>35</v>
      </c>
      <c r="D1035" s="67" t="s">
        <v>36</v>
      </c>
      <c r="E1035" s="67" t="s">
        <v>56</v>
      </c>
      <c r="F1035" s="67" t="s">
        <v>36</v>
      </c>
      <c r="G1035" s="67" t="s">
        <v>40</v>
      </c>
      <c r="H1035" s="67" t="s">
        <v>67</v>
      </c>
      <c r="I1035" s="67" t="s">
        <v>41</v>
      </c>
      <c r="J1035" s="67" t="s">
        <v>40</v>
      </c>
      <c r="K1035" s="67" t="s">
        <v>41</v>
      </c>
      <c r="L1035" s="67" t="s">
        <v>40</v>
      </c>
      <c r="M1035" s="67" t="s">
        <v>41</v>
      </c>
      <c r="N1035" s="67" t="s">
        <v>42</v>
      </c>
      <c r="O1035" s="67"/>
      <c r="P1035" s="17" t="s">
        <v>3374</v>
      </c>
      <c r="Q1035" s="17" t="s">
        <v>1388</v>
      </c>
      <c r="R1035" s="17" t="s">
        <v>669</v>
      </c>
      <c r="S1035" s="17" t="s">
        <v>3269</v>
      </c>
      <c r="T1035" s="17" t="s">
        <v>3151</v>
      </c>
      <c r="U1035" s="17" t="s">
        <v>562</v>
      </c>
      <c r="V1035" s="17" t="s">
        <v>1094</v>
      </c>
      <c r="W1035" s="17"/>
      <c r="X1035" s="17" t="s">
        <v>3582</v>
      </c>
      <c r="Y1035" s="17" t="s">
        <v>4318</v>
      </c>
      <c r="Z1035" s="17" t="s">
        <v>191</v>
      </c>
      <c r="AA1035" s="17" t="s">
        <v>76</v>
      </c>
      <c r="AB1035" s="17" t="s">
        <v>126</v>
      </c>
      <c r="AC1035" s="17" t="s">
        <v>36</v>
      </c>
      <c r="AD1035" s="17" t="s">
        <v>36</v>
      </c>
      <c r="AE1035" s="17" t="s">
        <v>4003</v>
      </c>
      <c r="AF1035" s="17"/>
      <c r="AG1035" s="17" t="s">
        <v>79</v>
      </c>
      <c r="AH1035" s="17" t="s">
        <v>3346</v>
      </c>
      <c r="AI1035" s="17" t="s">
        <v>3022</v>
      </c>
      <c r="AJ1035" s="17" t="s">
        <v>4161</v>
      </c>
      <c r="AK1035" s="17" t="s">
        <v>3346</v>
      </c>
      <c r="AL1035" s="17" t="s">
        <v>644</v>
      </c>
      <c r="AM1035" s="17" t="s">
        <v>79</v>
      </c>
      <c r="AN1035" s="17" t="s">
        <v>2319</v>
      </c>
      <c r="AO1035" s="17" t="s">
        <v>161</v>
      </c>
      <c r="AP1035" s="17" t="s">
        <v>209</v>
      </c>
      <c r="AQ1035" s="17"/>
      <c r="AR1035" s="17"/>
      <c r="AS1035" s="17"/>
    </row>
    <row r="1036" spans="1:45" ht="15" customHeight="1" x14ac:dyDescent="0.15">
      <c r="A1036" s="13">
        <v>1035</v>
      </c>
      <c r="B1036" s="69" t="s">
        <v>821</v>
      </c>
      <c r="C1036" s="67" t="s">
        <v>35</v>
      </c>
      <c r="D1036" s="67" t="s">
        <v>56</v>
      </c>
      <c r="E1036" s="67" t="s">
        <v>36</v>
      </c>
      <c r="F1036" s="67" t="s">
        <v>66</v>
      </c>
      <c r="G1036" s="67" t="s">
        <v>44</v>
      </c>
      <c r="H1036" s="67" t="s">
        <v>41</v>
      </c>
      <c r="I1036" s="67" t="s">
        <v>68</v>
      </c>
      <c r="J1036" s="67" t="s">
        <v>41</v>
      </c>
      <c r="K1036" s="67" t="s">
        <v>37</v>
      </c>
      <c r="L1036" s="67" t="s">
        <v>39</v>
      </c>
      <c r="M1036" s="67" t="s">
        <v>136</v>
      </c>
      <c r="N1036" s="67" t="s">
        <v>200</v>
      </c>
      <c r="O1036" s="67" t="s">
        <v>45</v>
      </c>
      <c r="P1036" s="17" t="s">
        <v>3345</v>
      </c>
      <c r="Q1036" s="17" t="s">
        <v>81</v>
      </c>
      <c r="R1036" s="17" t="s">
        <v>80</v>
      </c>
      <c r="S1036" s="17" t="s">
        <v>158</v>
      </c>
      <c r="T1036" s="17" t="s">
        <v>159</v>
      </c>
      <c r="U1036" s="17" t="s">
        <v>171</v>
      </c>
      <c r="V1036" s="17" t="s">
        <v>452</v>
      </c>
      <c r="W1036" s="17"/>
      <c r="X1036" s="17"/>
      <c r="Y1036" s="17" t="s">
        <v>4268</v>
      </c>
      <c r="Z1036" s="17" t="s">
        <v>75</v>
      </c>
      <c r="AA1036" s="17" t="s">
        <v>54</v>
      </c>
      <c r="AB1036" s="17" t="s">
        <v>55</v>
      </c>
      <c r="AC1036" s="17" t="s">
        <v>36</v>
      </c>
      <c r="AD1036" s="17" t="s">
        <v>36</v>
      </c>
      <c r="AE1036" s="17"/>
      <c r="AF1036" s="17"/>
      <c r="AG1036" s="17" t="s">
        <v>148</v>
      </c>
      <c r="AH1036" s="17" t="s">
        <v>57</v>
      </c>
      <c r="AI1036" s="17" t="s">
        <v>309</v>
      </c>
      <c r="AJ1036" s="17" t="s">
        <v>348</v>
      </c>
      <c r="AK1036" s="17" t="s">
        <v>195</v>
      </c>
      <c r="AL1036" s="17" t="s">
        <v>338</v>
      </c>
      <c r="AM1036" s="17" t="s">
        <v>196</v>
      </c>
      <c r="AN1036" s="17" t="s">
        <v>822</v>
      </c>
      <c r="AO1036" s="17" t="s">
        <v>349</v>
      </c>
      <c r="AP1036" s="17" t="s">
        <v>816</v>
      </c>
      <c r="AQ1036" s="17"/>
      <c r="AR1036" s="17"/>
      <c r="AS1036" s="17"/>
    </row>
    <row r="1037" spans="1:45" ht="15" customHeight="1" x14ac:dyDescent="0.15">
      <c r="A1037" s="13">
        <v>1036</v>
      </c>
      <c r="B1037" s="69" t="s">
        <v>3583</v>
      </c>
      <c r="C1037" s="67" t="s">
        <v>35</v>
      </c>
      <c r="D1037" s="67" t="s">
        <v>36</v>
      </c>
      <c r="E1037" s="67" t="s">
        <v>56</v>
      </c>
      <c r="F1037" s="67" t="s">
        <v>56</v>
      </c>
      <c r="G1037" s="67" t="s">
        <v>37</v>
      </c>
      <c r="H1037" s="67" t="s">
        <v>44</v>
      </c>
      <c r="I1037" s="67" t="s">
        <v>67</v>
      </c>
      <c r="J1037" s="67" t="s">
        <v>44</v>
      </c>
      <c r="K1037" s="67" t="s">
        <v>42</v>
      </c>
      <c r="L1037" s="67" t="s">
        <v>40</v>
      </c>
      <c r="M1037" s="67" t="s">
        <v>44</v>
      </c>
      <c r="N1037" s="67" t="s">
        <v>44</v>
      </c>
      <c r="O1037" s="67"/>
      <c r="P1037" s="17" t="s">
        <v>744</v>
      </c>
      <c r="Q1037" s="17" t="s">
        <v>137</v>
      </c>
      <c r="R1037" s="17" t="s">
        <v>244</v>
      </c>
      <c r="S1037" s="17" t="s">
        <v>3438</v>
      </c>
      <c r="T1037" s="17" t="s">
        <v>174</v>
      </c>
      <c r="U1037" s="17" t="s">
        <v>214</v>
      </c>
      <c r="V1037" s="17" t="s">
        <v>2716</v>
      </c>
      <c r="W1037" s="17" t="s">
        <v>4175</v>
      </c>
      <c r="X1037" s="17" t="s">
        <v>3584</v>
      </c>
      <c r="Y1037" s="17" t="s">
        <v>4294</v>
      </c>
      <c r="Z1037" s="17" t="s">
        <v>53</v>
      </c>
      <c r="AA1037" s="17" t="s">
        <v>76</v>
      </c>
      <c r="AB1037" s="17" t="s">
        <v>3962</v>
      </c>
      <c r="AC1037" s="17" t="s">
        <v>36</v>
      </c>
      <c r="AD1037" s="17" t="s">
        <v>56</v>
      </c>
      <c r="AE1037" s="17" t="s">
        <v>4060</v>
      </c>
      <c r="AF1037" s="17"/>
      <c r="AG1037" s="17" t="s">
        <v>57</v>
      </c>
      <c r="AH1037" s="17" t="s">
        <v>4520</v>
      </c>
      <c r="AI1037" s="17" t="s">
        <v>175</v>
      </c>
      <c r="AJ1037" s="17" t="s">
        <v>4161</v>
      </c>
      <c r="AK1037" s="17" t="s">
        <v>218</v>
      </c>
      <c r="AL1037" s="17" t="s">
        <v>4251</v>
      </c>
      <c r="AM1037" s="17" t="s">
        <v>3345</v>
      </c>
      <c r="AN1037" s="17" t="s">
        <v>4387</v>
      </c>
      <c r="AO1037" s="17" t="s">
        <v>64</v>
      </c>
      <c r="AP1037" s="17" t="s">
        <v>85</v>
      </c>
      <c r="AQ1037" s="17"/>
      <c r="AR1037" s="17"/>
      <c r="AS1037" s="17"/>
    </row>
    <row r="1038" spans="1:45" ht="15" customHeight="1" x14ac:dyDescent="0.15">
      <c r="A1038" s="13">
        <v>1037</v>
      </c>
      <c r="B1038" s="69" t="s">
        <v>823</v>
      </c>
      <c r="C1038" s="67" t="s">
        <v>35</v>
      </c>
      <c r="D1038" s="67" t="s">
        <v>56</v>
      </c>
      <c r="E1038" s="67" t="s">
        <v>56</v>
      </c>
      <c r="F1038" s="67" t="s">
        <v>36</v>
      </c>
      <c r="G1038" s="67" t="s">
        <v>43</v>
      </c>
      <c r="H1038" s="67" t="s">
        <v>44</v>
      </c>
      <c r="I1038" s="67" t="s">
        <v>44</v>
      </c>
      <c r="J1038" s="67" t="s">
        <v>40</v>
      </c>
      <c r="K1038" s="67" t="s">
        <v>44</v>
      </c>
      <c r="L1038" s="67" t="s">
        <v>43</v>
      </c>
      <c r="M1038" s="67" t="s">
        <v>41</v>
      </c>
      <c r="N1038" s="67" t="s">
        <v>38</v>
      </c>
      <c r="O1038" s="67"/>
      <c r="P1038" s="17" t="s">
        <v>824</v>
      </c>
      <c r="Q1038" s="17" t="s">
        <v>825</v>
      </c>
      <c r="R1038" s="17" t="s">
        <v>284</v>
      </c>
      <c r="S1038" s="17" t="s">
        <v>4390</v>
      </c>
      <c r="T1038" s="17" t="s">
        <v>3119</v>
      </c>
      <c r="U1038" s="17" t="s">
        <v>4641</v>
      </c>
      <c r="V1038" s="17" t="s">
        <v>826</v>
      </c>
      <c r="W1038" s="17"/>
      <c r="X1038" s="17" t="s">
        <v>3585</v>
      </c>
      <c r="Y1038" s="17" t="s">
        <v>4269</v>
      </c>
      <c r="Z1038" s="17" t="s">
        <v>96</v>
      </c>
      <c r="AA1038" s="17" t="s">
        <v>76</v>
      </c>
      <c r="AB1038" s="17" t="s">
        <v>3962</v>
      </c>
      <c r="AC1038" s="17" t="s">
        <v>36</v>
      </c>
      <c r="AD1038" s="17" t="s">
        <v>56</v>
      </c>
      <c r="AE1038" s="17"/>
      <c r="AF1038" s="17"/>
      <c r="AG1038" s="17" t="s">
        <v>707</v>
      </c>
      <c r="AH1038" s="17" t="s">
        <v>148</v>
      </c>
      <c r="AI1038" s="17" t="s">
        <v>827</v>
      </c>
      <c r="AJ1038" s="17" t="s">
        <v>828</v>
      </c>
      <c r="AK1038" s="17" t="s">
        <v>287</v>
      </c>
      <c r="AL1038" s="17" t="s">
        <v>288</v>
      </c>
      <c r="AM1038" s="17" t="s">
        <v>4161</v>
      </c>
      <c r="AN1038" s="17" t="s">
        <v>829</v>
      </c>
      <c r="AO1038" s="17" t="s">
        <v>584</v>
      </c>
      <c r="AP1038" s="17" t="s">
        <v>295</v>
      </c>
      <c r="AQ1038" s="17"/>
      <c r="AR1038" s="17"/>
      <c r="AS1038" s="17"/>
    </row>
    <row r="1039" spans="1:45" ht="15" customHeight="1" x14ac:dyDescent="0.15">
      <c r="A1039" s="13">
        <v>1038</v>
      </c>
      <c r="B1039" s="69" t="s">
        <v>3375</v>
      </c>
      <c r="C1039" s="67" t="s">
        <v>35</v>
      </c>
      <c r="D1039" s="67" t="s">
        <v>56</v>
      </c>
      <c r="E1039" s="67" t="s">
        <v>56</v>
      </c>
      <c r="F1039" s="67" t="s">
        <v>36</v>
      </c>
      <c r="G1039" s="67" t="s">
        <v>43</v>
      </c>
      <c r="H1039" s="67" t="s">
        <v>44</v>
      </c>
      <c r="I1039" s="67" t="s">
        <v>44</v>
      </c>
      <c r="J1039" s="67" t="s">
        <v>40</v>
      </c>
      <c r="K1039" s="67" t="s">
        <v>44</v>
      </c>
      <c r="L1039" s="67" t="s">
        <v>43</v>
      </c>
      <c r="M1039" s="67" t="s">
        <v>41</v>
      </c>
      <c r="N1039" s="67" t="s">
        <v>38</v>
      </c>
      <c r="O1039" s="67"/>
      <c r="P1039" s="17" t="s">
        <v>824</v>
      </c>
      <c r="Q1039" s="17" t="s">
        <v>825</v>
      </c>
      <c r="R1039" s="17" t="s">
        <v>284</v>
      </c>
      <c r="S1039" s="17" t="s">
        <v>4390</v>
      </c>
      <c r="T1039" s="17" t="s">
        <v>3119</v>
      </c>
      <c r="U1039" s="17" t="s">
        <v>4641</v>
      </c>
      <c r="V1039" s="17" t="s">
        <v>826</v>
      </c>
      <c r="W1039" s="17"/>
      <c r="X1039" s="17" t="s">
        <v>3586</v>
      </c>
      <c r="Y1039" s="17" t="s">
        <v>4269</v>
      </c>
      <c r="Z1039" s="17" t="s">
        <v>96</v>
      </c>
      <c r="AA1039" s="17" t="s">
        <v>76</v>
      </c>
      <c r="AB1039" s="17" t="s">
        <v>3962</v>
      </c>
      <c r="AC1039" s="17" t="s">
        <v>36</v>
      </c>
      <c r="AD1039" s="17" t="s">
        <v>56</v>
      </c>
      <c r="AE1039" s="17" t="s">
        <v>4003</v>
      </c>
      <c r="AF1039" s="17"/>
      <c r="AG1039" s="17" t="s">
        <v>707</v>
      </c>
      <c r="AH1039" s="17" t="s">
        <v>148</v>
      </c>
      <c r="AI1039" s="17" t="s">
        <v>827</v>
      </c>
      <c r="AJ1039" s="17" t="s">
        <v>828</v>
      </c>
      <c r="AK1039" s="17" t="s">
        <v>287</v>
      </c>
      <c r="AL1039" s="17" t="s">
        <v>288</v>
      </c>
      <c r="AM1039" s="17" t="s">
        <v>4161</v>
      </c>
      <c r="AN1039" s="17" t="s">
        <v>829</v>
      </c>
      <c r="AO1039" s="17" t="s">
        <v>584</v>
      </c>
      <c r="AP1039" s="17" t="s">
        <v>295</v>
      </c>
      <c r="AQ1039" s="17"/>
      <c r="AR1039" s="17"/>
      <c r="AS1039" s="17"/>
    </row>
    <row r="1040" spans="1:45" ht="15" customHeight="1" x14ac:dyDescent="0.15">
      <c r="A1040" s="13">
        <v>1039</v>
      </c>
      <c r="B1040" s="69" t="s">
        <v>5123</v>
      </c>
      <c r="C1040" s="67" t="s">
        <v>35</v>
      </c>
      <c r="D1040" s="67" t="s">
        <v>36</v>
      </c>
      <c r="E1040" s="67" t="s">
        <v>36</v>
      </c>
      <c r="F1040" s="67" t="s">
        <v>36</v>
      </c>
      <c r="G1040" s="67" t="s">
        <v>43</v>
      </c>
      <c r="H1040" s="67" t="s">
        <v>44</v>
      </c>
      <c r="I1040" s="67" t="s">
        <v>44</v>
      </c>
      <c r="J1040" s="67" t="s">
        <v>40</v>
      </c>
      <c r="K1040" s="67" t="s">
        <v>44</v>
      </c>
      <c r="L1040" s="67" t="s">
        <v>43</v>
      </c>
      <c r="M1040" s="67" t="s">
        <v>41</v>
      </c>
      <c r="N1040" s="67" t="s">
        <v>38</v>
      </c>
      <c r="O1040" s="67"/>
      <c r="P1040" s="17" t="s">
        <v>824</v>
      </c>
      <c r="Q1040" s="17" t="s">
        <v>825</v>
      </c>
      <c r="R1040" s="17" t="s">
        <v>284</v>
      </c>
      <c r="S1040" s="17" t="s">
        <v>4390</v>
      </c>
      <c r="T1040" s="17" t="s">
        <v>3119</v>
      </c>
      <c r="U1040" s="17" t="s">
        <v>4641</v>
      </c>
      <c r="V1040" s="17" t="s">
        <v>826</v>
      </c>
      <c r="W1040" s="17"/>
      <c r="X1040" s="17" t="s">
        <v>5346</v>
      </c>
      <c r="Y1040" s="17" t="s">
        <v>4269</v>
      </c>
      <c r="Z1040" s="17" t="s">
        <v>96</v>
      </c>
      <c r="AA1040" s="17" t="s">
        <v>76</v>
      </c>
      <c r="AB1040" s="17" t="s">
        <v>3962</v>
      </c>
      <c r="AC1040" s="17" t="s">
        <v>36</v>
      </c>
      <c r="AD1040" s="17" t="s">
        <v>56</v>
      </c>
      <c r="AE1040" s="17" t="s">
        <v>4003</v>
      </c>
      <c r="AF1040" s="17"/>
      <c r="AG1040" s="17" t="s">
        <v>707</v>
      </c>
      <c r="AH1040" s="17" t="s">
        <v>148</v>
      </c>
      <c r="AI1040" s="17" t="s">
        <v>827</v>
      </c>
      <c r="AJ1040" s="17" t="s">
        <v>828</v>
      </c>
      <c r="AK1040" s="17" t="s">
        <v>287</v>
      </c>
      <c r="AL1040" s="17" t="s">
        <v>288</v>
      </c>
      <c r="AM1040" s="17" t="s">
        <v>4161</v>
      </c>
      <c r="AN1040" s="17" t="s">
        <v>829</v>
      </c>
      <c r="AO1040" s="17" t="s">
        <v>584</v>
      </c>
      <c r="AP1040" s="17" t="s">
        <v>295</v>
      </c>
      <c r="AQ1040" s="17"/>
      <c r="AR1040" s="17"/>
      <c r="AS1040" s="17"/>
    </row>
    <row r="1041" spans="1:45" ht="15" customHeight="1" x14ac:dyDescent="0.15">
      <c r="A1041" s="13">
        <v>1040</v>
      </c>
      <c r="B1041" s="69" t="s">
        <v>4834</v>
      </c>
      <c r="C1041" s="67" t="s">
        <v>35</v>
      </c>
      <c r="D1041" s="67" t="s">
        <v>56</v>
      </c>
      <c r="E1041" s="67" t="s">
        <v>56</v>
      </c>
      <c r="F1041" s="67" t="s">
        <v>36</v>
      </c>
      <c r="G1041" s="67" t="s">
        <v>43</v>
      </c>
      <c r="H1041" s="67" t="s">
        <v>44</v>
      </c>
      <c r="I1041" s="67" t="s">
        <v>44</v>
      </c>
      <c r="J1041" s="67" t="s">
        <v>40</v>
      </c>
      <c r="K1041" s="67" t="s">
        <v>44</v>
      </c>
      <c r="L1041" s="67" t="s">
        <v>43</v>
      </c>
      <c r="M1041" s="67" t="s">
        <v>41</v>
      </c>
      <c r="N1041" s="67" t="s">
        <v>38</v>
      </c>
      <c r="O1041" s="67"/>
      <c r="P1041" s="17" t="s">
        <v>824</v>
      </c>
      <c r="Q1041" s="17" t="s">
        <v>825</v>
      </c>
      <c r="R1041" s="17" t="s">
        <v>284</v>
      </c>
      <c r="S1041" s="17" t="s">
        <v>4390</v>
      </c>
      <c r="T1041" s="17" t="s">
        <v>3119</v>
      </c>
      <c r="U1041" s="17" t="s">
        <v>4641</v>
      </c>
      <c r="V1041" s="17" t="s">
        <v>826</v>
      </c>
      <c r="W1041" s="17"/>
      <c r="X1041" s="17" t="s">
        <v>3586</v>
      </c>
      <c r="Y1041" s="17" t="s">
        <v>4269</v>
      </c>
      <c r="Z1041" s="17" t="s">
        <v>96</v>
      </c>
      <c r="AA1041" s="17" t="s">
        <v>76</v>
      </c>
      <c r="AB1041" s="17" t="s">
        <v>3962</v>
      </c>
      <c r="AC1041" s="17" t="s">
        <v>36</v>
      </c>
      <c r="AD1041" s="17" t="s">
        <v>56</v>
      </c>
      <c r="AE1041" s="17" t="s">
        <v>4003</v>
      </c>
      <c r="AF1041" s="17"/>
      <c r="AG1041" s="17" t="s">
        <v>707</v>
      </c>
      <c r="AH1041" s="17" t="s">
        <v>148</v>
      </c>
      <c r="AI1041" s="17" t="s">
        <v>827</v>
      </c>
      <c r="AJ1041" s="17" t="s">
        <v>828</v>
      </c>
      <c r="AK1041" s="17" t="s">
        <v>287</v>
      </c>
      <c r="AL1041" s="17" t="s">
        <v>288</v>
      </c>
      <c r="AM1041" s="17" t="s">
        <v>4161</v>
      </c>
      <c r="AN1041" s="17" t="s">
        <v>829</v>
      </c>
      <c r="AO1041" s="17" t="s">
        <v>584</v>
      </c>
      <c r="AP1041" s="17" t="s">
        <v>295</v>
      </c>
      <c r="AQ1041" s="17"/>
      <c r="AR1041" s="17"/>
      <c r="AS1041" s="17"/>
    </row>
    <row r="1042" spans="1:45" ht="15" customHeight="1" x14ac:dyDescent="0.15">
      <c r="A1042" s="13">
        <v>1041</v>
      </c>
      <c r="B1042" s="69" t="s">
        <v>3155</v>
      </c>
      <c r="C1042" s="67" t="s">
        <v>35</v>
      </c>
      <c r="D1042" s="67" t="s">
        <v>56</v>
      </c>
      <c r="E1042" s="67" t="s">
        <v>56</v>
      </c>
      <c r="F1042" s="67" t="s">
        <v>36</v>
      </c>
      <c r="G1042" s="67" t="s">
        <v>43</v>
      </c>
      <c r="H1042" s="67" t="s">
        <v>44</v>
      </c>
      <c r="I1042" s="67" t="s">
        <v>44</v>
      </c>
      <c r="J1042" s="67" t="s">
        <v>40</v>
      </c>
      <c r="K1042" s="67" t="s">
        <v>44</v>
      </c>
      <c r="L1042" s="67" t="s">
        <v>43</v>
      </c>
      <c r="M1042" s="67" t="s">
        <v>41</v>
      </c>
      <c r="N1042" s="67" t="s">
        <v>38</v>
      </c>
      <c r="O1042" s="67"/>
      <c r="P1042" s="17" t="s">
        <v>824</v>
      </c>
      <c r="Q1042" s="17" t="s">
        <v>825</v>
      </c>
      <c r="R1042" s="17" t="s">
        <v>284</v>
      </c>
      <c r="S1042" s="17" t="s">
        <v>4390</v>
      </c>
      <c r="T1042" s="17" t="s">
        <v>3119</v>
      </c>
      <c r="U1042" s="17" t="s">
        <v>4641</v>
      </c>
      <c r="V1042" s="17" t="s">
        <v>826</v>
      </c>
      <c r="W1042" s="17" t="s">
        <v>4163</v>
      </c>
      <c r="X1042" s="17"/>
      <c r="Y1042" s="17" t="s">
        <v>4269</v>
      </c>
      <c r="Z1042" s="17" t="s">
        <v>96</v>
      </c>
      <c r="AA1042" s="17" t="s">
        <v>76</v>
      </c>
      <c r="AB1042" s="17" t="s">
        <v>3962</v>
      </c>
      <c r="AC1042" s="17" t="s">
        <v>36</v>
      </c>
      <c r="AD1042" s="17" t="s">
        <v>56</v>
      </c>
      <c r="AE1042" s="17"/>
      <c r="AF1042" s="17"/>
      <c r="AG1042" s="17" t="s">
        <v>707</v>
      </c>
      <c r="AH1042" s="17" t="s">
        <v>148</v>
      </c>
      <c r="AI1042" s="17" t="s">
        <v>827</v>
      </c>
      <c r="AJ1042" s="17" t="s">
        <v>828</v>
      </c>
      <c r="AK1042" s="17" t="s">
        <v>287</v>
      </c>
      <c r="AL1042" s="17" t="s">
        <v>288</v>
      </c>
      <c r="AM1042" s="17" t="s">
        <v>4161</v>
      </c>
      <c r="AN1042" s="17" t="s">
        <v>829</v>
      </c>
      <c r="AO1042" s="17" t="s">
        <v>584</v>
      </c>
      <c r="AP1042" s="17" t="s">
        <v>295</v>
      </c>
      <c r="AQ1042" s="17"/>
      <c r="AR1042" s="17"/>
      <c r="AS1042" s="17"/>
    </row>
    <row r="1043" spans="1:45" ht="15" customHeight="1" x14ac:dyDescent="0.15">
      <c r="A1043" s="13">
        <v>1042</v>
      </c>
      <c r="B1043" s="69" t="s">
        <v>5195</v>
      </c>
      <c r="C1043" s="67" t="s">
        <v>35</v>
      </c>
      <c r="D1043" s="67" t="s">
        <v>56</v>
      </c>
      <c r="E1043" s="67" t="s">
        <v>66</v>
      </c>
      <c r="F1043" s="67" t="s">
        <v>56</v>
      </c>
      <c r="G1043" s="67" t="s">
        <v>44</v>
      </c>
      <c r="H1043" s="67" t="s">
        <v>43</v>
      </c>
      <c r="I1043" s="67" t="s">
        <v>37</v>
      </c>
      <c r="J1043" s="67" t="s">
        <v>41</v>
      </c>
      <c r="K1043" s="67" t="s">
        <v>43</v>
      </c>
      <c r="L1043" s="67" t="s">
        <v>43</v>
      </c>
      <c r="M1043" s="67" t="s">
        <v>41</v>
      </c>
      <c r="N1043" s="67" t="s">
        <v>39</v>
      </c>
      <c r="O1043" s="67"/>
      <c r="P1043" s="17" t="s">
        <v>1139</v>
      </c>
      <c r="Q1043" s="17" t="s">
        <v>446</v>
      </c>
      <c r="R1043" s="17" t="s">
        <v>1874</v>
      </c>
      <c r="S1043" s="17" t="s">
        <v>402</v>
      </c>
      <c r="T1043" s="17" t="s">
        <v>947</v>
      </c>
      <c r="U1043" s="17" t="s">
        <v>1203</v>
      </c>
      <c r="V1043" s="17" t="s">
        <v>1740</v>
      </c>
      <c r="W1043" s="17"/>
      <c r="X1043" s="17"/>
      <c r="Y1043" s="17" t="s">
        <v>4263</v>
      </c>
      <c r="Z1043" s="17" t="s">
        <v>53</v>
      </c>
      <c r="AA1043" s="17" t="s">
        <v>54</v>
      </c>
      <c r="AB1043" s="17" t="s">
        <v>126</v>
      </c>
      <c r="AC1043" s="17" t="s">
        <v>56</v>
      </c>
      <c r="AD1043" s="17" t="s">
        <v>56</v>
      </c>
      <c r="AE1043" s="17"/>
      <c r="AF1043" s="17"/>
      <c r="AG1043" s="17" t="s">
        <v>193</v>
      </c>
      <c r="AH1043" s="17" t="s">
        <v>101</v>
      </c>
      <c r="AI1043" s="17" t="s">
        <v>94</v>
      </c>
      <c r="AJ1043" s="17" t="s">
        <v>948</v>
      </c>
      <c r="AK1043" s="17" t="s">
        <v>144</v>
      </c>
      <c r="AL1043" s="17" t="s">
        <v>196</v>
      </c>
      <c r="AM1043" s="17" t="s">
        <v>495</v>
      </c>
      <c r="AN1043" s="17" t="s">
        <v>1875</v>
      </c>
      <c r="AO1043" s="17" t="s">
        <v>464</v>
      </c>
      <c r="AP1043" s="17" t="s">
        <v>806</v>
      </c>
      <c r="AQ1043" s="17"/>
      <c r="AR1043" s="17"/>
      <c r="AS1043" s="17"/>
    </row>
    <row r="1044" spans="1:45" ht="15" customHeight="1" x14ac:dyDescent="0.15">
      <c r="A1044" s="13">
        <v>1043</v>
      </c>
      <c r="B1044" s="69" t="s">
        <v>830</v>
      </c>
      <c r="C1044" s="67" t="s">
        <v>35</v>
      </c>
      <c r="D1044" s="67" t="s">
        <v>36</v>
      </c>
      <c r="E1044" s="67" t="s">
        <v>36</v>
      </c>
      <c r="F1044" s="67" t="s">
        <v>36</v>
      </c>
      <c r="G1044" s="67" t="s">
        <v>44</v>
      </c>
      <c r="H1044" s="67" t="s">
        <v>136</v>
      </c>
      <c r="I1044" s="67" t="s">
        <v>41</v>
      </c>
      <c r="J1044" s="67" t="s">
        <v>88</v>
      </c>
      <c r="K1044" s="67" t="s">
        <v>39</v>
      </c>
      <c r="L1044" s="67" t="s">
        <v>88</v>
      </c>
      <c r="M1044" s="67" t="s">
        <v>88</v>
      </c>
      <c r="N1044" s="67" t="s">
        <v>43</v>
      </c>
      <c r="O1044" s="67"/>
      <c r="P1044" s="17" t="s">
        <v>148</v>
      </c>
      <c r="Q1044" s="17" t="s">
        <v>193</v>
      </c>
      <c r="R1044" s="17" t="s">
        <v>196</v>
      </c>
      <c r="S1044" s="17" t="s">
        <v>131</v>
      </c>
      <c r="T1044" s="17" t="s">
        <v>394</v>
      </c>
      <c r="U1044" s="17" t="s">
        <v>429</v>
      </c>
      <c r="V1044" s="17" t="s">
        <v>831</v>
      </c>
      <c r="W1044" s="17" t="s">
        <v>4157</v>
      </c>
      <c r="X1044" s="17" t="s">
        <v>3587</v>
      </c>
      <c r="Y1044" s="17" t="s">
        <v>4248</v>
      </c>
      <c r="Z1044" s="17" t="s">
        <v>191</v>
      </c>
      <c r="AA1044" s="17" t="s">
        <v>76</v>
      </c>
      <c r="AB1044" s="17" t="s">
        <v>55</v>
      </c>
      <c r="AC1044" s="17" t="s">
        <v>36</v>
      </c>
      <c r="AD1044" s="17" t="s">
        <v>56</v>
      </c>
      <c r="AE1044" s="17" t="s">
        <v>4018</v>
      </c>
      <c r="AF1044" s="17"/>
      <c r="AG1044" s="17" t="s">
        <v>363</v>
      </c>
      <c r="AH1044" s="17" t="s">
        <v>832</v>
      </c>
      <c r="AI1044" s="17" t="s">
        <v>833</v>
      </c>
      <c r="AJ1044" s="17" t="s">
        <v>834</v>
      </c>
      <c r="AK1044" s="17" t="s">
        <v>835</v>
      </c>
      <c r="AL1044" s="17" t="s">
        <v>836</v>
      </c>
      <c r="AM1044" s="17" t="s">
        <v>837</v>
      </c>
      <c r="AN1044" s="17" t="s">
        <v>838</v>
      </c>
      <c r="AO1044" s="17" t="s">
        <v>349</v>
      </c>
      <c r="AP1044" s="17" t="s">
        <v>1721</v>
      </c>
      <c r="AQ1044" s="17"/>
      <c r="AR1044" s="17"/>
      <c r="AS1044" s="17"/>
    </row>
    <row r="1045" spans="1:45" ht="15" customHeight="1" x14ac:dyDescent="0.15">
      <c r="A1045" s="13">
        <v>1044</v>
      </c>
      <c r="B1045" s="69" t="s">
        <v>3376</v>
      </c>
      <c r="C1045" s="67" t="s">
        <v>35</v>
      </c>
      <c r="D1045" s="67" t="s">
        <v>36</v>
      </c>
      <c r="E1045" s="67" t="s">
        <v>36</v>
      </c>
      <c r="F1045" s="67" t="s">
        <v>36</v>
      </c>
      <c r="G1045" s="67" t="s">
        <v>44</v>
      </c>
      <c r="H1045" s="67" t="s">
        <v>136</v>
      </c>
      <c r="I1045" s="67" t="s">
        <v>41</v>
      </c>
      <c r="J1045" s="67" t="s">
        <v>88</v>
      </c>
      <c r="K1045" s="67" t="s">
        <v>39</v>
      </c>
      <c r="L1045" s="67" t="s">
        <v>88</v>
      </c>
      <c r="M1045" s="67" t="s">
        <v>88</v>
      </c>
      <c r="N1045" s="67" t="s">
        <v>43</v>
      </c>
      <c r="O1045" s="67"/>
      <c r="P1045" s="17" t="s">
        <v>148</v>
      </c>
      <c r="Q1045" s="17" t="s">
        <v>193</v>
      </c>
      <c r="R1045" s="17" t="s">
        <v>196</v>
      </c>
      <c r="S1045" s="17" t="s">
        <v>131</v>
      </c>
      <c r="T1045" s="17" t="s">
        <v>394</v>
      </c>
      <c r="U1045" s="17" t="s">
        <v>429</v>
      </c>
      <c r="V1045" s="17" t="s">
        <v>831</v>
      </c>
      <c r="W1045" s="17" t="s">
        <v>4160</v>
      </c>
      <c r="X1045" s="17" t="s">
        <v>3588</v>
      </c>
      <c r="Y1045" s="17" t="s">
        <v>4248</v>
      </c>
      <c r="Z1045" s="17" t="s">
        <v>191</v>
      </c>
      <c r="AA1045" s="17" t="s">
        <v>76</v>
      </c>
      <c r="AB1045" s="17" t="s">
        <v>55</v>
      </c>
      <c r="AC1045" s="17" t="s">
        <v>36</v>
      </c>
      <c r="AD1045" s="17" t="s">
        <v>56</v>
      </c>
      <c r="AE1045" s="17" t="s">
        <v>4053</v>
      </c>
      <c r="AF1045" s="17"/>
      <c r="AG1045" s="17" t="s">
        <v>363</v>
      </c>
      <c r="AH1045" s="17" t="s">
        <v>832</v>
      </c>
      <c r="AI1045" s="17" t="s">
        <v>833</v>
      </c>
      <c r="AJ1045" s="17" t="s">
        <v>834</v>
      </c>
      <c r="AK1045" s="17" t="s">
        <v>835</v>
      </c>
      <c r="AL1045" s="17" t="s">
        <v>836</v>
      </c>
      <c r="AM1045" s="17" t="s">
        <v>837</v>
      </c>
      <c r="AN1045" s="17" t="s">
        <v>838</v>
      </c>
      <c r="AO1045" s="17" t="s">
        <v>349</v>
      </c>
      <c r="AP1045" s="17" t="s">
        <v>1721</v>
      </c>
      <c r="AQ1045" s="17"/>
      <c r="AR1045" s="17"/>
      <c r="AS1045" s="17"/>
    </row>
    <row r="1046" spans="1:45" ht="15" customHeight="1" x14ac:dyDescent="0.15">
      <c r="A1046" s="13">
        <v>1045</v>
      </c>
      <c r="B1046" s="69" t="s">
        <v>3589</v>
      </c>
      <c r="C1046" s="67" t="s">
        <v>35</v>
      </c>
      <c r="D1046" s="67" t="s">
        <v>36</v>
      </c>
      <c r="E1046" s="67" t="s">
        <v>36</v>
      </c>
      <c r="F1046" s="67" t="s">
        <v>36</v>
      </c>
      <c r="G1046" s="67" t="s">
        <v>44</v>
      </c>
      <c r="H1046" s="67" t="s">
        <v>88</v>
      </c>
      <c r="I1046" s="67" t="s">
        <v>88</v>
      </c>
      <c r="J1046" s="67" t="s">
        <v>88</v>
      </c>
      <c r="K1046" s="67" t="s">
        <v>39</v>
      </c>
      <c r="L1046" s="67" t="s">
        <v>39</v>
      </c>
      <c r="M1046" s="67" t="s">
        <v>87</v>
      </c>
      <c r="N1046" s="67" t="s">
        <v>88</v>
      </c>
      <c r="O1046" s="67"/>
      <c r="P1046" s="17" t="s">
        <v>291</v>
      </c>
      <c r="Q1046" s="17" t="s">
        <v>193</v>
      </c>
      <c r="R1046" s="17" t="s">
        <v>320</v>
      </c>
      <c r="S1046" s="17" t="s">
        <v>131</v>
      </c>
      <c r="T1046" s="17" t="s">
        <v>583</v>
      </c>
      <c r="U1046" s="17" t="s">
        <v>738</v>
      </c>
      <c r="V1046" s="17" t="s">
        <v>3115</v>
      </c>
      <c r="W1046" s="17" t="s">
        <v>4157</v>
      </c>
      <c r="X1046" s="17" t="s">
        <v>3590</v>
      </c>
      <c r="Y1046" s="17" t="s">
        <v>4230</v>
      </c>
      <c r="Z1046" s="17" t="s">
        <v>53</v>
      </c>
      <c r="AA1046" s="17" t="s">
        <v>142</v>
      </c>
      <c r="AB1046" s="17" t="s">
        <v>3962</v>
      </c>
      <c r="AC1046" s="17" t="s">
        <v>56</v>
      </c>
      <c r="AD1046" s="17" t="s">
        <v>56</v>
      </c>
      <c r="AE1046" s="17" t="s">
        <v>4031</v>
      </c>
      <c r="AF1046" s="17"/>
      <c r="AG1046" s="17" t="s">
        <v>363</v>
      </c>
      <c r="AH1046" s="17" t="s">
        <v>832</v>
      </c>
      <c r="AI1046" s="17" t="s">
        <v>3591</v>
      </c>
      <c r="AJ1046" s="17" t="s">
        <v>3592</v>
      </c>
      <c r="AK1046" s="17" t="s">
        <v>3593</v>
      </c>
      <c r="AL1046" s="17" t="s">
        <v>112</v>
      </c>
      <c r="AM1046" s="17" t="s">
        <v>1269</v>
      </c>
      <c r="AN1046" s="17" t="s">
        <v>3594</v>
      </c>
      <c r="AO1046" s="17" t="s">
        <v>1633</v>
      </c>
      <c r="AP1046" s="17" t="s">
        <v>2151</v>
      </c>
      <c r="AQ1046" s="17"/>
      <c r="AR1046" s="17"/>
      <c r="AS1046" s="17"/>
    </row>
    <row r="1047" spans="1:45" ht="15" customHeight="1" x14ac:dyDescent="0.15">
      <c r="A1047" s="13">
        <v>1046</v>
      </c>
      <c r="B1047" s="69" t="s">
        <v>3914</v>
      </c>
      <c r="C1047" s="67" t="s">
        <v>35</v>
      </c>
      <c r="D1047" s="67" t="s">
        <v>36</v>
      </c>
      <c r="E1047" s="67" t="s">
        <v>36</v>
      </c>
      <c r="F1047" s="67" t="s">
        <v>36</v>
      </c>
      <c r="G1047" s="67" t="s">
        <v>41</v>
      </c>
      <c r="H1047" s="67" t="s">
        <v>38</v>
      </c>
      <c r="I1047" s="67" t="s">
        <v>43</v>
      </c>
      <c r="J1047" s="67" t="s">
        <v>42</v>
      </c>
      <c r="K1047" s="67" t="s">
        <v>43</v>
      </c>
      <c r="L1047" s="67" t="s">
        <v>88</v>
      </c>
      <c r="M1047" s="67" t="s">
        <v>41</v>
      </c>
      <c r="N1047" s="67" t="s">
        <v>88</v>
      </c>
      <c r="O1047" s="67"/>
      <c r="P1047" s="17" t="s">
        <v>495</v>
      </c>
      <c r="Q1047" s="17" t="s">
        <v>429</v>
      </c>
      <c r="R1047" s="17" t="s">
        <v>3915</v>
      </c>
      <c r="S1047" s="17" t="s">
        <v>835</v>
      </c>
      <c r="T1047" s="17" t="s">
        <v>3116</v>
      </c>
      <c r="U1047" s="17" t="s">
        <v>3916</v>
      </c>
      <c r="V1047" s="17" t="s">
        <v>3917</v>
      </c>
      <c r="W1047" s="17"/>
      <c r="X1047" s="17"/>
      <c r="Y1047" s="17" t="s">
        <v>4270</v>
      </c>
      <c r="Z1047" s="17" t="s">
        <v>191</v>
      </c>
      <c r="AA1047" s="17" t="s">
        <v>76</v>
      </c>
      <c r="AB1047" s="17" t="s">
        <v>3962</v>
      </c>
      <c r="AC1047" s="17" t="s">
        <v>56</v>
      </c>
      <c r="AD1047" s="17" t="s">
        <v>56</v>
      </c>
      <c r="AE1047" s="17" t="s">
        <v>4061</v>
      </c>
      <c r="AF1047" s="17"/>
      <c r="AG1047" s="17" t="s">
        <v>3918</v>
      </c>
      <c r="AH1047" s="17" t="s">
        <v>3257</v>
      </c>
      <c r="AI1047" s="17" t="s">
        <v>132</v>
      </c>
      <c r="AJ1047" s="17" t="s">
        <v>3919</v>
      </c>
      <c r="AK1047" s="17" t="s">
        <v>3920</v>
      </c>
      <c r="AL1047" s="17" t="s">
        <v>3885</v>
      </c>
      <c r="AM1047" s="17" t="s">
        <v>880</v>
      </c>
      <c r="AN1047" s="17" t="s">
        <v>3921</v>
      </c>
      <c r="AO1047" s="17" t="s">
        <v>502</v>
      </c>
      <c r="AP1047" s="17" t="s">
        <v>134</v>
      </c>
      <c r="AQ1047" s="17"/>
      <c r="AR1047" s="17"/>
      <c r="AS1047" s="17"/>
    </row>
    <row r="1048" spans="1:45" ht="15" customHeight="1" x14ac:dyDescent="0.15">
      <c r="A1048" s="13">
        <v>1047</v>
      </c>
      <c r="B1048" s="69" t="s">
        <v>5139</v>
      </c>
      <c r="C1048" s="67" t="s">
        <v>35</v>
      </c>
      <c r="D1048" s="67" t="s">
        <v>36</v>
      </c>
      <c r="E1048" s="67" t="s">
        <v>36</v>
      </c>
      <c r="F1048" s="67" t="s">
        <v>36</v>
      </c>
      <c r="G1048" s="67" t="s">
        <v>41</v>
      </c>
      <c r="H1048" s="67" t="s">
        <v>38</v>
      </c>
      <c r="I1048" s="67" t="s">
        <v>43</v>
      </c>
      <c r="J1048" s="67" t="s">
        <v>42</v>
      </c>
      <c r="K1048" s="67" t="s">
        <v>43</v>
      </c>
      <c r="L1048" s="67" t="s">
        <v>88</v>
      </c>
      <c r="M1048" s="67" t="s">
        <v>41</v>
      </c>
      <c r="N1048" s="67" t="s">
        <v>88</v>
      </c>
      <c r="O1048" s="67">
        <v>0</v>
      </c>
      <c r="P1048" s="17" t="s">
        <v>495</v>
      </c>
      <c r="Q1048" s="17" t="s">
        <v>429</v>
      </c>
      <c r="R1048" s="17" t="s">
        <v>3915</v>
      </c>
      <c r="S1048" s="17" t="s">
        <v>835</v>
      </c>
      <c r="T1048" s="17" t="s">
        <v>3116</v>
      </c>
      <c r="U1048" s="17" t="s">
        <v>3916</v>
      </c>
      <c r="V1048" s="17" t="s">
        <v>3917</v>
      </c>
      <c r="W1048" s="17">
        <v>0</v>
      </c>
      <c r="X1048" s="17">
        <v>0</v>
      </c>
      <c r="Y1048" s="17" t="s">
        <v>4270</v>
      </c>
      <c r="Z1048" s="17" t="s">
        <v>191</v>
      </c>
      <c r="AA1048" s="17" t="s">
        <v>76</v>
      </c>
      <c r="AB1048" s="17" t="s">
        <v>143</v>
      </c>
      <c r="AC1048" s="17" t="s">
        <v>56</v>
      </c>
      <c r="AD1048" s="17" t="s">
        <v>56</v>
      </c>
      <c r="AE1048" s="17"/>
      <c r="AF1048" s="17"/>
      <c r="AG1048" s="17" t="s">
        <v>3918</v>
      </c>
      <c r="AH1048" s="17" t="s">
        <v>3257</v>
      </c>
      <c r="AI1048" s="17" t="s">
        <v>132</v>
      </c>
      <c r="AJ1048" s="17" t="s">
        <v>3919</v>
      </c>
      <c r="AK1048" s="17" t="s">
        <v>3920</v>
      </c>
      <c r="AL1048" s="17" t="s">
        <v>3885</v>
      </c>
      <c r="AM1048" s="17" t="s">
        <v>880</v>
      </c>
      <c r="AN1048" s="17" t="s">
        <v>3921</v>
      </c>
      <c r="AO1048" s="17" t="s">
        <v>502</v>
      </c>
      <c r="AP1048" s="17">
        <v>0</v>
      </c>
      <c r="AQ1048" s="17">
        <v>0</v>
      </c>
      <c r="AR1048" s="17">
        <v>0</v>
      </c>
      <c r="AS1048" s="17"/>
    </row>
    <row r="1049" spans="1:45" ht="15" customHeight="1" x14ac:dyDescent="0.15">
      <c r="A1049" s="13">
        <v>1048</v>
      </c>
      <c r="B1049" s="69" t="s">
        <v>3207</v>
      </c>
      <c r="C1049" s="67" t="s">
        <v>35</v>
      </c>
      <c r="D1049" s="67" t="s">
        <v>36</v>
      </c>
      <c r="E1049" s="67" t="s">
        <v>56</v>
      </c>
      <c r="F1049" s="67" t="s">
        <v>36</v>
      </c>
      <c r="G1049" s="67" t="s">
        <v>43</v>
      </c>
      <c r="H1049" s="67" t="s">
        <v>44</v>
      </c>
      <c r="I1049" s="67" t="s">
        <v>67</v>
      </c>
      <c r="J1049" s="67" t="s">
        <v>44</v>
      </c>
      <c r="K1049" s="67" t="s">
        <v>44</v>
      </c>
      <c r="L1049" s="67" t="s">
        <v>40</v>
      </c>
      <c r="M1049" s="67" t="s">
        <v>40</v>
      </c>
      <c r="N1049" s="67" t="s">
        <v>88</v>
      </c>
      <c r="O1049" s="67"/>
      <c r="P1049" s="17" t="s">
        <v>1106</v>
      </c>
      <c r="Q1049" s="17" t="s">
        <v>824</v>
      </c>
      <c r="R1049" s="17" t="s">
        <v>379</v>
      </c>
      <c r="S1049" s="17" t="s">
        <v>825</v>
      </c>
      <c r="T1049" s="17" t="s">
        <v>284</v>
      </c>
      <c r="U1049" s="17" t="s">
        <v>3022</v>
      </c>
      <c r="V1049" s="17" t="s">
        <v>3345</v>
      </c>
      <c r="W1049" s="17"/>
      <c r="X1049" s="17" t="s">
        <v>3595</v>
      </c>
      <c r="Y1049" s="17" t="s">
        <v>4269</v>
      </c>
      <c r="Z1049" s="17" t="s">
        <v>96</v>
      </c>
      <c r="AA1049" s="17" t="s">
        <v>76</v>
      </c>
      <c r="AB1049" s="17" t="s">
        <v>3962</v>
      </c>
      <c r="AC1049" s="17" t="s">
        <v>56</v>
      </c>
      <c r="AD1049" s="17" t="s">
        <v>36</v>
      </c>
      <c r="AE1049" s="17" t="s">
        <v>4062</v>
      </c>
      <c r="AF1049" s="17"/>
      <c r="AG1049" s="17" t="s">
        <v>4390</v>
      </c>
      <c r="AH1049" s="17" t="s">
        <v>3119</v>
      </c>
      <c r="AI1049" s="17" t="s">
        <v>4641</v>
      </c>
      <c r="AJ1049" s="17" t="s">
        <v>826</v>
      </c>
      <c r="AK1049" s="17" t="s">
        <v>77</v>
      </c>
      <c r="AL1049" s="17" t="s">
        <v>264</v>
      </c>
      <c r="AM1049" s="17" t="s">
        <v>81</v>
      </c>
      <c r="AN1049" s="17" t="s">
        <v>1107</v>
      </c>
      <c r="AO1049" s="17" t="s">
        <v>584</v>
      </c>
      <c r="AP1049" s="17" t="s">
        <v>85</v>
      </c>
      <c r="AQ1049" s="17"/>
      <c r="AR1049" s="17"/>
      <c r="AS1049" s="17"/>
    </row>
    <row r="1050" spans="1:45" ht="15" customHeight="1" x14ac:dyDescent="0.15">
      <c r="A1050" s="13">
        <v>1049</v>
      </c>
      <c r="B1050" s="69" t="s">
        <v>3208</v>
      </c>
      <c r="C1050" s="67" t="s">
        <v>35</v>
      </c>
      <c r="D1050" s="67" t="s">
        <v>36</v>
      </c>
      <c r="E1050" s="67" t="s">
        <v>36</v>
      </c>
      <c r="F1050" s="67" t="s">
        <v>36</v>
      </c>
      <c r="G1050" s="67" t="s">
        <v>87</v>
      </c>
      <c r="H1050" s="67" t="s">
        <v>38</v>
      </c>
      <c r="I1050" s="67" t="s">
        <v>39</v>
      </c>
      <c r="J1050" s="67" t="s">
        <v>42</v>
      </c>
      <c r="K1050" s="67" t="s">
        <v>38</v>
      </c>
      <c r="L1050" s="67" t="s">
        <v>41</v>
      </c>
      <c r="M1050" s="67" t="s">
        <v>87</v>
      </c>
      <c r="N1050" s="67" t="s">
        <v>38</v>
      </c>
      <c r="O1050" s="67"/>
      <c r="P1050" s="17" t="s">
        <v>1100</v>
      </c>
      <c r="Q1050" s="17" t="s">
        <v>1101</v>
      </c>
      <c r="R1050" s="17" t="s">
        <v>141</v>
      </c>
      <c r="S1050" s="17" t="s">
        <v>3775</v>
      </c>
      <c r="T1050" s="17" t="s">
        <v>1102</v>
      </c>
      <c r="U1050" s="17" t="s">
        <v>3316</v>
      </c>
      <c r="V1050" s="17" t="s">
        <v>991</v>
      </c>
      <c r="W1050" s="17"/>
      <c r="X1050" s="17" t="s">
        <v>3596</v>
      </c>
      <c r="Y1050" s="17" t="s">
        <v>4234</v>
      </c>
      <c r="Z1050" s="17" t="s">
        <v>53</v>
      </c>
      <c r="AA1050" s="17" t="s">
        <v>142</v>
      </c>
      <c r="AB1050" s="17" t="s">
        <v>3962</v>
      </c>
      <c r="AC1050" s="17" t="s">
        <v>56</v>
      </c>
      <c r="AD1050" s="17" t="s">
        <v>56</v>
      </c>
      <c r="AE1050" s="17" t="s">
        <v>4063</v>
      </c>
      <c r="AF1050" s="17"/>
      <c r="AG1050" s="17" t="s">
        <v>157</v>
      </c>
      <c r="AH1050" s="17" t="s">
        <v>600</v>
      </c>
      <c r="AI1050" s="17" t="s">
        <v>615</v>
      </c>
      <c r="AJ1050" s="17" t="s">
        <v>1103</v>
      </c>
      <c r="AK1050" s="17" t="s">
        <v>712</v>
      </c>
      <c r="AL1050" s="17" t="s">
        <v>397</v>
      </c>
      <c r="AM1050" s="17" t="s">
        <v>266</v>
      </c>
      <c r="AN1050" s="17" t="s">
        <v>613</v>
      </c>
      <c r="AO1050" s="17" t="s">
        <v>1104</v>
      </c>
      <c r="AP1050" s="17" t="s">
        <v>1170</v>
      </c>
      <c r="AQ1050" s="17"/>
      <c r="AR1050" s="17"/>
      <c r="AS1050" s="17"/>
    </row>
    <row r="1051" spans="1:45" ht="15" customHeight="1" x14ac:dyDescent="0.15">
      <c r="A1051" s="13">
        <v>1050</v>
      </c>
      <c r="B1051" s="69" t="s">
        <v>4574</v>
      </c>
      <c r="C1051" s="67" t="s">
        <v>35</v>
      </c>
      <c r="D1051" s="67" t="s">
        <v>36</v>
      </c>
      <c r="E1051" s="67" t="s">
        <v>36</v>
      </c>
      <c r="F1051" s="67" t="s">
        <v>66</v>
      </c>
      <c r="G1051" s="67" t="s">
        <v>40</v>
      </c>
      <c r="H1051" s="67" t="s">
        <v>120</v>
      </c>
      <c r="I1051" s="67" t="s">
        <v>67</v>
      </c>
      <c r="J1051" s="67" t="s">
        <v>42</v>
      </c>
      <c r="K1051" s="67" t="s">
        <v>37</v>
      </c>
      <c r="L1051" s="67" t="s">
        <v>39</v>
      </c>
      <c r="M1051" s="67" t="s">
        <v>43</v>
      </c>
      <c r="N1051" s="67" t="s">
        <v>43</v>
      </c>
      <c r="O1051" s="67" t="s">
        <v>45</v>
      </c>
      <c r="P1051" s="17" t="s">
        <v>546</v>
      </c>
      <c r="Q1051" s="17" t="s">
        <v>2916</v>
      </c>
      <c r="R1051" s="17" t="s">
        <v>1341</v>
      </c>
      <c r="S1051" s="17" t="s">
        <v>79</v>
      </c>
      <c r="T1051" s="17" t="s">
        <v>3356</v>
      </c>
      <c r="U1051" s="17" t="s">
        <v>304</v>
      </c>
      <c r="V1051" s="17" t="s">
        <v>4575</v>
      </c>
      <c r="W1051" s="17" t="s">
        <v>4160</v>
      </c>
      <c r="X1051" s="17" t="s">
        <v>4576</v>
      </c>
      <c r="Y1051" s="17" t="s">
        <v>4764</v>
      </c>
      <c r="Z1051" s="17" t="s">
        <v>53</v>
      </c>
      <c r="AA1051" s="17" t="s">
        <v>76</v>
      </c>
      <c r="AB1051" s="17" t="s">
        <v>126</v>
      </c>
      <c r="AC1051" s="17" t="s">
        <v>56</v>
      </c>
      <c r="AD1051" s="17" t="s">
        <v>36</v>
      </c>
      <c r="AE1051" s="17" t="s">
        <v>4008</v>
      </c>
      <c r="AF1051" s="17"/>
      <c r="AG1051" s="17" t="s">
        <v>115</v>
      </c>
      <c r="AH1051" s="17" t="s">
        <v>381</v>
      </c>
      <c r="AI1051" s="17" t="s">
        <v>3761</v>
      </c>
      <c r="AJ1051" s="17" t="s">
        <v>548</v>
      </c>
      <c r="AK1051" s="17" t="s">
        <v>3814</v>
      </c>
      <c r="AL1051" s="17" t="s">
        <v>1761</v>
      </c>
      <c r="AM1051" s="17" t="s">
        <v>266</v>
      </c>
      <c r="AN1051" s="17" t="s">
        <v>1509</v>
      </c>
      <c r="AO1051" s="17" t="s">
        <v>161</v>
      </c>
      <c r="AP1051" s="17" t="s">
        <v>1859</v>
      </c>
      <c r="AQ1051" s="17"/>
      <c r="AR1051" s="17"/>
      <c r="AS1051" s="17"/>
    </row>
    <row r="1052" spans="1:45" ht="15" customHeight="1" x14ac:dyDescent="0.15">
      <c r="A1052" s="13">
        <v>1051</v>
      </c>
      <c r="B1052" s="69" t="s">
        <v>4890</v>
      </c>
      <c r="C1052" s="67" t="s">
        <v>35</v>
      </c>
      <c r="D1052" s="67" t="s">
        <v>36</v>
      </c>
      <c r="E1052" s="67" t="s">
        <v>36</v>
      </c>
      <c r="F1052" s="67" t="s">
        <v>56</v>
      </c>
      <c r="G1052" s="67" t="s">
        <v>40</v>
      </c>
      <c r="H1052" s="67" t="s">
        <v>40</v>
      </c>
      <c r="I1052" s="67" t="s">
        <v>40</v>
      </c>
      <c r="J1052" s="67" t="s">
        <v>37</v>
      </c>
      <c r="K1052" s="67" t="s">
        <v>44</v>
      </c>
      <c r="L1052" s="67" t="s">
        <v>67</v>
      </c>
      <c r="M1052" s="67" t="s">
        <v>67</v>
      </c>
      <c r="N1052" s="67" t="s">
        <v>40</v>
      </c>
      <c r="O1052" s="67">
        <v>0</v>
      </c>
      <c r="P1052" s="17" t="s">
        <v>4191</v>
      </c>
      <c r="Q1052" s="17" t="s">
        <v>751</v>
      </c>
      <c r="R1052" s="17" t="s">
        <v>521</v>
      </c>
      <c r="S1052" s="17" t="s">
        <v>752</v>
      </c>
      <c r="T1052" s="17" t="s">
        <v>351</v>
      </c>
      <c r="U1052" s="17" t="s">
        <v>2916</v>
      </c>
      <c r="V1052" s="17" t="s">
        <v>4827</v>
      </c>
      <c r="W1052" s="17">
        <v>0</v>
      </c>
      <c r="X1052" s="17" t="s">
        <v>4828</v>
      </c>
      <c r="Y1052" s="17" t="s">
        <v>4307</v>
      </c>
      <c r="Z1052" s="17" t="s">
        <v>53</v>
      </c>
      <c r="AA1052" s="17" t="s">
        <v>76</v>
      </c>
      <c r="AB1052" s="17" t="s">
        <v>126</v>
      </c>
      <c r="AC1052" s="17" t="s">
        <v>36</v>
      </c>
      <c r="AD1052" s="17" t="s">
        <v>56</v>
      </c>
      <c r="AE1052" s="17"/>
      <c r="AF1052" s="17"/>
      <c r="AG1052" s="17" t="s">
        <v>264</v>
      </c>
      <c r="AH1052" s="17" t="s">
        <v>511</v>
      </c>
      <c r="AI1052" s="17" t="s">
        <v>72</v>
      </c>
      <c r="AJ1052" s="17" t="s">
        <v>753</v>
      </c>
      <c r="AK1052" s="17" t="s">
        <v>79</v>
      </c>
      <c r="AL1052" s="17" t="s">
        <v>3151</v>
      </c>
      <c r="AM1052" s="17" t="s">
        <v>49</v>
      </c>
      <c r="AN1052" s="17" t="s">
        <v>352</v>
      </c>
      <c r="AO1052" s="17" t="s">
        <v>161</v>
      </c>
      <c r="AP1052" s="17"/>
      <c r="AQ1052" s="17"/>
      <c r="AR1052" s="17"/>
      <c r="AS1052" s="17"/>
    </row>
    <row r="1053" spans="1:45" ht="15" customHeight="1" x14ac:dyDescent="0.15">
      <c r="A1053" s="13">
        <v>1052</v>
      </c>
      <c r="B1053" s="69" t="s">
        <v>3377</v>
      </c>
      <c r="C1053" s="67" t="s">
        <v>35</v>
      </c>
      <c r="D1053" s="67" t="s">
        <v>36</v>
      </c>
      <c r="E1053" s="67" t="s">
        <v>36</v>
      </c>
      <c r="F1053" s="67" t="s">
        <v>36</v>
      </c>
      <c r="G1053" s="67" t="s">
        <v>88</v>
      </c>
      <c r="H1053" s="67" t="s">
        <v>88</v>
      </c>
      <c r="I1053" s="67" t="s">
        <v>88</v>
      </c>
      <c r="J1053" s="67" t="s">
        <v>43</v>
      </c>
      <c r="K1053" s="67" t="s">
        <v>88</v>
      </c>
      <c r="L1053" s="67" t="s">
        <v>88</v>
      </c>
      <c r="M1053" s="67" t="s">
        <v>41</v>
      </c>
      <c r="N1053" s="67" t="s">
        <v>88</v>
      </c>
      <c r="O1053" s="67"/>
      <c r="P1053" s="17" t="s">
        <v>997</v>
      </c>
      <c r="Q1053" s="17" t="s">
        <v>3378</v>
      </c>
      <c r="R1053" s="17" t="s">
        <v>1955</v>
      </c>
      <c r="S1053" s="17" t="s">
        <v>3379</v>
      </c>
      <c r="T1053" s="17" t="s">
        <v>3380</v>
      </c>
      <c r="U1053" s="17" t="s">
        <v>3214</v>
      </c>
      <c r="V1053" s="17" t="s">
        <v>3381</v>
      </c>
      <c r="W1053" s="17" t="s">
        <v>4160</v>
      </c>
      <c r="X1053" s="17" t="s">
        <v>3597</v>
      </c>
      <c r="Y1053" s="17" t="s">
        <v>4273</v>
      </c>
      <c r="Z1053" s="17" t="s">
        <v>75</v>
      </c>
      <c r="AA1053" s="17" t="s">
        <v>76</v>
      </c>
      <c r="AB1053" s="17" t="s">
        <v>3962</v>
      </c>
      <c r="AC1053" s="17" t="s">
        <v>36</v>
      </c>
      <c r="AD1053" s="17" t="s">
        <v>36</v>
      </c>
      <c r="AE1053" s="17" t="s">
        <v>4064</v>
      </c>
      <c r="AF1053" s="17"/>
      <c r="AG1053" s="17" t="s">
        <v>3382</v>
      </c>
      <c r="AH1053" s="17" t="s">
        <v>3383</v>
      </c>
      <c r="AI1053" s="17" t="s">
        <v>3384</v>
      </c>
      <c r="AJ1053" s="17" t="s">
        <v>3385</v>
      </c>
      <c r="AK1053" s="17" t="s">
        <v>3380</v>
      </c>
      <c r="AL1053" s="17" t="s">
        <v>3079</v>
      </c>
      <c r="AM1053" s="17" t="s">
        <v>3386</v>
      </c>
      <c r="AN1053" s="17" t="s">
        <v>3383</v>
      </c>
      <c r="AO1053" s="17" t="s">
        <v>2151</v>
      </c>
      <c r="AP1053" s="17" t="s">
        <v>2151</v>
      </c>
      <c r="AQ1053" s="17"/>
      <c r="AR1053" s="17"/>
      <c r="AS1053" s="17"/>
    </row>
    <row r="1054" spans="1:45" ht="15" customHeight="1" x14ac:dyDescent="0.15">
      <c r="A1054" s="13">
        <v>1053</v>
      </c>
      <c r="B1054" s="69" t="s">
        <v>839</v>
      </c>
      <c r="C1054" s="67" t="s">
        <v>35</v>
      </c>
      <c r="D1054" s="67" t="s">
        <v>36</v>
      </c>
      <c r="E1054" s="67" t="s">
        <v>36</v>
      </c>
      <c r="F1054" s="67" t="s">
        <v>56</v>
      </c>
      <c r="G1054" s="67" t="s">
        <v>37</v>
      </c>
      <c r="H1054" s="67" t="s">
        <v>42</v>
      </c>
      <c r="I1054" s="67" t="s">
        <v>67</v>
      </c>
      <c r="J1054" s="67" t="s">
        <v>40</v>
      </c>
      <c r="K1054" s="67" t="s">
        <v>120</v>
      </c>
      <c r="L1054" s="67" t="s">
        <v>43</v>
      </c>
      <c r="M1054" s="67" t="s">
        <v>68</v>
      </c>
      <c r="N1054" s="67" t="s">
        <v>43</v>
      </c>
      <c r="O1054" s="67" t="s">
        <v>45</v>
      </c>
      <c r="P1054" s="17" t="s">
        <v>137</v>
      </c>
      <c r="Q1054" s="17" t="s">
        <v>3438</v>
      </c>
      <c r="R1054" s="17" t="s">
        <v>840</v>
      </c>
      <c r="S1054" s="17" t="s">
        <v>57</v>
      </c>
      <c r="T1054" s="17" t="s">
        <v>4520</v>
      </c>
      <c r="U1054" s="17" t="s">
        <v>3022</v>
      </c>
      <c r="V1054" s="17" t="s">
        <v>841</v>
      </c>
      <c r="W1054" s="17"/>
      <c r="X1054" s="17" t="s">
        <v>3598</v>
      </c>
      <c r="Y1054" s="17" t="s">
        <v>4238</v>
      </c>
      <c r="Z1054" s="17" t="s">
        <v>75</v>
      </c>
      <c r="AA1054" s="17" t="s">
        <v>54</v>
      </c>
      <c r="AB1054" s="17" t="s">
        <v>3962</v>
      </c>
      <c r="AC1054" s="17" t="s">
        <v>56</v>
      </c>
      <c r="AD1054" s="17" t="s">
        <v>36</v>
      </c>
      <c r="AE1054" s="17"/>
      <c r="AF1054" s="17"/>
      <c r="AG1054" s="17" t="s">
        <v>144</v>
      </c>
      <c r="AH1054" s="17" t="s">
        <v>145</v>
      </c>
      <c r="AI1054" s="17" t="s">
        <v>146</v>
      </c>
      <c r="AJ1054" s="17" t="s">
        <v>147</v>
      </c>
      <c r="AK1054" s="17" t="s">
        <v>77</v>
      </c>
      <c r="AL1054" s="17" t="s">
        <v>80</v>
      </c>
      <c r="AM1054" s="17" t="s">
        <v>4758</v>
      </c>
      <c r="AN1054" s="17" t="s">
        <v>842</v>
      </c>
      <c r="AO1054" s="17" t="s">
        <v>64</v>
      </c>
      <c r="AP1054" s="17" t="s">
        <v>85</v>
      </c>
      <c r="AQ1054" s="17"/>
      <c r="AR1054" s="17"/>
      <c r="AS1054" s="17"/>
    </row>
    <row r="1055" spans="1:45" ht="15" customHeight="1" x14ac:dyDescent="0.15">
      <c r="A1055" s="13">
        <v>1054</v>
      </c>
      <c r="B1055" s="69" t="s">
        <v>4935</v>
      </c>
      <c r="C1055" s="67" t="s">
        <v>35</v>
      </c>
      <c r="D1055" s="67" t="s">
        <v>36</v>
      </c>
      <c r="E1055" s="67" t="s">
        <v>36</v>
      </c>
      <c r="F1055" s="67" t="s">
        <v>56</v>
      </c>
      <c r="G1055" s="67" t="s">
        <v>42</v>
      </c>
      <c r="H1055" s="67" t="s">
        <v>136</v>
      </c>
      <c r="I1055" s="67" t="s">
        <v>120</v>
      </c>
      <c r="J1055" s="67" t="s">
        <v>38</v>
      </c>
      <c r="K1055" s="67" t="s">
        <v>200</v>
      </c>
      <c r="L1055" s="67" t="s">
        <v>41</v>
      </c>
      <c r="M1055" s="67" t="s">
        <v>200</v>
      </c>
      <c r="N1055" s="67" t="s">
        <v>136</v>
      </c>
      <c r="O1055" s="67">
        <v>0</v>
      </c>
      <c r="P1055" s="67" t="s">
        <v>409</v>
      </c>
      <c r="Q1055" s="67" t="s">
        <v>413</v>
      </c>
      <c r="R1055" s="67" t="s">
        <v>414</v>
      </c>
      <c r="S1055" s="67" t="s">
        <v>3160</v>
      </c>
      <c r="T1055" s="67" t="s">
        <v>4936</v>
      </c>
      <c r="U1055" s="67" t="s">
        <v>690</v>
      </c>
      <c r="V1055" s="67" t="s">
        <v>1176</v>
      </c>
      <c r="W1055" s="67">
        <v>0</v>
      </c>
      <c r="X1055" s="67">
        <v>0</v>
      </c>
      <c r="Y1055" s="67" t="s">
        <v>4231</v>
      </c>
      <c r="Z1055" s="67" t="s">
        <v>75</v>
      </c>
      <c r="AA1055" s="67" t="s">
        <v>76</v>
      </c>
      <c r="AB1055" s="67" t="s">
        <v>55</v>
      </c>
      <c r="AC1055" s="67" t="s">
        <v>36</v>
      </c>
      <c r="AD1055" s="67" t="s">
        <v>56</v>
      </c>
      <c r="AE1055" s="67"/>
      <c r="AF1055" s="67"/>
      <c r="AG1055" s="67" t="s">
        <v>880</v>
      </c>
      <c r="AH1055" s="67" t="s">
        <v>822</v>
      </c>
      <c r="AI1055" s="67" t="s">
        <v>1056</v>
      </c>
      <c r="AJ1055" s="67" t="s">
        <v>4937</v>
      </c>
      <c r="AK1055" s="67" t="s">
        <v>279</v>
      </c>
      <c r="AL1055" s="67" t="s">
        <v>949</v>
      </c>
      <c r="AM1055" s="67" t="s">
        <v>132</v>
      </c>
      <c r="AN1055" s="67" t="s">
        <v>1053</v>
      </c>
      <c r="AO1055" s="67" t="s">
        <v>418</v>
      </c>
      <c r="AP1055" s="67"/>
      <c r="AQ1055" s="17"/>
      <c r="AR1055" s="17"/>
      <c r="AS1055" s="17"/>
    </row>
    <row r="1056" spans="1:45" ht="15" customHeight="1" x14ac:dyDescent="0.15">
      <c r="A1056" s="13">
        <v>1055</v>
      </c>
      <c r="B1056" s="69" t="s">
        <v>4190</v>
      </c>
      <c r="C1056" s="67" t="s">
        <v>35</v>
      </c>
      <c r="D1056" s="67" t="s">
        <v>36</v>
      </c>
      <c r="E1056" s="67" t="s">
        <v>56</v>
      </c>
      <c r="F1056" s="67" t="s">
        <v>56</v>
      </c>
      <c r="G1056" s="67" t="s">
        <v>40</v>
      </c>
      <c r="H1056" s="67" t="s">
        <v>40</v>
      </c>
      <c r="I1056" s="67" t="s">
        <v>40</v>
      </c>
      <c r="J1056" s="67" t="s">
        <v>40</v>
      </c>
      <c r="K1056" s="67" t="s">
        <v>44</v>
      </c>
      <c r="L1056" s="67" t="s">
        <v>67</v>
      </c>
      <c r="M1056" s="67" t="s">
        <v>67</v>
      </c>
      <c r="N1056" s="67" t="s">
        <v>67</v>
      </c>
      <c r="O1056" s="67"/>
      <c r="P1056" s="17" t="s">
        <v>4191</v>
      </c>
      <c r="Q1056" s="17" t="s">
        <v>751</v>
      </c>
      <c r="R1056" s="17" t="s">
        <v>521</v>
      </c>
      <c r="S1056" s="17" t="s">
        <v>752</v>
      </c>
      <c r="T1056" s="17" t="s">
        <v>351</v>
      </c>
      <c r="U1056" s="17" t="s">
        <v>2916</v>
      </c>
      <c r="V1056" s="17" t="s">
        <v>4192</v>
      </c>
      <c r="W1056" s="17" t="s">
        <v>4160</v>
      </c>
      <c r="X1056" s="17" t="s">
        <v>4193</v>
      </c>
      <c r="Y1056" s="17" t="s">
        <v>4293</v>
      </c>
      <c r="Z1056" s="17" t="s">
        <v>53</v>
      </c>
      <c r="AA1056" s="17" t="s">
        <v>76</v>
      </c>
      <c r="AB1056" s="17" t="s">
        <v>126</v>
      </c>
      <c r="AC1056" s="17" t="s">
        <v>36</v>
      </c>
      <c r="AD1056" s="17" t="s">
        <v>36</v>
      </c>
      <c r="AE1056" s="17" t="s">
        <v>4070</v>
      </c>
      <c r="AF1056" s="17"/>
      <c r="AG1056" s="17" t="s">
        <v>264</v>
      </c>
      <c r="AH1056" s="17" t="s">
        <v>511</v>
      </c>
      <c r="AI1056" s="17" t="s">
        <v>72</v>
      </c>
      <c r="AJ1056" s="17" t="s">
        <v>753</v>
      </c>
      <c r="AK1056" s="17" t="s">
        <v>79</v>
      </c>
      <c r="AL1056" s="17" t="s">
        <v>3151</v>
      </c>
      <c r="AM1056" s="17" t="s">
        <v>4656</v>
      </c>
      <c r="AN1056" s="17" t="s">
        <v>3151</v>
      </c>
      <c r="AO1056" s="17" t="s">
        <v>161</v>
      </c>
      <c r="AP1056" s="17" t="s">
        <v>161</v>
      </c>
      <c r="AQ1056" s="17"/>
      <c r="AR1056" s="17"/>
      <c r="AS1056" s="17"/>
    </row>
    <row r="1057" spans="1:45" ht="15" customHeight="1" x14ac:dyDescent="0.15">
      <c r="A1057" s="13">
        <v>1056</v>
      </c>
      <c r="B1057" s="69" t="s">
        <v>843</v>
      </c>
      <c r="C1057" s="67" t="s">
        <v>35</v>
      </c>
      <c r="D1057" s="67" t="s">
        <v>36</v>
      </c>
      <c r="E1057" s="67" t="s">
        <v>56</v>
      </c>
      <c r="F1057" s="67" t="s">
        <v>56</v>
      </c>
      <c r="G1057" s="67" t="s">
        <v>40</v>
      </c>
      <c r="H1057" s="67" t="s">
        <v>38</v>
      </c>
      <c r="I1057" s="67" t="s">
        <v>67</v>
      </c>
      <c r="J1057" s="67" t="s">
        <v>40</v>
      </c>
      <c r="K1057" s="67" t="s">
        <v>44</v>
      </c>
      <c r="L1057" s="67" t="s">
        <v>44</v>
      </c>
      <c r="M1057" s="67" t="s">
        <v>37</v>
      </c>
      <c r="N1057" s="67" t="s">
        <v>120</v>
      </c>
      <c r="O1057" s="67"/>
      <c r="P1057" s="17" t="s">
        <v>844</v>
      </c>
      <c r="Q1057" s="17" t="s">
        <v>845</v>
      </c>
      <c r="R1057" s="17" t="s">
        <v>325</v>
      </c>
      <c r="S1057" s="17" t="s">
        <v>846</v>
      </c>
      <c r="T1057" s="17" t="s">
        <v>181</v>
      </c>
      <c r="U1057" s="17" t="s">
        <v>3022</v>
      </c>
      <c r="V1057" s="17" t="s">
        <v>847</v>
      </c>
      <c r="W1057" s="17" t="s">
        <v>4157</v>
      </c>
      <c r="X1057" s="17"/>
      <c r="Y1057" s="17" t="s">
        <v>4319</v>
      </c>
      <c r="Z1057" s="17" t="s">
        <v>96</v>
      </c>
      <c r="AA1057" s="17" t="s">
        <v>76</v>
      </c>
      <c r="AB1057" s="17" t="s">
        <v>3962</v>
      </c>
      <c r="AC1057" s="17" t="s">
        <v>56</v>
      </c>
      <c r="AD1057" s="17" t="s">
        <v>36</v>
      </c>
      <c r="AE1057" s="17"/>
      <c r="AF1057" s="17"/>
      <c r="AG1057" s="17" t="s">
        <v>570</v>
      </c>
      <c r="AH1057" s="17" t="s">
        <v>848</v>
      </c>
      <c r="AI1057" s="17" t="s">
        <v>184</v>
      </c>
      <c r="AJ1057" s="17" t="s">
        <v>849</v>
      </c>
      <c r="AK1057" s="17" t="s">
        <v>77</v>
      </c>
      <c r="AL1057" s="17" t="s">
        <v>3438</v>
      </c>
      <c r="AM1057" s="17" t="s">
        <v>79</v>
      </c>
      <c r="AN1057" s="17" t="s">
        <v>301</v>
      </c>
      <c r="AO1057" s="17" t="s">
        <v>161</v>
      </c>
      <c r="AP1057" s="17" t="s">
        <v>85</v>
      </c>
      <c r="AQ1057" s="17"/>
      <c r="AR1057" s="17"/>
      <c r="AS1057" s="17"/>
    </row>
    <row r="1058" spans="1:45" ht="15" customHeight="1" x14ac:dyDescent="0.15">
      <c r="A1058" s="13">
        <v>1057</v>
      </c>
      <c r="B1058" s="69" t="s">
        <v>4577</v>
      </c>
      <c r="C1058" s="67" t="s">
        <v>35</v>
      </c>
      <c r="D1058" s="67" t="s">
        <v>36</v>
      </c>
      <c r="E1058" s="67" t="s">
        <v>36</v>
      </c>
      <c r="F1058" s="67" t="s">
        <v>66</v>
      </c>
      <c r="G1058" s="67" t="s">
        <v>67</v>
      </c>
      <c r="H1058" s="67" t="s">
        <v>43</v>
      </c>
      <c r="I1058" s="67" t="s">
        <v>42</v>
      </c>
      <c r="J1058" s="67" t="s">
        <v>39</v>
      </c>
      <c r="K1058" s="67" t="s">
        <v>43</v>
      </c>
      <c r="L1058" s="67" t="s">
        <v>42</v>
      </c>
      <c r="M1058" s="67" t="s">
        <v>136</v>
      </c>
      <c r="N1058" s="67" t="s">
        <v>87</v>
      </c>
      <c r="O1058" s="67"/>
      <c r="P1058" s="17" t="s">
        <v>3814</v>
      </c>
      <c r="Q1058" s="17" t="s">
        <v>308</v>
      </c>
      <c r="R1058" s="17" t="s">
        <v>4640</v>
      </c>
      <c r="S1058" s="17" t="s">
        <v>95</v>
      </c>
      <c r="T1058" s="17" t="s">
        <v>405</v>
      </c>
      <c r="U1058" s="17" t="s">
        <v>129</v>
      </c>
      <c r="V1058" s="17" t="s">
        <v>900</v>
      </c>
      <c r="W1058" s="17"/>
      <c r="X1058" s="17"/>
      <c r="Y1058" s="17" t="s">
        <v>4285</v>
      </c>
      <c r="Z1058" s="17" t="s">
        <v>191</v>
      </c>
      <c r="AA1058" s="17" t="s">
        <v>142</v>
      </c>
      <c r="AB1058" s="17" t="s">
        <v>143</v>
      </c>
      <c r="AC1058" s="17" t="s">
        <v>56</v>
      </c>
      <c r="AD1058" s="17" t="s">
        <v>36</v>
      </c>
      <c r="AE1058" s="17" t="s">
        <v>4666</v>
      </c>
      <c r="AF1058" s="17"/>
      <c r="AG1058" s="17" t="s">
        <v>103</v>
      </c>
      <c r="AH1058" s="17" t="s">
        <v>334</v>
      </c>
      <c r="AI1058" s="17" t="s">
        <v>101</v>
      </c>
      <c r="AJ1058" s="17" t="s">
        <v>2188</v>
      </c>
      <c r="AK1058" s="17" t="s">
        <v>1600</v>
      </c>
      <c r="AL1058" s="17" t="s">
        <v>396</v>
      </c>
      <c r="AM1058" s="17" t="s">
        <v>362</v>
      </c>
      <c r="AN1058" s="17" t="s">
        <v>109</v>
      </c>
      <c r="AO1058" s="17" t="s">
        <v>1859</v>
      </c>
      <c r="AP1058" s="17" t="s">
        <v>418</v>
      </c>
      <c r="AQ1058" s="17"/>
      <c r="AR1058" s="17"/>
      <c r="AS1058" s="17"/>
    </row>
    <row r="1059" spans="1:45" ht="15" customHeight="1" x14ac:dyDescent="0.15">
      <c r="A1059" s="13">
        <v>1058</v>
      </c>
      <c r="B1059" s="69" t="s">
        <v>850</v>
      </c>
      <c r="C1059" s="67" t="s">
        <v>35</v>
      </c>
      <c r="D1059" s="67" t="s">
        <v>36</v>
      </c>
      <c r="E1059" s="67" t="s">
        <v>36</v>
      </c>
      <c r="F1059" s="67" t="s">
        <v>56</v>
      </c>
      <c r="G1059" s="67" t="s">
        <v>37</v>
      </c>
      <c r="H1059" s="67" t="s">
        <v>43</v>
      </c>
      <c r="I1059" s="67" t="s">
        <v>40</v>
      </c>
      <c r="J1059" s="67" t="s">
        <v>43</v>
      </c>
      <c r="K1059" s="67" t="s">
        <v>120</v>
      </c>
      <c r="L1059" s="67" t="s">
        <v>39</v>
      </c>
      <c r="M1059" s="67" t="s">
        <v>41</v>
      </c>
      <c r="N1059" s="67" t="s">
        <v>136</v>
      </c>
      <c r="O1059" s="67" t="s">
        <v>45</v>
      </c>
      <c r="P1059" s="17" t="s">
        <v>3180</v>
      </c>
      <c r="Q1059" s="17" t="s">
        <v>3438</v>
      </c>
      <c r="R1059" s="17" t="s">
        <v>851</v>
      </c>
      <c r="S1059" s="17" t="s">
        <v>57</v>
      </c>
      <c r="T1059" s="17" t="s">
        <v>4503</v>
      </c>
      <c r="U1059" s="17" t="s">
        <v>3269</v>
      </c>
      <c r="V1059" s="17" t="s">
        <v>852</v>
      </c>
      <c r="W1059" s="17"/>
      <c r="X1059" s="17" t="s">
        <v>3599</v>
      </c>
      <c r="Y1059" s="17" t="s">
        <v>4234</v>
      </c>
      <c r="Z1059" s="17" t="s">
        <v>75</v>
      </c>
      <c r="AA1059" s="17" t="s">
        <v>142</v>
      </c>
      <c r="AB1059" s="17" t="s">
        <v>3962</v>
      </c>
      <c r="AC1059" s="17" t="s">
        <v>56</v>
      </c>
      <c r="AD1059" s="17" t="s">
        <v>56</v>
      </c>
      <c r="AE1059" s="17" t="s">
        <v>4049</v>
      </c>
      <c r="AF1059" s="17"/>
      <c r="AG1059" s="17" t="s">
        <v>144</v>
      </c>
      <c r="AH1059" s="17" t="s">
        <v>145</v>
      </c>
      <c r="AI1059" s="17" t="s">
        <v>563</v>
      </c>
      <c r="AJ1059" s="17" t="s">
        <v>769</v>
      </c>
      <c r="AK1059" s="17" t="s">
        <v>79</v>
      </c>
      <c r="AL1059" s="17" t="s">
        <v>309</v>
      </c>
      <c r="AM1059" s="17" t="s">
        <v>4390</v>
      </c>
      <c r="AN1059" s="17" t="s">
        <v>853</v>
      </c>
      <c r="AO1059" s="17" t="s">
        <v>64</v>
      </c>
      <c r="AP1059" s="17" t="s">
        <v>161</v>
      </c>
      <c r="AQ1059" s="17"/>
      <c r="AR1059" s="17"/>
      <c r="AS1059" s="17"/>
    </row>
    <row r="1060" spans="1:45" ht="15" customHeight="1" x14ac:dyDescent="0.15">
      <c r="A1060" s="13">
        <v>1059</v>
      </c>
      <c r="B1060" s="69" t="s">
        <v>5294</v>
      </c>
      <c r="C1060" s="67" t="s">
        <v>35</v>
      </c>
      <c r="D1060" s="67" t="s">
        <v>36</v>
      </c>
      <c r="E1060" s="67" t="s">
        <v>36</v>
      </c>
      <c r="F1060" s="67" t="s">
        <v>36</v>
      </c>
      <c r="G1060" s="67" t="s">
        <v>37</v>
      </c>
      <c r="H1060" s="67" t="s">
        <v>43</v>
      </c>
      <c r="I1060" s="67" t="s">
        <v>40</v>
      </c>
      <c r="J1060" s="67" t="s">
        <v>43</v>
      </c>
      <c r="K1060" s="67" t="s">
        <v>120</v>
      </c>
      <c r="L1060" s="67" t="s">
        <v>39</v>
      </c>
      <c r="M1060" s="67" t="s">
        <v>41</v>
      </c>
      <c r="N1060" s="67" t="s">
        <v>136</v>
      </c>
      <c r="O1060" s="67" t="s">
        <v>45</v>
      </c>
      <c r="P1060" s="17" t="s">
        <v>3180</v>
      </c>
      <c r="Q1060" s="17" t="s">
        <v>3438</v>
      </c>
      <c r="R1060" s="17" t="s">
        <v>851</v>
      </c>
      <c r="S1060" s="17" t="s">
        <v>57</v>
      </c>
      <c r="T1060" s="17" t="s">
        <v>4503</v>
      </c>
      <c r="U1060" s="17" t="s">
        <v>3269</v>
      </c>
      <c r="V1060" s="17" t="s">
        <v>852</v>
      </c>
      <c r="W1060" s="17" t="s">
        <v>4160</v>
      </c>
      <c r="X1060" s="17" t="s">
        <v>5295</v>
      </c>
      <c r="Y1060" s="17" t="s">
        <v>4234</v>
      </c>
      <c r="Z1060" s="17" t="s">
        <v>75</v>
      </c>
      <c r="AA1060" s="17" t="s">
        <v>142</v>
      </c>
      <c r="AB1060" s="17" t="s">
        <v>55</v>
      </c>
      <c r="AC1060" s="17" t="s">
        <v>56</v>
      </c>
      <c r="AD1060" s="17" t="s">
        <v>36</v>
      </c>
      <c r="AE1060" s="17" t="s">
        <v>4008</v>
      </c>
      <c r="AF1060" s="17"/>
      <c r="AG1060" s="17" t="s">
        <v>144</v>
      </c>
      <c r="AH1060" s="17" t="s">
        <v>145</v>
      </c>
      <c r="AI1060" s="17" t="s">
        <v>563</v>
      </c>
      <c r="AJ1060" s="17" t="s">
        <v>769</v>
      </c>
      <c r="AK1060" s="17" t="s">
        <v>79</v>
      </c>
      <c r="AL1060" s="17" t="s">
        <v>309</v>
      </c>
      <c r="AM1060" s="17" t="s">
        <v>4390</v>
      </c>
      <c r="AN1060" s="17" t="s">
        <v>853</v>
      </c>
      <c r="AO1060" s="17" t="s">
        <v>64</v>
      </c>
      <c r="AP1060" s="17" t="s">
        <v>161</v>
      </c>
      <c r="AQ1060" s="17"/>
      <c r="AR1060" s="17"/>
      <c r="AS1060" s="17"/>
    </row>
    <row r="1061" spans="1:45" ht="15" customHeight="1" x14ac:dyDescent="0.15">
      <c r="A1061" s="13">
        <v>1060</v>
      </c>
      <c r="B1061" s="69" t="s">
        <v>3976</v>
      </c>
      <c r="C1061" s="67" t="s">
        <v>35</v>
      </c>
      <c r="D1061" s="67" t="s">
        <v>36</v>
      </c>
      <c r="E1061" s="67" t="s">
        <v>36</v>
      </c>
      <c r="F1061" s="67" t="s">
        <v>36</v>
      </c>
      <c r="G1061" s="67" t="s">
        <v>37</v>
      </c>
      <c r="H1061" s="67" t="s">
        <v>43</v>
      </c>
      <c r="I1061" s="67" t="s">
        <v>40</v>
      </c>
      <c r="J1061" s="67" t="s">
        <v>43</v>
      </c>
      <c r="K1061" s="67" t="s">
        <v>120</v>
      </c>
      <c r="L1061" s="67" t="s">
        <v>39</v>
      </c>
      <c r="M1061" s="67" t="s">
        <v>41</v>
      </c>
      <c r="N1061" s="67" t="s">
        <v>136</v>
      </c>
      <c r="O1061" s="67" t="s">
        <v>45</v>
      </c>
      <c r="P1061" s="17" t="s">
        <v>3180</v>
      </c>
      <c r="Q1061" s="17" t="s">
        <v>3438</v>
      </c>
      <c r="R1061" s="17" t="s">
        <v>851</v>
      </c>
      <c r="S1061" s="17" t="s">
        <v>57</v>
      </c>
      <c r="T1061" s="17" t="s">
        <v>4503</v>
      </c>
      <c r="U1061" s="17" t="s">
        <v>3269</v>
      </c>
      <c r="V1061" s="17" t="s">
        <v>852</v>
      </c>
      <c r="W1061" s="17" t="s">
        <v>4160</v>
      </c>
      <c r="X1061" s="17" t="s">
        <v>3977</v>
      </c>
      <c r="Y1061" s="17" t="s">
        <v>4234</v>
      </c>
      <c r="Z1061" s="17" t="s">
        <v>75</v>
      </c>
      <c r="AA1061" s="17" t="s">
        <v>142</v>
      </c>
      <c r="AB1061" s="17" t="s">
        <v>55</v>
      </c>
      <c r="AC1061" s="17" t="s">
        <v>56</v>
      </c>
      <c r="AD1061" s="17" t="s">
        <v>36</v>
      </c>
      <c r="AE1061" s="17" t="s">
        <v>4008</v>
      </c>
      <c r="AF1061" s="17"/>
      <c r="AG1061" s="17" t="s">
        <v>144</v>
      </c>
      <c r="AH1061" s="17" t="s">
        <v>145</v>
      </c>
      <c r="AI1061" s="17" t="s">
        <v>563</v>
      </c>
      <c r="AJ1061" s="17" t="s">
        <v>769</v>
      </c>
      <c r="AK1061" s="17" t="s">
        <v>79</v>
      </c>
      <c r="AL1061" s="17" t="s">
        <v>309</v>
      </c>
      <c r="AM1061" s="17" t="s">
        <v>4390</v>
      </c>
      <c r="AN1061" s="17" t="s">
        <v>853</v>
      </c>
      <c r="AO1061" s="17" t="s">
        <v>64</v>
      </c>
      <c r="AP1061" s="17" t="s">
        <v>161</v>
      </c>
      <c r="AQ1061" s="17"/>
      <c r="AR1061" s="17"/>
      <c r="AS1061" s="17"/>
    </row>
    <row r="1062" spans="1:45" ht="15" customHeight="1" x14ac:dyDescent="0.15">
      <c r="A1062" s="13">
        <v>1061</v>
      </c>
      <c r="B1062" s="69" t="s">
        <v>854</v>
      </c>
      <c r="C1062" s="67" t="s">
        <v>35</v>
      </c>
      <c r="D1062" s="67" t="s">
        <v>56</v>
      </c>
      <c r="E1062" s="67" t="s">
        <v>56</v>
      </c>
      <c r="F1062" s="67" t="s">
        <v>56</v>
      </c>
      <c r="G1062" s="67" t="s">
        <v>44</v>
      </c>
      <c r="H1062" s="67" t="s">
        <v>41</v>
      </c>
      <c r="I1062" s="67" t="s">
        <v>136</v>
      </c>
      <c r="J1062" s="67" t="s">
        <v>37</v>
      </c>
      <c r="K1062" s="67" t="s">
        <v>37</v>
      </c>
      <c r="L1062" s="67" t="s">
        <v>39</v>
      </c>
      <c r="M1062" s="67" t="s">
        <v>87</v>
      </c>
      <c r="N1062" s="67" t="s">
        <v>87</v>
      </c>
      <c r="O1062" s="67"/>
      <c r="P1062" s="17" t="s">
        <v>3345</v>
      </c>
      <c r="Q1062" s="17" t="s">
        <v>81</v>
      </c>
      <c r="R1062" s="17" t="s">
        <v>660</v>
      </c>
      <c r="S1062" s="17" t="s">
        <v>158</v>
      </c>
      <c r="T1062" s="17" t="s">
        <v>159</v>
      </c>
      <c r="U1062" s="17" t="s">
        <v>663</v>
      </c>
      <c r="V1062" s="17" t="s">
        <v>57</v>
      </c>
      <c r="W1062" s="17"/>
      <c r="X1062" s="17"/>
      <c r="Y1062" s="17" t="s">
        <v>4252</v>
      </c>
      <c r="Z1062" s="17" t="s">
        <v>75</v>
      </c>
      <c r="AA1062" s="17" t="s">
        <v>54</v>
      </c>
      <c r="AB1062" s="17" t="s">
        <v>3962</v>
      </c>
      <c r="AC1062" s="17" t="s">
        <v>36</v>
      </c>
      <c r="AD1062" s="17" t="s">
        <v>66</v>
      </c>
      <c r="AE1062" s="17"/>
      <c r="AF1062" s="17"/>
      <c r="AG1062" s="17" t="s">
        <v>148</v>
      </c>
      <c r="AH1062" s="17" t="s">
        <v>57</v>
      </c>
      <c r="AI1062" s="17" t="s">
        <v>309</v>
      </c>
      <c r="AJ1062" s="17" t="s">
        <v>348</v>
      </c>
      <c r="AK1062" s="17" t="s">
        <v>292</v>
      </c>
      <c r="AL1062" s="17" t="s">
        <v>855</v>
      </c>
      <c r="AM1062" s="17" t="s">
        <v>144</v>
      </c>
      <c r="AN1062" s="17" t="s">
        <v>856</v>
      </c>
      <c r="AO1062" s="17" t="s">
        <v>349</v>
      </c>
      <c r="AP1062" s="17" t="s">
        <v>925</v>
      </c>
      <c r="AQ1062" s="17"/>
      <c r="AR1062" s="17"/>
      <c r="AS1062" s="17"/>
    </row>
    <row r="1063" spans="1:45" ht="15" customHeight="1" x14ac:dyDescent="0.15">
      <c r="A1063" s="13">
        <v>1062</v>
      </c>
      <c r="B1063" s="69" t="s">
        <v>3600</v>
      </c>
      <c r="C1063" s="67" t="s">
        <v>35</v>
      </c>
      <c r="D1063" s="67" t="s">
        <v>56</v>
      </c>
      <c r="E1063" s="67" t="s">
        <v>56</v>
      </c>
      <c r="F1063" s="67" t="s">
        <v>56</v>
      </c>
      <c r="G1063" s="67" t="s">
        <v>44</v>
      </c>
      <c r="H1063" s="67" t="s">
        <v>41</v>
      </c>
      <c r="I1063" s="67" t="s">
        <v>136</v>
      </c>
      <c r="J1063" s="67" t="s">
        <v>37</v>
      </c>
      <c r="K1063" s="67" t="s">
        <v>37</v>
      </c>
      <c r="L1063" s="67" t="s">
        <v>39</v>
      </c>
      <c r="M1063" s="67" t="s">
        <v>87</v>
      </c>
      <c r="N1063" s="67" t="s">
        <v>87</v>
      </c>
      <c r="O1063" s="67"/>
      <c r="P1063" s="17" t="s">
        <v>3345</v>
      </c>
      <c r="Q1063" s="17" t="s">
        <v>81</v>
      </c>
      <c r="R1063" s="17" t="s">
        <v>660</v>
      </c>
      <c r="S1063" s="17" t="s">
        <v>158</v>
      </c>
      <c r="T1063" s="17" t="s">
        <v>159</v>
      </c>
      <c r="U1063" s="17" t="s">
        <v>663</v>
      </c>
      <c r="V1063" s="17" t="s">
        <v>57</v>
      </c>
      <c r="W1063" s="17"/>
      <c r="X1063" s="17" t="s">
        <v>3601</v>
      </c>
      <c r="Y1063" s="17" t="s">
        <v>4252</v>
      </c>
      <c r="Z1063" s="17" t="s">
        <v>75</v>
      </c>
      <c r="AA1063" s="17" t="s">
        <v>54</v>
      </c>
      <c r="AB1063" s="17" t="s">
        <v>3962</v>
      </c>
      <c r="AC1063" s="17" t="s">
        <v>36</v>
      </c>
      <c r="AD1063" s="17" t="s">
        <v>66</v>
      </c>
      <c r="AE1063" s="17"/>
      <c r="AF1063" s="17"/>
      <c r="AG1063" s="17" t="s">
        <v>148</v>
      </c>
      <c r="AH1063" s="17" t="s">
        <v>57</v>
      </c>
      <c r="AI1063" s="17" t="s">
        <v>309</v>
      </c>
      <c r="AJ1063" s="17" t="s">
        <v>348</v>
      </c>
      <c r="AK1063" s="17" t="s">
        <v>292</v>
      </c>
      <c r="AL1063" s="17" t="s">
        <v>855</v>
      </c>
      <c r="AM1063" s="17" t="s">
        <v>144</v>
      </c>
      <c r="AN1063" s="17" t="s">
        <v>856</v>
      </c>
      <c r="AO1063" s="17" t="s">
        <v>349</v>
      </c>
      <c r="AP1063" s="17" t="s">
        <v>925</v>
      </c>
      <c r="AQ1063" s="17"/>
      <c r="AR1063" s="17"/>
      <c r="AS1063" s="17"/>
    </row>
    <row r="1064" spans="1:45" ht="15" customHeight="1" x14ac:dyDescent="0.15">
      <c r="A1064" s="13">
        <v>1063</v>
      </c>
      <c r="B1064" s="69" t="s">
        <v>5226</v>
      </c>
      <c r="C1064" s="67" t="s">
        <v>35</v>
      </c>
      <c r="D1064" s="67" t="s">
        <v>56</v>
      </c>
      <c r="E1064" s="67" t="s">
        <v>56</v>
      </c>
      <c r="F1064" s="67" t="s">
        <v>56</v>
      </c>
      <c r="G1064" s="67" t="s">
        <v>44</v>
      </c>
      <c r="H1064" s="67" t="s">
        <v>41</v>
      </c>
      <c r="I1064" s="67" t="s">
        <v>136</v>
      </c>
      <c r="J1064" s="67" t="s">
        <v>37</v>
      </c>
      <c r="K1064" s="67" t="s">
        <v>37</v>
      </c>
      <c r="L1064" s="67" t="s">
        <v>39</v>
      </c>
      <c r="M1064" s="67" t="s">
        <v>87</v>
      </c>
      <c r="N1064" s="67" t="s">
        <v>87</v>
      </c>
      <c r="O1064" s="67"/>
      <c r="P1064" s="17" t="s">
        <v>3345</v>
      </c>
      <c r="Q1064" s="17" t="s">
        <v>81</v>
      </c>
      <c r="R1064" s="17" t="s">
        <v>660</v>
      </c>
      <c r="S1064" s="17" t="s">
        <v>158</v>
      </c>
      <c r="T1064" s="17" t="s">
        <v>159</v>
      </c>
      <c r="U1064" s="17" t="s">
        <v>663</v>
      </c>
      <c r="V1064" s="17" t="s">
        <v>57</v>
      </c>
      <c r="W1064" s="17"/>
      <c r="X1064" s="17"/>
      <c r="Y1064" s="17" t="s">
        <v>4252</v>
      </c>
      <c r="Z1064" s="17" t="s">
        <v>75</v>
      </c>
      <c r="AA1064" s="17" t="s">
        <v>54</v>
      </c>
      <c r="AB1064" s="17" t="s">
        <v>3962</v>
      </c>
      <c r="AC1064" s="17" t="s">
        <v>36</v>
      </c>
      <c r="AD1064" s="17" t="s">
        <v>66</v>
      </c>
      <c r="AE1064" s="17"/>
      <c r="AF1064" s="17"/>
      <c r="AG1064" s="17" t="s">
        <v>148</v>
      </c>
      <c r="AH1064" s="17" t="s">
        <v>57</v>
      </c>
      <c r="AI1064" s="17" t="s">
        <v>309</v>
      </c>
      <c r="AJ1064" s="17" t="s">
        <v>348</v>
      </c>
      <c r="AK1064" s="17" t="s">
        <v>292</v>
      </c>
      <c r="AL1064" s="17" t="s">
        <v>855</v>
      </c>
      <c r="AM1064" s="17" t="s">
        <v>144</v>
      </c>
      <c r="AN1064" s="17" t="s">
        <v>856</v>
      </c>
      <c r="AO1064" s="17" t="s">
        <v>349</v>
      </c>
      <c r="AP1064" s="17" t="s">
        <v>925</v>
      </c>
      <c r="AQ1064" s="17"/>
      <c r="AR1064" s="17"/>
      <c r="AS1064" s="17"/>
    </row>
    <row r="1065" spans="1:45" ht="15" customHeight="1" x14ac:dyDescent="0.15">
      <c r="A1065" s="13">
        <v>1064</v>
      </c>
      <c r="B1065" s="69" t="s">
        <v>3978</v>
      </c>
      <c r="C1065" s="67" t="s">
        <v>35</v>
      </c>
      <c r="D1065" s="67" t="s">
        <v>36</v>
      </c>
      <c r="E1065" s="67" t="s">
        <v>56</v>
      </c>
      <c r="F1065" s="67" t="s">
        <v>36</v>
      </c>
      <c r="G1065" s="67" t="s">
        <v>38</v>
      </c>
      <c r="H1065" s="67" t="s">
        <v>40</v>
      </c>
      <c r="I1065" s="67" t="s">
        <v>44</v>
      </c>
      <c r="J1065" s="67" t="s">
        <v>87</v>
      </c>
      <c r="K1065" s="67" t="s">
        <v>38</v>
      </c>
      <c r="L1065" s="67" t="s">
        <v>88</v>
      </c>
      <c r="M1065" s="67" t="s">
        <v>39</v>
      </c>
      <c r="N1065" s="67" t="s">
        <v>42</v>
      </c>
      <c r="O1065" s="67" t="s">
        <v>45</v>
      </c>
      <c r="P1065" s="17" t="s">
        <v>858</v>
      </c>
      <c r="Q1065" s="17" t="s">
        <v>670</v>
      </c>
      <c r="R1065" s="17" t="s">
        <v>172</v>
      </c>
      <c r="S1065" s="17" t="s">
        <v>4519</v>
      </c>
      <c r="T1065" s="17" t="s">
        <v>859</v>
      </c>
      <c r="U1065" s="17" t="s">
        <v>289</v>
      </c>
      <c r="V1065" s="17" t="s">
        <v>274</v>
      </c>
      <c r="W1065" s="17" t="s">
        <v>4157</v>
      </c>
      <c r="X1065" s="17" t="s">
        <v>3979</v>
      </c>
      <c r="Y1065" s="17" t="s">
        <v>4242</v>
      </c>
      <c r="Z1065" s="17" t="s">
        <v>96</v>
      </c>
      <c r="AA1065" s="17" t="s">
        <v>76</v>
      </c>
      <c r="AB1065" s="17" t="s">
        <v>3962</v>
      </c>
      <c r="AC1065" s="17" t="s">
        <v>36</v>
      </c>
      <c r="AD1065" s="17" t="s">
        <v>66</v>
      </c>
      <c r="AE1065" s="17" t="s">
        <v>4014</v>
      </c>
      <c r="AF1065" s="17"/>
      <c r="AG1065" s="17" t="s">
        <v>600</v>
      </c>
      <c r="AH1065" s="17" t="s">
        <v>860</v>
      </c>
      <c r="AI1065" s="17" t="s">
        <v>79</v>
      </c>
      <c r="AJ1065" s="17" t="s">
        <v>861</v>
      </c>
      <c r="AK1065" s="17" t="s">
        <v>193</v>
      </c>
      <c r="AL1065" s="17" t="s">
        <v>130</v>
      </c>
      <c r="AM1065" s="17" t="s">
        <v>112</v>
      </c>
      <c r="AN1065" s="17" t="s">
        <v>501</v>
      </c>
      <c r="AO1065" s="17" t="s">
        <v>862</v>
      </c>
      <c r="AP1065" s="17" t="s">
        <v>942</v>
      </c>
      <c r="AQ1065" s="17"/>
      <c r="AR1065" s="17"/>
      <c r="AS1065" s="17"/>
    </row>
    <row r="1066" spans="1:45" ht="15" customHeight="1" x14ac:dyDescent="0.15">
      <c r="A1066" s="13">
        <v>1065</v>
      </c>
      <c r="B1066" s="69" t="s">
        <v>857</v>
      </c>
      <c r="C1066" s="67" t="s">
        <v>35</v>
      </c>
      <c r="D1066" s="67" t="s">
        <v>36</v>
      </c>
      <c r="E1066" s="67" t="s">
        <v>56</v>
      </c>
      <c r="F1066" s="67" t="s">
        <v>56</v>
      </c>
      <c r="G1066" s="67" t="s">
        <v>38</v>
      </c>
      <c r="H1066" s="67" t="s">
        <v>40</v>
      </c>
      <c r="I1066" s="67" t="s">
        <v>44</v>
      </c>
      <c r="J1066" s="67" t="s">
        <v>87</v>
      </c>
      <c r="K1066" s="67" t="s">
        <v>38</v>
      </c>
      <c r="L1066" s="67" t="s">
        <v>88</v>
      </c>
      <c r="M1066" s="67" t="s">
        <v>39</v>
      </c>
      <c r="N1066" s="67" t="s">
        <v>42</v>
      </c>
      <c r="O1066" s="67" t="s">
        <v>45</v>
      </c>
      <c r="P1066" s="17" t="s">
        <v>858</v>
      </c>
      <c r="Q1066" s="17" t="s">
        <v>670</v>
      </c>
      <c r="R1066" s="17" t="s">
        <v>172</v>
      </c>
      <c r="S1066" s="17" t="s">
        <v>4519</v>
      </c>
      <c r="T1066" s="17" t="s">
        <v>859</v>
      </c>
      <c r="U1066" s="17" t="s">
        <v>289</v>
      </c>
      <c r="V1066" s="17" t="s">
        <v>274</v>
      </c>
      <c r="W1066" s="17"/>
      <c r="X1066" s="17" t="s">
        <v>3602</v>
      </c>
      <c r="Y1066" s="17" t="s">
        <v>4234</v>
      </c>
      <c r="Z1066" s="17" t="s">
        <v>96</v>
      </c>
      <c r="AA1066" s="17" t="s">
        <v>76</v>
      </c>
      <c r="AB1066" s="17" t="s">
        <v>3962</v>
      </c>
      <c r="AC1066" s="17" t="s">
        <v>36</v>
      </c>
      <c r="AD1066" s="17" t="s">
        <v>66</v>
      </c>
      <c r="AE1066" s="17" t="s">
        <v>4065</v>
      </c>
      <c r="AF1066" s="17"/>
      <c r="AG1066" s="17" t="s">
        <v>600</v>
      </c>
      <c r="AH1066" s="17" t="s">
        <v>860</v>
      </c>
      <c r="AI1066" s="17" t="s">
        <v>79</v>
      </c>
      <c r="AJ1066" s="17" t="s">
        <v>861</v>
      </c>
      <c r="AK1066" s="17" t="s">
        <v>193</v>
      </c>
      <c r="AL1066" s="17" t="s">
        <v>130</v>
      </c>
      <c r="AM1066" s="17" t="s">
        <v>112</v>
      </c>
      <c r="AN1066" s="17" t="s">
        <v>501</v>
      </c>
      <c r="AO1066" s="17" t="s">
        <v>862</v>
      </c>
      <c r="AP1066" s="17" t="s">
        <v>942</v>
      </c>
      <c r="AQ1066" s="17"/>
      <c r="AR1066" s="17"/>
      <c r="AS1066" s="17"/>
    </row>
    <row r="1067" spans="1:45" ht="15" customHeight="1" x14ac:dyDescent="0.15">
      <c r="A1067" s="13">
        <v>1066</v>
      </c>
      <c r="B1067" s="69" t="s">
        <v>5347</v>
      </c>
      <c r="C1067" s="67" t="s">
        <v>35</v>
      </c>
      <c r="D1067" s="67" t="s">
        <v>36</v>
      </c>
      <c r="E1067" s="67" t="s">
        <v>36</v>
      </c>
      <c r="F1067" s="67" t="s">
        <v>5348</v>
      </c>
      <c r="G1067" s="67" t="s">
        <v>38</v>
      </c>
      <c r="H1067" s="67" t="s">
        <v>40</v>
      </c>
      <c r="I1067" s="67" t="s">
        <v>44</v>
      </c>
      <c r="J1067" s="67" t="s">
        <v>87</v>
      </c>
      <c r="K1067" s="67" t="s">
        <v>38</v>
      </c>
      <c r="L1067" s="67" t="s">
        <v>88</v>
      </c>
      <c r="M1067" s="67" t="s">
        <v>39</v>
      </c>
      <c r="N1067" s="67" t="s">
        <v>42</v>
      </c>
      <c r="O1067" s="67" t="s">
        <v>45</v>
      </c>
      <c r="P1067" s="17" t="s">
        <v>858</v>
      </c>
      <c r="Q1067" s="17" t="s">
        <v>670</v>
      </c>
      <c r="R1067" s="17" t="s">
        <v>172</v>
      </c>
      <c r="S1067" s="17" t="s">
        <v>4519</v>
      </c>
      <c r="T1067" s="17" t="s">
        <v>859</v>
      </c>
      <c r="U1067" s="17" t="s">
        <v>289</v>
      </c>
      <c r="V1067" s="17" t="s">
        <v>274</v>
      </c>
      <c r="W1067" s="17"/>
      <c r="X1067" s="17" t="s">
        <v>5349</v>
      </c>
      <c r="Y1067" s="17" t="s">
        <v>4234</v>
      </c>
      <c r="Z1067" s="17" t="s">
        <v>96</v>
      </c>
      <c r="AA1067" s="17" t="s">
        <v>76</v>
      </c>
      <c r="AB1067" s="17" t="s">
        <v>3962</v>
      </c>
      <c r="AC1067" s="17" t="s">
        <v>36</v>
      </c>
      <c r="AD1067" s="17" t="s">
        <v>66</v>
      </c>
      <c r="AE1067" s="17" t="s">
        <v>4065</v>
      </c>
      <c r="AF1067" s="17"/>
      <c r="AG1067" s="17" t="s">
        <v>600</v>
      </c>
      <c r="AH1067" s="17" t="s">
        <v>860</v>
      </c>
      <c r="AI1067" s="17" t="s">
        <v>79</v>
      </c>
      <c r="AJ1067" s="17" t="s">
        <v>861</v>
      </c>
      <c r="AK1067" s="17" t="s">
        <v>193</v>
      </c>
      <c r="AL1067" s="17" t="s">
        <v>130</v>
      </c>
      <c r="AM1067" s="17" t="s">
        <v>112</v>
      </c>
      <c r="AN1067" s="17" t="s">
        <v>501</v>
      </c>
      <c r="AO1067" s="17" t="s">
        <v>862</v>
      </c>
      <c r="AP1067" s="17" t="s">
        <v>942</v>
      </c>
      <c r="AQ1067" s="17"/>
      <c r="AR1067" s="17"/>
      <c r="AS1067" s="17"/>
    </row>
    <row r="1068" spans="1:45" ht="15" customHeight="1" x14ac:dyDescent="0.15">
      <c r="A1068" s="13">
        <v>1067</v>
      </c>
      <c r="B1068" s="69" t="s">
        <v>4578</v>
      </c>
      <c r="C1068" s="67" t="s">
        <v>35</v>
      </c>
      <c r="D1068" s="67" t="s">
        <v>36</v>
      </c>
      <c r="E1068" s="67" t="s">
        <v>36</v>
      </c>
      <c r="F1068" s="67" t="s">
        <v>56</v>
      </c>
      <c r="G1068" s="67" t="s">
        <v>41</v>
      </c>
      <c r="H1068" s="67" t="s">
        <v>43</v>
      </c>
      <c r="I1068" s="67" t="s">
        <v>40</v>
      </c>
      <c r="J1068" s="67" t="s">
        <v>44</v>
      </c>
      <c r="K1068" s="67" t="s">
        <v>120</v>
      </c>
      <c r="L1068" s="67" t="s">
        <v>43</v>
      </c>
      <c r="M1068" s="67" t="s">
        <v>87</v>
      </c>
      <c r="N1068" s="67" t="s">
        <v>43</v>
      </c>
      <c r="O1068" s="67"/>
      <c r="P1068" s="17" t="s">
        <v>3200</v>
      </c>
      <c r="Q1068" s="17" t="s">
        <v>202</v>
      </c>
      <c r="R1068" s="17" t="s">
        <v>4161</v>
      </c>
      <c r="S1068" s="17" t="s">
        <v>205</v>
      </c>
      <c r="T1068" s="17" t="s">
        <v>94</v>
      </c>
      <c r="U1068" s="17" t="s">
        <v>79</v>
      </c>
      <c r="V1068" s="17" t="s">
        <v>287</v>
      </c>
      <c r="W1068" s="17"/>
      <c r="X1068" s="17"/>
      <c r="Y1068" s="17" t="s">
        <v>4263</v>
      </c>
      <c r="Z1068" s="17" t="s">
        <v>96</v>
      </c>
      <c r="AA1068" s="17" t="s">
        <v>76</v>
      </c>
      <c r="AB1068" s="17" t="s">
        <v>126</v>
      </c>
      <c r="AC1068" s="17" t="s">
        <v>56</v>
      </c>
      <c r="AD1068" s="17" t="s">
        <v>56</v>
      </c>
      <c r="AE1068" s="17" t="s">
        <v>4058</v>
      </c>
      <c r="AF1068" s="17"/>
      <c r="AG1068" s="17" t="s">
        <v>238</v>
      </c>
      <c r="AH1068" s="17" t="s">
        <v>239</v>
      </c>
      <c r="AI1068" s="17" t="s">
        <v>101</v>
      </c>
      <c r="AJ1068" s="17" t="s">
        <v>102</v>
      </c>
      <c r="AK1068" s="17" t="s">
        <v>115</v>
      </c>
      <c r="AL1068" s="17" t="s">
        <v>557</v>
      </c>
      <c r="AM1068" s="17" t="s">
        <v>193</v>
      </c>
      <c r="AN1068" s="17" t="s">
        <v>4579</v>
      </c>
      <c r="AO1068" s="17" t="s">
        <v>209</v>
      </c>
      <c r="AP1068" s="17" t="s">
        <v>161</v>
      </c>
      <c r="AQ1068" s="17"/>
      <c r="AR1068" s="17"/>
      <c r="AS1068" s="17"/>
    </row>
    <row r="1069" spans="1:45" ht="15" customHeight="1" x14ac:dyDescent="0.15">
      <c r="A1069" s="13">
        <v>1068</v>
      </c>
      <c r="B1069" s="69" t="s">
        <v>863</v>
      </c>
      <c r="C1069" s="67" t="s">
        <v>35</v>
      </c>
      <c r="D1069" s="67" t="s">
        <v>56</v>
      </c>
      <c r="E1069" s="67" t="s">
        <v>56</v>
      </c>
      <c r="F1069" s="67" t="s">
        <v>56</v>
      </c>
      <c r="G1069" s="67" t="s">
        <v>40</v>
      </c>
      <c r="H1069" s="67" t="s">
        <v>42</v>
      </c>
      <c r="I1069" s="67" t="s">
        <v>43</v>
      </c>
      <c r="J1069" s="67" t="s">
        <v>39</v>
      </c>
      <c r="K1069" s="67" t="s">
        <v>67</v>
      </c>
      <c r="L1069" s="67" t="s">
        <v>43</v>
      </c>
      <c r="M1069" s="67" t="s">
        <v>41</v>
      </c>
      <c r="N1069" s="67" t="s">
        <v>42</v>
      </c>
      <c r="O1069" s="67"/>
      <c r="P1069" s="17" t="s">
        <v>256</v>
      </c>
      <c r="Q1069" s="17" t="s">
        <v>79</v>
      </c>
      <c r="R1069" s="17" t="s">
        <v>310</v>
      </c>
      <c r="S1069" s="17" t="s">
        <v>115</v>
      </c>
      <c r="T1069" s="17" t="s">
        <v>170</v>
      </c>
      <c r="U1069" s="17" t="s">
        <v>405</v>
      </c>
      <c r="V1069" s="17" t="s">
        <v>412</v>
      </c>
      <c r="W1069" s="17"/>
      <c r="X1069" s="17"/>
      <c r="Y1069" s="17" t="s">
        <v>4238</v>
      </c>
      <c r="Z1069" s="17" t="s">
        <v>75</v>
      </c>
      <c r="AA1069" s="17" t="s">
        <v>76</v>
      </c>
      <c r="AB1069" s="17" t="s">
        <v>3962</v>
      </c>
      <c r="AC1069" s="17" t="s">
        <v>56</v>
      </c>
      <c r="AD1069" s="17" t="s">
        <v>36</v>
      </c>
      <c r="AE1069" s="17"/>
      <c r="AF1069" s="17"/>
      <c r="AG1069" s="17" t="s">
        <v>131</v>
      </c>
      <c r="AH1069" s="17" t="s">
        <v>95</v>
      </c>
      <c r="AI1069" s="17" t="s">
        <v>259</v>
      </c>
      <c r="AJ1069" s="17" t="s">
        <v>101</v>
      </c>
      <c r="AK1069" s="17" t="s">
        <v>101</v>
      </c>
      <c r="AL1069" s="17" t="s">
        <v>864</v>
      </c>
      <c r="AM1069" s="17" t="s">
        <v>417</v>
      </c>
      <c r="AN1069" s="17" t="s">
        <v>711</v>
      </c>
      <c r="AO1069" s="17" t="s">
        <v>161</v>
      </c>
      <c r="AP1069" s="17" t="s">
        <v>475</v>
      </c>
      <c r="AQ1069" s="17"/>
      <c r="AR1069" s="17"/>
      <c r="AS1069" s="17"/>
    </row>
    <row r="1070" spans="1:45" ht="15" customHeight="1" x14ac:dyDescent="0.15">
      <c r="A1070" s="13">
        <v>1069</v>
      </c>
      <c r="B1070" s="69" t="s">
        <v>3980</v>
      </c>
      <c r="C1070" s="67" t="s">
        <v>35</v>
      </c>
      <c r="D1070" s="67" t="s">
        <v>36</v>
      </c>
      <c r="E1070" s="67" t="s">
        <v>56</v>
      </c>
      <c r="F1070" s="67" t="s">
        <v>56</v>
      </c>
      <c r="G1070" s="67" t="s">
        <v>42</v>
      </c>
      <c r="H1070" s="67" t="s">
        <v>38</v>
      </c>
      <c r="I1070" s="67" t="s">
        <v>44</v>
      </c>
      <c r="J1070" s="67" t="s">
        <v>43</v>
      </c>
      <c r="K1070" s="67" t="s">
        <v>120</v>
      </c>
      <c r="L1070" s="67" t="s">
        <v>120</v>
      </c>
      <c r="M1070" s="67" t="s">
        <v>42</v>
      </c>
      <c r="N1070" s="67" t="s">
        <v>41</v>
      </c>
      <c r="O1070" s="67"/>
      <c r="P1070" s="17" t="s">
        <v>266</v>
      </c>
      <c r="Q1070" s="17" t="s">
        <v>270</v>
      </c>
      <c r="R1070" s="17" t="s">
        <v>165</v>
      </c>
      <c r="S1070" s="17" t="s">
        <v>409</v>
      </c>
      <c r="T1070" s="17" t="s">
        <v>410</v>
      </c>
      <c r="U1070" s="17" t="s">
        <v>148</v>
      </c>
      <c r="V1070" s="17" t="s">
        <v>168</v>
      </c>
      <c r="W1070" s="17" t="s">
        <v>4157</v>
      </c>
      <c r="X1070" s="17" t="s">
        <v>3981</v>
      </c>
      <c r="Y1070" s="17" t="s">
        <v>4250</v>
      </c>
      <c r="Z1070" s="17" t="s">
        <v>75</v>
      </c>
      <c r="AA1070" s="17" t="s">
        <v>76</v>
      </c>
      <c r="AB1070" s="17" t="s">
        <v>55</v>
      </c>
      <c r="AC1070" s="17" t="s">
        <v>36</v>
      </c>
      <c r="AD1070" s="17" t="s">
        <v>36</v>
      </c>
      <c r="AE1070" s="17" t="s">
        <v>4003</v>
      </c>
      <c r="AF1070" s="17"/>
      <c r="AG1070" s="17" t="s">
        <v>413</v>
      </c>
      <c r="AH1070" s="17" t="s">
        <v>414</v>
      </c>
      <c r="AI1070" s="17" t="s">
        <v>415</v>
      </c>
      <c r="AJ1070" s="17" t="s">
        <v>416</v>
      </c>
      <c r="AK1070" s="17" t="s">
        <v>193</v>
      </c>
      <c r="AL1070" s="17" t="s">
        <v>711</v>
      </c>
      <c r="AM1070" s="17" t="s">
        <v>339</v>
      </c>
      <c r="AN1070" s="17" t="s">
        <v>196</v>
      </c>
      <c r="AO1070" s="17" t="s">
        <v>418</v>
      </c>
      <c r="AP1070" s="17" t="s">
        <v>349</v>
      </c>
      <c r="AQ1070" s="17"/>
      <c r="AR1070" s="17"/>
      <c r="AS1070" s="17"/>
    </row>
    <row r="1071" spans="1:45" ht="15" customHeight="1" x14ac:dyDescent="0.15">
      <c r="A1071" s="13">
        <v>1070</v>
      </c>
      <c r="B1071" s="69" t="s">
        <v>2961</v>
      </c>
      <c r="C1071" s="67" t="s">
        <v>35</v>
      </c>
      <c r="D1071" s="67" t="s">
        <v>36</v>
      </c>
      <c r="E1071" s="67" t="s">
        <v>36</v>
      </c>
      <c r="F1071" s="67" t="s">
        <v>36</v>
      </c>
      <c r="G1071" s="67" t="s">
        <v>120</v>
      </c>
      <c r="H1071" s="67" t="s">
        <v>41</v>
      </c>
      <c r="I1071" s="67" t="s">
        <v>67</v>
      </c>
      <c r="J1071" s="67" t="s">
        <v>38</v>
      </c>
      <c r="K1071" s="67" t="s">
        <v>43</v>
      </c>
      <c r="L1071" s="67" t="s">
        <v>87</v>
      </c>
      <c r="M1071" s="67" t="s">
        <v>136</v>
      </c>
      <c r="N1071" s="67" t="s">
        <v>41</v>
      </c>
      <c r="O1071" s="67" t="s">
        <v>45</v>
      </c>
      <c r="P1071" s="17" t="s">
        <v>3761</v>
      </c>
      <c r="Q1071" s="17" t="s">
        <v>916</v>
      </c>
      <c r="R1071" s="17" t="s">
        <v>95</v>
      </c>
      <c r="S1071" s="17" t="s">
        <v>972</v>
      </c>
      <c r="T1071" s="17" t="s">
        <v>558</v>
      </c>
      <c r="U1071" s="17" t="s">
        <v>103</v>
      </c>
      <c r="V1071" s="17" t="s">
        <v>410</v>
      </c>
      <c r="W1071" s="17"/>
      <c r="X1071" s="17" t="s">
        <v>3603</v>
      </c>
      <c r="Y1071" s="17" t="s">
        <v>4289</v>
      </c>
      <c r="Z1071" s="17" t="s">
        <v>191</v>
      </c>
      <c r="AA1071" s="17" t="s">
        <v>76</v>
      </c>
      <c r="AB1071" s="17" t="s">
        <v>3962</v>
      </c>
      <c r="AC1071" s="17" t="s">
        <v>36</v>
      </c>
      <c r="AD1071" s="17" t="s">
        <v>56</v>
      </c>
      <c r="AE1071" s="17"/>
      <c r="AF1071" s="17"/>
      <c r="AG1071" s="17" t="s">
        <v>500</v>
      </c>
      <c r="AH1071" s="17" t="s">
        <v>988</v>
      </c>
      <c r="AI1071" s="17" t="s">
        <v>478</v>
      </c>
      <c r="AJ1071" s="17" t="s">
        <v>557</v>
      </c>
      <c r="AK1071" s="17" t="s">
        <v>393</v>
      </c>
      <c r="AL1071" s="17" t="s">
        <v>394</v>
      </c>
      <c r="AM1071" s="17" t="s">
        <v>415</v>
      </c>
      <c r="AN1071" s="17" t="s">
        <v>1150</v>
      </c>
      <c r="AO1071" s="17" t="s">
        <v>975</v>
      </c>
      <c r="AP1071" s="17" t="s">
        <v>399</v>
      </c>
      <c r="AQ1071" s="17"/>
      <c r="AR1071" s="17"/>
      <c r="AS1071" s="17"/>
    </row>
    <row r="1072" spans="1:45" ht="15" customHeight="1" x14ac:dyDescent="0.15">
      <c r="A1072" s="13">
        <v>1071</v>
      </c>
      <c r="B1072" s="69" t="s">
        <v>865</v>
      </c>
      <c r="C1072" s="67" t="s">
        <v>35</v>
      </c>
      <c r="D1072" s="67" t="s">
        <v>36</v>
      </c>
      <c r="E1072" s="67" t="s">
        <v>56</v>
      </c>
      <c r="F1072" s="67" t="s">
        <v>36</v>
      </c>
      <c r="G1072" s="67" t="s">
        <v>37</v>
      </c>
      <c r="H1072" s="67" t="s">
        <v>42</v>
      </c>
      <c r="I1072" s="67" t="s">
        <v>40</v>
      </c>
      <c r="J1072" s="67" t="s">
        <v>200</v>
      </c>
      <c r="K1072" s="67" t="s">
        <v>120</v>
      </c>
      <c r="L1072" s="67" t="s">
        <v>43</v>
      </c>
      <c r="M1072" s="67" t="s">
        <v>42</v>
      </c>
      <c r="N1072" s="67" t="s">
        <v>42</v>
      </c>
      <c r="O1072" s="67"/>
      <c r="P1072" s="17" t="s">
        <v>137</v>
      </c>
      <c r="Q1072" s="17" t="s">
        <v>3438</v>
      </c>
      <c r="R1072" s="17" t="s">
        <v>256</v>
      </c>
      <c r="S1072" s="17" t="s">
        <v>57</v>
      </c>
      <c r="T1072" s="17" t="s">
        <v>4520</v>
      </c>
      <c r="U1072" s="17" t="s">
        <v>79</v>
      </c>
      <c r="V1072" s="17" t="s">
        <v>741</v>
      </c>
      <c r="W1072" s="17"/>
      <c r="X1072" s="17"/>
      <c r="Y1072" s="17" t="s">
        <v>4234</v>
      </c>
      <c r="Z1072" s="17" t="s">
        <v>75</v>
      </c>
      <c r="AA1072" s="17" t="s">
        <v>142</v>
      </c>
      <c r="AB1072" s="17" t="s">
        <v>3962</v>
      </c>
      <c r="AC1072" s="17" t="s">
        <v>56</v>
      </c>
      <c r="AD1072" s="17" t="s">
        <v>36</v>
      </c>
      <c r="AE1072" s="17" t="s">
        <v>4010</v>
      </c>
      <c r="AF1072" s="17"/>
      <c r="AG1072" s="17" t="s">
        <v>144</v>
      </c>
      <c r="AH1072" s="17" t="s">
        <v>145</v>
      </c>
      <c r="AI1072" s="17" t="s">
        <v>146</v>
      </c>
      <c r="AJ1072" s="17" t="s">
        <v>147</v>
      </c>
      <c r="AK1072" s="17" t="s">
        <v>115</v>
      </c>
      <c r="AL1072" s="17" t="s">
        <v>170</v>
      </c>
      <c r="AM1072" s="17" t="s">
        <v>344</v>
      </c>
      <c r="AN1072" s="17" t="s">
        <v>866</v>
      </c>
      <c r="AO1072" s="17" t="s">
        <v>64</v>
      </c>
      <c r="AP1072" s="17" t="s">
        <v>161</v>
      </c>
      <c r="AQ1072" s="17"/>
      <c r="AR1072" s="17"/>
      <c r="AS1072" s="17"/>
    </row>
    <row r="1073" spans="1:45" ht="15" customHeight="1" x14ac:dyDescent="0.15">
      <c r="A1073" s="13">
        <v>1072</v>
      </c>
      <c r="B1073" s="69" t="s">
        <v>3125</v>
      </c>
      <c r="C1073" s="67" t="s">
        <v>35</v>
      </c>
      <c r="D1073" s="67" t="s">
        <v>36</v>
      </c>
      <c r="E1073" s="67" t="s">
        <v>56</v>
      </c>
      <c r="F1073" s="67" t="s">
        <v>36</v>
      </c>
      <c r="G1073" s="67" t="s">
        <v>37</v>
      </c>
      <c r="H1073" s="67" t="s">
        <v>42</v>
      </c>
      <c r="I1073" s="67" t="s">
        <v>40</v>
      </c>
      <c r="J1073" s="67" t="s">
        <v>200</v>
      </c>
      <c r="K1073" s="67" t="s">
        <v>120</v>
      </c>
      <c r="L1073" s="67" t="s">
        <v>43</v>
      </c>
      <c r="M1073" s="67" t="s">
        <v>42</v>
      </c>
      <c r="N1073" s="67" t="s">
        <v>42</v>
      </c>
      <c r="O1073" s="67"/>
      <c r="P1073" s="17" t="s">
        <v>137</v>
      </c>
      <c r="Q1073" s="17" t="s">
        <v>3438</v>
      </c>
      <c r="R1073" s="17" t="s">
        <v>256</v>
      </c>
      <c r="S1073" s="17" t="s">
        <v>57</v>
      </c>
      <c r="T1073" s="17" t="s">
        <v>4520</v>
      </c>
      <c r="U1073" s="17" t="s">
        <v>79</v>
      </c>
      <c r="V1073" s="17" t="s">
        <v>741</v>
      </c>
      <c r="W1073" s="17" t="s">
        <v>4157</v>
      </c>
      <c r="X1073" s="17" t="s">
        <v>3604</v>
      </c>
      <c r="Y1073" s="17" t="s">
        <v>4234</v>
      </c>
      <c r="Z1073" s="17" t="s">
        <v>75</v>
      </c>
      <c r="AA1073" s="17" t="s">
        <v>142</v>
      </c>
      <c r="AB1073" s="17" t="s">
        <v>3962</v>
      </c>
      <c r="AC1073" s="17" t="s">
        <v>56</v>
      </c>
      <c r="AD1073" s="17" t="s">
        <v>36</v>
      </c>
      <c r="AE1073" s="17"/>
      <c r="AF1073" s="17"/>
      <c r="AG1073" s="17" t="s">
        <v>144</v>
      </c>
      <c r="AH1073" s="17" t="s">
        <v>145</v>
      </c>
      <c r="AI1073" s="17" t="s">
        <v>146</v>
      </c>
      <c r="AJ1073" s="17" t="s">
        <v>147</v>
      </c>
      <c r="AK1073" s="17" t="s">
        <v>115</v>
      </c>
      <c r="AL1073" s="17" t="s">
        <v>170</v>
      </c>
      <c r="AM1073" s="17" t="s">
        <v>344</v>
      </c>
      <c r="AN1073" s="17" t="s">
        <v>866</v>
      </c>
      <c r="AO1073" s="17" t="s">
        <v>64</v>
      </c>
      <c r="AP1073" s="17" t="s">
        <v>161</v>
      </c>
      <c r="AQ1073" s="17">
        <v>0</v>
      </c>
      <c r="AR1073" s="17">
        <v>0</v>
      </c>
      <c r="AS1073" s="17"/>
    </row>
    <row r="1074" spans="1:45" ht="15" customHeight="1" x14ac:dyDescent="0.15">
      <c r="A1074" s="13">
        <v>1073</v>
      </c>
      <c r="B1074" s="69" t="s">
        <v>5005</v>
      </c>
      <c r="C1074" s="67" t="s">
        <v>35</v>
      </c>
      <c r="D1074" s="67" t="s">
        <v>36</v>
      </c>
      <c r="E1074" s="67" t="s">
        <v>36</v>
      </c>
      <c r="F1074" s="67" t="s">
        <v>36</v>
      </c>
      <c r="G1074" s="67" t="s">
        <v>37</v>
      </c>
      <c r="H1074" s="67" t="s">
        <v>42</v>
      </c>
      <c r="I1074" s="67" t="s">
        <v>40</v>
      </c>
      <c r="J1074" s="67" t="s">
        <v>200</v>
      </c>
      <c r="K1074" s="67" t="s">
        <v>120</v>
      </c>
      <c r="L1074" s="67" t="s">
        <v>43</v>
      </c>
      <c r="M1074" s="67" t="s">
        <v>42</v>
      </c>
      <c r="N1074" s="67" t="s">
        <v>42</v>
      </c>
      <c r="O1074" s="67"/>
      <c r="P1074" s="17" t="s">
        <v>137</v>
      </c>
      <c r="Q1074" s="17" t="s">
        <v>3438</v>
      </c>
      <c r="R1074" s="17" t="s">
        <v>256</v>
      </c>
      <c r="S1074" s="17" t="s">
        <v>57</v>
      </c>
      <c r="T1074" s="17" t="s">
        <v>4520</v>
      </c>
      <c r="U1074" s="17" t="s">
        <v>79</v>
      </c>
      <c r="V1074" s="17" t="s">
        <v>741</v>
      </c>
      <c r="W1074" s="17" t="s">
        <v>4160</v>
      </c>
      <c r="X1074" s="17" t="s">
        <v>5006</v>
      </c>
      <c r="Y1074" s="17" t="s">
        <v>4242</v>
      </c>
      <c r="Z1074" s="17" t="s">
        <v>75</v>
      </c>
      <c r="AA1074" s="17" t="s">
        <v>76</v>
      </c>
      <c r="AB1074" s="17" t="s">
        <v>3962</v>
      </c>
      <c r="AC1074" s="17" t="s">
        <v>56</v>
      </c>
      <c r="AD1074" s="17" t="s">
        <v>36</v>
      </c>
      <c r="AE1074" s="17" t="s">
        <v>4008</v>
      </c>
      <c r="AF1074" s="17"/>
      <c r="AG1074" s="17" t="s">
        <v>144</v>
      </c>
      <c r="AH1074" s="17" t="s">
        <v>145</v>
      </c>
      <c r="AI1074" s="17" t="s">
        <v>146</v>
      </c>
      <c r="AJ1074" s="17" t="s">
        <v>147</v>
      </c>
      <c r="AK1074" s="17" t="s">
        <v>115</v>
      </c>
      <c r="AL1074" s="17" t="s">
        <v>170</v>
      </c>
      <c r="AM1074" s="17" t="s">
        <v>344</v>
      </c>
      <c r="AN1074" s="17" t="s">
        <v>866</v>
      </c>
      <c r="AO1074" s="17" t="s">
        <v>64</v>
      </c>
      <c r="AP1074" s="17" t="s">
        <v>161</v>
      </c>
      <c r="AQ1074" s="17"/>
      <c r="AR1074" s="17"/>
      <c r="AS1074" s="17"/>
    </row>
    <row r="1075" spans="1:45" ht="15" customHeight="1" x14ac:dyDescent="0.15">
      <c r="A1075" s="13">
        <v>1074</v>
      </c>
      <c r="B1075" s="69" t="s">
        <v>3982</v>
      </c>
      <c r="C1075" s="67" t="s">
        <v>35</v>
      </c>
      <c r="D1075" s="67" t="s">
        <v>36</v>
      </c>
      <c r="E1075" s="67" t="s">
        <v>36</v>
      </c>
      <c r="F1075" s="67" t="s">
        <v>36</v>
      </c>
      <c r="G1075" s="67" t="s">
        <v>37</v>
      </c>
      <c r="H1075" s="67" t="s">
        <v>42</v>
      </c>
      <c r="I1075" s="67" t="s">
        <v>40</v>
      </c>
      <c r="J1075" s="67" t="s">
        <v>200</v>
      </c>
      <c r="K1075" s="67" t="s">
        <v>120</v>
      </c>
      <c r="L1075" s="67" t="s">
        <v>43</v>
      </c>
      <c r="M1075" s="67" t="s">
        <v>42</v>
      </c>
      <c r="N1075" s="67" t="s">
        <v>42</v>
      </c>
      <c r="O1075" s="67"/>
      <c r="P1075" s="17" t="s">
        <v>137</v>
      </c>
      <c r="Q1075" s="17" t="s">
        <v>3438</v>
      </c>
      <c r="R1075" s="17" t="s">
        <v>256</v>
      </c>
      <c r="S1075" s="17" t="s">
        <v>57</v>
      </c>
      <c r="T1075" s="17" t="s">
        <v>4520</v>
      </c>
      <c r="U1075" s="17" t="s">
        <v>79</v>
      </c>
      <c r="V1075" s="17" t="s">
        <v>741</v>
      </c>
      <c r="W1075" s="17" t="s">
        <v>4160</v>
      </c>
      <c r="X1075" s="17" t="s">
        <v>3983</v>
      </c>
      <c r="Y1075" s="17" t="s">
        <v>4242</v>
      </c>
      <c r="Z1075" s="17" t="s">
        <v>75</v>
      </c>
      <c r="AA1075" s="17" t="s">
        <v>76</v>
      </c>
      <c r="AB1075" s="17" t="s">
        <v>3962</v>
      </c>
      <c r="AC1075" s="17" t="s">
        <v>56</v>
      </c>
      <c r="AD1075" s="17" t="s">
        <v>36</v>
      </c>
      <c r="AE1075" s="17" t="s">
        <v>4008</v>
      </c>
      <c r="AF1075" s="17"/>
      <c r="AG1075" s="17" t="s">
        <v>144</v>
      </c>
      <c r="AH1075" s="17" t="s">
        <v>145</v>
      </c>
      <c r="AI1075" s="17" t="s">
        <v>146</v>
      </c>
      <c r="AJ1075" s="17" t="s">
        <v>147</v>
      </c>
      <c r="AK1075" s="17" t="s">
        <v>115</v>
      </c>
      <c r="AL1075" s="17" t="s">
        <v>170</v>
      </c>
      <c r="AM1075" s="17" t="s">
        <v>344</v>
      </c>
      <c r="AN1075" s="17" t="s">
        <v>866</v>
      </c>
      <c r="AO1075" s="17" t="s">
        <v>64</v>
      </c>
      <c r="AP1075" s="17" t="s">
        <v>161</v>
      </c>
      <c r="AQ1075" s="17"/>
      <c r="AR1075" s="17"/>
      <c r="AS1075" s="17"/>
    </row>
    <row r="1076" spans="1:45" ht="15" customHeight="1" x14ac:dyDescent="0.15">
      <c r="A1076" s="13">
        <v>1075</v>
      </c>
      <c r="B1076" s="69" t="s">
        <v>3922</v>
      </c>
      <c r="C1076" s="67" t="s">
        <v>35</v>
      </c>
      <c r="D1076" s="67" t="s">
        <v>36</v>
      </c>
      <c r="E1076" s="67" t="s">
        <v>56</v>
      </c>
      <c r="F1076" s="67" t="s">
        <v>36</v>
      </c>
      <c r="G1076" s="67" t="s">
        <v>43</v>
      </c>
      <c r="H1076" s="67" t="s">
        <v>43</v>
      </c>
      <c r="I1076" s="67" t="s">
        <v>39</v>
      </c>
      <c r="J1076" s="67" t="s">
        <v>43</v>
      </c>
      <c r="K1076" s="67" t="s">
        <v>88</v>
      </c>
      <c r="L1076" s="67" t="s">
        <v>88</v>
      </c>
      <c r="M1076" s="67" t="s">
        <v>88</v>
      </c>
      <c r="N1076" s="67" t="s">
        <v>42</v>
      </c>
      <c r="O1076" s="67"/>
      <c r="P1076" s="17" t="s">
        <v>403</v>
      </c>
      <c r="Q1076" s="17" t="s">
        <v>405</v>
      </c>
      <c r="R1076" s="17" t="s">
        <v>3923</v>
      </c>
      <c r="S1076" s="17" t="s">
        <v>101</v>
      </c>
      <c r="T1076" s="17" t="s">
        <v>471</v>
      </c>
      <c r="U1076" s="17" t="s">
        <v>282</v>
      </c>
      <c r="V1076" s="17" t="s">
        <v>3924</v>
      </c>
      <c r="W1076" s="17" t="s">
        <v>4159</v>
      </c>
      <c r="X1076" s="17"/>
      <c r="Y1076" s="17" t="s">
        <v>4248</v>
      </c>
      <c r="Z1076" s="17" t="s">
        <v>96</v>
      </c>
      <c r="AA1076" s="17" t="s">
        <v>76</v>
      </c>
      <c r="AB1076" s="17" t="s">
        <v>55</v>
      </c>
      <c r="AC1076" s="17" t="s">
        <v>36</v>
      </c>
      <c r="AD1076" s="17" t="s">
        <v>56</v>
      </c>
      <c r="AE1076" s="17" t="s">
        <v>4005</v>
      </c>
      <c r="AF1076" s="17"/>
      <c r="AG1076" s="17" t="s">
        <v>361</v>
      </c>
      <c r="AH1076" s="17" t="s">
        <v>99</v>
      </c>
      <c r="AI1076" s="17" t="s">
        <v>736</v>
      </c>
      <c r="AJ1076" s="17" t="s">
        <v>737</v>
      </c>
      <c r="AK1076" s="17" t="s">
        <v>364</v>
      </c>
      <c r="AL1076" s="17" t="s">
        <v>489</v>
      </c>
      <c r="AM1076" s="17" t="s">
        <v>3925</v>
      </c>
      <c r="AN1076" s="17" t="s">
        <v>3926</v>
      </c>
      <c r="AO1076" s="17" t="s">
        <v>475</v>
      </c>
      <c r="AP1076" s="17" t="s">
        <v>766</v>
      </c>
      <c r="AQ1076" s="17"/>
      <c r="AR1076" s="17"/>
      <c r="AS1076" s="17"/>
    </row>
    <row r="1077" spans="1:45" ht="15" customHeight="1" x14ac:dyDescent="0.15">
      <c r="A1077" s="13">
        <v>1076</v>
      </c>
      <c r="B1077" s="69" t="s">
        <v>867</v>
      </c>
      <c r="C1077" s="67" t="s">
        <v>35</v>
      </c>
      <c r="D1077" s="67" t="s">
        <v>36</v>
      </c>
      <c r="E1077" s="67" t="s">
        <v>36</v>
      </c>
      <c r="F1077" s="67" t="s">
        <v>56</v>
      </c>
      <c r="G1077" s="67" t="s">
        <v>120</v>
      </c>
      <c r="H1077" s="67" t="s">
        <v>43</v>
      </c>
      <c r="I1077" s="67" t="s">
        <v>41</v>
      </c>
      <c r="J1077" s="67" t="s">
        <v>88</v>
      </c>
      <c r="K1077" s="67" t="s">
        <v>43</v>
      </c>
      <c r="L1077" s="67" t="s">
        <v>88</v>
      </c>
      <c r="M1077" s="67" t="s">
        <v>41</v>
      </c>
      <c r="N1077" s="67" t="s">
        <v>39</v>
      </c>
      <c r="O1077" s="67"/>
      <c r="P1077" s="17" t="s">
        <v>868</v>
      </c>
      <c r="Q1077" s="17" t="s">
        <v>781</v>
      </c>
      <c r="R1077" s="17" t="s">
        <v>869</v>
      </c>
      <c r="S1077" s="17" t="s">
        <v>131</v>
      </c>
      <c r="T1077" s="17" t="s">
        <v>646</v>
      </c>
      <c r="U1077" s="17" t="s">
        <v>469</v>
      </c>
      <c r="V1077" s="17" t="s">
        <v>870</v>
      </c>
      <c r="W1077" s="17"/>
      <c r="X1077" s="17" t="s">
        <v>3605</v>
      </c>
      <c r="Y1077" s="17" t="s">
        <v>4288</v>
      </c>
      <c r="Z1077" s="17" t="s">
        <v>75</v>
      </c>
      <c r="AA1077" s="17" t="s">
        <v>76</v>
      </c>
      <c r="AB1077" s="17" t="s">
        <v>126</v>
      </c>
      <c r="AC1077" s="17" t="s">
        <v>56</v>
      </c>
      <c r="AD1077" s="17" t="s">
        <v>56</v>
      </c>
      <c r="AE1077" s="17"/>
      <c r="AF1077" s="17"/>
      <c r="AG1077" s="17" t="s">
        <v>363</v>
      </c>
      <c r="AH1077" s="17" t="s">
        <v>280</v>
      </c>
      <c r="AI1077" s="17" t="s">
        <v>361</v>
      </c>
      <c r="AJ1077" s="17" t="s">
        <v>871</v>
      </c>
      <c r="AK1077" s="17" t="s">
        <v>473</v>
      </c>
      <c r="AL1077" s="17" t="s">
        <v>117</v>
      </c>
      <c r="AM1077" s="17" t="s">
        <v>457</v>
      </c>
      <c r="AN1077" s="17" t="s">
        <v>282</v>
      </c>
      <c r="AO1077" s="17" t="s">
        <v>872</v>
      </c>
      <c r="AP1077" s="17" t="s">
        <v>1153</v>
      </c>
      <c r="AQ1077" s="17"/>
      <c r="AR1077" s="17"/>
      <c r="AS1077" s="17"/>
    </row>
    <row r="1078" spans="1:45" ht="15" customHeight="1" x14ac:dyDescent="0.15">
      <c r="A1078" s="13">
        <v>1077</v>
      </c>
      <c r="B1078" s="69" t="s">
        <v>5124</v>
      </c>
      <c r="C1078" s="67" t="s">
        <v>35</v>
      </c>
      <c r="D1078" s="67" t="s">
        <v>36</v>
      </c>
      <c r="E1078" s="67" t="s">
        <v>36</v>
      </c>
      <c r="F1078" s="67" t="s">
        <v>56</v>
      </c>
      <c r="G1078" s="67" t="s">
        <v>120</v>
      </c>
      <c r="H1078" s="67" t="s">
        <v>43</v>
      </c>
      <c r="I1078" s="67" t="s">
        <v>41</v>
      </c>
      <c r="J1078" s="67" t="s">
        <v>88</v>
      </c>
      <c r="K1078" s="67" t="s">
        <v>43</v>
      </c>
      <c r="L1078" s="67" t="s">
        <v>88</v>
      </c>
      <c r="M1078" s="67" t="s">
        <v>41</v>
      </c>
      <c r="N1078" s="67" t="s">
        <v>39</v>
      </c>
      <c r="O1078" s="67"/>
      <c r="P1078" s="17" t="s">
        <v>868</v>
      </c>
      <c r="Q1078" s="17" t="s">
        <v>781</v>
      </c>
      <c r="R1078" s="17" t="s">
        <v>869</v>
      </c>
      <c r="S1078" s="17" t="s">
        <v>131</v>
      </c>
      <c r="T1078" s="17" t="s">
        <v>646</v>
      </c>
      <c r="U1078" s="17" t="s">
        <v>469</v>
      </c>
      <c r="V1078" s="17" t="s">
        <v>870</v>
      </c>
      <c r="W1078" s="17"/>
      <c r="X1078" s="17" t="s">
        <v>3605</v>
      </c>
      <c r="Y1078" s="17" t="s">
        <v>4288</v>
      </c>
      <c r="Z1078" s="17" t="s">
        <v>75</v>
      </c>
      <c r="AA1078" s="17" t="s">
        <v>76</v>
      </c>
      <c r="AB1078" s="17" t="s">
        <v>126</v>
      </c>
      <c r="AC1078" s="17" t="s">
        <v>56</v>
      </c>
      <c r="AD1078" s="17" t="s">
        <v>56</v>
      </c>
      <c r="AE1078" s="17"/>
      <c r="AF1078" s="17"/>
      <c r="AG1078" s="17" t="s">
        <v>363</v>
      </c>
      <c r="AH1078" s="17" t="s">
        <v>280</v>
      </c>
      <c r="AI1078" s="17" t="s">
        <v>361</v>
      </c>
      <c r="AJ1078" s="17" t="s">
        <v>871</v>
      </c>
      <c r="AK1078" s="17" t="s">
        <v>473</v>
      </c>
      <c r="AL1078" s="17" t="s">
        <v>117</v>
      </c>
      <c r="AM1078" s="17" t="s">
        <v>457</v>
      </c>
      <c r="AN1078" s="17" t="s">
        <v>282</v>
      </c>
      <c r="AO1078" s="17" t="s">
        <v>872</v>
      </c>
      <c r="AP1078" s="17" t="s">
        <v>1153</v>
      </c>
      <c r="AQ1078" s="17"/>
      <c r="AR1078" s="17"/>
      <c r="AS1078" s="17"/>
    </row>
    <row r="1079" spans="1:45" ht="15" customHeight="1" x14ac:dyDescent="0.15">
      <c r="A1079" s="13">
        <v>1078</v>
      </c>
      <c r="B1079" s="69" t="s">
        <v>5043</v>
      </c>
      <c r="C1079" s="67" t="s">
        <v>35</v>
      </c>
      <c r="D1079" s="67" t="s">
        <v>56</v>
      </c>
      <c r="E1079" s="67" t="s">
        <v>36</v>
      </c>
      <c r="F1079" s="67" t="s">
        <v>56</v>
      </c>
      <c r="G1079" s="67" t="s">
        <v>44</v>
      </c>
      <c r="H1079" s="67" t="s">
        <v>40</v>
      </c>
      <c r="I1079" s="67" t="s">
        <v>67</v>
      </c>
      <c r="J1079" s="67" t="s">
        <v>41</v>
      </c>
      <c r="K1079" s="67" t="s">
        <v>44</v>
      </c>
      <c r="L1079" s="67" t="s">
        <v>38</v>
      </c>
      <c r="M1079" s="67" t="s">
        <v>68</v>
      </c>
      <c r="N1079" s="67" t="s">
        <v>37</v>
      </c>
      <c r="O1079" s="67">
        <v>0</v>
      </c>
      <c r="P1079" s="17" t="s">
        <v>541</v>
      </c>
      <c r="Q1079" s="17" t="s">
        <v>542</v>
      </c>
      <c r="R1079" s="17" t="s">
        <v>3151</v>
      </c>
      <c r="S1079" s="17" t="s">
        <v>446</v>
      </c>
      <c r="T1079" s="17" t="s">
        <v>256</v>
      </c>
      <c r="U1079" s="17" t="s">
        <v>3022</v>
      </c>
      <c r="V1079" s="17" t="s">
        <v>3026</v>
      </c>
      <c r="W1079" s="17">
        <v>0</v>
      </c>
      <c r="X1079" s="17">
        <v>0</v>
      </c>
      <c r="Y1079" s="17" t="s">
        <v>4239</v>
      </c>
      <c r="Z1079" s="17" t="s">
        <v>53</v>
      </c>
      <c r="AA1079" s="17" t="s">
        <v>76</v>
      </c>
      <c r="AB1079" s="17" t="s">
        <v>143</v>
      </c>
      <c r="AC1079" s="17" t="s">
        <v>56</v>
      </c>
      <c r="AD1079" s="17" t="s">
        <v>36</v>
      </c>
      <c r="AE1079" s="17"/>
      <c r="AF1079" s="17"/>
      <c r="AG1079" s="17" t="s">
        <v>402</v>
      </c>
      <c r="AH1079" s="17" t="s">
        <v>4924</v>
      </c>
      <c r="AI1079" s="17" t="s">
        <v>79</v>
      </c>
      <c r="AJ1079" s="17" t="s">
        <v>257</v>
      </c>
      <c r="AK1079" s="17" t="s">
        <v>77</v>
      </c>
      <c r="AL1079" s="17" t="s">
        <v>80</v>
      </c>
      <c r="AM1079" s="17" t="s">
        <v>4639</v>
      </c>
      <c r="AN1079" s="17" t="s">
        <v>3438</v>
      </c>
      <c r="AO1079" s="17" t="s">
        <v>464</v>
      </c>
      <c r="AP1079" s="17">
        <v>0</v>
      </c>
      <c r="AQ1079" s="17"/>
      <c r="AR1079" s="17"/>
      <c r="AS1079" s="17"/>
    </row>
    <row r="1080" spans="1:45" ht="15" customHeight="1" x14ac:dyDescent="0.15">
      <c r="A1080" s="13">
        <v>1079</v>
      </c>
      <c r="B1080" s="69" t="s">
        <v>3839</v>
      </c>
      <c r="C1080" s="67" t="s">
        <v>35</v>
      </c>
      <c r="D1080" s="67" t="s">
        <v>36</v>
      </c>
      <c r="E1080" s="67" t="s">
        <v>36</v>
      </c>
      <c r="F1080" s="67" t="s">
        <v>66</v>
      </c>
      <c r="G1080" s="67" t="s">
        <v>41</v>
      </c>
      <c r="H1080" s="67" t="s">
        <v>41</v>
      </c>
      <c r="I1080" s="67" t="s">
        <v>40</v>
      </c>
      <c r="J1080" s="67" t="s">
        <v>44</v>
      </c>
      <c r="K1080" s="67" t="s">
        <v>200</v>
      </c>
      <c r="L1080" s="67" t="s">
        <v>44</v>
      </c>
      <c r="M1080" s="67" t="s">
        <v>67</v>
      </c>
      <c r="N1080" s="67" t="s">
        <v>44</v>
      </c>
      <c r="O1080" s="67"/>
      <c r="P1080" s="17" t="s">
        <v>449</v>
      </c>
      <c r="Q1080" s="17" t="s">
        <v>201</v>
      </c>
      <c r="R1080" s="17" t="s">
        <v>79</v>
      </c>
      <c r="S1080" s="17" t="s">
        <v>3200</v>
      </c>
      <c r="T1080" s="17" t="s">
        <v>450</v>
      </c>
      <c r="U1080" s="17" t="s">
        <v>115</v>
      </c>
      <c r="V1080" s="17" t="s">
        <v>451</v>
      </c>
      <c r="W1080" s="17" t="s">
        <v>4159</v>
      </c>
      <c r="X1080" s="17"/>
      <c r="Y1080" s="17" t="s">
        <v>4256</v>
      </c>
      <c r="Z1080" s="17" t="s">
        <v>96</v>
      </c>
      <c r="AA1080" s="17" t="s">
        <v>54</v>
      </c>
      <c r="AB1080" s="17" t="s">
        <v>3962</v>
      </c>
      <c r="AC1080" s="17" t="s">
        <v>36</v>
      </c>
      <c r="AD1080" s="17" t="s">
        <v>56</v>
      </c>
      <c r="AE1080" s="17" t="s">
        <v>4005</v>
      </c>
      <c r="AF1080" s="17"/>
      <c r="AG1080" s="17" t="s">
        <v>202</v>
      </c>
      <c r="AH1080" s="17" t="s">
        <v>203</v>
      </c>
      <c r="AI1080" s="17" t="s">
        <v>644</v>
      </c>
      <c r="AJ1080" s="17" t="s">
        <v>287</v>
      </c>
      <c r="AK1080" s="17" t="s">
        <v>131</v>
      </c>
      <c r="AL1080" s="17" t="s">
        <v>95</v>
      </c>
      <c r="AM1080" s="17" t="s">
        <v>148</v>
      </c>
      <c r="AN1080" s="17" t="s">
        <v>1512</v>
      </c>
      <c r="AO1080" s="17" t="s">
        <v>209</v>
      </c>
      <c r="AP1080" s="17" t="s">
        <v>161</v>
      </c>
      <c r="AQ1080" s="17"/>
      <c r="AR1080" s="17"/>
      <c r="AS1080" s="17"/>
    </row>
    <row r="1081" spans="1:45" ht="15" customHeight="1" x14ac:dyDescent="0.15">
      <c r="A1081" s="13">
        <v>1080</v>
      </c>
      <c r="B1081" s="69" t="s">
        <v>5252</v>
      </c>
      <c r="C1081" s="67" t="s">
        <v>35</v>
      </c>
      <c r="D1081" s="67" t="s">
        <v>36</v>
      </c>
      <c r="E1081" s="67" t="s">
        <v>36</v>
      </c>
      <c r="F1081" s="67" t="s">
        <v>66</v>
      </c>
      <c r="G1081" s="67" t="s">
        <v>41</v>
      </c>
      <c r="H1081" s="67" t="s">
        <v>41</v>
      </c>
      <c r="I1081" s="67" t="s">
        <v>40</v>
      </c>
      <c r="J1081" s="67" t="s">
        <v>44</v>
      </c>
      <c r="K1081" s="67" t="s">
        <v>200</v>
      </c>
      <c r="L1081" s="67" t="s">
        <v>44</v>
      </c>
      <c r="M1081" s="67" t="s">
        <v>67</v>
      </c>
      <c r="N1081" s="67" t="s">
        <v>44</v>
      </c>
      <c r="O1081" s="67"/>
      <c r="P1081" s="17" t="s">
        <v>449</v>
      </c>
      <c r="Q1081" s="17" t="s">
        <v>201</v>
      </c>
      <c r="R1081" s="17" t="s">
        <v>79</v>
      </c>
      <c r="S1081" s="17" t="s">
        <v>3200</v>
      </c>
      <c r="T1081" s="17" t="s">
        <v>450</v>
      </c>
      <c r="U1081" s="17" t="s">
        <v>115</v>
      </c>
      <c r="V1081" s="17" t="s">
        <v>451</v>
      </c>
      <c r="W1081" s="17" t="s">
        <v>4159</v>
      </c>
      <c r="X1081" s="17" t="s">
        <v>5253</v>
      </c>
      <c r="Y1081" s="17" t="s">
        <v>4256</v>
      </c>
      <c r="Z1081" s="17" t="s">
        <v>96</v>
      </c>
      <c r="AA1081" s="17" t="s">
        <v>54</v>
      </c>
      <c r="AB1081" s="17" t="s">
        <v>3962</v>
      </c>
      <c r="AC1081" s="17" t="s">
        <v>36</v>
      </c>
      <c r="AD1081" s="17" t="s">
        <v>56</v>
      </c>
      <c r="AE1081" s="17" t="s">
        <v>4005</v>
      </c>
      <c r="AF1081" s="17"/>
      <c r="AG1081" s="17" t="s">
        <v>202</v>
      </c>
      <c r="AH1081" s="17" t="s">
        <v>203</v>
      </c>
      <c r="AI1081" s="17" t="s">
        <v>644</v>
      </c>
      <c r="AJ1081" s="17" t="s">
        <v>287</v>
      </c>
      <c r="AK1081" s="17" t="s">
        <v>131</v>
      </c>
      <c r="AL1081" s="17" t="s">
        <v>95</v>
      </c>
      <c r="AM1081" s="17" t="s">
        <v>148</v>
      </c>
      <c r="AN1081" s="17" t="s">
        <v>1512</v>
      </c>
      <c r="AO1081" s="17" t="s">
        <v>209</v>
      </c>
      <c r="AP1081" s="17" t="s">
        <v>161</v>
      </c>
      <c r="AQ1081" s="17"/>
      <c r="AR1081" s="17"/>
      <c r="AS1081" s="17"/>
    </row>
    <row r="1082" spans="1:45" ht="15" customHeight="1" x14ac:dyDescent="0.15">
      <c r="A1082" s="13">
        <v>1081</v>
      </c>
      <c r="B1082" s="69" t="s">
        <v>873</v>
      </c>
      <c r="C1082" s="67" t="s">
        <v>35</v>
      </c>
      <c r="D1082" s="67" t="s">
        <v>36</v>
      </c>
      <c r="E1082" s="67" t="s">
        <v>56</v>
      </c>
      <c r="F1082" s="67" t="s">
        <v>56</v>
      </c>
      <c r="G1082" s="67" t="s">
        <v>38</v>
      </c>
      <c r="H1082" s="67" t="s">
        <v>43</v>
      </c>
      <c r="I1082" s="67" t="s">
        <v>87</v>
      </c>
      <c r="J1082" s="67" t="s">
        <v>43</v>
      </c>
      <c r="K1082" s="67" t="s">
        <v>88</v>
      </c>
      <c r="L1082" s="67" t="s">
        <v>42</v>
      </c>
      <c r="M1082" s="67" t="s">
        <v>136</v>
      </c>
      <c r="N1082" s="67" t="s">
        <v>43</v>
      </c>
      <c r="O1082" s="67"/>
      <c r="P1082" s="17" t="s">
        <v>874</v>
      </c>
      <c r="Q1082" s="17" t="s">
        <v>600</v>
      </c>
      <c r="R1082" s="17" t="s">
        <v>875</v>
      </c>
      <c r="S1082" s="17" t="s">
        <v>876</v>
      </c>
      <c r="T1082" s="17" t="s">
        <v>877</v>
      </c>
      <c r="U1082" s="17" t="s">
        <v>97</v>
      </c>
      <c r="V1082" s="17" t="s">
        <v>878</v>
      </c>
      <c r="W1082" s="17" t="s">
        <v>4162</v>
      </c>
      <c r="X1082" s="17" t="s">
        <v>3606</v>
      </c>
      <c r="Y1082" s="17" t="s">
        <v>4273</v>
      </c>
      <c r="Z1082" s="17" t="s">
        <v>96</v>
      </c>
      <c r="AA1082" s="17" t="s">
        <v>54</v>
      </c>
      <c r="AB1082" s="17" t="s">
        <v>126</v>
      </c>
      <c r="AC1082" s="17" t="s">
        <v>56</v>
      </c>
      <c r="AD1082" s="17" t="s">
        <v>36</v>
      </c>
      <c r="AE1082" s="17" t="s">
        <v>4066</v>
      </c>
      <c r="AF1082" s="17"/>
      <c r="AG1082" s="17" t="s">
        <v>415</v>
      </c>
      <c r="AH1082" s="17" t="s">
        <v>879</v>
      </c>
      <c r="AI1082" s="17" t="s">
        <v>646</v>
      </c>
      <c r="AJ1082" s="17" t="s">
        <v>880</v>
      </c>
      <c r="AK1082" s="17" t="s">
        <v>112</v>
      </c>
      <c r="AL1082" s="17" t="s">
        <v>275</v>
      </c>
      <c r="AM1082" s="17" t="s">
        <v>113</v>
      </c>
      <c r="AN1082" s="17" t="s">
        <v>881</v>
      </c>
      <c r="AO1082" s="17" t="s">
        <v>862</v>
      </c>
      <c r="AP1082" s="17" t="s">
        <v>105</v>
      </c>
      <c r="AQ1082" s="17">
        <v>0</v>
      </c>
      <c r="AR1082" s="17">
        <v>0</v>
      </c>
      <c r="AS1082" s="17"/>
    </row>
    <row r="1083" spans="1:45" ht="15" customHeight="1" x14ac:dyDescent="0.15">
      <c r="A1083" s="13">
        <v>1082</v>
      </c>
      <c r="B1083" s="69" t="s">
        <v>882</v>
      </c>
      <c r="C1083" s="67" t="s">
        <v>35</v>
      </c>
      <c r="D1083" s="67" t="s">
        <v>36</v>
      </c>
      <c r="E1083" s="67" t="s">
        <v>36</v>
      </c>
      <c r="F1083" s="67" t="s">
        <v>56</v>
      </c>
      <c r="G1083" s="67" t="s">
        <v>40</v>
      </c>
      <c r="H1083" s="67" t="s">
        <v>44</v>
      </c>
      <c r="I1083" s="67" t="s">
        <v>41</v>
      </c>
      <c r="J1083" s="67" t="s">
        <v>120</v>
      </c>
      <c r="K1083" s="67" t="s">
        <v>42</v>
      </c>
      <c r="L1083" s="67" t="s">
        <v>200</v>
      </c>
      <c r="M1083" s="67" t="s">
        <v>38</v>
      </c>
      <c r="N1083" s="67" t="s">
        <v>88</v>
      </c>
      <c r="O1083" s="67" t="s">
        <v>45</v>
      </c>
      <c r="P1083" s="17" t="s">
        <v>216</v>
      </c>
      <c r="Q1083" s="17" t="s">
        <v>222</v>
      </c>
      <c r="R1083" s="17" t="s">
        <v>883</v>
      </c>
      <c r="S1083" s="17" t="s">
        <v>79</v>
      </c>
      <c r="T1083" s="17" t="s">
        <v>82</v>
      </c>
      <c r="U1083" s="17" t="s">
        <v>3026</v>
      </c>
      <c r="V1083" s="17" t="s">
        <v>884</v>
      </c>
      <c r="W1083" s="17"/>
      <c r="X1083" s="17" t="s">
        <v>3607</v>
      </c>
      <c r="Y1083" s="17" t="s">
        <v>4250</v>
      </c>
      <c r="Z1083" s="17" t="s">
        <v>75</v>
      </c>
      <c r="AA1083" s="17" t="s">
        <v>76</v>
      </c>
      <c r="AB1083" s="17" t="s">
        <v>55</v>
      </c>
      <c r="AC1083" s="17" t="s">
        <v>56</v>
      </c>
      <c r="AD1083" s="17" t="s">
        <v>66</v>
      </c>
      <c r="AE1083" s="17"/>
      <c r="AF1083" s="17"/>
      <c r="AG1083" s="17" t="s">
        <v>115</v>
      </c>
      <c r="AH1083" s="17" t="s">
        <v>740</v>
      </c>
      <c r="AI1083" s="17" t="s">
        <v>148</v>
      </c>
      <c r="AJ1083" s="17" t="s">
        <v>741</v>
      </c>
      <c r="AK1083" s="17" t="s">
        <v>4639</v>
      </c>
      <c r="AL1083" s="17" t="s">
        <v>410</v>
      </c>
      <c r="AM1083" s="17" t="s">
        <v>103</v>
      </c>
      <c r="AN1083" s="17" t="s">
        <v>885</v>
      </c>
      <c r="AO1083" s="17" t="s">
        <v>161</v>
      </c>
      <c r="AP1083" s="17" t="s">
        <v>209</v>
      </c>
      <c r="AQ1083" s="17"/>
      <c r="AR1083" s="17"/>
      <c r="AS1083" s="17"/>
    </row>
    <row r="1084" spans="1:45" ht="15" customHeight="1" x14ac:dyDescent="0.15">
      <c r="A1084" s="13">
        <v>1083</v>
      </c>
      <c r="B1084" s="69" t="s">
        <v>886</v>
      </c>
      <c r="C1084" s="67" t="s">
        <v>35</v>
      </c>
      <c r="D1084" s="67" t="s">
        <v>36</v>
      </c>
      <c r="E1084" s="67" t="s">
        <v>36</v>
      </c>
      <c r="F1084" s="67" t="s">
        <v>36</v>
      </c>
      <c r="G1084" s="67" t="s">
        <v>44</v>
      </c>
      <c r="H1084" s="67" t="s">
        <v>67</v>
      </c>
      <c r="I1084" s="67" t="s">
        <v>67</v>
      </c>
      <c r="J1084" s="67" t="s">
        <v>40</v>
      </c>
      <c r="K1084" s="67" t="s">
        <v>44</v>
      </c>
      <c r="L1084" s="67" t="s">
        <v>44</v>
      </c>
      <c r="M1084" s="67" t="s">
        <v>41</v>
      </c>
      <c r="N1084" s="67" t="s">
        <v>136</v>
      </c>
      <c r="O1084" s="67"/>
      <c r="P1084" s="17" t="s">
        <v>229</v>
      </c>
      <c r="Q1084" s="17" t="s">
        <v>71</v>
      </c>
      <c r="R1084" s="17" t="s">
        <v>214</v>
      </c>
      <c r="S1084" s="17" t="s">
        <v>3345</v>
      </c>
      <c r="T1084" s="17" t="s">
        <v>3022</v>
      </c>
      <c r="U1084" s="17" t="s">
        <v>218</v>
      </c>
      <c r="V1084" s="17" t="s">
        <v>3269</v>
      </c>
      <c r="W1084" s="17" t="s">
        <v>4157</v>
      </c>
      <c r="X1084" s="17"/>
      <c r="Y1084" s="17" t="s">
        <v>4281</v>
      </c>
      <c r="Z1084" s="17" t="s">
        <v>53</v>
      </c>
      <c r="AA1084" s="17" t="s">
        <v>76</v>
      </c>
      <c r="AB1084" s="17" t="s">
        <v>55</v>
      </c>
      <c r="AC1084" s="17" t="s">
        <v>56</v>
      </c>
      <c r="AD1084" s="17" t="s">
        <v>56</v>
      </c>
      <c r="AE1084" s="17" t="s">
        <v>4049</v>
      </c>
      <c r="AF1084" s="17"/>
      <c r="AG1084" s="17" t="s">
        <v>81</v>
      </c>
      <c r="AH1084" s="17" t="s">
        <v>300</v>
      </c>
      <c r="AI1084" s="17" t="s">
        <v>77</v>
      </c>
      <c r="AJ1084" s="17" t="s">
        <v>166</v>
      </c>
      <c r="AK1084" s="17" t="s">
        <v>3022</v>
      </c>
      <c r="AL1084" s="17" t="s">
        <v>250</v>
      </c>
      <c r="AM1084" s="17" t="s">
        <v>79</v>
      </c>
      <c r="AN1084" s="17" t="s">
        <v>4750</v>
      </c>
      <c r="AO1084" s="17" t="s">
        <v>349</v>
      </c>
      <c r="AP1084" s="17" t="s">
        <v>85</v>
      </c>
      <c r="AQ1084" s="17"/>
      <c r="AR1084" s="17"/>
      <c r="AS1084" s="17"/>
    </row>
    <row r="1085" spans="1:45" ht="15" customHeight="1" x14ac:dyDescent="0.15">
      <c r="A1085" s="13">
        <v>1084</v>
      </c>
      <c r="B1085" s="69" t="s">
        <v>887</v>
      </c>
      <c r="C1085" s="67" t="s">
        <v>35</v>
      </c>
      <c r="D1085" s="67" t="s">
        <v>36</v>
      </c>
      <c r="E1085" s="67" t="s">
        <v>36</v>
      </c>
      <c r="F1085" s="67" t="s">
        <v>36</v>
      </c>
      <c r="G1085" s="67" t="s">
        <v>44</v>
      </c>
      <c r="H1085" s="67" t="s">
        <v>67</v>
      </c>
      <c r="I1085" s="67" t="s">
        <v>67</v>
      </c>
      <c r="J1085" s="67" t="s">
        <v>40</v>
      </c>
      <c r="K1085" s="67" t="s">
        <v>44</v>
      </c>
      <c r="L1085" s="67" t="s">
        <v>44</v>
      </c>
      <c r="M1085" s="67" t="s">
        <v>41</v>
      </c>
      <c r="N1085" s="67" t="s">
        <v>136</v>
      </c>
      <c r="O1085" s="67"/>
      <c r="P1085" s="17" t="s">
        <v>229</v>
      </c>
      <c r="Q1085" s="17" t="s">
        <v>71</v>
      </c>
      <c r="R1085" s="17" t="s">
        <v>214</v>
      </c>
      <c r="S1085" s="17" t="s">
        <v>3345</v>
      </c>
      <c r="T1085" s="17" t="s">
        <v>3022</v>
      </c>
      <c r="U1085" s="17" t="s">
        <v>218</v>
      </c>
      <c r="V1085" s="17" t="s">
        <v>3269</v>
      </c>
      <c r="W1085" s="17" t="s">
        <v>4157</v>
      </c>
      <c r="X1085" s="17" t="s">
        <v>3608</v>
      </c>
      <c r="Y1085" s="17" t="s">
        <v>4246</v>
      </c>
      <c r="Z1085" s="17" t="s">
        <v>53</v>
      </c>
      <c r="AA1085" s="17" t="s">
        <v>76</v>
      </c>
      <c r="AB1085" s="17" t="s">
        <v>55</v>
      </c>
      <c r="AC1085" s="17" t="s">
        <v>56</v>
      </c>
      <c r="AD1085" s="17" t="s">
        <v>56</v>
      </c>
      <c r="AE1085" s="17"/>
      <c r="AF1085" s="17"/>
      <c r="AG1085" s="17" t="s">
        <v>81</v>
      </c>
      <c r="AH1085" s="17" t="s">
        <v>300</v>
      </c>
      <c r="AI1085" s="17" t="s">
        <v>77</v>
      </c>
      <c r="AJ1085" s="17" t="s">
        <v>166</v>
      </c>
      <c r="AK1085" s="17" t="s">
        <v>3022</v>
      </c>
      <c r="AL1085" s="17" t="s">
        <v>250</v>
      </c>
      <c r="AM1085" s="17" t="s">
        <v>79</v>
      </c>
      <c r="AN1085" s="17" t="s">
        <v>4750</v>
      </c>
      <c r="AO1085" s="17" t="s">
        <v>349</v>
      </c>
      <c r="AP1085" s="17" t="s">
        <v>85</v>
      </c>
      <c r="AQ1085" s="17"/>
      <c r="AR1085" s="17"/>
      <c r="AS1085" s="17"/>
    </row>
    <row r="1086" spans="1:45" ht="15" customHeight="1" x14ac:dyDescent="0.15">
      <c r="A1086" s="13">
        <v>1085</v>
      </c>
      <c r="B1086" s="69" t="s">
        <v>4320</v>
      </c>
      <c r="C1086" s="67" t="s">
        <v>35</v>
      </c>
      <c r="D1086" s="67" t="s">
        <v>36</v>
      </c>
      <c r="E1086" s="67" t="s">
        <v>36</v>
      </c>
      <c r="F1086" s="67" t="s">
        <v>36</v>
      </c>
      <c r="G1086" s="67" t="s">
        <v>44</v>
      </c>
      <c r="H1086" s="67" t="s">
        <v>67</v>
      </c>
      <c r="I1086" s="67" t="s">
        <v>67</v>
      </c>
      <c r="J1086" s="67" t="s">
        <v>40</v>
      </c>
      <c r="K1086" s="67" t="s">
        <v>44</v>
      </c>
      <c r="L1086" s="67" t="s">
        <v>44</v>
      </c>
      <c r="M1086" s="67" t="s">
        <v>41</v>
      </c>
      <c r="N1086" s="67" t="s">
        <v>136</v>
      </c>
      <c r="O1086" s="67"/>
      <c r="P1086" s="17" t="s">
        <v>229</v>
      </c>
      <c r="Q1086" s="17" t="s">
        <v>71</v>
      </c>
      <c r="R1086" s="17" t="s">
        <v>214</v>
      </c>
      <c r="S1086" s="17" t="s">
        <v>3345</v>
      </c>
      <c r="T1086" s="17" t="s">
        <v>3022</v>
      </c>
      <c r="U1086" s="17" t="s">
        <v>218</v>
      </c>
      <c r="V1086" s="17" t="s">
        <v>3269</v>
      </c>
      <c r="W1086" s="17" t="s">
        <v>4160</v>
      </c>
      <c r="X1086" s="17" t="s">
        <v>4321</v>
      </c>
      <c r="Y1086" s="17" t="s">
        <v>4250</v>
      </c>
      <c r="Z1086" s="17" t="s">
        <v>53</v>
      </c>
      <c r="AA1086" s="17" t="s">
        <v>76</v>
      </c>
      <c r="AB1086" s="17" t="s">
        <v>55</v>
      </c>
      <c r="AC1086" s="17" t="s">
        <v>56</v>
      </c>
      <c r="AD1086" s="17" t="s">
        <v>56</v>
      </c>
      <c r="AE1086" s="17" t="s">
        <v>4008</v>
      </c>
      <c r="AF1086" s="17"/>
      <c r="AG1086" s="17" t="s">
        <v>81</v>
      </c>
      <c r="AH1086" s="17" t="s">
        <v>300</v>
      </c>
      <c r="AI1086" s="17" t="s">
        <v>77</v>
      </c>
      <c r="AJ1086" s="17" t="s">
        <v>166</v>
      </c>
      <c r="AK1086" s="17" t="s">
        <v>3022</v>
      </c>
      <c r="AL1086" s="17" t="s">
        <v>250</v>
      </c>
      <c r="AM1086" s="17" t="s">
        <v>79</v>
      </c>
      <c r="AN1086" s="17" t="s">
        <v>4750</v>
      </c>
      <c r="AO1086" s="17" t="s">
        <v>349</v>
      </c>
      <c r="AP1086" s="17" t="s">
        <v>85</v>
      </c>
      <c r="AQ1086" s="17"/>
      <c r="AR1086" s="17"/>
      <c r="AS1086" s="17"/>
    </row>
    <row r="1087" spans="1:45" ht="15" customHeight="1" x14ac:dyDescent="0.15">
      <c r="A1087" s="13">
        <v>1086</v>
      </c>
      <c r="B1087" s="69" t="s">
        <v>5196</v>
      </c>
      <c r="C1087" s="67" t="s">
        <v>35</v>
      </c>
      <c r="D1087" s="67" t="s">
        <v>36</v>
      </c>
      <c r="E1087" s="67" t="s">
        <v>36</v>
      </c>
      <c r="F1087" s="67" t="s">
        <v>36</v>
      </c>
      <c r="G1087" s="67" t="s">
        <v>44</v>
      </c>
      <c r="H1087" s="67" t="s">
        <v>67</v>
      </c>
      <c r="I1087" s="67" t="s">
        <v>67</v>
      </c>
      <c r="J1087" s="67" t="s">
        <v>40</v>
      </c>
      <c r="K1087" s="67" t="s">
        <v>44</v>
      </c>
      <c r="L1087" s="67" t="s">
        <v>44</v>
      </c>
      <c r="M1087" s="67" t="s">
        <v>41</v>
      </c>
      <c r="N1087" s="67" t="s">
        <v>136</v>
      </c>
      <c r="O1087" s="67"/>
      <c r="P1087" s="17" t="s">
        <v>229</v>
      </c>
      <c r="Q1087" s="17" t="s">
        <v>71</v>
      </c>
      <c r="R1087" s="17" t="s">
        <v>214</v>
      </c>
      <c r="S1087" s="17" t="s">
        <v>3345</v>
      </c>
      <c r="T1087" s="17" t="s">
        <v>3022</v>
      </c>
      <c r="U1087" s="17" t="s">
        <v>218</v>
      </c>
      <c r="V1087" s="17" t="s">
        <v>3269</v>
      </c>
      <c r="W1087" s="17" t="s">
        <v>4160</v>
      </c>
      <c r="X1087" s="17" t="s">
        <v>4321</v>
      </c>
      <c r="Y1087" s="17" t="s">
        <v>4250</v>
      </c>
      <c r="Z1087" s="17" t="s">
        <v>53</v>
      </c>
      <c r="AA1087" s="17" t="s">
        <v>76</v>
      </c>
      <c r="AB1087" s="17" t="s">
        <v>55</v>
      </c>
      <c r="AC1087" s="17" t="s">
        <v>56</v>
      </c>
      <c r="AD1087" s="17" t="s">
        <v>56</v>
      </c>
      <c r="AE1087" s="17" t="s">
        <v>4008</v>
      </c>
      <c r="AF1087" s="17"/>
      <c r="AG1087" s="17" t="s">
        <v>81</v>
      </c>
      <c r="AH1087" s="17" t="s">
        <v>300</v>
      </c>
      <c r="AI1087" s="17" t="s">
        <v>77</v>
      </c>
      <c r="AJ1087" s="17" t="s">
        <v>166</v>
      </c>
      <c r="AK1087" s="17" t="s">
        <v>3022</v>
      </c>
      <c r="AL1087" s="17" t="s">
        <v>250</v>
      </c>
      <c r="AM1087" s="17" t="s">
        <v>79</v>
      </c>
      <c r="AN1087" s="17" t="s">
        <v>4750</v>
      </c>
      <c r="AO1087" s="17" t="s">
        <v>349</v>
      </c>
      <c r="AP1087" s="17" t="s">
        <v>85</v>
      </c>
      <c r="AQ1087" s="17"/>
      <c r="AR1087" s="17"/>
      <c r="AS1087" s="17"/>
    </row>
    <row r="1088" spans="1:45" ht="15" customHeight="1" x14ac:dyDescent="0.15">
      <c r="A1088" s="13">
        <v>1087</v>
      </c>
      <c r="B1088" s="69" t="s">
        <v>5053</v>
      </c>
      <c r="C1088" s="67" t="s">
        <v>35</v>
      </c>
      <c r="D1088" s="67" t="s">
        <v>36</v>
      </c>
      <c r="E1088" s="67" t="s">
        <v>36</v>
      </c>
      <c r="F1088" s="67" t="s">
        <v>36</v>
      </c>
      <c r="G1088" s="67" t="s">
        <v>42</v>
      </c>
      <c r="H1088" s="67" t="s">
        <v>120</v>
      </c>
      <c r="I1088" s="67" t="s">
        <v>38</v>
      </c>
      <c r="J1088" s="67" t="s">
        <v>120</v>
      </c>
      <c r="K1088" s="67" t="s">
        <v>136</v>
      </c>
      <c r="L1088" s="67" t="s">
        <v>38</v>
      </c>
      <c r="M1088" s="67" t="s">
        <v>39</v>
      </c>
      <c r="N1088" s="67" t="s">
        <v>200</v>
      </c>
      <c r="O1088" s="67">
        <v>0</v>
      </c>
      <c r="P1088" s="17" t="s">
        <v>5054</v>
      </c>
      <c r="Q1088" s="17" t="s">
        <v>409</v>
      </c>
      <c r="R1088" s="17" t="s">
        <v>410</v>
      </c>
      <c r="S1088" s="17" t="s">
        <v>413</v>
      </c>
      <c r="T1088" s="17" t="s">
        <v>414</v>
      </c>
      <c r="U1088" s="17" t="s">
        <v>415</v>
      </c>
      <c r="V1088" s="17" t="s">
        <v>416</v>
      </c>
      <c r="W1088" s="17">
        <v>0</v>
      </c>
      <c r="X1088" s="17" t="s">
        <v>5055</v>
      </c>
      <c r="Y1088" s="17" t="s">
        <v>4288</v>
      </c>
      <c r="Z1088" s="17" t="s">
        <v>96</v>
      </c>
      <c r="AA1088" s="17" t="s">
        <v>76</v>
      </c>
      <c r="AB1088" s="17" t="s">
        <v>55</v>
      </c>
      <c r="AC1088" s="17" t="s">
        <v>36</v>
      </c>
      <c r="AD1088" s="17" t="s">
        <v>56</v>
      </c>
      <c r="AE1088" s="17"/>
      <c r="AF1088" s="17"/>
      <c r="AG1088" s="17" t="s">
        <v>3160</v>
      </c>
      <c r="AH1088" s="17" t="s">
        <v>4936</v>
      </c>
      <c r="AI1088" s="17" t="s">
        <v>690</v>
      </c>
      <c r="AJ1088" s="17" t="s">
        <v>1176</v>
      </c>
      <c r="AK1088" s="17" t="s">
        <v>260</v>
      </c>
      <c r="AL1088" s="17" t="s">
        <v>3256</v>
      </c>
      <c r="AM1088" s="17" t="s">
        <v>279</v>
      </c>
      <c r="AN1088" s="17" t="s">
        <v>949</v>
      </c>
      <c r="AO1088" s="17" t="s">
        <v>418</v>
      </c>
      <c r="AP1088" s="17">
        <v>0</v>
      </c>
      <c r="AQ1088" s="17"/>
      <c r="AR1088" s="17"/>
      <c r="AS1088" s="17"/>
    </row>
    <row r="1089" spans="1:45" ht="15" customHeight="1" x14ac:dyDescent="0.15">
      <c r="A1089" s="13">
        <v>1088</v>
      </c>
      <c r="B1089" s="69" t="s">
        <v>888</v>
      </c>
      <c r="C1089" s="67" t="s">
        <v>35</v>
      </c>
      <c r="D1089" s="67" t="s">
        <v>36</v>
      </c>
      <c r="E1089" s="67" t="s">
        <v>36</v>
      </c>
      <c r="F1089" s="67" t="s">
        <v>56</v>
      </c>
      <c r="G1089" s="67" t="s">
        <v>44</v>
      </c>
      <c r="H1089" s="67" t="s">
        <v>38</v>
      </c>
      <c r="I1089" s="67" t="s">
        <v>43</v>
      </c>
      <c r="J1089" s="67" t="s">
        <v>43</v>
      </c>
      <c r="K1089" s="67" t="s">
        <v>136</v>
      </c>
      <c r="L1089" s="67" t="s">
        <v>39</v>
      </c>
      <c r="M1089" s="67" t="s">
        <v>120</v>
      </c>
      <c r="N1089" s="67" t="s">
        <v>41</v>
      </c>
      <c r="O1089" s="67" t="s">
        <v>45</v>
      </c>
      <c r="P1089" s="17" t="s">
        <v>889</v>
      </c>
      <c r="Q1089" s="17" t="s">
        <v>251</v>
      </c>
      <c r="R1089" s="17" t="s">
        <v>890</v>
      </c>
      <c r="S1089" s="17" t="s">
        <v>291</v>
      </c>
      <c r="T1089" s="17" t="s">
        <v>613</v>
      </c>
      <c r="U1089" s="17" t="s">
        <v>168</v>
      </c>
      <c r="V1089" s="17" t="s">
        <v>891</v>
      </c>
      <c r="W1089" s="17" t="s">
        <v>4166</v>
      </c>
      <c r="X1089" s="17" t="s">
        <v>3609</v>
      </c>
      <c r="Y1089" s="17" t="s">
        <v>4273</v>
      </c>
      <c r="Z1089" s="17" t="s">
        <v>249</v>
      </c>
      <c r="AA1089" s="17" t="s">
        <v>54</v>
      </c>
      <c r="AB1089" s="17" t="s">
        <v>126</v>
      </c>
      <c r="AC1089" s="17" t="s">
        <v>56</v>
      </c>
      <c r="AD1089" s="17" t="s">
        <v>66</v>
      </c>
      <c r="AE1089" s="17"/>
      <c r="AF1089" s="17"/>
      <c r="AG1089" s="17" t="s">
        <v>193</v>
      </c>
      <c r="AH1089" s="17" t="s">
        <v>396</v>
      </c>
      <c r="AI1089" s="17" t="s">
        <v>615</v>
      </c>
      <c r="AJ1089" s="17" t="s">
        <v>892</v>
      </c>
      <c r="AK1089" s="17" t="s">
        <v>339</v>
      </c>
      <c r="AL1089" s="17" t="s">
        <v>103</v>
      </c>
      <c r="AM1089" s="17" t="s">
        <v>527</v>
      </c>
      <c r="AN1089" s="17" t="s">
        <v>406</v>
      </c>
      <c r="AO1089" s="17" t="s">
        <v>322</v>
      </c>
      <c r="AP1089" s="17" t="s">
        <v>3030</v>
      </c>
      <c r="AQ1089" s="17"/>
      <c r="AR1089" s="17"/>
      <c r="AS1089" s="17"/>
    </row>
    <row r="1090" spans="1:45" ht="15" customHeight="1" x14ac:dyDescent="0.15">
      <c r="A1090" s="13">
        <v>1089</v>
      </c>
      <c r="B1090" s="69" t="s">
        <v>893</v>
      </c>
      <c r="C1090" s="67" t="s">
        <v>35</v>
      </c>
      <c r="D1090" s="67" t="s">
        <v>36</v>
      </c>
      <c r="E1090" s="67" t="s">
        <v>36</v>
      </c>
      <c r="F1090" s="67" t="s">
        <v>56</v>
      </c>
      <c r="G1090" s="67" t="s">
        <v>44</v>
      </c>
      <c r="H1090" s="67" t="s">
        <v>38</v>
      </c>
      <c r="I1090" s="67" t="s">
        <v>43</v>
      </c>
      <c r="J1090" s="67" t="s">
        <v>43</v>
      </c>
      <c r="K1090" s="67" t="s">
        <v>136</v>
      </c>
      <c r="L1090" s="67" t="s">
        <v>39</v>
      </c>
      <c r="M1090" s="67" t="s">
        <v>120</v>
      </c>
      <c r="N1090" s="67" t="s">
        <v>41</v>
      </c>
      <c r="O1090" s="67" t="s">
        <v>45</v>
      </c>
      <c r="P1090" s="17" t="s">
        <v>889</v>
      </c>
      <c r="Q1090" s="17" t="s">
        <v>251</v>
      </c>
      <c r="R1090" s="17" t="s">
        <v>890</v>
      </c>
      <c r="S1090" s="17" t="s">
        <v>291</v>
      </c>
      <c r="T1090" s="17" t="s">
        <v>613</v>
      </c>
      <c r="U1090" s="17" t="s">
        <v>168</v>
      </c>
      <c r="V1090" s="17" t="s">
        <v>891</v>
      </c>
      <c r="W1090" s="17"/>
      <c r="X1090" s="17"/>
      <c r="Y1090" s="17" t="s">
        <v>4273</v>
      </c>
      <c r="Z1090" s="17" t="s">
        <v>249</v>
      </c>
      <c r="AA1090" s="17" t="s">
        <v>54</v>
      </c>
      <c r="AB1090" s="17" t="s">
        <v>126</v>
      </c>
      <c r="AC1090" s="17" t="s">
        <v>56</v>
      </c>
      <c r="AD1090" s="17" t="s">
        <v>66</v>
      </c>
      <c r="AE1090" s="17"/>
      <c r="AF1090" s="17"/>
      <c r="AG1090" s="17" t="s">
        <v>193</v>
      </c>
      <c r="AH1090" s="17" t="s">
        <v>396</v>
      </c>
      <c r="AI1090" s="17" t="s">
        <v>615</v>
      </c>
      <c r="AJ1090" s="17" t="s">
        <v>892</v>
      </c>
      <c r="AK1090" s="17" t="s">
        <v>339</v>
      </c>
      <c r="AL1090" s="17" t="s">
        <v>103</v>
      </c>
      <c r="AM1090" s="17" t="s">
        <v>527</v>
      </c>
      <c r="AN1090" s="17" t="s">
        <v>406</v>
      </c>
      <c r="AO1090" s="17" t="s">
        <v>322</v>
      </c>
      <c r="AP1090" s="17" t="s">
        <v>3030</v>
      </c>
      <c r="AQ1090" s="17"/>
      <c r="AR1090" s="17"/>
      <c r="AS1090" s="17"/>
    </row>
    <row r="1091" spans="1:45" ht="15" customHeight="1" x14ac:dyDescent="0.15">
      <c r="A1091" s="13">
        <v>1090</v>
      </c>
      <c r="B1091" s="69" t="s">
        <v>894</v>
      </c>
      <c r="C1091" s="67" t="s">
        <v>35</v>
      </c>
      <c r="D1091" s="67" t="s">
        <v>36</v>
      </c>
      <c r="E1091" s="67" t="s">
        <v>36</v>
      </c>
      <c r="F1091" s="67" t="s">
        <v>56</v>
      </c>
      <c r="G1091" s="67" t="s">
        <v>44</v>
      </c>
      <c r="H1091" s="67" t="s">
        <v>38</v>
      </c>
      <c r="I1091" s="67" t="s">
        <v>43</v>
      </c>
      <c r="J1091" s="67" t="s">
        <v>43</v>
      </c>
      <c r="K1091" s="67" t="s">
        <v>136</v>
      </c>
      <c r="L1091" s="67" t="s">
        <v>39</v>
      </c>
      <c r="M1091" s="67" t="s">
        <v>120</v>
      </c>
      <c r="N1091" s="67" t="s">
        <v>41</v>
      </c>
      <c r="O1091" s="67" t="s">
        <v>45</v>
      </c>
      <c r="P1091" s="17" t="s">
        <v>889</v>
      </c>
      <c r="Q1091" s="17" t="s">
        <v>251</v>
      </c>
      <c r="R1091" s="17" t="s">
        <v>890</v>
      </c>
      <c r="S1091" s="17" t="s">
        <v>291</v>
      </c>
      <c r="T1091" s="17" t="s">
        <v>613</v>
      </c>
      <c r="U1091" s="17" t="s">
        <v>168</v>
      </c>
      <c r="V1091" s="17" t="s">
        <v>891</v>
      </c>
      <c r="W1091" s="17"/>
      <c r="X1091" s="17" t="s">
        <v>3610</v>
      </c>
      <c r="Y1091" s="17" t="s">
        <v>4273</v>
      </c>
      <c r="Z1091" s="17" t="s">
        <v>249</v>
      </c>
      <c r="AA1091" s="17" t="s">
        <v>54</v>
      </c>
      <c r="AB1091" s="17" t="s">
        <v>126</v>
      </c>
      <c r="AC1091" s="17" t="s">
        <v>56</v>
      </c>
      <c r="AD1091" s="17" t="s">
        <v>66</v>
      </c>
      <c r="AE1091" s="17"/>
      <c r="AF1091" s="17"/>
      <c r="AG1091" s="17" t="s">
        <v>193</v>
      </c>
      <c r="AH1091" s="17" t="s">
        <v>396</v>
      </c>
      <c r="AI1091" s="17" t="s">
        <v>615</v>
      </c>
      <c r="AJ1091" s="17" t="s">
        <v>892</v>
      </c>
      <c r="AK1091" s="17" t="s">
        <v>339</v>
      </c>
      <c r="AL1091" s="17" t="s">
        <v>103</v>
      </c>
      <c r="AM1091" s="17" t="s">
        <v>527</v>
      </c>
      <c r="AN1091" s="17" t="s">
        <v>406</v>
      </c>
      <c r="AO1091" s="17" t="s">
        <v>322</v>
      </c>
      <c r="AP1091" s="17" t="s">
        <v>3030</v>
      </c>
      <c r="AQ1091" s="17"/>
      <c r="AR1091" s="17"/>
      <c r="AS1091" s="17"/>
    </row>
    <row r="1092" spans="1:45" ht="15" customHeight="1" x14ac:dyDescent="0.15">
      <c r="A1092" s="13">
        <v>1091</v>
      </c>
      <c r="B1092" s="69" t="s">
        <v>3895</v>
      </c>
      <c r="C1092" s="67" t="s">
        <v>35</v>
      </c>
      <c r="D1092" s="67" t="s">
        <v>36</v>
      </c>
      <c r="E1092" s="67" t="s">
        <v>36</v>
      </c>
      <c r="F1092" s="67" t="s">
        <v>36</v>
      </c>
      <c r="G1092" s="67" t="s">
        <v>44</v>
      </c>
      <c r="H1092" s="67" t="s">
        <v>38</v>
      </c>
      <c r="I1092" s="67" t="s">
        <v>43</v>
      </c>
      <c r="J1092" s="67" t="s">
        <v>43</v>
      </c>
      <c r="K1092" s="67" t="s">
        <v>136</v>
      </c>
      <c r="L1092" s="67" t="s">
        <v>39</v>
      </c>
      <c r="M1092" s="67" t="s">
        <v>120</v>
      </c>
      <c r="N1092" s="67" t="s">
        <v>41</v>
      </c>
      <c r="O1092" s="67" t="s">
        <v>45</v>
      </c>
      <c r="P1092" s="17" t="s">
        <v>889</v>
      </c>
      <c r="Q1092" s="17" t="s">
        <v>251</v>
      </c>
      <c r="R1092" s="17" t="s">
        <v>890</v>
      </c>
      <c r="S1092" s="17" t="s">
        <v>291</v>
      </c>
      <c r="T1092" s="17" t="s">
        <v>613</v>
      </c>
      <c r="U1092" s="17" t="s">
        <v>168</v>
      </c>
      <c r="V1092" s="17" t="s">
        <v>891</v>
      </c>
      <c r="W1092" s="17" t="s">
        <v>4160</v>
      </c>
      <c r="X1092" s="17" t="s">
        <v>3896</v>
      </c>
      <c r="Y1092" s="17" t="s">
        <v>4273</v>
      </c>
      <c r="Z1092" s="17" t="s">
        <v>249</v>
      </c>
      <c r="AA1092" s="17" t="s">
        <v>54</v>
      </c>
      <c r="AB1092" s="17" t="s">
        <v>126</v>
      </c>
      <c r="AC1092" s="17" t="s">
        <v>56</v>
      </c>
      <c r="AD1092" s="17" t="s">
        <v>56</v>
      </c>
      <c r="AE1092" s="17" t="s">
        <v>4008</v>
      </c>
      <c r="AF1092" s="17"/>
      <c r="AG1092" s="17" t="s">
        <v>193</v>
      </c>
      <c r="AH1092" s="17" t="s">
        <v>396</v>
      </c>
      <c r="AI1092" s="17" t="s">
        <v>615</v>
      </c>
      <c r="AJ1092" s="17" t="s">
        <v>892</v>
      </c>
      <c r="AK1092" s="17" t="s">
        <v>339</v>
      </c>
      <c r="AL1092" s="17" t="s">
        <v>103</v>
      </c>
      <c r="AM1092" s="17" t="s">
        <v>527</v>
      </c>
      <c r="AN1092" s="17" t="s">
        <v>406</v>
      </c>
      <c r="AO1092" s="17" t="s">
        <v>322</v>
      </c>
      <c r="AP1092" s="17" t="s">
        <v>3030</v>
      </c>
      <c r="AQ1092" s="17"/>
      <c r="AR1092" s="17"/>
      <c r="AS1092" s="17"/>
    </row>
    <row r="1093" spans="1:45" ht="15" customHeight="1" x14ac:dyDescent="0.15">
      <c r="A1093" s="13">
        <v>1092</v>
      </c>
      <c r="B1093" s="69" t="s">
        <v>4928</v>
      </c>
      <c r="C1093" s="67" t="s">
        <v>35</v>
      </c>
      <c r="D1093" s="67" t="s">
        <v>36</v>
      </c>
      <c r="E1093" s="67" t="s">
        <v>36</v>
      </c>
      <c r="F1093" s="67" t="s">
        <v>36</v>
      </c>
      <c r="G1093" s="67" t="s">
        <v>44</v>
      </c>
      <c r="H1093" s="67" t="s">
        <v>38</v>
      </c>
      <c r="I1093" s="67" t="s">
        <v>43</v>
      </c>
      <c r="J1093" s="67" t="s">
        <v>43</v>
      </c>
      <c r="K1093" s="67" t="s">
        <v>136</v>
      </c>
      <c r="L1093" s="67" t="s">
        <v>39</v>
      </c>
      <c r="M1093" s="67" t="s">
        <v>120</v>
      </c>
      <c r="N1093" s="67" t="s">
        <v>41</v>
      </c>
      <c r="O1093" s="67">
        <v>0</v>
      </c>
      <c r="P1093" s="67" t="s">
        <v>889</v>
      </c>
      <c r="Q1093" s="67" t="s">
        <v>251</v>
      </c>
      <c r="R1093" s="67" t="s">
        <v>890</v>
      </c>
      <c r="S1093" s="67" t="s">
        <v>291</v>
      </c>
      <c r="T1093" s="67" t="s">
        <v>613</v>
      </c>
      <c r="U1093" s="67" t="s">
        <v>168</v>
      </c>
      <c r="V1093" s="67" t="s">
        <v>891</v>
      </c>
      <c r="W1093" s="67">
        <v>0</v>
      </c>
      <c r="X1093" s="67" t="s">
        <v>4929</v>
      </c>
      <c r="Y1093" s="67" t="s">
        <v>4273</v>
      </c>
      <c r="Z1093" s="67" t="s">
        <v>249</v>
      </c>
      <c r="AA1093" s="67" t="s">
        <v>54</v>
      </c>
      <c r="AB1093" s="67" t="s">
        <v>143</v>
      </c>
      <c r="AC1093" s="67" t="s">
        <v>56</v>
      </c>
      <c r="AD1093" s="67" t="s">
        <v>56</v>
      </c>
      <c r="AE1093" s="67"/>
      <c r="AF1093" s="67"/>
      <c r="AG1093" s="67" t="s">
        <v>193</v>
      </c>
      <c r="AH1093" s="67" t="s">
        <v>396</v>
      </c>
      <c r="AI1093" s="67" t="s">
        <v>615</v>
      </c>
      <c r="AJ1093" s="67" t="s">
        <v>892</v>
      </c>
      <c r="AK1093" s="67" t="s">
        <v>339</v>
      </c>
      <c r="AL1093" s="67" t="s">
        <v>103</v>
      </c>
      <c r="AM1093" s="67" t="s">
        <v>527</v>
      </c>
      <c r="AN1093" s="67" t="s">
        <v>406</v>
      </c>
      <c r="AO1093" s="67" t="s">
        <v>322</v>
      </c>
      <c r="AP1093" s="67"/>
      <c r="AQ1093" s="17"/>
      <c r="AR1093" s="17"/>
      <c r="AS1093" s="17"/>
    </row>
    <row r="1094" spans="1:45" ht="15" customHeight="1" x14ac:dyDescent="0.15">
      <c r="A1094" s="13">
        <v>1093</v>
      </c>
      <c r="B1094" s="69" t="s">
        <v>5225</v>
      </c>
      <c r="C1094" s="67" t="s">
        <v>35</v>
      </c>
      <c r="D1094" s="67" t="s">
        <v>36</v>
      </c>
      <c r="E1094" s="67" t="s">
        <v>36</v>
      </c>
      <c r="F1094" s="67" t="s">
        <v>56</v>
      </c>
      <c r="G1094" s="67" t="s">
        <v>44</v>
      </c>
      <c r="H1094" s="67" t="s">
        <v>38</v>
      </c>
      <c r="I1094" s="67" t="s">
        <v>43</v>
      </c>
      <c r="J1094" s="67" t="s">
        <v>43</v>
      </c>
      <c r="K1094" s="67" t="s">
        <v>136</v>
      </c>
      <c r="L1094" s="67" t="s">
        <v>39</v>
      </c>
      <c r="M1094" s="67" t="s">
        <v>120</v>
      </c>
      <c r="N1094" s="67" t="s">
        <v>41</v>
      </c>
      <c r="O1094" s="67">
        <v>0</v>
      </c>
      <c r="P1094" s="17" t="s">
        <v>889</v>
      </c>
      <c r="Q1094" s="17" t="s">
        <v>251</v>
      </c>
      <c r="R1094" s="17" t="s">
        <v>890</v>
      </c>
      <c r="S1094" s="17" t="s">
        <v>291</v>
      </c>
      <c r="T1094" s="17" t="s">
        <v>613</v>
      </c>
      <c r="U1094" s="17" t="s">
        <v>168</v>
      </c>
      <c r="V1094" s="17" t="s">
        <v>891</v>
      </c>
      <c r="W1094" s="17">
        <v>0</v>
      </c>
      <c r="X1094" s="17"/>
      <c r="Y1094" s="17" t="s">
        <v>4273</v>
      </c>
      <c r="Z1094" s="17" t="s">
        <v>249</v>
      </c>
      <c r="AA1094" s="17" t="s">
        <v>54</v>
      </c>
      <c r="AB1094" s="17" t="s">
        <v>143</v>
      </c>
      <c r="AC1094" s="17" t="s">
        <v>56</v>
      </c>
      <c r="AD1094" s="17" t="s">
        <v>66</v>
      </c>
      <c r="AE1094" s="17"/>
      <c r="AF1094" s="17"/>
      <c r="AG1094" s="17" t="s">
        <v>193</v>
      </c>
      <c r="AH1094" s="17" t="s">
        <v>396</v>
      </c>
      <c r="AI1094" s="17" t="s">
        <v>615</v>
      </c>
      <c r="AJ1094" s="17" t="s">
        <v>892</v>
      </c>
      <c r="AK1094" s="17" t="s">
        <v>339</v>
      </c>
      <c r="AL1094" s="17" t="s">
        <v>103</v>
      </c>
      <c r="AM1094" s="17" t="s">
        <v>527</v>
      </c>
      <c r="AN1094" s="17" t="s">
        <v>406</v>
      </c>
      <c r="AO1094" s="17" t="s">
        <v>322</v>
      </c>
      <c r="AP1094" s="17"/>
      <c r="AQ1094" s="17"/>
      <c r="AR1094" s="17"/>
      <c r="AS1094" s="17"/>
    </row>
    <row r="1095" spans="1:45" ht="15" customHeight="1" x14ac:dyDescent="0.15">
      <c r="A1095" s="13">
        <v>1094</v>
      </c>
      <c r="B1095" s="69" t="s">
        <v>895</v>
      </c>
      <c r="C1095" s="67" t="s">
        <v>35</v>
      </c>
      <c r="D1095" s="67" t="s">
        <v>56</v>
      </c>
      <c r="E1095" s="67" t="s">
        <v>36</v>
      </c>
      <c r="F1095" s="67" t="s">
        <v>36</v>
      </c>
      <c r="G1095" s="67" t="s">
        <v>37</v>
      </c>
      <c r="H1095" s="67" t="s">
        <v>42</v>
      </c>
      <c r="I1095" s="67" t="s">
        <v>44</v>
      </c>
      <c r="J1095" s="67" t="s">
        <v>68</v>
      </c>
      <c r="K1095" s="67" t="s">
        <v>120</v>
      </c>
      <c r="L1095" s="67" t="s">
        <v>43</v>
      </c>
      <c r="M1095" s="67" t="s">
        <v>136</v>
      </c>
      <c r="N1095" s="67" t="s">
        <v>200</v>
      </c>
      <c r="O1095" s="67" t="s">
        <v>45</v>
      </c>
      <c r="P1095" s="17" t="s">
        <v>137</v>
      </c>
      <c r="Q1095" s="17" t="s">
        <v>3438</v>
      </c>
      <c r="R1095" s="17" t="s">
        <v>4251</v>
      </c>
      <c r="S1095" s="17" t="s">
        <v>57</v>
      </c>
      <c r="T1095" s="17" t="s">
        <v>4520</v>
      </c>
      <c r="U1095" s="17" t="s">
        <v>251</v>
      </c>
      <c r="V1095" s="17" t="s">
        <v>80</v>
      </c>
      <c r="W1095" s="17"/>
      <c r="X1095" s="17"/>
      <c r="Y1095" s="17" t="s">
        <v>4263</v>
      </c>
      <c r="Z1095" s="17" t="s">
        <v>191</v>
      </c>
      <c r="AA1095" s="17" t="s">
        <v>76</v>
      </c>
      <c r="AB1095" s="17" t="s">
        <v>3962</v>
      </c>
      <c r="AC1095" s="17" t="s">
        <v>36</v>
      </c>
      <c r="AD1095" s="17" t="s">
        <v>56</v>
      </c>
      <c r="AE1095" s="17"/>
      <c r="AF1095" s="17"/>
      <c r="AG1095" s="17" t="s">
        <v>144</v>
      </c>
      <c r="AH1095" s="17" t="s">
        <v>145</v>
      </c>
      <c r="AI1095" s="17" t="s">
        <v>146</v>
      </c>
      <c r="AJ1095" s="17" t="s">
        <v>147</v>
      </c>
      <c r="AK1095" s="17" t="s">
        <v>291</v>
      </c>
      <c r="AL1095" s="17" t="s">
        <v>645</v>
      </c>
      <c r="AM1095" s="17" t="s">
        <v>171</v>
      </c>
      <c r="AN1095" s="17" t="s">
        <v>346</v>
      </c>
      <c r="AO1095" s="17" t="s">
        <v>64</v>
      </c>
      <c r="AP1095" s="17" t="s">
        <v>322</v>
      </c>
      <c r="AQ1095" s="17"/>
      <c r="AR1095" s="17"/>
      <c r="AS1095" s="17"/>
    </row>
    <row r="1096" spans="1:45" ht="15" customHeight="1" x14ac:dyDescent="0.15">
      <c r="A1096" s="13">
        <v>1095</v>
      </c>
      <c r="B1096" s="69" t="s">
        <v>896</v>
      </c>
      <c r="C1096" s="67" t="s">
        <v>35</v>
      </c>
      <c r="D1096" s="67" t="s">
        <v>56</v>
      </c>
      <c r="E1096" s="67" t="s">
        <v>56</v>
      </c>
      <c r="F1096" s="67" t="s">
        <v>36</v>
      </c>
      <c r="G1096" s="67" t="s">
        <v>44</v>
      </c>
      <c r="H1096" s="67" t="s">
        <v>38</v>
      </c>
      <c r="I1096" s="67" t="s">
        <v>67</v>
      </c>
      <c r="J1096" s="67" t="s">
        <v>44</v>
      </c>
      <c r="K1096" s="67" t="s">
        <v>120</v>
      </c>
      <c r="L1096" s="67" t="s">
        <v>136</v>
      </c>
      <c r="M1096" s="67" t="s">
        <v>68</v>
      </c>
      <c r="N1096" s="67" t="s">
        <v>39</v>
      </c>
      <c r="O1096" s="67" t="s">
        <v>45</v>
      </c>
      <c r="P1096" s="17" t="s">
        <v>658</v>
      </c>
      <c r="Q1096" s="17" t="s">
        <v>4521</v>
      </c>
      <c r="R1096" s="17" t="s">
        <v>3151</v>
      </c>
      <c r="S1096" s="17" t="s">
        <v>4641</v>
      </c>
      <c r="T1096" s="17" t="s">
        <v>661</v>
      </c>
      <c r="U1096" s="17" t="s">
        <v>3022</v>
      </c>
      <c r="V1096" s="17" t="s">
        <v>897</v>
      </c>
      <c r="W1096" s="17"/>
      <c r="X1096" s="17"/>
      <c r="Y1096" s="17" t="s">
        <v>4246</v>
      </c>
      <c r="Z1096" s="17" t="s">
        <v>191</v>
      </c>
      <c r="AA1096" s="17" t="s">
        <v>76</v>
      </c>
      <c r="AB1096" s="17" t="s">
        <v>126</v>
      </c>
      <c r="AC1096" s="17" t="s">
        <v>36</v>
      </c>
      <c r="AD1096" s="17" t="s">
        <v>56</v>
      </c>
      <c r="AE1096" s="17" t="s">
        <v>4024</v>
      </c>
      <c r="AF1096" s="17"/>
      <c r="AG1096" s="17" t="s">
        <v>287</v>
      </c>
      <c r="AH1096" s="17" t="s">
        <v>898</v>
      </c>
      <c r="AI1096" s="17" t="s">
        <v>899</v>
      </c>
      <c r="AJ1096" s="17" t="s">
        <v>456</v>
      </c>
      <c r="AK1096" s="17" t="s">
        <v>77</v>
      </c>
      <c r="AL1096" s="17" t="s">
        <v>80</v>
      </c>
      <c r="AM1096" s="17" t="s">
        <v>4251</v>
      </c>
      <c r="AN1096" s="17" t="s">
        <v>900</v>
      </c>
      <c r="AO1096" s="17" t="s">
        <v>295</v>
      </c>
      <c r="AP1096" s="17" t="s">
        <v>85</v>
      </c>
      <c r="AQ1096" s="17"/>
      <c r="AR1096" s="17"/>
      <c r="AS1096" s="17"/>
    </row>
    <row r="1097" spans="1:45" ht="15" customHeight="1" x14ac:dyDescent="0.15">
      <c r="A1097" s="13">
        <v>1096</v>
      </c>
      <c r="B1097" s="69" t="s">
        <v>3927</v>
      </c>
      <c r="C1097" s="67" t="s">
        <v>35</v>
      </c>
      <c r="D1097" s="67" t="s">
        <v>36</v>
      </c>
      <c r="E1097" s="67" t="s">
        <v>56</v>
      </c>
      <c r="F1097" s="67" t="s">
        <v>36</v>
      </c>
      <c r="G1097" s="67" t="s">
        <v>44</v>
      </c>
      <c r="H1097" s="67" t="s">
        <v>38</v>
      </c>
      <c r="I1097" s="67" t="s">
        <v>67</v>
      </c>
      <c r="J1097" s="67" t="s">
        <v>44</v>
      </c>
      <c r="K1097" s="67" t="s">
        <v>120</v>
      </c>
      <c r="L1097" s="67" t="s">
        <v>136</v>
      </c>
      <c r="M1097" s="67" t="s">
        <v>68</v>
      </c>
      <c r="N1097" s="67" t="s">
        <v>39</v>
      </c>
      <c r="O1097" s="67" t="s">
        <v>45</v>
      </c>
      <c r="P1097" s="17" t="s">
        <v>658</v>
      </c>
      <c r="Q1097" s="17" t="s">
        <v>4521</v>
      </c>
      <c r="R1097" s="17" t="s">
        <v>3151</v>
      </c>
      <c r="S1097" s="17" t="s">
        <v>4641</v>
      </c>
      <c r="T1097" s="17" t="s">
        <v>661</v>
      </c>
      <c r="U1097" s="17" t="s">
        <v>3022</v>
      </c>
      <c r="V1097" s="17" t="s">
        <v>897</v>
      </c>
      <c r="W1097" s="17" t="s">
        <v>4160</v>
      </c>
      <c r="X1097" s="17" t="s">
        <v>3928</v>
      </c>
      <c r="Y1097" s="17" t="s">
        <v>4246</v>
      </c>
      <c r="Z1097" s="17" t="s">
        <v>191</v>
      </c>
      <c r="AA1097" s="17" t="s">
        <v>76</v>
      </c>
      <c r="AB1097" s="17" t="s">
        <v>126</v>
      </c>
      <c r="AC1097" s="17" t="s">
        <v>36</v>
      </c>
      <c r="AD1097" s="17" t="s">
        <v>56</v>
      </c>
      <c r="AE1097" s="17" t="s">
        <v>4008</v>
      </c>
      <c r="AF1097" s="17"/>
      <c r="AG1097" s="17" t="s">
        <v>287</v>
      </c>
      <c r="AH1097" s="17" t="s">
        <v>898</v>
      </c>
      <c r="AI1097" s="17" t="s">
        <v>899</v>
      </c>
      <c r="AJ1097" s="17" t="s">
        <v>456</v>
      </c>
      <c r="AK1097" s="17" t="s">
        <v>77</v>
      </c>
      <c r="AL1097" s="17" t="s">
        <v>80</v>
      </c>
      <c r="AM1097" s="17" t="s">
        <v>4251</v>
      </c>
      <c r="AN1097" s="17" t="s">
        <v>900</v>
      </c>
      <c r="AO1097" s="17" t="s">
        <v>295</v>
      </c>
      <c r="AP1097" s="17" t="s">
        <v>85</v>
      </c>
      <c r="AQ1097" s="17"/>
      <c r="AR1097" s="17"/>
      <c r="AS1097" s="17"/>
    </row>
    <row r="1098" spans="1:45" ht="15" customHeight="1" x14ac:dyDescent="0.15">
      <c r="A1098" s="13">
        <v>1097</v>
      </c>
      <c r="B1098" s="69" t="s">
        <v>901</v>
      </c>
      <c r="C1098" s="67" t="s">
        <v>35</v>
      </c>
      <c r="D1098" s="67" t="s">
        <v>36</v>
      </c>
      <c r="E1098" s="67" t="s">
        <v>36</v>
      </c>
      <c r="F1098" s="67" t="s">
        <v>36</v>
      </c>
      <c r="G1098" s="67" t="s">
        <v>44</v>
      </c>
      <c r="H1098" s="67" t="s">
        <v>120</v>
      </c>
      <c r="I1098" s="67" t="s">
        <v>38</v>
      </c>
      <c r="J1098" s="67" t="s">
        <v>136</v>
      </c>
      <c r="K1098" s="67" t="s">
        <v>41</v>
      </c>
      <c r="L1098" s="67" t="s">
        <v>41</v>
      </c>
      <c r="M1098" s="67" t="s">
        <v>39</v>
      </c>
      <c r="N1098" s="67" t="s">
        <v>43</v>
      </c>
      <c r="O1098" s="67" t="s">
        <v>45</v>
      </c>
      <c r="P1098" s="17" t="s">
        <v>4521</v>
      </c>
      <c r="Q1098" s="17" t="s">
        <v>4641</v>
      </c>
      <c r="R1098" s="17" t="s">
        <v>661</v>
      </c>
      <c r="S1098" s="17" t="s">
        <v>287</v>
      </c>
      <c r="T1098" s="17" t="s">
        <v>898</v>
      </c>
      <c r="U1098" s="17" t="s">
        <v>899</v>
      </c>
      <c r="V1098" s="17" t="s">
        <v>456</v>
      </c>
      <c r="W1098" s="17"/>
      <c r="X1098" s="17" t="s">
        <v>3469</v>
      </c>
      <c r="Y1098" s="17" t="s">
        <v>4248</v>
      </c>
      <c r="Z1098" s="17" t="s">
        <v>75</v>
      </c>
      <c r="AA1098" s="17" t="s">
        <v>54</v>
      </c>
      <c r="AB1098" s="17" t="s">
        <v>3962</v>
      </c>
      <c r="AC1098" s="17" t="s">
        <v>56</v>
      </c>
      <c r="AD1098" s="17" t="s">
        <v>56</v>
      </c>
      <c r="AE1098" s="17"/>
      <c r="AF1098" s="17"/>
      <c r="AG1098" s="17" t="s">
        <v>193</v>
      </c>
      <c r="AH1098" s="17" t="s">
        <v>196</v>
      </c>
      <c r="AI1098" s="17" t="s">
        <v>902</v>
      </c>
      <c r="AJ1098" s="17" t="s">
        <v>903</v>
      </c>
      <c r="AK1098" s="17" t="s">
        <v>415</v>
      </c>
      <c r="AL1098" s="17" t="s">
        <v>463</v>
      </c>
      <c r="AM1098" s="17" t="s">
        <v>396</v>
      </c>
      <c r="AN1098" s="17" t="s">
        <v>904</v>
      </c>
      <c r="AO1098" s="17" t="s">
        <v>295</v>
      </c>
      <c r="AP1098" s="17" t="s">
        <v>1620</v>
      </c>
      <c r="AQ1098" s="17"/>
      <c r="AR1098" s="17"/>
      <c r="AS1098" s="17"/>
    </row>
    <row r="1099" spans="1:45" ht="15" customHeight="1" x14ac:dyDescent="0.15">
      <c r="A1099" s="13">
        <v>1098</v>
      </c>
      <c r="B1099" s="69" t="s">
        <v>4851</v>
      </c>
      <c r="C1099" s="67" t="s">
        <v>35</v>
      </c>
      <c r="D1099" s="67" t="s">
        <v>36</v>
      </c>
      <c r="E1099" s="67" t="s">
        <v>36</v>
      </c>
      <c r="F1099" s="67" t="s">
        <v>36</v>
      </c>
      <c r="G1099" s="67" t="s">
        <v>44</v>
      </c>
      <c r="H1099" s="67" t="s">
        <v>120</v>
      </c>
      <c r="I1099" s="67" t="s">
        <v>38</v>
      </c>
      <c r="J1099" s="67" t="s">
        <v>136</v>
      </c>
      <c r="K1099" s="67" t="s">
        <v>41</v>
      </c>
      <c r="L1099" s="67" t="s">
        <v>41</v>
      </c>
      <c r="M1099" s="67" t="s">
        <v>39</v>
      </c>
      <c r="N1099" s="67" t="s">
        <v>43</v>
      </c>
      <c r="O1099" s="67" t="s">
        <v>45</v>
      </c>
      <c r="P1099" s="17" t="s">
        <v>4521</v>
      </c>
      <c r="Q1099" s="17" t="s">
        <v>4641</v>
      </c>
      <c r="R1099" s="17" t="s">
        <v>661</v>
      </c>
      <c r="S1099" s="17" t="s">
        <v>287</v>
      </c>
      <c r="T1099" s="17" t="s">
        <v>898</v>
      </c>
      <c r="U1099" s="17" t="s">
        <v>899</v>
      </c>
      <c r="V1099" s="17" t="s">
        <v>456</v>
      </c>
      <c r="W1099" s="17"/>
      <c r="X1099" s="17" t="s">
        <v>3469</v>
      </c>
      <c r="Y1099" s="17" t="s">
        <v>4248</v>
      </c>
      <c r="Z1099" s="17" t="s">
        <v>75</v>
      </c>
      <c r="AA1099" s="17" t="s">
        <v>54</v>
      </c>
      <c r="AB1099" s="17" t="s">
        <v>3962</v>
      </c>
      <c r="AC1099" s="17" t="s">
        <v>56</v>
      </c>
      <c r="AD1099" s="17" t="s">
        <v>56</v>
      </c>
      <c r="AE1099" s="17"/>
      <c r="AF1099" s="17"/>
      <c r="AG1099" s="17" t="s">
        <v>193</v>
      </c>
      <c r="AH1099" s="17" t="s">
        <v>196</v>
      </c>
      <c r="AI1099" s="17" t="s">
        <v>902</v>
      </c>
      <c r="AJ1099" s="17" t="s">
        <v>903</v>
      </c>
      <c r="AK1099" s="17" t="s">
        <v>415</v>
      </c>
      <c r="AL1099" s="17" t="s">
        <v>463</v>
      </c>
      <c r="AM1099" s="17" t="s">
        <v>396</v>
      </c>
      <c r="AN1099" s="17" t="s">
        <v>904</v>
      </c>
      <c r="AO1099" s="17" t="s">
        <v>295</v>
      </c>
      <c r="AP1099" s="17" t="s">
        <v>1620</v>
      </c>
      <c r="AQ1099" s="17"/>
      <c r="AR1099" s="17"/>
      <c r="AS1099" s="17"/>
    </row>
    <row r="1100" spans="1:45" ht="15" customHeight="1" x14ac:dyDescent="0.15">
      <c r="A1100" s="13">
        <v>1099</v>
      </c>
      <c r="B1100" s="69" t="s">
        <v>905</v>
      </c>
      <c r="C1100" s="67" t="s">
        <v>35</v>
      </c>
      <c r="D1100" s="67" t="s">
        <v>36</v>
      </c>
      <c r="E1100" s="67" t="s">
        <v>36</v>
      </c>
      <c r="F1100" s="67" t="s">
        <v>56</v>
      </c>
      <c r="G1100" s="67" t="s">
        <v>40</v>
      </c>
      <c r="H1100" s="67" t="s">
        <v>87</v>
      </c>
      <c r="I1100" s="67" t="s">
        <v>37</v>
      </c>
      <c r="J1100" s="67" t="s">
        <v>87</v>
      </c>
      <c r="K1100" s="67" t="s">
        <v>67</v>
      </c>
      <c r="L1100" s="67" t="s">
        <v>38</v>
      </c>
      <c r="M1100" s="67" t="s">
        <v>68</v>
      </c>
      <c r="N1100" s="67" t="s">
        <v>42</v>
      </c>
      <c r="O1100" s="67" t="s">
        <v>45</v>
      </c>
      <c r="P1100" s="17" t="s">
        <v>4161</v>
      </c>
      <c r="Q1100" s="17" t="s">
        <v>79</v>
      </c>
      <c r="R1100" s="17" t="s">
        <v>388</v>
      </c>
      <c r="S1100" s="17" t="s">
        <v>115</v>
      </c>
      <c r="T1100" s="17" t="s">
        <v>557</v>
      </c>
      <c r="U1100" s="17" t="s">
        <v>307</v>
      </c>
      <c r="V1100" s="17" t="s">
        <v>89</v>
      </c>
      <c r="W1100" s="17"/>
      <c r="X1100" s="17" t="s">
        <v>3469</v>
      </c>
      <c r="Y1100" s="17" t="s">
        <v>4229</v>
      </c>
      <c r="Z1100" s="17" t="s">
        <v>191</v>
      </c>
      <c r="AA1100" s="17" t="s">
        <v>54</v>
      </c>
      <c r="AB1100" s="17" t="s">
        <v>3962</v>
      </c>
      <c r="AC1100" s="17" t="s">
        <v>66</v>
      </c>
      <c r="AD1100" s="17" t="s">
        <v>56</v>
      </c>
      <c r="AE1100" s="17"/>
      <c r="AF1100" s="17"/>
      <c r="AG1100" s="17" t="s">
        <v>131</v>
      </c>
      <c r="AH1100" s="17" t="s">
        <v>95</v>
      </c>
      <c r="AI1100" s="17" t="s">
        <v>496</v>
      </c>
      <c r="AJ1100" s="17" t="s">
        <v>906</v>
      </c>
      <c r="AK1100" s="17" t="s">
        <v>144</v>
      </c>
      <c r="AL1100" s="17" t="s">
        <v>171</v>
      </c>
      <c r="AM1100" s="17" t="s">
        <v>90</v>
      </c>
      <c r="AN1100" s="17" t="s">
        <v>866</v>
      </c>
      <c r="AO1100" s="17" t="s">
        <v>161</v>
      </c>
      <c r="AP1100" s="17" t="s">
        <v>560</v>
      </c>
      <c r="AQ1100" s="17"/>
      <c r="AR1100" s="17"/>
      <c r="AS1100" s="17"/>
    </row>
    <row r="1101" spans="1:45" ht="15" customHeight="1" x14ac:dyDescent="0.15">
      <c r="A1101" s="13">
        <v>1100</v>
      </c>
      <c r="B1101" s="69" t="s">
        <v>907</v>
      </c>
      <c r="C1101" s="67" t="s">
        <v>35</v>
      </c>
      <c r="D1101" s="67" t="s">
        <v>36</v>
      </c>
      <c r="E1101" s="67" t="s">
        <v>36</v>
      </c>
      <c r="F1101" s="67" t="s">
        <v>36</v>
      </c>
      <c r="G1101" s="67" t="s">
        <v>40</v>
      </c>
      <c r="H1101" s="67" t="s">
        <v>87</v>
      </c>
      <c r="I1101" s="67" t="s">
        <v>37</v>
      </c>
      <c r="J1101" s="67" t="s">
        <v>87</v>
      </c>
      <c r="K1101" s="67" t="s">
        <v>67</v>
      </c>
      <c r="L1101" s="67" t="s">
        <v>38</v>
      </c>
      <c r="M1101" s="67" t="s">
        <v>68</v>
      </c>
      <c r="N1101" s="67" t="s">
        <v>42</v>
      </c>
      <c r="O1101" s="67" t="s">
        <v>45</v>
      </c>
      <c r="P1101" s="17" t="s">
        <v>4161</v>
      </c>
      <c r="Q1101" s="17" t="s">
        <v>79</v>
      </c>
      <c r="R1101" s="17" t="s">
        <v>388</v>
      </c>
      <c r="S1101" s="17" t="s">
        <v>115</v>
      </c>
      <c r="T1101" s="17" t="s">
        <v>557</v>
      </c>
      <c r="U1101" s="17" t="s">
        <v>307</v>
      </c>
      <c r="V1101" s="17" t="s">
        <v>89</v>
      </c>
      <c r="W1101" s="17"/>
      <c r="X1101" s="17" t="s">
        <v>3611</v>
      </c>
      <c r="Y1101" s="17" t="s">
        <v>4229</v>
      </c>
      <c r="Z1101" s="17" t="s">
        <v>191</v>
      </c>
      <c r="AA1101" s="17" t="s">
        <v>54</v>
      </c>
      <c r="AB1101" s="17" t="s">
        <v>3962</v>
      </c>
      <c r="AC1101" s="17" t="s">
        <v>66</v>
      </c>
      <c r="AD1101" s="17" t="s">
        <v>56</v>
      </c>
      <c r="AE1101" s="17"/>
      <c r="AF1101" s="17"/>
      <c r="AG1101" s="17" t="s">
        <v>131</v>
      </c>
      <c r="AH1101" s="17" t="s">
        <v>95</v>
      </c>
      <c r="AI1101" s="17" t="s">
        <v>496</v>
      </c>
      <c r="AJ1101" s="17" t="s">
        <v>906</v>
      </c>
      <c r="AK1101" s="17" t="s">
        <v>144</v>
      </c>
      <c r="AL1101" s="17" t="s">
        <v>171</v>
      </c>
      <c r="AM1101" s="17" t="s">
        <v>90</v>
      </c>
      <c r="AN1101" s="17" t="s">
        <v>866</v>
      </c>
      <c r="AO1101" s="17" t="s">
        <v>161</v>
      </c>
      <c r="AP1101" s="17" t="s">
        <v>560</v>
      </c>
      <c r="AQ1101" s="17"/>
      <c r="AR1101" s="17"/>
      <c r="AS1101" s="17"/>
    </row>
    <row r="1102" spans="1:45" ht="15" customHeight="1" x14ac:dyDescent="0.15">
      <c r="A1102" s="13">
        <v>1101</v>
      </c>
      <c r="B1102" s="69" t="s">
        <v>4852</v>
      </c>
      <c r="C1102" s="67" t="s">
        <v>35</v>
      </c>
      <c r="D1102" s="67" t="s">
        <v>36</v>
      </c>
      <c r="E1102" s="67" t="s">
        <v>36</v>
      </c>
      <c r="F1102" s="67" t="s">
        <v>56</v>
      </c>
      <c r="G1102" s="67" t="s">
        <v>40</v>
      </c>
      <c r="H1102" s="67" t="s">
        <v>87</v>
      </c>
      <c r="I1102" s="67" t="s">
        <v>37</v>
      </c>
      <c r="J1102" s="67" t="s">
        <v>87</v>
      </c>
      <c r="K1102" s="67" t="s">
        <v>67</v>
      </c>
      <c r="L1102" s="67" t="s">
        <v>38</v>
      </c>
      <c r="M1102" s="67" t="s">
        <v>68</v>
      </c>
      <c r="N1102" s="67" t="s">
        <v>42</v>
      </c>
      <c r="O1102" s="67" t="s">
        <v>45</v>
      </c>
      <c r="P1102" s="17" t="s">
        <v>4161</v>
      </c>
      <c r="Q1102" s="17" t="s">
        <v>79</v>
      </c>
      <c r="R1102" s="17" t="s">
        <v>388</v>
      </c>
      <c r="S1102" s="17" t="s">
        <v>115</v>
      </c>
      <c r="T1102" s="17" t="s">
        <v>557</v>
      </c>
      <c r="U1102" s="17" t="s">
        <v>307</v>
      </c>
      <c r="V1102" s="17" t="s">
        <v>89</v>
      </c>
      <c r="W1102" s="17"/>
      <c r="X1102" s="17" t="s">
        <v>3469</v>
      </c>
      <c r="Y1102" s="17" t="s">
        <v>4229</v>
      </c>
      <c r="Z1102" s="17" t="s">
        <v>191</v>
      </c>
      <c r="AA1102" s="17" t="s">
        <v>54</v>
      </c>
      <c r="AB1102" s="17" t="s">
        <v>3962</v>
      </c>
      <c r="AC1102" s="17" t="s">
        <v>66</v>
      </c>
      <c r="AD1102" s="17" t="s">
        <v>56</v>
      </c>
      <c r="AE1102" s="17"/>
      <c r="AF1102" s="17"/>
      <c r="AG1102" s="17" t="s">
        <v>131</v>
      </c>
      <c r="AH1102" s="17" t="s">
        <v>95</v>
      </c>
      <c r="AI1102" s="17" t="s">
        <v>496</v>
      </c>
      <c r="AJ1102" s="17" t="s">
        <v>906</v>
      </c>
      <c r="AK1102" s="17" t="s">
        <v>144</v>
      </c>
      <c r="AL1102" s="17" t="s">
        <v>171</v>
      </c>
      <c r="AM1102" s="17" t="s">
        <v>90</v>
      </c>
      <c r="AN1102" s="17" t="s">
        <v>866</v>
      </c>
      <c r="AO1102" s="17" t="s">
        <v>161</v>
      </c>
      <c r="AP1102" s="17" t="s">
        <v>560</v>
      </c>
      <c r="AQ1102" s="17">
        <v>0</v>
      </c>
      <c r="AR1102" s="17">
        <v>0</v>
      </c>
      <c r="AS1102" s="17"/>
    </row>
    <row r="1103" spans="1:45" ht="15" customHeight="1" x14ac:dyDescent="0.15">
      <c r="A1103" s="13">
        <v>1102</v>
      </c>
      <c r="B1103" s="69" t="s">
        <v>5125</v>
      </c>
      <c r="C1103" s="67" t="s">
        <v>35</v>
      </c>
      <c r="D1103" s="67" t="s">
        <v>36</v>
      </c>
      <c r="E1103" s="67" t="s">
        <v>36</v>
      </c>
      <c r="F1103" s="67" t="s">
        <v>36</v>
      </c>
      <c r="G1103" s="67" t="s">
        <v>40</v>
      </c>
      <c r="H1103" s="67" t="s">
        <v>87</v>
      </c>
      <c r="I1103" s="67" t="s">
        <v>37</v>
      </c>
      <c r="J1103" s="67" t="s">
        <v>87</v>
      </c>
      <c r="K1103" s="67" t="s">
        <v>67</v>
      </c>
      <c r="L1103" s="67" t="s">
        <v>38</v>
      </c>
      <c r="M1103" s="67" t="s">
        <v>68</v>
      </c>
      <c r="N1103" s="67" t="s">
        <v>42</v>
      </c>
      <c r="O1103" s="67" t="s">
        <v>45</v>
      </c>
      <c r="P1103" s="17" t="s">
        <v>4161</v>
      </c>
      <c r="Q1103" s="17" t="s">
        <v>79</v>
      </c>
      <c r="R1103" s="17" t="s">
        <v>388</v>
      </c>
      <c r="S1103" s="17" t="s">
        <v>115</v>
      </c>
      <c r="T1103" s="17" t="s">
        <v>557</v>
      </c>
      <c r="U1103" s="17" t="s">
        <v>307</v>
      </c>
      <c r="V1103" s="17" t="s">
        <v>89</v>
      </c>
      <c r="W1103" s="17"/>
      <c r="X1103" s="17" t="s">
        <v>5126</v>
      </c>
      <c r="Y1103" s="17" t="s">
        <v>4229</v>
      </c>
      <c r="Z1103" s="17" t="s">
        <v>191</v>
      </c>
      <c r="AA1103" s="17" t="s">
        <v>76</v>
      </c>
      <c r="AB1103" s="17" t="s">
        <v>3962</v>
      </c>
      <c r="AC1103" s="17" t="s">
        <v>66</v>
      </c>
      <c r="AD1103" s="17" t="s">
        <v>36</v>
      </c>
      <c r="AE1103" s="17"/>
      <c r="AF1103" s="17"/>
      <c r="AG1103" s="17" t="s">
        <v>131</v>
      </c>
      <c r="AH1103" s="17" t="s">
        <v>95</v>
      </c>
      <c r="AI1103" s="17" t="s">
        <v>496</v>
      </c>
      <c r="AJ1103" s="17" t="s">
        <v>906</v>
      </c>
      <c r="AK1103" s="17" t="s">
        <v>144</v>
      </c>
      <c r="AL1103" s="17" t="s">
        <v>171</v>
      </c>
      <c r="AM1103" s="17" t="s">
        <v>90</v>
      </c>
      <c r="AN1103" s="17" t="s">
        <v>866</v>
      </c>
      <c r="AO1103" s="17" t="s">
        <v>161</v>
      </c>
      <c r="AP1103" s="17" t="s">
        <v>560</v>
      </c>
      <c r="AQ1103" s="17">
        <v>0</v>
      </c>
      <c r="AR1103" s="17">
        <v>0</v>
      </c>
      <c r="AS1103" s="17"/>
    </row>
    <row r="1104" spans="1:45" ht="15" customHeight="1" x14ac:dyDescent="0.15">
      <c r="A1104" s="13">
        <v>1103</v>
      </c>
      <c r="B1104" s="69" t="s">
        <v>3295</v>
      </c>
      <c r="C1104" s="67" t="s">
        <v>35</v>
      </c>
      <c r="D1104" s="67" t="s">
        <v>36</v>
      </c>
      <c r="E1104" s="67" t="s">
        <v>56</v>
      </c>
      <c r="F1104" s="67" t="s">
        <v>56</v>
      </c>
      <c r="G1104" s="67" t="s">
        <v>120</v>
      </c>
      <c r="H1104" s="67" t="s">
        <v>43</v>
      </c>
      <c r="I1104" s="67" t="s">
        <v>67</v>
      </c>
      <c r="J1104" s="67" t="s">
        <v>39</v>
      </c>
      <c r="K1104" s="67" t="s">
        <v>43</v>
      </c>
      <c r="L1104" s="67" t="s">
        <v>88</v>
      </c>
      <c r="M1104" s="67" t="s">
        <v>136</v>
      </c>
      <c r="N1104" s="67" t="s">
        <v>42</v>
      </c>
      <c r="O1104" s="67" t="s">
        <v>45</v>
      </c>
      <c r="P1104" s="17" t="s">
        <v>1656</v>
      </c>
      <c r="Q1104" s="17" t="s">
        <v>335</v>
      </c>
      <c r="R1104" s="17" t="s">
        <v>95</v>
      </c>
      <c r="S1104" s="17" t="s">
        <v>131</v>
      </c>
      <c r="T1104" s="17" t="s">
        <v>801</v>
      </c>
      <c r="U1104" s="17" t="s">
        <v>103</v>
      </c>
      <c r="V1104" s="17" t="s">
        <v>1688</v>
      </c>
      <c r="W1104" s="17" t="s">
        <v>4176</v>
      </c>
      <c r="X1104" s="17"/>
      <c r="Y1104" s="17" t="s">
        <v>4269</v>
      </c>
      <c r="Z1104" s="17" t="s">
        <v>96</v>
      </c>
      <c r="AA1104" s="17" t="s">
        <v>54</v>
      </c>
      <c r="AB1104" s="17" t="s">
        <v>55</v>
      </c>
      <c r="AC1104" s="17" t="s">
        <v>36</v>
      </c>
      <c r="AD1104" s="17" t="s">
        <v>36</v>
      </c>
      <c r="AE1104" s="17" t="s">
        <v>4055</v>
      </c>
      <c r="AF1104" s="17"/>
      <c r="AG1104" s="17" t="s">
        <v>363</v>
      </c>
      <c r="AH1104" s="17" t="s">
        <v>1002</v>
      </c>
      <c r="AI1104" s="17" t="s">
        <v>361</v>
      </c>
      <c r="AJ1104" s="17" t="s">
        <v>3159</v>
      </c>
      <c r="AK1104" s="17" t="s">
        <v>393</v>
      </c>
      <c r="AL1104" s="17" t="s">
        <v>394</v>
      </c>
      <c r="AM1104" s="17" t="s">
        <v>3169</v>
      </c>
      <c r="AN1104" s="17" t="s">
        <v>240</v>
      </c>
      <c r="AO1104" s="17" t="s">
        <v>3031</v>
      </c>
      <c r="AP1104" s="17" t="s">
        <v>399</v>
      </c>
      <c r="AQ1104" s="17"/>
      <c r="AR1104" s="17"/>
      <c r="AS1104" s="17"/>
    </row>
    <row r="1105" spans="1:45" ht="15" customHeight="1" x14ac:dyDescent="0.15">
      <c r="A1105" s="13">
        <v>1104</v>
      </c>
      <c r="B1105" s="69" t="s">
        <v>5350</v>
      </c>
      <c r="C1105" s="67" t="s">
        <v>35</v>
      </c>
      <c r="D1105" s="67" t="s">
        <v>36</v>
      </c>
      <c r="E1105" s="67" t="s">
        <v>56</v>
      </c>
      <c r="F1105" s="67" t="s">
        <v>56</v>
      </c>
      <c r="G1105" s="67" t="s">
        <v>120</v>
      </c>
      <c r="H1105" s="67" t="s">
        <v>43</v>
      </c>
      <c r="I1105" s="67" t="s">
        <v>67</v>
      </c>
      <c r="J1105" s="67" t="s">
        <v>39</v>
      </c>
      <c r="K1105" s="67" t="s">
        <v>43</v>
      </c>
      <c r="L1105" s="67" t="s">
        <v>88</v>
      </c>
      <c r="M1105" s="67" t="s">
        <v>136</v>
      </c>
      <c r="N1105" s="67" t="s">
        <v>42</v>
      </c>
      <c r="O1105" s="67" t="s">
        <v>45</v>
      </c>
      <c r="P1105" s="17" t="s">
        <v>1656</v>
      </c>
      <c r="Q1105" s="17" t="s">
        <v>335</v>
      </c>
      <c r="R1105" s="17" t="s">
        <v>95</v>
      </c>
      <c r="S1105" s="17" t="s">
        <v>131</v>
      </c>
      <c r="T1105" s="17" t="s">
        <v>801</v>
      </c>
      <c r="U1105" s="17" t="s">
        <v>103</v>
      </c>
      <c r="V1105" s="17" t="s">
        <v>1688</v>
      </c>
      <c r="W1105" s="17" t="s">
        <v>4176</v>
      </c>
      <c r="X1105" s="17" t="s">
        <v>5351</v>
      </c>
      <c r="Y1105" s="17" t="s">
        <v>5352</v>
      </c>
      <c r="Z1105" s="17" t="s">
        <v>96</v>
      </c>
      <c r="AA1105" s="17" t="s">
        <v>54</v>
      </c>
      <c r="AB1105" s="17" t="s">
        <v>55</v>
      </c>
      <c r="AC1105" s="17" t="s">
        <v>36</v>
      </c>
      <c r="AD1105" s="17" t="s">
        <v>36</v>
      </c>
      <c r="AE1105" s="17" t="s">
        <v>4055</v>
      </c>
      <c r="AF1105" s="17"/>
      <c r="AG1105" s="17" t="s">
        <v>363</v>
      </c>
      <c r="AH1105" s="17" t="s">
        <v>1002</v>
      </c>
      <c r="AI1105" s="17" t="s">
        <v>361</v>
      </c>
      <c r="AJ1105" s="17" t="s">
        <v>3159</v>
      </c>
      <c r="AK1105" s="17" t="s">
        <v>393</v>
      </c>
      <c r="AL1105" s="17" t="s">
        <v>394</v>
      </c>
      <c r="AM1105" s="17" t="s">
        <v>3169</v>
      </c>
      <c r="AN1105" s="17" t="s">
        <v>240</v>
      </c>
      <c r="AO1105" s="17" t="s">
        <v>3031</v>
      </c>
      <c r="AP1105" s="17" t="s">
        <v>399</v>
      </c>
      <c r="AQ1105" s="17"/>
      <c r="AR1105" s="17"/>
      <c r="AS1105" s="17"/>
    </row>
    <row r="1106" spans="1:45" ht="15" customHeight="1" x14ac:dyDescent="0.15">
      <c r="A1106" s="13">
        <v>1105</v>
      </c>
      <c r="B1106" s="69" t="s">
        <v>3840</v>
      </c>
      <c r="C1106" s="67" t="s">
        <v>35</v>
      </c>
      <c r="D1106" s="67" t="s">
        <v>36</v>
      </c>
      <c r="E1106" s="67" t="s">
        <v>56</v>
      </c>
      <c r="F1106" s="67" t="s">
        <v>56</v>
      </c>
      <c r="G1106" s="67" t="s">
        <v>37</v>
      </c>
      <c r="H1106" s="67" t="s">
        <v>42</v>
      </c>
      <c r="I1106" s="67" t="s">
        <v>40</v>
      </c>
      <c r="J1106" s="67" t="s">
        <v>41</v>
      </c>
      <c r="K1106" s="67" t="s">
        <v>120</v>
      </c>
      <c r="L1106" s="67" t="s">
        <v>43</v>
      </c>
      <c r="M1106" s="67" t="s">
        <v>42</v>
      </c>
      <c r="N1106" s="67" t="s">
        <v>67</v>
      </c>
      <c r="O1106" s="67" t="s">
        <v>45</v>
      </c>
      <c r="P1106" s="17" t="s">
        <v>137</v>
      </c>
      <c r="Q1106" s="17" t="s">
        <v>3438</v>
      </c>
      <c r="R1106" s="17" t="s">
        <v>3269</v>
      </c>
      <c r="S1106" s="17" t="s">
        <v>57</v>
      </c>
      <c r="T1106" s="17" t="s">
        <v>4520</v>
      </c>
      <c r="U1106" s="17" t="s">
        <v>79</v>
      </c>
      <c r="V1106" s="17" t="s">
        <v>3026</v>
      </c>
      <c r="W1106" s="17" t="s">
        <v>4157</v>
      </c>
      <c r="X1106" s="17" t="s">
        <v>3841</v>
      </c>
      <c r="Y1106" s="17" t="s">
        <v>4249</v>
      </c>
      <c r="Z1106" s="17" t="s">
        <v>53</v>
      </c>
      <c r="AA1106" s="17" t="s">
        <v>76</v>
      </c>
      <c r="AB1106" s="17" t="s">
        <v>126</v>
      </c>
      <c r="AC1106" s="17" t="s">
        <v>56</v>
      </c>
      <c r="AD1106" s="17" t="s">
        <v>56</v>
      </c>
      <c r="AE1106" s="17" t="s">
        <v>4014</v>
      </c>
      <c r="AF1106" s="17"/>
      <c r="AG1106" s="17" t="s">
        <v>144</v>
      </c>
      <c r="AH1106" s="17" t="s">
        <v>145</v>
      </c>
      <c r="AI1106" s="17" t="s">
        <v>146</v>
      </c>
      <c r="AJ1106" s="17" t="s">
        <v>147</v>
      </c>
      <c r="AK1106" s="17" t="s">
        <v>115</v>
      </c>
      <c r="AL1106" s="17" t="s">
        <v>116</v>
      </c>
      <c r="AM1106" s="17" t="s">
        <v>4639</v>
      </c>
      <c r="AN1106" s="17" t="s">
        <v>77</v>
      </c>
      <c r="AO1106" s="17" t="s">
        <v>64</v>
      </c>
      <c r="AP1106" s="17" t="s">
        <v>161</v>
      </c>
      <c r="AQ1106" s="17"/>
      <c r="AR1106" s="17"/>
      <c r="AS1106" s="17"/>
    </row>
    <row r="1107" spans="1:45" ht="15" customHeight="1" x14ac:dyDescent="0.15">
      <c r="A1107" s="13">
        <v>1106</v>
      </c>
      <c r="B1107" s="69" t="s">
        <v>5353</v>
      </c>
      <c r="C1107" s="67" t="s">
        <v>35</v>
      </c>
      <c r="D1107" s="67" t="s">
        <v>36</v>
      </c>
      <c r="E1107" s="67" t="s">
        <v>56</v>
      </c>
      <c r="F1107" s="67" t="s">
        <v>56</v>
      </c>
      <c r="G1107" s="67" t="s">
        <v>37</v>
      </c>
      <c r="H1107" s="67" t="s">
        <v>42</v>
      </c>
      <c r="I1107" s="67" t="s">
        <v>40</v>
      </c>
      <c r="J1107" s="67" t="s">
        <v>41</v>
      </c>
      <c r="K1107" s="67" t="s">
        <v>120</v>
      </c>
      <c r="L1107" s="67" t="s">
        <v>43</v>
      </c>
      <c r="M1107" s="67" t="s">
        <v>42</v>
      </c>
      <c r="N1107" s="67" t="s">
        <v>67</v>
      </c>
      <c r="O1107" s="67" t="s">
        <v>45</v>
      </c>
      <c r="P1107" s="17" t="s">
        <v>137</v>
      </c>
      <c r="Q1107" s="17" t="s">
        <v>3438</v>
      </c>
      <c r="R1107" s="17" t="s">
        <v>3269</v>
      </c>
      <c r="S1107" s="17" t="s">
        <v>57</v>
      </c>
      <c r="T1107" s="17" t="s">
        <v>4520</v>
      </c>
      <c r="U1107" s="17" t="s">
        <v>79</v>
      </c>
      <c r="V1107" s="17" t="s">
        <v>3026</v>
      </c>
      <c r="W1107" s="17" t="s">
        <v>4157</v>
      </c>
      <c r="X1107" s="17" t="s">
        <v>5354</v>
      </c>
      <c r="Y1107" s="17" t="s">
        <v>4249</v>
      </c>
      <c r="Z1107" s="17" t="s">
        <v>53</v>
      </c>
      <c r="AA1107" s="17" t="s">
        <v>76</v>
      </c>
      <c r="AB1107" s="17" t="s">
        <v>126</v>
      </c>
      <c r="AC1107" s="17" t="s">
        <v>56</v>
      </c>
      <c r="AD1107" s="17" t="s">
        <v>56</v>
      </c>
      <c r="AE1107" s="17" t="s">
        <v>4014</v>
      </c>
      <c r="AF1107" s="17"/>
      <c r="AG1107" s="17" t="s">
        <v>144</v>
      </c>
      <c r="AH1107" s="17" t="s">
        <v>145</v>
      </c>
      <c r="AI1107" s="17" t="s">
        <v>146</v>
      </c>
      <c r="AJ1107" s="17" t="s">
        <v>147</v>
      </c>
      <c r="AK1107" s="17" t="s">
        <v>115</v>
      </c>
      <c r="AL1107" s="17" t="s">
        <v>116</v>
      </c>
      <c r="AM1107" s="17" t="s">
        <v>4639</v>
      </c>
      <c r="AN1107" s="17" t="s">
        <v>77</v>
      </c>
      <c r="AO1107" s="17" t="s">
        <v>64</v>
      </c>
      <c r="AP1107" s="17" t="s">
        <v>161</v>
      </c>
      <c r="AQ1107" s="17"/>
      <c r="AR1107" s="17"/>
      <c r="AS1107" s="17"/>
    </row>
    <row r="1108" spans="1:45" ht="15" customHeight="1" x14ac:dyDescent="0.15">
      <c r="A1108" s="13">
        <v>1107</v>
      </c>
      <c r="B1108" s="69" t="s">
        <v>908</v>
      </c>
      <c r="C1108" s="67" t="s">
        <v>35</v>
      </c>
      <c r="D1108" s="67" t="s">
        <v>36</v>
      </c>
      <c r="E1108" s="67" t="s">
        <v>56</v>
      </c>
      <c r="F1108" s="67" t="s">
        <v>36</v>
      </c>
      <c r="G1108" s="67" t="s">
        <v>40</v>
      </c>
      <c r="H1108" s="67" t="s">
        <v>67</v>
      </c>
      <c r="I1108" s="67" t="s">
        <v>42</v>
      </c>
      <c r="J1108" s="67" t="s">
        <v>87</v>
      </c>
      <c r="K1108" s="67" t="s">
        <v>43</v>
      </c>
      <c r="L1108" s="67" t="s">
        <v>39</v>
      </c>
      <c r="M1108" s="67" t="s">
        <v>43</v>
      </c>
      <c r="N1108" s="67" t="s">
        <v>88</v>
      </c>
      <c r="O1108" s="67" t="s">
        <v>45</v>
      </c>
      <c r="P1108" s="17" t="s">
        <v>79</v>
      </c>
      <c r="Q1108" s="17" t="s">
        <v>115</v>
      </c>
      <c r="R1108" s="17" t="s">
        <v>154</v>
      </c>
      <c r="S1108" s="17" t="s">
        <v>131</v>
      </c>
      <c r="T1108" s="17" t="s">
        <v>95</v>
      </c>
      <c r="U1108" s="17" t="s">
        <v>156</v>
      </c>
      <c r="V1108" s="17" t="s">
        <v>157</v>
      </c>
      <c r="W1108" s="17" t="s">
        <v>4164</v>
      </c>
      <c r="X1108" s="17" t="s">
        <v>3612</v>
      </c>
      <c r="Y1108" s="17" t="s">
        <v>4255</v>
      </c>
      <c r="Z1108" s="17" t="s">
        <v>249</v>
      </c>
      <c r="AA1108" s="17" t="s">
        <v>76</v>
      </c>
      <c r="AB1108" s="17" t="s">
        <v>55</v>
      </c>
      <c r="AC1108" s="17" t="s">
        <v>56</v>
      </c>
      <c r="AD1108" s="17" t="s">
        <v>36</v>
      </c>
      <c r="AE1108" s="17" t="s">
        <v>4016</v>
      </c>
      <c r="AF1108" s="17"/>
      <c r="AG1108" s="17" t="s">
        <v>363</v>
      </c>
      <c r="AH1108" s="17" t="s">
        <v>101</v>
      </c>
      <c r="AI1108" s="17" t="s">
        <v>103</v>
      </c>
      <c r="AJ1108" s="17" t="s">
        <v>376</v>
      </c>
      <c r="AK1108" s="17" t="s">
        <v>909</v>
      </c>
      <c r="AL1108" s="17" t="s">
        <v>910</v>
      </c>
      <c r="AM1108" s="17" t="s">
        <v>496</v>
      </c>
      <c r="AN1108" s="17" t="s">
        <v>99</v>
      </c>
      <c r="AO1108" s="17" t="s">
        <v>161</v>
      </c>
      <c r="AP1108" s="17" t="s">
        <v>418</v>
      </c>
      <c r="AQ1108" s="17"/>
      <c r="AR1108" s="17"/>
      <c r="AS1108" s="17"/>
    </row>
    <row r="1109" spans="1:45" ht="15" customHeight="1" x14ac:dyDescent="0.15">
      <c r="A1109" s="13">
        <v>1108</v>
      </c>
      <c r="B1109" s="69" t="s">
        <v>4510</v>
      </c>
      <c r="C1109" s="67" t="s">
        <v>35</v>
      </c>
      <c r="D1109" s="67" t="s">
        <v>36</v>
      </c>
      <c r="E1109" s="67" t="s">
        <v>56</v>
      </c>
      <c r="F1109" s="67" t="s">
        <v>36</v>
      </c>
      <c r="G1109" s="67" t="s">
        <v>40</v>
      </c>
      <c r="H1109" s="67" t="s">
        <v>67</v>
      </c>
      <c r="I1109" s="67" t="s">
        <v>42</v>
      </c>
      <c r="J1109" s="67" t="s">
        <v>87</v>
      </c>
      <c r="K1109" s="67" t="s">
        <v>43</v>
      </c>
      <c r="L1109" s="67" t="s">
        <v>39</v>
      </c>
      <c r="M1109" s="67" t="s">
        <v>43</v>
      </c>
      <c r="N1109" s="67" t="s">
        <v>88</v>
      </c>
      <c r="O1109" s="67" t="s">
        <v>45</v>
      </c>
      <c r="P1109" s="17" t="s">
        <v>79</v>
      </c>
      <c r="Q1109" s="17" t="s">
        <v>115</v>
      </c>
      <c r="R1109" s="17" t="s">
        <v>154</v>
      </c>
      <c r="S1109" s="17" t="s">
        <v>131</v>
      </c>
      <c r="T1109" s="17" t="s">
        <v>95</v>
      </c>
      <c r="U1109" s="17" t="s">
        <v>156</v>
      </c>
      <c r="V1109" s="17" t="s">
        <v>157</v>
      </c>
      <c r="W1109" s="17" t="s">
        <v>4160</v>
      </c>
      <c r="X1109" s="17" t="s">
        <v>4511</v>
      </c>
      <c r="Y1109" s="17" t="s">
        <v>4255</v>
      </c>
      <c r="Z1109" s="17" t="s">
        <v>249</v>
      </c>
      <c r="AA1109" s="17" t="s">
        <v>76</v>
      </c>
      <c r="AB1109" s="17" t="s">
        <v>55</v>
      </c>
      <c r="AC1109" s="17" t="s">
        <v>56</v>
      </c>
      <c r="AD1109" s="17" t="s">
        <v>36</v>
      </c>
      <c r="AE1109" s="17" t="s">
        <v>4008</v>
      </c>
      <c r="AF1109" s="17"/>
      <c r="AG1109" s="17" t="s">
        <v>363</v>
      </c>
      <c r="AH1109" s="17" t="s">
        <v>101</v>
      </c>
      <c r="AI1109" s="17" t="s">
        <v>103</v>
      </c>
      <c r="AJ1109" s="17" t="s">
        <v>376</v>
      </c>
      <c r="AK1109" s="17" t="s">
        <v>909</v>
      </c>
      <c r="AL1109" s="17" t="s">
        <v>910</v>
      </c>
      <c r="AM1109" s="17" t="s">
        <v>496</v>
      </c>
      <c r="AN1109" s="17" t="s">
        <v>99</v>
      </c>
      <c r="AO1109" s="17" t="s">
        <v>161</v>
      </c>
      <c r="AP1109" s="17" t="s">
        <v>418</v>
      </c>
      <c r="AQ1109" s="17"/>
      <c r="AR1109" s="17"/>
      <c r="AS1109" s="17"/>
    </row>
    <row r="1110" spans="1:45" ht="15" customHeight="1" x14ac:dyDescent="0.15">
      <c r="A1110" s="13">
        <v>1109</v>
      </c>
      <c r="B1110" s="69" t="s">
        <v>5024</v>
      </c>
      <c r="C1110" s="8" t="s">
        <v>35</v>
      </c>
      <c r="D1110" s="67" t="s">
        <v>36</v>
      </c>
      <c r="E1110" s="67" t="s">
        <v>56</v>
      </c>
      <c r="F1110" s="67" t="s">
        <v>36</v>
      </c>
      <c r="G1110" s="67" t="s">
        <v>40</v>
      </c>
      <c r="H1110" s="67" t="s">
        <v>67</v>
      </c>
      <c r="I1110" s="67" t="s">
        <v>42</v>
      </c>
      <c r="J1110" s="67" t="s">
        <v>87</v>
      </c>
      <c r="K1110" s="67" t="s">
        <v>43</v>
      </c>
      <c r="L1110" s="67" t="s">
        <v>39</v>
      </c>
      <c r="M1110" s="67" t="s">
        <v>43</v>
      </c>
      <c r="N1110" s="67" t="s">
        <v>88</v>
      </c>
      <c r="O1110" s="67">
        <v>0</v>
      </c>
      <c r="P1110" s="17" t="s">
        <v>79</v>
      </c>
      <c r="Q1110" s="17" t="s">
        <v>115</v>
      </c>
      <c r="R1110" s="17" t="s">
        <v>154</v>
      </c>
      <c r="S1110" s="17" t="s">
        <v>4872</v>
      </c>
      <c r="T1110" s="17" t="s">
        <v>95</v>
      </c>
      <c r="U1110" s="17" t="s">
        <v>156</v>
      </c>
      <c r="V1110" s="17" t="s">
        <v>157</v>
      </c>
      <c r="W1110" s="17">
        <v>0</v>
      </c>
      <c r="X1110" s="17" t="s">
        <v>5033</v>
      </c>
      <c r="Y1110" s="17" t="s">
        <v>4255</v>
      </c>
      <c r="Z1110" s="17" t="s">
        <v>249</v>
      </c>
      <c r="AA1110" s="17" t="s">
        <v>76</v>
      </c>
      <c r="AB1110" s="17" t="s">
        <v>55</v>
      </c>
      <c r="AC1110" s="17" t="s">
        <v>36</v>
      </c>
      <c r="AD1110" s="17" t="s">
        <v>56</v>
      </c>
      <c r="AE1110" s="17"/>
      <c r="AF1110" s="17"/>
      <c r="AG1110" s="17" t="s">
        <v>363</v>
      </c>
      <c r="AH1110" s="17" t="s">
        <v>101</v>
      </c>
      <c r="AI1110" s="17" t="s">
        <v>103</v>
      </c>
      <c r="AJ1110" s="17" t="s">
        <v>376</v>
      </c>
      <c r="AK1110" s="17" t="s">
        <v>909</v>
      </c>
      <c r="AL1110" s="17" t="s">
        <v>910</v>
      </c>
      <c r="AM1110" s="17" t="s">
        <v>496</v>
      </c>
      <c r="AN1110" s="17" t="s">
        <v>99</v>
      </c>
      <c r="AO1110" s="17" t="s">
        <v>161</v>
      </c>
      <c r="AP1110" s="17">
        <v>0</v>
      </c>
      <c r="AQ1110" s="17"/>
      <c r="AR1110" s="17"/>
      <c r="AS1110" s="17"/>
    </row>
    <row r="1111" spans="1:45" ht="15" customHeight="1" x14ac:dyDescent="0.15">
      <c r="A1111" s="13">
        <v>1110</v>
      </c>
      <c r="B1111" s="69" t="s">
        <v>4667</v>
      </c>
      <c r="C1111" s="67" t="s">
        <v>35</v>
      </c>
      <c r="D1111" s="67" t="s">
        <v>36</v>
      </c>
      <c r="E1111" s="67" t="s">
        <v>36</v>
      </c>
      <c r="F1111" s="67" t="s">
        <v>56</v>
      </c>
      <c r="G1111" s="67" t="s">
        <v>40</v>
      </c>
      <c r="H1111" s="67" t="s">
        <v>42</v>
      </c>
      <c r="I1111" s="67" t="s">
        <v>44</v>
      </c>
      <c r="J1111" s="67" t="s">
        <v>42</v>
      </c>
      <c r="K1111" s="67" t="s">
        <v>67</v>
      </c>
      <c r="L1111" s="67" t="s">
        <v>87</v>
      </c>
      <c r="M1111" s="67" t="s">
        <v>41</v>
      </c>
      <c r="N1111" s="67" t="s">
        <v>44</v>
      </c>
      <c r="O1111" s="67"/>
      <c r="P1111" s="17" t="s">
        <v>72</v>
      </c>
      <c r="Q1111" s="17" t="s">
        <v>79</v>
      </c>
      <c r="R1111" s="17" t="s">
        <v>82</v>
      </c>
      <c r="S1111" s="17" t="s">
        <v>115</v>
      </c>
      <c r="T1111" s="17" t="s">
        <v>154</v>
      </c>
      <c r="U1111" s="17" t="s">
        <v>148</v>
      </c>
      <c r="V1111" s="17" t="s">
        <v>1034</v>
      </c>
      <c r="W1111" s="17" t="s">
        <v>4160</v>
      </c>
      <c r="X1111" s="17" t="s">
        <v>4668</v>
      </c>
      <c r="Y1111" s="17" t="s">
        <v>4255</v>
      </c>
      <c r="Z1111" s="17" t="s">
        <v>75</v>
      </c>
      <c r="AA1111" s="17" t="s">
        <v>76</v>
      </c>
      <c r="AB1111" s="17" t="s">
        <v>55</v>
      </c>
      <c r="AC1111" s="17" t="s">
        <v>56</v>
      </c>
      <c r="AD1111" s="17" t="s">
        <v>36</v>
      </c>
      <c r="AE1111" s="17" t="s">
        <v>4070</v>
      </c>
      <c r="AF1111" s="17"/>
      <c r="AG1111" s="17" t="s">
        <v>131</v>
      </c>
      <c r="AH1111" s="17" t="s">
        <v>95</v>
      </c>
      <c r="AI1111" s="17" t="s">
        <v>156</v>
      </c>
      <c r="AJ1111" s="17" t="s">
        <v>157</v>
      </c>
      <c r="AK1111" s="17" t="s">
        <v>193</v>
      </c>
      <c r="AL1111" s="17" t="s">
        <v>196</v>
      </c>
      <c r="AM1111" s="17" t="s">
        <v>1922</v>
      </c>
      <c r="AN1111" s="17" t="s">
        <v>1512</v>
      </c>
      <c r="AO1111" s="17" t="s">
        <v>161</v>
      </c>
      <c r="AP1111" s="17" t="s">
        <v>349</v>
      </c>
      <c r="AQ1111" s="17"/>
      <c r="AR1111" s="17"/>
      <c r="AS1111" s="17"/>
    </row>
    <row r="1112" spans="1:45" ht="15" customHeight="1" x14ac:dyDescent="0.15">
      <c r="A1112" s="13">
        <v>1111</v>
      </c>
      <c r="B1112" s="69" t="s">
        <v>3613</v>
      </c>
      <c r="C1112" s="67" t="s">
        <v>35</v>
      </c>
      <c r="D1112" s="67" t="s">
        <v>56</v>
      </c>
      <c r="E1112" s="67" t="s">
        <v>36</v>
      </c>
      <c r="F1112" s="67" t="s">
        <v>56</v>
      </c>
      <c r="G1112" s="67" t="s">
        <v>68</v>
      </c>
      <c r="H1112" s="67" t="s">
        <v>40</v>
      </c>
      <c r="I1112" s="67" t="s">
        <v>42</v>
      </c>
      <c r="J1112" s="67" t="s">
        <v>44</v>
      </c>
      <c r="K1112" s="67" t="s">
        <v>43</v>
      </c>
      <c r="L1112" s="67" t="s">
        <v>44</v>
      </c>
      <c r="M1112" s="67" t="s">
        <v>68</v>
      </c>
      <c r="N1112" s="67" t="s">
        <v>42</v>
      </c>
      <c r="O1112" s="67"/>
      <c r="P1112" s="17" t="s">
        <v>2868</v>
      </c>
      <c r="Q1112" s="17" t="s">
        <v>812</v>
      </c>
      <c r="R1112" s="17" t="s">
        <v>1254</v>
      </c>
      <c r="S1112" s="17" t="s">
        <v>80</v>
      </c>
      <c r="T1112" s="17" t="s">
        <v>3614</v>
      </c>
      <c r="U1112" s="17" t="s">
        <v>266</v>
      </c>
      <c r="V1112" s="17" t="s">
        <v>287</v>
      </c>
      <c r="W1112" s="17"/>
      <c r="X1112" s="17" t="s">
        <v>3615</v>
      </c>
      <c r="Y1112" s="17" t="s">
        <v>4322</v>
      </c>
      <c r="Z1112" s="17" t="s">
        <v>53</v>
      </c>
      <c r="AA1112" s="17" t="s">
        <v>142</v>
      </c>
      <c r="AB1112" s="17" t="s">
        <v>55</v>
      </c>
      <c r="AC1112" s="17" t="s">
        <v>66</v>
      </c>
      <c r="AD1112" s="17" t="s">
        <v>36</v>
      </c>
      <c r="AE1112" s="17" t="s">
        <v>4020</v>
      </c>
      <c r="AF1112" s="17"/>
      <c r="AG1112" s="17" t="s">
        <v>171</v>
      </c>
      <c r="AH1112" s="17" t="s">
        <v>790</v>
      </c>
      <c r="AI1112" s="17" t="s">
        <v>3616</v>
      </c>
      <c r="AJ1112" s="17" t="s">
        <v>3617</v>
      </c>
      <c r="AK1112" s="17" t="s">
        <v>270</v>
      </c>
      <c r="AL1112" s="17" t="s">
        <v>1475</v>
      </c>
      <c r="AM1112" s="17" t="s">
        <v>193</v>
      </c>
      <c r="AN1112" s="17" t="s">
        <v>259</v>
      </c>
      <c r="AO1112" s="17" t="s">
        <v>816</v>
      </c>
      <c r="AP1112" s="17" t="s">
        <v>418</v>
      </c>
      <c r="AQ1112" s="17"/>
      <c r="AR1112" s="17"/>
      <c r="AS1112" s="17"/>
    </row>
    <row r="1113" spans="1:45" ht="15" customHeight="1" x14ac:dyDescent="0.15">
      <c r="A1113" s="13">
        <v>1112</v>
      </c>
      <c r="B1113" s="69" t="s">
        <v>5296</v>
      </c>
      <c r="C1113" s="67" t="s">
        <v>35</v>
      </c>
      <c r="D1113" s="67" t="s">
        <v>56</v>
      </c>
      <c r="E1113" s="67" t="s">
        <v>36</v>
      </c>
      <c r="F1113" s="67" t="s">
        <v>56</v>
      </c>
      <c r="G1113" s="67" t="s">
        <v>68</v>
      </c>
      <c r="H1113" s="67" t="s">
        <v>40</v>
      </c>
      <c r="I1113" s="67" t="s">
        <v>42</v>
      </c>
      <c r="J1113" s="67" t="s">
        <v>44</v>
      </c>
      <c r="K1113" s="67" t="s">
        <v>43</v>
      </c>
      <c r="L1113" s="67" t="s">
        <v>44</v>
      </c>
      <c r="M1113" s="67" t="s">
        <v>68</v>
      </c>
      <c r="N1113" s="67" t="s">
        <v>42</v>
      </c>
      <c r="O1113" s="67"/>
      <c r="P1113" s="17" t="s">
        <v>2868</v>
      </c>
      <c r="Q1113" s="17" t="s">
        <v>812</v>
      </c>
      <c r="R1113" s="17" t="s">
        <v>1254</v>
      </c>
      <c r="S1113" s="17" t="s">
        <v>80</v>
      </c>
      <c r="T1113" s="17" t="s">
        <v>3614</v>
      </c>
      <c r="U1113" s="17" t="s">
        <v>266</v>
      </c>
      <c r="V1113" s="17" t="s">
        <v>287</v>
      </c>
      <c r="W1113" s="17"/>
      <c r="X1113" s="17"/>
      <c r="Y1113" s="17" t="s">
        <v>4322</v>
      </c>
      <c r="Z1113" s="17" t="s">
        <v>53</v>
      </c>
      <c r="AA1113" s="17" t="s">
        <v>142</v>
      </c>
      <c r="AB1113" s="17" t="s">
        <v>55</v>
      </c>
      <c r="AC1113" s="17" t="s">
        <v>66</v>
      </c>
      <c r="AD1113" s="17" t="s">
        <v>36</v>
      </c>
      <c r="AE1113" s="17" t="s">
        <v>4020</v>
      </c>
      <c r="AF1113" s="17"/>
      <c r="AG1113" s="17" t="s">
        <v>171</v>
      </c>
      <c r="AH1113" s="17" t="s">
        <v>790</v>
      </c>
      <c r="AI1113" s="17" t="s">
        <v>3616</v>
      </c>
      <c r="AJ1113" s="17" t="s">
        <v>3617</v>
      </c>
      <c r="AK1113" s="17" t="s">
        <v>270</v>
      </c>
      <c r="AL1113" s="17" t="s">
        <v>1475</v>
      </c>
      <c r="AM1113" s="17" t="s">
        <v>193</v>
      </c>
      <c r="AN1113" s="17" t="s">
        <v>259</v>
      </c>
      <c r="AO1113" s="17" t="s">
        <v>816</v>
      </c>
      <c r="AP1113" s="17" t="s">
        <v>418</v>
      </c>
      <c r="AQ1113" s="17"/>
      <c r="AR1113" s="17"/>
      <c r="AS1113" s="17"/>
    </row>
    <row r="1114" spans="1:45" ht="15" customHeight="1" x14ac:dyDescent="0.15">
      <c r="A1114" s="13">
        <v>1113</v>
      </c>
      <c r="B1114" s="69" t="s">
        <v>4791</v>
      </c>
      <c r="C1114" s="67" t="s">
        <v>35</v>
      </c>
      <c r="D1114" s="67" t="s">
        <v>36</v>
      </c>
      <c r="E1114" s="67" t="s">
        <v>36</v>
      </c>
      <c r="F1114" s="67" t="s">
        <v>56</v>
      </c>
      <c r="G1114" s="67" t="s">
        <v>40</v>
      </c>
      <c r="H1114" s="67" t="s">
        <v>39</v>
      </c>
      <c r="I1114" s="67" t="s">
        <v>37</v>
      </c>
      <c r="J1114" s="67" t="s">
        <v>87</v>
      </c>
      <c r="K1114" s="67" t="s">
        <v>67</v>
      </c>
      <c r="L1114" s="67" t="s">
        <v>120</v>
      </c>
      <c r="M1114" s="67" t="s">
        <v>39</v>
      </c>
      <c r="N1114" s="67" t="s">
        <v>120</v>
      </c>
      <c r="O1114" s="67"/>
      <c r="P1114" s="17" t="s">
        <v>710</v>
      </c>
      <c r="Q1114" s="17" t="s">
        <v>79</v>
      </c>
      <c r="R1114" s="17" t="s">
        <v>1544</v>
      </c>
      <c r="S1114" s="17" t="s">
        <v>115</v>
      </c>
      <c r="T1114" s="17" t="s">
        <v>712</v>
      </c>
      <c r="U1114" s="17" t="s">
        <v>307</v>
      </c>
      <c r="V1114" s="17" t="s">
        <v>4792</v>
      </c>
      <c r="W1114" s="17"/>
      <c r="X1114" s="17"/>
      <c r="Y1114" s="17" t="s">
        <v>4238</v>
      </c>
      <c r="Z1114" s="17" t="s">
        <v>75</v>
      </c>
      <c r="AA1114" s="17" t="s">
        <v>76</v>
      </c>
      <c r="AB1114" s="17" t="s">
        <v>55</v>
      </c>
      <c r="AC1114" s="17" t="s">
        <v>56</v>
      </c>
      <c r="AD1114" s="17" t="s">
        <v>66</v>
      </c>
      <c r="AE1114" s="17"/>
      <c r="AF1114" s="17"/>
      <c r="AG1114" s="17" t="s">
        <v>131</v>
      </c>
      <c r="AH1114" s="17" t="s">
        <v>95</v>
      </c>
      <c r="AI1114" s="17" t="s">
        <v>362</v>
      </c>
      <c r="AJ1114" s="17" t="s">
        <v>4793</v>
      </c>
      <c r="AK1114" s="17" t="s">
        <v>144</v>
      </c>
      <c r="AL1114" s="17" t="s">
        <v>586</v>
      </c>
      <c r="AM1114" s="17" t="s">
        <v>397</v>
      </c>
      <c r="AN1114" s="17" t="s">
        <v>579</v>
      </c>
      <c r="AO1114" s="17" t="s">
        <v>161</v>
      </c>
      <c r="AP1114" s="17" t="s">
        <v>560</v>
      </c>
      <c r="AQ1114" s="17"/>
      <c r="AR1114" s="17"/>
      <c r="AS1114" s="17"/>
    </row>
    <row r="1115" spans="1:45" ht="15" customHeight="1" x14ac:dyDescent="0.15">
      <c r="A1115" s="13">
        <v>1114</v>
      </c>
      <c r="B1115" s="69" t="s">
        <v>3618</v>
      </c>
      <c r="C1115" s="67" t="s">
        <v>35</v>
      </c>
      <c r="D1115" s="67" t="s">
        <v>56</v>
      </c>
      <c r="E1115" s="67" t="s">
        <v>36</v>
      </c>
      <c r="F1115" s="67" t="s">
        <v>66</v>
      </c>
      <c r="G1115" s="67" t="s">
        <v>40</v>
      </c>
      <c r="H1115" s="67" t="s">
        <v>136</v>
      </c>
      <c r="I1115" s="67" t="s">
        <v>43</v>
      </c>
      <c r="J1115" s="67" t="s">
        <v>44</v>
      </c>
      <c r="K1115" s="67" t="s">
        <v>87</v>
      </c>
      <c r="L1115" s="67" t="s">
        <v>39</v>
      </c>
      <c r="M1115" s="67" t="s">
        <v>41</v>
      </c>
      <c r="N1115" s="67" t="s">
        <v>44</v>
      </c>
      <c r="O1115" s="67" t="s">
        <v>45</v>
      </c>
      <c r="P1115" s="17" t="s">
        <v>1520</v>
      </c>
      <c r="Q1115" s="17" t="s">
        <v>4161</v>
      </c>
      <c r="R1115" s="17" t="s">
        <v>1521</v>
      </c>
      <c r="S1115" s="17" t="s">
        <v>79</v>
      </c>
      <c r="T1115" s="17" t="s">
        <v>663</v>
      </c>
      <c r="U1115" s="17" t="s">
        <v>424</v>
      </c>
      <c r="V1115" s="17" t="s">
        <v>401</v>
      </c>
      <c r="W1115" s="17" t="s">
        <v>4175</v>
      </c>
      <c r="X1115" s="17" t="s">
        <v>3619</v>
      </c>
      <c r="Y1115" s="17" t="s">
        <v>4268</v>
      </c>
      <c r="Z1115" s="17" t="s">
        <v>96</v>
      </c>
      <c r="AA1115" s="17" t="s">
        <v>76</v>
      </c>
      <c r="AB1115" s="17" t="s">
        <v>126</v>
      </c>
      <c r="AC1115" s="17" t="s">
        <v>56</v>
      </c>
      <c r="AD1115" s="17" t="s">
        <v>56</v>
      </c>
      <c r="AE1115" s="17" t="s">
        <v>4036</v>
      </c>
      <c r="AF1115" s="17"/>
      <c r="AG1115" s="17" t="s">
        <v>115</v>
      </c>
      <c r="AH1115" s="17" t="s">
        <v>557</v>
      </c>
      <c r="AI1115" s="17" t="s">
        <v>292</v>
      </c>
      <c r="AJ1115" s="17" t="s">
        <v>130</v>
      </c>
      <c r="AK1115" s="17" t="s">
        <v>693</v>
      </c>
      <c r="AL1115" s="17" t="s">
        <v>694</v>
      </c>
      <c r="AM1115" s="17" t="s">
        <v>402</v>
      </c>
      <c r="AN1115" s="17" t="s">
        <v>992</v>
      </c>
      <c r="AO1115" s="17" t="s">
        <v>161</v>
      </c>
      <c r="AP1115" s="17" t="s">
        <v>698</v>
      </c>
      <c r="AQ1115" s="17"/>
      <c r="AR1115" s="17"/>
      <c r="AS1115" s="17"/>
    </row>
    <row r="1116" spans="1:45" ht="15" customHeight="1" x14ac:dyDescent="0.15">
      <c r="A1116" s="13">
        <v>1115</v>
      </c>
      <c r="B1116" s="69" t="s">
        <v>2962</v>
      </c>
      <c r="C1116" s="67" t="s">
        <v>35</v>
      </c>
      <c r="D1116" s="67" t="s">
        <v>36</v>
      </c>
      <c r="E1116" s="67" t="s">
        <v>56</v>
      </c>
      <c r="F1116" s="67" t="s">
        <v>66</v>
      </c>
      <c r="G1116" s="67" t="s">
        <v>200</v>
      </c>
      <c r="H1116" s="67" t="s">
        <v>120</v>
      </c>
      <c r="I1116" s="67" t="s">
        <v>37</v>
      </c>
      <c r="J1116" s="67" t="s">
        <v>44</v>
      </c>
      <c r="K1116" s="67" t="s">
        <v>43</v>
      </c>
      <c r="L1116" s="67" t="s">
        <v>88</v>
      </c>
      <c r="M1116" s="67" t="s">
        <v>120</v>
      </c>
      <c r="N1116" s="67" t="s">
        <v>88</v>
      </c>
      <c r="O1116" s="67"/>
      <c r="P1116" s="67" t="s">
        <v>2963</v>
      </c>
      <c r="Q1116" s="67" t="s">
        <v>2755</v>
      </c>
      <c r="R1116" s="67" t="s">
        <v>3438</v>
      </c>
      <c r="S1116" s="67" t="s">
        <v>4760</v>
      </c>
      <c r="T1116" s="67" t="s">
        <v>1656</v>
      </c>
      <c r="U1116" s="67" t="s">
        <v>57</v>
      </c>
      <c r="V1116" s="67" t="s">
        <v>590</v>
      </c>
      <c r="W1116" s="67" t="s">
        <v>4172</v>
      </c>
      <c r="X1116" s="67"/>
      <c r="Y1116" s="67" t="s">
        <v>4258</v>
      </c>
      <c r="Z1116" s="67" t="s">
        <v>75</v>
      </c>
      <c r="AA1116" s="67" t="s">
        <v>76</v>
      </c>
      <c r="AB1116" s="67" t="s">
        <v>126</v>
      </c>
      <c r="AC1116" s="67" t="s">
        <v>56</v>
      </c>
      <c r="AD1116" s="67" t="s">
        <v>36</v>
      </c>
      <c r="AE1116" s="67"/>
      <c r="AF1116" s="67"/>
      <c r="AG1116" s="67" t="s">
        <v>674</v>
      </c>
      <c r="AH1116" s="67" t="s">
        <v>505</v>
      </c>
      <c r="AI1116" s="67" t="s">
        <v>335</v>
      </c>
      <c r="AJ1116" s="67" t="s">
        <v>664</v>
      </c>
      <c r="AK1116" s="67" t="s">
        <v>144</v>
      </c>
      <c r="AL1116" s="67" t="s">
        <v>145</v>
      </c>
      <c r="AM1116" s="67" t="s">
        <v>193</v>
      </c>
      <c r="AN1116" s="67" t="s">
        <v>1778</v>
      </c>
      <c r="AO1116" s="67" t="s">
        <v>1166</v>
      </c>
      <c r="AP1116" s="67" t="s">
        <v>64</v>
      </c>
      <c r="AQ1116" s="17"/>
      <c r="AR1116" s="17"/>
      <c r="AS1116" s="17"/>
    </row>
    <row r="1117" spans="1:45" ht="15" customHeight="1" x14ac:dyDescent="0.15">
      <c r="A1117" s="13">
        <v>1116</v>
      </c>
      <c r="B1117" s="69" t="s">
        <v>911</v>
      </c>
      <c r="C1117" s="67" t="s">
        <v>35</v>
      </c>
      <c r="D1117" s="67" t="s">
        <v>36</v>
      </c>
      <c r="E1117" s="67" t="s">
        <v>36</v>
      </c>
      <c r="F1117" s="67" t="s">
        <v>36</v>
      </c>
      <c r="G1117" s="67" t="s">
        <v>37</v>
      </c>
      <c r="H1117" s="67" t="s">
        <v>42</v>
      </c>
      <c r="I1117" s="67" t="s">
        <v>40</v>
      </c>
      <c r="J1117" s="67" t="s">
        <v>39</v>
      </c>
      <c r="K1117" s="67" t="s">
        <v>120</v>
      </c>
      <c r="L1117" s="67" t="s">
        <v>43</v>
      </c>
      <c r="M1117" s="67" t="s">
        <v>37</v>
      </c>
      <c r="N1117" s="67" t="s">
        <v>87</v>
      </c>
      <c r="O1117" s="67" t="s">
        <v>45</v>
      </c>
      <c r="P1117" s="17" t="s">
        <v>137</v>
      </c>
      <c r="Q1117" s="17" t="s">
        <v>3438</v>
      </c>
      <c r="R1117" s="17" t="s">
        <v>4647</v>
      </c>
      <c r="S1117" s="17" t="s">
        <v>57</v>
      </c>
      <c r="T1117" s="17" t="s">
        <v>4520</v>
      </c>
      <c r="U1117" s="17" t="s">
        <v>4161</v>
      </c>
      <c r="V1117" s="17" t="s">
        <v>3760</v>
      </c>
      <c r="W1117" s="17"/>
      <c r="X1117" s="17"/>
      <c r="Y1117" s="17" t="s">
        <v>4289</v>
      </c>
      <c r="Z1117" s="17" t="s">
        <v>191</v>
      </c>
      <c r="AA1117" s="17" t="s">
        <v>76</v>
      </c>
      <c r="AB1117" s="17" t="s">
        <v>126</v>
      </c>
      <c r="AC1117" s="17" t="s">
        <v>36</v>
      </c>
      <c r="AD1117" s="17" t="s">
        <v>56</v>
      </c>
      <c r="AE1117" s="17" t="s">
        <v>4024</v>
      </c>
      <c r="AF1117" s="17"/>
      <c r="AG1117" s="17" t="s">
        <v>144</v>
      </c>
      <c r="AH1117" s="17" t="s">
        <v>145</v>
      </c>
      <c r="AI1117" s="17" t="s">
        <v>146</v>
      </c>
      <c r="AJ1117" s="17" t="s">
        <v>147</v>
      </c>
      <c r="AK1117" s="17" t="s">
        <v>79</v>
      </c>
      <c r="AL1117" s="17" t="s">
        <v>4165</v>
      </c>
      <c r="AM1117" s="17" t="s">
        <v>900</v>
      </c>
      <c r="AN1117" s="17" t="s">
        <v>912</v>
      </c>
      <c r="AO1117" s="17" t="s">
        <v>64</v>
      </c>
      <c r="AP1117" s="17" t="s">
        <v>161</v>
      </c>
      <c r="AQ1117" s="17"/>
      <c r="AR1117" s="17"/>
      <c r="AS1117" s="17"/>
    </row>
    <row r="1118" spans="1:45" ht="15" customHeight="1" x14ac:dyDescent="0.15">
      <c r="A1118" s="13">
        <v>1117</v>
      </c>
      <c r="B1118" s="69" t="s">
        <v>913</v>
      </c>
      <c r="C1118" s="67" t="s">
        <v>35</v>
      </c>
      <c r="D1118" s="67" t="s">
        <v>36</v>
      </c>
      <c r="E1118" s="67" t="s">
        <v>36</v>
      </c>
      <c r="F1118" s="67" t="s">
        <v>36</v>
      </c>
      <c r="G1118" s="67" t="s">
        <v>37</v>
      </c>
      <c r="H1118" s="67" t="s">
        <v>42</v>
      </c>
      <c r="I1118" s="67" t="s">
        <v>40</v>
      </c>
      <c r="J1118" s="67" t="s">
        <v>39</v>
      </c>
      <c r="K1118" s="67" t="s">
        <v>120</v>
      </c>
      <c r="L1118" s="67" t="s">
        <v>43</v>
      </c>
      <c r="M1118" s="67" t="s">
        <v>37</v>
      </c>
      <c r="N1118" s="67" t="s">
        <v>87</v>
      </c>
      <c r="O1118" s="67" t="s">
        <v>45</v>
      </c>
      <c r="P1118" s="17" t="s">
        <v>137</v>
      </c>
      <c r="Q1118" s="17" t="s">
        <v>3438</v>
      </c>
      <c r="R1118" s="17" t="s">
        <v>4647</v>
      </c>
      <c r="S1118" s="17" t="s">
        <v>57</v>
      </c>
      <c r="T1118" s="17" t="s">
        <v>4520</v>
      </c>
      <c r="U1118" s="17" t="s">
        <v>4161</v>
      </c>
      <c r="V1118" s="17" t="s">
        <v>3760</v>
      </c>
      <c r="W1118" s="17"/>
      <c r="X1118" s="17" t="s">
        <v>3620</v>
      </c>
      <c r="Y1118" s="17" t="s">
        <v>4289</v>
      </c>
      <c r="Z1118" s="17" t="s">
        <v>191</v>
      </c>
      <c r="AA1118" s="17" t="s">
        <v>76</v>
      </c>
      <c r="AB1118" s="17" t="s">
        <v>126</v>
      </c>
      <c r="AC1118" s="17" t="s">
        <v>36</v>
      </c>
      <c r="AD1118" s="17" t="s">
        <v>56</v>
      </c>
      <c r="AE1118" s="17" t="s">
        <v>4067</v>
      </c>
      <c r="AF1118" s="17"/>
      <c r="AG1118" s="17" t="s">
        <v>144</v>
      </c>
      <c r="AH1118" s="17" t="s">
        <v>145</v>
      </c>
      <c r="AI1118" s="17" t="s">
        <v>146</v>
      </c>
      <c r="AJ1118" s="17" t="s">
        <v>147</v>
      </c>
      <c r="AK1118" s="17" t="s">
        <v>79</v>
      </c>
      <c r="AL1118" s="17" t="s">
        <v>4165</v>
      </c>
      <c r="AM1118" s="17" t="s">
        <v>900</v>
      </c>
      <c r="AN1118" s="17" t="s">
        <v>912</v>
      </c>
      <c r="AO1118" s="17" t="s">
        <v>64</v>
      </c>
      <c r="AP1118" s="17" t="s">
        <v>161</v>
      </c>
      <c r="AQ1118" s="17"/>
      <c r="AR1118" s="17"/>
      <c r="AS1118" s="17"/>
    </row>
    <row r="1119" spans="1:45" ht="15" customHeight="1" x14ac:dyDescent="0.15">
      <c r="A1119" s="13">
        <v>1118</v>
      </c>
      <c r="B1119" s="69" t="s">
        <v>3106</v>
      </c>
      <c r="C1119" s="67" t="s">
        <v>35</v>
      </c>
      <c r="D1119" s="67" t="s">
        <v>36</v>
      </c>
      <c r="E1119" s="67" t="s">
        <v>36</v>
      </c>
      <c r="F1119" s="67" t="s">
        <v>36</v>
      </c>
      <c r="G1119" s="67" t="s">
        <v>37</v>
      </c>
      <c r="H1119" s="67" t="s">
        <v>42</v>
      </c>
      <c r="I1119" s="67" t="s">
        <v>40</v>
      </c>
      <c r="J1119" s="67" t="s">
        <v>39</v>
      </c>
      <c r="K1119" s="67" t="s">
        <v>120</v>
      </c>
      <c r="L1119" s="67" t="s">
        <v>43</v>
      </c>
      <c r="M1119" s="67" t="s">
        <v>37</v>
      </c>
      <c r="N1119" s="67" t="s">
        <v>87</v>
      </c>
      <c r="O1119" s="67" t="s">
        <v>45</v>
      </c>
      <c r="P1119" s="17" t="s">
        <v>137</v>
      </c>
      <c r="Q1119" s="17" t="s">
        <v>3438</v>
      </c>
      <c r="R1119" s="17" t="s">
        <v>4647</v>
      </c>
      <c r="S1119" s="17" t="s">
        <v>57</v>
      </c>
      <c r="T1119" s="17" t="s">
        <v>4520</v>
      </c>
      <c r="U1119" s="17" t="s">
        <v>4161</v>
      </c>
      <c r="V1119" s="17" t="s">
        <v>3760</v>
      </c>
      <c r="W1119" s="17" t="s">
        <v>4164</v>
      </c>
      <c r="X1119" s="17" t="s">
        <v>3621</v>
      </c>
      <c r="Y1119" s="17" t="s">
        <v>4299</v>
      </c>
      <c r="Z1119" s="17" t="s">
        <v>191</v>
      </c>
      <c r="AA1119" s="17" t="s">
        <v>76</v>
      </c>
      <c r="AB1119" s="17" t="s">
        <v>126</v>
      </c>
      <c r="AC1119" s="17" t="s">
        <v>36</v>
      </c>
      <c r="AD1119" s="17" t="s">
        <v>56</v>
      </c>
      <c r="AE1119" s="17" t="s">
        <v>4025</v>
      </c>
      <c r="AF1119" s="17"/>
      <c r="AG1119" s="17" t="s">
        <v>144</v>
      </c>
      <c r="AH1119" s="17" t="s">
        <v>145</v>
      </c>
      <c r="AI1119" s="17" t="s">
        <v>146</v>
      </c>
      <c r="AJ1119" s="17" t="s">
        <v>147</v>
      </c>
      <c r="AK1119" s="17" t="s">
        <v>79</v>
      </c>
      <c r="AL1119" s="17" t="s">
        <v>4165</v>
      </c>
      <c r="AM1119" s="17" t="s">
        <v>900</v>
      </c>
      <c r="AN1119" s="17" t="s">
        <v>912</v>
      </c>
      <c r="AO1119" s="17" t="s">
        <v>64</v>
      </c>
      <c r="AP1119" s="17" t="s">
        <v>161</v>
      </c>
      <c r="AQ1119" s="17"/>
      <c r="AR1119" s="17"/>
      <c r="AS1119" s="17"/>
    </row>
    <row r="1120" spans="1:45" ht="15" customHeight="1" x14ac:dyDescent="0.15">
      <c r="A1120" s="13">
        <v>1119</v>
      </c>
      <c r="B1120" s="69" t="s">
        <v>3210</v>
      </c>
      <c r="C1120" s="67" t="s">
        <v>35</v>
      </c>
      <c r="D1120" s="67" t="s">
        <v>36</v>
      </c>
      <c r="E1120" s="67" t="s">
        <v>36</v>
      </c>
      <c r="F1120" s="67" t="s">
        <v>36</v>
      </c>
      <c r="G1120" s="67" t="s">
        <v>37</v>
      </c>
      <c r="H1120" s="67" t="s">
        <v>42</v>
      </c>
      <c r="I1120" s="67" t="s">
        <v>40</v>
      </c>
      <c r="J1120" s="67" t="s">
        <v>39</v>
      </c>
      <c r="K1120" s="67" t="s">
        <v>120</v>
      </c>
      <c r="L1120" s="67" t="s">
        <v>43</v>
      </c>
      <c r="M1120" s="67" t="s">
        <v>37</v>
      </c>
      <c r="N1120" s="67" t="s">
        <v>87</v>
      </c>
      <c r="O1120" s="67" t="s">
        <v>45</v>
      </c>
      <c r="P1120" s="17" t="s">
        <v>137</v>
      </c>
      <c r="Q1120" s="17" t="s">
        <v>3438</v>
      </c>
      <c r="R1120" s="17" t="s">
        <v>4647</v>
      </c>
      <c r="S1120" s="17" t="s">
        <v>57</v>
      </c>
      <c r="T1120" s="17" t="s">
        <v>4520</v>
      </c>
      <c r="U1120" s="17" t="s">
        <v>4161</v>
      </c>
      <c r="V1120" s="17" t="s">
        <v>3760</v>
      </c>
      <c r="W1120" s="17" t="s">
        <v>4164</v>
      </c>
      <c r="X1120" s="17" t="s">
        <v>3622</v>
      </c>
      <c r="Y1120" s="17" t="s">
        <v>4299</v>
      </c>
      <c r="Z1120" s="17" t="s">
        <v>191</v>
      </c>
      <c r="AA1120" s="17" t="s">
        <v>76</v>
      </c>
      <c r="AB1120" s="17" t="s">
        <v>126</v>
      </c>
      <c r="AC1120" s="17" t="s">
        <v>36</v>
      </c>
      <c r="AD1120" s="17" t="s">
        <v>56</v>
      </c>
      <c r="AE1120" s="17" t="s">
        <v>4025</v>
      </c>
      <c r="AF1120" s="17"/>
      <c r="AG1120" s="17" t="s">
        <v>144</v>
      </c>
      <c r="AH1120" s="17" t="s">
        <v>145</v>
      </c>
      <c r="AI1120" s="17" t="s">
        <v>146</v>
      </c>
      <c r="AJ1120" s="17" t="s">
        <v>147</v>
      </c>
      <c r="AK1120" s="17" t="s">
        <v>79</v>
      </c>
      <c r="AL1120" s="17" t="s">
        <v>4165</v>
      </c>
      <c r="AM1120" s="17" t="s">
        <v>900</v>
      </c>
      <c r="AN1120" s="17" t="s">
        <v>912</v>
      </c>
      <c r="AO1120" s="17" t="s">
        <v>64</v>
      </c>
      <c r="AP1120" s="17" t="s">
        <v>161</v>
      </c>
      <c r="AQ1120" s="17"/>
      <c r="AR1120" s="17"/>
      <c r="AS1120" s="17"/>
    </row>
    <row r="1121" spans="1:45" ht="15" customHeight="1" x14ac:dyDescent="0.15">
      <c r="A1121" s="13">
        <v>1120</v>
      </c>
      <c r="B1121" s="69" t="s">
        <v>4859</v>
      </c>
      <c r="C1121" s="67" t="s">
        <v>35</v>
      </c>
      <c r="D1121" s="67" t="s">
        <v>36</v>
      </c>
      <c r="E1121" s="67" t="s">
        <v>36</v>
      </c>
      <c r="F1121" s="67" t="s">
        <v>56</v>
      </c>
      <c r="G1121" s="67" t="s">
        <v>37</v>
      </c>
      <c r="H1121" s="67" t="s">
        <v>42</v>
      </c>
      <c r="I1121" s="67" t="s">
        <v>40</v>
      </c>
      <c r="J1121" s="67" t="s">
        <v>39</v>
      </c>
      <c r="K1121" s="67" t="s">
        <v>120</v>
      </c>
      <c r="L1121" s="67" t="s">
        <v>43</v>
      </c>
      <c r="M1121" s="67" t="s">
        <v>37</v>
      </c>
      <c r="N1121" s="67" t="s">
        <v>87</v>
      </c>
      <c r="O1121" s="67" t="s">
        <v>45</v>
      </c>
      <c r="P1121" s="17" t="s">
        <v>137</v>
      </c>
      <c r="Q1121" s="17" t="s">
        <v>3438</v>
      </c>
      <c r="R1121" s="17" t="s">
        <v>4647</v>
      </c>
      <c r="S1121" s="17" t="s">
        <v>57</v>
      </c>
      <c r="T1121" s="17" t="s">
        <v>4520</v>
      </c>
      <c r="U1121" s="17" t="s">
        <v>4161</v>
      </c>
      <c r="V1121" s="17" t="s">
        <v>3760</v>
      </c>
      <c r="W1121" s="17" t="s">
        <v>4160</v>
      </c>
      <c r="X1121" s="17" t="s">
        <v>4883</v>
      </c>
      <c r="Y1121" s="17" t="s">
        <v>4248</v>
      </c>
      <c r="Z1121" s="17" t="s">
        <v>191</v>
      </c>
      <c r="AA1121" s="17" t="s">
        <v>76</v>
      </c>
      <c r="AB1121" s="17" t="s">
        <v>126</v>
      </c>
      <c r="AC1121" s="17" t="s">
        <v>36</v>
      </c>
      <c r="AD1121" s="17" t="s">
        <v>56</v>
      </c>
      <c r="AE1121" s="17" t="s">
        <v>4070</v>
      </c>
      <c r="AF1121" s="17"/>
      <c r="AG1121" s="17" t="s">
        <v>144</v>
      </c>
      <c r="AH1121" s="17" t="s">
        <v>145</v>
      </c>
      <c r="AI1121" s="17" t="s">
        <v>146</v>
      </c>
      <c r="AJ1121" s="17" t="s">
        <v>147</v>
      </c>
      <c r="AK1121" s="17" t="s">
        <v>79</v>
      </c>
      <c r="AL1121" s="17" t="s">
        <v>4165</v>
      </c>
      <c r="AM1121" s="17" t="s">
        <v>900</v>
      </c>
      <c r="AN1121" s="17" t="s">
        <v>912</v>
      </c>
      <c r="AO1121" s="17" t="s">
        <v>64</v>
      </c>
      <c r="AP1121" s="17"/>
      <c r="AQ1121" s="17"/>
      <c r="AR1121" s="17"/>
      <c r="AS1121" s="17"/>
    </row>
    <row r="1122" spans="1:45" ht="15" customHeight="1" x14ac:dyDescent="0.15">
      <c r="A1122" s="13">
        <v>1121</v>
      </c>
      <c r="B1122" s="69" t="s">
        <v>3387</v>
      </c>
      <c r="C1122" s="67" t="s">
        <v>35</v>
      </c>
      <c r="D1122" s="67" t="s">
        <v>36</v>
      </c>
      <c r="E1122" s="67" t="s">
        <v>36</v>
      </c>
      <c r="F1122" s="67" t="s">
        <v>36</v>
      </c>
      <c r="G1122" s="67" t="s">
        <v>37</v>
      </c>
      <c r="H1122" s="67" t="s">
        <v>42</v>
      </c>
      <c r="I1122" s="67" t="s">
        <v>40</v>
      </c>
      <c r="J1122" s="67" t="s">
        <v>39</v>
      </c>
      <c r="K1122" s="67" t="s">
        <v>120</v>
      </c>
      <c r="L1122" s="67" t="s">
        <v>43</v>
      </c>
      <c r="M1122" s="67" t="s">
        <v>37</v>
      </c>
      <c r="N1122" s="67" t="s">
        <v>87</v>
      </c>
      <c r="O1122" s="67" t="s">
        <v>45</v>
      </c>
      <c r="P1122" s="17" t="s">
        <v>137</v>
      </c>
      <c r="Q1122" s="17" t="s">
        <v>3438</v>
      </c>
      <c r="R1122" s="17" t="s">
        <v>4647</v>
      </c>
      <c r="S1122" s="17" t="s">
        <v>57</v>
      </c>
      <c r="T1122" s="17" t="s">
        <v>4520</v>
      </c>
      <c r="U1122" s="17" t="s">
        <v>4161</v>
      </c>
      <c r="V1122" s="17" t="s">
        <v>3760</v>
      </c>
      <c r="W1122" s="17" t="s">
        <v>4160</v>
      </c>
      <c r="X1122" s="17" t="s">
        <v>3623</v>
      </c>
      <c r="Y1122" s="17" t="s">
        <v>4248</v>
      </c>
      <c r="Z1122" s="17" t="s">
        <v>191</v>
      </c>
      <c r="AA1122" s="17" t="s">
        <v>76</v>
      </c>
      <c r="AB1122" s="17" t="s">
        <v>126</v>
      </c>
      <c r="AC1122" s="17" t="s">
        <v>36</v>
      </c>
      <c r="AD1122" s="17" t="s">
        <v>56</v>
      </c>
      <c r="AE1122" s="17" t="s">
        <v>4008</v>
      </c>
      <c r="AF1122" s="17"/>
      <c r="AG1122" s="17" t="s">
        <v>144</v>
      </c>
      <c r="AH1122" s="17" t="s">
        <v>145</v>
      </c>
      <c r="AI1122" s="17" t="s">
        <v>146</v>
      </c>
      <c r="AJ1122" s="17" t="s">
        <v>147</v>
      </c>
      <c r="AK1122" s="17" t="s">
        <v>79</v>
      </c>
      <c r="AL1122" s="17" t="s">
        <v>4165</v>
      </c>
      <c r="AM1122" s="17" t="s">
        <v>900</v>
      </c>
      <c r="AN1122" s="17" t="s">
        <v>912</v>
      </c>
      <c r="AO1122" s="17" t="s">
        <v>64</v>
      </c>
      <c r="AP1122" s="17" t="s">
        <v>161</v>
      </c>
      <c r="AQ1122" s="17"/>
      <c r="AR1122" s="17"/>
      <c r="AS1122" s="17"/>
    </row>
    <row r="1123" spans="1:45" ht="15" customHeight="1" x14ac:dyDescent="0.15">
      <c r="A1123" s="13">
        <v>1122</v>
      </c>
      <c r="B1123" s="69" t="s">
        <v>4194</v>
      </c>
      <c r="C1123" s="67" t="s">
        <v>35</v>
      </c>
      <c r="D1123" s="67" t="s">
        <v>36</v>
      </c>
      <c r="E1123" s="67" t="s">
        <v>36</v>
      </c>
      <c r="F1123" s="67" t="s">
        <v>56</v>
      </c>
      <c r="G1123" s="67" t="s">
        <v>37</v>
      </c>
      <c r="H1123" s="67" t="s">
        <v>42</v>
      </c>
      <c r="I1123" s="67" t="s">
        <v>40</v>
      </c>
      <c r="J1123" s="67" t="s">
        <v>39</v>
      </c>
      <c r="K1123" s="67" t="s">
        <v>120</v>
      </c>
      <c r="L1123" s="67" t="s">
        <v>43</v>
      </c>
      <c r="M1123" s="67" t="s">
        <v>37</v>
      </c>
      <c r="N1123" s="67" t="s">
        <v>87</v>
      </c>
      <c r="O1123" s="67" t="s">
        <v>45</v>
      </c>
      <c r="P1123" s="17" t="s">
        <v>137</v>
      </c>
      <c r="Q1123" s="17" t="s">
        <v>3438</v>
      </c>
      <c r="R1123" s="17" t="s">
        <v>4647</v>
      </c>
      <c r="S1123" s="17" t="s">
        <v>57</v>
      </c>
      <c r="T1123" s="17" t="s">
        <v>4520</v>
      </c>
      <c r="U1123" s="17" t="s">
        <v>4161</v>
      </c>
      <c r="V1123" s="17" t="s">
        <v>3760</v>
      </c>
      <c r="W1123" s="17" t="s">
        <v>4160</v>
      </c>
      <c r="X1123" s="17" t="s">
        <v>4195</v>
      </c>
      <c r="Y1123" s="17" t="s">
        <v>4248</v>
      </c>
      <c r="Z1123" s="17" t="s">
        <v>191</v>
      </c>
      <c r="AA1123" s="17" t="s">
        <v>76</v>
      </c>
      <c r="AB1123" s="17" t="s">
        <v>126</v>
      </c>
      <c r="AC1123" s="17" t="s">
        <v>36</v>
      </c>
      <c r="AD1123" s="17" t="s">
        <v>56</v>
      </c>
      <c r="AE1123" s="17" t="s">
        <v>4070</v>
      </c>
      <c r="AF1123" s="17"/>
      <c r="AG1123" s="17" t="s">
        <v>144</v>
      </c>
      <c r="AH1123" s="17" t="s">
        <v>145</v>
      </c>
      <c r="AI1123" s="17" t="s">
        <v>146</v>
      </c>
      <c r="AJ1123" s="17" t="s">
        <v>147</v>
      </c>
      <c r="AK1123" s="17" t="s">
        <v>79</v>
      </c>
      <c r="AL1123" s="17" t="s">
        <v>4165</v>
      </c>
      <c r="AM1123" s="17" t="s">
        <v>900</v>
      </c>
      <c r="AN1123" s="17" t="s">
        <v>912</v>
      </c>
      <c r="AO1123" s="17" t="s">
        <v>64</v>
      </c>
      <c r="AP1123" s="17" t="s">
        <v>161</v>
      </c>
      <c r="AQ1123" s="17"/>
      <c r="AR1123" s="17"/>
      <c r="AS1123" s="17"/>
    </row>
    <row r="1124" spans="1:45" ht="15" customHeight="1" x14ac:dyDescent="0.15">
      <c r="A1124" s="13">
        <v>1123</v>
      </c>
      <c r="B1124" s="69" t="s">
        <v>5197</v>
      </c>
      <c r="C1124" s="67" t="s">
        <v>35</v>
      </c>
      <c r="D1124" s="67" t="s">
        <v>36</v>
      </c>
      <c r="E1124" s="67" t="s">
        <v>36</v>
      </c>
      <c r="F1124" s="67" t="s">
        <v>56</v>
      </c>
      <c r="G1124" s="67" t="s">
        <v>37</v>
      </c>
      <c r="H1124" s="67" t="s">
        <v>42</v>
      </c>
      <c r="I1124" s="67" t="s">
        <v>40</v>
      </c>
      <c r="J1124" s="67" t="s">
        <v>39</v>
      </c>
      <c r="K1124" s="67" t="s">
        <v>120</v>
      </c>
      <c r="L1124" s="67" t="s">
        <v>43</v>
      </c>
      <c r="M1124" s="67" t="s">
        <v>37</v>
      </c>
      <c r="N1124" s="67" t="s">
        <v>87</v>
      </c>
      <c r="O1124" s="67" t="s">
        <v>45</v>
      </c>
      <c r="P1124" s="17" t="s">
        <v>137</v>
      </c>
      <c r="Q1124" s="17" t="s">
        <v>3438</v>
      </c>
      <c r="R1124" s="17" t="s">
        <v>4647</v>
      </c>
      <c r="S1124" s="17" t="s">
        <v>57</v>
      </c>
      <c r="T1124" s="17" t="s">
        <v>4520</v>
      </c>
      <c r="U1124" s="17" t="s">
        <v>4161</v>
      </c>
      <c r="V1124" s="17" t="s">
        <v>3760</v>
      </c>
      <c r="W1124" s="17" t="s">
        <v>4160</v>
      </c>
      <c r="X1124" s="17" t="s">
        <v>5355</v>
      </c>
      <c r="Y1124" s="17" t="s">
        <v>4248</v>
      </c>
      <c r="Z1124" s="17" t="s">
        <v>191</v>
      </c>
      <c r="AA1124" s="17" t="s">
        <v>76</v>
      </c>
      <c r="AB1124" s="17" t="s">
        <v>126</v>
      </c>
      <c r="AC1124" s="17" t="s">
        <v>36</v>
      </c>
      <c r="AD1124" s="17" t="s">
        <v>56</v>
      </c>
      <c r="AE1124" s="17" t="s">
        <v>4070</v>
      </c>
      <c r="AF1124" s="17"/>
      <c r="AG1124" s="17" t="s">
        <v>144</v>
      </c>
      <c r="AH1124" s="17" t="s">
        <v>145</v>
      </c>
      <c r="AI1124" s="17" t="s">
        <v>146</v>
      </c>
      <c r="AJ1124" s="17" t="s">
        <v>147</v>
      </c>
      <c r="AK1124" s="17" t="s">
        <v>79</v>
      </c>
      <c r="AL1124" s="17" t="s">
        <v>4165</v>
      </c>
      <c r="AM1124" s="17" t="s">
        <v>900</v>
      </c>
      <c r="AN1124" s="17" t="s">
        <v>912</v>
      </c>
      <c r="AO1124" s="17" t="s">
        <v>64</v>
      </c>
      <c r="AP1124" s="17" t="s">
        <v>161</v>
      </c>
      <c r="AQ1124" s="17"/>
      <c r="AR1124" s="17"/>
      <c r="AS1124" s="17"/>
    </row>
    <row r="1125" spans="1:45" ht="15" customHeight="1" x14ac:dyDescent="0.15">
      <c r="A1125" s="13">
        <v>1124</v>
      </c>
      <c r="B1125" s="69" t="s">
        <v>914</v>
      </c>
      <c r="C1125" s="67" t="s">
        <v>35</v>
      </c>
      <c r="D1125" s="67" t="s">
        <v>36</v>
      </c>
      <c r="E1125" s="67" t="s">
        <v>56</v>
      </c>
      <c r="F1125" s="67" t="s">
        <v>56</v>
      </c>
      <c r="G1125" s="67" t="s">
        <v>40</v>
      </c>
      <c r="H1125" s="67" t="s">
        <v>120</v>
      </c>
      <c r="I1125" s="67" t="s">
        <v>44</v>
      </c>
      <c r="J1125" s="67" t="s">
        <v>44</v>
      </c>
      <c r="K1125" s="67" t="s">
        <v>37</v>
      </c>
      <c r="L1125" s="67" t="s">
        <v>38</v>
      </c>
      <c r="M1125" s="67" t="s">
        <v>41</v>
      </c>
      <c r="N1125" s="67" t="s">
        <v>37</v>
      </c>
      <c r="O1125" s="67"/>
      <c r="P1125" s="17" t="s">
        <v>915</v>
      </c>
      <c r="Q1125" s="17" t="s">
        <v>2916</v>
      </c>
      <c r="R1125" s="17" t="s">
        <v>3172</v>
      </c>
      <c r="S1125" s="17" t="s">
        <v>79</v>
      </c>
      <c r="T1125" s="17" t="s">
        <v>3761</v>
      </c>
      <c r="U1125" s="17" t="s">
        <v>183</v>
      </c>
      <c r="V1125" s="17" t="s">
        <v>221</v>
      </c>
      <c r="W1125" s="17"/>
      <c r="X1125" s="17" t="s">
        <v>3624</v>
      </c>
      <c r="Y1125" s="17" t="s">
        <v>4242</v>
      </c>
      <c r="Z1125" s="17" t="s">
        <v>75</v>
      </c>
      <c r="AA1125" s="17" t="s">
        <v>76</v>
      </c>
      <c r="AB1125" s="17" t="s">
        <v>55</v>
      </c>
      <c r="AC1125" s="17" t="s">
        <v>36</v>
      </c>
      <c r="AD1125" s="17" t="s">
        <v>56</v>
      </c>
      <c r="AE1125" s="17"/>
      <c r="AF1125" s="17"/>
      <c r="AG1125" s="17" t="s">
        <v>115</v>
      </c>
      <c r="AH1125" s="17" t="s">
        <v>381</v>
      </c>
      <c r="AI1125" s="17" t="s">
        <v>916</v>
      </c>
      <c r="AJ1125" s="17" t="s">
        <v>917</v>
      </c>
      <c r="AK1125" s="17" t="s">
        <v>193</v>
      </c>
      <c r="AL1125" s="17" t="s">
        <v>478</v>
      </c>
      <c r="AM1125" s="17" t="s">
        <v>148</v>
      </c>
      <c r="AN1125" s="17" t="s">
        <v>388</v>
      </c>
      <c r="AO1125" s="17" t="s">
        <v>161</v>
      </c>
      <c r="AP1125" s="17" t="s">
        <v>187</v>
      </c>
      <c r="AQ1125" s="17"/>
      <c r="AR1125" s="17"/>
      <c r="AS1125" s="17"/>
    </row>
    <row r="1126" spans="1:45" ht="15" customHeight="1" x14ac:dyDescent="0.15">
      <c r="A1126" s="13">
        <v>1125</v>
      </c>
      <c r="B1126" s="69" t="s">
        <v>918</v>
      </c>
      <c r="C1126" s="67" t="s">
        <v>35</v>
      </c>
      <c r="D1126" s="67" t="s">
        <v>36</v>
      </c>
      <c r="E1126" s="67" t="s">
        <v>56</v>
      </c>
      <c r="F1126" s="67" t="s">
        <v>36</v>
      </c>
      <c r="G1126" s="67" t="s">
        <v>40</v>
      </c>
      <c r="H1126" s="67" t="s">
        <v>120</v>
      </c>
      <c r="I1126" s="67" t="s">
        <v>44</v>
      </c>
      <c r="J1126" s="67" t="s">
        <v>44</v>
      </c>
      <c r="K1126" s="67" t="s">
        <v>37</v>
      </c>
      <c r="L1126" s="67" t="s">
        <v>38</v>
      </c>
      <c r="M1126" s="67" t="s">
        <v>41</v>
      </c>
      <c r="N1126" s="67" t="s">
        <v>37</v>
      </c>
      <c r="O1126" s="67"/>
      <c r="P1126" s="17" t="s">
        <v>915</v>
      </c>
      <c r="Q1126" s="17" t="s">
        <v>2916</v>
      </c>
      <c r="R1126" s="17" t="s">
        <v>3172</v>
      </c>
      <c r="S1126" s="17" t="s">
        <v>79</v>
      </c>
      <c r="T1126" s="17" t="s">
        <v>3761</v>
      </c>
      <c r="U1126" s="17" t="s">
        <v>183</v>
      </c>
      <c r="V1126" s="17" t="s">
        <v>221</v>
      </c>
      <c r="W1126" s="17" t="s">
        <v>4157</v>
      </c>
      <c r="X1126" s="17" t="s">
        <v>3625</v>
      </c>
      <c r="Y1126" s="17" t="s">
        <v>4242</v>
      </c>
      <c r="Z1126" s="17" t="s">
        <v>75</v>
      </c>
      <c r="AA1126" s="17" t="s">
        <v>76</v>
      </c>
      <c r="AB1126" s="17" t="s">
        <v>55</v>
      </c>
      <c r="AC1126" s="17" t="s">
        <v>36</v>
      </c>
      <c r="AD1126" s="17" t="s">
        <v>56</v>
      </c>
      <c r="AE1126" s="17"/>
      <c r="AF1126" s="17"/>
      <c r="AG1126" s="17" t="s">
        <v>115</v>
      </c>
      <c r="AH1126" s="17" t="s">
        <v>381</v>
      </c>
      <c r="AI1126" s="17" t="s">
        <v>916</v>
      </c>
      <c r="AJ1126" s="17" t="s">
        <v>917</v>
      </c>
      <c r="AK1126" s="17" t="s">
        <v>193</v>
      </c>
      <c r="AL1126" s="17" t="s">
        <v>478</v>
      </c>
      <c r="AM1126" s="17" t="s">
        <v>148</v>
      </c>
      <c r="AN1126" s="17" t="s">
        <v>388</v>
      </c>
      <c r="AO1126" s="17" t="s">
        <v>161</v>
      </c>
      <c r="AP1126" s="17" t="s">
        <v>187</v>
      </c>
      <c r="AQ1126" s="17"/>
      <c r="AR1126" s="17"/>
      <c r="AS1126" s="17"/>
    </row>
    <row r="1127" spans="1:45" ht="15" customHeight="1" x14ac:dyDescent="0.15">
      <c r="A1127" s="13">
        <v>1126</v>
      </c>
      <c r="B1127" s="69" t="s">
        <v>4580</v>
      </c>
      <c r="C1127" s="67" t="s">
        <v>35</v>
      </c>
      <c r="D1127" s="67" t="s">
        <v>36</v>
      </c>
      <c r="E1127" s="67" t="s">
        <v>36</v>
      </c>
      <c r="F1127" s="67" t="s">
        <v>56</v>
      </c>
      <c r="G1127" s="67" t="s">
        <v>40</v>
      </c>
      <c r="H1127" s="67" t="s">
        <v>120</v>
      </c>
      <c r="I1127" s="67" t="s">
        <v>44</v>
      </c>
      <c r="J1127" s="67" t="s">
        <v>44</v>
      </c>
      <c r="K1127" s="67" t="s">
        <v>37</v>
      </c>
      <c r="L1127" s="67" t="s">
        <v>38</v>
      </c>
      <c r="M1127" s="67" t="s">
        <v>41</v>
      </c>
      <c r="N1127" s="67" t="s">
        <v>37</v>
      </c>
      <c r="O1127" s="67"/>
      <c r="P1127" s="17" t="s">
        <v>915</v>
      </c>
      <c r="Q1127" s="17" t="s">
        <v>2916</v>
      </c>
      <c r="R1127" s="17" t="s">
        <v>3172</v>
      </c>
      <c r="S1127" s="17" t="s">
        <v>79</v>
      </c>
      <c r="T1127" s="17" t="s">
        <v>3761</v>
      </c>
      <c r="U1127" s="17" t="s">
        <v>183</v>
      </c>
      <c r="V1127" s="17" t="s">
        <v>221</v>
      </c>
      <c r="W1127" s="17" t="s">
        <v>4160</v>
      </c>
      <c r="X1127" s="17" t="s">
        <v>4581</v>
      </c>
      <c r="Y1127" s="17" t="s">
        <v>4248</v>
      </c>
      <c r="Z1127" s="17" t="s">
        <v>75</v>
      </c>
      <c r="AA1127" s="17" t="s">
        <v>76</v>
      </c>
      <c r="AB1127" s="17" t="s">
        <v>55</v>
      </c>
      <c r="AC1127" s="17" t="s">
        <v>36</v>
      </c>
      <c r="AD1127" s="17" t="s">
        <v>56</v>
      </c>
      <c r="AE1127" s="17" t="s">
        <v>4008</v>
      </c>
      <c r="AF1127" s="17"/>
      <c r="AG1127" s="17" t="s">
        <v>115</v>
      </c>
      <c r="AH1127" s="17" t="s">
        <v>381</v>
      </c>
      <c r="AI1127" s="17" t="s">
        <v>916</v>
      </c>
      <c r="AJ1127" s="17" t="s">
        <v>917</v>
      </c>
      <c r="AK1127" s="17" t="s">
        <v>193</v>
      </c>
      <c r="AL1127" s="17" t="s">
        <v>478</v>
      </c>
      <c r="AM1127" s="17" t="s">
        <v>148</v>
      </c>
      <c r="AN1127" s="17" t="s">
        <v>388</v>
      </c>
      <c r="AO1127" s="17" t="s">
        <v>161</v>
      </c>
      <c r="AP1127" s="17" t="s">
        <v>187</v>
      </c>
      <c r="AQ1127" s="17"/>
      <c r="AR1127" s="17"/>
      <c r="AS1127" s="17"/>
    </row>
    <row r="1128" spans="1:45" ht="15" customHeight="1" x14ac:dyDescent="0.15">
      <c r="A1128" s="13">
        <v>1127</v>
      </c>
      <c r="B1128" s="69" t="s">
        <v>4580</v>
      </c>
      <c r="C1128" s="67" t="s">
        <v>35</v>
      </c>
      <c r="D1128" s="67" t="s">
        <v>36</v>
      </c>
      <c r="E1128" s="67" t="s">
        <v>36</v>
      </c>
      <c r="F1128" s="67" t="s">
        <v>56</v>
      </c>
      <c r="G1128" s="67" t="s">
        <v>40</v>
      </c>
      <c r="H1128" s="67" t="s">
        <v>120</v>
      </c>
      <c r="I1128" s="67" t="s">
        <v>44</v>
      </c>
      <c r="J1128" s="67" t="s">
        <v>44</v>
      </c>
      <c r="K1128" s="67" t="s">
        <v>37</v>
      </c>
      <c r="L1128" s="67" t="s">
        <v>38</v>
      </c>
      <c r="M1128" s="67" t="s">
        <v>41</v>
      </c>
      <c r="N1128" s="67" t="s">
        <v>37</v>
      </c>
      <c r="O1128" s="67"/>
      <c r="P1128" s="17" t="s">
        <v>915</v>
      </c>
      <c r="Q1128" s="17" t="s">
        <v>2916</v>
      </c>
      <c r="R1128" s="17" t="s">
        <v>3172</v>
      </c>
      <c r="S1128" s="17" t="s">
        <v>79</v>
      </c>
      <c r="T1128" s="17" t="s">
        <v>3761</v>
      </c>
      <c r="U1128" s="17" t="s">
        <v>183</v>
      </c>
      <c r="V1128" s="17" t="s">
        <v>221</v>
      </c>
      <c r="W1128" s="17" t="s">
        <v>4160</v>
      </c>
      <c r="X1128" s="17" t="s">
        <v>3625</v>
      </c>
      <c r="Y1128" s="17" t="s">
        <v>4248</v>
      </c>
      <c r="Z1128" s="17" t="s">
        <v>75</v>
      </c>
      <c r="AA1128" s="17" t="s">
        <v>76</v>
      </c>
      <c r="AB1128" s="17" t="s">
        <v>55</v>
      </c>
      <c r="AC1128" s="17" t="s">
        <v>36</v>
      </c>
      <c r="AD1128" s="17" t="s">
        <v>56</v>
      </c>
      <c r="AE1128" s="17" t="s">
        <v>4008</v>
      </c>
      <c r="AF1128" s="17"/>
      <c r="AG1128" s="17" t="s">
        <v>115</v>
      </c>
      <c r="AH1128" s="17" t="s">
        <v>381</v>
      </c>
      <c r="AI1128" s="17" t="s">
        <v>916</v>
      </c>
      <c r="AJ1128" s="17" t="s">
        <v>917</v>
      </c>
      <c r="AK1128" s="17" t="s">
        <v>193</v>
      </c>
      <c r="AL1128" s="17" t="s">
        <v>478</v>
      </c>
      <c r="AM1128" s="17" t="s">
        <v>148</v>
      </c>
      <c r="AN1128" s="17" t="s">
        <v>388</v>
      </c>
      <c r="AO1128" s="17" t="s">
        <v>161</v>
      </c>
      <c r="AP1128" s="17" t="s">
        <v>187</v>
      </c>
      <c r="AQ1128" s="17"/>
      <c r="AR1128" s="17"/>
      <c r="AS1128" s="17"/>
    </row>
    <row r="1129" spans="1:45" ht="15" customHeight="1" x14ac:dyDescent="0.15">
      <c r="A1129" s="13">
        <v>1128</v>
      </c>
      <c r="B1129" s="69" t="s">
        <v>3783</v>
      </c>
      <c r="C1129" s="67" t="s">
        <v>35</v>
      </c>
      <c r="D1129" s="67" t="s">
        <v>36</v>
      </c>
      <c r="E1129" s="67" t="s">
        <v>36</v>
      </c>
      <c r="F1129" s="67" t="s">
        <v>66</v>
      </c>
      <c r="G1129" s="67" t="s">
        <v>43</v>
      </c>
      <c r="H1129" s="67" t="s">
        <v>38</v>
      </c>
      <c r="I1129" s="67" t="s">
        <v>41</v>
      </c>
      <c r="J1129" s="67" t="s">
        <v>120</v>
      </c>
      <c r="K1129" s="67" t="s">
        <v>41</v>
      </c>
      <c r="L1129" s="67" t="s">
        <v>39</v>
      </c>
      <c r="M1129" s="67" t="s">
        <v>43</v>
      </c>
      <c r="N1129" s="67" t="s">
        <v>39</v>
      </c>
      <c r="O1129" s="67"/>
      <c r="P1129" s="17" t="s">
        <v>424</v>
      </c>
      <c r="Q1129" s="17" t="s">
        <v>693</v>
      </c>
      <c r="R1129" s="17" t="s">
        <v>694</v>
      </c>
      <c r="S1129" s="17" t="s">
        <v>695</v>
      </c>
      <c r="T1129" s="17" t="s">
        <v>696</v>
      </c>
      <c r="U1129" s="17" t="s">
        <v>478</v>
      </c>
      <c r="V1129" s="17" t="s">
        <v>697</v>
      </c>
      <c r="W1129" s="17" t="s">
        <v>4159</v>
      </c>
      <c r="X1129" s="17"/>
      <c r="Y1129" s="17" t="s">
        <v>4323</v>
      </c>
      <c r="Z1129" s="17" t="s">
        <v>96</v>
      </c>
      <c r="AA1129" s="17" t="s">
        <v>76</v>
      </c>
      <c r="AB1129" s="17" t="s">
        <v>126</v>
      </c>
      <c r="AC1129" s="17" t="s">
        <v>36</v>
      </c>
      <c r="AD1129" s="17" t="s">
        <v>66</v>
      </c>
      <c r="AE1129" s="17" t="s">
        <v>4005</v>
      </c>
      <c r="AF1129" s="17"/>
      <c r="AG1129" s="17" t="s">
        <v>3251</v>
      </c>
      <c r="AH1129" s="17" t="s">
        <v>3084</v>
      </c>
      <c r="AI1129" s="17" t="s">
        <v>260</v>
      </c>
      <c r="AJ1129" s="17" t="s">
        <v>376</v>
      </c>
      <c r="AK1129" s="17" t="s">
        <v>498</v>
      </c>
      <c r="AL1129" s="17" t="s">
        <v>877</v>
      </c>
      <c r="AM1129" s="17" t="s">
        <v>363</v>
      </c>
      <c r="AN1129" s="17" t="s">
        <v>362</v>
      </c>
      <c r="AO1129" s="17" t="s">
        <v>698</v>
      </c>
      <c r="AP1129" s="17" t="s">
        <v>3027</v>
      </c>
      <c r="AQ1129" s="17"/>
      <c r="AR1129" s="17"/>
      <c r="AS1129" s="17"/>
    </row>
    <row r="1130" spans="1:45" ht="15" customHeight="1" x14ac:dyDescent="0.15">
      <c r="A1130" s="13">
        <v>1129</v>
      </c>
      <c r="B1130" s="69" t="s">
        <v>4669</v>
      </c>
      <c r="C1130" s="67" t="s">
        <v>35</v>
      </c>
      <c r="D1130" s="67" t="s">
        <v>36</v>
      </c>
      <c r="E1130" s="67" t="s">
        <v>36</v>
      </c>
      <c r="F1130" s="67" t="s">
        <v>56</v>
      </c>
      <c r="G1130" s="67" t="s">
        <v>40</v>
      </c>
      <c r="H1130" s="67" t="s">
        <v>42</v>
      </c>
      <c r="I1130" s="67" t="s">
        <v>67</v>
      </c>
      <c r="J1130" s="67" t="s">
        <v>41</v>
      </c>
      <c r="K1130" s="67" t="s">
        <v>67</v>
      </c>
      <c r="L1130" s="67" t="s">
        <v>87</v>
      </c>
      <c r="M1130" s="67" t="s">
        <v>44</v>
      </c>
      <c r="N1130" s="67" t="s">
        <v>37</v>
      </c>
      <c r="O1130" s="67" t="s">
        <v>45</v>
      </c>
      <c r="P1130" s="17" t="s">
        <v>72</v>
      </c>
      <c r="Q1130" s="17" t="s">
        <v>79</v>
      </c>
      <c r="R1130" s="17" t="s">
        <v>3022</v>
      </c>
      <c r="S1130" s="17" t="s">
        <v>115</v>
      </c>
      <c r="T1130" s="17" t="s">
        <v>154</v>
      </c>
      <c r="U1130" s="17" t="s">
        <v>77</v>
      </c>
      <c r="V1130" s="17" t="s">
        <v>4670</v>
      </c>
      <c r="W1130" s="17"/>
      <c r="X1130" s="17"/>
      <c r="Y1130" s="17" t="s">
        <v>4322</v>
      </c>
      <c r="Z1130" s="17" t="s">
        <v>96</v>
      </c>
      <c r="AA1130" s="17" t="s">
        <v>76</v>
      </c>
      <c r="AB1130" s="17" t="s">
        <v>3962</v>
      </c>
      <c r="AC1130" s="17" t="s">
        <v>56</v>
      </c>
      <c r="AD1130" s="17" t="s">
        <v>56</v>
      </c>
      <c r="AE1130" s="17" t="s">
        <v>4155</v>
      </c>
      <c r="AF1130" s="17"/>
      <c r="AG1130" s="17" t="s">
        <v>131</v>
      </c>
      <c r="AH1130" s="17" t="s">
        <v>95</v>
      </c>
      <c r="AI1130" s="17" t="s">
        <v>156</v>
      </c>
      <c r="AJ1130" s="17" t="s">
        <v>157</v>
      </c>
      <c r="AK1130" s="17" t="s">
        <v>95</v>
      </c>
      <c r="AL1130" s="17" t="s">
        <v>189</v>
      </c>
      <c r="AM1130" s="17" t="s">
        <v>309</v>
      </c>
      <c r="AN1130" s="17" t="s">
        <v>57</v>
      </c>
      <c r="AO1130" s="17" t="s">
        <v>161</v>
      </c>
      <c r="AP1130" s="17" t="s">
        <v>85</v>
      </c>
      <c r="AQ1130" s="17"/>
      <c r="AR1130" s="17"/>
      <c r="AS1130" s="17"/>
    </row>
    <row r="1131" spans="1:45" ht="15" customHeight="1" x14ac:dyDescent="0.15">
      <c r="A1131" s="13">
        <v>1130</v>
      </c>
      <c r="B1131" s="69" t="s">
        <v>3112</v>
      </c>
      <c r="C1131" s="67" t="s">
        <v>35</v>
      </c>
      <c r="D1131" s="67" t="s">
        <v>56</v>
      </c>
      <c r="E1131" s="67" t="s">
        <v>56</v>
      </c>
      <c r="F1131" s="67" t="s">
        <v>36</v>
      </c>
      <c r="G1131" s="67" t="s">
        <v>37</v>
      </c>
      <c r="H1131" s="67" t="s">
        <v>42</v>
      </c>
      <c r="I1131" s="67" t="s">
        <v>43</v>
      </c>
      <c r="J1131" s="67" t="s">
        <v>41</v>
      </c>
      <c r="K1131" s="67" t="s">
        <v>41</v>
      </c>
      <c r="L1131" s="67" t="s">
        <v>39</v>
      </c>
      <c r="M1131" s="67" t="s">
        <v>41</v>
      </c>
      <c r="N1131" s="67" t="s">
        <v>44</v>
      </c>
      <c r="O1131" s="67"/>
      <c r="P1131" s="17" t="s">
        <v>4642</v>
      </c>
      <c r="Q1131" s="17" t="s">
        <v>307</v>
      </c>
      <c r="R1131" s="17" t="s">
        <v>2250</v>
      </c>
      <c r="S1131" s="17" t="s">
        <v>144</v>
      </c>
      <c r="T1131" s="17" t="s">
        <v>996</v>
      </c>
      <c r="U1131" s="17" t="s">
        <v>176</v>
      </c>
      <c r="V1131" s="17" t="s">
        <v>202</v>
      </c>
      <c r="W1131" s="17" t="s">
        <v>4176</v>
      </c>
      <c r="X1131" s="17"/>
      <c r="Y1131" s="17" t="s">
        <v>4259</v>
      </c>
      <c r="Z1131" s="17" t="s">
        <v>53</v>
      </c>
      <c r="AA1131" s="17" t="s">
        <v>76</v>
      </c>
      <c r="AB1131" s="17" t="s">
        <v>3962</v>
      </c>
      <c r="AC1131" s="17" t="s">
        <v>36</v>
      </c>
      <c r="AD1131" s="17" t="s">
        <v>36</v>
      </c>
      <c r="AE1131" s="17" t="s">
        <v>4055</v>
      </c>
      <c r="AF1131" s="17"/>
      <c r="AG1131" s="17" t="s">
        <v>411</v>
      </c>
      <c r="AH1131" s="17" t="s">
        <v>196</v>
      </c>
      <c r="AI1131" s="17" t="s">
        <v>591</v>
      </c>
      <c r="AJ1131" s="17" t="s">
        <v>1688</v>
      </c>
      <c r="AK1131" s="17" t="s">
        <v>101</v>
      </c>
      <c r="AL1131" s="17" t="s">
        <v>3084</v>
      </c>
      <c r="AM1131" s="17" t="s">
        <v>205</v>
      </c>
      <c r="AN1131" s="17" t="s">
        <v>193</v>
      </c>
      <c r="AO1131" s="17" t="s">
        <v>998</v>
      </c>
      <c r="AP1131" s="17" t="s">
        <v>584</v>
      </c>
      <c r="AQ1131" s="17"/>
      <c r="AR1131" s="17"/>
      <c r="AS1131" s="17"/>
    </row>
    <row r="1132" spans="1:45" ht="15" customHeight="1" x14ac:dyDescent="0.15">
      <c r="A1132" s="13">
        <v>1131</v>
      </c>
      <c r="B1132" s="69" t="s">
        <v>2992</v>
      </c>
      <c r="C1132" s="67" t="s">
        <v>35</v>
      </c>
      <c r="D1132" s="67" t="s">
        <v>36</v>
      </c>
      <c r="E1132" s="67" t="s">
        <v>36</v>
      </c>
      <c r="F1132" s="67" t="s">
        <v>36</v>
      </c>
      <c r="G1132" s="67" t="s">
        <v>136</v>
      </c>
      <c r="H1132" s="67" t="s">
        <v>40</v>
      </c>
      <c r="I1132" s="67" t="s">
        <v>44</v>
      </c>
      <c r="J1132" s="67" t="s">
        <v>40</v>
      </c>
      <c r="K1132" s="67" t="s">
        <v>39</v>
      </c>
      <c r="L1132" s="67" t="s">
        <v>41</v>
      </c>
      <c r="M1132" s="67" t="s">
        <v>41</v>
      </c>
      <c r="N1132" s="67" t="s">
        <v>43</v>
      </c>
      <c r="O1132" s="67"/>
      <c r="P1132" s="17" t="s">
        <v>2879</v>
      </c>
      <c r="Q1132" s="17" t="s">
        <v>624</v>
      </c>
      <c r="R1132" s="17" t="s">
        <v>2880</v>
      </c>
      <c r="S1132" s="17" t="s">
        <v>4750</v>
      </c>
      <c r="T1132" s="17" t="s">
        <v>4161</v>
      </c>
      <c r="U1132" s="17" t="s">
        <v>3345</v>
      </c>
      <c r="V1132" s="17" t="s">
        <v>614</v>
      </c>
      <c r="W1132" s="17" t="s">
        <v>4157</v>
      </c>
      <c r="X1132" s="17" t="s">
        <v>3626</v>
      </c>
      <c r="Y1132" s="17" t="s">
        <v>4324</v>
      </c>
      <c r="Z1132" s="17" t="s">
        <v>96</v>
      </c>
      <c r="AA1132" s="17" t="s">
        <v>76</v>
      </c>
      <c r="AB1132" s="17" t="s">
        <v>55</v>
      </c>
      <c r="AC1132" s="17" t="s">
        <v>56</v>
      </c>
      <c r="AD1132" s="17" t="s">
        <v>56</v>
      </c>
      <c r="AE1132" s="17"/>
      <c r="AF1132" s="17"/>
      <c r="AG1132" s="17" t="s">
        <v>330</v>
      </c>
      <c r="AH1132" s="17" t="s">
        <v>625</v>
      </c>
      <c r="AI1132" s="17" t="s">
        <v>79</v>
      </c>
      <c r="AJ1132" s="17" t="s">
        <v>2181</v>
      </c>
      <c r="AK1132" s="17" t="s">
        <v>81</v>
      </c>
      <c r="AL1132" s="17" t="s">
        <v>2993</v>
      </c>
      <c r="AM1132" s="17" t="s">
        <v>79</v>
      </c>
      <c r="AN1132" s="17" t="s">
        <v>842</v>
      </c>
      <c r="AO1132" s="17" t="s">
        <v>336</v>
      </c>
      <c r="AP1132" s="17" t="s">
        <v>349</v>
      </c>
      <c r="AQ1132" s="17"/>
      <c r="AR1132" s="17"/>
      <c r="AS1132" s="17"/>
    </row>
    <row r="1133" spans="1:45" ht="15" customHeight="1" x14ac:dyDescent="0.15">
      <c r="A1133" s="13">
        <v>1132</v>
      </c>
      <c r="B1133" s="69" t="s">
        <v>3929</v>
      </c>
      <c r="C1133" s="67" t="s">
        <v>35</v>
      </c>
      <c r="D1133" s="67" t="s">
        <v>36</v>
      </c>
      <c r="E1133" s="67" t="s">
        <v>36</v>
      </c>
      <c r="F1133" s="67" t="s">
        <v>36</v>
      </c>
      <c r="G1133" s="67" t="s">
        <v>136</v>
      </c>
      <c r="H1133" s="67" t="s">
        <v>40</v>
      </c>
      <c r="I1133" s="67" t="s">
        <v>44</v>
      </c>
      <c r="J1133" s="67" t="s">
        <v>40</v>
      </c>
      <c r="K1133" s="67" t="s">
        <v>39</v>
      </c>
      <c r="L1133" s="67" t="s">
        <v>41</v>
      </c>
      <c r="M1133" s="67" t="s">
        <v>41</v>
      </c>
      <c r="N1133" s="67" t="s">
        <v>43</v>
      </c>
      <c r="O1133" s="67"/>
      <c r="P1133" s="17" t="s">
        <v>2879</v>
      </c>
      <c r="Q1133" s="17" t="s">
        <v>624</v>
      </c>
      <c r="R1133" s="17" t="s">
        <v>2880</v>
      </c>
      <c r="S1133" s="17" t="s">
        <v>4750</v>
      </c>
      <c r="T1133" s="17" t="s">
        <v>4161</v>
      </c>
      <c r="U1133" s="17" t="s">
        <v>3345</v>
      </c>
      <c r="V1133" s="17" t="s">
        <v>614</v>
      </c>
      <c r="W1133" s="17" t="s">
        <v>4164</v>
      </c>
      <c r="X1133" s="17" t="s">
        <v>3930</v>
      </c>
      <c r="Y1133" s="17" t="s">
        <v>4324</v>
      </c>
      <c r="Z1133" s="17" t="s">
        <v>96</v>
      </c>
      <c r="AA1133" s="17" t="s">
        <v>76</v>
      </c>
      <c r="AB1133" s="17" t="s">
        <v>55</v>
      </c>
      <c r="AC1133" s="17" t="s">
        <v>56</v>
      </c>
      <c r="AD1133" s="17" t="s">
        <v>56</v>
      </c>
      <c r="AE1133" s="17" t="s">
        <v>4068</v>
      </c>
      <c r="AF1133" s="17"/>
      <c r="AG1133" s="17" t="s">
        <v>330</v>
      </c>
      <c r="AH1133" s="17" t="s">
        <v>625</v>
      </c>
      <c r="AI1133" s="17" t="s">
        <v>79</v>
      </c>
      <c r="AJ1133" s="17" t="s">
        <v>2181</v>
      </c>
      <c r="AK1133" s="17" t="s">
        <v>81</v>
      </c>
      <c r="AL1133" s="17" t="s">
        <v>2993</v>
      </c>
      <c r="AM1133" s="17" t="s">
        <v>79</v>
      </c>
      <c r="AN1133" s="17" t="s">
        <v>842</v>
      </c>
      <c r="AO1133" s="17" t="s">
        <v>336</v>
      </c>
      <c r="AP1133" s="17" t="s">
        <v>349</v>
      </c>
      <c r="AQ1133" s="17"/>
      <c r="AR1133" s="17"/>
      <c r="AS1133" s="17"/>
    </row>
    <row r="1134" spans="1:45" ht="15" customHeight="1" x14ac:dyDescent="0.15">
      <c r="A1134" s="13">
        <v>1133</v>
      </c>
      <c r="B1134" s="69" t="s">
        <v>4325</v>
      </c>
      <c r="C1134" s="67" t="s">
        <v>35</v>
      </c>
      <c r="D1134" s="67" t="s">
        <v>36</v>
      </c>
      <c r="E1134" s="67" t="s">
        <v>36</v>
      </c>
      <c r="F1134" s="67" t="s">
        <v>36</v>
      </c>
      <c r="G1134" s="67" t="s">
        <v>136</v>
      </c>
      <c r="H1134" s="67" t="s">
        <v>40</v>
      </c>
      <c r="I1134" s="67" t="s">
        <v>44</v>
      </c>
      <c r="J1134" s="67" t="s">
        <v>40</v>
      </c>
      <c r="K1134" s="67" t="s">
        <v>39</v>
      </c>
      <c r="L1134" s="67" t="s">
        <v>41</v>
      </c>
      <c r="M1134" s="67" t="s">
        <v>41</v>
      </c>
      <c r="N1134" s="67" t="s">
        <v>43</v>
      </c>
      <c r="O1134" s="67"/>
      <c r="P1134" s="17" t="s">
        <v>2879</v>
      </c>
      <c r="Q1134" s="17" t="s">
        <v>624</v>
      </c>
      <c r="R1134" s="17" t="s">
        <v>2880</v>
      </c>
      <c r="S1134" s="17" t="s">
        <v>4750</v>
      </c>
      <c r="T1134" s="17" t="s">
        <v>4161</v>
      </c>
      <c r="U1134" s="17" t="s">
        <v>3345</v>
      </c>
      <c r="V1134" s="17" t="s">
        <v>614</v>
      </c>
      <c r="W1134" s="17" t="s">
        <v>4160</v>
      </c>
      <c r="X1134" s="17" t="s">
        <v>4326</v>
      </c>
      <c r="Y1134" s="17" t="s">
        <v>4324</v>
      </c>
      <c r="Z1134" s="17" t="s">
        <v>96</v>
      </c>
      <c r="AA1134" s="17" t="s">
        <v>76</v>
      </c>
      <c r="AB1134" s="17" t="s">
        <v>55</v>
      </c>
      <c r="AC1134" s="17" t="s">
        <v>36</v>
      </c>
      <c r="AD1134" s="17" t="s">
        <v>56</v>
      </c>
      <c r="AE1134" s="17" t="s">
        <v>4070</v>
      </c>
      <c r="AF1134" s="17"/>
      <c r="AG1134" s="17" t="s">
        <v>330</v>
      </c>
      <c r="AH1134" s="17" t="s">
        <v>625</v>
      </c>
      <c r="AI1134" s="17" t="s">
        <v>79</v>
      </c>
      <c r="AJ1134" s="17" t="s">
        <v>2181</v>
      </c>
      <c r="AK1134" s="17" t="s">
        <v>81</v>
      </c>
      <c r="AL1134" s="17" t="s">
        <v>2993</v>
      </c>
      <c r="AM1134" s="17" t="s">
        <v>79</v>
      </c>
      <c r="AN1134" s="17" t="s">
        <v>842</v>
      </c>
      <c r="AO1134" s="17" t="s">
        <v>336</v>
      </c>
      <c r="AP1134" s="17" t="s">
        <v>349</v>
      </c>
      <c r="AQ1134" s="17"/>
      <c r="AR1134" s="17"/>
      <c r="AS1134" s="17"/>
    </row>
    <row r="1135" spans="1:45" ht="15" customHeight="1" x14ac:dyDescent="0.15">
      <c r="A1135" s="13">
        <v>1134</v>
      </c>
      <c r="B1135" s="69" t="s">
        <v>3388</v>
      </c>
      <c r="C1135" s="67" t="s">
        <v>35</v>
      </c>
      <c r="D1135" s="67" t="s">
        <v>36</v>
      </c>
      <c r="E1135" s="67" t="s">
        <v>36</v>
      </c>
      <c r="F1135" s="67" t="s">
        <v>36</v>
      </c>
      <c r="G1135" s="67" t="s">
        <v>44</v>
      </c>
      <c r="H1135" s="67" t="s">
        <v>43</v>
      </c>
      <c r="I1135" s="67" t="s">
        <v>67</v>
      </c>
      <c r="J1135" s="67" t="s">
        <v>44</v>
      </c>
      <c r="K1135" s="67" t="s">
        <v>41</v>
      </c>
      <c r="L1135" s="67" t="s">
        <v>41</v>
      </c>
      <c r="M1135" s="67" t="s">
        <v>68</v>
      </c>
      <c r="N1135" s="67" t="s">
        <v>39</v>
      </c>
      <c r="O1135" s="67"/>
      <c r="P1135" s="17" t="s">
        <v>3389</v>
      </c>
      <c r="Q1135" s="17" t="s">
        <v>4641</v>
      </c>
      <c r="R1135" s="17" t="s">
        <v>3151</v>
      </c>
      <c r="S1135" s="17" t="s">
        <v>287</v>
      </c>
      <c r="T1135" s="17" t="s">
        <v>1878</v>
      </c>
      <c r="U1135" s="17" t="s">
        <v>3022</v>
      </c>
      <c r="V1135" s="17" t="s">
        <v>897</v>
      </c>
      <c r="W1135" s="17"/>
      <c r="X1135" s="17" t="s">
        <v>3627</v>
      </c>
      <c r="Y1135" s="17" t="s">
        <v>4288</v>
      </c>
      <c r="Z1135" s="17" t="s">
        <v>75</v>
      </c>
      <c r="AA1135" s="17" t="s">
        <v>54</v>
      </c>
      <c r="AB1135" s="17" t="s">
        <v>126</v>
      </c>
      <c r="AC1135" s="17" t="s">
        <v>56</v>
      </c>
      <c r="AD1135" s="17" t="s">
        <v>36</v>
      </c>
      <c r="AE1135" s="17" t="s">
        <v>4003</v>
      </c>
      <c r="AF1135" s="17"/>
      <c r="AG1135" s="17" t="s">
        <v>193</v>
      </c>
      <c r="AH1135" s="17" t="s">
        <v>196</v>
      </c>
      <c r="AI1135" s="17" t="s">
        <v>438</v>
      </c>
      <c r="AJ1135" s="17" t="s">
        <v>1740</v>
      </c>
      <c r="AK1135" s="17" t="s">
        <v>77</v>
      </c>
      <c r="AL1135" s="17" t="s">
        <v>80</v>
      </c>
      <c r="AM1135" s="17" t="s">
        <v>4251</v>
      </c>
      <c r="AN1135" s="17" t="s">
        <v>900</v>
      </c>
      <c r="AO1135" s="17" t="s">
        <v>295</v>
      </c>
      <c r="AP1135" s="17" t="s">
        <v>85</v>
      </c>
      <c r="AQ1135" s="17"/>
      <c r="AR1135" s="17"/>
      <c r="AS1135" s="17"/>
    </row>
    <row r="1136" spans="1:45" ht="15" customHeight="1" x14ac:dyDescent="0.15">
      <c r="A1136" s="13">
        <v>1135</v>
      </c>
      <c r="B1136" s="69" t="s">
        <v>3990</v>
      </c>
      <c r="C1136" s="67" t="s">
        <v>35</v>
      </c>
      <c r="D1136" s="67" t="s">
        <v>36</v>
      </c>
      <c r="E1136" s="67" t="s">
        <v>36</v>
      </c>
      <c r="F1136" s="67" t="s">
        <v>56</v>
      </c>
      <c r="G1136" s="67" t="s">
        <v>40</v>
      </c>
      <c r="H1136" s="67" t="s">
        <v>41</v>
      </c>
      <c r="I1136" s="67" t="s">
        <v>67</v>
      </c>
      <c r="J1136" s="67" t="s">
        <v>44</v>
      </c>
      <c r="K1136" s="67" t="s">
        <v>42</v>
      </c>
      <c r="L1136" s="67" t="s">
        <v>68</v>
      </c>
      <c r="M1136" s="67" t="s">
        <v>42</v>
      </c>
      <c r="N1136" s="67" t="s">
        <v>37</v>
      </c>
      <c r="O1136" s="67" t="s">
        <v>45</v>
      </c>
      <c r="P1136" s="17" t="s">
        <v>351</v>
      </c>
      <c r="Q1136" s="17" t="s">
        <v>72</v>
      </c>
      <c r="R1136" s="17" t="s">
        <v>4582</v>
      </c>
      <c r="S1136" s="17" t="s">
        <v>79</v>
      </c>
      <c r="T1136" s="17" t="s">
        <v>3200</v>
      </c>
      <c r="U1136" s="17" t="s">
        <v>3814</v>
      </c>
      <c r="V1136" s="17" t="s">
        <v>2485</v>
      </c>
      <c r="W1136" s="17"/>
      <c r="X1136" s="17"/>
      <c r="Y1136" s="17" t="s">
        <v>4231</v>
      </c>
      <c r="Z1136" s="17" t="s">
        <v>75</v>
      </c>
      <c r="AA1136" s="17" t="s">
        <v>76</v>
      </c>
      <c r="AB1136" s="17" t="s">
        <v>126</v>
      </c>
      <c r="AC1136" s="17" t="s">
        <v>36</v>
      </c>
      <c r="AD1136" s="17" t="s">
        <v>56</v>
      </c>
      <c r="AE1136" s="17" t="s">
        <v>4044</v>
      </c>
      <c r="AF1136" s="17"/>
      <c r="AG1136" s="17" t="s">
        <v>115</v>
      </c>
      <c r="AH1136" s="17" t="s">
        <v>154</v>
      </c>
      <c r="AI1136" s="17" t="s">
        <v>202</v>
      </c>
      <c r="AJ1136" s="17" t="s">
        <v>80</v>
      </c>
      <c r="AK1136" s="17" t="s">
        <v>308</v>
      </c>
      <c r="AL1136" s="17" t="s">
        <v>4640</v>
      </c>
      <c r="AM1136" s="17" t="s">
        <v>83</v>
      </c>
      <c r="AN1136" s="17" t="s">
        <v>408</v>
      </c>
      <c r="AO1136" s="17" t="s">
        <v>161</v>
      </c>
      <c r="AP1136" s="17" t="s">
        <v>1859</v>
      </c>
      <c r="AQ1136" s="17"/>
      <c r="AR1136" s="17"/>
      <c r="AS1136" s="17"/>
    </row>
    <row r="1137" spans="1:45" ht="15" customHeight="1" x14ac:dyDescent="0.15">
      <c r="A1137" s="13">
        <v>1136</v>
      </c>
      <c r="B1137" s="69" t="s">
        <v>5356</v>
      </c>
      <c r="C1137" s="67" t="s">
        <v>35</v>
      </c>
      <c r="D1137" s="67" t="s">
        <v>36</v>
      </c>
      <c r="E1137" s="67" t="s">
        <v>56</v>
      </c>
      <c r="F1137" s="67" t="s">
        <v>56</v>
      </c>
      <c r="G1137" s="67" t="s">
        <v>38</v>
      </c>
      <c r="H1137" s="67" t="s">
        <v>43</v>
      </c>
      <c r="I1137" s="67" t="s">
        <v>200</v>
      </c>
      <c r="J1137" s="67" t="s">
        <v>136</v>
      </c>
      <c r="K1137" s="67" t="s">
        <v>39</v>
      </c>
      <c r="L1137" s="67" t="s">
        <v>39</v>
      </c>
      <c r="M1137" s="67" t="s">
        <v>42</v>
      </c>
      <c r="N1137" s="67" t="s">
        <v>200</v>
      </c>
      <c r="O1137" s="67"/>
      <c r="P1137" s="17" t="s">
        <v>615</v>
      </c>
      <c r="Q1137" s="17" t="s">
        <v>410</v>
      </c>
      <c r="R1137" s="17" t="s">
        <v>333</v>
      </c>
      <c r="S1137" s="17" t="s">
        <v>415</v>
      </c>
      <c r="T1137" s="17" t="s">
        <v>772</v>
      </c>
      <c r="U1137" s="17" t="s">
        <v>2287</v>
      </c>
      <c r="V1137" s="17" t="s">
        <v>461</v>
      </c>
      <c r="W1137" s="17" t="s">
        <v>4160</v>
      </c>
      <c r="X1137" s="17" t="s">
        <v>4795</v>
      </c>
      <c r="Y1137" s="17" t="s">
        <v>4273</v>
      </c>
      <c r="Z1137" s="17" t="s">
        <v>249</v>
      </c>
      <c r="AA1137" s="17" t="s">
        <v>76</v>
      </c>
      <c r="AB1137" s="17" t="s">
        <v>55</v>
      </c>
      <c r="AC1137" s="17" t="s">
        <v>36</v>
      </c>
      <c r="AD1137" s="17" t="s">
        <v>36</v>
      </c>
      <c r="AE1137" s="17" t="s">
        <v>4796</v>
      </c>
      <c r="AF1137" s="17"/>
      <c r="AG1137" s="17" t="s">
        <v>260</v>
      </c>
      <c r="AH1137" s="17" t="s">
        <v>3256</v>
      </c>
      <c r="AI1137" s="17" t="s">
        <v>3664</v>
      </c>
      <c r="AJ1137" s="17" t="s">
        <v>364</v>
      </c>
      <c r="AK1137" s="17" t="s">
        <v>2288</v>
      </c>
      <c r="AL1137" s="17" t="s">
        <v>591</v>
      </c>
      <c r="AM1137" s="17" t="s">
        <v>1053</v>
      </c>
      <c r="AN1137" s="17" t="s">
        <v>1082</v>
      </c>
      <c r="AO1137" s="17" t="s">
        <v>621</v>
      </c>
      <c r="AP1137" s="17" t="s">
        <v>1166</v>
      </c>
      <c r="AQ1137" s="17"/>
      <c r="AR1137" s="17"/>
      <c r="AS1137" s="17"/>
    </row>
    <row r="1138" spans="1:45" ht="15" customHeight="1" x14ac:dyDescent="0.15">
      <c r="A1138" s="13">
        <v>1137</v>
      </c>
      <c r="B1138" s="69" t="s">
        <v>5357</v>
      </c>
      <c r="C1138" s="67" t="s">
        <v>5358</v>
      </c>
      <c r="D1138" s="67" t="s">
        <v>36</v>
      </c>
      <c r="E1138" s="67" t="s">
        <v>56</v>
      </c>
      <c r="F1138" s="67" t="s">
        <v>56</v>
      </c>
      <c r="G1138" s="67" t="s">
        <v>38</v>
      </c>
      <c r="H1138" s="67" t="s">
        <v>43</v>
      </c>
      <c r="I1138" s="67" t="s">
        <v>200</v>
      </c>
      <c r="J1138" s="67" t="s">
        <v>136</v>
      </c>
      <c r="K1138" s="67" t="s">
        <v>39</v>
      </c>
      <c r="L1138" s="67" t="s">
        <v>39</v>
      </c>
      <c r="M1138" s="67" t="s">
        <v>42</v>
      </c>
      <c r="N1138" s="67" t="s">
        <v>200</v>
      </c>
      <c r="O1138" s="67"/>
      <c r="P1138" s="17" t="s">
        <v>615</v>
      </c>
      <c r="Q1138" s="17" t="s">
        <v>410</v>
      </c>
      <c r="R1138" s="17" t="s">
        <v>333</v>
      </c>
      <c r="S1138" s="17" t="s">
        <v>415</v>
      </c>
      <c r="T1138" s="17" t="s">
        <v>772</v>
      </c>
      <c r="U1138" s="17" t="s">
        <v>2287</v>
      </c>
      <c r="V1138" s="17" t="s">
        <v>461</v>
      </c>
      <c r="W1138" s="17" t="s">
        <v>4160</v>
      </c>
      <c r="X1138" s="17" t="s">
        <v>5359</v>
      </c>
      <c r="Y1138" s="17" t="s">
        <v>4273</v>
      </c>
      <c r="Z1138" s="17" t="s">
        <v>249</v>
      </c>
      <c r="AA1138" s="17" t="s">
        <v>76</v>
      </c>
      <c r="AB1138" s="17" t="s">
        <v>55</v>
      </c>
      <c r="AC1138" s="17" t="s">
        <v>36</v>
      </c>
      <c r="AD1138" s="17" t="s">
        <v>36</v>
      </c>
      <c r="AE1138" s="17" t="s">
        <v>4796</v>
      </c>
      <c r="AF1138" s="17"/>
      <c r="AG1138" s="17" t="s">
        <v>260</v>
      </c>
      <c r="AH1138" s="17" t="s">
        <v>3256</v>
      </c>
      <c r="AI1138" s="17" t="s">
        <v>3664</v>
      </c>
      <c r="AJ1138" s="17" t="s">
        <v>364</v>
      </c>
      <c r="AK1138" s="17" t="s">
        <v>2288</v>
      </c>
      <c r="AL1138" s="17" t="s">
        <v>591</v>
      </c>
      <c r="AM1138" s="17" t="s">
        <v>1053</v>
      </c>
      <c r="AN1138" s="17" t="s">
        <v>1082</v>
      </c>
      <c r="AO1138" s="17" t="s">
        <v>621</v>
      </c>
      <c r="AP1138" s="17" t="s">
        <v>1166</v>
      </c>
      <c r="AQ1138" s="17"/>
      <c r="AR1138" s="17"/>
      <c r="AS1138" s="17"/>
    </row>
    <row r="1139" spans="1:45" ht="15" customHeight="1" x14ac:dyDescent="0.15">
      <c r="A1139" s="13">
        <v>1138</v>
      </c>
      <c r="B1139" s="69" t="s">
        <v>1902</v>
      </c>
      <c r="C1139" s="67" t="s">
        <v>35</v>
      </c>
      <c r="D1139" s="67" t="s">
        <v>36</v>
      </c>
      <c r="E1139" s="67" t="s">
        <v>36</v>
      </c>
      <c r="F1139" s="67" t="s">
        <v>56</v>
      </c>
      <c r="G1139" s="67" t="s">
        <v>67</v>
      </c>
      <c r="H1139" s="67" t="s">
        <v>68</v>
      </c>
      <c r="I1139" s="67" t="s">
        <v>120</v>
      </c>
      <c r="J1139" s="67" t="s">
        <v>43</v>
      </c>
      <c r="K1139" s="67" t="s">
        <v>44</v>
      </c>
      <c r="L1139" s="67" t="s">
        <v>43</v>
      </c>
      <c r="M1139" s="67" t="s">
        <v>43</v>
      </c>
      <c r="N1139" s="67" t="s">
        <v>136</v>
      </c>
      <c r="O1139" s="67"/>
      <c r="P1139" s="17" t="s">
        <v>651</v>
      </c>
      <c r="Q1139" s="17" t="s">
        <v>3022</v>
      </c>
      <c r="R1139" s="17" t="s">
        <v>652</v>
      </c>
      <c r="S1139" s="17" t="s">
        <v>77</v>
      </c>
      <c r="T1139" s="17" t="s">
        <v>80</v>
      </c>
      <c r="U1139" s="17" t="s">
        <v>963</v>
      </c>
      <c r="V1139" s="17" t="s">
        <v>168</v>
      </c>
      <c r="W1139" s="17"/>
      <c r="X1139" s="17"/>
      <c r="Y1139" s="17" t="s">
        <v>4260</v>
      </c>
      <c r="Z1139" s="17" t="s">
        <v>53</v>
      </c>
      <c r="AA1139" s="17" t="s">
        <v>142</v>
      </c>
      <c r="AB1139" s="17" t="s">
        <v>55</v>
      </c>
      <c r="AC1139" s="17" t="s">
        <v>56</v>
      </c>
      <c r="AD1139" s="17" t="s">
        <v>36</v>
      </c>
      <c r="AE1139" s="17" t="s">
        <v>4069</v>
      </c>
      <c r="AF1139" s="17"/>
      <c r="AG1139" s="17" t="s">
        <v>95</v>
      </c>
      <c r="AH1139" s="17" t="s">
        <v>189</v>
      </c>
      <c r="AI1139" s="17" t="s">
        <v>171</v>
      </c>
      <c r="AJ1139" s="17" t="s">
        <v>168</v>
      </c>
      <c r="AK1139" s="17" t="s">
        <v>1903</v>
      </c>
      <c r="AL1139" s="17" t="s">
        <v>101</v>
      </c>
      <c r="AM1139" s="17" t="s">
        <v>339</v>
      </c>
      <c r="AN1139" s="17" t="s">
        <v>338</v>
      </c>
      <c r="AO1139" s="17" t="s">
        <v>85</v>
      </c>
      <c r="AP1139" s="17" t="s">
        <v>2362</v>
      </c>
      <c r="AQ1139" s="17"/>
      <c r="AR1139" s="17"/>
      <c r="AS1139" s="17"/>
    </row>
    <row r="1140" spans="1:45" ht="15" customHeight="1" x14ac:dyDescent="0.15">
      <c r="A1140" s="13">
        <v>1139</v>
      </c>
      <c r="B1140" s="69" t="s">
        <v>919</v>
      </c>
      <c r="C1140" s="67" t="s">
        <v>35</v>
      </c>
      <c r="D1140" s="67" t="s">
        <v>36</v>
      </c>
      <c r="E1140" s="67" t="s">
        <v>36</v>
      </c>
      <c r="F1140" s="67" t="s">
        <v>56</v>
      </c>
      <c r="G1140" s="67" t="s">
        <v>40</v>
      </c>
      <c r="H1140" s="67" t="s">
        <v>42</v>
      </c>
      <c r="I1140" s="67" t="s">
        <v>41</v>
      </c>
      <c r="J1140" s="67" t="s">
        <v>68</v>
      </c>
      <c r="K1140" s="67" t="s">
        <v>67</v>
      </c>
      <c r="L1140" s="67" t="s">
        <v>87</v>
      </c>
      <c r="M1140" s="67" t="s">
        <v>43</v>
      </c>
      <c r="N1140" s="67" t="s">
        <v>67</v>
      </c>
      <c r="O1140" s="67" t="s">
        <v>45</v>
      </c>
      <c r="P1140" s="17" t="s">
        <v>72</v>
      </c>
      <c r="Q1140" s="17" t="s">
        <v>79</v>
      </c>
      <c r="R1140" s="17" t="s">
        <v>3200</v>
      </c>
      <c r="S1140" s="17" t="s">
        <v>115</v>
      </c>
      <c r="T1140" s="17" t="s">
        <v>154</v>
      </c>
      <c r="U1140" s="17" t="s">
        <v>202</v>
      </c>
      <c r="V1140" s="17" t="s">
        <v>80</v>
      </c>
      <c r="W1140" s="17"/>
      <c r="X1140" s="17" t="s">
        <v>3469</v>
      </c>
      <c r="Y1140" s="17" t="s">
        <v>4250</v>
      </c>
      <c r="Z1140" s="17" t="s">
        <v>53</v>
      </c>
      <c r="AA1140" s="17" t="s">
        <v>76</v>
      </c>
      <c r="AB1140" s="17" t="s">
        <v>55</v>
      </c>
      <c r="AC1140" s="17" t="s">
        <v>56</v>
      </c>
      <c r="AD1140" s="17" t="s">
        <v>56</v>
      </c>
      <c r="AE1140" s="17"/>
      <c r="AF1140" s="17"/>
      <c r="AG1140" s="17" t="s">
        <v>131</v>
      </c>
      <c r="AH1140" s="17" t="s">
        <v>95</v>
      </c>
      <c r="AI1140" s="17" t="s">
        <v>156</v>
      </c>
      <c r="AJ1140" s="17" t="s">
        <v>157</v>
      </c>
      <c r="AK1140" s="17" t="s">
        <v>205</v>
      </c>
      <c r="AL1140" s="17" t="s">
        <v>94</v>
      </c>
      <c r="AM1140" s="17" t="s">
        <v>171</v>
      </c>
      <c r="AN1140" s="17" t="s">
        <v>95</v>
      </c>
      <c r="AO1140" s="17" t="s">
        <v>161</v>
      </c>
      <c r="AP1140" s="17" t="s">
        <v>209</v>
      </c>
      <c r="AQ1140" s="17"/>
      <c r="AR1140" s="17"/>
      <c r="AS1140" s="17"/>
    </row>
    <row r="1141" spans="1:45" ht="15" customHeight="1" x14ac:dyDescent="0.15">
      <c r="A1141" s="13">
        <v>1140</v>
      </c>
      <c r="B1141" s="69" t="s">
        <v>3842</v>
      </c>
      <c r="C1141" s="67" t="s">
        <v>35</v>
      </c>
      <c r="D1141" s="67" t="s">
        <v>36</v>
      </c>
      <c r="E1141" s="67" t="s">
        <v>36</v>
      </c>
      <c r="F1141" s="67" t="s">
        <v>36</v>
      </c>
      <c r="G1141" s="67" t="s">
        <v>40</v>
      </c>
      <c r="H1141" s="67" t="s">
        <v>42</v>
      </c>
      <c r="I1141" s="67" t="s">
        <v>41</v>
      </c>
      <c r="J1141" s="67" t="s">
        <v>68</v>
      </c>
      <c r="K1141" s="67" t="s">
        <v>67</v>
      </c>
      <c r="L1141" s="67" t="s">
        <v>87</v>
      </c>
      <c r="M1141" s="67" t="s">
        <v>43</v>
      </c>
      <c r="N1141" s="67" t="s">
        <v>67</v>
      </c>
      <c r="O1141" s="67" t="s">
        <v>45</v>
      </c>
      <c r="P1141" s="17" t="s">
        <v>72</v>
      </c>
      <c r="Q1141" s="17" t="s">
        <v>79</v>
      </c>
      <c r="R1141" s="17" t="s">
        <v>3200</v>
      </c>
      <c r="S1141" s="17" t="s">
        <v>115</v>
      </c>
      <c r="T1141" s="17" t="s">
        <v>154</v>
      </c>
      <c r="U1141" s="17" t="s">
        <v>202</v>
      </c>
      <c r="V1141" s="17" t="s">
        <v>80</v>
      </c>
      <c r="W1141" s="17" t="s">
        <v>4160</v>
      </c>
      <c r="X1141" s="17" t="s">
        <v>3843</v>
      </c>
      <c r="Y1141" s="17" t="s">
        <v>4286</v>
      </c>
      <c r="Z1141" s="17" t="s">
        <v>53</v>
      </c>
      <c r="AA1141" s="17" t="s">
        <v>76</v>
      </c>
      <c r="AB1141" s="17" t="s">
        <v>55</v>
      </c>
      <c r="AC1141" s="17" t="s">
        <v>56</v>
      </c>
      <c r="AD1141" s="17" t="s">
        <v>56</v>
      </c>
      <c r="AE1141" s="17" t="s">
        <v>4070</v>
      </c>
      <c r="AF1141" s="17"/>
      <c r="AG1141" s="17" t="s">
        <v>131</v>
      </c>
      <c r="AH1141" s="17" t="s">
        <v>95</v>
      </c>
      <c r="AI1141" s="17" t="s">
        <v>156</v>
      </c>
      <c r="AJ1141" s="17" t="s">
        <v>157</v>
      </c>
      <c r="AK1141" s="17" t="s">
        <v>205</v>
      </c>
      <c r="AL1141" s="17" t="s">
        <v>94</v>
      </c>
      <c r="AM1141" s="17" t="s">
        <v>171</v>
      </c>
      <c r="AN1141" s="17" t="s">
        <v>95</v>
      </c>
      <c r="AO1141" s="17" t="s">
        <v>161</v>
      </c>
      <c r="AP1141" s="17" t="s">
        <v>209</v>
      </c>
      <c r="AQ1141" s="17"/>
      <c r="AR1141" s="17"/>
      <c r="AS1141" s="17"/>
    </row>
    <row r="1142" spans="1:45" ht="15" customHeight="1" x14ac:dyDescent="0.15">
      <c r="A1142" s="13">
        <v>1141</v>
      </c>
      <c r="B1142" s="69" t="s">
        <v>2994</v>
      </c>
      <c r="C1142" s="67" t="s">
        <v>35</v>
      </c>
      <c r="D1142" s="67" t="s">
        <v>36</v>
      </c>
      <c r="E1142" s="67" t="s">
        <v>36</v>
      </c>
      <c r="F1142" s="67" t="s">
        <v>36</v>
      </c>
      <c r="G1142" s="67" t="s">
        <v>37</v>
      </c>
      <c r="H1142" s="67" t="s">
        <v>120</v>
      </c>
      <c r="I1142" s="67" t="s">
        <v>43</v>
      </c>
      <c r="J1142" s="67" t="s">
        <v>39</v>
      </c>
      <c r="K1142" s="67" t="s">
        <v>200</v>
      </c>
      <c r="L1142" s="67" t="s">
        <v>39</v>
      </c>
      <c r="M1142" s="67" t="s">
        <v>120</v>
      </c>
      <c r="N1142" s="67" t="s">
        <v>43</v>
      </c>
      <c r="O1142" s="67"/>
      <c r="P1142" s="17" t="s">
        <v>3438</v>
      </c>
      <c r="Q1142" s="17" t="s">
        <v>57</v>
      </c>
      <c r="R1142" s="17" t="s">
        <v>4503</v>
      </c>
      <c r="S1142" s="17" t="s">
        <v>144</v>
      </c>
      <c r="T1142" s="17" t="s">
        <v>145</v>
      </c>
      <c r="U1142" s="17" t="s">
        <v>563</v>
      </c>
      <c r="V1142" s="17" t="s">
        <v>769</v>
      </c>
      <c r="W1142" s="17" t="s">
        <v>4157</v>
      </c>
      <c r="X1142" s="17" t="s">
        <v>3628</v>
      </c>
      <c r="Y1142" s="17" t="s">
        <v>4267</v>
      </c>
      <c r="Z1142" s="17" t="s">
        <v>96</v>
      </c>
      <c r="AA1142" s="17" t="s">
        <v>142</v>
      </c>
      <c r="AB1142" s="17" t="s">
        <v>55</v>
      </c>
      <c r="AC1142" s="17" t="s">
        <v>56</v>
      </c>
      <c r="AD1142" s="17" t="s">
        <v>56</v>
      </c>
      <c r="AE1142" s="17" t="s">
        <v>4071</v>
      </c>
      <c r="AF1142" s="17"/>
      <c r="AG1142" s="17" t="s">
        <v>411</v>
      </c>
      <c r="AH1142" s="17" t="s">
        <v>689</v>
      </c>
      <c r="AI1142" s="17" t="s">
        <v>690</v>
      </c>
      <c r="AJ1142" s="17" t="s">
        <v>376</v>
      </c>
      <c r="AK1142" s="17" t="s">
        <v>1215</v>
      </c>
      <c r="AL1142" s="17" t="s">
        <v>1216</v>
      </c>
      <c r="AM1142" s="17" t="s">
        <v>376</v>
      </c>
      <c r="AN1142" s="17" t="s">
        <v>168</v>
      </c>
      <c r="AO1142" s="17" t="s">
        <v>64</v>
      </c>
      <c r="AP1142" s="17" t="s">
        <v>1047</v>
      </c>
      <c r="AQ1142" s="17"/>
      <c r="AR1142" s="17"/>
      <c r="AS1142" s="17"/>
    </row>
    <row r="1143" spans="1:45" ht="15" customHeight="1" x14ac:dyDescent="0.15">
      <c r="A1143" s="13">
        <v>1142</v>
      </c>
      <c r="B1143" s="69" t="s">
        <v>3211</v>
      </c>
      <c r="C1143" s="67" t="s">
        <v>35</v>
      </c>
      <c r="D1143" s="67" t="s">
        <v>36</v>
      </c>
      <c r="E1143" s="67" t="s">
        <v>56</v>
      </c>
      <c r="F1143" s="67" t="s">
        <v>66</v>
      </c>
      <c r="G1143" s="67" t="s">
        <v>43</v>
      </c>
      <c r="H1143" s="67" t="s">
        <v>43</v>
      </c>
      <c r="I1143" s="67" t="s">
        <v>40</v>
      </c>
      <c r="J1143" s="67" t="s">
        <v>44</v>
      </c>
      <c r="K1143" s="67" t="s">
        <v>42</v>
      </c>
      <c r="L1143" s="67" t="s">
        <v>136</v>
      </c>
      <c r="M1143" s="67" t="s">
        <v>44</v>
      </c>
      <c r="N1143" s="67" t="s">
        <v>40</v>
      </c>
      <c r="O1143" s="67"/>
      <c r="P1143" s="17" t="s">
        <v>433</v>
      </c>
      <c r="Q1143" s="17" t="s">
        <v>434</v>
      </c>
      <c r="R1143" s="17" t="s">
        <v>435</v>
      </c>
      <c r="S1143" s="17" t="s">
        <v>436</v>
      </c>
      <c r="T1143" s="17" t="s">
        <v>437</v>
      </c>
      <c r="U1143" s="17" t="s">
        <v>4657</v>
      </c>
      <c r="V1143" s="17" t="s">
        <v>174</v>
      </c>
      <c r="W1143" s="17"/>
      <c r="X1143" s="17"/>
      <c r="Y1143" s="17" t="s">
        <v>4241</v>
      </c>
      <c r="Z1143" s="17" t="s">
        <v>191</v>
      </c>
      <c r="AA1143" s="17" t="s">
        <v>142</v>
      </c>
      <c r="AB1143" s="17" t="s">
        <v>55</v>
      </c>
      <c r="AC1143" s="17" t="s">
        <v>36</v>
      </c>
      <c r="AD1143" s="17" t="s">
        <v>56</v>
      </c>
      <c r="AE1143" s="17" t="s">
        <v>4072</v>
      </c>
      <c r="AF1143" s="17"/>
      <c r="AG1143" s="17" t="s">
        <v>438</v>
      </c>
      <c r="AH1143" s="17" t="s">
        <v>439</v>
      </c>
      <c r="AI1143" s="17" t="s">
        <v>403</v>
      </c>
      <c r="AJ1143" s="17" t="s">
        <v>440</v>
      </c>
      <c r="AK1143" s="17" t="s">
        <v>79</v>
      </c>
      <c r="AL1143" s="17" t="s">
        <v>441</v>
      </c>
      <c r="AM1143" s="17" t="s">
        <v>175</v>
      </c>
      <c r="AN1143" s="17" t="s">
        <v>79</v>
      </c>
      <c r="AO1143" s="17" t="s">
        <v>442</v>
      </c>
      <c r="AP1143" s="17" t="s">
        <v>161</v>
      </c>
      <c r="AQ1143" s="17"/>
      <c r="AR1143" s="17"/>
      <c r="AS1143" s="17"/>
    </row>
    <row r="1144" spans="1:45" ht="15" customHeight="1" x14ac:dyDescent="0.15">
      <c r="A1144" s="13">
        <v>1143</v>
      </c>
      <c r="B1144" s="69" t="s">
        <v>4583</v>
      </c>
      <c r="C1144" s="67" t="s">
        <v>35</v>
      </c>
      <c r="D1144" s="67" t="s">
        <v>36</v>
      </c>
      <c r="E1144" s="67" t="s">
        <v>36</v>
      </c>
      <c r="F1144" s="67" t="s">
        <v>56</v>
      </c>
      <c r="G1144" s="67" t="s">
        <v>40</v>
      </c>
      <c r="H1144" s="67" t="s">
        <v>41</v>
      </c>
      <c r="I1144" s="67" t="s">
        <v>40</v>
      </c>
      <c r="J1144" s="67" t="s">
        <v>39</v>
      </c>
      <c r="K1144" s="67" t="s">
        <v>42</v>
      </c>
      <c r="L1144" s="67" t="s">
        <v>68</v>
      </c>
      <c r="M1144" s="67" t="s">
        <v>43</v>
      </c>
      <c r="N1144" s="67" t="s">
        <v>136</v>
      </c>
      <c r="O1144" s="67" t="s">
        <v>45</v>
      </c>
      <c r="P1144" s="17" t="s">
        <v>351</v>
      </c>
      <c r="Q1144" s="17" t="s">
        <v>72</v>
      </c>
      <c r="R1144" s="17" t="s">
        <v>264</v>
      </c>
      <c r="S1144" s="17" t="s">
        <v>79</v>
      </c>
      <c r="T1144" s="17" t="s">
        <v>3200</v>
      </c>
      <c r="U1144" s="17" t="s">
        <v>79</v>
      </c>
      <c r="V1144" s="17" t="s">
        <v>326</v>
      </c>
      <c r="W1144" s="17" t="s">
        <v>4164</v>
      </c>
      <c r="X1144" s="17" t="s">
        <v>4584</v>
      </c>
      <c r="Y1144" s="17" t="s">
        <v>4248</v>
      </c>
      <c r="Z1144" s="17" t="s">
        <v>53</v>
      </c>
      <c r="AA1144" s="17" t="s">
        <v>76</v>
      </c>
      <c r="AB1144" s="17" t="s">
        <v>126</v>
      </c>
      <c r="AC1144" s="17" t="s">
        <v>36</v>
      </c>
      <c r="AD1144" s="17" t="s">
        <v>56</v>
      </c>
      <c r="AE1144" s="17" t="s">
        <v>4003</v>
      </c>
      <c r="AF1144" s="17"/>
      <c r="AG1144" s="17" t="s">
        <v>115</v>
      </c>
      <c r="AH1144" s="17" t="s">
        <v>154</v>
      </c>
      <c r="AI1144" s="17" t="s">
        <v>202</v>
      </c>
      <c r="AJ1144" s="17" t="s">
        <v>80</v>
      </c>
      <c r="AK1144" s="17" t="s">
        <v>115</v>
      </c>
      <c r="AL1144" s="17" t="s">
        <v>4390</v>
      </c>
      <c r="AM1144" s="17" t="s">
        <v>3760</v>
      </c>
      <c r="AN1144" s="17" t="s">
        <v>456</v>
      </c>
      <c r="AO1144" s="17" t="s">
        <v>161</v>
      </c>
      <c r="AP1144" s="17" t="s">
        <v>161</v>
      </c>
      <c r="AQ1144" s="17"/>
      <c r="AR1144" s="17"/>
      <c r="AS1144" s="17"/>
    </row>
    <row r="1145" spans="1:45" ht="15" customHeight="1" x14ac:dyDescent="0.15">
      <c r="A1145" s="13">
        <v>1144</v>
      </c>
      <c r="B1145" s="69" t="s">
        <v>920</v>
      </c>
      <c r="C1145" s="67" t="s">
        <v>35</v>
      </c>
      <c r="D1145" s="67" t="s">
        <v>36</v>
      </c>
      <c r="E1145" s="67" t="s">
        <v>36</v>
      </c>
      <c r="F1145" s="67" t="s">
        <v>36</v>
      </c>
      <c r="G1145" s="67" t="s">
        <v>44</v>
      </c>
      <c r="H1145" s="67" t="s">
        <v>87</v>
      </c>
      <c r="I1145" s="67" t="s">
        <v>43</v>
      </c>
      <c r="J1145" s="67" t="s">
        <v>43</v>
      </c>
      <c r="K1145" s="67" t="s">
        <v>39</v>
      </c>
      <c r="L1145" s="67" t="s">
        <v>39</v>
      </c>
      <c r="M1145" s="67" t="s">
        <v>41</v>
      </c>
      <c r="N1145" s="67" t="s">
        <v>136</v>
      </c>
      <c r="O1145" s="67"/>
      <c r="P1145" s="17" t="s">
        <v>402</v>
      </c>
      <c r="Q1145" s="17" t="s">
        <v>193</v>
      </c>
      <c r="R1145" s="17" t="s">
        <v>101</v>
      </c>
      <c r="S1145" s="17" t="s">
        <v>131</v>
      </c>
      <c r="T1145" s="17" t="s">
        <v>97</v>
      </c>
      <c r="U1145" s="17" t="s">
        <v>361</v>
      </c>
      <c r="V1145" s="17" t="s">
        <v>921</v>
      </c>
      <c r="W1145" s="17" t="s">
        <v>4164</v>
      </c>
      <c r="X1145" s="17" t="s">
        <v>3629</v>
      </c>
      <c r="Y1145" s="17" t="s">
        <v>4248</v>
      </c>
      <c r="Z1145" s="17" t="s">
        <v>75</v>
      </c>
      <c r="AA1145" s="17" t="s">
        <v>76</v>
      </c>
      <c r="AB1145" s="17" t="s">
        <v>126</v>
      </c>
      <c r="AC1145" s="17" t="s">
        <v>56</v>
      </c>
      <c r="AD1145" s="17" t="s">
        <v>56</v>
      </c>
      <c r="AE1145" s="17" t="s">
        <v>4016</v>
      </c>
      <c r="AF1145" s="17"/>
      <c r="AG1145" s="17" t="s">
        <v>363</v>
      </c>
      <c r="AH1145" s="17" t="s">
        <v>832</v>
      </c>
      <c r="AI1145" s="17" t="s">
        <v>112</v>
      </c>
      <c r="AJ1145" s="17" t="s">
        <v>364</v>
      </c>
      <c r="AK1145" s="17" t="s">
        <v>922</v>
      </c>
      <c r="AL1145" s="17" t="s">
        <v>923</v>
      </c>
      <c r="AM1145" s="17" t="s">
        <v>646</v>
      </c>
      <c r="AN1145" s="17" t="s">
        <v>924</v>
      </c>
      <c r="AO1145" s="17" t="s">
        <v>464</v>
      </c>
      <c r="AP1145" s="17" t="s">
        <v>584</v>
      </c>
      <c r="AQ1145" s="17"/>
      <c r="AR1145" s="17"/>
      <c r="AS1145" s="17"/>
    </row>
    <row r="1146" spans="1:45" ht="15" customHeight="1" x14ac:dyDescent="0.15">
      <c r="A1146" s="13">
        <v>1145</v>
      </c>
      <c r="B1146" s="69" t="s">
        <v>4736</v>
      </c>
      <c r="C1146" s="67" t="s">
        <v>35</v>
      </c>
      <c r="D1146" s="67" t="s">
        <v>36</v>
      </c>
      <c r="E1146" s="67" t="s">
        <v>36</v>
      </c>
      <c r="F1146" s="67" t="s">
        <v>36</v>
      </c>
      <c r="G1146" s="67" t="s">
        <v>44</v>
      </c>
      <c r="H1146" s="67" t="s">
        <v>87</v>
      </c>
      <c r="I1146" s="67" t="s">
        <v>43</v>
      </c>
      <c r="J1146" s="67" t="s">
        <v>43</v>
      </c>
      <c r="K1146" s="67" t="s">
        <v>39</v>
      </c>
      <c r="L1146" s="67" t="s">
        <v>39</v>
      </c>
      <c r="M1146" s="67" t="s">
        <v>41</v>
      </c>
      <c r="N1146" s="67" t="s">
        <v>136</v>
      </c>
      <c r="O1146" s="67"/>
      <c r="P1146" s="17" t="s">
        <v>402</v>
      </c>
      <c r="Q1146" s="17" t="s">
        <v>193</v>
      </c>
      <c r="R1146" s="17" t="s">
        <v>101</v>
      </c>
      <c r="S1146" s="17" t="s">
        <v>131</v>
      </c>
      <c r="T1146" s="17" t="s">
        <v>97</v>
      </c>
      <c r="U1146" s="17" t="s">
        <v>361</v>
      </c>
      <c r="V1146" s="17" t="s">
        <v>921</v>
      </c>
      <c r="W1146" s="17" t="s">
        <v>4160</v>
      </c>
      <c r="X1146" s="17" t="s">
        <v>4737</v>
      </c>
      <c r="Y1146" s="17" t="s">
        <v>4248</v>
      </c>
      <c r="Z1146" s="17" t="s">
        <v>75</v>
      </c>
      <c r="AA1146" s="17" t="s">
        <v>76</v>
      </c>
      <c r="AB1146" s="17" t="s">
        <v>126</v>
      </c>
      <c r="AC1146" s="17" t="s">
        <v>56</v>
      </c>
      <c r="AD1146" s="17" t="s">
        <v>56</v>
      </c>
      <c r="AE1146" s="17" t="s">
        <v>4008</v>
      </c>
      <c r="AF1146" s="17"/>
      <c r="AG1146" s="17" t="s">
        <v>363</v>
      </c>
      <c r="AH1146" s="17" t="s">
        <v>832</v>
      </c>
      <c r="AI1146" s="17" t="s">
        <v>112</v>
      </c>
      <c r="AJ1146" s="17" t="s">
        <v>364</v>
      </c>
      <c r="AK1146" s="17" t="s">
        <v>922</v>
      </c>
      <c r="AL1146" s="17" t="s">
        <v>923</v>
      </c>
      <c r="AM1146" s="17" t="s">
        <v>646</v>
      </c>
      <c r="AN1146" s="17" t="s">
        <v>924</v>
      </c>
      <c r="AO1146" s="17" t="s">
        <v>464</v>
      </c>
      <c r="AP1146" s="17" t="s">
        <v>584</v>
      </c>
      <c r="AQ1146" s="17"/>
      <c r="AR1146" s="17"/>
      <c r="AS1146" s="17"/>
    </row>
    <row r="1147" spans="1:45" ht="15" customHeight="1" x14ac:dyDescent="0.15">
      <c r="A1147" s="13">
        <v>1146</v>
      </c>
      <c r="B1147" s="69" t="s">
        <v>5360</v>
      </c>
      <c r="C1147" s="67" t="s">
        <v>35</v>
      </c>
      <c r="D1147" s="67" t="s">
        <v>36</v>
      </c>
      <c r="E1147" s="67" t="s">
        <v>36</v>
      </c>
      <c r="F1147" s="67" t="s">
        <v>36</v>
      </c>
      <c r="G1147" s="67" t="s">
        <v>44</v>
      </c>
      <c r="H1147" s="67" t="s">
        <v>87</v>
      </c>
      <c r="I1147" s="67" t="s">
        <v>43</v>
      </c>
      <c r="J1147" s="67" t="s">
        <v>43</v>
      </c>
      <c r="K1147" s="67" t="s">
        <v>39</v>
      </c>
      <c r="L1147" s="67" t="s">
        <v>39</v>
      </c>
      <c r="M1147" s="67" t="s">
        <v>41</v>
      </c>
      <c r="N1147" s="67" t="s">
        <v>136</v>
      </c>
      <c r="O1147" s="67"/>
      <c r="P1147" s="17" t="s">
        <v>402</v>
      </c>
      <c r="Q1147" s="17" t="s">
        <v>193</v>
      </c>
      <c r="R1147" s="17" t="s">
        <v>101</v>
      </c>
      <c r="S1147" s="17" t="s">
        <v>131</v>
      </c>
      <c r="T1147" s="17" t="s">
        <v>97</v>
      </c>
      <c r="U1147" s="17" t="s">
        <v>361</v>
      </c>
      <c r="V1147" s="17" t="s">
        <v>921</v>
      </c>
      <c r="W1147" s="17" t="s">
        <v>4160</v>
      </c>
      <c r="X1147" s="17" t="s">
        <v>5361</v>
      </c>
      <c r="Y1147" s="17" t="s">
        <v>4248</v>
      </c>
      <c r="Z1147" s="17" t="s">
        <v>75</v>
      </c>
      <c r="AA1147" s="17" t="s">
        <v>76</v>
      </c>
      <c r="AB1147" s="17" t="s">
        <v>126</v>
      </c>
      <c r="AC1147" s="17" t="s">
        <v>56</v>
      </c>
      <c r="AD1147" s="17" t="s">
        <v>56</v>
      </c>
      <c r="AE1147" s="17" t="s">
        <v>4008</v>
      </c>
      <c r="AF1147" s="17"/>
      <c r="AG1147" s="17" t="s">
        <v>363</v>
      </c>
      <c r="AH1147" s="17" t="s">
        <v>832</v>
      </c>
      <c r="AI1147" s="17" t="s">
        <v>112</v>
      </c>
      <c r="AJ1147" s="17" t="s">
        <v>364</v>
      </c>
      <c r="AK1147" s="17" t="s">
        <v>922</v>
      </c>
      <c r="AL1147" s="17" t="s">
        <v>923</v>
      </c>
      <c r="AM1147" s="17" t="s">
        <v>646</v>
      </c>
      <c r="AN1147" s="17" t="s">
        <v>924</v>
      </c>
      <c r="AO1147" s="17" t="s">
        <v>464</v>
      </c>
      <c r="AP1147" s="17" t="s">
        <v>584</v>
      </c>
      <c r="AQ1147" s="17"/>
      <c r="AR1147" s="17"/>
      <c r="AS1147" s="17"/>
    </row>
    <row r="1148" spans="1:45" ht="15" customHeight="1" x14ac:dyDescent="0.15">
      <c r="A1148" s="13">
        <v>1147</v>
      </c>
      <c r="B1148" s="69" t="s">
        <v>3784</v>
      </c>
      <c r="C1148" s="67" t="s">
        <v>35</v>
      </c>
      <c r="D1148" s="67" t="s">
        <v>56</v>
      </c>
      <c r="E1148" s="67" t="s">
        <v>36</v>
      </c>
      <c r="F1148" s="67" t="s">
        <v>36</v>
      </c>
      <c r="G1148" s="67" t="s">
        <v>44</v>
      </c>
      <c r="H1148" s="67" t="s">
        <v>67</v>
      </c>
      <c r="I1148" s="67" t="s">
        <v>200</v>
      </c>
      <c r="J1148" s="67" t="s">
        <v>40</v>
      </c>
      <c r="K1148" s="67" t="s">
        <v>67</v>
      </c>
      <c r="L1148" s="67" t="s">
        <v>40</v>
      </c>
      <c r="M1148" s="67" t="s">
        <v>43</v>
      </c>
      <c r="N1148" s="67" t="s">
        <v>200</v>
      </c>
      <c r="O1148" s="67"/>
      <c r="P1148" s="17" t="s">
        <v>1532</v>
      </c>
      <c r="Q1148" s="17" t="s">
        <v>229</v>
      </c>
      <c r="R1148" s="17" t="s">
        <v>1533</v>
      </c>
      <c r="S1148" s="17" t="s">
        <v>71</v>
      </c>
      <c r="T1148" s="17" t="s">
        <v>214</v>
      </c>
      <c r="U1148" s="17" t="s">
        <v>1534</v>
      </c>
      <c r="V1148" s="17" t="s">
        <v>1535</v>
      </c>
      <c r="W1148" s="17"/>
      <c r="X1148" s="17" t="s">
        <v>3785</v>
      </c>
      <c r="Y1148" s="17" t="s">
        <v>4252</v>
      </c>
      <c r="Z1148" s="17" t="s">
        <v>53</v>
      </c>
      <c r="AA1148" s="17" t="s">
        <v>76</v>
      </c>
      <c r="AB1148" s="17" t="s">
        <v>55</v>
      </c>
      <c r="AC1148" s="17" t="s">
        <v>36</v>
      </c>
      <c r="AD1148" s="17" t="s">
        <v>66</v>
      </c>
      <c r="AE1148" s="17" t="s">
        <v>4003</v>
      </c>
      <c r="AF1148" s="17"/>
      <c r="AG1148" s="17" t="s">
        <v>3345</v>
      </c>
      <c r="AH1148" s="17" t="s">
        <v>3022</v>
      </c>
      <c r="AI1148" s="17" t="s">
        <v>218</v>
      </c>
      <c r="AJ1148" s="17" t="s">
        <v>3269</v>
      </c>
      <c r="AK1148" s="17" t="s">
        <v>4760</v>
      </c>
      <c r="AL1148" s="17" t="s">
        <v>1536</v>
      </c>
      <c r="AM1148" s="17" t="s">
        <v>79</v>
      </c>
      <c r="AN1148" s="17" t="s">
        <v>1356</v>
      </c>
      <c r="AO1148" s="17" t="s">
        <v>349</v>
      </c>
      <c r="AP1148" s="17" t="s">
        <v>1166</v>
      </c>
      <c r="AQ1148" s="17"/>
      <c r="AR1148" s="17"/>
      <c r="AS1148" s="17"/>
    </row>
    <row r="1149" spans="1:45" ht="15" customHeight="1" x14ac:dyDescent="0.15">
      <c r="A1149" s="13">
        <v>1148</v>
      </c>
      <c r="B1149" s="69" t="s">
        <v>926</v>
      </c>
      <c r="C1149" s="67" t="s">
        <v>35</v>
      </c>
      <c r="D1149" s="67" t="s">
        <v>36</v>
      </c>
      <c r="E1149" s="67" t="s">
        <v>36</v>
      </c>
      <c r="F1149" s="67" t="s">
        <v>36</v>
      </c>
      <c r="G1149" s="67" t="s">
        <v>40</v>
      </c>
      <c r="H1149" s="67" t="s">
        <v>136</v>
      </c>
      <c r="I1149" s="67" t="s">
        <v>44</v>
      </c>
      <c r="J1149" s="67" t="s">
        <v>42</v>
      </c>
      <c r="K1149" s="67" t="s">
        <v>87</v>
      </c>
      <c r="L1149" s="67" t="s">
        <v>200</v>
      </c>
      <c r="M1149" s="67" t="s">
        <v>41</v>
      </c>
      <c r="N1149" s="67" t="s">
        <v>200</v>
      </c>
      <c r="O1149" s="67" t="s">
        <v>45</v>
      </c>
      <c r="P1149" s="17" t="s">
        <v>248</v>
      </c>
      <c r="Q1149" s="17" t="s">
        <v>253</v>
      </c>
      <c r="R1149" s="17" t="s">
        <v>82</v>
      </c>
      <c r="S1149" s="17" t="s">
        <v>79</v>
      </c>
      <c r="T1149" s="17" t="s">
        <v>479</v>
      </c>
      <c r="U1149" s="17" t="s">
        <v>148</v>
      </c>
      <c r="V1149" s="17" t="s">
        <v>266</v>
      </c>
      <c r="W1149" s="17"/>
      <c r="X1149" s="17"/>
      <c r="Y1149" s="17" t="s">
        <v>4327</v>
      </c>
      <c r="Z1149" s="17" t="s">
        <v>96</v>
      </c>
      <c r="AA1149" s="17" t="s">
        <v>142</v>
      </c>
      <c r="AB1149" s="17" t="s">
        <v>55</v>
      </c>
      <c r="AC1149" s="17" t="s">
        <v>56</v>
      </c>
      <c r="AD1149" s="17" t="s">
        <v>56</v>
      </c>
      <c r="AE1149" s="17"/>
      <c r="AF1149" s="17"/>
      <c r="AG1149" s="17" t="s">
        <v>115</v>
      </c>
      <c r="AH1149" s="17" t="s">
        <v>927</v>
      </c>
      <c r="AI1149" s="17" t="s">
        <v>928</v>
      </c>
      <c r="AJ1149" s="17" t="s">
        <v>929</v>
      </c>
      <c r="AK1149" s="17" t="s">
        <v>193</v>
      </c>
      <c r="AL1149" s="17" t="s">
        <v>196</v>
      </c>
      <c r="AM1149" s="17" t="s">
        <v>270</v>
      </c>
      <c r="AN1149" s="17" t="s">
        <v>930</v>
      </c>
      <c r="AO1149" s="17" t="s">
        <v>161</v>
      </c>
      <c r="AP1149" s="17" t="s">
        <v>349</v>
      </c>
      <c r="AQ1149" s="17"/>
      <c r="AR1149" s="17"/>
      <c r="AS1149" s="17"/>
    </row>
    <row r="1150" spans="1:45" ht="15" customHeight="1" x14ac:dyDescent="0.15">
      <c r="A1150" s="13">
        <v>1149</v>
      </c>
      <c r="B1150" s="69" t="s">
        <v>3390</v>
      </c>
      <c r="C1150" s="67" t="s">
        <v>35</v>
      </c>
      <c r="D1150" s="67" t="s">
        <v>36</v>
      </c>
      <c r="E1150" s="67" t="s">
        <v>36</v>
      </c>
      <c r="F1150" s="67" t="s">
        <v>36</v>
      </c>
      <c r="G1150" s="67" t="s">
        <v>40</v>
      </c>
      <c r="H1150" s="67" t="s">
        <v>136</v>
      </c>
      <c r="I1150" s="67" t="s">
        <v>44</v>
      </c>
      <c r="J1150" s="67" t="s">
        <v>42</v>
      </c>
      <c r="K1150" s="67" t="s">
        <v>87</v>
      </c>
      <c r="L1150" s="67" t="s">
        <v>200</v>
      </c>
      <c r="M1150" s="67" t="s">
        <v>41</v>
      </c>
      <c r="N1150" s="67" t="s">
        <v>200</v>
      </c>
      <c r="O1150" s="67" t="s">
        <v>45</v>
      </c>
      <c r="P1150" s="17" t="s">
        <v>248</v>
      </c>
      <c r="Q1150" s="17" t="s">
        <v>253</v>
      </c>
      <c r="R1150" s="17" t="s">
        <v>82</v>
      </c>
      <c r="S1150" s="17" t="s">
        <v>79</v>
      </c>
      <c r="T1150" s="17" t="s">
        <v>479</v>
      </c>
      <c r="U1150" s="17" t="s">
        <v>148</v>
      </c>
      <c r="V1150" s="17" t="s">
        <v>266</v>
      </c>
      <c r="W1150" s="17" t="s">
        <v>4159</v>
      </c>
      <c r="X1150" s="17"/>
      <c r="Y1150" s="17" t="s">
        <v>4327</v>
      </c>
      <c r="Z1150" s="17" t="s">
        <v>96</v>
      </c>
      <c r="AA1150" s="17" t="s">
        <v>142</v>
      </c>
      <c r="AB1150" s="17" t="s">
        <v>55</v>
      </c>
      <c r="AC1150" s="17" t="s">
        <v>56</v>
      </c>
      <c r="AD1150" s="17" t="s">
        <v>56</v>
      </c>
      <c r="AE1150" s="17" t="s">
        <v>4005</v>
      </c>
      <c r="AF1150" s="17"/>
      <c r="AG1150" s="17" t="s">
        <v>115</v>
      </c>
      <c r="AH1150" s="17" t="s">
        <v>927</v>
      </c>
      <c r="AI1150" s="17" t="s">
        <v>928</v>
      </c>
      <c r="AJ1150" s="17" t="s">
        <v>929</v>
      </c>
      <c r="AK1150" s="17" t="s">
        <v>193</v>
      </c>
      <c r="AL1150" s="17" t="s">
        <v>196</v>
      </c>
      <c r="AM1150" s="17" t="s">
        <v>270</v>
      </c>
      <c r="AN1150" s="17" t="s">
        <v>930</v>
      </c>
      <c r="AO1150" s="17" t="s">
        <v>161</v>
      </c>
      <c r="AP1150" s="17" t="s">
        <v>349</v>
      </c>
      <c r="AQ1150" s="17"/>
      <c r="AR1150" s="17"/>
      <c r="AS1150" s="17"/>
    </row>
    <row r="1151" spans="1:45" ht="15" customHeight="1" x14ac:dyDescent="0.15">
      <c r="A1151" s="13">
        <v>1150</v>
      </c>
      <c r="B1151" s="69" t="s">
        <v>3786</v>
      </c>
      <c r="C1151" s="67" t="s">
        <v>35</v>
      </c>
      <c r="D1151" s="67" t="s">
        <v>36</v>
      </c>
      <c r="E1151" s="67" t="s">
        <v>36</v>
      </c>
      <c r="F1151" s="67" t="s">
        <v>56</v>
      </c>
      <c r="G1151" s="67" t="s">
        <v>40</v>
      </c>
      <c r="H1151" s="67" t="s">
        <v>87</v>
      </c>
      <c r="I1151" s="67" t="s">
        <v>136</v>
      </c>
      <c r="J1151" s="67" t="s">
        <v>200</v>
      </c>
      <c r="K1151" s="67" t="s">
        <v>67</v>
      </c>
      <c r="L1151" s="67" t="s">
        <v>136</v>
      </c>
      <c r="M1151" s="67" t="s">
        <v>88</v>
      </c>
      <c r="N1151" s="67" t="s">
        <v>120</v>
      </c>
      <c r="O1151" s="67"/>
      <c r="P1151" s="17" t="s">
        <v>253</v>
      </c>
      <c r="Q1151" s="17" t="s">
        <v>79</v>
      </c>
      <c r="R1151" s="17" t="s">
        <v>479</v>
      </c>
      <c r="S1151" s="17" t="s">
        <v>115</v>
      </c>
      <c r="T1151" s="17" t="s">
        <v>927</v>
      </c>
      <c r="U1151" s="17" t="s">
        <v>928</v>
      </c>
      <c r="V1151" s="17" t="s">
        <v>929</v>
      </c>
      <c r="W1151" s="17" t="s">
        <v>4157</v>
      </c>
      <c r="X1151" s="17" t="s">
        <v>3787</v>
      </c>
      <c r="Y1151" s="17" t="s">
        <v>4235</v>
      </c>
      <c r="Z1151" s="17" t="s">
        <v>75</v>
      </c>
      <c r="AA1151" s="17" t="s">
        <v>142</v>
      </c>
      <c r="AB1151" s="17" t="s">
        <v>55</v>
      </c>
      <c r="AC1151" s="17" t="s">
        <v>56</v>
      </c>
      <c r="AD1151" s="17" t="s">
        <v>36</v>
      </c>
      <c r="AE1151" s="17" t="s">
        <v>4003</v>
      </c>
      <c r="AF1151" s="17"/>
      <c r="AG1151" s="17" t="s">
        <v>131</v>
      </c>
      <c r="AH1151" s="17" t="s">
        <v>95</v>
      </c>
      <c r="AI1151" s="17" t="s">
        <v>1601</v>
      </c>
      <c r="AJ1151" s="17" t="s">
        <v>1007</v>
      </c>
      <c r="AK1151" s="17" t="s">
        <v>3788</v>
      </c>
      <c r="AL1151" s="17" t="s">
        <v>3789</v>
      </c>
      <c r="AM1151" s="17" t="s">
        <v>2289</v>
      </c>
      <c r="AN1151" s="17" t="s">
        <v>103</v>
      </c>
      <c r="AO1151" s="17" t="s">
        <v>161</v>
      </c>
      <c r="AP1151" s="17" t="s">
        <v>925</v>
      </c>
      <c r="AQ1151" s="17"/>
      <c r="AR1151" s="17"/>
      <c r="AS1151" s="17"/>
    </row>
    <row r="1152" spans="1:45" ht="15" customHeight="1" x14ac:dyDescent="0.15">
      <c r="A1152" s="13">
        <v>1151</v>
      </c>
      <c r="B1152" s="69" t="s">
        <v>3790</v>
      </c>
      <c r="C1152" s="67" t="s">
        <v>35</v>
      </c>
      <c r="D1152" s="67" t="s">
        <v>56</v>
      </c>
      <c r="E1152" s="67" t="s">
        <v>36</v>
      </c>
      <c r="F1152" s="67" t="s">
        <v>36</v>
      </c>
      <c r="G1152" s="67" t="s">
        <v>37</v>
      </c>
      <c r="H1152" s="67" t="s">
        <v>42</v>
      </c>
      <c r="I1152" s="67" t="s">
        <v>40</v>
      </c>
      <c r="J1152" s="67" t="s">
        <v>43</v>
      </c>
      <c r="K1152" s="67" t="s">
        <v>120</v>
      </c>
      <c r="L1152" s="67" t="s">
        <v>43</v>
      </c>
      <c r="M1152" s="67" t="s">
        <v>42</v>
      </c>
      <c r="N1152" s="67" t="s">
        <v>39</v>
      </c>
      <c r="O1152" s="67"/>
      <c r="P1152" s="17" t="s">
        <v>137</v>
      </c>
      <c r="Q1152" s="17" t="s">
        <v>3438</v>
      </c>
      <c r="R1152" s="17" t="s">
        <v>256</v>
      </c>
      <c r="S1152" s="17" t="s">
        <v>57</v>
      </c>
      <c r="T1152" s="17" t="s">
        <v>4520</v>
      </c>
      <c r="U1152" s="17" t="s">
        <v>79</v>
      </c>
      <c r="V1152" s="17" t="s">
        <v>321</v>
      </c>
      <c r="W1152" s="17"/>
      <c r="X1152" s="17" t="s">
        <v>3791</v>
      </c>
      <c r="Y1152" s="17" t="s">
        <v>4250</v>
      </c>
      <c r="Z1152" s="17" t="s">
        <v>191</v>
      </c>
      <c r="AA1152" s="17" t="s">
        <v>76</v>
      </c>
      <c r="AB1152" s="17" t="s">
        <v>126</v>
      </c>
      <c r="AC1152" s="17" t="s">
        <v>56</v>
      </c>
      <c r="AD1152" s="17" t="s">
        <v>56</v>
      </c>
      <c r="AE1152" s="17" t="s">
        <v>4003</v>
      </c>
      <c r="AF1152" s="17"/>
      <c r="AG1152" s="17" t="s">
        <v>144</v>
      </c>
      <c r="AH1152" s="17" t="s">
        <v>145</v>
      </c>
      <c r="AI1152" s="17" t="s">
        <v>146</v>
      </c>
      <c r="AJ1152" s="17" t="s">
        <v>147</v>
      </c>
      <c r="AK1152" s="17" t="s">
        <v>115</v>
      </c>
      <c r="AL1152" s="17" t="s">
        <v>170</v>
      </c>
      <c r="AM1152" s="17" t="s">
        <v>910</v>
      </c>
      <c r="AN1152" s="17" t="s">
        <v>1538</v>
      </c>
      <c r="AO1152" s="17" t="s">
        <v>64</v>
      </c>
      <c r="AP1152" s="17" t="s">
        <v>161</v>
      </c>
      <c r="AQ1152" s="17"/>
      <c r="AR1152" s="17"/>
      <c r="AS1152" s="17"/>
    </row>
    <row r="1153" spans="1:45" ht="15" customHeight="1" x14ac:dyDescent="0.15">
      <c r="A1153" s="13">
        <v>1152</v>
      </c>
      <c r="B1153" s="69" t="s">
        <v>5362</v>
      </c>
      <c r="C1153" s="67" t="s">
        <v>35</v>
      </c>
      <c r="D1153" s="67" t="s">
        <v>36</v>
      </c>
      <c r="E1153" s="67" t="s">
        <v>36</v>
      </c>
      <c r="F1153" s="67" t="s">
        <v>36</v>
      </c>
      <c r="G1153" s="67" t="s">
        <v>37</v>
      </c>
      <c r="H1153" s="67" t="s">
        <v>42</v>
      </c>
      <c r="I1153" s="67" t="s">
        <v>40</v>
      </c>
      <c r="J1153" s="67" t="s">
        <v>43</v>
      </c>
      <c r="K1153" s="67" t="s">
        <v>120</v>
      </c>
      <c r="L1153" s="67" t="s">
        <v>43</v>
      </c>
      <c r="M1153" s="67" t="s">
        <v>42</v>
      </c>
      <c r="N1153" s="67" t="s">
        <v>39</v>
      </c>
      <c r="O1153" s="67"/>
      <c r="P1153" s="17" t="s">
        <v>137</v>
      </c>
      <c r="Q1153" s="17" t="s">
        <v>3438</v>
      </c>
      <c r="R1153" s="17" t="s">
        <v>256</v>
      </c>
      <c r="S1153" s="17" t="s">
        <v>57</v>
      </c>
      <c r="T1153" s="17" t="s">
        <v>4520</v>
      </c>
      <c r="U1153" s="17" t="s">
        <v>79</v>
      </c>
      <c r="V1153" s="17" t="s">
        <v>321</v>
      </c>
      <c r="W1153" s="17"/>
      <c r="X1153" s="17" t="s">
        <v>5363</v>
      </c>
      <c r="Y1153" s="17" t="s">
        <v>4250</v>
      </c>
      <c r="Z1153" s="17" t="s">
        <v>191</v>
      </c>
      <c r="AA1153" s="17" t="s">
        <v>76</v>
      </c>
      <c r="AB1153" s="17" t="s">
        <v>126</v>
      </c>
      <c r="AC1153" s="17" t="s">
        <v>56</v>
      </c>
      <c r="AD1153" s="17" t="s">
        <v>56</v>
      </c>
      <c r="AE1153" s="17" t="s">
        <v>4003</v>
      </c>
      <c r="AF1153" s="17"/>
      <c r="AG1153" s="17" t="s">
        <v>144</v>
      </c>
      <c r="AH1153" s="17" t="s">
        <v>145</v>
      </c>
      <c r="AI1153" s="17" t="s">
        <v>146</v>
      </c>
      <c r="AJ1153" s="17" t="s">
        <v>147</v>
      </c>
      <c r="AK1153" s="17" t="s">
        <v>115</v>
      </c>
      <c r="AL1153" s="17" t="s">
        <v>170</v>
      </c>
      <c r="AM1153" s="17" t="s">
        <v>910</v>
      </c>
      <c r="AN1153" s="17" t="s">
        <v>1538</v>
      </c>
      <c r="AO1153" s="17" t="s">
        <v>64</v>
      </c>
      <c r="AP1153" s="17" t="s">
        <v>161</v>
      </c>
      <c r="AQ1153" s="17"/>
      <c r="AR1153" s="17"/>
      <c r="AS1153" s="17"/>
    </row>
    <row r="1154" spans="1:45" ht="15" customHeight="1" x14ac:dyDescent="0.15">
      <c r="A1154" s="13">
        <v>1153</v>
      </c>
      <c r="B1154" s="69" t="s">
        <v>3101</v>
      </c>
      <c r="C1154" s="67" t="s">
        <v>35</v>
      </c>
      <c r="D1154" s="67" t="s">
        <v>56</v>
      </c>
      <c r="E1154" s="67" t="s">
        <v>36</v>
      </c>
      <c r="F1154" s="67" t="s">
        <v>36</v>
      </c>
      <c r="G1154" s="67" t="s">
        <v>120</v>
      </c>
      <c r="H1154" s="67" t="s">
        <v>87</v>
      </c>
      <c r="I1154" s="67" t="s">
        <v>88</v>
      </c>
      <c r="J1154" s="67" t="s">
        <v>88</v>
      </c>
      <c r="K1154" s="67" t="s">
        <v>88</v>
      </c>
      <c r="L1154" s="67" t="s">
        <v>39</v>
      </c>
      <c r="M1154" s="67" t="s">
        <v>39</v>
      </c>
      <c r="N1154" s="67" t="s">
        <v>87</v>
      </c>
      <c r="O1154" s="67"/>
      <c r="P1154" s="17" t="s">
        <v>2295</v>
      </c>
      <c r="Q1154" s="17" t="s">
        <v>902</v>
      </c>
      <c r="R1154" s="17" t="s">
        <v>398</v>
      </c>
      <c r="S1154" s="17" t="s">
        <v>1264</v>
      </c>
      <c r="T1154" s="17" t="s">
        <v>875</v>
      </c>
      <c r="U1154" s="17" t="s">
        <v>1231</v>
      </c>
      <c r="V1154" s="17" t="s">
        <v>3120</v>
      </c>
      <c r="W1154" s="17" t="s">
        <v>4162</v>
      </c>
      <c r="X1154" s="17"/>
      <c r="Y1154" s="17" t="s">
        <v>4258</v>
      </c>
      <c r="Z1154" s="17" t="s">
        <v>75</v>
      </c>
      <c r="AA1154" s="17" t="s">
        <v>76</v>
      </c>
      <c r="AB1154" s="17" t="s">
        <v>126</v>
      </c>
      <c r="AC1154" s="17" t="s">
        <v>56</v>
      </c>
      <c r="AD1154" s="17" t="s">
        <v>56</v>
      </c>
      <c r="AE1154" s="17" t="s">
        <v>4073</v>
      </c>
      <c r="AF1154" s="17"/>
      <c r="AG1154" s="17" t="s">
        <v>1265</v>
      </c>
      <c r="AH1154" s="17" t="s">
        <v>1266</v>
      </c>
      <c r="AI1154" s="17" t="s">
        <v>97</v>
      </c>
      <c r="AJ1154" s="17" t="s">
        <v>1267</v>
      </c>
      <c r="AK1154" s="17" t="s">
        <v>2149</v>
      </c>
      <c r="AL1154" s="17" t="s">
        <v>2150</v>
      </c>
      <c r="AM1154" s="17" t="s">
        <v>3099</v>
      </c>
      <c r="AN1154" s="17" t="s">
        <v>3100</v>
      </c>
      <c r="AO1154" s="17" t="s">
        <v>1271</v>
      </c>
      <c r="AP1154" s="17" t="s">
        <v>2151</v>
      </c>
      <c r="AQ1154" s="17"/>
      <c r="AR1154" s="17"/>
      <c r="AS1154" s="17"/>
    </row>
    <row r="1155" spans="1:45" ht="15" customHeight="1" x14ac:dyDescent="0.15">
      <c r="A1155" s="13">
        <v>1154</v>
      </c>
      <c r="B1155" s="69" t="s">
        <v>931</v>
      </c>
      <c r="C1155" s="67" t="s">
        <v>35</v>
      </c>
      <c r="D1155" s="67" t="s">
        <v>36</v>
      </c>
      <c r="E1155" s="67" t="s">
        <v>36</v>
      </c>
      <c r="F1155" s="67" t="s">
        <v>56</v>
      </c>
      <c r="G1155" s="67" t="s">
        <v>40</v>
      </c>
      <c r="H1155" s="67" t="s">
        <v>67</v>
      </c>
      <c r="I1155" s="67" t="s">
        <v>68</v>
      </c>
      <c r="J1155" s="67" t="s">
        <v>37</v>
      </c>
      <c r="K1155" s="67" t="s">
        <v>38</v>
      </c>
      <c r="L1155" s="67" t="s">
        <v>42</v>
      </c>
      <c r="M1155" s="67" t="s">
        <v>41</v>
      </c>
      <c r="N1155" s="67" t="s">
        <v>67</v>
      </c>
      <c r="O1155" s="67" t="s">
        <v>45</v>
      </c>
      <c r="P1155" s="17" t="s">
        <v>932</v>
      </c>
      <c r="Q1155" s="17" t="s">
        <v>724</v>
      </c>
      <c r="R1155" s="17" t="s">
        <v>933</v>
      </c>
      <c r="S1155" s="17" t="s">
        <v>934</v>
      </c>
      <c r="T1155" s="17" t="s">
        <v>3151</v>
      </c>
      <c r="U1155" s="17" t="s">
        <v>3205</v>
      </c>
      <c r="V1155" s="17" t="s">
        <v>47</v>
      </c>
      <c r="W1155" s="17" t="s">
        <v>4158</v>
      </c>
      <c r="X1155" s="17"/>
      <c r="Y1155" s="17" t="s">
        <v>4245</v>
      </c>
      <c r="Z1155" s="17" t="s">
        <v>53</v>
      </c>
      <c r="AA1155" s="17" t="s">
        <v>76</v>
      </c>
      <c r="AB1155" s="17" t="s">
        <v>3962</v>
      </c>
      <c r="AC1155" s="17" t="s">
        <v>36</v>
      </c>
      <c r="AD1155" s="17" t="s">
        <v>56</v>
      </c>
      <c r="AE1155" s="17"/>
      <c r="AF1155" s="17"/>
      <c r="AG1155" s="17" t="s">
        <v>72</v>
      </c>
      <c r="AH1155" s="17" t="s">
        <v>181</v>
      </c>
      <c r="AI1155" s="17" t="s">
        <v>3022</v>
      </c>
      <c r="AJ1155" s="17" t="s">
        <v>514</v>
      </c>
      <c r="AK1155" s="17" t="s">
        <v>80</v>
      </c>
      <c r="AL1155" s="17" t="s">
        <v>159</v>
      </c>
      <c r="AM1155" s="17" t="s">
        <v>49</v>
      </c>
      <c r="AN1155" s="17" t="s">
        <v>935</v>
      </c>
      <c r="AO1155" s="17" t="s">
        <v>161</v>
      </c>
      <c r="AP1155" s="17" t="s">
        <v>816</v>
      </c>
      <c r="AQ1155" s="17"/>
      <c r="AR1155" s="17"/>
      <c r="AS1155" s="17"/>
    </row>
    <row r="1156" spans="1:45" ht="15" customHeight="1" x14ac:dyDescent="0.15">
      <c r="A1156" s="13">
        <v>1155</v>
      </c>
      <c r="B1156" s="69" t="s">
        <v>3331</v>
      </c>
      <c r="C1156" s="67" t="s">
        <v>35</v>
      </c>
      <c r="D1156" s="67" t="s">
        <v>36</v>
      </c>
      <c r="E1156" s="67" t="s">
        <v>36</v>
      </c>
      <c r="F1156" s="67" t="s">
        <v>56</v>
      </c>
      <c r="G1156" s="67" t="s">
        <v>44</v>
      </c>
      <c r="H1156" s="67" t="s">
        <v>87</v>
      </c>
      <c r="I1156" s="67" t="s">
        <v>43</v>
      </c>
      <c r="J1156" s="67" t="s">
        <v>38</v>
      </c>
      <c r="K1156" s="67" t="s">
        <v>136</v>
      </c>
      <c r="L1156" s="67" t="s">
        <v>39</v>
      </c>
      <c r="M1156" s="67" t="s">
        <v>200</v>
      </c>
      <c r="N1156" s="67" t="s">
        <v>42</v>
      </c>
      <c r="O1156" s="67" t="s">
        <v>45</v>
      </c>
      <c r="P1156" s="17" t="s">
        <v>937</v>
      </c>
      <c r="Q1156" s="17" t="s">
        <v>289</v>
      </c>
      <c r="R1156" s="17" t="s">
        <v>938</v>
      </c>
      <c r="S1156" s="17" t="s">
        <v>193</v>
      </c>
      <c r="T1156" s="17" t="s">
        <v>157</v>
      </c>
      <c r="U1156" s="17" t="s">
        <v>939</v>
      </c>
      <c r="V1156" s="17" t="s">
        <v>294</v>
      </c>
      <c r="W1156" s="17" t="s">
        <v>4164</v>
      </c>
      <c r="X1156" s="17" t="s">
        <v>3630</v>
      </c>
      <c r="Y1156" s="17" t="s">
        <v>4245</v>
      </c>
      <c r="Z1156" s="17" t="s">
        <v>75</v>
      </c>
      <c r="AA1156" s="17" t="s">
        <v>54</v>
      </c>
      <c r="AB1156" s="17" t="s">
        <v>3962</v>
      </c>
      <c r="AC1156" s="17" t="s">
        <v>66</v>
      </c>
      <c r="AD1156" s="17" t="s">
        <v>36</v>
      </c>
      <c r="AE1156" s="17" t="s">
        <v>4042</v>
      </c>
      <c r="AF1156" s="17"/>
      <c r="AG1156" s="17" t="s">
        <v>131</v>
      </c>
      <c r="AH1156" s="17" t="s">
        <v>338</v>
      </c>
      <c r="AI1156" s="17" t="s">
        <v>496</v>
      </c>
      <c r="AJ1156" s="17" t="s">
        <v>940</v>
      </c>
      <c r="AK1156" s="17" t="s">
        <v>94</v>
      </c>
      <c r="AL1156" s="17" t="s">
        <v>941</v>
      </c>
      <c r="AM1156" s="17" t="s">
        <v>132</v>
      </c>
      <c r="AN1156" s="17" t="s">
        <v>240</v>
      </c>
      <c r="AO1156" s="17" t="s">
        <v>942</v>
      </c>
      <c r="AP1156" s="17" t="s">
        <v>584</v>
      </c>
      <c r="AQ1156" s="17"/>
      <c r="AR1156" s="17"/>
      <c r="AS1156" s="17"/>
    </row>
    <row r="1157" spans="1:45" ht="15" customHeight="1" x14ac:dyDescent="0.15">
      <c r="A1157" s="13">
        <v>1156</v>
      </c>
      <c r="B1157" s="69" t="s">
        <v>936</v>
      </c>
      <c r="C1157" s="67" t="s">
        <v>35</v>
      </c>
      <c r="D1157" s="67" t="s">
        <v>36</v>
      </c>
      <c r="E1157" s="67" t="s">
        <v>36</v>
      </c>
      <c r="F1157" s="67" t="s">
        <v>56</v>
      </c>
      <c r="G1157" s="67" t="s">
        <v>44</v>
      </c>
      <c r="H1157" s="67" t="s">
        <v>87</v>
      </c>
      <c r="I1157" s="67" t="s">
        <v>43</v>
      </c>
      <c r="J1157" s="67" t="s">
        <v>38</v>
      </c>
      <c r="K1157" s="67" t="s">
        <v>136</v>
      </c>
      <c r="L1157" s="67" t="s">
        <v>39</v>
      </c>
      <c r="M1157" s="67" t="s">
        <v>200</v>
      </c>
      <c r="N1157" s="67" t="s">
        <v>42</v>
      </c>
      <c r="O1157" s="67" t="s">
        <v>45</v>
      </c>
      <c r="P1157" s="17" t="s">
        <v>937</v>
      </c>
      <c r="Q1157" s="17" t="s">
        <v>289</v>
      </c>
      <c r="R1157" s="17" t="s">
        <v>938</v>
      </c>
      <c r="S1157" s="17" t="s">
        <v>193</v>
      </c>
      <c r="T1157" s="17" t="s">
        <v>157</v>
      </c>
      <c r="U1157" s="17" t="s">
        <v>939</v>
      </c>
      <c r="V1157" s="17" t="s">
        <v>294</v>
      </c>
      <c r="W1157" s="17" t="s">
        <v>4157</v>
      </c>
      <c r="X1157" s="17" t="s">
        <v>3631</v>
      </c>
      <c r="Y1157" s="17" t="s">
        <v>4245</v>
      </c>
      <c r="Z1157" s="17" t="s">
        <v>75</v>
      </c>
      <c r="AA1157" s="17" t="s">
        <v>54</v>
      </c>
      <c r="AB1157" s="17" t="s">
        <v>3962</v>
      </c>
      <c r="AC1157" s="17" t="s">
        <v>66</v>
      </c>
      <c r="AD1157" s="17" t="s">
        <v>36</v>
      </c>
      <c r="AE1157" s="17"/>
      <c r="AF1157" s="17"/>
      <c r="AG1157" s="17" t="s">
        <v>131</v>
      </c>
      <c r="AH1157" s="17" t="s">
        <v>338</v>
      </c>
      <c r="AI1157" s="17" t="s">
        <v>496</v>
      </c>
      <c r="AJ1157" s="17" t="s">
        <v>940</v>
      </c>
      <c r="AK1157" s="17" t="s">
        <v>94</v>
      </c>
      <c r="AL1157" s="17" t="s">
        <v>941</v>
      </c>
      <c r="AM1157" s="17" t="s">
        <v>132</v>
      </c>
      <c r="AN1157" s="17" t="s">
        <v>240</v>
      </c>
      <c r="AO1157" s="17" t="s">
        <v>942</v>
      </c>
      <c r="AP1157" s="17" t="s">
        <v>584</v>
      </c>
      <c r="AQ1157" s="17"/>
      <c r="AR1157" s="17"/>
      <c r="AS1157" s="17"/>
    </row>
    <row r="1158" spans="1:45" ht="15" customHeight="1" x14ac:dyDescent="0.15">
      <c r="A1158" s="13">
        <v>1157</v>
      </c>
      <c r="B1158" s="69" t="s">
        <v>4196</v>
      </c>
      <c r="C1158" s="67" t="s">
        <v>35</v>
      </c>
      <c r="D1158" s="67" t="s">
        <v>36</v>
      </c>
      <c r="E1158" s="67" t="s">
        <v>36</v>
      </c>
      <c r="F1158" s="67" t="s">
        <v>56</v>
      </c>
      <c r="G1158" s="67" t="s">
        <v>44</v>
      </c>
      <c r="H1158" s="67" t="s">
        <v>87</v>
      </c>
      <c r="I1158" s="67" t="s">
        <v>43</v>
      </c>
      <c r="J1158" s="67" t="s">
        <v>38</v>
      </c>
      <c r="K1158" s="67" t="s">
        <v>136</v>
      </c>
      <c r="L1158" s="67" t="s">
        <v>39</v>
      </c>
      <c r="M1158" s="67" t="s">
        <v>200</v>
      </c>
      <c r="N1158" s="67" t="s">
        <v>42</v>
      </c>
      <c r="O1158" s="67" t="s">
        <v>45</v>
      </c>
      <c r="P1158" s="17" t="s">
        <v>937</v>
      </c>
      <c r="Q1158" s="17" t="s">
        <v>289</v>
      </c>
      <c r="R1158" s="17" t="s">
        <v>938</v>
      </c>
      <c r="S1158" s="17" t="s">
        <v>193</v>
      </c>
      <c r="T1158" s="17" t="s">
        <v>157</v>
      </c>
      <c r="U1158" s="17" t="s">
        <v>939</v>
      </c>
      <c r="V1158" s="17" t="s">
        <v>294</v>
      </c>
      <c r="W1158" s="17" t="s">
        <v>4160</v>
      </c>
      <c r="X1158" s="17" t="s">
        <v>4197</v>
      </c>
      <c r="Y1158" s="17" t="s">
        <v>4245</v>
      </c>
      <c r="Z1158" s="17" t="s">
        <v>75</v>
      </c>
      <c r="AA1158" s="17" t="s">
        <v>54</v>
      </c>
      <c r="AB1158" s="17" t="s">
        <v>3962</v>
      </c>
      <c r="AC1158" s="17" t="s">
        <v>66</v>
      </c>
      <c r="AD1158" s="17" t="s">
        <v>36</v>
      </c>
      <c r="AE1158" s="17" t="s">
        <v>4008</v>
      </c>
      <c r="AF1158" s="17"/>
      <c r="AG1158" s="17" t="s">
        <v>131</v>
      </c>
      <c r="AH1158" s="17" t="s">
        <v>338</v>
      </c>
      <c r="AI1158" s="17" t="s">
        <v>496</v>
      </c>
      <c r="AJ1158" s="17" t="s">
        <v>940</v>
      </c>
      <c r="AK1158" s="17" t="s">
        <v>94</v>
      </c>
      <c r="AL1158" s="17" t="s">
        <v>941</v>
      </c>
      <c r="AM1158" s="17" t="s">
        <v>132</v>
      </c>
      <c r="AN1158" s="17" t="s">
        <v>240</v>
      </c>
      <c r="AO1158" s="17" t="s">
        <v>942</v>
      </c>
      <c r="AP1158" s="17" t="s">
        <v>584</v>
      </c>
      <c r="AQ1158" s="17"/>
      <c r="AR1158" s="17"/>
      <c r="AS1158" s="17"/>
    </row>
    <row r="1159" spans="1:45" ht="15" customHeight="1" x14ac:dyDescent="0.15">
      <c r="A1159" s="13">
        <v>1158</v>
      </c>
      <c r="B1159" s="69" t="s">
        <v>4900</v>
      </c>
      <c r="C1159" s="67" t="s">
        <v>35</v>
      </c>
      <c r="D1159" s="67" t="s">
        <v>36</v>
      </c>
      <c r="E1159" s="67" t="s">
        <v>36</v>
      </c>
      <c r="F1159" s="67" t="s">
        <v>56</v>
      </c>
      <c r="G1159" s="67" t="s">
        <v>44</v>
      </c>
      <c r="H1159" s="67" t="s">
        <v>87</v>
      </c>
      <c r="I1159" s="67" t="s">
        <v>43</v>
      </c>
      <c r="J1159" s="67" t="s">
        <v>38</v>
      </c>
      <c r="K1159" s="67" t="s">
        <v>136</v>
      </c>
      <c r="L1159" s="67" t="s">
        <v>39</v>
      </c>
      <c r="M1159" s="67" t="s">
        <v>200</v>
      </c>
      <c r="N1159" s="67" t="s">
        <v>42</v>
      </c>
      <c r="O1159" s="67" t="s">
        <v>45</v>
      </c>
      <c r="P1159" s="67" t="s">
        <v>937</v>
      </c>
      <c r="Q1159" s="67" t="s">
        <v>289</v>
      </c>
      <c r="R1159" s="67" t="s">
        <v>938</v>
      </c>
      <c r="S1159" s="67" t="s">
        <v>193</v>
      </c>
      <c r="T1159" s="67" t="s">
        <v>157</v>
      </c>
      <c r="U1159" s="67" t="s">
        <v>939</v>
      </c>
      <c r="V1159" s="67" t="s">
        <v>294</v>
      </c>
      <c r="W1159" s="67" t="s">
        <v>4160</v>
      </c>
      <c r="X1159" s="67" t="s">
        <v>4197</v>
      </c>
      <c r="Y1159" s="67" t="s">
        <v>4245</v>
      </c>
      <c r="Z1159" s="67" t="s">
        <v>75</v>
      </c>
      <c r="AA1159" s="67" t="s">
        <v>54</v>
      </c>
      <c r="AB1159" s="67" t="s">
        <v>3962</v>
      </c>
      <c r="AC1159" s="67" t="s">
        <v>66</v>
      </c>
      <c r="AD1159" s="67" t="s">
        <v>36</v>
      </c>
      <c r="AE1159" s="67" t="s">
        <v>4008</v>
      </c>
      <c r="AF1159" s="67"/>
      <c r="AG1159" s="67" t="s">
        <v>131</v>
      </c>
      <c r="AH1159" s="67" t="s">
        <v>338</v>
      </c>
      <c r="AI1159" s="67" t="s">
        <v>496</v>
      </c>
      <c r="AJ1159" s="67" t="s">
        <v>940</v>
      </c>
      <c r="AK1159" s="67" t="s">
        <v>94</v>
      </c>
      <c r="AL1159" s="67" t="s">
        <v>941</v>
      </c>
      <c r="AM1159" s="67" t="s">
        <v>132</v>
      </c>
      <c r="AN1159" s="67" t="s">
        <v>240</v>
      </c>
      <c r="AO1159" s="67" t="s">
        <v>942</v>
      </c>
      <c r="AP1159" s="67" t="s">
        <v>584</v>
      </c>
      <c r="AQ1159" s="17"/>
      <c r="AR1159" s="17"/>
      <c r="AS1159" s="17"/>
    </row>
    <row r="1160" spans="1:45" ht="15" customHeight="1" x14ac:dyDescent="0.15">
      <c r="A1160" s="13">
        <v>1159</v>
      </c>
      <c r="B1160" s="69" t="s">
        <v>943</v>
      </c>
      <c r="C1160" s="67" t="s">
        <v>35</v>
      </c>
      <c r="D1160" s="67" t="s">
        <v>36</v>
      </c>
      <c r="E1160" s="67" t="s">
        <v>56</v>
      </c>
      <c r="F1160" s="67" t="s">
        <v>36</v>
      </c>
      <c r="G1160" s="67" t="s">
        <v>38</v>
      </c>
      <c r="H1160" s="67" t="s">
        <v>37</v>
      </c>
      <c r="I1160" s="67" t="s">
        <v>40</v>
      </c>
      <c r="J1160" s="67" t="s">
        <v>44</v>
      </c>
      <c r="K1160" s="67" t="s">
        <v>120</v>
      </c>
      <c r="L1160" s="67" t="s">
        <v>87</v>
      </c>
      <c r="M1160" s="67" t="s">
        <v>38</v>
      </c>
      <c r="N1160" s="67" t="s">
        <v>38</v>
      </c>
      <c r="O1160" s="67"/>
      <c r="P1160" s="17" t="s">
        <v>612</v>
      </c>
      <c r="Q1160" s="17" t="s">
        <v>613</v>
      </c>
      <c r="R1160" s="17" t="s">
        <v>614</v>
      </c>
      <c r="S1160" s="17" t="s">
        <v>615</v>
      </c>
      <c r="T1160" s="17" t="s">
        <v>616</v>
      </c>
      <c r="U1160" s="17" t="s">
        <v>79</v>
      </c>
      <c r="V1160" s="17" t="s">
        <v>401</v>
      </c>
      <c r="W1160" s="17"/>
      <c r="X1160" s="17"/>
      <c r="Y1160" s="17" t="s">
        <v>4238</v>
      </c>
      <c r="Z1160" s="17" t="s">
        <v>53</v>
      </c>
      <c r="AA1160" s="17" t="s">
        <v>76</v>
      </c>
      <c r="AB1160" s="17" t="s">
        <v>126</v>
      </c>
      <c r="AC1160" s="17" t="s">
        <v>36</v>
      </c>
      <c r="AD1160" s="17" t="s">
        <v>56</v>
      </c>
      <c r="AE1160" s="17"/>
      <c r="AF1160" s="17"/>
      <c r="AG1160" s="17" t="s">
        <v>410</v>
      </c>
      <c r="AH1160" s="17" t="s">
        <v>617</v>
      </c>
      <c r="AI1160" s="17" t="s">
        <v>618</v>
      </c>
      <c r="AJ1160" s="17" t="s">
        <v>397</v>
      </c>
      <c r="AK1160" s="17" t="s">
        <v>115</v>
      </c>
      <c r="AL1160" s="17" t="s">
        <v>619</v>
      </c>
      <c r="AM1160" s="17" t="s">
        <v>402</v>
      </c>
      <c r="AN1160" s="17" t="s">
        <v>620</v>
      </c>
      <c r="AO1160" s="17" t="s">
        <v>621</v>
      </c>
      <c r="AP1160" s="17" t="s">
        <v>161</v>
      </c>
      <c r="AQ1160" s="17"/>
      <c r="AR1160" s="17"/>
      <c r="AS1160" s="17"/>
    </row>
    <row r="1161" spans="1:45" ht="15" customHeight="1" x14ac:dyDescent="0.15">
      <c r="A1161" s="13">
        <v>1160</v>
      </c>
      <c r="B1161" s="69" t="s">
        <v>944</v>
      </c>
      <c r="C1161" s="67" t="s">
        <v>35</v>
      </c>
      <c r="D1161" s="67" t="s">
        <v>36</v>
      </c>
      <c r="E1161" s="67" t="s">
        <v>36</v>
      </c>
      <c r="F1161" s="67" t="s">
        <v>36</v>
      </c>
      <c r="G1161" s="67" t="s">
        <v>38</v>
      </c>
      <c r="H1161" s="67" t="s">
        <v>37</v>
      </c>
      <c r="I1161" s="67" t="s">
        <v>40</v>
      </c>
      <c r="J1161" s="67" t="s">
        <v>44</v>
      </c>
      <c r="K1161" s="67" t="s">
        <v>120</v>
      </c>
      <c r="L1161" s="67" t="s">
        <v>87</v>
      </c>
      <c r="M1161" s="67" t="s">
        <v>38</v>
      </c>
      <c r="N1161" s="67" t="s">
        <v>38</v>
      </c>
      <c r="O1161" s="67"/>
      <c r="P1161" s="17" t="s">
        <v>612</v>
      </c>
      <c r="Q1161" s="17" t="s">
        <v>613</v>
      </c>
      <c r="R1161" s="17" t="s">
        <v>614</v>
      </c>
      <c r="S1161" s="17" t="s">
        <v>615</v>
      </c>
      <c r="T1161" s="17" t="s">
        <v>616</v>
      </c>
      <c r="U1161" s="17" t="s">
        <v>79</v>
      </c>
      <c r="V1161" s="17" t="s">
        <v>401</v>
      </c>
      <c r="W1161" s="17"/>
      <c r="X1161" s="17" t="s">
        <v>3632</v>
      </c>
      <c r="Y1161" s="17" t="s">
        <v>4238</v>
      </c>
      <c r="Z1161" s="17" t="s">
        <v>75</v>
      </c>
      <c r="AA1161" s="17" t="s">
        <v>76</v>
      </c>
      <c r="AB1161" s="17" t="s">
        <v>126</v>
      </c>
      <c r="AC1161" s="17" t="s">
        <v>36</v>
      </c>
      <c r="AD1161" s="17" t="s">
        <v>56</v>
      </c>
      <c r="AE1161" s="17"/>
      <c r="AF1161" s="17"/>
      <c r="AG1161" s="17" t="s">
        <v>410</v>
      </c>
      <c r="AH1161" s="17" t="s">
        <v>617</v>
      </c>
      <c r="AI1161" s="17" t="s">
        <v>618</v>
      </c>
      <c r="AJ1161" s="17" t="s">
        <v>397</v>
      </c>
      <c r="AK1161" s="17" t="s">
        <v>115</v>
      </c>
      <c r="AL1161" s="17" t="s">
        <v>619</v>
      </c>
      <c r="AM1161" s="17" t="s">
        <v>402</v>
      </c>
      <c r="AN1161" s="17" t="s">
        <v>620</v>
      </c>
      <c r="AO1161" s="17" t="s">
        <v>621</v>
      </c>
      <c r="AP1161" s="17" t="s">
        <v>161</v>
      </c>
      <c r="AQ1161" s="17"/>
      <c r="AR1161" s="17"/>
      <c r="AS1161" s="17"/>
    </row>
    <row r="1162" spans="1:45" ht="15" customHeight="1" x14ac:dyDescent="0.15">
      <c r="A1162" s="13">
        <v>1161</v>
      </c>
      <c r="B1162" s="69" t="s">
        <v>945</v>
      </c>
      <c r="C1162" s="67" t="s">
        <v>35</v>
      </c>
      <c r="D1162" s="67" t="s">
        <v>36</v>
      </c>
      <c r="E1162" s="67" t="s">
        <v>56</v>
      </c>
      <c r="F1162" s="67" t="s">
        <v>36</v>
      </c>
      <c r="G1162" s="67" t="s">
        <v>38</v>
      </c>
      <c r="H1162" s="67" t="s">
        <v>37</v>
      </c>
      <c r="I1162" s="67" t="s">
        <v>40</v>
      </c>
      <c r="J1162" s="67" t="s">
        <v>44</v>
      </c>
      <c r="K1162" s="67" t="s">
        <v>120</v>
      </c>
      <c r="L1162" s="67" t="s">
        <v>87</v>
      </c>
      <c r="M1162" s="67" t="s">
        <v>38</v>
      </c>
      <c r="N1162" s="67" t="s">
        <v>38</v>
      </c>
      <c r="O1162" s="67"/>
      <c r="P1162" s="17" t="s">
        <v>612</v>
      </c>
      <c r="Q1162" s="17" t="s">
        <v>613</v>
      </c>
      <c r="R1162" s="17" t="s">
        <v>614</v>
      </c>
      <c r="S1162" s="17" t="s">
        <v>615</v>
      </c>
      <c r="T1162" s="17" t="s">
        <v>616</v>
      </c>
      <c r="U1162" s="17" t="s">
        <v>79</v>
      </c>
      <c r="V1162" s="17" t="s">
        <v>401</v>
      </c>
      <c r="W1162" s="17"/>
      <c r="X1162" s="17" t="s">
        <v>3633</v>
      </c>
      <c r="Y1162" s="17" t="s">
        <v>4238</v>
      </c>
      <c r="Z1162" s="17" t="s">
        <v>53</v>
      </c>
      <c r="AA1162" s="17" t="s">
        <v>76</v>
      </c>
      <c r="AB1162" s="17" t="s">
        <v>126</v>
      </c>
      <c r="AC1162" s="17" t="s">
        <v>36</v>
      </c>
      <c r="AD1162" s="17" t="s">
        <v>56</v>
      </c>
      <c r="AE1162" s="17" t="s">
        <v>4074</v>
      </c>
      <c r="AF1162" s="17"/>
      <c r="AG1162" s="17" t="s">
        <v>410</v>
      </c>
      <c r="AH1162" s="17" t="s">
        <v>617</v>
      </c>
      <c r="AI1162" s="17" t="s">
        <v>618</v>
      </c>
      <c r="AJ1162" s="17" t="s">
        <v>397</v>
      </c>
      <c r="AK1162" s="17" t="s">
        <v>115</v>
      </c>
      <c r="AL1162" s="17" t="s">
        <v>619</v>
      </c>
      <c r="AM1162" s="17" t="s">
        <v>402</v>
      </c>
      <c r="AN1162" s="17" t="s">
        <v>620</v>
      </c>
      <c r="AO1162" s="17" t="s">
        <v>621</v>
      </c>
      <c r="AP1162" s="17" t="s">
        <v>161</v>
      </c>
      <c r="AQ1162" s="17"/>
      <c r="AR1162" s="17"/>
      <c r="AS1162" s="17"/>
    </row>
    <row r="1163" spans="1:45" ht="15" customHeight="1" x14ac:dyDescent="0.15">
      <c r="A1163" s="13">
        <v>1162</v>
      </c>
      <c r="B1163" s="69" t="s">
        <v>3310</v>
      </c>
      <c r="C1163" s="67" t="s">
        <v>35</v>
      </c>
      <c r="D1163" s="67" t="s">
        <v>36</v>
      </c>
      <c r="E1163" s="67" t="s">
        <v>36</v>
      </c>
      <c r="F1163" s="67" t="s">
        <v>36</v>
      </c>
      <c r="G1163" s="67" t="s">
        <v>38</v>
      </c>
      <c r="H1163" s="67" t="s">
        <v>37</v>
      </c>
      <c r="I1163" s="67" t="s">
        <v>40</v>
      </c>
      <c r="J1163" s="67" t="s">
        <v>44</v>
      </c>
      <c r="K1163" s="67" t="s">
        <v>120</v>
      </c>
      <c r="L1163" s="67" t="s">
        <v>87</v>
      </c>
      <c r="M1163" s="67" t="s">
        <v>38</v>
      </c>
      <c r="N1163" s="67" t="s">
        <v>38</v>
      </c>
      <c r="O1163" s="67"/>
      <c r="P1163" s="17" t="s">
        <v>612</v>
      </c>
      <c r="Q1163" s="17" t="s">
        <v>613</v>
      </c>
      <c r="R1163" s="17" t="s">
        <v>614</v>
      </c>
      <c r="S1163" s="17" t="s">
        <v>615</v>
      </c>
      <c r="T1163" s="17" t="s">
        <v>616</v>
      </c>
      <c r="U1163" s="17" t="s">
        <v>79</v>
      </c>
      <c r="V1163" s="17" t="s">
        <v>401</v>
      </c>
      <c r="W1163" s="17" t="s">
        <v>4164</v>
      </c>
      <c r="X1163" s="17" t="s">
        <v>3634</v>
      </c>
      <c r="Y1163" s="17" t="s">
        <v>4238</v>
      </c>
      <c r="Z1163" s="17" t="s">
        <v>75</v>
      </c>
      <c r="AA1163" s="17" t="s">
        <v>76</v>
      </c>
      <c r="AB1163" s="17" t="s">
        <v>126</v>
      </c>
      <c r="AC1163" s="17" t="s">
        <v>36</v>
      </c>
      <c r="AD1163" s="17" t="s">
        <v>56</v>
      </c>
      <c r="AE1163" s="17" t="s">
        <v>4034</v>
      </c>
      <c r="AF1163" s="17"/>
      <c r="AG1163" s="17" t="s">
        <v>410</v>
      </c>
      <c r="AH1163" s="17" t="s">
        <v>617</v>
      </c>
      <c r="AI1163" s="17" t="s">
        <v>618</v>
      </c>
      <c r="AJ1163" s="17" t="s">
        <v>397</v>
      </c>
      <c r="AK1163" s="17" t="s">
        <v>115</v>
      </c>
      <c r="AL1163" s="17" t="s">
        <v>619</v>
      </c>
      <c r="AM1163" s="17" t="s">
        <v>402</v>
      </c>
      <c r="AN1163" s="17" t="s">
        <v>620</v>
      </c>
      <c r="AO1163" s="17" t="s">
        <v>621</v>
      </c>
      <c r="AP1163" s="17" t="s">
        <v>161</v>
      </c>
      <c r="AQ1163" s="17"/>
      <c r="AR1163" s="17"/>
      <c r="AS1163" s="17"/>
    </row>
    <row r="1164" spans="1:45" ht="15" customHeight="1" x14ac:dyDescent="0.15">
      <c r="A1164" s="13">
        <v>1163</v>
      </c>
      <c r="B1164" s="69" t="s">
        <v>3931</v>
      </c>
      <c r="C1164" s="67" t="s">
        <v>35</v>
      </c>
      <c r="D1164" s="67" t="s">
        <v>36</v>
      </c>
      <c r="E1164" s="67" t="s">
        <v>36</v>
      </c>
      <c r="F1164" s="67" t="s">
        <v>36</v>
      </c>
      <c r="G1164" s="67" t="s">
        <v>38</v>
      </c>
      <c r="H1164" s="67" t="s">
        <v>37</v>
      </c>
      <c r="I1164" s="67" t="s">
        <v>40</v>
      </c>
      <c r="J1164" s="67" t="s">
        <v>44</v>
      </c>
      <c r="K1164" s="67" t="s">
        <v>120</v>
      </c>
      <c r="L1164" s="67" t="s">
        <v>87</v>
      </c>
      <c r="M1164" s="67" t="s">
        <v>38</v>
      </c>
      <c r="N1164" s="67" t="s">
        <v>38</v>
      </c>
      <c r="O1164" s="67"/>
      <c r="P1164" s="17" t="s">
        <v>612</v>
      </c>
      <c r="Q1164" s="17" t="s">
        <v>613</v>
      </c>
      <c r="R1164" s="17" t="s">
        <v>614</v>
      </c>
      <c r="S1164" s="17" t="s">
        <v>615</v>
      </c>
      <c r="T1164" s="17" t="s">
        <v>616</v>
      </c>
      <c r="U1164" s="17" t="s">
        <v>79</v>
      </c>
      <c r="V1164" s="17" t="s">
        <v>401</v>
      </c>
      <c r="W1164" s="17" t="s">
        <v>4160</v>
      </c>
      <c r="X1164" s="17" t="s">
        <v>3932</v>
      </c>
      <c r="Y1164" s="17" t="s">
        <v>4238</v>
      </c>
      <c r="Z1164" s="17" t="s">
        <v>75</v>
      </c>
      <c r="AA1164" s="17" t="s">
        <v>76</v>
      </c>
      <c r="AB1164" s="17" t="s">
        <v>126</v>
      </c>
      <c r="AC1164" s="17" t="s">
        <v>36</v>
      </c>
      <c r="AD1164" s="17" t="s">
        <v>56</v>
      </c>
      <c r="AE1164" s="17" t="s">
        <v>4008</v>
      </c>
      <c r="AF1164" s="17"/>
      <c r="AG1164" s="17" t="s">
        <v>410</v>
      </c>
      <c r="AH1164" s="17" t="s">
        <v>617</v>
      </c>
      <c r="AI1164" s="17" t="s">
        <v>618</v>
      </c>
      <c r="AJ1164" s="17" t="s">
        <v>397</v>
      </c>
      <c r="AK1164" s="17" t="s">
        <v>115</v>
      </c>
      <c r="AL1164" s="17" t="s">
        <v>619</v>
      </c>
      <c r="AM1164" s="17" t="s">
        <v>402</v>
      </c>
      <c r="AN1164" s="17" t="s">
        <v>620</v>
      </c>
      <c r="AO1164" s="17" t="s">
        <v>621</v>
      </c>
      <c r="AP1164" s="17" t="s">
        <v>161</v>
      </c>
      <c r="AQ1164" s="17"/>
      <c r="AR1164" s="17"/>
      <c r="AS1164" s="17"/>
    </row>
    <row r="1165" spans="1:45" ht="15" customHeight="1" x14ac:dyDescent="0.15">
      <c r="A1165" s="13">
        <v>1164</v>
      </c>
      <c r="B1165" s="69" t="s">
        <v>5127</v>
      </c>
      <c r="C1165" s="67" t="s">
        <v>35</v>
      </c>
      <c r="D1165" s="67" t="s">
        <v>36</v>
      </c>
      <c r="E1165" s="67" t="s">
        <v>36</v>
      </c>
      <c r="F1165" s="67" t="s">
        <v>36</v>
      </c>
      <c r="G1165" s="67" t="s">
        <v>38</v>
      </c>
      <c r="H1165" s="67" t="s">
        <v>37</v>
      </c>
      <c r="I1165" s="67" t="s">
        <v>40</v>
      </c>
      <c r="J1165" s="67" t="s">
        <v>44</v>
      </c>
      <c r="K1165" s="67" t="s">
        <v>120</v>
      </c>
      <c r="L1165" s="67" t="s">
        <v>87</v>
      </c>
      <c r="M1165" s="67" t="s">
        <v>38</v>
      </c>
      <c r="N1165" s="67" t="s">
        <v>38</v>
      </c>
      <c r="O1165" s="67"/>
      <c r="P1165" s="17" t="s">
        <v>612</v>
      </c>
      <c r="Q1165" s="17" t="s">
        <v>613</v>
      </c>
      <c r="R1165" s="17" t="s">
        <v>614</v>
      </c>
      <c r="S1165" s="17" t="s">
        <v>615</v>
      </c>
      <c r="T1165" s="17" t="s">
        <v>616</v>
      </c>
      <c r="U1165" s="17" t="s">
        <v>79</v>
      </c>
      <c r="V1165" s="17" t="s">
        <v>401</v>
      </c>
      <c r="W1165" s="17" t="s">
        <v>4160</v>
      </c>
      <c r="X1165" s="17" t="s">
        <v>5364</v>
      </c>
      <c r="Y1165" s="17" t="s">
        <v>4238</v>
      </c>
      <c r="Z1165" s="17" t="s">
        <v>75</v>
      </c>
      <c r="AA1165" s="17" t="s">
        <v>76</v>
      </c>
      <c r="AB1165" s="17" t="s">
        <v>126</v>
      </c>
      <c r="AC1165" s="17" t="s">
        <v>36</v>
      </c>
      <c r="AD1165" s="17" t="s">
        <v>56</v>
      </c>
      <c r="AE1165" s="17" t="s">
        <v>4008</v>
      </c>
      <c r="AF1165" s="17"/>
      <c r="AG1165" s="17" t="s">
        <v>410</v>
      </c>
      <c r="AH1165" s="17" t="s">
        <v>617</v>
      </c>
      <c r="AI1165" s="17" t="s">
        <v>618</v>
      </c>
      <c r="AJ1165" s="17" t="s">
        <v>397</v>
      </c>
      <c r="AK1165" s="17" t="s">
        <v>115</v>
      </c>
      <c r="AL1165" s="17" t="s">
        <v>619</v>
      </c>
      <c r="AM1165" s="17" t="s">
        <v>402</v>
      </c>
      <c r="AN1165" s="17" t="s">
        <v>620</v>
      </c>
      <c r="AO1165" s="17" t="s">
        <v>621</v>
      </c>
      <c r="AP1165" s="17" t="s">
        <v>161</v>
      </c>
      <c r="AQ1165" s="17"/>
      <c r="AR1165" s="17"/>
      <c r="AS1165" s="17"/>
    </row>
    <row r="1166" spans="1:45" ht="15" customHeight="1" x14ac:dyDescent="0.15">
      <c r="A1166" s="13">
        <v>1165</v>
      </c>
      <c r="B1166" s="69" t="s">
        <v>4869</v>
      </c>
      <c r="C1166" s="67" t="s">
        <v>35</v>
      </c>
      <c r="D1166" s="67" t="s">
        <v>36</v>
      </c>
      <c r="E1166" s="67" t="s">
        <v>36</v>
      </c>
      <c r="F1166" s="67" t="s">
        <v>36</v>
      </c>
      <c r="G1166" s="67" t="s">
        <v>44</v>
      </c>
      <c r="H1166" s="67" t="s">
        <v>136</v>
      </c>
      <c r="I1166" s="67" t="s">
        <v>87</v>
      </c>
      <c r="J1166" s="67" t="s">
        <v>42</v>
      </c>
      <c r="K1166" s="67" t="s">
        <v>42</v>
      </c>
      <c r="L1166" s="67" t="s">
        <v>41</v>
      </c>
      <c r="M1166" s="67" t="s">
        <v>39</v>
      </c>
      <c r="N1166" s="67" t="s">
        <v>43</v>
      </c>
      <c r="O1166" s="67">
        <v>0</v>
      </c>
      <c r="P1166" s="17" t="s">
        <v>4873</v>
      </c>
      <c r="Q1166" s="17" t="s">
        <v>4874</v>
      </c>
      <c r="R1166" s="17" t="s">
        <v>4875</v>
      </c>
      <c r="S1166" s="17" t="s">
        <v>590</v>
      </c>
      <c r="T1166" s="17" t="s">
        <v>4876</v>
      </c>
      <c r="U1166" s="17" t="s">
        <v>798</v>
      </c>
      <c r="V1166" s="17" t="s">
        <v>345</v>
      </c>
      <c r="W1166" s="17">
        <v>0</v>
      </c>
      <c r="X1166" s="17" t="s">
        <v>4877</v>
      </c>
      <c r="Y1166" s="17" t="s">
        <v>4238</v>
      </c>
      <c r="Z1166" s="17" t="s">
        <v>75</v>
      </c>
      <c r="AA1166" s="17" t="s">
        <v>76</v>
      </c>
      <c r="AB1166" s="17" t="s">
        <v>55</v>
      </c>
      <c r="AC1166" s="17" t="s">
        <v>66</v>
      </c>
      <c r="AD1166" s="17" t="s">
        <v>56</v>
      </c>
      <c r="AE1166" s="17"/>
      <c r="AF1166" s="17"/>
      <c r="AG1166" s="17" t="s">
        <v>193</v>
      </c>
      <c r="AH1166" s="17" t="s">
        <v>261</v>
      </c>
      <c r="AI1166" s="17" t="s">
        <v>663</v>
      </c>
      <c r="AJ1166" s="17" t="s">
        <v>202</v>
      </c>
      <c r="AK1166" s="17" t="s">
        <v>397</v>
      </c>
      <c r="AL1166" s="17" t="s">
        <v>114</v>
      </c>
      <c r="AM1166" s="17" t="s">
        <v>129</v>
      </c>
      <c r="AN1166" s="17" t="s">
        <v>101</v>
      </c>
      <c r="AO1166" s="17" t="s">
        <v>2844</v>
      </c>
      <c r="AP1166" s="17"/>
      <c r="AQ1166" s="17"/>
      <c r="AR1166" s="17"/>
      <c r="AS1166" s="17"/>
    </row>
    <row r="1167" spans="1:45" ht="15" customHeight="1" x14ac:dyDescent="0.15">
      <c r="A1167" s="13">
        <v>1166</v>
      </c>
      <c r="B1167" s="69" t="s">
        <v>3332</v>
      </c>
      <c r="C1167" s="67" t="s">
        <v>35</v>
      </c>
      <c r="D1167" s="67" t="s">
        <v>36</v>
      </c>
      <c r="E1167" s="67" t="s">
        <v>36</v>
      </c>
      <c r="F1167" s="67" t="s">
        <v>36</v>
      </c>
      <c r="G1167" s="67" t="s">
        <v>44</v>
      </c>
      <c r="H1167" s="67" t="s">
        <v>43</v>
      </c>
      <c r="I1167" s="67" t="s">
        <v>43</v>
      </c>
      <c r="J1167" s="67" t="s">
        <v>43</v>
      </c>
      <c r="K1167" s="67" t="s">
        <v>87</v>
      </c>
      <c r="L1167" s="67" t="s">
        <v>43</v>
      </c>
      <c r="M1167" s="67" t="s">
        <v>39</v>
      </c>
      <c r="N1167" s="67" t="s">
        <v>200</v>
      </c>
      <c r="O1167" s="67"/>
      <c r="P1167" s="17" t="s">
        <v>446</v>
      </c>
      <c r="Q1167" s="17" t="s">
        <v>402</v>
      </c>
      <c r="R1167" s="17" t="s">
        <v>947</v>
      </c>
      <c r="S1167" s="17" t="s">
        <v>193</v>
      </c>
      <c r="T1167" s="17" t="s">
        <v>101</v>
      </c>
      <c r="U1167" s="17" t="s">
        <v>94</v>
      </c>
      <c r="V1167" s="17" t="s">
        <v>948</v>
      </c>
      <c r="W1167" s="17" t="s">
        <v>4164</v>
      </c>
      <c r="X1167" s="17" t="s">
        <v>3635</v>
      </c>
      <c r="Y1167" s="17" t="s">
        <v>4299</v>
      </c>
      <c r="Z1167" s="17" t="s">
        <v>96</v>
      </c>
      <c r="AA1167" s="17" t="s">
        <v>76</v>
      </c>
      <c r="AB1167" s="17" t="s">
        <v>3962</v>
      </c>
      <c r="AC1167" s="17" t="s">
        <v>56</v>
      </c>
      <c r="AD1167" s="17" t="s">
        <v>36</v>
      </c>
      <c r="AE1167" s="17" t="s">
        <v>4040</v>
      </c>
      <c r="AF1167" s="17"/>
      <c r="AG1167" s="17" t="s">
        <v>131</v>
      </c>
      <c r="AH1167" s="17" t="s">
        <v>97</v>
      </c>
      <c r="AI1167" s="17" t="s">
        <v>361</v>
      </c>
      <c r="AJ1167" s="17" t="s">
        <v>921</v>
      </c>
      <c r="AK1167" s="17" t="s">
        <v>101</v>
      </c>
      <c r="AL1167" s="17" t="s">
        <v>376</v>
      </c>
      <c r="AM1167" s="17" t="s">
        <v>280</v>
      </c>
      <c r="AN1167" s="17" t="s">
        <v>949</v>
      </c>
      <c r="AO1167" s="17" t="s">
        <v>464</v>
      </c>
      <c r="AP1167" s="17" t="s">
        <v>584</v>
      </c>
      <c r="AQ1167" s="17"/>
      <c r="AR1167" s="17"/>
      <c r="AS1167" s="17"/>
    </row>
    <row r="1168" spans="1:45" ht="15" customHeight="1" x14ac:dyDescent="0.15">
      <c r="A1168" s="13">
        <v>1167</v>
      </c>
      <c r="B1168" s="69" t="s">
        <v>946</v>
      </c>
      <c r="C1168" s="67" t="s">
        <v>35</v>
      </c>
      <c r="D1168" s="67" t="s">
        <v>36</v>
      </c>
      <c r="E1168" s="67" t="s">
        <v>36</v>
      </c>
      <c r="F1168" s="67" t="s">
        <v>36</v>
      </c>
      <c r="G1168" s="67" t="s">
        <v>44</v>
      </c>
      <c r="H1168" s="67" t="s">
        <v>43</v>
      </c>
      <c r="I1168" s="67" t="s">
        <v>43</v>
      </c>
      <c r="J1168" s="67" t="s">
        <v>43</v>
      </c>
      <c r="K1168" s="67" t="s">
        <v>87</v>
      </c>
      <c r="L1168" s="67" t="s">
        <v>43</v>
      </c>
      <c r="M1168" s="67" t="s">
        <v>39</v>
      </c>
      <c r="N1168" s="67" t="s">
        <v>200</v>
      </c>
      <c r="O1168" s="67"/>
      <c r="P1168" s="17" t="s">
        <v>446</v>
      </c>
      <c r="Q1168" s="17" t="s">
        <v>402</v>
      </c>
      <c r="R1168" s="17" t="s">
        <v>947</v>
      </c>
      <c r="S1168" s="17" t="s">
        <v>193</v>
      </c>
      <c r="T1168" s="17" t="s">
        <v>101</v>
      </c>
      <c r="U1168" s="17" t="s">
        <v>94</v>
      </c>
      <c r="V1168" s="17" t="s">
        <v>948</v>
      </c>
      <c r="W1168" s="17" t="s">
        <v>4164</v>
      </c>
      <c r="X1168" s="17" t="s">
        <v>3636</v>
      </c>
      <c r="Y1168" s="17" t="s">
        <v>4299</v>
      </c>
      <c r="Z1168" s="17" t="s">
        <v>96</v>
      </c>
      <c r="AA1168" s="17" t="s">
        <v>76</v>
      </c>
      <c r="AB1168" s="17" t="s">
        <v>3962</v>
      </c>
      <c r="AC1168" s="17" t="s">
        <v>56</v>
      </c>
      <c r="AD1168" s="17" t="s">
        <v>36</v>
      </c>
      <c r="AE1168" s="17" t="s">
        <v>4016</v>
      </c>
      <c r="AF1168" s="17"/>
      <c r="AG1168" s="17" t="s">
        <v>131</v>
      </c>
      <c r="AH1168" s="17" t="s">
        <v>97</v>
      </c>
      <c r="AI1168" s="17" t="s">
        <v>361</v>
      </c>
      <c r="AJ1168" s="17" t="s">
        <v>921</v>
      </c>
      <c r="AK1168" s="17" t="s">
        <v>101</v>
      </c>
      <c r="AL1168" s="17" t="s">
        <v>376</v>
      </c>
      <c r="AM1168" s="17" t="s">
        <v>280</v>
      </c>
      <c r="AN1168" s="17" t="s">
        <v>949</v>
      </c>
      <c r="AO1168" s="17" t="s">
        <v>464</v>
      </c>
      <c r="AP1168" s="17" t="s">
        <v>584</v>
      </c>
      <c r="AQ1168" s="17"/>
      <c r="AR1168" s="17"/>
      <c r="AS1168" s="17"/>
    </row>
    <row r="1169" spans="1:45" ht="15" customHeight="1" x14ac:dyDescent="0.15">
      <c r="A1169" s="13">
        <v>1168</v>
      </c>
      <c r="B1169" s="69" t="s">
        <v>4899</v>
      </c>
      <c r="C1169" s="67" t="s">
        <v>35</v>
      </c>
      <c r="D1169" s="67" t="s">
        <v>36</v>
      </c>
      <c r="E1169" s="67" t="s">
        <v>36</v>
      </c>
      <c r="F1169" s="67" t="s">
        <v>36</v>
      </c>
      <c r="G1169" s="67" t="s">
        <v>44</v>
      </c>
      <c r="H1169" s="67" t="s">
        <v>43</v>
      </c>
      <c r="I1169" s="67" t="s">
        <v>43</v>
      </c>
      <c r="J1169" s="67" t="s">
        <v>43</v>
      </c>
      <c r="K1169" s="67" t="s">
        <v>87</v>
      </c>
      <c r="L1169" s="67" t="s">
        <v>43</v>
      </c>
      <c r="M1169" s="67" t="s">
        <v>39</v>
      </c>
      <c r="N1169" s="67" t="s">
        <v>200</v>
      </c>
      <c r="O1169" s="67"/>
      <c r="P1169" s="17" t="s">
        <v>446</v>
      </c>
      <c r="Q1169" s="17" t="s">
        <v>402</v>
      </c>
      <c r="R1169" s="17" t="s">
        <v>947</v>
      </c>
      <c r="S1169" s="17" t="s">
        <v>193</v>
      </c>
      <c r="T1169" s="17" t="s">
        <v>101</v>
      </c>
      <c r="U1169" s="17" t="s">
        <v>94</v>
      </c>
      <c r="V1169" s="17" t="s">
        <v>948</v>
      </c>
      <c r="W1169" s="17" t="s">
        <v>4160</v>
      </c>
      <c r="X1169" s="17" t="s">
        <v>4199</v>
      </c>
      <c r="Y1169" s="17" t="s">
        <v>4299</v>
      </c>
      <c r="Z1169" s="17" t="s">
        <v>96</v>
      </c>
      <c r="AA1169" s="17" t="s">
        <v>76</v>
      </c>
      <c r="AB1169" s="17" t="s">
        <v>3962</v>
      </c>
      <c r="AC1169" s="17" t="s">
        <v>56</v>
      </c>
      <c r="AD1169" s="17" t="s">
        <v>36</v>
      </c>
      <c r="AE1169" s="17" t="s">
        <v>4008</v>
      </c>
      <c r="AF1169" s="17"/>
      <c r="AG1169" s="17" t="s">
        <v>131</v>
      </c>
      <c r="AH1169" s="17" t="s">
        <v>97</v>
      </c>
      <c r="AI1169" s="17" t="s">
        <v>361</v>
      </c>
      <c r="AJ1169" s="17" t="s">
        <v>921</v>
      </c>
      <c r="AK1169" s="17" t="s">
        <v>101</v>
      </c>
      <c r="AL1169" s="17" t="s">
        <v>376</v>
      </c>
      <c r="AM1169" s="17" t="s">
        <v>280</v>
      </c>
      <c r="AN1169" s="17" t="s">
        <v>949</v>
      </c>
      <c r="AO1169" s="17" t="s">
        <v>464</v>
      </c>
      <c r="AP1169" s="17" t="s">
        <v>584</v>
      </c>
      <c r="AQ1169" s="17"/>
      <c r="AR1169" s="17"/>
      <c r="AS1169" s="17"/>
    </row>
    <row r="1170" spans="1:45" ht="15" customHeight="1" x14ac:dyDescent="0.15">
      <c r="A1170" s="13">
        <v>1169</v>
      </c>
      <c r="B1170" s="69" t="s">
        <v>4198</v>
      </c>
      <c r="C1170" s="67" t="s">
        <v>35</v>
      </c>
      <c r="D1170" s="67" t="s">
        <v>36</v>
      </c>
      <c r="E1170" s="67" t="s">
        <v>36</v>
      </c>
      <c r="F1170" s="67" t="s">
        <v>36</v>
      </c>
      <c r="G1170" s="67" t="s">
        <v>44</v>
      </c>
      <c r="H1170" s="67" t="s">
        <v>43</v>
      </c>
      <c r="I1170" s="67" t="s">
        <v>43</v>
      </c>
      <c r="J1170" s="67" t="s">
        <v>43</v>
      </c>
      <c r="K1170" s="67" t="s">
        <v>87</v>
      </c>
      <c r="L1170" s="67" t="s">
        <v>43</v>
      </c>
      <c r="M1170" s="67" t="s">
        <v>39</v>
      </c>
      <c r="N1170" s="67" t="s">
        <v>200</v>
      </c>
      <c r="O1170" s="67"/>
      <c r="P1170" s="17" t="s">
        <v>446</v>
      </c>
      <c r="Q1170" s="17" t="s">
        <v>402</v>
      </c>
      <c r="R1170" s="17" t="s">
        <v>947</v>
      </c>
      <c r="S1170" s="17" t="s">
        <v>193</v>
      </c>
      <c r="T1170" s="17" t="s">
        <v>101</v>
      </c>
      <c r="U1170" s="17" t="s">
        <v>94</v>
      </c>
      <c r="V1170" s="17" t="s">
        <v>948</v>
      </c>
      <c r="W1170" s="17" t="s">
        <v>4160</v>
      </c>
      <c r="X1170" s="17" t="s">
        <v>4199</v>
      </c>
      <c r="Y1170" s="17" t="s">
        <v>4299</v>
      </c>
      <c r="Z1170" s="17" t="s">
        <v>96</v>
      </c>
      <c r="AA1170" s="17" t="s">
        <v>76</v>
      </c>
      <c r="AB1170" s="17" t="s">
        <v>3962</v>
      </c>
      <c r="AC1170" s="17" t="s">
        <v>56</v>
      </c>
      <c r="AD1170" s="17" t="s">
        <v>36</v>
      </c>
      <c r="AE1170" s="17" t="s">
        <v>4008</v>
      </c>
      <c r="AF1170" s="17"/>
      <c r="AG1170" s="17" t="s">
        <v>131</v>
      </c>
      <c r="AH1170" s="17" t="s">
        <v>97</v>
      </c>
      <c r="AI1170" s="17" t="s">
        <v>361</v>
      </c>
      <c r="AJ1170" s="17" t="s">
        <v>921</v>
      </c>
      <c r="AK1170" s="17" t="s">
        <v>101</v>
      </c>
      <c r="AL1170" s="17" t="s">
        <v>376</v>
      </c>
      <c r="AM1170" s="17" t="s">
        <v>280</v>
      </c>
      <c r="AN1170" s="17" t="s">
        <v>949</v>
      </c>
      <c r="AO1170" s="17" t="s">
        <v>464</v>
      </c>
      <c r="AP1170" s="17" t="s">
        <v>584</v>
      </c>
      <c r="AQ1170" s="17"/>
      <c r="AR1170" s="17"/>
      <c r="AS1170" s="17"/>
    </row>
    <row r="1171" spans="1:45" ht="15" customHeight="1" x14ac:dyDescent="0.15">
      <c r="A1171" s="13">
        <v>1170</v>
      </c>
      <c r="B1171" s="69" t="s">
        <v>4198</v>
      </c>
      <c r="C1171" s="67" t="s">
        <v>35</v>
      </c>
      <c r="D1171" s="67" t="s">
        <v>36</v>
      </c>
      <c r="E1171" s="67" t="s">
        <v>36</v>
      </c>
      <c r="F1171" s="67" t="s">
        <v>36</v>
      </c>
      <c r="G1171" s="67" t="s">
        <v>44</v>
      </c>
      <c r="H1171" s="67" t="s">
        <v>43</v>
      </c>
      <c r="I1171" s="67" t="s">
        <v>43</v>
      </c>
      <c r="J1171" s="67" t="s">
        <v>43</v>
      </c>
      <c r="K1171" s="67" t="s">
        <v>87</v>
      </c>
      <c r="L1171" s="67" t="s">
        <v>43</v>
      </c>
      <c r="M1171" s="67" t="s">
        <v>39</v>
      </c>
      <c r="N1171" s="67" t="s">
        <v>200</v>
      </c>
      <c r="O1171" s="67"/>
      <c r="P1171" s="17" t="s">
        <v>446</v>
      </c>
      <c r="Q1171" s="17" t="s">
        <v>402</v>
      </c>
      <c r="R1171" s="17" t="s">
        <v>947</v>
      </c>
      <c r="S1171" s="17" t="s">
        <v>193</v>
      </c>
      <c r="T1171" s="17" t="s">
        <v>101</v>
      </c>
      <c r="U1171" s="17" t="s">
        <v>94</v>
      </c>
      <c r="V1171" s="17" t="s">
        <v>948</v>
      </c>
      <c r="W1171" s="17" t="s">
        <v>4160</v>
      </c>
      <c r="X1171" s="17" t="s">
        <v>4199</v>
      </c>
      <c r="Y1171" s="17" t="s">
        <v>4299</v>
      </c>
      <c r="Z1171" s="17" t="s">
        <v>96</v>
      </c>
      <c r="AA1171" s="17" t="s">
        <v>76</v>
      </c>
      <c r="AB1171" s="17" t="s">
        <v>3962</v>
      </c>
      <c r="AC1171" s="17" t="s">
        <v>56</v>
      </c>
      <c r="AD1171" s="17" t="s">
        <v>36</v>
      </c>
      <c r="AE1171" s="17" t="s">
        <v>4008</v>
      </c>
      <c r="AF1171" s="17"/>
      <c r="AG1171" s="17" t="s">
        <v>131</v>
      </c>
      <c r="AH1171" s="17" t="s">
        <v>97</v>
      </c>
      <c r="AI1171" s="17" t="s">
        <v>361</v>
      </c>
      <c r="AJ1171" s="17" t="s">
        <v>921</v>
      </c>
      <c r="AK1171" s="17" t="s">
        <v>101</v>
      </c>
      <c r="AL1171" s="17" t="s">
        <v>376</v>
      </c>
      <c r="AM1171" s="17" t="s">
        <v>280</v>
      </c>
      <c r="AN1171" s="17" t="s">
        <v>949</v>
      </c>
      <c r="AO1171" s="17" t="s">
        <v>464</v>
      </c>
      <c r="AP1171" s="17" t="s">
        <v>584</v>
      </c>
      <c r="AQ1171" s="17"/>
      <c r="AR1171" s="17"/>
      <c r="AS1171" s="13"/>
    </row>
    <row r="1172" spans="1:45" ht="15" customHeight="1" x14ac:dyDescent="0.15">
      <c r="A1172" s="13">
        <v>1171</v>
      </c>
      <c r="B1172" s="69" t="s">
        <v>950</v>
      </c>
      <c r="C1172" s="67" t="s">
        <v>35</v>
      </c>
      <c r="D1172" s="67" t="s">
        <v>36</v>
      </c>
      <c r="E1172" s="67" t="s">
        <v>36</v>
      </c>
      <c r="F1172" s="67" t="s">
        <v>56</v>
      </c>
      <c r="G1172" s="67" t="s">
        <v>67</v>
      </c>
      <c r="H1172" s="67" t="s">
        <v>40</v>
      </c>
      <c r="I1172" s="67" t="s">
        <v>37</v>
      </c>
      <c r="J1172" s="67" t="s">
        <v>44</v>
      </c>
      <c r="K1172" s="67" t="s">
        <v>40</v>
      </c>
      <c r="L1172" s="67" t="s">
        <v>38</v>
      </c>
      <c r="M1172" s="67" t="s">
        <v>42</v>
      </c>
      <c r="N1172" s="67" t="s">
        <v>40</v>
      </c>
      <c r="O1172" s="67"/>
      <c r="P1172" s="17" t="s">
        <v>951</v>
      </c>
      <c r="Q1172" s="17" t="s">
        <v>379</v>
      </c>
      <c r="R1172" s="17" t="s">
        <v>137</v>
      </c>
      <c r="S1172" s="17" t="s">
        <v>3022</v>
      </c>
      <c r="T1172" s="17" t="s">
        <v>569</v>
      </c>
      <c r="U1172" s="17" t="s">
        <v>3438</v>
      </c>
      <c r="V1172" s="17" t="s">
        <v>174</v>
      </c>
      <c r="W1172" s="17"/>
      <c r="X1172" s="17"/>
      <c r="Y1172" s="17" t="s">
        <v>4244</v>
      </c>
      <c r="Z1172" s="17" t="s">
        <v>53</v>
      </c>
      <c r="AA1172" s="17" t="s">
        <v>76</v>
      </c>
      <c r="AB1172" s="17" t="s">
        <v>3962</v>
      </c>
      <c r="AC1172" s="17" t="s">
        <v>66</v>
      </c>
      <c r="AD1172" s="17" t="s">
        <v>66</v>
      </c>
      <c r="AE1172" s="17"/>
      <c r="AF1172" s="17"/>
      <c r="AG1172" s="17" t="s">
        <v>77</v>
      </c>
      <c r="AH1172" s="17" t="s">
        <v>264</v>
      </c>
      <c r="AI1172" s="17" t="s">
        <v>570</v>
      </c>
      <c r="AJ1172" s="17" t="s">
        <v>571</v>
      </c>
      <c r="AK1172" s="17" t="s">
        <v>57</v>
      </c>
      <c r="AL1172" s="17" t="s">
        <v>4520</v>
      </c>
      <c r="AM1172" s="17" t="s">
        <v>175</v>
      </c>
      <c r="AN1172" s="17" t="s">
        <v>256</v>
      </c>
      <c r="AO1172" s="17" t="s">
        <v>85</v>
      </c>
      <c r="AP1172" s="17" t="s">
        <v>64</v>
      </c>
      <c r="AQ1172" s="17"/>
      <c r="AR1172" s="17"/>
      <c r="AS1172" s="17"/>
    </row>
    <row r="1173" spans="1:45" ht="15" customHeight="1" x14ac:dyDescent="0.15">
      <c r="A1173" s="13">
        <v>1172</v>
      </c>
      <c r="B1173" s="69" t="s">
        <v>3156</v>
      </c>
      <c r="C1173" s="67" t="s">
        <v>35</v>
      </c>
      <c r="D1173" s="67" t="s">
        <v>36</v>
      </c>
      <c r="E1173" s="67" t="s">
        <v>36</v>
      </c>
      <c r="F1173" s="67" t="s">
        <v>36</v>
      </c>
      <c r="G1173" s="67" t="s">
        <v>67</v>
      </c>
      <c r="H1173" s="67" t="s">
        <v>40</v>
      </c>
      <c r="I1173" s="67" t="s">
        <v>37</v>
      </c>
      <c r="J1173" s="67" t="s">
        <v>44</v>
      </c>
      <c r="K1173" s="67" t="s">
        <v>40</v>
      </c>
      <c r="L1173" s="67" t="s">
        <v>38</v>
      </c>
      <c r="M1173" s="67" t="s">
        <v>42</v>
      </c>
      <c r="N1173" s="67" t="s">
        <v>40</v>
      </c>
      <c r="O1173" s="67"/>
      <c r="P1173" s="17" t="s">
        <v>951</v>
      </c>
      <c r="Q1173" s="17" t="s">
        <v>379</v>
      </c>
      <c r="R1173" s="17" t="s">
        <v>137</v>
      </c>
      <c r="S1173" s="17" t="s">
        <v>3022</v>
      </c>
      <c r="T1173" s="17" t="s">
        <v>569</v>
      </c>
      <c r="U1173" s="17" t="s">
        <v>3438</v>
      </c>
      <c r="V1173" s="17" t="s">
        <v>174</v>
      </c>
      <c r="W1173" s="17" t="s">
        <v>4157</v>
      </c>
      <c r="X1173" s="17" t="s">
        <v>3637</v>
      </c>
      <c r="Y1173" s="17" t="s">
        <v>4294</v>
      </c>
      <c r="Z1173" s="17" t="s">
        <v>53</v>
      </c>
      <c r="AA1173" s="17" t="s">
        <v>76</v>
      </c>
      <c r="AB1173" s="17" t="s">
        <v>3962</v>
      </c>
      <c r="AC1173" s="17" t="s">
        <v>56</v>
      </c>
      <c r="AD1173" s="17" t="s">
        <v>56</v>
      </c>
      <c r="AE1173" s="17"/>
      <c r="AF1173" s="17"/>
      <c r="AG1173" s="17" t="s">
        <v>77</v>
      </c>
      <c r="AH1173" s="17" t="s">
        <v>264</v>
      </c>
      <c r="AI1173" s="17" t="s">
        <v>570</v>
      </c>
      <c r="AJ1173" s="17" t="s">
        <v>571</v>
      </c>
      <c r="AK1173" s="17" t="s">
        <v>57</v>
      </c>
      <c r="AL1173" s="17" t="s">
        <v>4520</v>
      </c>
      <c r="AM1173" s="17" t="s">
        <v>175</v>
      </c>
      <c r="AN1173" s="17" t="s">
        <v>256</v>
      </c>
      <c r="AO1173" s="17" t="s">
        <v>85</v>
      </c>
      <c r="AP1173" s="17" t="s">
        <v>64</v>
      </c>
      <c r="AQ1173" s="17"/>
      <c r="AR1173" s="17"/>
      <c r="AS1173" s="17"/>
    </row>
    <row r="1174" spans="1:45" ht="15" customHeight="1" x14ac:dyDescent="0.15">
      <c r="A1174" s="13">
        <v>1173</v>
      </c>
      <c r="B1174" s="69" t="s">
        <v>4835</v>
      </c>
      <c r="C1174" s="67" t="s">
        <v>35</v>
      </c>
      <c r="D1174" s="67" t="s">
        <v>36</v>
      </c>
      <c r="E1174" s="67" t="s">
        <v>36</v>
      </c>
      <c r="F1174" s="67" t="s">
        <v>36</v>
      </c>
      <c r="G1174" s="67" t="s">
        <v>67</v>
      </c>
      <c r="H1174" s="67" t="s">
        <v>40</v>
      </c>
      <c r="I1174" s="67" t="s">
        <v>37</v>
      </c>
      <c r="J1174" s="67" t="s">
        <v>44</v>
      </c>
      <c r="K1174" s="67" t="s">
        <v>40</v>
      </c>
      <c r="L1174" s="67" t="s">
        <v>38</v>
      </c>
      <c r="M1174" s="67" t="s">
        <v>42</v>
      </c>
      <c r="N1174" s="67" t="s">
        <v>40</v>
      </c>
      <c r="O1174" s="67"/>
      <c r="P1174" s="17" t="s">
        <v>951</v>
      </c>
      <c r="Q1174" s="17" t="s">
        <v>379</v>
      </c>
      <c r="R1174" s="17" t="s">
        <v>137</v>
      </c>
      <c r="S1174" s="17" t="s">
        <v>3022</v>
      </c>
      <c r="T1174" s="17" t="s">
        <v>569</v>
      </c>
      <c r="U1174" s="17" t="s">
        <v>3438</v>
      </c>
      <c r="V1174" s="17" t="s">
        <v>174</v>
      </c>
      <c r="W1174" s="17" t="s">
        <v>4157</v>
      </c>
      <c r="X1174" s="17" t="s">
        <v>3637</v>
      </c>
      <c r="Y1174" s="17" t="s">
        <v>4294</v>
      </c>
      <c r="Z1174" s="17" t="s">
        <v>53</v>
      </c>
      <c r="AA1174" s="17" t="s">
        <v>76</v>
      </c>
      <c r="AB1174" s="17" t="s">
        <v>3962</v>
      </c>
      <c r="AC1174" s="17" t="s">
        <v>56</v>
      </c>
      <c r="AD1174" s="17" t="s">
        <v>56</v>
      </c>
      <c r="AE1174" s="17"/>
      <c r="AF1174" s="17"/>
      <c r="AG1174" s="17" t="s">
        <v>77</v>
      </c>
      <c r="AH1174" s="17" t="s">
        <v>264</v>
      </c>
      <c r="AI1174" s="17" t="s">
        <v>570</v>
      </c>
      <c r="AJ1174" s="17" t="s">
        <v>571</v>
      </c>
      <c r="AK1174" s="17" t="s">
        <v>57</v>
      </c>
      <c r="AL1174" s="17" t="s">
        <v>4520</v>
      </c>
      <c r="AM1174" s="17" t="s">
        <v>175</v>
      </c>
      <c r="AN1174" s="17" t="s">
        <v>256</v>
      </c>
      <c r="AO1174" s="17" t="s">
        <v>85</v>
      </c>
      <c r="AP1174" s="17" t="s">
        <v>64</v>
      </c>
      <c r="AQ1174" s="17"/>
      <c r="AR1174" s="17"/>
      <c r="AS1174" s="17"/>
    </row>
    <row r="1175" spans="1:45" ht="15" customHeight="1" x14ac:dyDescent="0.15">
      <c r="A1175" s="13">
        <v>1174</v>
      </c>
      <c r="B1175" s="69" t="s">
        <v>3246</v>
      </c>
      <c r="C1175" s="67" t="s">
        <v>35</v>
      </c>
      <c r="D1175" s="67" t="s">
        <v>36</v>
      </c>
      <c r="E1175" s="67" t="s">
        <v>36</v>
      </c>
      <c r="F1175" s="67" t="s">
        <v>56</v>
      </c>
      <c r="G1175" s="67" t="s">
        <v>43</v>
      </c>
      <c r="H1175" s="67" t="s">
        <v>120</v>
      </c>
      <c r="I1175" s="67" t="s">
        <v>43</v>
      </c>
      <c r="J1175" s="67" t="s">
        <v>120</v>
      </c>
      <c r="K1175" s="67" t="s">
        <v>43</v>
      </c>
      <c r="L1175" s="67" t="s">
        <v>38</v>
      </c>
      <c r="M1175" s="67" t="s">
        <v>200</v>
      </c>
      <c r="N1175" s="67" t="s">
        <v>200</v>
      </c>
      <c r="O1175" s="67"/>
      <c r="P1175" s="17" t="s">
        <v>890</v>
      </c>
      <c r="Q1175" s="17" t="s">
        <v>168</v>
      </c>
      <c r="R1175" s="17" t="s">
        <v>910</v>
      </c>
      <c r="S1175" s="17" t="s">
        <v>339</v>
      </c>
      <c r="T1175" s="17" t="s">
        <v>103</v>
      </c>
      <c r="U1175" s="17" t="s">
        <v>2979</v>
      </c>
      <c r="V1175" s="17" t="s">
        <v>195</v>
      </c>
      <c r="W1175" s="17" t="s">
        <v>4162</v>
      </c>
      <c r="X1175" s="17"/>
      <c r="Y1175" s="17" t="s">
        <v>4243</v>
      </c>
      <c r="Z1175" s="17" t="s">
        <v>75</v>
      </c>
      <c r="AA1175" s="17" t="s">
        <v>76</v>
      </c>
      <c r="AB1175" s="17" t="s">
        <v>55</v>
      </c>
      <c r="AC1175" s="17" t="s">
        <v>36</v>
      </c>
      <c r="AD1175" s="17" t="s">
        <v>56</v>
      </c>
      <c r="AE1175" s="17" t="s">
        <v>4073</v>
      </c>
      <c r="AF1175" s="17"/>
      <c r="AG1175" s="17" t="s">
        <v>101</v>
      </c>
      <c r="AH1175" s="17" t="s">
        <v>102</v>
      </c>
      <c r="AI1175" s="17" t="s">
        <v>393</v>
      </c>
      <c r="AJ1175" s="17" t="s">
        <v>3247</v>
      </c>
      <c r="AK1175" s="17" t="s">
        <v>101</v>
      </c>
      <c r="AL1175" s="17" t="s">
        <v>822</v>
      </c>
      <c r="AM1175" s="17" t="s">
        <v>690</v>
      </c>
      <c r="AN1175" s="17" t="s">
        <v>3248</v>
      </c>
      <c r="AO1175" s="17" t="s">
        <v>3030</v>
      </c>
      <c r="AP1175" s="17" t="s">
        <v>584</v>
      </c>
      <c r="AQ1175" s="17"/>
      <c r="AR1175" s="17"/>
      <c r="AS1175" s="17"/>
    </row>
    <row r="1176" spans="1:45" ht="15" customHeight="1" x14ac:dyDescent="0.15">
      <c r="A1176" s="13">
        <v>1175</v>
      </c>
      <c r="B1176" s="69" t="s">
        <v>952</v>
      </c>
      <c r="C1176" s="67" t="s">
        <v>35</v>
      </c>
      <c r="D1176" s="67" t="s">
        <v>36</v>
      </c>
      <c r="E1176" s="67" t="s">
        <v>56</v>
      </c>
      <c r="F1176" s="67" t="s">
        <v>36</v>
      </c>
      <c r="G1176" s="67" t="s">
        <v>38</v>
      </c>
      <c r="H1176" s="67" t="s">
        <v>42</v>
      </c>
      <c r="I1176" s="67" t="s">
        <v>41</v>
      </c>
      <c r="J1176" s="67" t="s">
        <v>40</v>
      </c>
      <c r="K1176" s="67" t="s">
        <v>88</v>
      </c>
      <c r="L1176" s="67" t="s">
        <v>88</v>
      </c>
      <c r="M1176" s="67" t="s">
        <v>41</v>
      </c>
      <c r="N1176" s="67" t="s">
        <v>41</v>
      </c>
      <c r="O1176" s="67"/>
      <c r="P1176" s="17" t="s">
        <v>181</v>
      </c>
      <c r="Q1176" s="17" t="s">
        <v>184</v>
      </c>
      <c r="R1176" s="17" t="s">
        <v>669</v>
      </c>
      <c r="S1176" s="17" t="s">
        <v>600</v>
      </c>
      <c r="T1176" s="17" t="s">
        <v>601</v>
      </c>
      <c r="U1176" s="17" t="s">
        <v>562</v>
      </c>
      <c r="V1176" s="17" t="s">
        <v>79</v>
      </c>
      <c r="W1176" s="17"/>
      <c r="X1176" s="17"/>
      <c r="Y1176" s="17" t="s">
        <v>4301</v>
      </c>
      <c r="Z1176" s="17" t="s">
        <v>75</v>
      </c>
      <c r="AA1176" s="17" t="s">
        <v>76</v>
      </c>
      <c r="AB1176" s="17" t="s">
        <v>126</v>
      </c>
      <c r="AC1176" s="17" t="s">
        <v>56</v>
      </c>
      <c r="AD1176" s="17" t="s">
        <v>56</v>
      </c>
      <c r="AE1176" s="17"/>
      <c r="AF1176" s="17"/>
      <c r="AG1176" s="17" t="s">
        <v>876</v>
      </c>
      <c r="AH1176" s="17" t="s">
        <v>457</v>
      </c>
      <c r="AI1176" s="17" t="s">
        <v>953</v>
      </c>
      <c r="AJ1176" s="17" t="s">
        <v>954</v>
      </c>
      <c r="AK1176" s="17" t="s">
        <v>3346</v>
      </c>
      <c r="AL1176" s="17" t="s">
        <v>644</v>
      </c>
      <c r="AM1176" s="17" t="s">
        <v>115</v>
      </c>
      <c r="AN1176" s="17" t="s">
        <v>493</v>
      </c>
      <c r="AO1176" s="17" t="s">
        <v>862</v>
      </c>
      <c r="AP1176" s="17" t="s">
        <v>209</v>
      </c>
      <c r="AQ1176" s="17"/>
      <c r="AR1176" s="17"/>
      <c r="AS1176" s="17"/>
    </row>
    <row r="1177" spans="1:45" ht="15" customHeight="1" x14ac:dyDescent="0.15">
      <c r="A1177" s="13">
        <v>1176</v>
      </c>
      <c r="B1177" s="69" t="s">
        <v>4671</v>
      </c>
      <c r="C1177" s="67" t="s">
        <v>35</v>
      </c>
      <c r="D1177" s="67" t="s">
        <v>36</v>
      </c>
      <c r="E1177" s="67" t="s">
        <v>36</v>
      </c>
      <c r="F1177" s="67" t="s">
        <v>36</v>
      </c>
      <c r="G1177" s="67" t="s">
        <v>200</v>
      </c>
      <c r="H1177" s="67" t="s">
        <v>42</v>
      </c>
      <c r="I1177" s="67" t="s">
        <v>200</v>
      </c>
      <c r="J1177" s="67" t="s">
        <v>42</v>
      </c>
      <c r="K1177" s="67" t="s">
        <v>88</v>
      </c>
      <c r="L1177" s="67" t="s">
        <v>88</v>
      </c>
      <c r="M1177" s="67" t="s">
        <v>136</v>
      </c>
      <c r="N1177" s="67" t="s">
        <v>88</v>
      </c>
      <c r="O1177" s="67"/>
      <c r="P1177" s="17" t="s">
        <v>333</v>
      </c>
      <c r="Q1177" s="17" t="s">
        <v>2287</v>
      </c>
      <c r="R1177" s="17" t="s">
        <v>346</v>
      </c>
      <c r="S1177" s="17" t="s">
        <v>2288</v>
      </c>
      <c r="T1177" s="17" t="s">
        <v>591</v>
      </c>
      <c r="U1177" s="17" t="s">
        <v>2289</v>
      </c>
      <c r="V1177" s="17" t="s">
        <v>2290</v>
      </c>
      <c r="W1177" s="17"/>
      <c r="X1177" s="17"/>
      <c r="Y1177" s="17" t="s">
        <v>4267</v>
      </c>
      <c r="Z1177" s="17" t="s">
        <v>96</v>
      </c>
      <c r="AA1177" s="17" t="s">
        <v>76</v>
      </c>
      <c r="AB1177" s="17" t="s">
        <v>55</v>
      </c>
      <c r="AC1177" s="17" t="s">
        <v>56</v>
      </c>
      <c r="AD1177" s="17" t="s">
        <v>66</v>
      </c>
      <c r="AE1177" s="17" t="s">
        <v>4058</v>
      </c>
      <c r="AF1177" s="17"/>
      <c r="AG1177" s="17" t="s">
        <v>4672</v>
      </c>
      <c r="AH1177" s="17" t="s">
        <v>4673</v>
      </c>
      <c r="AI1177" s="17" t="s">
        <v>880</v>
      </c>
      <c r="AJ1177" s="17" t="s">
        <v>4674</v>
      </c>
      <c r="AK1177" s="17" t="s">
        <v>3248</v>
      </c>
      <c r="AL1177" s="17" t="s">
        <v>338</v>
      </c>
      <c r="AM1177" s="17" t="s">
        <v>591</v>
      </c>
      <c r="AN1177" s="17" t="s">
        <v>4675</v>
      </c>
      <c r="AO1177" s="17" t="s">
        <v>1166</v>
      </c>
      <c r="AP1177" s="17" t="s">
        <v>1166</v>
      </c>
      <c r="AQ1177" s="17"/>
      <c r="AR1177" s="17"/>
      <c r="AS1177" s="17"/>
    </row>
    <row r="1178" spans="1:45" ht="15" customHeight="1" x14ac:dyDescent="0.15">
      <c r="A1178" s="13">
        <v>1177</v>
      </c>
      <c r="B1178" s="69" t="s">
        <v>5227</v>
      </c>
      <c r="C1178" s="67" t="s">
        <v>35</v>
      </c>
      <c r="D1178" s="67" t="s">
        <v>36</v>
      </c>
      <c r="E1178" s="67" t="s">
        <v>36</v>
      </c>
      <c r="F1178" s="67" t="s">
        <v>36</v>
      </c>
      <c r="G1178" s="67" t="s">
        <v>200</v>
      </c>
      <c r="H1178" s="67" t="s">
        <v>42</v>
      </c>
      <c r="I1178" s="67" t="s">
        <v>200</v>
      </c>
      <c r="J1178" s="67" t="s">
        <v>42</v>
      </c>
      <c r="K1178" s="67" t="s">
        <v>88</v>
      </c>
      <c r="L1178" s="67" t="s">
        <v>88</v>
      </c>
      <c r="M1178" s="67" t="s">
        <v>136</v>
      </c>
      <c r="N1178" s="67" t="s">
        <v>88</v>
      </c>
      <c r="O1178" s="67"/>
      <c r="P1178" s="17" t="s">
        <v>333</v>
      </c>
      <c r="Q1178" s="17" t="s">
        <v>2287</v>
      </c>
      <c r="R1178" s="17" t="s">
        <v>346</v>
      </c>
      <c r="S1178" s="17" t="s">
        <v>2288</v>
      </c>
      <c r="T1178" s="17" t="s">
        <v>591</v>
      </c>
      <c r="U1178" s="17" t="s">
        <v>2289</v>
      </c>
      <c r="V1178" s="17" t="s">
        <v>2290</v>
      </c>
      <c r="W1178" s="17"/>
      <c r="X1178" s="17" t="s">
        <v>5058</v>
      </c>
      <c r="Y1178" s="17" t="s">
        <v>4242</v>
      </c>
      <c r="Z1178" s="17" t="s">
        <v>96</v>
      </c>
      <c r="AA1178" s="17" t="s">
        <v>76</v>
      </c>
      <c r="AB1178" s="17" t="s">
        <v>55</v>
      </c>
      <c r="AC1178" s="17" t="s">
        <v>56</v>
      </c>
      <c r="AD1178" s="17" t="s">
        <v>56</v>
      </c>
      <c r="AE1178" s="17"/>
      <c r="AF1178" s="17"/>
      <c r="AG1178" s="17" t="s">
        <v>4672</v>
      </c>
      <c r="AH1178" s="17" t="s">
        <v>4673</v>
      </c>
      <c r="AI1178" s="17" t="s">
        <v>880</v>
      </c>
      <c r="AJ1178" s="17" t="s">
        <v>4674</v>
      </c>
      <c r="AK1178" s="17" t="s">
        <v>3248</v>
      </c>
      <c r="AL1178" s="17" t="s">
        <v>338</v>
      </c>
      <c r="AM1178" s="17" t="s">
        <v>591</v>
      </c>
      <c r="AN1178" s="17" t="s">
        <v>4675</v>
      </c>
      <c r="AO1178" s="17" t="s">
        <v>1166</v>
      </c>
      <c r="AP1178" s="17" t="s">
        <v>1166</v>
      </c>
      <c r="AQ1178" s="17"/>
      <c r="AR1178" s="17"/>
      <c r="AS1178" s="17"/>
    </row>
    <row r="1179" spans="1:45" ht="15" customHeight="1" x14ac:dyDescent="0.15">
      <c r="A1179" s="13">
        <v>1178</v>
      </c>
      <c r="B1179" s="69" t="s">
        <v>5365</v>
      </c>
      <c r="C1179" s="67" t="s">
        <v>35</v>
      </c>
      <c r="D1179" s="67" t="s">
        <v>36</v>
      </c>
      <c r="E1179" s="67" t="s">
        <v>36</v>
      </c>
      <c r="F1179" s="67" t="s">
        <v>36</v>
      </c>
      <c r="G1179" s="67" t="s">
        <v>200</v>
      </c>
      <c r="H1179" s="67" t="s">
        <v>42</v>
      </c>
      <c r="I1179" s="67" t="s">
        <v>200</v>
      </c>
      <c r="J1179" s="67" t="s">
        <v>42</v>
      </c>
      <c r="K1179" s="67" t="s">
        <v>88</v>
      </c>
      <c r="L1179" s="67" t="s">
        <v>88</v>
      </c>
      <c r="M1179" s="67" t="s">
        <v>136</v>
      </c>
      <c r="N1179" s="67" t="s">
        <v>88</v>
      </c>
      <c r="O1179" s="67"/>
      <c r="P1179" s="17" t="s">
        <v>333</v>
      </c>
      <c r="Q1179" s="17" t="s">
        <v>2287</v>
      </c>
      <c r="R1179" s="17" t="s">
        <v>346</v>
      </c>
      <c r="S1179" s="17" t="s">
        <v>2288</v>
      </c>
      <c r="T1179" s="17" t="s">
        <v>591</v>
      </c>
      <c r="U1179" s="17" t="s">
        <v>2289</v>
      </c>
      <c r="V1179" s="17" t="s">
        <v>2290</v>
      </c>
      <c r="W1179" s="17"/>
      <c r="X1179" s="17" t="s">
        <v>5366</v>
      </c>
      <c r="Y1179" s="17" t="s">
        <v>5367</v>
      </c>
      <c r="Z1179" s="17" t="s">
        <v>96</v>
      </c>
      <c r="AA1179" s="17" t="s">
        <v>76</v>
      </c>
      <c r="AB1179" s="17" t="s">
        <v>55</v>
      </c>
      <c r="AC1179" s="17" t="s">
        <v>56</v>
      </c>
      <c r="AD1179" s="17" t="s">
        <v>56</v>
      </c>
      <c r="AE1179" s="17" t="s">
        <v>4058</v>
      </c>
      <c r="AF1179" s="17"/>
      <c r="AG1179" s="17" t="s">
        <v>4672</v>
      </c>
      <c r="AH1179" s="17" t="s">
        <v>4673</v>
      </c>
      <c r="AI1179" s="17" t="s">
        <v>880</v>
      </c>
      <c r="AJ1179" s="17" t="s">
        <v>4674</v>
      </c>
      <c r="AK1179" s="17" t="s">
        <v>3248</v>
      </c>
      <c r="AL1179" s="17" t="s">
        <v>338</v>
      </c>
      <c r="AM1179" s="17" t="s">
        <v>591</v>
      </c>
      <c r="AN1179" s="17" t="s">
        <v>4675</v>
      </c>
      <c r="AO1179" s="17" t="s">
        <v>1166</v>
      </c>
      <c r="AP1179" s="17" t="s">
        <v>1166</v>
      </c>
      <c r="AQ1179" s="17"/>
      <c r="AR1179" s="17"/>
      <c r="AS1179" s="17"/>
    </row>
    <row r="1180" spans="1:45" ht="15" customHeight="1" x14ac:dyDescent="0.15">
      <c r="A1180" s="13">
        <v>1179</v>
      </c>
      <c r="B1180" s="69" t="s">
        <v>3391</v>
      </c>
      <c r="C1180" s="67" t="s">
        <v>35</v>
      </c>
      <c r="D1180" s="67" t="s">
        <v>36</v>
      </c>
      <c r="E1180" s="67" t="s">
        <v>36</v>
      </c>
      <c r="F1180" s="67" t="s">
        <v>36</v>
      </c>
      <c r="G1180" s="67" t="s">
        <v>120</v>
      </c>
      <c r="H1180" s="67" t="s">
        <v>41</v>
      </c>
      <c r="I1180" s="67" t="s">
        <v>41</v>
      </c>
      <c r="J1180" s="67" t="s">
        <v>42</v>
      </c>
      <c r="K1180" s="67" t="s">
        <v>43</v>
      </c>
      <c r="L1180" s="67" t="s">
        <v>87</v>
      </c>
      <c r="M1180" s="67" t="s">
        <v>120</v>
      </c>
      <c r="N1180" s="67" t="s">
        <v>87</v>
      </c>
      <c r="O1180" s="67"/>
      <c r="P1180" s="17" t="s">
        <v>3761</v>
      </c>
      <c r="Q1180" s="17" t="s">
        <v>916</v>
      </c>
      <c r="R1180" s="17" t="s">
        <v>111</v>
      </c>
      <c r="S1180" s="17" t="s">
        <v>972</v>
      </c>
      <c r="T1180" s="17" t="s">
        <v>558</v>
      </c>
      <c r="U1180" s="17" t="s">
        <v>117</v>
      </c>
      <c r="V1180" s="17" t="s">
        <v>129</v>
      </c>
      <c r="W1180" s="17"/>
      <c r="X1180" s="17"/>
      <c r="Y1180" s="17" t="s">
        <v>4328</v>
      </c>
      <c r="Z1180" s="17" t="s">
        <v>96</v>
      </c>
      <c r="AA1180" s="17" t="s">
        <v>76</v>
      </c>
      <c r="AB1180" s="17" t="s">
        <v>126</v>
      </c>
      <c r="AC1180" s="17" t="s">
        <v>56</v>
      </c>
      <c r="AD1180" s="17" t="s">
        <v>36</v>
      </c>
      <c r="AE1180" s="17" t="s">
        <v>4058</v>
      </c>
      <c r="AF1180" s="17"/>
      <c r="AG1180" s="17" t="s">
        <v>500</v>
      </c>
      <c r="AH1180" s="17" t="s">
        <v>988</v>
      </c>
      <c r="AI1180" s="17" t="s">
        <v>478</v>
      </c>
      <c r="AJ1180" s="17" t="s">
        <v>557</v>
      </c>
      <c r="AK1180" s="17" t="s">
        <v>429</v>
      </c>
      <c r="AL1180" s="17" t="s">
        <v>131</v>
      </c>
      <c r="AM1180" s="17" t="s">
        <v>1600</v>
      </c>
      <c r="AN1180" s="17" t="s">
        <v>927</v>
      </c>
      <c r="AO1180" s="17" t="s">
        <v>975</v>
      </c>
      <c r="AP1180" s="17" t="s">
        <v>1188</v>
      </c>
      <c r="AQ1180" s="17"/>
      <c r="AR1180" s="17"/>
      <c r="AS1180" s="17"/>
    </row>
    <row r="1181" spans="1:45" ht="15" customHeight="1" x14ac:dyDescent="0.15">
      <c r="A1181" s="13">
        <v>1180</v>
      </c>
      <c r="B1181" s="69" t="s">
        <v>5140</v>
      </c>
      <c r="C1181" s="67" t="s">
        <v>35</v>
      </c>
      <c r="D1181" s="67" t="s">
        <v>36</v>
      </c>
      <c r="E1181" s="67" t="s">
        <v>36</v>
      </c>
      <c r="F1181" s="67" t="s">
        <v>36</v>
      </c>
      <c r="G1181" s="67" t="s">
        <v>120</v>
      </c>
      <c r="H1181" s="67" t="s">
        <v>41</v>
      </c>
      <c r="I1181" s="67" t="s">
        <v>41</v>
      </c>
      <c r="J1181" s="67" t="s">
        <v>68</v>
      </c>
      <c r="K1181" s="67" t="s">
        <v>43</v>
      </c>
      <c r="L1181" s="67" t="s">
        <v>87</v>
      </c>
      <c r="M1181" s="67" t="s">
        <v>120</v>
      </c>
      <c r="N1181" s="67" t="s">
        <v>87</v>
      </c>
      <c r="O1181" s="67">
        <v>0</v>
      </c>
      <c r="P1181" s="17" t="s">
        <v>3761</v>
      </c>
      <c r="Q1181" s="17" t="s">
        <v>916</v>
      </c>
      <c r="R1181" s="17" t="s">
        <v>111</v>
      </c>
      <c r="S1181" s="17" t="s">
        <v>972</v>
      </c>
      <c r="T1181" s="17" t="s">
        <v>5141</v>
      </c>
      <c r="U1181" s="17" t="s">
        <v>117</v>
      </c>
      <c r="V1181" s="17" t="s">
        <v>129</v>
      </c>
      <c r="W1181" s="17">
        <v>0</v>
      </c>
      <c r="X1181" s="17">
        <v>0</v>
      </c>
      <c r="Y1181" s="17" t="s">
        <v>4328</v>
      </c>
      <c r="Z1181" s="17" t="s">
        <v>96</v>
      </c>
      <c r="AA1181" s="17" t="s">
        <v>76</v>
      </c>
      <c r="AB1181" s="17" t="s">
        <v>126</v>
      </c>
      <c r="AC1181" s="17" t="s">
        <v>56</v>
      </c>
      <c r="AD1181" s="17" t="s">
        <v>36</v>
      </c>
      <c r="AE1181" s="17"/>
      <c r="AF1181" s="17"/>
      <c r="AG1181" s="17" t="s">
        <v>500</v>
      </c>
      <c r="AH1181" s="17" t="s">
        <v>988</v>
      </c>
      <c r="AI1181" s="17" t="s">
        <v>478</v>
      </c>
      <c r="AJ1181" s="17" t="s">
        <v>4991</v>
      </c>
      <c r="AK1181" s="17" t="s">
        <v>429</v>
      </c>
      <c r="AL1181" s="17" t="s">
        <v>4872</v>
      </c>
      <c r="AM1181" s="17" t="s">
        <v>1600</v>
      </c>
      <c r="AN1181" s="17" t="s">
        <v>927</v>
      </c>
      <c r="AO1181" s="17" t="s">
        <v>975</v>
      </c>
      <c r="AP1181" s="17">
        <v>0</v>
      </c>
      <c r="AQ1181" s="17">
        <v>0</v>
      </c>
      <c r="AR1181" s="17">
        <v>0</v>
      </c>
      <c r="AS1181" s="17"/>
    </row>
    <row r="1182" spans="1:45" ht="15" customHeight="1" x14ac:dyDescent="0.15">
      <c r="A1182" s="13">
        <v>1181</v>
      </c>
      <c r="B1182" s="69" t="s">
        <v>3249</v>
      </c>
      <c r="C1182" s="67" t="s">
        <v>35</v>
      </c>
      <c r="D1182" s="67" t="s">
        <v>36</v>
      </c>
      <c r="E1182" s="67" t="s">
        <v>36</v>
      </c>
      <c r="F1182" s="67" t="s">
        <v>36</v>
      </c>
      <c r="G1182" s="67" t="s">
        <v>44</v>
      </c>
      <c r="H1182" s="67" t="s">
        <v>88</v>
      </c>
      <c r="I1182" s="67" t="s">
        <v>43</v>
      </c>
      <c r="J1182" s="67" t="s">
        <v>136</v>
      </c>
      <c r="K1182" s="67" t="s">
        <v>41</v>
      </c>
      <c r="L1182" s="67" t="s">
        <v>41</v>
      </c>
      <c r="M1182" s="67" t="s">
        <v>44</v>
      </c>
      <c r="N1182" s="67" t="s">
        <v>87</v>
      </c>
      <c r="O1182" s="67"/>
      <c r="P1182" s="17" t="s">
        <v>175</v>
      </c>
      <c r="Q1182" s="17" t="s">
        <v>3119</v>
      </c>
      <c r="R1182" s="17" t="s">
        <v>176</v>
      </c>
      <c r="S1182" s="17" t="s">
        <v>827</v>
      </c>
      <c r="T1182" s="17" t="s">
        <v>956</v>
      </c>
      <c r="U1182" s="17" t="s">
        <v>101</v>
      </c>
      <c r="V1182" s="17" t="s">
        <v>957</v>
      </c>
      <c r="W1182" s="17" t="s">
        <v>4157</v>
      </c>
      <c r="X1182" s="17"/>
      <c r="Y1182" s="17" t="s">
        <v>4241</v>
      </c>
      <c r="Z1182" s="17" t="s">
        <v>53</v>
      </c>
      <c r="AA1182" s="17" t="s">
        <v>54</v>
      </c>
      <c r="AB1182" s="17" t="s">
        <v>126</v>
      </c>
      <c r="AC1182" s="17" t="s">
        <v>56</v>
      </c>
      <c r="AD1182" s="17" t="s">
        <v>56</v>
      </c>
      <c r="AE1182" s="17" t="s">
        <v>4075</v>
      </c>
      <c r="AF1182" s="17"/>
      <c r="AG1182" s="17" t="s">
        <v>291</v>
      </c>
      <c r="AH1182" s="17" t="s">
        <v>495</v>
      </c>
      <c r="AI1182" s="17" t="s">
        <v>958</v>
      </c>
      <c r="AJ1182" s="17" t="s">
        <v>117</v>
      </c>
      <c r="AK1182" s="17" t="s">
        <v>361</v>
      </c>
      <c r="AL1182" s="17" t="s">
        <v>193</v>
      </c>
      <c r="AM1182" s="17" t="s">
        <v>292</v>
      </c>
      <c r="AN1182" s="17" t="s">
        <v>496</v>
      </c>
      <c r="AO1182" s="17" t="s">
        <v>959</v>
      </c>
      <c r="AP1182" s="17" t="s">
        <v>584</v>
      </c>
      <c r="AQ1182" s="17"/>
      <c r="AR1182" s="17"/>
      <c r="AS1182" s="17"/>
    </row>
    <row r="1183" spans="1:45" ht="15" customHeight="1" x14ac:dyDescent="0.15">
      <c r="A1183" s="13">
        <v>1182</v>
      </c>
      <c r="B1183" s="69" t="s">
        <v>955</v>
      </c>
      <c r="C1183" s="67" t="s">
        <v>35</v>
      </c>
      <c r="D1183" s="67" t="s">
        <v>36</v>
      </c>
      <c r="E1183" s="67" t="s">
        <v>36</v>
      </c>
      <c r="F1183" s="67" t="s">
        <v>36</v>
      </c>
      <c r="G1183" s="67" t="s">
        <v>44</v>
      </c>
      <c r="H1183" s="67" t="s">
        <v>88</v>
      </c>
      <c r="I1183" s="67" t="s">
        <v>43</v>
      </c>
      <c r="J1183" s="67" t="s">
        <v>136</v>
      </c>
      <c r="K1183" s="67" t="s">
        <v>41</v>
      </c>
      <c r="L1183" s="67" t="s">
        <v>41</v>
      </c>
      <c r="M1183" s="67" t="s">
        <v>44</v>
      </c>
      <c r="N1183" s="67" t="s">
        <v>87</v>
      </c>
      <c r="O1183" s="67"/>
      <c r="P1183" s="17" t="s">
        <v>175</v>
      </c>
      <c r="Q1183" s="17" t="s">
        <v>3119</v>
      </c>
      <c r="R1183" s="17" t="s">
        <v>176</v>
      </c>
      <c r="S1183" s="17" t="s">
        <v>827</v>
      </c>
      <c r="T1183" s="17" t="s">
        <v>956</v>
      </c>
      <c r="U1183" s="17" t="s">
        <v>101</v>
      </c>
      <c r="V1183" s="17" t="s">
        <v>957</v>
      </c>
      <c r="W1183" s="17" t="s">
        <v>4157</v>
      </c>
      <c r="X1183" s="17" t="s">
        <v>3638</v>
      </c>
      <c r="Y1183" s="17" t="s">
        <v>4241</v>
      </c>
      <c r="Z1183" s="17" t="s">
        <v>53</v>
      </c>
      <c r="AA1183" s="17" t="s">
        <v>54</v>
      </c>
      <c r="AB1183" s="17" t="s">
        <v>126</v>
      </c>
      <c r="AC1183" s="17" t="s">
        <v>56</v>
      </c>
      <c r="AD1183" s="17" t="s">
        <v>56</v>
      </c>
      <c r="AE1183" s="17"/>
      <c r="AF1183" s="17"/>
      <c r="AG1183" s="17" t="s">
        <v>291</v>
      </c>
      <c r="AH1183" s="17" t="s">
        <v>495</v>
      </c>
      <c r="AI1183" s="17" t="s">
        <v>958</v>
      </c>
      <c r="AJ1183" s="17" t="s">
        <v>117</v>
      </c>
      <c r="AK1183" s="17" t="s">
        <v>361</v>
      </c>
      <c r="AL1183" s="17" t="s">
        <v>193</v>
      </c>
      <c r="AM1183" s="17" t="s">
        <v>292</v>
      </c>
      <c r="AN1183" s="17" t="s">
        <v>496</v>
      </c>
      <c r="AO1183" s="17" t="s">
        <v>959</v>
      </c>
      <c r="AP1183" s="17" t="s">
        <v>584</v>
      </c>
      <c r="AQ1183" s="17"/>
      <c r="AR1183" s="17"/>
      <c r="AS1183" s="17"/>
    </row>
    <row r="1184" spans="1:45" ht="15" customHeight="1" x14ac:dyDescent="0.15">
      <c r="A1184" s="13">
        <v>1183</v>
      </c>
      <c r="B1184" s="69" t="s">
        <v>5368</v>
      </c>
      <c r="C1184" s="67" t="s">
        <v>35</v>
      </c>
      <c r="D1184" s="67" t="s">
        <v>36</v>
      </c>
      <c r="E1184" s="67" t="s">
        <v>36</v>
      </c>
      <c r="F1184" s="67" t="s">
        <v>36</v>
      </c>
      <c r="G1184" s="67" t="s">
        <v>44</v>
      </c>
      <c r="H1184" s="67" t="s">
        <v>88</v>
      </c>
      <c r="I1184" s="67" t="s">
        <v>43</v>
      </c>
      <c r="J1184" s="67" t="s">
        <v>136</v>
      </c>
      <c r="K1184" s="67" t="s">
        <v>41</v>
      </c>
      <c r="L1184" s="67" t="s">
        <v>41</v>
      </c>
      <c r="M1184" s="67" t="s">
        <v>44</v>
      </c>
      <c r="N1184" s="67" t="s">
        <v>87</v>
      </c>
      <c r="O1184" s="67"/>
      <c r="P1184" s="17" t="s">
        <v>175</v>
      </c>
      <c r="Q1184" s="17" t="s">
        <v>3119</v>
      </c>
      <c r="R1184" s="17" t="s">
        <v>176</v>
      </c>
      <c r="S1184" s="17" t="s">
        <v>827</v>
      </c>
      <c r="T1184" s="17" t="s">
        <v>956</v>
      </c>
      <c r="U1184" s="17" t="s">
        <v>101</v>
      </c>
      <c r="V1184" s="17" t="s">
        <v>957</v>
      </c>
      <c r="W1184" s="17" t="s">
        <v>4160</v>
      </c>
      <c r="X1184" s="17" t="s">
        <v>5369</v>
      </c>
      <c r="Y1184" s="17" t="s">
        <v>4241</v>
      </c>
      <c r="Z1184" s="17" t="s">
        <v>53</v>
      </c>
      <c r="AA1184" s="17" t="s">
        <v>54</v>
      </c>
      <c r="AB1184" s="17" t="s">
        <v>126</v>
      </c>
      <c r="AC1184" s="17" t="s">
        <v>56</v>
      </c>
      <c r="AD1184" s="17" t="s">
        <v>56</v>
      </c>
      <c r="AE1184" s="17" t="s">
        <v>4008</v>
      </c>
      <c r="AF1184" s="17"/>
      <c r="AG1184" s="17" t="s">
        <v>291</v>
      </c>
      <c r="AH1184" s="17" t="s">
        <v>495</v>
      </c>
      <c r="AI1184" s="17" t="s">
        <v>958</v>
      </c>
      <c r="AJ1184" s="17" t="s">
        <v>117</v>
      </c>
      <c r="AK1184" s="17" t="s">
        <v>361</v>
      </c>
      <c r="AL1184" s="17" t="s">
        <v>193</v>
      </c>
      <c r="AM1184" s="17" t="s">
        <v>292</v>
      </c>
      <c r="AN1184" s="17" t="s">
        <v>496</v>
      </c>
      <c r="AO1184" s="17" t="s">
        <v>959</v>
      </c>
      <c r="AP1184" s="17" t="s">
        <v>584</v>
      </c>
      <c r="AQ1184" s="17"/>
      <c r="AR1184" s="17"/>
      <c r="AS1184" s="17"/>
    </row>
    <row r="1185" spans="1:45" ht="15" customHeight="1" x14ac:dyDescent="0.15">
      <c r="A1185" s="13">
        <v>1184</v>
      </c>
      <c r="B1185" s="69" t="s">
        <v>4585</v>
      </c>
      <c r="C1185" s="67" t="s">
        <v>35</v>
      </c>
      <c r="D1185" s="67" t="s">
        <v>36</v>
      </c>
      <c r="E1185" s="67" t="s">
        <v>36</v>
      </c>
      <c r="F1185" s="67" t="s">
        <v>36</v>
      </c>
      <c r="G1185" s="67" t="s">
        <v>44</v>
      </c>
      <c r="H1185" s="67" t="s">
        <v>88</v>
      </c>
      <c r="I1185" s="67" t="s">
        <v>43</v>
      </c>
      <c r="J1185" s="67" t="s">
        <v>136</v>
      </c>
      <c r="K1185" s="67" t="s">
        <v>41</v>
      </c>
      <c r="L1185" s="67" t="s">
        <v>41</v>
      </c>
      <c r="M1185" s="67" t="s">
        <v>44</v>
      </c>
      <c r="N1185" s="67" t="s">
        <v>87</v>
      </c>
      <c r="O1185" s="67"/>
      <c r="P1185" s="17" t="s">
        <v>175</v>
      </c>
      <c r="Q1185" s="17" t="s">
        <v>3119</v>
      </c>
      <c r="R1185" s="17" t="s">
        <v>176</v>
      </c>
      <c r="S1185" s="17" t="s">
        <v>827</v>
      </c>
      <c r="T1185" s="17" t="s">
        <v>956</v>
      </c>
      <c r="U1185" s="17" t="s">
        <v>101</v>
      </c>
      <c r="V1185" s="17" t="s">
        <v>957</v>
      </c>
      <c r="W1185" s="17" t="s">
        <v>4160</v>
      </c>
      <c r="X1185" s="17" t="s">
        <v>4586</v>
      </c>
      <c r="Y1185" s="17" t="s">
        <v>4241</v>
      </c>
      <c r="Z1185" s="17" t="s">
        <v>53</v>
      </c>
      <c r="AA1185" s="17" t="s">
        <v>54</v>
      </c>
      <c r="AB1185" s="17" t="s">
        <v>126</v>
      </c>
      <c r="AC1185" s="17" t="s">
        <v>56</v>
      </c>
      <c r="AD1185" s="17" t="s">
        <v>56</v>
      </c>
      <c r="AE1185" s="17" t="s">
        <v>4008</v>
      </c>
      <c r="AF1185" s="17"/>
      <c r="AG1185" s="17" t="s">
        <v>291</v>
      </c>
      <c r="AH1185" s="17" t="s">
        <v>495</v>
      </c>
      <c r="AI1185" s="17" t="s">
        <v>958</v>
      </c>
      <c r="AJ1185" s="17" t="s">
        <v>117</v>
      </c>
      <c r="AK1185" s="17" t="s">
        <v>361</v>
      </c>
      <c r="AL1185" s="17" t="s">
        <v>193</v>
      </c>
      <c r="AM1185" s="17" t="s">
        <v>292</v>
      </c>
      <c r="AN1185" s="17" t="s">
        <v>496</v>
      </c>
      <c r="AO1185" s="17" t="s">
        <v>959</v>
      </c>
      <c r="AP1185" s="17" t="s">
        <v>584</v>
      </c>
      <c r="AQ1185" s="17"/>
      <c r="AR1185" s="17"/>
      <c r="AS1185" s="17"/>
    </row>
    <row r="1186" spans="1:45" ht="15" customHeight="1" x14ac:dyDescent="0.15">
      <c r="A1186" s="13">
        <v>1185</v>
      </c>
      <c r="B1186" s="69" t="s">
        <v>960</v>
      </c>
      <c r="C1186" s="67" t="s">
        <v>35</v>
      </c>
      <c r="D1186" s="67" t="s">
        <v>36</v>
      </c>
      <c r="E1186" s="67" t="s">
        <v>36</v>
      </c>
      <c r="F1186" s="67" t="s">
        <v>36</v>
      </c>
      <c r="G1186" s="67" t="s">
        <v>67</v>
      </c>
      <c r="H1186" s="67" t="s">
        <v>68</v>
      </c>
      <c r="I1186" s="67" t="s">
        <v>40</v>
      </c>
      <c r="J1186" s="67" t="s">
        <v>120</v>
      </c>
      <c r="K1186" s="67" t="s">
        <v>44</v>
      </c>
      <c r="L1186" s="67" t="s">
        <v>42</v>
      </c>
      <c r="M1186" s="67" t="s">
        <v>37</v>
      </c>
      <c r="N1186" s="67" t="s">
        <v>43</v>
      </c>
      <c r="O1186" s="67" t="s">
        <v>45</v>
      </c>
      <c r="P1186" s="17" t="s">
        <v>961</v>
      </c>
      <c r="Q1186" s="17" t="s">
        <v>3022</v>
      </c>
      <c r="R1186" s="17" t="s">
        <v>962</v>
      </c>
      <c r="S1186" s="17" t="s">
        <v>77</v>
      </c>
      <c r="T1186" s="17" t="s">
        <v>80</v>
      </c>
      <c r="U1186" s="17" t="s">
        <v>79</v>
      </c>
      <c r="V1186" s="17" t="s">
        <v>652</v>
      </c>
      <c r="W1186" s="17" t="s">
        <v>4157</v>
      </c>
      <c r="X1186" s="17" t="s">
        <v>3639</v>
      </c>
      <c r="Y1186" s="17" t="s">
        <v>4252</v>
      </c>
      <c r="Z1186" s="17" t="s">
        <v>96</v>
      </c>
      <c r="AA1186" s="17" t="s">
        <v>76</v>
      </c>
      <c r="AB1186" s="17" t="s">
        <v>55</v>
      </c>
      <c r="AC1186" s="17" t="s">
        <v>56</v>
      </c>
      <c r="AD1186" s="17" t="s">
        <v>36</v>
      </c>
      <c r="AE1186" s="17"/>
      <c r="AF1186" s="17"/>
      <c r="AG1186" s="17" t="s">
        <v>95</v>
      </c>
      <c r="AH1186" s="17" t="s">
        <v>189</v>
      </c>
      <c r="AI1186" s="17" t="s">
        <v>171</v>
      </c>
      <c r="AJ1186" s="17" t="s">
        <v>711</v>
      </c>
      <c r="AK1186" s="17" t="s">
        <v>115</v>
      </c>
      <c r="AL1186" s="17" t="s">
        <v>4165</v>
      </c>
      <c r="AM1186" s="17" t="s">
        <v>963</v>
      </c>
      <c r="AN1186" s="17" t="s">
        <v>168</v>
      </c>
      <c r="AO1186" s="17" t="s">
        <v>85</v>
      </c>
      <c r="AP1186" s="17" t="s">
        <v>161</v>
      </c>
      <c r="AQ1186" s="17"/>
      <c r="AR1186" s="17"/>
      <c r="AS1186" s="17"/>
    </row>
    <row r="1187" spans="1:45" ht="15" customHeight="1" x14ac:dyDescent="0.15">
      <c r="A1187" s="13">
        <v>1186</v>
      </c>
      <c r="B1187" s="69" t="s">
        <v>4200</v>
      </c>
      <c r="C1187" s="67" t="s">
        <v>35</v>
      </c>
      <c r="D1187" s="67" t="s">
        <v>36</v>
      </c>
      <c r="E1187" s="67" t="s">
        <v>36</v>
      </c>
      <c r="F1187" s="67" t="s">
        <v>36</v>
      </c>
      <c r="G1187" s="67" t="s">
        <v>67</v>
      </c>
      <c r="H1187" s="67" t="s">
        <v>68</v>
      </c>
      <c r="I1187" s="67" t="s">
        <v>40</v>
      </c>
      <c r="J1187" s="67" t="s">
        <v>120</v>
      </c>
      <c r="K1187" s="67" t="s">
        <v>44</v>
      </c>
      <c r="L1187" s="67" t="s">
        <v>42</v>
      </c>
      <c r="M1187" s="67" t="s">
        <v>37</v>
      </c>
      <c r="N1187" s="67" t="s">
        <v>43</v>
      </c>
      <c r="O1187" s="67" t="s">
        <v>45</v>
      </c>
      <c r="P1187" s="17" t="s">
        <v>961</v>
      </c>
      <c r="Q1187" s="17" t="s">
        <v>3022</v>
      </c>
      <c r="R1187" s="17" t="s">
        <v>962</v>
      </c>
      <c r="S1187" s="17" t="s">
        <v>77</v>
      </c>
      <c r="T1187" s="17" t="s">
        <v>80</v>
      </c>
      <c r="U1187" s="17" t="s">
        <v>79</v>
      </c>
      <c r="V1187" s="17" t="s">
        <v>652</v>
      </c>
      <c r="W1187" s="17" t="s">
        <v>4164</v>
      </c>
      <c r="X1187" s="17" t="s">
        <v>4201</v>
      </c>
      <c r="Y1187" s="17" t="s">
        <v>4252</v>
      </c>
      <c r="Z1187" s="17" t="s">
        <v>96</v>
      </c>
      <c r="AA1187" s="17" t="s">
        <v>76</v>
      </c>
      <c r="AB1187" s="17" t="s">
        <v>55</v>
      </c>
      <c r="AC1187" s="17" t="s">
        <v>56</v>
      </c>
      <c r="AD1187" s="17" t="s">
        <v>36</v>
      </c>
      <c r="AE1187" s="17" t="s">
        <v>4034</v>
      </c>
      <c r="AF1187" s="17"/>
      <c r="AG1187" s="17" t="s">
        <v>95</v>
      </c>
      <c r="AH1187" s="17" t="s">
        <v>189</v>
      </c>
      <c r="AI1187" s="17" t="s">
        <v>171</v>
      </c>
      <c r="AJ1187" s="17" t="s">
        <v>711</v>
      </c>
      <c r="AK1187" s="17" t="s">
        <v>115</v>
      </c>
      <c r="AL1187" s="17" t="s">
        <v>4165</v>
      </c>
      <c r="AM1187" s="17" t="s">
        <v>963</v>
      </c>
      <c r="AN1187" s="17" t="s">
        <v>168</v>
      </c>
      <c r="AO1187" s="17" t="s">
        <v>85</v>
      </c>
      <c r="AP1187" s="17" t="s">
        <v>161</v>
      </c>
      <c r="AQ1187" s="17"/>
      <c r="AR1187" s="17"/>
      <c r="AS1187" s="17"/>
    </row>
    <row r="1188" spans="1:45" ht="15" customHeight="1" x14ac:dyDescent="0.15">
      <c r="A1188" s="13">
        <v>1187</v>
      </c>
      <c r="B1188" s="69" t="s">
        <v>964</v>
      </c>
      <c r="C1188" s="67" t="s">
        <v>35</v>
      </c>
      <c r="D1188" s="67" t="s">
        <v>36</v>
      </c>
      <c r="E1188" s="67" t="s">
        <v>36</v>
      </c>
      <c r="F1188" s="67" t="s">
        <v>56</v>
      </c>
      <c r="G1188" s="67" t="s">
        <v>67</v>
      </c>
      <c r="H1188" s="67" t="s">
        <v>40</v>
      </c>
      <c r="I1188" s="67" t="s">
        <v>44</v>
      </c>
      <c r="J1188" s="67" t="s">
        <v>40</v>
      </c>
      <c r="K1188" s="67" t="s">
        <v>68</v>
      </c>
      <c r="L1188" s="67" t="s">
        <v>120</v>
      </c>
      <c r="M1188" s="67" t="s">
        <v>37</v>
      </c>
      <c r="N1188" s="67" t="s">
        <v>43</v>
      </c>
      <c r="O1188" s="67" t="s">
        <v>45</v>
      </c>
      <c r="P1188" s="17" t="s">
        <v>4587</v>
      </c>
      <c r="Q1188" s="17" t="s">
        <v>961</v>
      </c>
      <c r="R1188" s="17" t="s">
        <v>966</v>
      </c>
      <c r="S1188" s="17" t="s">
        <v>3022</v>
      </c>
      <c r="T1188" s="17" t="s">
        <v>962</v>
      </c>
      <c r="U1188" s="17" t="s">
        <v>4521</v>
      </c>
      <c r="V1188" s="17" t="s">
        <v>182</v>
      </c>
      <c r="W1188" s="17" t="s">
        <v>4157</v>
      </c>
      <c r="X1188" s="17"/>
      <c r="Y1188" s="17" t="s">
        <v>4250</v>
      </c>
      <c r="Z1188" s="17" t="s">
        <v>75</v>
      </c>
      <c r="AA1188" s="17" t="s">
        <v>76</v>
      </c>
      <c r="AB1188" s="17" t="s">
        <v>3962</v>
      </c>
      <c r="AC1188" s="17" t="s">
        <v>36</v>
      </c>
      <c r="AD1188" s="17" t="s">
        <v>56</v>
      </c>
      <c r="AE1188" s="17"/>
      <c r="AF1188" s="17"/>
      <c r="AG1188" s="17" t="s">
        <v>77</v>
      </c>
      <c r="AH1188" s="17" t="s">
        <v>80</v>
      </c>
      <c r="AI1188" s="17" t="s">
        <v>79</v>
      </c>
      <c r="AJ1188" s="17" t="s">
        <v>652</v>
      </c>
      <c r="AK1188" s="17" t="s">
        <v>4641</v>
      </c>
      <c r="AL1188" s="17" t="s">
        <v>49</v>
      </c>
      <c r="AM1188" s="17" t="s">
        <v>4161</v>
      </c>
      <c r="AN1188" s="17" t="s">
        <v>185</v>
      </c>
      <c r="AO1188" s="17" t="s">
        <v>85</v>
      </c>
      <c r="AP1188" s="17" t="s">
        <v>295</v>
      </c>
      <c r="AQ1188" s="17"/>
      <c r="AR1188" s="17"/>
      <c r="AS1188" s="17"/>
    </row>
    <row r="1189" spans="1:45" ht="15" customHeight="1" x14ac:dyDescent="0.15">
      <c r="A1189" s="13">
        <v>1188</v>
      </c>
      <c r="B1189" s="69" t="s">
        <v>4588</v>
      </c>
      <c r="C1189" s="67" t="s">
        <v>35</v>
      </c>
      <c r="D1189" s="67" t="s">
        <v>36</v>
      </c>
      <c r="E1189" s="67" t="s">
        <v>36</v>
      </c>
      <c r="F1189" s="67" t="s">
        <v>56</v>
      </c>
      <c r="G1189" s="67" t="s">
        <v>67</v>
      </c>
      <c r="H1189" s="67" t="s">
        <v>40</v>
      </c>
      <c r="I1189" s="67" t="s">
        <v>44</v>
      </c>
      <c r="J1189" s="67" t="s">
        <v>40</v>
      </c>
      <c r="K1189" s="67" t="s">
        <v>68</v>
      </c>
      <c r="L1189" s="67" t="s">
        <v>120</v>
      </c>
      <c r="M1189" s="67" t="s">
        <v>37</v>
      </c>
      <c r="N1189" s="67" t="s">
        <v>43</v>
      </c>
      <c r="O1189" s="67" t="s">
        <v>45</v>
      </c>
      <c r="P1189" s="17" t="s">
        <v>4587</v>
      </c>
      <c r="Q1189" s="17" t="s">
        <v>961</v>
      </c>
      <c r="R1189" s="17" t="s">
        <v>966</v>
      </c>
      <c r="S1189" s="17" t="s">
        <v>3022</v>
      </c>
      <c r="T1189" s="17" t="s">
        <v>962</v>
      </c>
      <c r="U1189" s="17" t="s">
        <v>4521</v>
      </c>
      <c r="V1189" s="17" t="s">
        <v>182</v>
      </c>
      <c r="W1189" s="17" t="s">
        <v>4159</v>
      </c>
      <c r="X1189" s="17"/>
      <c r="Y1189" s="17" t="s">
        <v>4277</v>
      </c>
      <c r="Z1189" s="17" t="s">
        <v>75</v>
      </c>
      <c r="AA1189" s="17" t="s">
        <v>76</v>
      </c>
      <c r="AB1189" s="17" t="s">
        <v>3962</v>
      </c>
      <c r="AC1189" s="17" t="s">
        <v>36</v>
      </c>
      <c r="AD1189" s="17" t="s">
        <v>56</v>
      </c>
      <c r="AE1189" s="17" t="s">
        <v>4005</v>
      </c>
      <c r="AF1189" s="17"/>
      <c r="AG1189" s="17" t="s">
        <v>77</v>
      </c>
      <c r="AH1189" s="17" t="s">
        <v>80</v>
      </c>
      <c r="AI1189" s="17" t="s">
        <v>79</v>
      </c>
      <c r="AJ1189" s="17" t="s">
        <v>652</v>
      </c>
      <c r="AK1189" s="17" t="s">
        <v>4641</v>
      </c>
      <c r="AL1189" s="17" t="s">
        <v>49</v>
      </c>
      <c r="AM1189" s="17" t="s">
        <v>4161</v>
      </c>
      <c r="AN1189" s="17" t="s">
        <v>185</v>
      </c>
      <c r="AO1189" s="17" t="s">
        <v>85</v>
      </c>
      <c r="AP1189" s="17" t="s">
        <v>295</v>
      </c>
      <c r="AQ1189" s="17"/>
      <c r="AR1189" s="17"/>
      <c r="AS1189" s="17"/>
    </row>
    <row r="1190" spans="1:45" ht="15" customHeight="1" x14ac:dyDescent="0.15">
      <c r="A1190" s="13">
        <v>1189</v>
      </c>
      <c r="B1190" s="69" t="s">
        <v>3392</v>
      </c>
      <c r="C1190" s="67" t="s">
        <v>35</v>
      </c>
      <c r="D1190" s="67" t="s">
        <v>36</v>
      </c>
      <c r="E1190" s="67" t="s">
        <v>36</v>
      </c>
      <c r="F1190" s="67" t="s">
        <v>36</v>
      </c>
      <c r="G1190" s="67" t="s">
        <v>41</v>
      </c>
      <c r="H1190" s="67" t="s">
        <v>120</v>
      </c>
      <c r="I1190" s="67" t="s">
        <v>42</v>
      </c>
      <c r="J1190" s="67" t="s">
        <v>41</v>
      </c>
      <c r="K1190" s="67" t="s">
        <v>88</v>
      </c>
      <c r="L1190" s="67" t="s">
        <v>88</v>
      </c>
      <c r="M1190" s="67" t="s">
        <v>88</v>
      </c>
      <c r="N1190" s="67" t="s">
        <v>120</v>
      </c>
      <c r="O1190" s="67"/>
      <c r="P1190" s="17" t="s">
        <v>202</v>
      </c>
      <c r="Q1190" s="17" t="s">
        <v>205</v>
      </c>
      <c r="R1190" s="17" t="s">
        <v>236</v>
      </c>
      <c r="S1190" s="17" t="s">
        <v>238</v>
      </c>
      <c r="T1190" s="17" t="s">
        <v>239</v>
      </c>
      <c r="U1190" s="17" t="s">
        <v>240</v>
      </c>
      <c r="V1190" s="17" t="s">
        <v>196</v>
      </c>
      <c r="W1190" s="17"/>
      <c r="X1190" s="17"/>
      <c r="Y1190" s="17" t="s">
        <v>4247</v>
      </c>
      <c r="Z1190" s="17" t="s">
        <v>53</v>
      </c>
      <c r="AA1190" s="17" t="s">
        <v>76</v>
      </c>
      <c r="AB1190" s="17" t="s">
        <v>55</v>
      </c>
      <c r="AC1190" s="17" t="s">
        <v>56</v>
      </c>
      <c r="AD1190" s="17" t="s">
        <v>56</v>
      </c>
      <c r="AE1190" s="17" t="s">
        <v>4076</v>
      </c>
      <c r="AF1190" s="17"/>
      <c r="AG1190" s="17" t="s">
        <v>3213</v>
      </c>
      <c r="AH1190" s="17" t="s">
        <v>871</v>
      </c>
      <c r="AI1190" s="17" t="s">
        <v>363</v>
      </c>
      <c r="AJ1190" s="17" t="s">
        <v>836</v>
      </c>
      <c r="AK1190" s="17" t="s">
        <v>880</v>
      </c>
      <c r="AL1190" s="17" t="s">
        <v>3159</v>
      </c>
      <c r="AM1190" s="17" t="s">
        <v>429</v>
      </c>
      <c r="AN1190" s="17" t="s">
        <v>416</v>
      </c>
      <c r="AO1190" s="17" t="s">
        <v>209</v>
      </c>
      <c r="AP1190" s="17" t="s">
        <v>418</v>
      </c>
      <c r="AQ1190" s="17">
        <v>0</v>
      </c>
      <c r="AR1190" s="17">
        <v>0</v>
      </c>
      <c r="AS1190" s="17"/>
    </row>
    <row r="1191" spans="1:45" ht="15" customHeight="1" x14ac:dyDescent="0.15">
      <c r="A1191" s="13">
        <v>1190</v>
      </c>
      <c r="B1191" s="69" t="s">
        <v>4676</v>
      </c>
      <c r="C1191" s="67" t="s">
        <v>35</v>
      </c>
      <c r="D1191" s="67" t="s">
        <v>56</v>
      </c>
      <c r="E1191" s="67" t="s">
        <v>36</v>
      </c>
      <c r="F1191" s="67" t="s">
        <v>56</v>
      </c>
      <c r="G1191" s="67" t="s">
        <v>44</v>
      </c>
      <c r="H1191" s="67" t="s">
        <v>87</v>
      </c>
      <c r="I1191" s="67" t="s">
        <v>87</v>
      </c>
      <c r="J1191" s="67" t="s">
        <v>39</v>
      </c>
      <c r="K1191" s="67" t="s">
        <v>39</v>
      </c>
      <c r="L1191" s="67" t="s">
        <v>39</v>
      </c>
      <c r="M1191" s="67" t="s">
        <v>43</v>
      </c>
      <c r="N1191" s="67" t="s">
        <v>43</v>
      </c>
      <c r="O1191" s="67"/>
      <c r="P1191" s="17" t="s">
        <v>402</v>
      </c>
      <c r="Q1191" s="17" t="s">
        <v>193</v>
      </c>
      <c r="R1191" s="17" t="s">
        <v>157</v>
      </c>
      <c r="S1191" s="17" t="s">
        <v>131</v>
      </c>
      <c r="T1191" s="17" t="s">
        <v>97</v>
      </c>
      <c r="U1191" s="17" t="s">
        <v>496</v>
      </c>
      <c r="V1191" s="17" t="s">
        <v>4677</v>
      </c>
      <c r="W1191" s="17"/>
      <c r="X1191" s="17"/>
      <c r="Y1191" s="17" t="s">
        <v>4239</v>
      </c>
      <c r="Z1191" s="17" t="s">
        <v>53</v>
      </c>
      <c r="AA1191" s="17" t="s">
        <v>142</v>
      </c>
      <c r="AB1191" s="17" t="s">
        <v>126</v>
      </c>
      <c r="AC1191" s="17" t="s">
        <v>36</v>
      </c>
      <c r="AD1191" s="17" t="s">
        <v>56</v>
      </c>
      <c r="AE1191" s="17" t="s">
        <v>4058</v>
      </c>
      <c r="AF1191" s="17"/>
      <c r="AG1191" s="17" t="s">
        <v>363</v>
      </c>
      <c r="AH1191" s="17" t="s">
        <v>832</v>
      </c>
      <c r="AI1191" s="17" t="s">
        <v>112</v>
      </c>
      <c r="AJ1191" s="17" t="s">
        <v>364</v>
      </c>
      <c r="AK1191" s="17" t="s">
        <v>112</v>
      </c>
      <c r="AL1191" s="17" t="s">
        <v>3251</v>
      </c>
      <c r="AM1191" s="17" t="s">
        <v>463</v>
      </c>
      <c r="AN1191" s="17" t="s">
        <v>361</v>
      </c>
      <c r="AO1191" s="17" t="s">
        <v>464</v>
      </c>
      <c r="AP1191" s="17" t="s">
        <v>1104</v>
      </c>
      <c r="AQ1191" s="17"/>
      <c r="AR1191" s="17"/>
      <c r="AS1191" s="17"/>
    </row>
    <row r="1192" spans="1:45" ht="15" customHeight="1" x14ac:dyDescent="0.15">
      <c r="A1192" s="13">
        <v>1191</v>
      </c>
      <c r="B1192" s="69" t="s">
        <v>1545</v>
      </c>
      <c r="C1192" s="67" t="s">
        <v>35</v>
      </c>
      <c r="D1192" s="67" t="s">
        <v>36</v>
      </c>
      <c r="E1192" s="67" t="s">
        <v>56</v>
      </c>
      <c r="F1192" s="67" t="s">
        <v>56</v>
      </c>
      <c r="G1192" s="67" t="s">
        <v>40</v>
      </c>
      <c r="H1192" s="67" t="s">
        <v>41</v>
      </c>
      <c r="I1192" s="67" t="s">
        <v>44</v>
      </c>
      <c r="J1192" s="67" t="s">
        <v>40</v>
      </c>
      <c r="K1192" s="67" t="s">
        <v>43</v>
      </c>
      <c r="L1192" s="67" t="s">
        <v>37</v>
      </c>
      <c r="M1192" s="67" t="s">
        <v>43</v>
      </c>
      <c r="N1192" s="67" t="s">
        <v>120</v>
      </c>
      <c r="O1192" s="67"/>
      <c r="P1192" s="17" t="s">
        <v>1546</v>
      </c>
      <c r="Q1192" s="17" t="s">
        <v>745</v>
      </c>
      <c r="R1192" s="17" t="s">
        <v>174</v>
      </c>
      <c r="S1192" s="17" t="s">
        <v>4758</v>
      </c>
      <c r="T1192" s="17" t="s">
        <v>1547</v>
      </c>
      <c r="U1192" s="17" t="s">
        <v>175</v>
      </c>
      <c r="V1192" s="17" t="s">
        <v>1548</v>
      </c>
      <c r="W1192" s="17"/>
      <c r="X1192" s="17"/>
      <c r="Y1192" s="17" t="s">
        <v>4240</v>
      </c>
      <c r="Z1192" s="17" t="s">
        <v>96</v>
      </c>
      <c r="AA1192" s="17" t="s">
        <v>76</v>
      </c>
      <c r="AB1192" s="17" t="s">
        <v>55</v>
      </c>
      <c r="AC1192" s="17" t="s">
        <v>56</v>
      </c>
      <c r="AD1192" s="17" t="s">
        <v>36</v>
      </c>
      <c r="AE1192" s="17" t="s">
        <v>4077</v>
      </c>
      <c r="AF1192" s="17"/>
      <c r="AG1192" s="17" t="s">
        <v>115</v>
      </c>
      <c r="AH1192" s="17" t="s">
        <v>339</v>
      </c>
      <c r="AI1192" s="17" t="s">
        <v>3026</v>
      </c>
      <c r="AJ1192" s="17" t="s">
        <v>388</v>
      </c>
      <c r="AK1192" s="17" t="s">
        <v>3119</v>
      </c>
      <c r="AL1192" s="17" t="s">
        <v>176</v>
      </c>
      <c r="AM1192" s="17" t="s">
        <v>1549</v>
      </c>
      <c r="AN1192" s="17" t="s">
        <v>4557</v>
      </c>
      <c r="AO1192" s="17" t="s">
        <v>1274</v>
      </c>
      <c r="AP1192" s="17" t="s">
        <v>959</v>
      </c>
      <c r="AQ1192" s="17"/>
      <c r="AR1192" s="17"/>
      <c r="AS1192" s="17"/>
    </row>
    <row r="1193" spans="1:45" ht="15" customHeight="1" x14ac:dyDescent="0.15">
      <c r="A1193" s="13">
        <v>1192</v>
      </c>
      <c r="B1193" s="69" t="s">
        <v>3393</v>
      </c>
      <c r="C1193" s="67" t="s">
        <v>35</v>
      </c>
      <c r="D1193" s="67" t="s">
        <v>36</v>
      </c>
      <c r="E1193" s="67" t="s">
        <v>56</v>
      </c>
      <c r="F1193" s="67" t="s">
        <v>56</v>
      </c>
      <c r="G1193" s="67" t="s">
        <v>40</v>
      </c>
      <c r="H1193" s="67" t="s">
        <v>41</v>
      </c>
      <c r="I1193" s="67" t="s">
        <v>44</v>
      </c>
      <c r="J1193" s="67" t="s">
        <v>40</v>
      </c>
      <c r="K1193" s="67" t="s">
        <v>43</v>
      </c>
      <c r="L1193" s="67" t="s">
        <v>37</v>
      </c>
      <c r="M1193" s="67" t="s">
        <v>43</v>
      </c>
      <c r="N1193" s="67" t="s">
        <v>120</v>
      </c>
      <c r="O1193" s="67"/>
      <c r="P1193" s="17" t="s">
        <v>1546</v>
      </c>
      <c r="Q1193" s="17" t="s">
        <v>745</v>
      </c>
      <c r="R1193" s="17" t="s">
        <v>174</v>
      </c>
      <c r="S1193" s="17" t="s">
        <v>4758</v>
      </c>
      <c r="T1193" s="17" t="s">
        <v>1547</v>
      </c>
      <c r="U1193" s="17" t="s">
        <v>175</v>
      </c>
      <c r="V1193" s="17" t="s">
        <v>1548</v>
      </c>
      <c r="W1193" s="17"/>
      <c r="X1193" s="17" t="s">
        <v>3640</v>
      </c>
      <c r="Y1193" s="17" t="s">
        <v>4240</v>
      </c>
      <c r="Z1193" s="17" t="s">
        <v>96</v>
      </c>
      <c r="AA1193" s="17" t="s">
        <v>76</v>
      </c>
      <c r="AB1193" s="17" t="s">
        <v>55</v>
      </c>
      <c r="AC1193" s="17" t="s">
        <v>56</v>
      </c>
      <c r="AD1193" s="17" t="s">
        <v>36</v>
      </c>
      <c r="AE1193" s="17" t="s">
        <v>4021</v>
      </c>
      <c r="AF1193" s="17"/>
      <c r="AG1193" s="17" t="s">
        <v>115</v>
      </c>
      <c r="AH1193" s="17" t="s">
        <v>339</v>
      </c>
      <c r="AI1193" s="17" t="s">
        <v>3026</v>
      </c>
      <c r="AJ1193" s="17" t="s">
        <v>388</v>
      </c>
      <c r="AK1193" s="17" t="s">
        <v>3119</v>
      </c>
      <c r="AL1193" s="17" t="s">
        <v>176</v>
      </c>
      <c r="AM1193" s="17" t="s">
        <v>1549</v>
      </c>
      <c r="AN1193" s="17" t="s">
        <v>4557</v>
      </c>
      <c r="AO1193" s="17" t="s">
        <v>1274</v>
      </c>
      <c r="AP1193" s="17" t="s">
        <v>959</v>
      </c>
      <c r="AQ1193" s="17"/>
      <c r="AR1193" s="17"/>
      <c r="AS1193" s="17"/>
    </row>
    <row r="1194" spans="1:45" ht="15" customHeight="1" x14ac:dyDescent="0.15">
      <c r="A1194" s="13">
        <v>1193</v>
      </c>
      <c r="B1194" s="69" t="s">
        <v>967</v>
      </c>
      <c r="C1194" s="67" t="s">
        <v>35</v>
      </c>
      <c r="D1194" s="67" t="s">
        <v>36</v>
      </c>
      <c r="E1194" s="67" t="s">
        <v>36</v>
      </c>
      <c r="F1194" s="67" t="s">
        <v>56</v>
      </c>
      <c r="G1194" s="67" t="s">
        <v>37</v>
      </c>
      <c r="H1194" s="67" t="s">
        <v>43</v>
      </c>
      <c r="I1194" s="67" t="s">
        <v>38</v>
      </c>
      <c r="J1194" s="67" t="s">
        <v>40</v>
      </c>
      <c r="K1194" s="67" t="s">
        <v>42</v>
      </c>
      <c r="L1194" s="67" t="s">
        <v>40</v>
      </c>
      <c r="M1194" s="67" t="s">
        <v>39</v>
      </c>
      <c r="N1194" s="67" t="s">
        <v>44</v>
      </c>
      <c r="O1194" s="67" t="s">
        <v>45</v>
      </c>
      <c r="P1194" s="17" t="s">
        <v>420</v>
      </c>
      <c r="Q1194" s="17" t="s">
        <v>137</v>
      </c>
      <c r="R1194" s="17" t="s">
        <v>421</v>
      </c>
      <c r="S1194" s="17" t="s">
        <v>3438</v>
      </c>
      <c r="T1194" s="17" t="s">
        <v>422</v>
      </c>
      <c r="U1194" s="17" t="s">
        <v>423</v>
      </c>
      <c r="V1194" s="17" t="s">
        <v>256</v>
      </c>
      <c r="W1194" s="17"/>
      <c r="X1194" s="17" t="s">
        <v>3641</v>
      </c>
      <c r="Y1194" s="17" t="s">
        <v>4273</v>
      </c>
      <c r="Z1194" s="17" t="s">
        <v>191</v>
      </c>
      <c r="AA1194" s="17" t="s">
        <v>76</v>
      </c>
      <c r="AB1194" s="17" t="s">
        <v>55</v>
      </c>
      <c r="AC1194" s="17" t="s">
        <v>56</v>
      </c>
      <c r="AD1194" s="17" t="s">
        <v>66</v>
      </c>
      <c r="AE1194" s="17" t="s">
        <v>4078</v>
      </c>
      <c r="AF1194" s="17"/>
      <c r="AG1194" s="17" t="s">
        <v>57</v>
      </c>
      <c r="AH1194" s="17" t="s">
        <v>4520</v>
      </c>
      <c r="AI1194" s="17" t="s">
        <v>424</v>
      </c>
      <c r="AJ1194" s="17" t="s">
        <v>256</v>
      </c>
      <c r="AK1194" s="17" t="s">
        <v>425</v>
      </c>
      <c r="AL1194" s="17" t="s">
        <v>141</v>
      </c>
      <c r="AM1194" s="17" t="s">
        <v>79</v>
      </c>
      <c r="AN1194" s="17" t="s">
        <v>426</v>
      </c>
      <c r="AO1194" s="17" t="s">
        <v>64</v>
      </c>
      <c r="AP1194" s="17" t="s">
        <v>621</v>
      </c>
      <c r="AQ1194" s="17"/>
      <c r="AR1194" s="17"/>
      <c r="AS1194" s="17"/>
    </row>
    <row r="1195" spans="1:45" ht="15" customHeight="1" x14ac:dyDescent="0.15">
      <c r="A1195" s="13">
        <v>1194</v>
      </c>
      <c r="B1195" s="69" t="s">
        <v>5085</v>
      </c>
      <c r="C1195" s="67" t="s">
        <v>35</v>
      </c>
      <c r="D1195" s="67" t="s">
        <v>36</v>
      </c>
      <c r="E1195" s="67" t="s">
        <v>36</v>
      </c>
      <c r="F1195" s="67" t="s">
        <v>66</v>
      </c>
      <c r="G1195" s="67" t="s">
        <v>37</v>
      </c>
      <c r="H1195" s="67" t="s">
        <v>43</v>
      </c>
      <c r="I1195" s="67" t="s">
        <v>38</v>
      </c>
      <c r="J1195" s="67" t="s">
        <v>40</v>
      </c>
      <c r="K1195" s="67" t="s">
        <v>42</v>
      </c>
      <c r="L1195" s="67" t="s">
        <v>40</v>
      </c>
      <c r="M1195" s="67" t="s">
        <v>39</v>
      </c>
      <c r="N1195" s="67" t="s">
        <v>44</v>
      </c>
      <c r="O1195" s="67" t="s">
        <v>45</v>
      </c>
      <c r="P1195" s="17" t="s">
        <v>420</v>
      </c>
      <c r="Q1195" s="17" t="s">
        <v>137</v>
      </c>
      <c r="R1195" s="17" t="s">
        <v>421</v>
      </c>
      <c r="S1195" s="17" t="s">
        <v>3438</v>
      </c>
      <c r="T1195" s="17" t="s">
        <v>422</v>
      </c>
      <c r="U1195" s="17" t="s">
        <v>423</v>
      </c>
      <c r="V1195" s="17" t="s">
        <v>256</v>
      </c>
      <c r="W1195" s="17" t="s">
        <v>4160</v>
      </c>
      <c r="X1195" s="17"/>
      <c r="Y1195" s="17" t="s">
        <v>4312</v>
      </c>
      <c r="Z1195" s="17" t="s">
        <v>191</v>
      </c>
      <c r="AA1195" s="17" t="s">
        <v>76</v>
      </c>
      <c r="AB1195" s="17" t="s">
        <v>55</v>
      </c>
      <c r="AC1195" s="17" t="s">
        <v>36</v>
      </c>
      <c r="AD1195" s="17" t="s">
        <v>66</v>
      </c>
      <c r="AE1195" s="17" t="s">
        <v>4008</v>
      </c>
      <c r="AF1195" s="17"/>
      <c r="AG1195" s="17" t="s">
        <v>57</v>
      </c>
      <c r="AH1195" s="17" t="s">
        <v>4520</v>
      </c>
      <c r="AI1195" s="17" t="s">
        <v>424</v>
      </c>
      <c r="AJ1195" s="17" t="s">
        <v>256</v>
      </c>
      <c r="AK1195" s="17" t="s">
        <v>425</v>
      </c>
      <c r="AL1195" s="17" t="s">
        <v>141</v>
      </c>
      <c r="AM1195" s="17" t="s">
        <v>79</v>
      </c>
      <c r="AN1195" s="17" t="s">
        <v>426</v>
      </c>
      <c r="AO1195" s="17" t="s">
        <v>64</v>
      </c>
      <c r="AP1195" s="17" t="s">
        <v>621</v>
      </c>
      <c r="AQ1195" s="17"/>
      <c r="AR1195" s="17"/>
      <c r="AS1195" s="17"/>
    </row>
    <row r="1196" spans="1:45" ht="15" customHeight="1" x14ac:dyDescent="0.15">
      <c r="A1196" s="13">
        <v>1195</v>
      </c>
      <c r="B1196" s="69" t="s">
        <v>4797</v>
      </c>
      <c r="C1196" s="67" t="s">
        <v>35</v>
      </c>
      <c r="D1196" s="67" t="s">
        <v>36</v>
      </c>
      <c r="E1196" s="67" t="s">
        <v>36</v>
      </c>
      <c r="F1196" s="67" t="s">
        <v>66</v>
      </c>
      <c r="G1196" s="67" t="s">
        <v>37</v>
      </c>
      <c r="H1196" s="67" t="s">
        <v>43</v>
      </c>
      <c r="I1196" s="67" t="s">
        <v>38</v>
      </c>
      <c r="J1196" s="67" t="s">
        <v>40</v>
      </c>
      <c r="K1196" s="67" t="s">
        <v>42</v>
      </c>
      <c r="L1196" s="67" t="s">
        <v>40</v>
      </c>
      <c r="M1196" s="67" t="s">
        <v>39</v>
      </c>
      <c r="N1196" s="67" t="s">
        <v>44</v>
      </c>
      <c r="O1196" s="67" t="s">
        <v>45</v>
      </c>
      <c r="P1196" s="17" t="s">
        <v>420</v>
      </c>
      <c r="Q1196" s="17" t="s">
        <v>137</v>
      </c>
      <c r="R1196" s="17" t="s">
        <v>421</v>
      </c>
      <c r="S1196" s="17" t="s">
        <v>3438</v>
      </c>
      <c r="T1196" s="17" t="s">
        <v>422</v>
      </c>
      <c r="U1196" s="17" t="s">
        <v>423</v>
      </c>
      <c r="V1196" s="17" t="s">
        <v>256</v>
      </c>
      <c r="W1196" s="17" t="s">
        <v>4160</v>
      </c>
      <c r="X1196" s="17" t="s">
        <v>4798</v>
      </c>
      <c r="Y1196" s="17" t="s">
        <v>4312</v>
      </c>
      <c r="Z1196" s="17" t="s">
        <v>191</v>
      </c>
      <c r="AA1196" s="17" t="s">
        <v>76</v>
      </c>
      <c r="AB1196" s="17" t="s">
        <v>55</v>
      </c>
      <c r="AC1196" s="17" t="s">
        <v>36</v>
      </c>
      <c r="AD1196" s="17" t="s">
        <v>66</v>
      </c>
      <c r="AE1196" s="17" t="s">
        <v>4008</v>
      </c>
      <c r="AF1196" s="17"/>
      <c r="AG1196" s="17" t="s">
        <v>57</v>
      </c>
      <c r="AH1196" s="17" t="s">
        <v>4520</v>
      </c>
      <c r="AI1196" s="17" t="s">
        <v>424</v>
      </c>
      <c r="AJ1196" s="17" t="s">
        <v>256</v>
      </c>
      <c r="AK1196" s="17" t="s">
        <v>425</v>
      </c>
      <c r="AL1196" s="17" t="s">
        <v>141</v>
      </c>
      <c r="AM1196" s="17" t="s">
        <v>79</v>
      </c>
      <c r="AN1196" s="17" t="s">
        <v>426</v>
      </c>
      <c r="AO1196" s="17" t="s">
        <v>64</v>
      </c>
      <c r="AP1196" s="17" t="s">
        <v>621</v>
      </c>
      <c r="AQ1196" s="17"/>
      <c r="AR1196" s="17"/>
      <c r="AS1196" s="17"/>
    </row>
    <row r="1197" spans="1:45" ht="15" customHeight="1" x14ac:dyDescent="0.15">
      <c r="A1197" s="13">
        <v>1196</v>
      </c>
      <c r="B1197" s="69" t="s">
        <v>3933</v>
      </c>
      <c r="C1197" s="67" t="s">
        <v>35</v>
      </c>
      <c r="D1197" s="67" t="s">
        <v>36</v>
      </c>
      <c r="E1197" s="67" t="s">
        <v>36</v>
      </c>
      <c r="F1197" s="67" t="s">
        <v>56</v>
      </c>
      <c r="G1197" s="67" t="s">
        <v>37</v>
      </c>
      <c r="H1197" s="67" t="s">
        <v>43</v>
      </c>
      <c r="I1197" s="67" t="s">
        <v>38</v>
      </c>
      <c r="J1197" s="67" t="s">
        <v>40</v>
      </c>
      <c r="K1197" s="67" t="s">
        <v>42</v>
      </c>
      <c r="L1197" s="67" t="s">
        <v>40</v>
      </c>
      <c r="M1197" s="67" t="s">
        <v>39</v>
      </c>
      <c r="N1197" s="67" t="s">
        <v>44</v>
      </c>
      <c r="O1197" s="67" t="s">
        <v>45</v>
      </c>
      <c r="P1197" s="17" t="s">
        <v>420</v>
      </c>
      <c r="Q1197" s="17" t="s">
        <v>137</v>
      </c>
      <c r="R1197" s="17" t="s">
        <v>421</v>
      </c>
      <c r="S1197" s="17" t="s">
        <v>3438</v>
      </c>
      <c r="T1197" s="17" t="s">
        <v>422</v>
      </c>
      <c r="U1197" s="17" t="s">
        <v>423</v>
      </c>
      <c r="V1197" s="17" t="s">
        <v>256</v>
      </c>
      <c r="W1197" s="17" t="s">
        <v>4164</v>
      </c>
      <c r="X1197" s="17" t="s">
        <v>3934</v>
      </c>
      <c r="Y1197" s="17" t="s">
        <v>4312</v>
      </c>
      <c r="Z1197" s="17" t="s">
        <v>191</v>
      </c>
      <c r="AA1197" s="17" t="s">
        <v>76</v>
      </c>
      <c r="AB1197" s="17" t="s">
        <v>55</v>
      </c>
      <c r="AC1197" s="17" t="s">
        <v>56</v>
      </c>
      <c r="AD1197" s="17" t="s">
        <v>66</v>
      </c>
      <c r="AE1197" s="17" t="s">
        <v>4068</v>
      </c>
      <c r="AF1197" s="17"/>
      <c r="AG1197" s="17" t="s">
        <v>57</v>
      </c>
      <c r="AH1197" s="17" t="s">
        <v>4520</v>
      </c>
      <c r="AI1197" s="17" t="s">
        <v>424</v>
      </c>
      <c r="AJ1197" s="17" t="s">
        <v>256</v>
      </c>
      <c r="AK1197" s="17" t="s">
        <v>425</v>
      </c>
      <c r="AL1197" s="17" t="s">
        <v>141</v>
      </c>
      <c r="AM1197" s="17" t="s">
        <v>79</v>
      </c>
      <c r="AN1197" s="17" t="s">
        <v>426</v>
      </c>
      <c r="AO1197" s="17" t="s">
        <v>64</v>
      </c>
      <c r="AP1197" s="17" t="s">
        <v>621</v>
      </c>
      <c r="AQ1197" s="17"/>
      <c r="AR1197" s="17"/>
      <c r="AS1197" s="17"/>
    </row>
    <row r="1198" spans="1:45" ht="15" customHeight="1" x14ac:dyDescent="0.15">
      <c r="A1198" s="13">
        <v>1197</v>
      </c>
      <c r="B1198" s="69" t="s">
        <v>4403</v>
      </c>
      <c r="C1198" s="67" t="s">
        <v>35</v>
      </c>
      <c r="D1198" s="67" t="s">
        <v>36</v>
      </c>
      <c r="E1198" s="67" t="s">
        <v>36</v>
      </c>
      <c r="F1198" s="67" t="s">
        <v>66</v>
      </c>
      <c r="G1198" s="67" t="s">
        <v>37</v>
      </c>
      <c r="H1198" s="67" t="s">
        <v>43</v>
      </c>
      <c r="I1198" s="67" t="s">
        <v>38</v>
      </c>
      <c r="J1198" s="67" t="s">
        <v>40</v>
      </c>
      <c r="K1198" s="67" t="s">
        <v>42</v>
      </c>
      <c r="L1198" s="67" t="s">
        <v>40</v>
      </c>
      <c r="M1198" s="67" t="s">
        <v>39</v>
      </c>
      <c r="N1198" s="67" t="s">
        <v>44</v>
      </c>
      <c r="O1198" s="67" t="s">
        <v>45</v>
      </c>
      <c r="P1198" s="17" t="s">
        <v>420</v>
      </c>
      <c r="Q1198" s="17" t="s">
        <v>137</v>
      </c>
      <c r="R1198" s="17" t="s">
        <v>421</v>
      </c>
      <c r="S1198" s="17" t="s">
        <v>3438</v>
      </c>
      <c r="T1198" s="17" t="s">
        <v>422</v>
      </c>
      <c r="U1198" s="17" t="s">
        <v>423</v>
      </c>
      <c r="V1198" s="17" t="s">
        <v>256</v>
      </c>
      <c r="W1198" s="17" t="s">
        <v>4160</v>
      </c>
      <c r="X1198" s="17" t="s">
        <v>4404</v>
      </c>
      <c r="Y1198" s="17" t="s">
        <v>4312</v>
      </c>
      <c r="Z1198" s="17" t="s">
        <v>191</v>
      </c>
      <c r="AA1198" s="17" t="s">
        <v>76</v>
      </c>
      <c r="AB1198" s="17" t="s">
        <v>55</v>
      </c>
      <c r="AC1198" s="17" t="s">
        <v>36</v>
      </c>
      <c r="AD1198" s="17" t="s">
        <v>66</v>
      </c>
      <c r="AE1198" s="17" t="s">
        <v>4008</v>
      </c>
      <c r="AF1198" s="17"/>
      <c r="AG1198" s="17" t="s">
        <v>57</v>
      </c>
      <c r="AH1198" s="17" t="s">
        <v>4520</v>
      </c>
      <c r="AI1198" s="17" t="s">
        <v>424</v>
      </c>
      <c r="AJ1198" s="17" t="s">
        <v>256</v>
      </c>
      <c r="AK1198" s="17" t="s">
        <v>425</v>
      </c>
      <c r="AL1198" s="17" t="s">
        <v>141</v>
      </c>
      <c r="AM1198" s="17" t="s">
        <v>79</v>
      </c>
      <c r="AN1198" s="17" t="s">
        <v>426</v>
      </c>
      <c r="AO1198" s="17" t="s">
        <v>64</v>
      </c>
      <c r="AP1198" s="17" t="s">
        <v>621</v>
      </c>
      <c r="AQ1198" s="17"/>
      <c r="AR1198" s="17"/>
      <c r="AS1198" s="17"/>
    </row>
    <row r="1199" spans="1:45" ht="15" customHeight="1" x14ac:dyDescent="0.15">
      <c r="A1199" s="13">
        <v>1198</v>
      </c>
      <c r="B1199" s="69" t="s">
        <v>4903</v>
      </c>
      <c r="C1199" s="67" t="s">
        <v>35</v>
      </c>
      <c r="D1199" s="67" t="s">
        <v>36</v>
      </c>
      <c r="E1199" s="67" t="s">
        <v>36</v>
      </c>
      <c r="F1199" s="67" t="s">
        <v>66</v>
      </c>
      <c r="G1199" s="67" t="s">
        <v>40</v>
      </c>
      <c r="H1199" s="67" t="s">
        <v>40</v>
      </c>
      <c r="I1199" s="67" t="s">
        <v>43</v>
      </c>
      <c r="J1199" s="67" t="s">
        <v>43</v>
      </c>
      <c r="K1199" s="67" t="s">
        <v>44</v>
      </c>
      <c r="L1199" s="67" t="s">
        <v>42</v>
      </c>
      <c r="M1199" s="67" t="s">
        <v>40</v>
      </c>
      <c r="N1199" s="67" t="s">
        <v>67</v>
      </c>
      <c r="O1199" s="67">
        <v>0</v>
      </c>
      <c r="P1199" s="67" t="s">
        <v>1301</v>
      </c>
      <c r="Q1199" s="67" t="s">
        <v>768</v>
      </c>
      <c r="R1199" s="67" t="s">
        <v>4916</v>
      </c>
      <c r="S1199" s="67" t="s">
        <v>2916</v>
      </c>
      <c r="T1199" s="67" t="s">
        <v>569</v>
      </c>
      <c r="U1199" s="67" t="s">
        <v>2305</v>
      </c>
      <c r="V1199" s="67" t="s">
        <v>3330</v>
      </c>
      <c r="W1199" s="67">
        <v>0</v>
      </c>
      <c r="X1199" s="67" t="s">
        <v>4917</v>
      </c>
      <c r="Y1199" s="67" t="s">
        <v>4357</v>
      </c>
      <c r="Z1199" s="67" t="s">
        <v>53</v>
      </c>
      <c r="AA1199" s="67" t="s">
        <v>76</v>
      </c>
      <c r="AB1199" s="67" t="s">
        <v>126</v>
      </c>
      <c r="AC1199" s="67" t="s">
        <v>56</v>
      </c>
      <c r="AD1199" s="67" t="s">
        <v>36</v>
      </c>
      <c r="AE1199" s="67"/>
      <c r="AF1199" s="67"/>
      <c r="AG1199" s="67" t="s">
        <v>79</v>
      </c>
      <c r="AH1199" s="67" t="s">
        <v>4521</v>
      </c>
      <c r="AI1199" s="67" t="s">
        <v>570</v>
      </c>
      <c r="AJ1199" s="67" t="s">
        <v>4726</v>
      </c>
      <c r="AK1199" s="67" t="s">
        <v>2306</v>
      </c>
      <c r="AL1199" s="67" t="s">
        <v>4918</v>
      </c>
      <c r="AM1199" s="67" t="s">
        <v>4919</v>
      </c>
      <c r="AN1199" s="67" t="s">
        <v>4920</v>
      </c>
      <c r="AO1199" s="67" t="s">
        <v>161</v>
      </c>
      <c r="AP1199" s="67">
        <v>0</v>
      </c>
      <c r="AQ1199" s="17"/>
      <c r="AR1199" s="17"/>
      <c r="AS1199" s="17"/>
    </row>
    <row r="1200" spans="1:45" ht="15" customHeight="1" x14ac:dyDescent="0.15">
      <c r="A1200" s="13">
        <v>1199</v>
      </c>
      <c r="B1200" s="69" t="s">
        <v>5211</v>
      </c>
      <c r="C1200" s="67" t="s">
        <v>35</v>
      </c>
      <c r="D1200" s="67" t="s">
        <v>36</v>
      </c>
      <c r="E1200" s="67" t="s">
        <v>36</v>
      </c>
      <c r="F1200" s="67" t="s">
        <v>66</v>
      </c>
      <c r="G1200" s="67" t="s">
        <v>40</v>
      </c>
      <c r="H1200" s="67" t="s">
        <v>40</v>
      </c>
      <c r="I1200" s="67" t="s">
        <v>43</v>
      </c>
      <c r="J1200" s="67" t="s">
        <v>43</v>
      </c>
      <c r="K1200" s="67" t="s">
        <v>44</v>
      </c>
      <c r="L1200" s="67" t="s">
        <v>42</v>
      </c>
      <c r="M1200" s="67" t="s">
        <v>40</v>
      </c>
      <c r="N1200" s="67" t="s">
        <v>67</v>
      </c>
      <c r="O1200" s="67">
        <v>0</v>
      </c>
      <c r="P1200" s="17" t="s">
        <v>1301</v>
      </c>
      <c r="Q1200" s="17" t="s">
        <v>768</v>
      </c>
      <c r="R1200" s="17" t="s">
        <v>4916</v>
      </c>
      <c r="S1200" s="17" t="s">
        <v>2916</v>
      </c>
      <c r="T1200" s="17" t="s">
        <v>569</v>
      </c>
      <c r="U1200" s="17" t="s">
        <v>2305</v>
      </c>
      <c r="V1200" s="17" t="s">
        <v>3330</v>
      </c>
      <c r="W1200" s="17">
        <v>0</v>
      </c>
      <c r="X1200" s="17" t="s">
        <v>4917</v>
      </c>
      <c r="Y1200" s="17" t="s">
        <v>4357</v>
      </c>
      <c r="Z1200" s="17" t="s">
        <v>53</v>
      </c>
      <c r="AA1200" s="17" t="s">
        <v>76</v>
      </c>
      <c r="AB1200" s="17" t="s">
        <v>126</v>
      </c>
      <c r="AC1200" s="17" t="s">
        <v>56</v>
      </c>
      <c r="AD1200" s="17" t="s">
        <v>36</v>
      </c>
      <c r="AE1200" s="17"/>
      <c r="AF1200" s="17"/>
      <c r="AG1200" s="17" t="s">
        <v>79</v>
      </c>
      <c r="AH1200" s="17" t="s">
        <v>4521</v>
      </c>
      <c r="AI1200" s="17" t="s">
        <v>570</v>
      </c>
      <c r="AJ1200" s="17" t="s">
        <v>4726</v>
      </c>
      <c r="AK1200" s="17" t="s">
        <v>2306</v>
      </c>
      <c r="AL1200" s="17" t="s">
        <v>4918</v>
      </c>
      <c r="AM1200" s="17" t="s">
        <v>4919</v>
      </c>
      <c r="AN1200" s="17" t="s">
        <v>4920</v>
      </c>
      <c r="AO1200" s="17" t="s">
        <v>161</v>
      </c>
      <c r="AP1200" s="17">
        <v>0</v>
      </c>
      <c r="AQ1200" s="17"/>
      <c r="AR1200" s="17"/>
      <c r="AS1200" s="17"/>
    </row>
    <row r="1201" spans="1:45" ht="15" customHeight="1" x14ac:dyDescent="0.15">
      <c r="A1201" s="13">
        <v>1200</v>
      </c>
      <c r="B1201" s="69" t="s">
        <v>3250</v>
      </c>
      <c r="C1201" s="67" t="s">
        <v>35</v>
      </c>
      <c r="D1201" s="67" t="s">
        <v>36</v>
      </c>
      <c r="E1201" s="67" t="s">
        <v>36</v>
      </c>
      <c r="F1201" s="67" t="s">
        <v>36</v>
      </c>
      <c r="G1201" s="67" t="s">
        <v>87</v>
      </c>
      <c r="H1201" s="67" t="s">
        <v>39</v>
      </c>
      <c r="I1201" s="67" t="s">
        <v>43</v>
      </c>
      <c r="J1201" s="67" t="s">
        <v>88</v>
      </c>
      <c r="K1201" s="67" t="s">
        <v>43</v>
      </c>
      <c r="L1201" s="67" t="s">
        <v>120</v>
      </c>
      <c r="M1201" s="67" t="s">
        <v>44</v>
      </c>
      <c r="N1201" s="67" t="s">
        <v>37</v>
      </c>
      <c r="O1201" s="67" t="s">
        <v>45</v>
      </c>
      <c r="P1201" s="17" t="s">
        <v>3775</v>
      </c>
      <c r="Q1201" s="17" t="s">
        <v>157</v>
      </c>
      <c r="R1201" s="17" t="s">
        <v>176</v>
      </c>
      <c r="S1201" s="17" t="s">
        <v>5370</v>
      </c>
      <c r="T1201" s="17" t="s">
        <v>712</v>
      </c>
      <c r="U1201" s="17" t="s">
        <v>101</v>
      </c>
      <c r="V1201" s="17" t="s">
        <v>664</v>
      </c>
      <c r="W1201" s="17" t="s">
        <v>4157</v>
      </c>
      <c r="X1201" s="17"/>
      <c r="Y1201" s="17" t="s">
        <v>4247</v>
      </c>
      <c r="Z1201" s="17" t="s">
        <v>53</v>
      </c>
      <c r="AA1201" s="17" t="s">
        <v>76</v>
      </c>
      <c r="AB1201" s="17" t="s">
        <v>126</v>
      </c>
      <c r="AC1201" s="17" t="s">
        <v>56</v>
      </c>
      <c r="AD1201" s="17" t="s">
        <v>56</v>
      </c>
      <c r="AE1201" s="17" t="s">
        <v>4014</v>
      </c>
      <c r="AF1201" s="17"/>
      <c r="AG1201" s="17" t="s">
        <v>112</v>
      </c>
      <c r="AH1201" s="17" t="s">
        <v>3251</v>
      </c>
      <c r="AI1201" s="17" t="s">
        <v>362</v>
      </c>
      <c r="AJ1201" s="17" t="s">
        <v>131</v>
      </c>
      <c r="AK1201" s="17" t="s">
        <v>361</v>
      </c>
      <c r="AL1201" s="17" t="s">
        <v>193</v>
      </c>
      <c r="AM1201" s="17" t="s">
        <v>958</v>
      </c>
      <c r="AN1201" s="17" t="s">
        <v>411</v>
      </c>
      <c r="AO1201" s="17" t="s">
        <v>1104</v>
      </c>
      <c r="AP1201" s="17" t="s">
        <v>584</v>
      </c>
      <c r="AQ1201" s="13">
        <v>0</v>
      </c>
      <c r="AR1201" s="13">
        <v>0</v>
      </c>
      <c r="AS1201" s="17"/>
    </row>
    <row r="1202" spans="1:45" ht="15" customHeight="1" x14ac:dyDescent="0.15">
      <c r="A1202" s="13">
        <v>1201</v>
      </c>
      <c r="B1202" s="69" t="s">
        <v>968</v>
      </c>
      <c r="C1202" s="67" t="s">
        <v>35</v>
      </c>
      <c r="D1202" s="67" t="s">
        <v>36</v>
      </c>
      <c r="E1202" s="67" t="s">
        <v>36</v>
      </c>
      <c r="F1202" s="67" t="s">
        <v>66</v>
      </c>
      <c r="G1202" s="67" t="s">
        <v>120</v>
      </c>
      <c r="H1202" s="67" t="s">
        <v>40</v>
      </c>
      <c r="I1202" s="67" t="s">
        <v>44</v>
      </c>
      <c r="J1202" s="67" t="s">
        <v>136</v>
      </c>
      <c r="K1202" s="67" t="s">
        <v>87</v>
      </c>
      <c r="L1202" s="67" t="s">
        <v>41</v>
      </c>
      <c r="M1202" s="67" t="s">
        <v>43</v>
      </c>
      <c r="N1202" s="67" t="s">
        <v>39</v>
      </c>
      <c r="O1202" s="67" t="s">
        <v>45</v>
      </c>
      <c r="P1202" s="17" t="s">
        <v>969</v>
      </c>
      <c r="Q1202" s="17" t="s">
        <v>970</v>
      </c>
      <c r="R1202" s="17" t="s">
        <v>446</v>
      </c>
      <c r="S1202" s="17" t="s">
        <v>916</v>
      </c>
      <c r="T1202" s="17" t="s">
        <v>256</v>
      </c>
      <c r="U1202" s="17" t="s">
        <v>402</v>
      </c>
      <c r="V1202" s="17" t="s">
        <v>971</v>
      </c>
      <c r="W1202" s="17" t="s">
        <v>4157</v>
      </c>
      <c r="X1202" s="17" t="s">
        <v>3642</v>
      </c>
      <c r="Y1202" s="17" t="s">
        <v>4242</v>
      </c>
      <c r="Z1202" s="17" t="s">
        <v>53</v>
      </c>
      <c r="AA1202" s="17" t="s">
        <v>54</v>
      </c>
      <c r="AB1202" s="17" t="s">
        <v>55</v>
      </c>
      <c r="AC1202" s="17" t="s">
        <v>56</v>
      </c>
      <c r="AD1202" s="17" t="s">
        <v>36</v>
      </c>
      <c r="AE1202" s="17"/>
      <c r="AF1202" s="17"/>
      <c r="AG1202" s="17" t="s">
        <v>972</v>
      </c>
      <c r="AH1202" s="17" t="s">
        <v>496</v>
      </c>
      <c r="AI1202" s="17" t="s">
        <v>79</v>
      </c>
      <c r="AJ1202" s="17" t="s">
        <v>973</v>
      </c>
      <c r="AK1202" s="17" t="s">
        <v>193</v>
      </c>
      <c r="AL1202" s="17" t="s">
        <v>101</v>
      </c>
      <c r="AM1202" s="17" t="s">
        <v>338</v>
      </c>
      <c r="AN1202" s="17" t="s">
        <v>974</v>
      </c>
      <c r="AO1202" s="17" t="s">
        <v>975</v>
      </c>
      <c r="AP1202" s="17" t="s">
        <v>464</v>
      </c>
      <c r="AQ1202" s="17"/>
      <c r="AR1202" s="17"/>
      <c r="AS1202" s="17"/>
    </row>
    <row r="1203" spans="1:45" ht="15" customHeight="1" x14ac:dyDescent="0.15">
      <c r="A1203" s="13">
        <v>1202</v>
      </c>
      <c r="B1203" s="69" t="s">
        <v>976</v>
      </c>
      <c r="C1203" s="67" t="s">
        <v>35</v>
      </c>
      <c r="D1203" s="67" t="s">
        <v>36</v>
      </c>
      <c r="E1203" s="67" t="s">
        <v>36</v>
      </c>
      <c r="F1203" s="67" t="s">
        <v>56</v>
      </c>
      <c r="G1203" s="67" t="s">
        <v>67</v>
      </c>
      <c r="H1203" s="67" t="s">
        <v>42</v>
      </c>
      <c r="I1203" s="67" t="s">
        <v>41</v>
      </c>
      <c r="J1203" s="67" t="s">
        <v>43</v>
      </c>
      <c r="K1203" s="67" t="s">
        <v>44</v>
      </c>
      <c r="L1203" s="67" t="s">
        <v>200</v>
      </c>
      <c r="M1203" s="67" t="s">
        <v>67</v>
      </c>
      <c r="N1203" s="67" t="s">
        <v>41</v>
      </c>
      <c r="O1203" s="67"/>
      <c r="P1203" s="17" t="s">
        <v>977</v>
      </c>
      <c r="Q1203" s="17" t="s">
        <v>3022</v>
      </c>
      <c r="R1203" s="17" t="s">
        <v>667</v>
      </c>
      <c r="S1203" s="17" t="s">
        <v>77</v>
      </c>
      <c r="T1203" s="17" t="s">
        <v>978</v>
      </c>
      <c r="U1203" s="17" t="s">
        <v>669</v>
      </c>
      <c r="V1203" s="17" t="s">
        <v>422</v>
      </c>
      <c r="W1203" s="17"/>
      <c r="X1203" s="17" t="s">
        <v>3643</v>
      </c>
      <c r="Y1203" s="17" t="s">
        <v>4329</v>
      </c>
      <c r="Z1203" s="17" t="s">
        <v>53</v>
      </c>
      <c r="AA1203" s="17" t="s">
        <v>54</v>
      </c>
      <c r="AB1203" s="17" t="s">
        <v>3962</v>
      </c>
      <c r="AC1203" s="17" t="s">
        <v>56</v>
      </c>
      <c r="AD1203" s="17" t="s">
        <v>56</v>
      </c>
      <c r="AE1203" s="17"/>
      <c r="AF1203" s="17"/>
      <c r="AG1203" s="17" t="s">
        <v>95</v>
      </c>
      <c r="AH1203" s="17" t="s">
        <v>189</v>
      </c>
      <c r="AI1203" s="17" t="s">
        <v>236</v>
      </c>
      <c r="AJ1203" s="17" t="s">
        <v>206</v>
      </c>
      <c r="AK1203" s="17" t="s">
        <v>562</v>
      </c>
      <c r="AL1203" s="17" t="s">
        <v>77</v>
      </c>
      <c r="AM1203" s="17" t="s">
        <v>424</v>
      </c>
      <c r="AN1203" s="17" t="s">
        <v>979</v>
      </c>
      <c r="AO1203" s="17" t="s">
        <v>85</v>
      </c>
      <c r="AP1203" s="17" t="s">
        <v>209</v>
      </c>
      <c r="AQ1203" s="17"/>
      <c r="AR1203" s="17"/>
      <c r="AS1203" s="17"/>
    </row>
    <row r="1204" spans="1:45" ht="15" customHeight="1" x14ac:dyDescent="0.15">
      <c r="A1204" s="13">
        <v>1203</v>
      </c>
      <c r="B1204" s="69" t="s">
        <v>4202</v>
      </c>
      <c r="C1204" s="67" t="s">
        <v>35</v>
      </c>
      <c r="D1204" s="67" t="s">
        <v>56</v>
      </c>
      <c r="E1204" s="67" t="s">
        <v>56</v>
      </c>
      <c r="F1204" s="67" t="s">
        <v>66</v>
      </c>
      <c r="G1204" s="67" t="s">
        <v>37</v>
      </c>
      <c r="H1204" s="67" t="s">
        <v>44</v>
      </c>
      <c r="I1204" s="67" t="s">
        <v>4182</v>
      </c>
      <c r="J1204" s="67" t="s">
        <v>87</v>
      </c>
      <c r="K1204" s="67" t="s">
        <v>43</v>
      </c>
      <c r="L1204" s="67" t="s">
        <v>43</v>
      </c>
      <c r="M1204" s="67" t="s">
        <v>43</v>
      </c>
      <c r="N1204" s="67" t="s">
        <v>41</v>
      </c>
      <c r="O1204" s="67"/>
      <c r="P1204" s="17" t="s">
        <v>2598</v>
      </c>
      <c r="Q1204" s="17" t="s">
        <v>3180</v>
      </c>
      <c r="R1204" s="17" t="s">
        <v>1548</v>
      </c>
      <c r="S1204" s="17" t="s">
        <v>3438</v>
      </c>
      <c r="T1204" s="17" t="s">
        <v>731</v>
      </c>
      <c r="U1204" s="17" t="s">
        <v>1549</v>
      </c>
      <c r="V1204" s="17" t="s">
        <v>4203</v>
      </c>
      <c r="W1204" s="17"/>
      <c r="X1204" s="17"/>
      <c r="Y1204" s="17" t="s">
        <v>4252</v>
      </c>
      <c r="Z1204" s="17" t="s">
        <v>96</v>
      </c>
      <c r="AA1204" s="17" t="s">
        <v>76</v>
      </c>
      <c r="AB1204" s="17" t="s">
        <v>55</v>
      </c>
      <c r="AC1204" s="17" t="s">
        <v>36</v>
      </c>
      <c r="AD1204" s="17" t="s">
        <v>56</v>
      </c>
      <c r="AE1204" s="17" t="s">
        <v>4204</v>
      </c>
      <c r="AF1204" s="17"/>
      <c r="AG1204" s="17" t="s">
        <v>57</v>
      </c>
      <c r="AH1204" s="17" t="s">
        <v>4503</v>
      </c>
      <c r="AI1204" s="17" t="s">
        <v>148</v>
      </c>
      <c r="AJ1204" s="17" t="s">
        <v>910</v>
      </c>
      <c r="AK1204" s="17" t="s">
        <v>79</v>
      </c>
      <c r="AL1204" s="17" t="s">
        <v>3335</v>
      </c>
      <c r="AM1204" s="17" t="s">
        <v>552</v>
      </c>
      <c r="AN1204" s="17" t="s">
        <v>258</v>
      </c>
      <c r="AO1204" s="17" t="s">
        <v>64</v>
      </c>
      <c r="AP1204" s="17" t="s">
        <v>161</v>
      </c>
      <c r="AQ1204" s="17"/>
      <c r="AR1204" s="17"/>
      <c r="AS1204" s="17"/>
    </row>
    <row r="1205" spans="1:45" ht="15" customHeight="1" x14ac:dyDescent="0.15">
      <c r="A1205" s="13">
        <v>1204</v>
      </c>
      <c r="B1205" s="69" t="s">
        <v>3105</v>
      </c>
      <c r="C1205" s="67" t="s">
        <v>35</v>
      </c>
      <c r="D1205" s="67" t="s">
        <v>36</v>
      </c>
      <c r="E1205" s="67" t="s">
        <v>36</v>
      </c>
      <c r="F1205" s="67" t="s">
        <v>36</v>
      </c>
      <c r="G1205" s="67" t="s">
        <v>88</v>
      </c>
      <c r="H1205" s="67" t="s">
        <v>41</v>
      </c>
      <c r="I1205" s="67" t="s">
        <v>41</v>
      </c>
      <c r="J1205" s="67" t="s">
        <v>136</v>
      </c>
      <c r="K1205" s="67" t="s">
        <v>87</v>
      </c>
      <c r="L1205" s="67" t="s">
        <v>43</v>
      </c>
      <c r="M1205" s="67" t="s">
        <v>43</v>
      </c>
      <c r="N1205" s="67" t="s">
        <v>41</v>
      </c>
      <c r="O1205" s="67"/>
      <c r="P1205" s="17" t="s">
        <v>861</v>
      </c>
      <c r="Q1205" s="17" t="s">
        <v>954</v>
      </c>
      <c r="R1205" s="17" t="s">
        <v>406</v>
      </c>
      <c r="S1205" s="17" t="s">
        <v>3099</v>
      </c>
      <c r="T1205" s="17" t="s">
        <v>2902</v>
      </c>
      <c r="U1205" s="17" t="s">
        <v>1150</v>
      </c>
      <c r="V1205" s="17" t="s">
        <v>645</v>
      </c>
      <c r="W1205" s="17" t="s">
        <v>4157</v>
      </c>
      <c r="X1205" s="17" t="s">
        <v>3644</v>
      </c>
      <c r="Y1205" s="17" t="s">
        <v>4258</v>
      </c>
      <c r="Z1205" s="17" t="s">
        <v>96</v>
      </c>
      <c r="AA1205" s="17" t="s">
        <v>54</v>
      </c>
      <c r="AB1205" s="17" t="s">
        <v>126</v>
      </c>
      <c r="AC1205" s="17" t="s">
        <v>66</v>
      </c>
      <c r="AD1205" s="17" t="s">
        <v>56</v>
      </c>
      <c r="AE1205" s="17"/>
      <c r="AF1205" s="17"/>
      <c r="AG1205" s="17" t="s">
        <v>430</v>
      </c>
      <c r="AH1205" s="17" t="s">
        <v>496</v>
      </c>
      <c r="AI1205" s="17" t="s">
        <v>484</v>
      </c>
      <c r="AJ1205" s="17" t="s">
        <v>2168</v>
      </c>
      <c r="AK1205" s="17" t="s">
        <v>1152</v>
      </c>
      <c r="AL1205" s="17" t="s">
        <v>646</v>
      </c>
      <c r="AM1205" s="17" t="s">
        <v>292</v>
      </c>
      <c r="AN1205" s="17" t="s">
        <v>2569</v>
      </c>
      <c r="AO1205" s="17" t="s">
        <v>2151</v>
      </c>
      <c r="AP1205" s="17" t="s">
        <v>1153</v>
      </c>
      <c r="AQ1205" s="17"/>
      <c r="AR1205" s="17"/>
      <c r="AS1205" s="17"/>
    </row>
    <row r="1206" spans="1:45" ht="15" customHeight="1" x14ac:dyDescent="0.15">
      <c r="A1206" s="13">
        <v>1205</v>
      </c>
      <c r="B1206" s="69" t="s">
        <v>4205</v>
      </c>
      <c r="C1206" s="67" t="s">
        <v>35</v>
      </c>
      <c r="D1206" s="67" t="s">
        <v>36</v>
      </c>
      <c r="E1206" s="67" t="s">
        <v>36</v>
      </c>
      <c r="F1206" s="67" t="s">
        <v>36</v>
      </c>
      <c r="G1206" s="67" t="s">
        <v>88</v>
      </c>
      <c r="H1206" s="67" t="s">
        <v>41</v>
      </c>
      <c r="I1206" s="67" t="s">
        <v>41</v>
      </c>
      <c r="J1206" s="67" t="s">
        <v>136</v>
      </c>
      <c r="K1206" s="67" t="s">
        <v>87</v>
      </c>
      <c r="L1206" s="67" t="s">
        <v>43</v>
      </c>
      <c r="M1206" s="67" t="s">
        <v>43</v>
      </c>
      <c r="N1206" s="67" t="s">
        <v>41</v>
      </c>
      <c r="O1206" s="67"/>
      <c r="P1206" s="17" t="s">
        <v>861</v>
      </c>
      <c r="Q1206" s="17" t="s">
        <v>954</v>
      </c>
      <c r="R1206" s="17" t="s">
        <v>406</v>
      </c>
      <c r="S1206" s="17" t="s">
        <v>3099</v>
      </c>
      <c r="T1206" s="17" t="s">
        <v>2902</v>
      </c>
      <c r="U1206" s="17" t="s">
        <v>1150</v>
      </c>
      <c r="V1206" s="17" t="s">
        <v>645</v>
      </c>
      <c r="W1206" s="17" t="s">
        <v>4159</v>
      </c>
      <c r="X1206" s="17"/>
      <c r="Y1206" s="17" t="s">
        <v>4258</v>
      </c>
      <c r="Z1206" s="17" t="s">
        <v>96</v>
      </c>
      <c r="AA1206" s="17" t="s">
        <v>54</v>
      </c>
      <c r="AB1206" s="17" t="s">
        <v>126</v>
      </c>
      <c r="AC1206" s="17" t="s">
        <v>66</v>
      </c>
      <c r="AD1206" s="17" t="s">
        <v>56</v>
      </c>
      <c r="AE1206" s="17" t="s">
        <v>4005</v>
      </c>
      <c r="AF1206" s="17"/>
      <c r="AG1206" s="17" t="s">
        <v>430</v>
      </c>
      <c r="AH1206" s="17" t="s">
        <v>496</v>
      </c>
      <c r="AI1206" s="17" t="s">
        <v>484</v>
      </c>
      <c r="AJ1206" s="17" t="s">
        <v>2168</v>
      </c>
      <c r="AK1206" s="17" t="s">
        <v>1152</v>
      </c>
      <c r="AL1206" s="17" t="s">
        <v>646</v>
      </c>
      <c r="AM1206" s="17" t="s">
        <v>292</v>
      </c>
      <c r="AN1206" s="17" t="s">
        <v>2569</v>
      </c>
      <c r="AO1206" s="17" t="s">
        <v>2151</v>
      </c>
      <c r="AP1206" s="17" t="s">
        <v>1153</v>
      </c>
      <c r="AQ1206" s="17"/>
      <c r="AR1206" s="17"/>
      <c r="AS1206" s="17"/>
    </row>
    <row r="1207" spans="1:45" ht="15" customHeight="1" x14ac:dyDescent="0.15">
      <c r="A1207" s="13">
        <v>1206</v>
      </c>
      <c r="B1207" s="69" t="s">
        <v>5371</v>
      </c>
      <c r="C1207" s="67" t="s">
        <v>35</v>
      </c>
      <c r="D1207" s="67" t="s">
        <v>36</v>
      </c>
      <c r="E1207" s="67" t="s">
        <v>36</v>
      </c>
      <c r="F1207" s="67" t="s">
        <v>66</v>
      </c>
      <c r="G1207" s="67" t="s">
        <v>37</v>
      </c>
      <c r="H1207" s="67" t="s">
        <v>43</v>
      </c>
      <c r="I1207" s="67" t="s">
        <v>41</v>
      </c>
      <c r="J1207" s="67" t="s">
        <v>40</v>
      </c>
      <c r="K1207" s="67" t="s">
        <v>42</v>
      </c>
      <c r="L1207" s="67" t="s">
        <v>40</v>
      </c>
      <c r="M1207" s="67" t="s">
        <v>40</v>
      </c>
      <c r="N1207" s="67" t="s">
        <v>37</v>
      </c>
      <c r="O1207" s="67"/>
      <c r="P1207" s="17" t="s">
        <v>420</v>
      </c>
      <c r="Q1207" s="17" t="s">
        <v>137</v>
      </c>
      <c r="R1207" s="17" t="s">
        <v>1913</v>
      </c>
      <c r="S1207" s="17" t="s">
        <v>3438</v>
      </c>
      <c r="T1207" s="17" t="s">
        <v>422</v>
      </c>
      <c r="U1207" s="17" t="s">
        <v>3200</v>
      </c>
      <c r="V1207" s="17" t="s">
        <v>351</v>
      </c>
      <c r="W1207" s="17"/>
      <c r="X1207" s="17" t="s">
        <v>4976</v>
      </c>
      <c r="Y1207" s="17" t="s">
        <v>5372</v>
      </c>
      <c r="Z1207" s="17" t="s">
        <v>53</v>
      </c>
      <c r="AA1207" s="17" t="s">
        <v>76</v>
      </c>
      <c r="AB1207" s="17" t="s">
        <v>3962</v>
      </c>
      <c r="AC1207" s="17" t="s">
        <v>56</v>
      </c>
      <c r="AD1207" s="17" t="s">
        <v>56</v>
      </c>
      <c r="AE1207" s="17" t="s">
        <v>4024</v>
      </c>
      <c r="AF1207" s="17"/>
      <c r="AG1207" s="17" t="s">
        <v>57</v>
      </c>
      <c r="AH1207" s="17" t="s">
        <v>4520</v>
      </c>
      <c r="AI1207" s="17" t="s">
        <v>424</v>
      </c>
      <c r="AJ1207" s="17" t="s">
        <v>256</v>
      </c>
      <c r="AK1207" s="17" t="s">
        <v>202</v>
      </c>
      <c r="AL1207" s="17" t="s">
        <v>4161</v>
      </c>
      <c r="AM1207" s="17" t="s">
        <v>72</v>
      </c>
      <c r="AN1207" s="17" t="s">
        <v>1914</v>
      </c>
      <c r="AO1207" s="17" t="s">
        <v>64</v>
      </c>
      <c r="AP1207" s="17" t="s">
        <v>209</v>
      </c>
      <c r="AQ1207" s="17"/>
      <c r="AR1207" s="17"/>
      <c r="AS1207" s="17"/>
    </row>
    <row r="1208" spans="1:45" ht="15" customHeight="1" x14ac:dyDescent="0.15">
      <c r="A1208" s="13">
        <v>1207</v>
      </c>
      <c r="B1208" s="69" t="s">
        <v>3792</v>
      </c>
      <c r="C1208" s="67" t="s">
        <v>35</v>
      </c>
      <c r="D1208" s="67" t="s">
        <v>36</v>
      </c>
      <c r="E1208" s="67" t="s">
        <v>36</v>
      </c>
      <c r="F1208" s="67" t="s">
        <v>56</v>
      </c>
      <c r="G1208" s="67" t="s">
        <v>37</v>
      </c>
      <c r="H1208" s="67" t="s">
        <v>43</v>
      </c>
      <c r="I1208" s="67" t="s">
        <v>41</v>
      </c>
      <c r="J1208" s="67" t="s">
        <v>40</v>
      </c>
      <c r="K1208" s="67" t="s">
        <v>42</v>
      </c>
      <c r="L1208" s="67" t="s">
        <v>40</v>
      </c>
      <c r="M1208" s="67" t="s">
        <v>40</v>
      </c>
      <c r="N1208" s="67" t="s">
        <v>37</v>
      </c>
      <c r="O1208" s="67"/>
      <c r="P1208" s="17" t="s">
        <v>420</v>
      </c>
      <c r="Q1208" s="17" t="s">
        <v>137</v>
      </c>
      <c r="R1208" s="17" t="s">
        <v>1913</v>
      </c>
      <c r="S1208" s="17" t="s">
        <v>3438</v>
      </c>
      <c r="T1208" s="17" t="s">
        <v>422</v>
      </c>
      <c r="U1208" s="17" t="s">
        <v>3200</v>
      </c>
      <c r="V1208" s="17" t="s">
        <v>351</v>
      </c>
      <c r="W1208" s="17" t="s">
        <v>4159</v>
      </c>
      <c r="X1208" s="17"/>
      <c r="Y1208" s="17" t="s">
        <v>4294</v>
      </c>
      <c r="Z1208" s="17" t="s">
        <v>53</v>
      </c>
      <c r="AA1208" s="17" t="s">
        <v>76</v>
      </c>
      <c r="AB1208" s="17" t="s">
        <v>3962</v>
      </c>
      <c r="AC1208" s="17" t="s">
        <v>56</v>
      </c>
      <c r="AD1208" s="17" t="s">
        <v>56</v>
      </c>
      <c r="AE1208" s="17" t="s">
        <v>4005</v>
      </c>
      <c r="AF1208" s="17"/>
      <c r="AG1208" s="17" t="s">
        <v>57</v>
      </c>
      <c r="AH1208" s="17" t="s">
        <v>4520</v>
      </c>
      <c r="AI1208" s="17" t="s">
        <v>424</v>
      </c>
      <c r="AJ1208" s="17" t="s">
        <v>256</v>
      </c>
      <c r="AK1208" s="17" t="s">
        <v>202</v>
      </c>
      <c r="AL1208" s="17" t="s">
        <v>4161</v>
      </c>
      <c r="AM1208" s="17" t="s">
        <v>72</v>
      </c>
      <c r="AN1208" s="17" t="s">
        <v>1914</v>
      </c>
      <c r="AO1208" s="17" t="s">
        <v>64</v>
      </c>
      <c r="AP1208" s="17" t="s">
        <v>209</v>
      </c>
      <c r="AQ1208" s="17"/>
      <c r="AR1208" s="17"/>
      <c r="AS1208" s="17"/>
    </row>
    <row r="1209" spans="1:45" ht="15" customHeight="1" x14ac:dyDescent="0.15">
      <c r="A1209" s="13">
        <v>1208</v>
      </c>
      <c r="B1209" s="69" t="s">
        <v>5176</v>
      </c>
      <c r="C1209" s="67" t="s">
        <v>35</v>
      </c>
      <c r="D1209" s="67" t="s">
        <v>36</v>
      </c>
      <c r="E1209" s="67" t="s">
        <v>36</v>
      </c>
      <c r="F1209" s="67" t="s">
        <v>56</v>
      </c>
      <c r="G1209" s="67" t="s">
        <v>44</v>
      </c>
      <c r="H1209" s="67" t="s">
        <v>41</v>
      </c>
      <c r="I1209" s="67" t="s">
        <v>43</v>
      </c>
      <c r="J1209" s="67" t="s">
        <v>41</v>
      </c>
      <c r="K1209" s="67" t="s">
        <v>120</v>
      </c>
      <c r="L1209" s="67" t="s">
        <v>43</v>
      </c>
      <c r="M1209" s="67" t="s">
        <v>39</v>
      </c>
      <c r="N1209" s="67" t="s">
        <v>41</v>
      </c>
      <c r="O1209" s="67">
        <v>0</v>
      </c>
      <c r="P1209" s="17" t="s">
        <v>3172</v>
      </c>
      <c r="Q1209" s="17" t="s">
        <v>183</v>
      </c>
      <c r="R1209" s="17" t="s">
        <v>358</v>
      </c>
      <c r="S1209" s="17" t="s">
        <v>193</v>
      </c>
      <c r="T1209" s="17" t="s">
        <v>478</v>
      </c>
      <c r="U1209" s="17" t="s">
        <v>101</v>
      </c>
      <c r="V1209" s="17" t="s">
        <v>5186</v>
      </c>
      <c r="W1209" s="17">
        <v>0</v>
      </c>
      <c r="X1209" s="17">
        <v>0</v>
      </c>
      <c r="Y1209" s="17" t="s">
        <v>5187</v>
      </c>
      <c r="Z1209" s="17" t="s">
        <v>75</v>
      </c>
      <c r="AA1209" s="17" t="s">
        <v>76</v>
      </c>
      <c r="AB1209" s="17" t="s">
        <v>143</v>
      </c>
      <c r="AC1209" s="17" t="s">
        <v>36</v>
      </c>
      <c r="AD1209" s="17" t="s">
        <v>56</v>
      </c>
      <c r="AE1209" s="17"/>
      <c r="AF1209" s="17"/>
      <c r="AG1209" s="17" t="s">
        <v>4872</v>
      </c>
      <c r="AH1209" s="17" t="s">
        <v>195</v>
      </c>
      <c r="AI1209" s="17" t="s">
        <v>498</v>
      </c>
      <c r="AJ1209" s="17" t="s">
        <v>334</v>
      </c>
      <c r="AK1209" s="17" t="s">
        <v>361</v>
      </c>
      <c r="AL1209" s="17" t="s">
        <v>362</v>
      </c>
      <c r="AM1209" s="17" t="s">
        <v>5188</v>
      </c>
      <c r="AN1209" s="17" t="s">
        <v>1150</v>
      </c>
      <c r="AO1209" s="17" t="s">
        <v>187</v>
      </c>
      <c r="AP1209" s="17">
        <v>0</v>
      </c>
      <c r="AQ1209" s="17">
        <v>0</v>
      </c>
      <c r="AR1209" s="17">
        <v>0</v>
      </c>
      <c r="AS1209" s="17"/>
    </row>
    <row r="1210" spans="1:45" ht="15" customHeight="1" x14ac:dyDescent="0.15">
      <c r="A1210" s="13">
        <v>1209</v>
      </c>
      <c r="B1210" s="13" t="s">
        <v>5016</v>
      </c>
      <c r="C1210" s="8" t="s">
        <v>35</v>
      </c>
      <c r="D1210" s="8" t="s">
        <v>36</v>
      </c>
      <c r="E1210" s="8" t="s">
        <v>36</v>
      </c>
      <c r="F1210" s="8" t="s">
        <v>36</v>
      </c>
      <c r="G1210" s="8" t="s">
        <v>44</v>
      </c>
      <c r="H1210" s="8" t="s">
        <v>39</v>
      </c>
      <c r="I1210" s="8" t="s">
        <v>43</v>
      </c>
      <c r="J1210" s="8" t="s">
        <v>88</v>
      </c>
      <c r="K1210" s="8" t="s">
        <v>41</v>
      </c>
      <c r="L1210" s="8" t="s">
        <v>38</v>
      </c>
      <c r="M1210" s="8" t="s">
        <v>42</v>
      </c>
      <c r="N1210" s="8" t="s">
        <v>88</v>
      </c>
      <c r="O1210" s="8">
        <v>0</v>
      </c>
      <c r="P1210" s="13" t="s">
        <v>193</v>
      </c>
      <c r="Q1210" s="13" t="s">
        <v>4872</v>
      </c>
      <c r="R1210" s="13" t="s">
        <v>1661</v>
      </c>
      <c r="S1210" s="13" t="s">
        <v>363</v>
      </c>
      <c r="T1210" s="13" t="s">
        <v>832</v>
      </c>
      <c r="U1210" s="13" t="s">
        <v>3913</v>
      </c>
      <c r="V1210" s="13" t="s">
        <v>5017</v>
      </c>
      <c r="W1210" s="8">
        <v>0</v>
      </c>
      <c r="X1210" s="13" t="s">
        <v>5018</v>
      </c>
      <c r="Y1210" s="13" t="s">
        <v>4248</v>
      </c>
      <c r="Z1210" s="8" t="s">
        <v>249</v>
      </c>
      <c r="AA1210" s="8" t="s">
        <v>76</v>
      </c>
      <c r="AB1210" s="8" t="s">
        <v>55</v>
      </c>
      <c r="AC1210" s="8" t="s">
        <v>36</v>
      </c>
      <c r="AD1210" s="8" t="s">
        <v>56</v>
      </c>
      <c r="AG1210" s="13" t="s">
        <v>279</v>
      </c>
      <c r="AH1210" s="13" t="s">
        <v>3885</v>
      </c>
      <c r="AI1210" s="13" t="s">
        <v>364</v>
      </c>
      <c r="AJ1210" s="13" t="s">
        <v>3240</v>
      </c>
      <c r="AK1210" s="13" t="s">
        <v>5019</v>
      </c>
      <c r="AL1210" s="13" t="s">
        <v>240</v>
      </c>
      <c r="AM1210" s="13" t="s">
        <v>3483</v>
      </c>
      <c r="AN1210" s="13" t="s">
        <v>3103</v>
      </c>
      <c r="AO1210" s="13" t="s">
        <v>2844</v>
      </c>
      <c r="AP1210" s="13">
        <v>0</v>
      </c>
      <c r="AQ1210" s="17"/>
      <c r="AR1210" s="17"/>
      <c r="AS1210" s="17"/>
    </row>
    <row r="1211" spans="1:45" ht="15" customHeight="1" x14ac:dyDescent="0.15">
      <c r="A1211" s="13">
        <v>1210</v>
      </c>
      <c r="B1211" s="69" t="s">
        <v>3311</v>
      </c>
      <c r="C1211" s="67" t="s">
        <v>35</v>
      </c>
      <c r="D1211" s="67" t="s">
        <v>36</v>
      </c>
      <c r="E1211" s="67" t="s">
        <v>36</v>
      </c>
      <c r="F1211" s="67" t="s">
        <v>36</v>
      </c>
      <c r="G1211" s="67" t="s">
        <v>44</v>
      </c>
      <c r="H1211" s="67" t="s">
        <v>41</v>
      </c>
      <c r="I1211" s="67" t="s">
        <v>39</v>
      </c>
      <c r="J1211" s="67" t="s">
        <v>87</v>
      </c>
      <c r="K1211" s="67" t="s">
        <v>120</v>
      </c>
      <c r="L1211" s="67" t="s">
        <v>43</v>
      </c>
      <c r="M1211" s="67" t="s">
        <v>41</v>
      </c>
      <c r="N1211" s="67" t="s">
        <v>42</v>
      </c>
      <c r="O1211" s="67"/>
      <c r="P1211" s="17" t="s">
        <v>3172</v>
      </c>
      <c r="Q1211" s="17" t="s">
        <v>183</v>
      </c>
      <c r="R1211" s="17" t="s">
        <v>326</v>
      </c>
      <c r="S1211" s="17" t="s">
        <v>193</v>
      </c>
      <c r="T1211" s="17" t="s">
        <v>478</v>
      </c>
      <c r="U1211" s="17" t="s">
        <v>3760</v>
      </c>
      <c r="V1211" s="17" t="s">
        <v>912</v>
      </c>
      <c r="W1211" s="17"/>
      <c r="X1211" s="17" t="s">
        <v>3645</v>
      </c>
      <c r="Y1211" s="17" t="s">
        <v>4235</v>
      </c>
      <c r="Z1211" s="17" t="s">
        <v>75</v>
      </c>
      <c r="AA1211" s="17" t="s">
        <v>76</v>
      </c>
      <c r="AB1211" s="17" t="s">
        <v>126</v>
      </c>
      <c r="AC1211" s="17" t="s">
        <v>56</v>
      </c>
      <c r="AD1211" s="17" t="s">
        <v>56</v>
      </c>
      <c r="AE1211" s="17" t="s">
        <v>4003</v>
      </c>
      <c r="AF1211" s="17"/>
      <c r="AG1211" s="17" t="s">
        <v>131</v>
      </c>
      <c r="AH1211" s="17" t="s">
        <v>195</v>
      </c>
      <c r="AI1211" s="17" t="s">
        <v>498</v>
      </c>
      <c r="AJ1211" s="17" t="s">
        <v>334</v>
      </c>
      <c r="AK1211" s="17" t="s">
        <v>900</v>
      </c>
      <c r="AL1211" s="17" t="s">
        <v>3312</v>
      </c>
      <c r="AM1211" s="17" t="s">
        <v>2538</v>
      </c>
      <c r="AN1211" s="17" t="s">
        <v>2136</v>
      </c>
      <c r="AO1211" s="17" t="s">
        <v>187</v>
      </c>
      <c r="AP1211" s="17" t="s">
        <v>1170</v>
      </c>
      <c r="AQ1211" s="17"/>
      <c r="AR1211" s="17"/>
      <c r="AS1211" s="17"/>
    </row>
    <row r="1212" spans="1:45" ht="15" customHeight="1" x14ac:dyDescent="0.15">
      <c r="A1212" s="13">
        <v>1211</v>
      </c>
      <c r="B1212" s="69" t="s">
        <v>980</v>
      </c>
      <c r="C1212" s="67" t="s">
        <v>35</v>
      </c>
      <c r="D1212" s="67" t="s">
        <v>36</v>
      </c>
      <c r="E1212" s="67" t="s">
        <v>56</v>
      </c>
      <c r="F1212" s="67" t="s">
        <v>56</v>
      </c>
      <c r="G1212" s="67" t="s">
        <v>40</v>
      </c>
      <c r="H1212" s="67" t="s">
        <v>44</v>
      </c>
      <c r="I1212" s="67" t="s">
        <v>40</v>
      </c>
      <c r="J1212" s="67" t="s">
        <v>41</v>
      </c>
      <c r="K1212" s="67" t="s">
        <v>87</v>
      </c>
      <c r="L1212" s="67" t="s">
        <v>38</v>
      </c>
      <c r="M1212" s="67" t="s">
        <v>39</v>
      </c>
      <c r="N1212" s="67" t="s">
        <v>43</v>
      </c>
      <c r="O1212" s="67" t="s">
        <v>45</v>
      </c>
      <c r="P1212" s="17" t="s">
        <v>981</v>
      </c>
      <c r="Q1212" s="17" t="s">
        <v>4161</v>
      </c>
      <c r="R1212" s="17" t="s">
        <v>4656</v>
      </c>
      <c r="S1212" s="17" t="s">
        <v>79</v>
      </c>
      <c r="T1212" s="17" t="s">
        <v>4251</v>
      </c>
      <c r="U1212" s="17" t="s">
        <v>3269</v>
      </c>
      <c r="V1212" s="17" t="s">
        <v>982</v>
      </c>
      <c r="W1212" s="17"/>
      <c r="X1212" s="17"/>
      <c r="Y1212" s="17" t="s">
        <v>4284</v>
      </c>
      <c r="Z1212" s="17" t="s">
        <v>53</v>
      </c>
      <c r="AA1212" s="17" t="s">
        <v>76</v>
      </c>
      <c r="AB1212" s="17" t="s">
        <v>55</v>
      </c>
      <c r="AC1212" s="17" t="s">
        <v>56</v>
      </c>
      <c r="AD1212" s="17" t="s">
        <v>56</v>
      </c>
      <c r="AE1212" s="17"/>
      <c r="AF1212" s="17"/>
      <c r="AG1212" s="17" t="s">
        <v>115</v>
      </c>
      <c r="AH1212" s="17" t="s">
        <v>557</v>
      </c>
      <c r="AI1212" s="17" t="s">
        <v>251</v>
      </c>
      <c r="AJ1212" s="17" t="s">
        <v>600</v>
      </c>
      <c r="AK1212" s="17" t="s">
        <v>79</v>
      </c>
      <c r="AL1212" s="17" t="s">
        <v>110</v>
      </c>
      <c r="AM1212" s="17" t="s">
        <v>493</v>
      </c>
      <c r="AN1212" s="17" t="s">
        <v>693</v>
      </c>
      <c r="AO1212" s="17" t="s">
        <v>161</v>
      </c>
      <c r="AP1212" s="17" t="s">
        <v>161</v>
      </c>
      <c r="AQ1212" s="17"/>
      <c r="AR1212" s="17"/>
      <c r="AS1212" s="17"/>
    </row>
    <row r="1213" spans="1:45" ht="15" customHeight="1" x14ac:dyDescent="0.15">
      <c r="A1213" s="13">
        <v>1212</v>
      </c>
      <c r="B1213" s="69" t="s">
        <v>983</v>
      </c>
      <c r="C1213" s="67" t="s">
        <v>35</v>
      </c>
      <c r="D1213" s="67" t="s">
        <v>56</v>
      </c>
      <c r="E1213" s="67" t="s">
        <v>36</v>
      </c>
      <c r="F1213" s="67" t="s">
        <v>36</v>
      </c>
      <c r="G1213" s="67" t="s">
        <v>37</v>
      </c>
      <c r="H1213" s="67" t="s">
        <v>41</v>
      </c>
      <c r="I1213" s="67" t="s">
        <v>40</v>
      </c>
      <c r="J1213" s="67" t="s">
        <v>42</v>
      </c>
      <c r="K1213" s="67" t="s">
        <v>44</v>
      </c>
      <c r="L1213" s="67" t="s">
        <v>42</v>
      </c>
      <c r="M1213" s="67" t="s">
        <v>67</v>
      </c>
      <c r="N1213" s="67" t="s">
        <v>39</v>
      </c>
      <c r="O1213" s="67" t="s">
        <v>45</v>
      </c>
      <c r="P1213" s="17" t="s">
        <v>47</v>
      </c>
      <c r="Q1213" s="17" t="s">
        <v>49</v>
      </c>
      <c r="R1213" s="17" t="s">
        <v>79</v>
      </c>
      <c r="S1213" s="17" t="s">
        <v>57</v>
      </c>
      <c r="T1213" s="17" t="s">
        <v>4639</v>
      </c>
      <c r="U1213" s="17" t="s">
        <v>115</v>
      </c>
      <c r="V1213" s="17" t="s">
        <v>266</v>
      </c>
      <c r="W1213" s="17"/>
      <c r="X1213" s="17"/>
      <c r="Y1213" s="17" t="s">
        <v>4270</v>
      </c>
      <c r="Z1213" s="17" t="s">
        <v>53</v>
      </c>
      <c r="AA1213" s="17" t="s">
        <v>76</v>
      </c>
      <c r="AB1213" s="17" t="s">
        <v>126</v>
      </c>
      <c r="AC1213" s="17" t="s">
        <v>56</v>
      </c>
      <c r="AD1213" s="17" t="s">
        <v>56</v>
      </c>
      <c r="AE1213" s="17" t="s">
        <v>4024</v>
      </c>
      <c r="AF1213" s="17"/>
      <c r="AG1213" s="17" t="s">
        <v>144</v>
      </c>
      <c r="AH1213" s="17" t="s">
        <v>189</v>
      </c>
      <c r="AI1213" s="17" t="s">
        <v>202</v>
      </c>
      <c r="AJ1213" s="17" t="s">
        <v>711</v>
      </c>
      <c r="AK1213" s="17" t="s">
        <v>131</v>
      </c>
      <c r="AL1213" s="17" t="s">
        <v>95</v>
      </c>
      <c r="AM1213" s="17" t="s">
        <v>270</v>
      </c>
      <c r="AN1213" s="17" t="s">
        <v>984</v>
      </c>
      <c r="AO1213" s="17" t="s">
        <v>64</v>
      </c>
      <c r="AP1213" s="17" t="s">
        <v>161</v>
      </c>
      <c r="AQ1213" s="17"/>
      <c r="AR1213" s="17"/>
      <c r="AS1213" s="17"/>
    </row>
    <row r="1214" spans="1:45" ht="15" customHeight="1" x14ac:dyDescent="0.15">
      <c r="A1214" s="13">
        <v>1213</v>
      </c>
      <c r="B1214" s="69" t="s">
        <v>983</v>
      </c>
      <c r="C1214" s="67" t="s">
        <v>35</v>
      </c>
      <c r="D1214" s="67" t="s">
        <v>36</v>
      </c>
      <c r="E1214" s="67" t="s">
        <v>36</v>
      </c>
      <c r="F1214" s="67" t="s">
        <v>36</v>
      </c>
      <c r="G1214" s="67" t="s">
        <v>37</v>
      </c>
      <c r="H1214" s="67" t="s">
        <v>41</v>
      </c>
      <c r="I1214" s="67" t="s">
        <v>40</v>
      </c>
      <c r="J1214" s="67" t="s">
        <v>42</v>
      </c>
      <c r="K1214" s="67" t="s">
        <v>44</v>
      </c>
      <c r="L1214" s="67" t="s">
        <v>42</v>
      </c>
      <c r="M1214" s="67" t="s">
        <v>67</v>
      </c>
      <c r="N1214" s="67" t="s">
        <v>39</v>
      </c>
      <c r="O1214" s="67" t="s">
        <v>45</v>
      </c>
      <c r="P1214" s="17" t="s">
        <v>47</v>
      </c>
      <c r="Q1214" s="17" t="s">
        <v>49</v>
      </c>
      <c r="R1214" s="17" t="s">
        <v>79</v>
      </c>
      <c r="S1214" s="17" t="s">
        <v>57</v>
      </c>
      <c r="T1214" s="17" t="s">
        <v>4639</v>
      </c>
      <c r="U1214" s="17" t="s">
        <v>115</v>
      </c>
      <c r="V1214" s="17" t="s">
        <v>266</v>
      </c>
      <c r="W1214" s="17"/>
      <c r="X1214" s="17" t="s">
        <v>3646</v>
      </c>
      <c r="Y1214" s="17" t="s">
        <v>4270</v>
      </c>
      <c r="Z1214" s="17" t="s">
        <v>75</v>
      </c>
      <c r="AA1214" s="17" t="s">
        <v>76</v>
      </c>
      <c r="AB1214" s="17" t="s">
        <v>126</v>
      </c>
      <c r="AC1214" s="17" t="s">
        <v>56</v>
      </c>
      <c r="AD1214" s="17" t="s">
        <v>56</v>
      </c>
      <c r="AE1214" s="17" t="s">
        <v>4079</v>
      </c>
      <c r="AF1214" s="17"/>
      <c r="AG1214" s="17" t="s">
        <v>144</v>
      </c>
      <c r="AH1214" s="17" t="s">
        <v>189</v>
      </c>
      <c r="AI1214" s="17" t="s">
        <v>202</v>
      </c>
      <c r="AJ1214" s="17" t="s">
        <v>711</v>
      </c>
      <c r="AK1214" s="17" t="s">
        <v>131</v>
      </c>
      <c r="AL1214" s="17" t="s">
        <v>95</v>
      </c>
      <c r="AM1214" s="17" t="s">
        <v>270</v>
      </c>
      <c r="AN1214" s="17" t="s">
        <v>984</v>
      </c>
      <c r="AO1214" s="17" t="s">
        <v>64</v>
      </c>
      <c r="AP1214" s="17" t="s">
        <v>161</v>
      </c>
      <c r="AQ1214" s="17"/>
      <c r="AR1214" s="17"/>
      <c r="AS1214" s="17"/>
    </row>
    <row r="1215" spans="1:45" ht="15" customHeight="1" x14ac:dyDescent="0.15">
      <c r="A1215" s="13">
        <v>1214</v>
      </c>
      <c r="B1215" s="69" t="s">
        <v>985</v>
      </c>
      <c r="C1215" s="67" t="s">
        <v>35</v>
      </c>
      <c r="D1215" s="67" t="s">
        <v>36</v>
      </c>
      <c r="E1215" s="67" t="s">
        <v>36</v>
      </c>
      <c r="F1215" s="67" t="s">
        <v>36</v>
      </c>
      <c r="G1215" s="67" t="s">
        <v>37</v>
      </c>
      <c r="H1215" s="67" t="s">
        <v>41</v>
      </c>
      <c r="I1215" s="67" t="s">
        <v>40</v>
      </c>
      <c r="J1215" s="67" t="s">
        <v>42</v>
      </c>
      <c r="K1215" s="67" t="s">
        <v>44</v>
      </c>
      <c r="L1215" s="67" t="s">
        <v>42</v>
      </c>
      <c r="M1215" s="67" t="s">
        <v>67</v>
      </c>
      <c r="N1215" s="67" t="s">
        <v>39</v>
      </c>
      <c r="O1215" s="67" t="s">
        <v>45</v>
      </c>
      <c r="P1215" s="67" t="s">
        <v>47</v>
      </c>
      <c r="Q1215" s="67" t="s">
        <v>49</v>
      </c>
      <c r="R1215" s="67" t="s">
        <v>79</v>
      </c>
      <c r="S1215" s="67" t="s">
        <v>57</v>
      </c>
      <c r="T1215" s="67" t="s">
        <v>4639</v>
      </c>
      <c r="U1215" s="67" t="s">
        <v>115</v>
      </c>
      <c r="V1215" s="67" t="s">
        <v>266</v>
      </c>
      <c r="W1215" s="67" t="s">
        <v>4157</v>
      </c>
      <c r="X1215" s="67" t="s">
        <v>3647</v>
      </c>
      <c r="Y1215" s="67" t="s">
        <v>4270</v>
      </c>
      <c r="Z1215" s="67" t="s">
        <v>53</v>
      </c>
      <c r="AA1215" s="67" t="s">
        <v>76</v>
      </c>
      <c r="AB1215" s="67" t="s">
        <v>126</v>
      </c>
      <c r="AC1215" s="67" t="s">
        <v>56</v>
      </c>
      <c r="AD1215" s="67" t="s">
        <v>56</v>
      </c>
      <c r="AE1215" s="67"/>
      <c r="AF1215" s="67"/>
      <c r="AG1215" s="67" t="s">
        <v>144</v>
      </c>
      <c r="AH1215" s="67" t="s">
        <v>189</v>
      </c>
      <c r="AI1215" s="67" t="s">
        <v>202</v>
      </c>
      <c r="AJ1215" s="67" t="s">
        <v>711</v>
      </c>
      <c r="AK1215" s="67" t="s">
        <v>131</v>
      </c>
      <c r="AL1215" s="67" t="s">
        <v>95</v>
      </c>
      <c r="AM1215" s="67" t="s">
        <v>270</v>
      </c>
      <c r="AN1215" s="67" t="s">
        <v>984</v>
      </c>
      <c r="AO1215" s="67" t="s">
        <v>64</v>
      </c>
      <c r="AP1215" s="67" t="s">
        <v>161</v>
      </c>
      <c r="AQ1215" s="17"/>
      <c r="AR1215" s="17"/>
      <c r="AS1215" s="17"/>
    </row>
    <row r="1216" spans="1:45" ht="15" customHeight="1" x14ac:dyDescent="0.15">
      <c r="A1216" s="13">
        <v>1215</v>
      </c>
      <c r="B1216" s="69" t="s">
        <v>986</v>
      </c>
      <c r="C1216" s="67" t="s">
        <v>35</v>
      </c>
      <c r="D1216" s="67" t="s">
        <v>56</v>
      </c>
      <c r="E1216" s="67" t="s">
        <v>36</v>
      </c>
      <c r="F1216" s="67" t="s">
        <v>36</v>
      </c>
      <c r="G1216" s="67" t="s">
        <v>37</v>
      </c>
      <c r="H1216" s="67" t="s">
        <v>41</v>
      </c>
      <c r="I1216" s="67" t="s">
        <v>40</v>
      </c>
      <c r="J1216" s="67" t="s">
        <v>42</v>
      </c>
      <c r="K1216" s="67" t="s">
        <v>44</v>
      </c>
      <c r="L1216" s="67" t="s">
        <v>42</v>
      </c>
      <c r="M1216" s="67" t="s">
        <v>67</v>
      </c>
      <c r="N1216" s="67" t="s">
        <v>39</v>
      </c>
      <c r="O1216" s="67" t="s">
        <v>45</v>
      </c>
      <c r="P1216" s="17" t="s">
        <v>47</v>
      </c>
      <c r="Q1216" s="17" t="s">
        <v>49</v>
      </c>
      <c r="R1216" s="17" t="s">
        <v>79</v>
      </c>
      <c r="S1216" s="17" t="s">
        <v>57</v>
      </c>
      <c r="T1216" s="17" t="s">
        <v>4639</v>
      </c>
      <c r="U1216" s="17" t="s">
        <v>115</v>
      </c>
      <c r="V1216" s="17" t="s">
        <v>266</v>
      </c>
      <c r="W1216" s="17"/>
      <c r="X1216" s="17" t="s">
        <v>3648</v>
      </c>
      <c r="Y1216" s="17" t="s">
        <v>4270</v>
      </c>
      <c r="Z1216" s="17" t="s">
        <v>53</v>
      </c>
      <c r="AA1216" s="17" t="s">
        <v>76</v>
      </c>
      <c r="AB1216" s="17" t="s">
        <v>126</v>
      </c>
      <c r="AC1216" s="17" t="s">
        <v>56</v>
      </c>
      <c r="AD1216" s="17" t="s">
        <v>56</v>
      </c>
      <c r="AE1216" s="17"/>
      <c r="AF1216" s="17"/>
      <c r="AG1216" s="17" t="s">
        <v>144</v>
      </c>
      <c r="AH1216" s="17" t="s">
        <v>189</v>
      </c>
      <c r="AI1216" s="17" t="s">
        <v>202</v>
      </c>
      <c r="AJ1216" s="17" t="s">
        <v>711</v>
      </c>
      <c r="AK1216" s="17" t="s">
        <v>131</v>
      </c>
      <c r="AL1216" s="17" t="s">
        <v>95</v>
      </c>
      <c r="AM1216" s="17" t="s">
        <v>270</v>
      </c>
      <c r="AN1216" s="17" t="s">
        <v>984</v>
      </c>
      <c r="AO1216" s="17" t="s">
        <v>64</v>
      </c>
      <c r="AP1216" s="17" t="s">
        <v>161</v>
      </c>
      <c r="AQ1216" s="17"/>
      <c r="AR1216" s="17"/>
      <c r="AS1216" s="17"/>
    </row>
    <row r="1217" spans="1:45" ht="15" customHeight="1" x14ac:dyDescent="0.15">
      <c r="A1217" s="13">
        <v>1216</v>
      </c>
      <c r="B1217" s="69" t="s">
        <v>4895</v>
      </c>
      <c r="C1217" s="67" t="s">
        <v>35</v>
      </c>
      <c r="D1217" s="67" t="s">
        <v>36</v>
      </c>
      <c r="E1217" s="67" t="s">
        <v>36</v>
      </c>
      <c r="F1217" s="67" t="s">
        <v>36</v>
      </c>
      <c r="G1217" s="67" t="s">
        <v>37</v>
      </c>
      <c r="H1217" s="67" t="s">
        <v>41</v>
      </c>
      <c r="I1217" s="67" t="s">
        <v>40</v>
      </c>
      <c r="J1217" s="67" t="s">
        <v>42</v>
      </c>
      <c r="K1217" s="67" t="s">
        <v>44</v>
      </c>
      <c r="L1217" s="67" t="s">
        <v>42</v>
      </c>
      <c r="M1217" s="67" t="s">
        <v>67</v>
      </c>
      <c r="N1217" s="67" t="s">
        <v>39</v>
      </c>
      <c r="O1217" s="67" t="s">
        <v>45</v>
      </c>
      <c r="P1217" s="17" t="s">
        <v>47</v>
      </c>
      <c r="Q1217" s="17" t="s">
        <v>49</v>
      </c>
      <c r="R1217" s="17" t="s">
        <v>79</v>
      </c>
      <c r="S1217" s="17" t="s">
        <v>57</v>
      </c>
      <c r="T1217" s="17" t="s">
        <v>4639</v>
      </c>
      <c r="U1217" s="17" t="s">
        <v>115</v>
      </c>
      <c r="V1217" s="17" t="s">
        <v>266</v>
      </c>
      <c r="W1217" s="17" t="s">
        <v>4160</v>
      </c>
      <c r="X1217" s="17" t="s">
        <v>3649</v>
      </c>
      <c r="Y1217" s="17" t="s">
        <v>4270</v>
      </c>
      <c r="Z1217" s="17" t="s">
        <v>53</v>
      </c>
      <c r="AA1217" s="17" t="s">
        <v>76</v>
      </c>
      <c r="AB1217" s="17" t="s">
        <v>126</v>
      </c>
      <c r="AC1217" s="17" t="s">
        <v>56</v>
      </c>
      <c r="AD1217" s="17" t="s">
        <v>56</v>
      </c>
      <c r="AE1217" s="17" t="s">
        <v>4008</v>
      </c>
      <c r="AF1217" s="17"/>
      <c r="AG1217" s="17" t="s">
        <v>144</v>
      </c>
      <c r="AH1217" s="17" t="s">
        <v>189</v>
      </c>
      <c r="AI1217" s="17" t="s">
        <v>202</v>
      </c>
      <c r="AJ1217" s="17" t="s">
        <v>711</v>
      </c>
      <c r="AK1217" s="17" t="s">
        <v>131</v>
      </c>
      <c r="AL1217" s="17" t="s">
        <v>95</v>
      </c>
      <c r="AM1217" s="17" t="s">
        <v>270</v>
      </c>
      <c r="AN1217" s="17" t="s">
        <v>984</v>
      </c>
      <c r="AO1217" s="17" t="s">
        <v>64</v>
      </c>
      <c r="AP1217" s="17" t="s">
        <v>161</v>
      </c>
      <c r="AQ1217" s="17"/>
      <c r="AR1217" s="17"/>
      <c r="AS1217" s="17"/>
    </row>
    <row r="1218" spans="1:45" ht="15" customHeight="1" x14ac:dyDescent="0.15">
      <c r="A1218" s="13">
        <v>1217</v>
      </c>
      <c r="B1218" s="69" t="s">
        <v>3296</v>
      </c>
      <c r="C1218" s="67" t="s">
        <v>35</v>
      </c>
      <c r="D1218" s="67" t="s">
        <v>36</v>
      </c>
      <c r="E1218" s="67" t="s">
        <v>36</v>
      </c>
      <c r="F1218" s="67" t="s">
        <v>36</v>
      </c>
      <c r="G1218" s="67" t="s">
        <v>37</v>
      </c>
      <c r="H1218" s="67" t="s">
        <v>41</v>
      </c>
      <c r="I1218" s="67" t="s">
        <v>40</v>
      </c>
      <c r="J1218" s="67" t="s">
        <v>42</v>
      </c>
      <c r="K1218" s="67" t="s">
        <v>44</v>
      </c>
      <c r="L1218" s="67" t="s">
        <v>42</v>
      </c>
      <c r="M1218" s="67" t="s">
        <v>67</v>
      </c>
      <c r="N1218" s="67" t="s">
        <v>39</v>
      </c>
      <c r="O1218" s="67" t="s">
        <v>45</v>
      </c>
      <c r="P1218" s="17" t="s">
        <v>47</v>
      </c>
      <c r="Q1218" s="17" t="s">
        <v>49</v>
      </c>
      <c r="R1218" s="17" t="s">
        <v>79</v>
      </c>
      <c r="S1218" s="17" t="s">
        <v>57</v>
      </c>
      <c r="T1218" s="17" t="s">
        <v>4639</v>
      </c>
      <c r="U1218" s="17" t="s">
        <v>115</v>
      </c>
      <c r="V1218" s="17" t="s">
        <v>266</v>
      </c>
      <c r="W1218" s="17" t="s">
        <v>4164</v>
      </c>
      <c r="X1218" s="17" t="s">
        <v>3650</v>
      </c>
      <c r="Y1218" s="17" t="s">
        <v>4270</v>
      </c>
      <c r="Z1218" s="17" t="s">
        <v>53</v>
      </c>
      <c r="AA1218" s="17" t="s">
        <v>76</v>
      </c>
      <c r="AB1218" s="17" t="s">
        <v>126</v>
      </c>
      <c r="AC1218" s="17" t="s">
        <v>56</v>
      </c>
      <c r="AD1218" s="17" t="s">
        <v>56</v>
      </c>
      <c r="AE1218" s="17" t="s">
        <v>4034</v>
      </c>
      <c r="AF1218" s="17"/>
      <c r="AG1218" s="17" t="s">
        <v>144</v>
      </c>
      <c r="AH1218" s="17" t="s">
        <v>189</v>
      </c>
      <c r="AI1218" s="17" t="s">
        <v>202</v>
      </c>
      <c r="AJ1218" s="17" t="s">
        <v>711</v>
      </c>
      <c r="AK1218" s="17" t="s">
        <v>131</v>
      </c>
      <c r="AL1218" s="17" t="s">
        <v>95</v>
      </c>
      <c r="AM1218" s="17" t="s">
        <v>270</v>
      </c>
      <c r="AN1218" s="17" t="s">
        <v>984</v>
      </c>
      <c r="AO1218" s="17" t="s">
        <v>64</v>
      </c>
      <c r="AP1218" s="17" t="s">
        <v>161</v>
      </c>
      <c r="AQ1218" s="17"/>
      <c r="AR1218" s="17"/>
      <c r="AS1218" s="17"/>
    </row>
    <row r="1219" spans="1:45" ht="15" customHeight="1" x14ac:dyDescent="0.15">
      <c r="A1219" s="13">
        <v>1218</v>
      </c>
      <c r="B1219" s="69" t="s">
        <v>5223</v>
      </c>
      <c r="C1219" s="67" t="s">
        <v>35</v>
      </c>
      <c r="D1219" s="67" t="s">
        <v>36</v>
      </c>
      <c r="E1219" s="67" t="s">
        <v>36</v>
      </c>
      <c r="F1219" s="67" t="s">
        <v>56</v>
      </c>
      <c r="G1219" s="67" t="s">
        <v>37</v>
      </c>
      <c r="H1219" s="67" t="s">
        <v>41</v>
      </c>
      <c r="I1219" s="67" t="s">
        <v>40</v>
      </c>
      <c r="J1219" s="67" t="s">
        <v>42</v>
      </c>
      <c r="K1219" s="67" t="s">
        <v>44</v>
      </c>
      <c r="L1219" s="67" t="s">
        <v>42</v>
      </c>
      <c r="M1219" s="67" t="s">
        <v>67</v>
      </c>
      <c r="N1219" s="67" t="s">
        <v>39</v>
      </c>
      <c r="O1219" s="67" t="s">
        <v>45</v>
      </c>
      <c r="P1219" s="17" t="s">
        <v>47</v>
      </c>
      <c r="Q1219" s="17" t="s">
        <v>49</v>
      </c>
      <c r="R1219" s="17" t="s">
        <v>79</v>
      </c>
      <c r="S1219" s="17" t="s">
        <v>57</v>
      </c>
      <c r="T1219" s="17" t="s">
        <v>4639</v>
      </c>
      <c r="U1219" s="17" t="s">
        <v>115</v>
      </c>
      <c r="V1219" s="17" t="s">
        <v>266</v>
      </c>
      <c r="W1219" s="17" t="s">
        <v>4160</v>
      </c>
      <c r="X1219" s="17" t="s">
        <v>5239</v>
      </c>
      <c r="Y1219" s="17" t="s">
        <v>4270</v>
      </c>
      <c r="Z1219" s="17" t="s">
        <v>53</v>
      </c>
      <c r="AA1219" s="17" t="s">
        <v>76</v>
      </c>
      <c r="AB1219" s="17" t="s">
        <v>126</v>
      </c>
      <c r="AC1219" s="17" t="s">
        <v>56</v>
      </c>
      <c r="AD1219" s="17" t="s">
        <v>56</v>
      </c>
      <c r="AE1219" s="17"/>
      <c r="AF1219" s="17"/>
      <c r="AG1219" s="17" t="s">
        <v>144</v>
      </c>
      <c r="AH1219" s="17" t="s">
        <v>189</v>
      </c>
      <c r="AI1219" s="17" t="s">
        <v>202</v>
      </c>
      <c r="AJ1219" s="17" t="s">
        <v>711</v>
      </c>
      <c r="AK1219" s="17" t="s">
        <v>131</v>
      </c>
      <c r="AL1219" s="17" t="s">
        <v>95</v>
      </c>
      <c r="AM1219" s="17" t="s">
        <v>270</v>
      </c>
      <c r="AN1219" s="17" t="s">
        <v>984</v>
      </c>
      <c r="AO1219" s="17" t="s">
        <v>64</v>
      </c>
      <c r="AP1219" s="17" t="s">
        <v>161</v>
      </c>
      <c r="AQ1219" s="17"/>
      <c r="AR1219" s="17"/>
      <c r="AS1219" s="17"/>
    </row>
    <row r="1220" spans="1:45" ht="15" customHeight="1" x14ac:dyDescent="0.15">
      <c r="A1220" s="13">
        <v>1219</v>
      </c>
      <c r="B1220" s="69" t="s">
        <v>3394</v>
      </c>
      <c r="C1220" s="67" t="s">
        <v>35</v>
      </c>
      <c r="D1220" s="67" t="s">
        <v>36</v>
      </c>
      <c r="E1220" s="67" t="s">
        <v>36</v>
      </c>
      <c r="F1220" s="67" t="s">
        <v>36</v>
      </c>
      <c r="G1220" s="67" t="s">
        <v>37</v>
      </c>
      <c r="H1220" s="67" t="s">
        <v>41</v>
      </c>
      <c r="I1220" s="67" t="s">
        <v>40</v>
      </c>
      <c r="J1220" s="67" t="s">
        <v>42</v>
      </c>
      <c r="K1220" s="67" t="s">
        <v>44</v>
      </c>
      <c r="L1220" s="67" t="s">
        <v>42</v>
      </c>
      <c r="M1220" s="67" t="s">
        <v>67</v>
      </c>
      <c r="N1220" s="67" t="s">
        <v>39</v>
      </c>
      <c r="O1220" s="67" t="s">
        <v>45</v>
      </c>
      <c r="P1220" s="17" t="s">
        <v>47</v>
      </c>
      <c r="Q1220" s="17" t="s">
        <v>49</v>
      </c>
      <c r="R1220" s="17" t="s">
        <v>79</v>
      </c>
      <c r="S1220" s="17" t="s">
        <v>57</v>
      </c>
      <c r="T1220" s="17" t="s">
        <v>4639</v>
      </c>
      <c r="U1220" s="17" t="s">
        <v>115</v>
      </c>
      <c r="V1220" s="17" t="s">
        <v>266</v>
      </c>
      <c r="W1220" s="17" t="s">
        <v>4160</v>
      </c>
      <c r="X1220" s="17" t="s">
        <v>3649</v>
      </c>
      <c r="Y1220" s="17" t="s">
        <v>4270</v>
      </c>
      <c r="Z1220" s="17" t="s">
        <v>53</v>
      </c>
      <c r="AA1220" s="17" t="s">
        <v>76</v>
      </c>
      <c r="AB1220" s="17" t="s">
        <v>126</v>
      </c>
      <c r="AC1220" s="17" t="s">
        <v>56</v>
      </c>
      <c r="AD1220" s="17" t="s">
        <v>56</v>
      </c>
      <c r="AE1220" s="17" t="s">
        <v>4008</v>
      </c>
      <c r="AF1220" s="17"/>
      <c r="AG1220" s="17" t="s">
        <v>144</v>
      </c>
      <c r="AH1220" s="17" t="s">
        <v>189</v>
      </c>
      <c r="AI1220" s="17" t="s">
        <v>202</v>
      </c>
      <c r="AJ1220" s="17" t="s">
        <v>711</v>
      </c>
      <c r="AK1220" s="17" t="s">
        <v>131</v>
      </c>
      <c r="AL1220" s="17" t="s">
        <v>95</v>
      </c>
      <c r="AM1220" s="17" t="s">
        <v>270</v>
      </c>
      <c r="AN1220" s="17" t="s">
        <v>984</v>
      </c>
      <c r="AO1220" s="17" t="s">
        <v>64</v>
      </c>
      <c r="AP1220" s="17" t="s">
        <v>161</v>
      </c>
      <c r="AQ1220" s="17"/>
      <c r="AR1220" s="17"/>
      <c r="AS1220" s="17"/>
    </row>
    <row r="1221" spans="1:45" ht="15" customHeight="1" x14ac:dyDescent="0.15">
      <c r="A1221" s="13">
        <v>1220</v>
      </c>
      <c r="B1221" s="69" t="s">
        <v>987</v>
      </c>
      <c r="C1221" s="67" t="s">
        <v>35</v>
      </c>
      <c r="D1221" s="67" t="s">
        <v>36</v>
      </c>
      <c r="E1221" s="67" t="s">
        <v>56</v>
      </c>
      <c r="F1221" s="67" t="s">
        <v>36</v>
      </c>
      <c r="G1221" s="67" t="s">
        <v>120</v>
      </c>
      <c r="H1221" s="67" t="s">
        <v>41</v>
      </c>
      <c r="I1221" s="67" t="s">
        <v>44</v>
      </c>
      <c r="J1221" s="67" t="s">
        <v>38</v>
      </c>
      <c r="K1221" s="67" t="s">
        <v>43</v>
      </c>
      <c r="L1221" s="67" t="s">
        <v>87</v>
      </c>
      <c r="M1221" s="67" t="s">
        <v>88</v>
      </c>
      <c r="N1221" s="67" t="s">
        <v>87</v>
      </c>
      <c r="O1221" s="67" t="s">
        <v>45</v>
      </c>
      <c r="P1221" s="17" t="s">
        <v>3761</v>
      </c>
      <c r="Q1221" s="17" t="s">
        <v>916</v>
      </c>
      <c r="R1221" s="17" t="s">
        <v>291</v>
      </c>
      <c r="S1221" s="17" t="s">
        <v>972</v>
      </c>
      <c r="T1221" s="17" t="s">
        <v>558</v>
      </c>
      <c r="U1221" s="17" t="s">
        <v>193</v>
      </c>
      <c r="V1221" s="17" t="s">
        <v>410</v>
      </c>
      <c r="W1221" s="17" t="s">
        <v>4158</v>
      </c>
      <c r="X1221" s="17" t="s">
        <v>3651</v>
      </c>
      <c r="Y1221" s="17" t="s">
        <v>4330</v>
      </c>
      <c r="Z1221" s="17" t="s">
        <v>75</v>
      </c>
      <c r="AA1221" s="17" t="s">
        <v>76</v>
      </c>
      <c r="AB1221" s="17" t="s">
        <v>126</v>
      </c>
      <c r="AC1221" s="17" t="s">
        <v>56</v>
      </c>
      <c r="AD1221" s="17" t="s">
        <v>36</v>
      </c>
      <c r="AE1221" s="17"/>
      <c r="AF1221" s="17"/>
      <c r="AG1221" s="17" t="s">
        <v>500</v>
      </c>
      <c r="AH1221" s="17" t="s">
        <v>988</v>
      </c>
      <c r="AI1221" s="17" t="s">
        <v>478</v>
      </c>
      <c r="AJ1221" s="17" t="s">
        <v>557</v>
      </c>
      <c r="AK1221" s="17" t="s">
        <v>131</v>
      </c>
      <c r="AL1221" s="17" t="s">
        <v>583</v>
      </c>
      <c r="AM1221" s="17" t="s">
        <v>415</v>
      </c>
      <c r="AN1221" s="17" t="s">
        <v>496</v>
      </c>
      <c r="AO1221" s="17" t="s">
        <v>975</v>
      </c>
      <c r="AP1221" s="17" t="s">
        <v>1633</v>
      </c>
      <c r="AQ1221" s="17"/>
      <c r="AR1221" s="17"/>
      <c r="AS1221" s="17"/>
    </row>
    <row r="1222" spans="1:45" ht="15" customHeight="1" x14ac:dyDescent="0.15">
      <c r="A1222" s="13">
        <v>1221</v>
      </c>
      <c r="B1222" s="69" t="s">
        <v>2152</v>
      </c>
      <c r="C1222" s="67" t="s">
        <v>35</v>
      </c>
      <c r="D1222" s="67" t="s">
        <v>66</v>
      </c>
      <c r="E1222" s="67" t="s">
        <v>66</v>
      </c>
      <c r="F1222" s="67" t="s">
        <v>66</v>
      </c>
      <c r="G1222" s="67" t="s">
        <v>40</v>
      </c>
      <c r="H1222" s="67" t="s">
        <v>44</v>
      </c>
      <c r="I1222" s="67" t="s">
        <v>40</v>
      </c>
      <c r="J1222" s="67" t="s">
        <v>67</v>
      </c>
      <c r="K1222" s="67" t="s">
        <v>44</v>
      </c>
      <c r="L1222" s="67" t="s">
        <v>40</v>
      </c>
      <c r="M1222" s="67" t="s">
        <v>44</v>
      </c>
      <c r="N1222" s="67" t="s">
        <v>44</v>
      </c>
      <c r="O1222" s="67"/>
      <c r="P1222" s="17" t="s">
        <v>1774</v>
      </c>
      <c r="Q1222" s="17" t="s">
        <v>1350</v>
      </c>
      <c r="R1222" s="17" t="s">
        <v>1775</v>
      </c>
      <c r="S1222" s="17" t="s">
        <v>216</v>
      </c>
      <c r="T1222" s="17" t="s">
        <v>683</v>
      </c>
      <c r="U1222" s="17" t="s">
        <v>264</v>
      </c>
      <c r="V1222" s="17" t="s">
        <v>786</v>
      </c>
      <c r="W1222" s="17"/>
      <c r="X1222" s="17"/>
      <c r="Y1222" s="17" t="s">
        <v>4243</v>
      </c>
      <c r="Z1222" s="17" t="s">
        <v>249</v>
      </c>
      <c r="AA1222" s="17" t="s">
        <v>142</v>
      </c>
      <c r="AB1222" s="17" t="s">
        <v>55</v>
      </c>
      <c r="AC1222" s="17" t="s">
        <v>66</v>
      </c>
      <c r="AD1222" s="17" t="s">
        <v>66</v>
      </c>
      <c r="AE1222" s="17" t="s">
        <v>4080</v>
      </c>
      <c r="AF1222" s="17"/>
      <c r="AG1222" s="17" t="s">
        <v>222</v>
      </c>
      <c r="AH1222" s="17" t="s">
        <v>538</v>
      </c>
      <c r="AI1222" s="17" t="s">
        <v>3172</v>
      </c>
      <c r="AJ1222" s="17" t="s">
        <v>4656</v>
      </c>
      <c r="AK1222" s="17" t="s">
        <v>79</v>
      </c>
      <c r="AL1222" s="17" t="s">
        <v>3172</v>
      </c>
      <c r="AM1222" s="17" t="s">
        <v>224</v>
      </c>
      <c r="AN1222" s="17" t="s">
        <v>82</v>
      </c>
      <c r="AO1222" s="17" t="s">
        <v>161</v>
      </c>
      <c r="AP1222" s="17" t="s">
        <v>161</v>
      </c>
      <c r="AQ1222" s="17"/>
      <c r="AR1222" s="17"/>
      <c r="AS1222" s="17"/>
    </row>
    <row r="1223" spans="1:45" ht="15" customHeight="1" x14ac:dyDescent="0.15">
      <c r="A1223" s="13">
        <v>1222</v>
      </c>
      <c r="B1223" s="69" t="s">
        <v>3395</v>
      </c>
      <c r="C1223" s="67" t="s">
        <v>35</v>
      </c>
      <c r="D1223" s="67" t="s">
        <v>36</v>
      </c>
      <c r="E1223" s="67" t="s">
        <v>36</v>
      </c>
      <c r="F1223" s="67" t="s">
        <v>36</v>
      </c>
      <c r="G1223" s="67" t="s">
        <v>40</v>
      </c>
      <c r="H1223" s="67" t="s">
        <v>67</v>
      </c>
      <c r="I1223" s="67" t="s">
        <v>42</v>
      </c>
      <c r="J1223" s="67" t="s">
        <v>120</v>
      </c>
      <c r="K1223" s="67" t="s">
        <v>43</v>
      </c>
      <c r="L1223" s="67" t="s">
        <v>39</v>
      </c>
      <c r="M1223" s="67" t="s">
        <v>200</v>
      </c>
      <c r="N1223" s="67" t="s">
        <v>42</v>
      </c>
      <c r="O1223" s="67" t="s">
        <v>45</v>
      </c>
      <c r="P1223" s="67" t="s">
        <v>79</v>
      </c>
      <c r="Q1223" s="67" t="s">
        <v>115</v>
      </c>
      <c r="R1223" s="67" t="s">
        <v>116</v>
      </c>
      <c r="S1223" s="67" t="s">
        <v>131</v>
      </c>
      <c r="T1223" s="67" t="s">
        <v>95</v>
      </c>
      <c r="U1223" s="67" t="s">
        <v>261</v>
      </c>
      <c r="V1223" s="67" t="s">
        <v>195</v>
      </c>
      <c r="W1223" s="67" t="s">
        <v>4164</v>
      </c>
      <c r="X1223" s="67" t="s">
        <v>3652</v>
      </c>
      <c r="Y1223" s="67" t="s">
        <v>4250</v>
      </c>
      <c r="Z1223" s="67" t="s">
        <v>249</v>
      </c>
      <c r="AA1223" s="67" t="s">
        <v>76</v>
      </c>
      <c r="AB1223" s="67" t="s">
        <v>3962</v>
      </c>
      <c r="AC1223" s="67" t="s">
        <v>36</v>
      </c>
      <c r="AD1223" s="67" t="s">
        <v>56</v>
      </c>
      <c r="AE1223" s="67" t="s">
        <v>4016</v>
      </c>
      <c r="AF1223" s="67"/>
      <c r="AG1223" s="67" t="s">
        <v>363</v>
      </c>
      <c r="AH1223" s="67" t="s">
        <v>101</v>
      </c>
      <c r="AI1223" s="67" t="s">
        <v>103</v>
      </c>
      <c r="AJ1223" s="67" t="s">
        <v>376</v>
      </c>
      <c r="AK1223" s="67" t="s">
        <v>591</v>
      </c>
      <c r="AL1223" s="67" t="s">
        <v>949</v>
      </c>
      <c r="AM1223" s="67" t="s">
        <v>690</v>
      </c>
      <c r="AN1223" s="67" t="s">
        <v>3190</v>
      </c>
      <c r="AO1223" s="67" t="s">
        <v>161</v>
      </c>
      <c r="AP1223" s="67" t="s">
        <v>418</v>
      </c>
      <c r="AQ1223" s="17"/>
      <c r="AR1223" s="17"/>
      <c r="AS1223" s="17"/>
    </row>
    <row r="1224" spans="1:45" ht="15" customHeight="1" x14ac:dyDescent="0.15">
      <c r="A1224" s="13">
        <v>1223</v>
      </c>
      <c r="B1224" s="69" t="s">
        <v>5142</v>
      </c>
      <c r="C1224" s="67" t="s">
        <v>35</v>
      </c>
      <c r="D1224" s="67" t="s">
        <v>36</v>
      </c>
      <c r="E1224" s="67" t="s">
        <v>36</v>
      </c>
      <c r="F1224" s="67" t="s">
        <v>36</v>
      </c>
      <c r="G1224" s="67" t="s">
        <v>40</v>
      </c>
      <c r="H1224" s="67" t="s">
        <v>67</v>
      </c>
      <c r="I1224" s="67" t="s">
        <v>42</v>
      </c>
      <c r="J1224" s="67" t="s">
        <v>120</v>
      </c>
      <c r="K1224" s="67" t="s">
        <v>43</v>
      </c>
      <c r="L1224" s="67" t="s">
        <v>39</v>
      </c>
      <c r="M1224" s="67" t="s">
        <v>200</v>
      </c>
      <c r="N1224" s="67" t="s">
        <v>42</v>
      </c>
      <c r="O1224" s="67">
        <v>0</v>
      </c>
      <c r="P1224" s="17" t="s">
        <v>79</v>
      </c>
      <c r="Q1224" s="17" t="s">
        <v>115</v>
      </c>
      <c r="R1224" s="17" t="s">
        <v>116</v>
      </c>
      <c r="S1224" s="17" t="s">
        <v>4872</v>
      </c>
      <c r="T1224" s="17" t="s">
        <v>95</v>
      </c>
      <c r="U1224" s="17" t="s">
        <v>261</v>
      </c>
      <c r="V1224" s="17" t="s">
        <v>195</v>
      </c>
      <c r="W1224" s="17">
        <v>0</v>
      </c>
      <c r="X1224" s="17" t="s">
        <v>5143</v>
      </c>
      <c r="Y1224" s="17" t="s">
        <v>4250</v>
      </c>
      <c r="Z1224" s="17" t="s">
        <v>249</v>
      </c>
      <c r="AA1224" s="17" t="s">
        <v>76</v>
      </c>
      <c r="AB1224" s="17" t="s">
        <v>143</v>
      </c>
      <c r="AC1224" s="17" t="s">
        <v>36</v>
      </c>
      <c r="AD1224" s="17" t="s">
        <v>56</v>
      </c>
      <c r="AE1224" s="17"/>
      <c r="AF1224" s="17"/>
      <c r="AG1224" s="17" t="s">
        <v>363</v>
      </c>
      <c r="AH1224" s="17" t="s">
        <v>101</v>
      </c>
      <c r="AI1224" s="17" t="s">
        <v>103</v>
      </c>
      <c r="AJ1224" s="17" t="s">
        <v>376</v>
      </c>
      <c r="AK1224" s="17" t="s">
        <v>591</v>
      </c>
      <c r="AL1224" s="17" t="s">
        <v>949</v>
      </c>
      <c r="AM1224" s="17" t="s">
        <v>690</v>
      </c>
      <c r="AN1224" s="17" t="s">
        <v>3190</v>
      </c>
      <c r="AO1224" s="17" t="s">
        <v>161</v>
      </c>
      <c r="AP1224" s="17">
        <v>0</v>
      </c>
      <c r="AQ1224" s="17">
        <v>0</v>
      </c>
      <c r="AR1224" s="17">
        <v>0</v>
      </c>
      <c r="AS1224" s="17"/>
    </row>
    <row r="1225" spans="1:45" ht="15" customHeight="1" x14ac:dyDescent="0.15">
      <c r="A1225" s="13">
        <v>1224</v>
      </c>
      <c r="B1225" s="69" t="s">
        <v>4867</v>
      </c>
      <c r="C1225" s="67" t="s">
        <v>35</v>
      </c>
      <c r="D1225" s="67" t="s">
        <v>36</v>
      </c>
      <c r="E1225" s="67" t="s">
        <v>36</v>
      </c>
      <c r="F1225" s="67" t="s">
        <v>36</v>
      </c>
      <c r="G1225" s="67" t="s">
        <v>40</v>
      </c>
      <c r="H1225" s="67" t="s">
        <v>67</v>
      </c>
      <c r="I1225" s="67" t="s">
        <v>42</v>
      </c>
      <c r="J1225" s="67" t="s">
        <v>120</v>
      </c>
      <c r="K1225" s="67" t="s">
        <v>43</v>
      </c>
      <c r="L1225" s="67" t="s">
        <v>39</v>
      </c>
      <c r="M1225" s="67" t="s">
        <v>200</v>
      </c>
      <c r="N1225" s="67" t="s">
        <v>42</v>
      </c>
      <c r="O1225" s="67" t="s">
        <v>45</v>
      </c>
      <c r="P1225" s="17" t="s">
        <v>79</v>
      </c>
      <c r="Q1225" s="17" t="s">
        <v>115</v>
      </c>
      <c r="R1225" s="17" t="s">
        <v>116</v>
      </c>
      <c r="S1225" s="17" t="s">
        <v>131</v>
      </c>
      <c r="T1225" s="17" t="s">
        <v>95</v>
      </c>
      <c r="U1225" s="17" t="s">
        <v>261</v>
      </c>
      <c r="V1225" s="17" t="s">
        <v>195</v>
      </c>
      <c r="W1225" s="17" t="s">
        <v>4164</v>
      </c>
      <c r="X1225" s="17" t="s">
        <v>4887</v>
      </c>
      <c r="Y1225" s="17" t="s">
        <v>4250</v>
      </c>
      <c r="Z1225" s="17" t="s">
        <v>249</v>
      </c>
      <c r="AA1225" s="17" t="s">
        <v>76</v>
      </c>
      <c r="AB1225" s="17" t="s">
        <v>3962</v>
      </c>
      <c r="AC1225" s="17" t="s">
        <v>36</v>
      </c>
      <c r="AD1225" s="17" t="s">
        <v>56</v>
      </c>
      <c r="AE1225" s="17" t="s">
        <v>4016</v>
      </c>
      <c r="AF1225" s="17"/>
      <c r="AG1225" s="17" t="s">
        <v>363</v>
      </c>
      <c r="AH1225" s="17" t="s">
        <v>101</v>
      </c>
      <c r="AI1225" s="17" t="s">
        <v>103</v>
      </c>
      <c r="AJ1225" s="17" t="s">
        <v>376</v>
      </c>
      <c r="AK1225" s="17" t="s">
        <v>591</v>
      </c>
      <c r="AL1225" s="17" t="s">
        <v>949</v>
      </c>
      <c r="AM1225" s="17" t="s">
        <v>690</v>
      </c>
      <c r="AN1225" s="17" t="s">
        <v>3190</v>
      </c>
      <c r="AO1225" s="17" t="s">
        <v>161</v>
      </c>
      <c r="AP1225" s="17"/>
      <c r="AQ1225" s="17"/>
      <c r="AR1225" s="17"/>
      <c r="AS1225" s="17"/>
    </row>
    <row r="1226" spans="1:45" ht="15" customHeight="1" x14ac:dyDescent="0.15">
      <c r="A1226" s="13">
        <v>1225</v>
      </c>
      <c r="B1226" s="69" t="s">
        <v>3102</v>
      </c>
      <c r="C1226" s="67" t="s">
        <v>35</v>
      </c>
      <c r="D1226" s="67" t="s">
        <v>36</v>
      </c>
      <c r="E1226" s="67" t="s">
        <v>36</v>
      </c>
      <c r="F1226" s="67" t="s">
        <v>36</v>
      </c>
      <c r="G1226" s="67" t="s">
        <v>88</v>
      </c>
      <c r="H1226" s="67" t="s">
        <v>39</v>
      </c>
      <c r="I1226" s="67" t="s">
        <v>38</v>
      </c>
      <c r="J1226" s="67" t="s">
        <v>39</v>
      </c>
      <c r="K1226" s="67" t="s">
        <v>136</v>
      </c>
      <c r="L1226" s="67" t="s">
        <v>38</v>
      </c>
      <c r="M1226" s="67" t="s">
        <v>88</v>
      </c>
      <c r="N1226" s="67" t="s">
        <v>136</v>
      </c>
      <c r="O1226" s="67"/>
      <c r="P1226" s="17" t="s">
        <v>398</v>
      </c>
      <c r="Q1226" s="17" t="s">
        <v>1231</v>
      </c>
      <c r="R1226" s="17" t="s">
        <v>3121</v>
      </c>
      <c r="S1226" s="17" t="s">
        <v>2149</v>
      </c>
      <c r="T1226" s="17" t="s">
        <v>2150</v>
      </c>
      <c r="U1226" s="17" t="s">
        <v>294</v>
      </c>
      <c r="V1226" s="17" t="s">
        <v>1787</v>
      </c>
      <c r="W1226" s="17" t="s">
        <v>4157</v>
      </c>
      <c r="X1226" s="17" t="s">
        <v>3653</v>
      </c>
      <c r="Y1226" s="17" t="s">
        <v>4331</v>
      </c>
      <c r="Z1226" s="17" t="s">
        <v>53</v>
      </c>
      <c r="AA1226" s="17" t="s">
        <v>54</v>
      </c>
      <c r="AB1226" s="17" t="s">
        <v>3962</v>
      </c>
      <c r="AC1226" s="17" t="s">
        <v>56</v>
      </c>
      <c r="AD1226" s="17" t="s">
        <v>66</v>
      </c>
      <c r="AE1226" s="17"/>
      <c r="AF1226" s="17"/>
      <c r="AG1226" s="17" t="s">
        <v>3103</v>
      </c>
      <c r="AH1226" s="17" t="s">
        <v>3104</v>
      </c>
      <c r="AI1226" s="17" t="s">
        <v>364</v>
      </c>
      <c r="AJ1226" s="17" t="s">
        <v>132</v>
      </c>
      <c r="AK1226" s="17" t="s">
        <v>132</v>
      </c>
      <c r="AL1226" s="17" t="s">
        <v>2582</v>
      </c>
      <c r="AM1226" s="17" t="s">
        <v>282</v>
      </c>
      <c r="AN1226" s="17" t="s">
        <v>2132</v>
      </c>
      <c r="AO1226" s="17" t="s">
        <v>2151</v>
      </c>
      <c r="AP1226" s="17" t="s">
        <v>3033</v>
      </c>
      <c r="AQ1226" s="17"/>
      <c r="AR1226" s="17"/>
      <c r="AS1226" s="17"/>
    </row>
    <row r="1227" spans="1:45" ht="15" customHeight="1" x14ac:dyDescent="0.15">
      <c r="A1227" s="13">
        <v>1226</v>
      </c>
      <c r="B1227" s="69" t="s">
        <v>989</v>
      </c>
      <c r="C1227" s="67" t="s">
        <v>35</v>
      </c>
      <c r="D1227" s="67" t="s">
        <v>36</v>
      </c>
      <c r="E1227" s="67" t="s">
        <v>36</v>
      </c>
      <c r="F1227" s="67" t="s">
        <v>56</v>
      </c>
      <c r="G1227" s="67" t="s">
        <v>40</v>
      </c>
      <c r="H1227" s="67" t="s">
        <v>43</v>
      </c>
      <c r="I1227" s="67" t="s">
        <v>42</v>
      </c>
      <c r="J1227" s="67" t="s">
        <v>38</v>
      </c>
      <c r="K1227" s="67" t="s">
        <v>87</v>
      </c>
      <c r="L1227" s="67" t="s">
        <v>38</v>
      </c>
      <c r="M1227" s="67" t="s">
        <v>44</v>
      </c>
      <c r="N1227" s="67" t="s">
        <v>44</v>
      </c>
      <c r="O1227" s="67"/>
      <c r="P1227" s="17" t="s">
        <v>990</v>
      </c>
      <c r="Q1227" s="17" t="s">
        <v>4161</v>
      </c>
      <c r="R1227" s="17" t="s">
        <v>991</v>
      </c>
      <c r="S1227" s="17" t="s">
        <v>79</v>
      </c>
      <c r="T1227" s="17" t="s">
        <v>319</v>
      </c>
      <c r="U1227" s="17" t="s">
        <v>266</v>
      </c>
      <c r="V1227" s="17" t="s">
        <v>613</v>
      </c>
      <c r="W1227" s="17"/>
      <c r="X1227" s="17" t="s">
        <v>3654</v>
      </c>
      <c r="Y1227" s="17" t="s">
        <v>4281</v>
      </c>
      <c r="Z1227" s="17" t="s">
        <v>75</v>
      </c>
      <c r="AA1227" s="17" t="s">
        <v>76</v>
      </c>
      <c r="AB1227" s="17" t="s">
        <v>126</v>
      </c>
      <c r="AC1227" s="17" t="s">
        <v>56</v>
      </c>
      <c r="AD1227" s="17" t="s">
        <v>66</v>
      </c>
      <c r="AE1227" s="17"/>
      <c r="AF1227" s="17"/>
      <c r="AG1227" s="17" t="s">
        <v>115</v>
      </c>
      <c r="AH1227" s="17" t="s">
        <v>557</v>
      </c>
      <c r="AI1227" s="17" t="s">
        <v>334</v>
      </c>
      <c r="AJ1227" s="17" t="s">
        <v>600</v>
      </c>
      <c r="AK1227" s="17" t="s">
        <v>270</v>
      </c>
      <c r="AL1227" s="17" t="s">
        <v>189</v>
      </c>
      <c r="AM1227" s="17" t="s">
        <v>615</v>
      </c>
      <c r="AN1227" s="17" t="s">
        <v>992</v>
      </c>
      <c r="AO1227" s="17" t="s">
        <v>161</v>
      </c>
      <c r="AP1227" s="17" t="s">
        <v>418</v>
      </c>
      <c r="AQ1227" s="17"/>
      <c r="AR1227" s="17"/>
      <c r="AS1227" s="17"/>
    </row>
    <row r="1228" spans="1:45" ht="15" customHeight="1" x14ac:dyDescent="0.15">
      <c r="A1228" s="13">
        <v>1227</v>
      </c>
      <c r="B1228" s="69" t="s">
        <v>993</v>
      </c>
      <c r="C1228" s="67" t="s">
        <v>35</v>
      </c>
      <c r="D1228" s="67" t="s">
        <v>36</v>
      </c>
      <c r="E1228" s="67" t="s">
        <v>56</v>
      </c>
      <c r="F1228" s="67" t="s">
        <v>36</v>
      </c>
      <c r="G1228" s="67" t="s">
        <v>37</v>
      </c>
      <c r="H1228" s="67" t="s">
        <v>43</v>
      </c>
      <c r="I1228" s="67" t="s">
        <v>43</v>
      </c>
      <c r="J1228" s="67" t="s">
        <v>88</v>
      </c>
      <c r="K1228" s="67" t="s">
        <v>42</v>
      </c>
      <c r="L1228" s="67" t="s">
        <v>120</v>
      </c>
      <c r="M1228" s="67" t="s">
        <v>43</v>
      </c>
      <c r="N1228" s="67" t="s">
        <v>88</v>
      </c>
      <c r="O1228" s="67"/>
      <c r="P1228" s="17" t="s">
        <v>994</v>
      </c>
      <c r="Q1228" s="17" t="s">
        <v>4642</v>
      </c>
      <c r="R1228" s="17" t="s">
        <v>403</v>
      </c>
      <c r="S1228" s="17" t="s">
        <v>307</v>
      </c>
      <c r="T1228" s="17" t="s">
        <v>988</v>
      </c>
      <c r="U1228" s="17" t="s">
        <v>405</v>
      </c>
      <c r="V1228" s="17" t="s">
        <v>870</v>
      </c>
      <c r="W1228" s="17"/>
      <c r="X1228" s="17" t="s">
        <v>3655</v>
      </c>
      <c r="Y1228" s="17" t="s">
        <v>4282</v>
      </c>
      <c r="Z1228" s="17" t="s">
        <v>191</v>
      </c>
      <c r="AA1228" s="17" t="s">
        <v>76</v>
      </c>
      <c r="AB1228" s="17" t="s">
        <v>3962</v>
      </c>
      <c r="AC1228" s="17" t="s">
        <v>56</v>
      </c>
      <c r="AD1228" s="17" t="s">
        <v>56</v>
      </c>
      <c r="AE1228" s="17"/>
      <c r="AF1228" s="17"/>
      <c r="AG1228" s="17" t="s">
        <v>144</v>
      </c>
      <c r="AH1228" s="17" t="s">
        <v>996</v>
      </c>
      <c r="AI1228" s="17" t="s">
        <v>527</v>
      </c>
      <c r="AJ1228" s="17" t="s">
        <v>500</v>
      </c>
      <c r="AK1228" s="17" t="s">
        <v>101</v>
      </c>
      <c r="AL1228" s="17" t="s">
        <v>471</v>
      </c>
      <c r="AM1228" s="17" t="s">
        <v>457</v>
      </c>
      <c r="AN1228" s="17" t="s">
        <v>997</v>
      </c>
      <c r="AO1228" s="17" t="s">
        <v>998</v>
      </c>
      <c r="AP1228" s="17" t="s">
        <v>475</v>
      </c>
      <c r="AQ1228" s="17"/>
      <c r="AR1228" s="17"/>
      <c r="AS1228" s="183"/>
    </row>
    <row r="1229" spans="1:45" ht="15" customHeight="1" x14ac:dyDescent="0.15">
      <c r="A1229" s="13">
        <v>1228</v>
      </c>
      <c r="B1229" s="69" t="s">
        <v>5297</v>
      </c>
      <c r="C1229" s="67" t="s">
        <v>35</v>
      </c>
      <c r="D1229" s="67" t="s">
        <v>36</v>
      </c>
      <c r="E1229" s="67" t="s">
        <v>56</v>
      </c>
      <c r="F1229" s="67" t="s">
        <v>36</v>
      </c>
      <c r="G1229" s="67" t="s">
        <v>37</v>
      </c>
      <c r="H1229" s="67" t="s">
        <v>43</v>
      </c>
      <c r="I1229" s="67" t="s">
        <v>43</v>
      </c>
      <c r="J1229" s="67" t="s">
        <v>88</v>
      </c>
      <c r="K1229" s="67" t="s">
        <v>42</v>
      </c>
      <c r="L1229" s="67" t="s">
        <v>120</v>
      </c>
      <c r="M1229" s="67" t="s">
        <v>43</v>
      </c>
      <c r="N1229" s="67" t="s">
        <v>88</v>
      </c>
      <c r="O1229" s="67"/>
      <c r="P1229" s="17" t="s">
        <v>994</v>
      </c>
      <c r="Q1229" s="17" t="s">
        <v>4642</v>
      </c>
      <c r="R1229" s="17" t="s">
        <v>403</v>
      </c>
      <c r="S1229" s="17" t="s">
        <v>307</v>
      </c>
      <c r="T1229" s="17" t="s">
        <v>988</v>
      </c>
      <c r="U1229" s="17" t="s">
        <v>405</v>
      </c>
      <c r="V1229" s="17" t="s">
        <v>870</v>
      </c>
      <c r="W1229" s="17" t="s">
        <v>4159</v>
      </c>
      <c r="X1229" s="17"/>
      <c r="Y1229" s="17" t="s">
        <v>4282</v>
      </c>
      <c r="Z1229" s="17" t="s">
        <v>191</v>
      </c>
      <c r="AA1229" s="17" t="s">
        <v>76</v>
      </c>
      <c r="AB1229" s="17" t="s">
        <v>3962</v>
      </c>
      <c r="AC1229" s="17" t="s">
        <v>56</v>
      </c>
      <c r="AD1229" s="17" t="s">
        <v>56</v>
      </c>
      <c r="AE1229" s="17" t="s">
        <v>4005</v>
      </c>
      <c r="AF1229" s="17"/>
      <c r="AG1229" s="17" t="s">
        <v>144</v>
      </c>
      <c r="AH1229" s="17" t="s">
        <v>996</v>
      </c>
      <c r="AI1229" s="17" t="s">
        <v>527</v>
      </c>
      <c r="AJ1229" s="17" t="s">
        <v>500</v>
      </c>
      <c r="AK1229" s="17" t="s">
        <v>101</v>
      </c>
      <c r="AL1229" s="17" t="s">
        <v>471</v>
      </c>
      <c r="AM1229" s="17" t="s">
        <v>457</v>
      </c>
      <c r="AN1229" s="17" t="s">
        <v>997</v>
      </c>
      <c r="AO1229" s="17" t="s">
        <v>998</v>
      </c>
      <c r="AP1229" s="17" t="s">
        <v>475</v>
      </c>
      <c r="AQ1229" s="17"/>
      <c r="AR1229" s="17"/>
      <c r="AS1229" s="17"/>
    </row>
    <row r="1230" spans="1:45" ht="15" customHeight="1" x14ac:dyDescent="0.15">
      <c r="A1230" s="13">
        <v>1229</v>
      </c>
      <c r="B1230" s="69" t="s">
        <v>3313</v>
      </c>
      <c r="C1230" s="67" t="s">
        <v>35</v>
      </c>
      <c r="D1230" s="67" t="s">
        <v>36</v>
      </c>
      <c r="E1230" s="67" t="s">
        <v>56</v>
      </c>
      <c r="F1230" s="67" t="s">
        <v>36</v>
      </c>
      <c r="G1230" s="67" t="s">
        <v>37</v>
      </c>
      <c r="H1230" s="67" t="s">
        <v>43</v>
      </c>
      <c r="I1230" s="67" t="s">
        <v>43</v>
      </c>
      <c r="J1230" s="67" t="s">
        <v>88</v>
      </c>
      <c r="K1230" s="67" t="s">
        <v>42</v>
      </c>
      <c r="L1230" s="67" t="s">
        <v>120</v>
      </c>
      <c r="M1230" s="67" t="s">
        <v>43</v>
      </c>
      <c r="N1230" s="67" t="s">
        <v>88</v>
      </c>
      <c r="O1230" s="67"/>
      <c r="P1230" s="17" t="s">
        <v>994</v>
      </c>
      <c r="Q1230" s="17" t="s">
        <v>4642</v>
      </c>
      <c r="R1230" s="17" t="s">
        <v>403</v>
      </c>
      <c r="S1230" s="17" t="s">
        <v>307</v>
      </c>
      <c r="T1230" s="17" t="s">
        <v>988</v>
      </c>
      <c r="U1230" s="17" t="s">
        <v>405</v>
      </c>
      <c r="V1230" s="17" t="s">
        <v>870</v>
      </c>
      <c r="W1230" s="17" t="s">
        <v>4159</v>
      </c>
      <c r="X1230" s="17"/>
      <c r="Y1230" s="17" t="s">
        <v>4282</v>
      </c>
      <c r="Z1230" s="17" t="s">
        <v>191</v>
      </c>
      <c r="AA1230" s="17" t="s">
        <v>76</v>
      </c>
      <c r="AB1230" s="17" t="s">
        <v>3962</v>
      </c>
      <c r="AC1230" s="17" t="s">
        <v>56</v>
      </c>
      <c r="AD1230" s="17" t="s">
        <v>56</v>
      </c>
      <c r="AE1230" s="17" t="s">
        <v>4005</v>
      </c>
      <c r="AF1230" s="17"/>
      <c r="AG1230" s="17" t="s">
        <v>144</v>
      </c>
      <c r="AH1230" s="17" t="s">
        <v>996</v>
      </c>
      <c r="AI1230" s="17" t="s">
        <v>527</v>
      </c>
      <c r="AJ1230" s="17" t="s">
        <v>500</v>
      </c>
      <c r="AK1230" s="17" t="s">
        <v>101</v>
      </c>
      <c r="AL1230" s="17" t="s">
        <v>471</v>
      </c>
      <c r="AM1230" s="17" t="s">
        <v>457</v>
      </c>
      <c r="AN1230" s="17" t="s">
        <v>997</v>
      </c>
      <c r="AO1230" s="17" t="s">
        <v>998</v>
      </c>
      <c r="AP1230" s="17" t="s">
        <v>475</v>
      </c>
      <c r="AQ1230" s="17"/>
      <c r="AR1230" s="17"/>
      <c r="AS1230" s="17"/>
    </row>
    <row r="1231" spans="1:45" ht="15" customHeight="1" x14ac:dyDescent="0.15">
      <c r="A1231" s="13">
        <v>1230</v>
      </c>
      <c r="B1231" s="69" t="s">
        <v>999</v>
      </c>
      <c r="C1231" s="67" t="s">
        <v>35</v>
      </c>
      <c r="D1231" s="67" t="s">
        <v>36</v>
      </c>
      <c r="E1231" s="67" t="s">
        <v>36</v>
      </c>
      <c r="F1231" s="67" t="s">
        <v>36</v>
      </c>
      <c r="G1231" s="67" t="s">
        <v>40</v>
      </c>
      <c r="H1231" s="67" t="s">
        <v>67</v>
      </c>
      <c r="I1231" s="67" t="s">
        <v>43</v>
      </c>
      <c r="J1231" s="67" t="s">
        <v>44</v>
      </c>
      <c r="K1231" s="67" t="s">
        <v>43</v>
      </c>
      <c r="L1231" s="67" t="s">
        <v>39</v>
      </c>
      <c r="M1231" s="67" t="s">
        <v>87</v>
      </c>
      <c r="N1231" s="67" t="s">
        <v>88</v>
      </c>
      <c r="O1231" s="67" t="s">
        <v>45</v>
      </c>
      <c r="P1231" s="17" t="s">
        <v>79</v>
      </c>
      <c r="Q1231" s="17" t="s">
        <v>115</v>
      </c>
      <c r="R1231" s="17" t="s">
        <v>4390</v>
      </c>
      <c r="S1231" s="17" t="s">
        <v>131</v>
      </c>
      <c r="T1231" s="17" t="s">
        <v>95</v>
      </c>
      <c r="U1231" s="17" t="s">
        <v>707</v>
      </c>
      <c r="V1231" s="17" t="s">
        <v>708</v>
      </c>
      <c r="W1231" s="17" t="s">
        <v>4157</v>
      </c>
      <c r="X1231" s="17" t="s">
        <v>3656</v>
      </c>
      <c r="Y1231" s="17" t="s">
        <v>4230</v>
      </c>
      <c r="Z1231" s="17" t="s">
        <v>249</v>
      </c>
      <c r="AA1231" s="17" t="s">
        <v>76</v>
      </c>
      <c r="AB1231" s="17" t="s">
        <v>55</v>
      </c>
      <c r="AC1231" s="17" t="s">
        <v>56</v>
      </c>
      <c r="AD1231" s="17" t="s">
        <v>36</v>
      </c>
      <c r="AE1231" s="17"/>
      <c r="AF1231" s="17"/>
      <c r="AG1231" s="17" t="s">
        <v>363</v>
      </c>
      <c r="AH1231" s="17" t="s">
        <v>101</v>
      </c>
      <c r="AI1231" s="17" t="s">
        <v>103</v>
      </c>
      <c r="AJ1231" s="17" t="s">
        <v>376</v>
      </c>
      <c r="AK1231" s="17" t="s">
        <v>101</v>
      </c>
      <c r="AL1231" s="17" t="s">
        <v>1000</v>
      </c>
      <c r="AM1231" s="17" t="s">
        <v>193</v>
      </c>
      <c r="AN1231" s="17" t="s">
        <v>738</v>
      </c>
      <c r="AO1231" s="17" t="s">
        <v>161</v>
      </c>
      <c r="AP1231" s="17" t="s">
        <v>584</v>
      </c>
      <c r="AQ1231" s="17"/>
      <c r="AR1231" s="17"/>
      <c r="AS1231" s="17"/>
    </row>
    <row r="1232" spans="1:45" ht="15" customHeight="1" x14ac:dyDescent="0.15">
      <c r="A1232" s="13">
        <v>1231</v>
      </c>
      <c r="B1232" s="69" t="s">
        <v>3935</v>
      </c>
      <c r="C1232" s="67" t="s">
        <v>35</v>
      </c>
      <c r="D1232" s="67" t="s">
        <v>36</v>
      </c>
      <c r="E1232" s="67" t="s">
        <v>36</v>
      </c>
      <c r="F1232" s="67" t="s">
        <v>36</v>
      </c>
      <c r="G1232" s="67" t="s">
        <v>40</v>
      </c>
      <c r="H1232" s="67" t="s">
        <v>67</v>
      </c>
      <c r="I1232" s="67" t="s">
        <v>43</v>
      </c>
      <c r="J1232" s="67" t="s">
        <v>44</v>
      </c>
      <c r="K1232" s="67" t="s">
        <v>43</v>
      </c>
      <c r="L1232" s="67" t="s">
        <v>39</v>
      </c>
      <c r="M1232" s="67" t="s">
        <v>87</v>
      </c>
      <c r="N1232" s="67" t="s">
        <v>88</v>
      </c>
      <c r="O1232" s="67" t="s">
        <v>45</v>
      </c>
      <c r="P1232" s="17" t="s">
        <v>79</v>
      </c>
      <c r="Q1232" s="17" t="s">
        <v>115</v>
      </c>
      <c r="R1232" s="17" t="s">
        <v>4390</v>
      </c>
      <c r="S1232" s="17" t="s">
        <v>131</v>
      </c>
      <c r="T1232" s="17" t="s">
        <v>95</v>
      </c>
      <c r="U1232" s="17" t="s">
        <v>707</v>
      </c>
      <c r="V1232" s="17" t="s">
        <v>708</v>
      </c>
      <c r="W1232" s="17" t="s">
        <v>4160</v>
      </c>
      <c r="X1232" s="17" t="s">
        <v>3936</v>
      </c>
      <c r="Y1232" s="17" t="s">
        <v>4230</v>
      </c>
      <c r="Z1232" s="17" t="s">
        <v>249</v>
      </c>
      <c r="AA1232" s="17" t="s">
        <v>76</v>
      </c>
      <c r="AB1232" s="17" t="s">
        <v>55</v>
      </c>
      <c r="AC1232" s="17" t="s">
        <v>56</v>
      </c>
      <c r="AD1232" s="17" t="s">
        <v>36</v>
      </c>
      <c r="AE1232" s="17" t="s">
        <v>4008</v>
      </c>
      <c r="AF1232" s="17"/>
      <c r="AG1232" s="17" t="s">
        <v>363</v>
      </c>
      <c r="AH1232" s="17" t="s">
        <v>101</v>
      </c>
      <c r="AI1232" s="17" t="s">
        <v>103</v>
      </c>
      <c r="AJ1232" s="17" t="s">
        <v>376</v>
      </c>
      <c r="AK1232" s="17" t="s">
        <v>101</v>
      </c>
      <c r="AL1232" s="17" t="s">
        <v>1000</v>
      </c>
      <c r="AM1232" s="17" t="s">
        <v>193</v>
      </c>
      <c r="AN1232" s="17" t="s">
        <v>738</v>
      </c>
      <c r="AO1232" s="17" t="s">
        <v>161</v>
      </c>
      <c r="AP1232" s="17" t="s">
        <v>584</v>
      </c>
      <c r="AQ1232" s="17"/>
      <c r="AR1232" s="17"/>
      <c r="AS1232" s="17"/>
    </row>
    <row r="1233" spans="1:45" ht="15" customHeight="1" x14ac:dyDescent="0.15">
      <c r="A1233" s="13">
        <v>1232</v>
      </c>
      <c r="B1233" s="69" t="s">
        <v>4866</v>
      </c>
      <c r="C1233" s="67" t="s">
        <v>35</v>
      </c>
      <c r="D1233" s="67" t="s">
        <v>36</v>
      </c>
      <c r="E1233" s="67" t="s">
        <v>36</v>
      </c>
      <c r="F1233" s="67" t="s">
        <v>36</v>
      </c>
      <c r="G1233" s="67" t="s">
        <v>120</v>
      </c>
      <c r="H1233" s="67" t="s">
        <v>41</v>
      </c>
      <c r="I1233" s="67" t="s">
        <v>41</v>
      </c>
      <c r="J1233" s="67" t="s">
        <v>88</v>
      </c>
      <c r="K1233" s="67" t="s">
        <v>88</v>
      </c>
      <c r="L1233" s="67" t="s">
        <v>88</v>
      </c>
      <c r="M1233" s="67" t="s">
        <v>88</v>
      </c>
      <c r="N1233" s="67" t="s">
        <v>88</v>
      </c>
      <c r="O1233" s="67">
        <v>0</v>
      </c>
      <c r="P1233" s="17" t="s">
        <v>363</v>
      </c>
      <c r="Q1233" s="17" t="s">
        <v>279</v>
      </c>
      <c r="R1233" s="17" t="s">
        <v>3885</v>
      </c>
      <c r="S1233" s="17" t="s">
        <v>4646</v>
      </c>
      <c r="T1233" s="17" t="s">
        <v>923</v>
      </c>
      <c r="U1233" s="17" t="s">
        <v>3113</v>
      </c>
      <c r="V1233" s="17" t="s">
        <v>3767</v>
      </c>
      <c r="W1233" s="17">
        <v>0</v>
      </c>
      <c r="X1233" s="17" t="s">
        <v>4878</v>
      </c>
      <c r="Y1233" s="17" t="s">
        <v>4567</v>
      </c>
      <c r="Z1233" s="17" t="s">
        <v>249</v>
      </c>
      <c r="AA1233" s="17" t="s">
        <v>76</v>
      </c>
      <c r="AB1233" s="17" t="s">
        <v>55</v>
      </c>
      <c r="AC1233" s="17" t="s">
        <v>36</v>
      </c>
      <c r="AD1233" s="17" t="s">
        <v>36</v>
      </c>
      <c r="AE1233" s="17"/>
      <c r="AF1233" s="17"/>
      <c r="AG1233" s="17" t="s">
        <v>4879</v>
      </c>
      <c r="AH1233" s="17" t="s">
        <v>3384</v>
      </c>
      <c r="AI1233" s="17" t="s">
        <v>3079</v>
      </c>
      <c r="AJ1233" s="17" t="s">
        <v>4880</v>
      </c>
      <c r="AK1233" s="17" t="s">
        <v>3079</v>
      </c>
      <c r="AL1233" s="17" t="s">
        <v>4881</v>
      </c>
      <c r="AM1233" s="17" t="s">
        <v>4806</v>
      </c>
      <c r="AN1233" s="17" t="s">
        <v>4882</v>
      </c>
      <c r="AO1233" s="17" t="s">
        <v>872</v>
      </c>
      <c r="AP1233" s="17"/>
      <c r="AQ1233" s="17"/>
      <c r="AR1233" s="17"/>
      <c r="AS1233" s="17"/>
    </row>
    <row r="1234" spans="1:45" ht="15" customHeight="1" x14ac:dyDescent="0.15">
      <c r="A1234" s="13">
        <v>1233</v>
      </c>
      <c r="B1234" s="69" t="s">
        <v>5218</v>
      </c>
      <c r="C1234" s="67" t="s">
        <v>35</v>
      </c>
      <c r="D1234" s="67" t="s">
        <v>36</v>
      </c>
      <c r="E1234" s="67" t="s">
        <v>36</v>
      </c>
      <c r="F1234" s="67" t="s">
        <v>36</v>
      </c>
      <c r="G1234" s="67" t="s">
        <v>120</v>
      </c>
      <c r="H1234" s="67" t="s">
        <v>41</v>
      </c>
      <c r="I1234" s="67" t="s">
        <v>41</v>
      </c>
      <c r="J1234" s="67" t="s">
        <v>88</v>
      </c>
      <c r="K1234" s="67" t="s">
        <v>88</v>
      </c>
      <c r="L1234" s="67" t="s">
        <v>88</v>
      </c>
      <c r="M1234" s="67" t="s">
        <v>88</v>
      </c>
      <c r="N1234" s="67" t="s">
        <v>88</v>
      </c>
      <c r="O1234" s="67">
        <v>0</v>
      </c>
      <c r="P1234" s="17" t="s">
        <v>363</v>
      </c>
      <c r="Q1234" s="17" t="s">
        <v>279</v>
      </c>
      <c r="R1234" s="17" t="s">
        <v>3885</v>
      </c>
      <c r="S1234" s="17" t="s">
        <v>4646</v>
      </c>
      <c r="T1234" s="17" t="s">
        <v>923</v>
      </c>
      <c r="U1234" s="17" t="s">
        <v>3113</v>
      </c>
      <c r="V1234" s="17" t="s">
        <v>3767</v>
      </c>
      <c r="W1234" s="17">
        <v>0</v>
      </c>
      <c r="X1234" s="17" t="s">
        <v>5234</v>
      </c>
      <c r="Y1234" s="17" t="s">
        <v>4567</v>
      </c>
      <c r="Z1234" s="17" t="s">
        <v>249</v>
      </c>
      <c r="AA1234" s="17" t="s">
        <v>76</v>
      </c>
      <c r="AB1234" s="17" t="s">
        <v>55</v>
      </c>
      <c r="AC1234" s="17" t="s">
        <v>36</v>
      </c>
      <c r="AD1234" s="17" t="s">
        <v>36</v>
      </c>
      <c r="AE1234" s="17"/>
      <c r="AF1234" s="17"/>
      <c r="AG1234" s="17" t="s">
        <v>4879</v>
      </c>
      <c r="AH1234" s="17" t="s">
        <v>3384</v>
      </c>
      <c r="AI1234" s="17" t="s">
        <v>3079</v>
      </c>
      <c r="AJ1234" s="17" t="s">
        <v>4880</v>
      </c>
      <c r="AK1234" s="17" t="s">
        <v>3079</v>
      </c>
      <c r="AL1234" s="17" t="s">
        <v>4881</v>
      </c>
      <c r="AM1234" s="17" t="s">
        <v>4806</v>
      </c>
      <c r="AN1234" s="17" t="s">
        <v>4882</v>
      </c>
      <c r="AO1234" s="17" t="s">
        <v>872</v>
      </c>
      <c r="AP1234" s="17"/>
      <c r="AQ1234" s="17"/>
      <c r="AR1234" s="17"/>
      <c r="AS1234" s="17"/>
    </row>
    <row r="1235" spans="1:45" ht="15" customHeight="1" x14ac:dyDescent="0.15">
      <c r="A1235" s="13">
        <v>1234</v>
      </c>
      <c r="B1235" s="69" t="s">
        <v>3844</v>
      </c>
      <c r="C1235" s="67" t="s">
        <v>35</v>
      </c>
      <c r="D1235" s="67" t="s">
        <v>36</v>
      </c>
      <c r="E1235" s="67" t="s">
        <v>56</v>
      </c>
      <c r="F1235" s="67" t="s">
        <v>36</v>
      </c>
      <c r="G1235" s="67" t="s">
        <v>67</v>
      </c>
      <c r="H1235" s="67" t="s">
        <v>43</v>
      </c>
      <c r="I1235" s="67" t="s">
        <v>39</v>
      </c>
      <c r="J1235" s="67" t="s">
        <v>87</v>
      </c>
      <c r="K1235" s="67" t="s">
        <v>44</v>
      </c>
      <c r="L1235" s="67" t="s">
        <v>42</v>
      </c>
      <c r="M1235" s="67" t="s">
        <v>41</v>
      </c>
      <c r="N1235" s="67" t="s">
        <v>42</v>
      </c>
      <c r="O1235" s="67" t="s">
        <v>45</v>
      </c>
      <c r="P1235" s="17" t="s">
        <v>3349</v>
      </c>
      <c r="Q1235" s="17" t="s">
        <v>3022</v>
      </c>
      <c r="R1235" s="17" t="s">
        <v>326</v>
      </c>
      <c r="S1235" s="17" t="s">
        <v>77</v>
      </c>
      <c r="T1235" s="17" t="s">
        <v>265</v>
      </c>
      <c r="U1235" s="17" t="s">
        <v>3760</v>
      </c>
      <c r="V1235" s="17" t="s">
        <v>912</v>
      </c>
      <c r="W1235" s="17" t="s">
        <v>4160</v>
      </c>
      <c r="X1235" s="17" t="s">
        <v>3845</v>
      </c>
      <c r="Y1235" s="17" t="s">
        <v>4299</v>
      </c>
      <c r="Z1235" s="17" t="s">
        <v>75</v>
      </c>
      <c r="AA1235" s="17" t="s">
        <v>76</v>
      </c>
      <c r="AB1235" s="17" t="s">
        <v>126</v>
      </c>
      <c r="AC1235" s="17" t="s">
        <v>36</v>
      </c>
      <c r="AD1235" s="17" t="s">
        <v>36</v>
      </c>
      <c r="AE1235" s="17" t="s">
        <v>4008</v>
      </c>
      <c r="AF1235" s="17"/>
      <c r="AG1235" s="17" t="s">
        <v>95</v>
      </c>
      <c r="AH1235" s="17" t="s">
        <v>189</v>
      </c>
      <c r="AI1235" s="17" t="s">
        <v>267</v>
      </c>
      <c r="AJ1235" s="17" t="s">
        <v>268</v>
      </c>
      <c r="AK1235" s="17" t="s">
        <v>900</v>
      </c>
      <c r="AL1235" s="17" t="s">
        <v>3312</v>
      </c>
      <c r="AM1235" s="17" t="s">
        <v>2538</v>
      </c>
      <c r="AN1235" s="17" t="s">
        <v>2136</v>
      </c>
      <c r="AO1235" s="17" t="s">
        <v>85</v>
      </c>
      <c r="AP1235" s="17" t="s">
        <v>1170</v>
      </c>
      <c r="AQ1235" s="17"/>
      <c r="AR1235" s="17"/>
      <c r="AS1235" s="17"/>
    </row>
    <row r="1236" spans="1:45" ht="15" customHeight="1" x14ac:dyDescent="0.15">
      <c r="A1236" s="13">
        <v>1235</v>
      </c>
      <c r="B1236" s="69" t="s">
        <v>5198</v>
      </c>
      <c r="C1236" s="67" t="s">
        <v>35</v>
      </c>
      <c r="D1236" s="67" t="s">
        <v>36</v>
      </c>
      <c r="E1236" s="67" t="s">
        <v>36</v>
      </c>
      <c r="F1236" s="67" t="s">
        <v>36</v>
      </c>
      <c r="G1236" s="67" t="s">
        <v>120</v>
      </c>
      <c r="H1236" s="67" t="s">
        <v>88</v>
      </c>
      <c r="I1236" s="67" t="s">
        <v>136</v>
      </c>
      <c r="J1236" s="67" t="s">
        <v>88</v>
      </c>
      <c r="K1236" s="67" t="s">
        <v>41</v>
      </c>
      <c r="L1236" s="67" t="s">
        <v>88</v>
      </c>
      <c r="M1236" s="67" t="s">
        <v>88</v>
      </c>
      <c r="N1236" s="67" t="s">
        <v>88</v>
      </c>
      <c r="O1236" s="67">
        <v>0</v>
      </c>
      <c r="P1236" s="17" t="s">
        <v>103</v>
      </c>
      <c r="Q1236" s="17" t="s">
        <v>393</v>
      </c>
      <c r="R1236" s="17" t="s">
        <v>394</v>
      </c>
      <c r="S1236" s="17" t="s">
        <v>416</v>
      </c>
      <c r="T1236" s="17" t="s">
        <v>837</v>
      </c>
      <c r="U1236" s="17" t="s">
        <v>833</v>
      </c>
      <c r="V1236" s="17" t="s">
        <v>5199</v>
      </c>
      <c r="W1236" s="17">
        <v>0</v>
      </c>
      <c r="X1236" s="17" t="s">
        <v>5200</v>
      </c>
      <c r="Y1236" s="17" t="s">
        <v>4230</v>
      </c>
      <c r="Z1236" s="17" t="s">
        <v>249</v>
      </c>
      <c r="AA1236" s="17" t="s">
        <v>76</v>
      </c>
      <c r="AB1236" s="17" t="s">
        <v>55</v>
      </c>
      <c r="AC1236" s="17" t="s">
        <v>56</v>
      </c>
      <c r="AD1236" s="17" t="s">
        <v>56</v>
      </c>
      <c r="AE1236" s="17"/>
      <c r="AF1236" s="17"/>
      <c r="AG1236" s="17" t="s">
        <v>279</v>
      </c>
      <c r="AH1236" s="17" t="s">
        <v>3918</v>
      </c>
      <c r="AI1236" s="17" t="s">
        <v>4646</v>
      </c>
      <c r="AJ1236" s="17" t="s">
        <v>834</v>
      </c>
      <c r="AK1236" s="17" t="s">
        <v>1056</v>
      </c>
      <c r="AL1236" s="17" t="s">
        <v>5201</v>
      </c>
      <c r="AM1236" s="17" t="s">
        <v>3998</v>
      </c>
      <c r="AN1236" s="17" t="s">
        <v>1057</v>
      </c>
      <c r="AO1236" s="17" t="s">
        <v>2362</v>
      </c>
      <c r="AP1236" s="17">
        <v>0</v>
      </c>
      <c r="AQ1236" s="17">
        <v>0</v>
      </c>
      <c r="AR1236" s="17">
        <v>0</v>
      </c>
      <c r="AS1236" s="13"/>
    </row>
    <row r="1237" spans="1:45" ht="15" customHeight="1" x14ac:dyDescent="0.15">
      <c r="A1237" s="13">
        <v>1236</v>
      </c>
      <c r="B1237" s="69" t="s">
        <v>4589</v>
      </c>
      <c r="C1237" s="67" t="s">
        <v>35</v>
      </c>
      <c r="D1237" s="67" t="s">
        <v>36</v>
      </c>
      <c r="E1237" s="67" t="s">
        <v>56</v>
      </c>
      <c r="F1237" s="67" t="s">
        <v>56</v>
      </c>
      <c r="G1237" s="67" t="s">
        <v>44</v>
      </c>
      <c r="H1237" s="67" t="s">
        <v>136</v>
      </c>
      <c r="I1237" s="67" t="s">
        <v>39</v>
      </c>
      <c r="J1237" s="67" t="s">
        <v>120</v>
      </c>
      <c r="K1237" s="67" t="s">
        <v>39</v>
      </c>
      <c r="L1237" s="67" t="s">
        <v>41</v>
      </c>
      <c r="M1237" s="67" t="s">
        <v>38</v>
      </c>
      <c r="N1237" s="67" t="s">
        <v>39</v>
      </c>
      <c r="O1237" s="67"/>
      <c r="P1237" s="17" t="s">
        <v>289</v>
      </c>
      <c r="Q1237" s="17" t="s">
        <v>193</v>
      </c>
      <c r="R1237" s="17" t="s">
        <v>130</v>
      </c>
      <c r="S1237" s="17" t="s">
        <v>131</v>
      </c>
      <c r="T1237" s="17" t="s">
        <v>338</v>
      </c>
      <c r="U1237" s="17" t="s">
        <v>582</v>
      </c>
      <c r="V1237" s="17" t="s">
        <v>131</v>
      </c>
      <c r="W1237" s="17" t="s">
        <v>4160</v>
      </c>
      <c r="X1237" s="17" t="s">
        <v>4590</v>
      </c>
      <c r="Y1237" s="17" t="s">
        <v>4248</v>
      </c>
      <c r="Z1237" s="17" t="s">
        <v>249</v>
      </c>
      <c r="AA1237" s="17" t="s">
        <v>76</v>
      </c>
      <c r="AB1237" s="17" t="s">
        <v>3962</v>
      </c>
      <c r="AC1237" s="17" t="s">
        <v>36</v>
      </c>
      <c r="AD1237" s="17" t="s">
        <v>36</v>
      </c>
      <c r="AE1237" s="17" t="s">
        <v>4591</v>
      </c>
      <c r="AF1237" s="17"/>
      <c r="AG1237" s="17" t="s">
        <v>363</v>
      </c>
      <c r="AH1237" s="17" t="s">
        <v>832</v>
      </c>
      <c r="AI1237" s="17" t="s">
        <v>1053</v>
      </c>
      <c r="AJ1237" s="17" t="s">
        <v>1152</v>
      </c>
      <c r="AK1237" s="17" t="s">
        <v>364</v>
      </c>
      <c r="AL1237" s="17" t="s">
        <v>132</v>
      </c>
      <c r="AM1237" s="17" t="s">
        <v>363</v>
      </c>
      <c r="AN1237" s="17" t="s">
        <v>4592</v>
      </c>
      <c r="AO1237" s="17" t="s">
        <v>942</v>
      </c>
      <c r="AP1237" s="17" t="s">
        <v>766</v>
      </c>
      <c r="AQ1237" s="17"/>
      <c r="AR1237" s="17"/>
      <c r="AS1237" s="17"/>
    </row>
    <row r="1238" spans="1:45" ht="15" customHeight="1" x14ac:dyDescent="0.15">
      <c r="A1238" s="13">
        <v>1237</v>
      </c>
      <c r="B1238" s="69" t="s">
        <v>4589</v>
      </c>
      <c r="C1238" s="67" t="s">
        <v>35</v>
      </c>
      <c r="D1238" s="67" t="s">
        <v>36</v>
      </c>
      <c r="E1238" s="67" t="s">
        <v>56</v>
      </c>
      <c r="F1238" s="67" t="s">
        <v>56</v>
      </c>
      <c r="G1238" s="67" t="s">
        <v>44</v>
      </c>
      <c r="H1238" s="67" t="s">
        <v>136</v>
      </c>
      <c r="I1238" s="67" t="s">
        <v>39</v>
      </c>
      <c r="J1238" s="67" t="s">
        <v>120</v>
      </c>
      <c r="K1238" s="67" t="s">
        <v>120</v>
      </c>
      <c r="L1238" s="67" t="s">
        <v>41</v>
      </c>
      <c r="M1238" s="67" t="s">
        <v>38</v>
      </c>
      <c r="N1238" s="67" t="s">
        <v>39</v>
      </c>
      <c r="O1238" s="67">
        <v>0</v>
      </c>
      <c r="P1238" s="17" t="s">
        <v>289</v>
      </c>
      <c r="Q1238" s="17" t="s">
        <v>193</v>
      </c>
      <c r="R1238" s="17" t="s">
        <v>130</v>
      </c>
      <c r="S1238" s="17" t="s">
        <v>131</v>
      </c>
      <c r="T1238" s="17" t="s">
        <v>338</v>
      </c>
      <c r="U1238" s="17" t="s">
        <v>582</v>
      </c>
      <c r="V1238" s="17" t="s">
        <v>131</v>
      </c>
      <c r="W1238" s="17">
        <v>0</v>
      </c>
      <c r="X1238" s="17" t="s">
        <v>4590</v>
      </c>
      <c r="Y1238" s="17" t="s">
        <v>4248</v>
      </c>
      <c r="Z1238" s="17" t="s">
        <v>249</v>
      </c>
      <c r="AA1238" s="17" t="s">
        <v>76</v>
      </c>
      <c r="AB1238" s="17" t="s">
        <v>143</v>
      </c>
      <c r="AC1238" s="17" t="s">
        <v>36</v>
      </c>
      <c r="AD1238" s="17" t="s">
        <v>36</v>
      </c>
      <c r="AE1238" s="17"/>
      <c r="AF1238" s="17"/>
      <c r="AG1238" s="17" t="s">
        <v>363</v>
      </c>
      <c r="AH1238" s="17" t="s">
        <v>832</v>
      </c>
      <c r="AI1238" s="17" t="s">
        <v>1053</v>
      </c>
      <c r="AJ1238" s="17" t="s">
        <v>1152</v>
      </c>
      <c r="AK1238" s="17" t="s">
        <v>364</v>
      </c>
      <c r="AL1238" s="17" t="s">
        <v>132</v>
      </c>
      <c r="AM1238" s="17" t="s">
        <v>363</v>
      </c>
      <c r="AN1238" s="17" t="s">
        <v>4592</v>
      </c>
      <c r="AO1238" s="17" t="s">
        <v>942</v>
      </c>
      <c r="AP1238" s="17"/>
      <c r="AQ1238" s="17"/>
      <c r="AR1238" s="17"/>
      <c r="AS1238" s="17"/>
    </row>
    <row r="1239" spans="1:45" ht="15" customHeight="1" x14ac:dyDescent="0.15">
      <c r="A1239" s="13">
        <v>1238</v>
      </c>
      <c r="B1239" s="69" t="s">
        <v>3333</v>
      </c>
      <c r="C1239" s="67" t="s">
        <v>35</v>
      </c>
      <c r="D1239" s="67" t="s">
        <v>36</v>
      </c>
      <c r="E1239" s="67" t="s">
        <v>36</v>
      </c>
      <c r="F1239" s="67" t="s">
        <v>36</v>
      </c>
      <c r="G1239" s="67" t="s">
        <v>37</v>
      </c>
      <c r="H1239" s="67" t="s">
        <v>42</v>
      </c>
      <c r="I1239" s="67" t="s">
        <v>67</v>
      </c>
      <c r="J1239" s="67" t="s">
        <v>41</v>
      </c>
      <c r="K1239" s="67" t="s">
        <v>120</v>
      </c>
      <c r="L1239" s="67" t="s">
        <v>43</v>
      </c>
      <c r="M1239" s="67" t="s">
        <v>42</v>
      </c>
      <c r="N1239" s="67" t="s">
        <v>87</v>
      </c>
      <c r="O1239" s="67" t="s">
        <v>45</v>
      </c>
      <c r="P1239" s="17" t="s">
        <v>137</v>
      </c>
      <c r="Q1239" s="17" t="s">
        <v>3438</v>
      </c>
      <c r="R1239" s="17" t="s">
        <v>304</v>
      </c>
      <c r="S1239" s="17" t="s">
        <v>57</v>
      </c>
      <c r="T1239" s="17" t="s">
        <v>4520</v>
      </c>
      <c r="U1239" s="17" t="s">
        <v>3814</v>
      </c>
      <c r="V1239" s="17" t="s">
        <v>327</v>
      </c>
      <c r="W1239" s="17" t="s">
        <v>4157</v>
      </c>
      <c r="X1239" s="17" t="s">
        <v>3657</v>
      </c>
      <c r="Y1239" s="17" t="s">
        <v>4249</v>
      </c>
      <c r="Z1239" s="17" t="s">
        <v>53</v>
      </c>
      <c r="AA1239" s="17" t="s">
        <v>76</v>
      </c>
      <c r="AB1239" s="17" t="s">
        <v>55</v>
      </c>
      <c r="AC1239" s="17" t="s">
        <v>56</v>
      </c>
      <c r="AD1239" s="17" t="s">
        <v>56</v>
      </c>
      <c r="AE1239" s="17"/>
      <c r="AF1239" s="17"/>
      <c r="AG1239" s="17" t="s">
        <v>144</v>
      </c>
      <c r="AH1239" s="17" t="s">
        <v>145</v>
      </c>
      <c r="AI1239" s="17" t="s">
        <v>146</v>
      </c>
      <c r="AJ1239" s="17" t="s">
        <v>147</v>
      </c>
      <c r="AK1239" s="17" t="s">
        <v>308</v>
      </c>
      <c r="AL1239" s="17" t="s">
        <v>4640</v>
      </c>
      <c r="AM1239" s="17" t="s">
        <v>493</v>
      </c>
      <c r="AN1239" s="17" t="s">
        <v>798</v>
      </c>
      <c r="AO1239" s="17" t="s">
        <v>64</v>
      </c>
      <c r="AP1239" s="17" t="s">
        <v>1859</v>
      </c>
      <c r="AQ1239" s="17"/>
      <c r="AR1239" s="17"/>
      <c r="AS1239" s="17"/>
    </row>
    <row r="1240" spans="1:45" ht="15" customHeight="1" x14ac:dyDescent="0.15">
      <c r="A1240" s="13">
        <v>1239</v>
      </c>
      <c r="B1240" s="69" t="s">
        <v>5373</v>
      </c>
      <c r="C1240" s="67" t="s">
        <v>35</v>
      </c>
      <c r="D1240" s="67" t="s">
        <v>36</v>
      </c>
      <c r="E1240" s="67" t="s">
        <v>36</v>
      </c>
      <c r="F1240" s="67" t="s">
        <v>36</v>
      </c>
      <c r="G1240" s="67" t="s">
        <v>37</v>
      </c>
      <c r="H1240" s="67" t="s">
        <v>42</v>
      </c>
      <c r="I1240" s="67" t="s">
        <v>67</v>
      </c>
      <c r="J1240" s="67" t="s">
        <v>41</v>
      </c>
      <c r="K1240" s="67" t="s">
        <v>120</v>
      </c>
      <c r="L1240" s="67" t="s">
        <v>43</v>
      </c>
      <c r="M1240" s="67" t="s">
        <v>42</v>
      </c>
      <c r="N1240" s="67" t="s">
        <v>87</v>
      </c>
      <c r="O1240" s="67" t="s">
        <v>45</v>
      </c>
      <c r="P1240" s="17" t="s">
        <v>137</v>
      </c>
      <c r="Q1240" s="17" t="s">
        <v>3438</v>
      </c>
      <c r="R1240" s="17" t="s">
        <v>304</v>
      </c>
      <c r="S1240" s="17" t="s">
        <v>57</v>
      </c>
      <c r="T1240" s="17" t="s">
        <v>4520</v>
      </c>
      <c r="U1240" s="17" t="s">
        <v>3814</v>
      </c>
      <c r="V1240" s="17" t="s">
        <v>327</v>
      </c>
      <c r="W1240" s="17" t="s">
        <v>4157</v>
      </c>
      <c r="X1240" s="17" t="s">
        <v>5008</v>
      </c>
      <c r="Y1240" s="17" t="s">
        <v>4249</v>
      </c>
      <c r="Z1240" s="17" t="s">
        <v>53</v>
      </c>
      <c r="AA1240" s="17" t="s">
        <v>76</v>
      </c>
      <c r="AB1240" s="17" t="s">
        <v>55</v>
      </c>
      <c r="AC1240" s="17" t="s">
        <v>56</v>
      </c>
      <c r="AD1240" s="17" t="s">
        <v>56</v>
      </c>
      <c r="AE1240" s="17"/>
      <c r="AF1240" s="17"/>
      <c r="AG1240" s="17" t="s">
        <v>144</v>
      </c>
      <c r="AH1240" s="17" t="s">
        <v>145</v>
      </c>
      <c r="AI1240" s="17" t="s">
        <v>146</v>
      </c>
      <c r="AJ1240" s="17" t="s">
        <v>147</v>
      </c>
      <c r="AK1240" s="17" t="s">
        <v>308</v>
      </c>
      <c r="AL1240" s="17" t="s">
        <v>4640</v>
      </c>
      <c r="AM1240" s="17" t="s">
        <v>493</v>
      </c>
      <c r="AN1240" s="17" t="s">
        <v>798</v>
      </c>
      <c r="AO1240" s="17" t="s">
        <v>64</v>
      </c>
      <c r="AP1240" s="17" t="s">
        <v>1859</v>
      </c>
      <c r="AQ1240" s="17"/>
      <c r="AR1240" s="17"/>
      <c r="AS1240" s="17"/>
    </row>
    <row r="1241" spans="1:45" ht="15" customHeight="1" x14ac:dyDescent="0.15">
      <c r="A1241" s="13">
        <v>1240</v>
      </c>
      <c r="B1241" s="69" t="s">
        <v>2156</v>
      </c>
      <c r="C1241" s="67" t="s">
        <v>35</v>
      </c>
      <c r="D1241" s="67" t="s">
        <v>36</v>
      </c>
      <c r="E1241" s="67" t="s">
        <v>36</v>
      </c>
      <c r="F1241" s="67" t="s">
        <v>36</v>
      </c>
      <c r="G1241" s="67" t="s">
        <v>39</v>
      </c>
      <c r="H1241" s="67" t="s">
        <v>43</v>
      </c>
      <c r="I1241" s="67" t="s">
        <v>40</v>
      </c>
      <c r="J1241" s="67" t="s">
        <v>40</v>
      </c>
      <c r="K1241" s="67" t="s">
        <v>38</v>
      </c>
      <c r="L1241" s="67" t="s">
        <v>43</v>
      </c>
      <c r="M1241" s="67" t="s">
        <v>43</v>
      </c>
      <c r="N1241" s="67" t="s">
        <v>44</v>
      </c>
      <c r="O1241" s="67"/>
      <c r="P1241" s="17" t="s">
        <v>3344</v>
      </c>
      <c r="Q1241" s="17" t="s">
        <v>51</v>
      </c>
      <c r="R1241" s="17" t="s">
        <v>1574</v>
      </c>
      <c r="S1241" s="17" t="s">
        <v>61</v>
      </c>
      <c r="T1241" s="17" t="s">
        <v>62</v>
      </c>
      <c r="U1241" s="17" t="s">
        <v>1575</v>
      </c>
      <c r="V1241" s="17" t="s">
        <v>847</v>
      </c>
      <c r="W1241" s="17" t="s">
        <v>4157</v>
      </c>
      <c r="X1241" s="17" t="s">
        <v>3658</v>
      </c>
      <c r="Y1241" s="17" t="s">
        <v>4258</v>
      </c>
      <c r="Z1241" s="17" t="s">
        <v>53</v>
      </c>
      <c r="AA1241" s="17" t="s">
        <v>76</v>
      </c>
      <c r="AB1241" s="17" t="s">
        <v>3962</v>
      </c>
      <c r="AC1241" s="17" t="s">
        <v>56</v>
      </c>
      <c r="AD1241" s="17" t="s">
        <v>36</v>
      </c>
      <c r="AE1241" s="17"/>
      <c r="AF1241" s="17"/>
      <c r="AG1241" s="17" t="s">
        <v>761</v>
      </c>
      <c r="AH1241" s="17" t="s">
        <v>762</v>
      </c>
      <c r="AI1241" s="17" t="s">
        <v>121</v>
      </c>
      <c r="AJ1241" s="17" t="s">
        <v>763</v>
      </c>
      <c r="AK1241" s="17" t="s">
        <v>3269</v>
      </c>
      <c r="AL1241" s="17" t="s">
        <v>121</v>
      </c>
      <c r="AM1241" s="17" t="s">
        <v>79</v>
      </c>
      <c r="AN1241" s="17" t="s">
        <v>1304</v>
      </c>
      <c r="AO1241" s="17" t="s">
        <v>766</v>
      </c>
      <c r="AP1241" s="17" t="s">
        <v>161</v>
      </c>
      <c r="AQ1241" s="17"/>
      <c r="AR1241" s="17"/>
      <c r="AS1241" s="17"/>
    </row>
    <row r="1242" spans="1:45" ht="15" customHeight="1" x14ac:dyDescent="0.15">
      <c r="A1242" s="13">
        <v>1241</v>
      </c>
      <c r="B1242" s="69" t="s">
        <v>4081</v>
      </c>
      <c r="C1242" s="67" t="s">
        <v>35</v>
      </c>
      <c r="D1242" s="67" t="s">
        <v>36</v>
      </c>
      <c r="E1242" s="67" t="s">
        <v>36</v>
      </c>
      <c r="F1242" s="67" t="s">
        <v>36</v>
      </c>
      <c r="G1242" s="67" t="s">
        <v>39</v>
      </c>
      <c r="H1242" s="67" t="s">
        <v>43</v>
      </c>
      <c r="I1242" s="67" t="s">
        <v>40</v>
      </c>
      <c r="J1242" s="67" t="s">
        <v>40</v>
      </c>
      <c r="K1242" s="67" t="s">
        <v>38</v>
      </c>
      <c r="L1242" s="67" t="s">
        <v>43</v>
      </c>
      <c r="M1242" s="67" t="s">
        <v>43</v>
      </c>
      <c r="N1242" s="67" t="s">
        <v>44</v>
      </c>
      <c r="O1242" s="67"/>
      <c r="P1242" s="17" t="s">
        <v>3344</v>
      </c>
      <c r="Q1242" s="17" t="s">
        <v>51</v>
      </c>
      <c r="R1242" s="17" t="s">
        <v>1574</v>
      </c>
      <c r="S1242" s="17" t="s">
        <v>61</v>
      </c>
      <c r="T1242" s="17" t="s">
        <v>62</v>
      </c>
      <c r="U1242" s="17" t="s">
        <v>1575</v>
      </c>
      <c r="V1242" s="17" t="s">
        <v>847</v>
      </c>
      <c r="W1242" s="17" t="s">
        <v>4159</v>
      </c>
      <c r="X1242" s="17"/>
      <c r="Y1242" s="17" t="s">
        <v>4258</v>
      </c>
      <c r="Z1242" s="17" t="s">
        <v>53</v>
      </c>
      <c r="AA1242" s="17" t="s">
        <v>76</v>
      </c>
      <c r="AB1242" s="17" t="s">
        <v>3962</v>
      </c>
      <c r="AC1242" s="17" t="s">
        <v>56</v>
      </c>
      <c r="AD1242" s="17" t="s">
        <v>36</v>
      </c>
      <c r="AE1242" s="17" t="s">
        <v>4005</v>
      </c>
      <c r="AF1242" s="17"/>
      <c r="AG1242" s="17" t="s">
        <v>761</v>
      </c>
      <c r="AH1242" s="17" t="s">
        <v>762</v>
      </c>
      <c r="AI1242" s="17" t="s">
        <v>121</v>
      </c>
      <c r="AJ1242" s="17" t="s">
        <v>763</v>
      </c>
      <c r="AK1242" s="17" t="s">
        <v>3269</v>
      </c>
      <c r="AL1242" s="17" t="s">
        <v>121</v>
      </c>
      <c r="AM1242" s="17" t="s">
        <v>79</v>
      </c>
      <c r="AN1242" s="17" t="s">
        <v>1304</v>
      </c>
      <c r="AO1242" s="17" t="s">
        <v>766</v>
      </c>
      <c r="AP1242" s="17" t="s">
        <v>161</v>
      </c>
      <c r="AQ1242" s="17"/>
      <c r="AR1242" s="17"/>
      <c r="AS1242" s="17"/>
    </row>
    <row r="1243" spans="1:45" ht="15" customHeight="1" x14ac:dyDescent="0.15">
      <c r="A1243" s="13">
        <v>1242</v>
      </c>
      <c r="B1243" s="69" t="s">
        <v>3252</v>
      </c>
      <c r="C1243" s="67" t="s">
        <v>35</v>
      </c>
      <c r="D1243" s="67" t="s">
        <v>36</v>
      </c>
      <c r="E1243" s="67" t="s">
        <v>36</v>
      </c>
      <c r="F1243" s="67" t="s">
        <v>56</v>
      </c>
      <c r="G1243" s="67" t="s">
        <v>136</v>
      </c>
      <c r="H1243" s="67" t="s">
        <v>200</v>
      </c>
      <c r="I1243" s="67" t="s">
        <v>68</v>
      </c>
      <c r="J1243" s="67" t="s">
        <v>43</v>
      </c>
      <c r="K1243" s="67" t="s">
        <v>136</v>
      </c>
      <c r="L1243" s="67" t="s">
        <v>136</v>
      </c>
      <c r="M1243" s="67" t="s">
        <v>42</v>
      </c>
      <c r="N1243" s="67" t="s">
        <v>41</v>
      </c>
      <c r="O1243" s="67"/>
      <c r="P1243" s="67" t="s">
        <v>4750</v>
      </c>
      <c r="Q1243" s="67" t="s">
        <v>330</v>
      </c>
      <c r="R1243" s="67" t="s">
        <v>331</v>
      </c>
      <c r="S1243" s="67" t="s">
        <v>332</v>
      </c>
      <c r="T1243" s="67" t="s">
        <v>333</v>
      </c>
      <c r="U1243" s="67" t="s">
        <v>171</v>
      </c>
      <c r="V1243" s="67" t="s">
        <v>334</v>
      </c>
      <c r="W1243" s="67"/>
      <c r="X1243" s="67" t="s">
        <v>3659</v>
      </c>
      <c r="Y1243" s="67" t="s">
        <v>4255</v>
      </c>
      <c r="Z1243" s="67" t="s">
        <v>53</v>
      </c>
      <c r="AA1243" s="67" t="s">
        <v>76</v>
      </c>
      <c r="AB1243" s="67" t="s">
        <v>55</v>
      </c>
      <c r="AC1243" s="67" t="s">
        <v>56</v>
      </c>
      <c r="AD1243" s="67" t="s">
        <v>36</v>
      </c>
      <c r="AE1243" s="67"/>
      <c r="AF1243" s="67"/>
      <c r="AG1243" s="67" t="s">
        <v>461</v>
      </c>
      <c r="AH1243" s="67" t="s">
        <v>394</v>
      </c>
      <c r="AI1243" s="67" t="s">
        <v>2287</v>
      </c>
      <c r="AJ1243" s="67" t="s">
        <v>461</v>
      </c>
      <c r="AK1243" s="67" t="s">
        <v>195</v>
      </c>
      <c r="AL1243" s="67" t="s">
        <v>261</v>
      </c>
      <c r="AM1243" s="67" t="s">
        <v>527</v>
      </c>
      <c r="AN1243" s="67" t="s">
        <v>473</v>
      </c>
      <c r="AO1243" s="67" t="s">
        <v>336</v>
      </c>
      <c r="AP1243" s="67" t="s">
        <v>816</v>
      </c>
      <c r="AQ1243" s="17">
        <v>0</v>
      </c>
      <c r="AR1243" s="17">
        <v>0</v>
      </c>
      <c r="AS1243" s="17"/>
    </row>
    <row r="1244" spans="1:45" ht="15" customHeight="1" x14ac:dyDescent="0.15">
      <c r="A1244" s="13">
        <v>1243</v>
      </c>
      <c r="B1244" s="69" t="s">
        <v>5254</v>
      </c>
      <c r="C1244" s="67" t="s">
        <v>35</v>
      </c>
      <c r="D1244" s="67" t="s">
        <v>36</v>
      </c>
      <c r="E1244" s="67" t="s">
        <v>36</v>
      </c>
      <c r="F1244" s="67" t="s">
        <v>56</v>
      </c>
      <c r="G1244" s="67" t="s">
        <v>136</v>
      </c>
      <c r="H1244" s="67" t="s">
        <v>200</v>
      </c>
      <c r="I1244" s="67" t="s">
        <v>68</v>
      </c>
      <c r="J1244" s="67" t="s">
        <v>43</v>
      </c>
      <c r="K1244" s="67" t="s">
        <v>136</v>
      </c>
      <c r="L1244" s="67" t="s">
        <v>136</v>
      </c>
      <c r="M1244" s="67" t="s">
        <v>42</v>
      </c>
      <c r="N1244" s="67" t="s">
        <v>41</v>
      </c>
      <c r="O1244" s="67"/>
      <c r="P1244" s="17" t="s">
        <v>4750</v>
      </c>
      <c r="Q1244" s="17" t="s">
        <v>330</v>
      </c>
      <c r="R1244" s="17" t="s">
        <v>331</v>
      </c>
      <c r="S1244" s="17" t="s">
        <v>332</v>
      </c>
      <c r="T1244" s="17" t="s">
        <v>333</v>
      </c>
      <c r="U1244" s="17" t="s">
        <v>171</v>
      </c>
      <c r="V1244" s="17" t="s">
        <v>334</v>
      </c>
      <c r="W1244" s="17" t="s">
        <v>4159</v>
      </c>
      <c r="X1244" s="17"/>
      <c r="Y1244" s="17" t="s">
        <v>4255</v>
      </c>
      <c r="Z1244" s="17" t="s">
        <v>53</v>
      </c>
      <c r="AA1244" s="17" t="s">
        <v>76</v>
      </c>
      <c r="AB1244" s="17" t="s">
        <v>55</v>
      </c>
      <c r="AC1244" s="17" t="s">
        <v>56</v>
      </c>
      <c r="AD1244" s="17" t="s">
        <v>36</v>
      </c>
      <c r="AE1244" s="17" t="s">
        <v>4005</v>
      </c>
      <c r="AF1244" s="17"/>
      <c r="AG1244" s="17" t="s">
        <v>461</v>
      </c>
      <c r="AH1244" s="17" t="s">
        <v>394</v>
      </c>
      <c r="AI1244" s="17" t="s">
        <v>2287</v>
      </c>
      <c r="AJ1244" s="17" t="s">
        <v>461</v>
      </c>
      <c r="AK1244" s="17" t="s">
        <v>195</v>
      </c>
      <c r="AL1244" s="17" t="s">
        <v>261</v>
      </c>
      <c r="AM1244" s="17" t="s">
        <v>527</v>
      </c>
      <c r="AN1244" s="17" t="s">
        <v>473</v>
      </c>
      <c r="AO1244" s="17" t="s">
        <v>336</v>
      </c>
      <c r="AP1244" s="17" t="s">
        <v>816</v>
      </c>
      <c r="AQ1244" s="17"/>
      <c r="AR1244" s="17"/>
      <c r="AS1244" s="17"/>
    </row>
    <row r="1245" spans="1:45" ht="15" customHeight="1" x14ac:dyDescent="0.15">
      <c r="A1245" s="13">
        <v>1244</v>
      </c>
      <c r="B1245" s="69" t="s">
        <v>4082</v>
      </c>
      <c r="C1245" s="67" t="s">
        <v>35</v>
      </c>
      <c r="D1245" s="67" t="s">
        <v>36</v>
      </c>
      <c r="E1245" s="67" t="s">
        <v>36</v>
      </c>
      <c r="F1245" s="67" t="s">
        <v>56</v>
      </c>
      <c r="G1245" s="67" t="s">
        <v>136</v>
      </c>
      <c r="H1245" s="67" t="s">
        <v>200</v>
      </c>
      <c r="I1245" s="67" t="s">
        <v>68</v>
      </c>
      <c r="J1245" s="67" t="s">
        <v>43</v>
      </c>
      <c r="K1245" s="67" t="s">
        <v>136</v>
      </c>
      <c r="L1245" s="67" t="s">
        <v>136</v>
      </c>
      <c r="M1245" s="67" t="s">
        <v>42</v>
      </c>
      <c r="N1245" s="67" t="s">
        <v>41</v>
      </c>
      <c r="O1245" s="67"/>
      <c r="P1245" s="17" t="s">
        <v>4750</v>
      </c>
      <c r="Q1245" s="17" t="s">
        <v>330</v>
      </c>
      <c r="R1245" s="17" t="s">
        <v>331</v>
      </c>
      <c r="S1245" s="17" t="s">
        <v>332</v>
      </c>
      <c r="T1245" s="17" t="s">
        <v>333</v>
      </c>
      <c r="U1245" s="17" t="s">
        <v>171</v>
      </c>
      <c r="V1245" s="17" t="s">
        <v>334</v>
      </c>
      <c r="W1245" s="17" t="s">
        <v>4159</v>
      </c>
      <c r="X1245" s="17"/>
      <c r="Y1245" s="17" t="s">
        <v>4255</v>
      </c>
      <c r="Z1245" s="17" t="s">
        <v>53</v>
      </c>
      <c r="AA1245" s="17" t="s">
        <v>76</v>
      </c>
      <c r="AB1245" s="17" t="s">
        <v>55</v>
      </c>
      <c r="AC1245" s="17" t="s">
        <v>56</v>
      </c>
      <c r="AD1245" s="17" t="s">
        <v>36</v>
      </c>
      <c r="AE1245" s="17" t="s">
        <v>4005</v>
      </c>
      <c r="AF1245" s="17"/>
      <c r="AG1245" s="17" t="s">
        <v>461</v>
      </c>
      <c r="AH1245" s="17" t="s">
        <v>394</v>
      </c>
      <c r="AI1245" s="17" t="s">
        <v>2287</v>
      </c>
      <c r="AJ1245" s="17" t="s">
        <v>461</v>
      </c>
      <c r="AK1245" s="17" t="s">
        <v>195</v>
      </c>
      <c r="AL1245" s="17" t="s">
        <v>261</v>
      </c>
      <c r="AM1245" s="17" t="s">
        <v>527</v>
      </c>
      <c r="AN1245" s="17" t="s">
        <v>473</v>
      </c>
      <c r="AO1245" s="17" t="s">
        <v>336</v>
      </c>
      <c r="AP1245" s="17" t="s">
        <v>816</v>
      </c>
      <c r="AQ1245" s="17"/>
      <c r="AR1245" s="17"/>
      <c r="AS1245" s="17"/>
    </row>
    <row r="1246" spans="1:45" ht="15" customHeight="1" x14ac:dyDescent="0.15">
      <c r="A1246" s="13">
        <v>1245</v>
      </c>
      <c r="B1246" s="69" t="s">
        <v>1001</v>
      </c>
      <c r="C1246" s="67" t="s">
        <v>35</v>
      </c>
      <c r="D1246" s="67" t="s">
        <v>36</v>
      </c>
      <c r="E1246" s="67" t="s">
        <v>36</v>
      </c>
      <c r="F1246" s="67" t="s">
        <v>66</v>
      </c>
      <c r="G1246" s="67" t="s">
        <v>40</v>
      </c>
      <c r="H1246" s="67" t="s">
        <v>39</v>
      </c>
      <c r="I1246" s="67" t="s">
        <v>44</v>
      </c>
      <c r="J1246" s="67" t="s">
        <v>88</v>
      </c>
      <c r="K1246" s="67" t="s">
        <v>42</v>
      </c>
      <c r="L1246" s="67" t="s">
        <v>200</v>
      </c>
      <c r="M1246" s="67" t="s">
        <v>43</v>
      </c>
      <c r="N1246" s="67" t="s">
        <v>43</v>
      </c>
      <c r="O1246" s="67" t="s">
        <v>45</v>
      </c>
      <c r="P1246" s="67" t="s">
        <v>4656</v>
      </c>
      <c r="Q1246" s="67" t="s">
        <v>3269</v>
      </c>
      <c r="R1246" s="67" t="s">
        <v>780</v>
      </c>
      <c r="S1246" s="67" t="s">
        <v>79</v>
      </c>
      <c r="T1246" s="67" t="s">
        <v>110</v>
      </c>
      <c r="U1246" s="67" t="s">
        <v>291</v>
      </c>
      <c r="V1246" s="67" t="s">
        <v>782</v>
      </c>
      <c r="W1246" s="67"/>
      <c r="X1246" s="67"/>
      <c r="Y1246" s="67" t="s">
        <v>4270</v>
      </c>
      <c r="Z1246" s="67" t="s">
        <v>75</v>
      </c>
      <c r="AA1246" s="67" t="s">
        <v>54</v>
      </c>
      <c r="AB1246" s="67" t="s">
        <v>3962</v>
      </c>
      <c r="AC1246" s="67" t="s">
        <v>56</v>
      </c>
      <c r="AD1246" s="67" t="s">
        <v>56</v>
      </c>
      <c r="AE1246" s="67"/>
      <c r="AF1246" s="67"/>
      <c r="AG1246" s="67" t="s">
        <v>115</v>
      </c>
      <c r="AH1246" s="67" t="s">
        <v>116</v>
      </c>
      <c r="AI1246" s="67" t="s">
        <v>114</v>
      </c>
      <c r="AJ1246" s="67" t="s">
        <v>344</v>
      </c>
      <c r="AK1246" s="67" t="s">
        <v>193</v>
      </c>
      <c r="AL1246" s="67" t="s">
        <v>1002</v>
      </c>
      <c r="AM1246" s="67" t="s">
        <v>1003</v>
      </c>
      <c r="AN1246" s="67" t="s">
        <v>1004</v>
      </c>
      <c r="AO1246" s="67" t="s">
        <v>161</v>
      </c>
      <c r="AP1246" s="67" t="s">
        <v>3044</v>
      </c>
      <c r="AQ1246" s="17"/>
      <c r="AR1246" s="17"/>
      <c r="AS1246" s="17"/>
    </row>
    <row r="1247" spans="1:45" ht="15" customHeight="1" x14ac:dyDescent="0.15">
      <c r="A1247" s="13">
        <v>1246</v>
      </c>
      <c r="B1247" s="69" t="s">
        <v>3396</v>
      </c>
      <c r="C1247" s="67" t="s">
        <v>35</v>
      </c>
      <c r="D1247" s="67" t="s">
        <v>36</v>
      </c>
      <c r="E1247" s="67" t="s">
        <v>36</v>
      </c>
      <c r="F1247" s="67" t="s">
        <v>66</v>
      </c>
      <c r="G1247" s="67" t="s">
        <v>40</v>
      </c>
      <c r="H1247" s="67" t="s">
        <v>39</v>
      </c>
      <c r="I1247" s="67" t="s">
        <v>44</v>
      </c>
      <c r="J1247" s="67" t="s">
        <v>88</v>
      </c>
      <c r="K1247" s="67" t="s">
        <v>42</v>
      </c>
      <c r="L1247" s="67" t="s">
        <v>200</v>
      </c>
      <c r="M1247" s="67" t="s">
        <v>43</v>
      </c>
      <c r="N1247" s="67" t="s">
        <v>43</v>
      </c>
      <c r="O1247" s="67" t="s">
        <v>45</v>
      </c>
      <c r="P1247" s="17" t="s">
        <v>4656</v>
      </c>
      <c r="Q1247" s="17" t="s">
        <v>3269</v>
      </c>
      <c r="R1247" s="17" t="s">
        <v>780</v>
      </c>
      <c r="S1247" s="17" t="s">
        <v>79</v>
      </c>
      <c r="T1247" s="17" t="s">
        <v>110</v>
      </c>
      <c r="U1247" s="17" t="s">
        <v>291</v>
      </c>
      <c r="V1247" s="17" t="s">
        <v>782</v>
      </c>
      <c r="W1247" s="17" t="s">
        <v>4159</v>
      </c>
      <c r="X1247" s="17"/>
      <c r="Y1247" s="17" t="s">
        <v>4270</v>
      </c>
      <c r="Z1247" s="17" t="s">
        <v>75</v>
      </c>
      <c r="AA1247" s="17" t="s">
        <v>54</v>
      </c>
      <c r="AB1247" s="17" t="s">
        <v>3962</v>
      </c>
      <c r="AC1247" s="17" t="s">
        <v>56</v>
      </c>
      <c r="AD1247" s="17" t="s">
        <v>56</v>
      </c>
      <c r="AE1247" s="17" t="s">
        <v>4005</v>
      </c>
      <c r="AF1247" s="17"/>
      <c r="AG1247" s="17" t="s">
        <v>115</v>
      </c>
      <c r="AH1247" s="17" t="s">
        <v>116</v>
      </c>
      <c r="AI1247" s="17" t="s">
        <v>114</v>
      </c>
      <c r="AJ1247" s="17" t="s">
        <v>344</v>
      </c>
      <c r="AK1247" s="17" t="s">
        <v>193</v>
      </c>
      <c r="AL1247" s="17" t="s">
        <v>1002</v>
      </c>
      <c r="AM1247" s="17" t="s">
        <v>1003</v>
      </c>
      <c r="AN1247" s="17" t="s">
        <v>1004</v>
      </c>
      <c r="AO1247" s="17" t="s">
        <v>161</v>
      </c>
      <c r="AP1247" s="17" t="s">
        <v>3044</v>
      </c>
      <c r="AQ1247" s="17"/>
      <c r="AR1247" s="17"/>
      <c r="AS1247" s="17"/>
    </row>
    <row r="1248" spans="1:45" ht="15" customHeight="1" x14ac:dyDescent="0.15">
      <c r="A1248" s="13">
        <v>1247</v>
      </c>
      <c r="B1248" s="69" t="s">
        <v>5216</v>
      </c>
      <c r="C1248" s="67" t="s">
        <v>35</v>
      </c>
      <c r="D1248" s="67" t="s">
        <v>36</v>
      </c>
      <c r="E1248" s="67" t="s">
        <v>36</v>
      </c>
      <c r="F1248" s="67" t="s">
        <v>36</v>
      </c>
      <c r="G1248" s="67" t="s">
        <v>40</v>
      </c>
      <c r="H1248" s="67" t="s">
        <v>43</v>
      </c>
      <c r="I1248" s="67" t="s">
        <v>67</v>
      </c>
      <c r="J1248" s="67" t="s">
        <v>39</v>
      </c>
      <c r="K1248" s="67" t="s">
        <v>41</v>
      </c>
      <c r="L1248" s="67" t="s">
        <v>88</v>
      </c>
      <c r="M1248" s="67" t="s">
        <v>136</v>
      </c>
      <c r="N1248" s="67" t="s">
        <v>136</v>
      </c>
      <c r="O1248" s="67">
        <v>0</v>
      </c>
      <c r="P1248" s="17" t="s">
        <v>115</v>
      </c>
      <c r="Q1248" s="17" t="s">
        <v>4872</v>
      </c>
      <c r="R1248" s="17" t="s">
        <v>5231</v>
      </c>
      <c r="S1248" s="17" t="s">
        <v>363</v>
      </c>
      <c r="T1248" s="17" t="s">
        <v>101</v>
      </c>
      <c r="U1248" s="17" t="s">
        <v>103</v>
      </c>
      <c r="V1248" s="17" t="s">
        <v>376</v>
      </c>
      <c r="W1248" s="17">
        <v>0</v>
      </c>
      <c r="X1248" s="17" t="s">
        <v>5232</v>
      </c>
      <c r="Y1248" s="17" t="s">
        <v>4255</v>
      </c>
      <c r="Z1248" s="17" t="s">
        <v>249</v>
      </c>
      <c r="AA1248" s="17" t="s">
        <v>76</v>
      </c>
      <c r="AB1248" s="17" t="s">
        <v>55</v>
      </c>
      <c r="AC1248" s="17" t="s">
        <v>56</v>
      </c>
      <c r="AD1248" s="17" t="s">
        <v>56</v>
      </c>
      <c r="AE1248" s="17"/>
      <c r="AF1248" s="17"/>
      <c r="AG1248" s="17" t="s">
        <v>279</v>
      </c>
      <c r="AH1248" s="17" t="s">
        <v>3885</v>
      </c>
      <c r="AI1248" s="17" t="s">
        <v>361</v>
      </c>
      <c r="AJ1248" s="17" t="s">
        <v>1008</v>
      </c>
      <c r="AK1248" s="17" t="s">
        <v>393</v>
      </c>
      <c r="AL1248" s="17" t="s">
        <v>394</v>
      </c>
      <c r="AM1248" s="17" t="s">
        <v>832</v>
      </c>
      <c r="AN1248" s="17" t="s">
        <v>3689</v>
      </c>
      <c r="AO1248" s="17" t="s">
        <v>161</v>
      </c>
      <c r="AP1248" s="17">
        <v>0</v>
      </c>
      <c r="AQ1248" s="17">
        <v>0</v>
      </c>
      <c r="AR1248" s="17">
        <v>0</v>
      </c>
      <c r="AS1248" s="17"/>
    </row>
    <row r="1249" spans="1:45" ht="15" customHeight="1" x14ac:dyDescent="0.15">
      <c r="A1249" s="13">
        <v>1248</v>
      </c>
      <c r="B1249" s="69" t="s">
        <v>3253</v>
      </c>
      <c r="C1249" s="67" t="s">
        <v>35</v>
      </c>
      <c r="D1249" s="67" t="s">
        <v>36</v>
      </c>
      <c r="E1249" s="67" t="s">
        <v>36</v>
      </c>
      <c r="F1249" s="67" t="s">
        <v>36</v>
      </c>
      <c r="G1249" s="67" t="s">
        <v>40</v>
      </c>
      <c r="H1249" s="67" t="s">
        <v>67</v>
      </c>
      <c r="I1249" s="67" t="s">
        <v>42</v>
      </c>
      <c r="J1249" s="67" t="s">
        <v>43</v>
      </c>
      <c r="K1249" s="67" t="s">
        <v>43</v>
      </c>
      <c r="L1249" s="67" t="s">
        <v>39</v>
      </c>
      <c r="M1249" s="67" t="s">
        <v>136</v>
      </c>
      <c r="N1249" s="67" t="s">
        <v>88</v>
      </c>
      <c r="O1249" s="67" t="s">
        <v>45</v>
      </c>
      <c r="P1249" s="17" t="s">
        <v>79</v>
      </c>
      <c r="Q1249" s="17" t="s">
        <v>115</v>
      </c>
      <c r="R1249" s="17" t="s">
        <v>170</v>
      </c>
      <c r="S1249" s="17" t="s">
        <v>131</v>
      </c>
      <c r="T1249" s="17" t="s">
        <v>95</v>
      </c>
      <c r="U1249" s="17" t="s">
        <v>259</v>
      </c>
      <c r="V1249" s="17" t="s">
        <v>101</v>
      </c>
      <c r="W1249" s="17" t="s">
        <v>4164</v>
      </c>
      <c r="X1249" s="17" t="s">
        <v>3660</v>
      </c>
      <c r="Y1249" s="17" t="s">
        <v>4245</v>
      </c>
      <c r="Z1249" s="17" t="s">
        <v>249</v>
      </c>
      <c r="AA1249" s="17" t="s">
        <v>76</v>
      </c>
      <c r="AB1249" s="17" t="s">
        <v>3962</v>
      </c>
      <c r="AC1249" s="17" t="s">
        <v>56</v>
      </c>
      <c r="AD1249" s="17" t="s">
        <v>36</v>
      </c>
      <c r="AE1249" s="17" t="s">
        <v>4016</v>
      </c>
      <c r="AF1249" s="17"/>
      <c r="AG1249" s="17" t="s">
        <v>363</v>
      </c>
      <c r="AH1249" s="17" t="s">
        <v>101</v>
      </c>
      <c r="AI1249" s="17" t="s">
        <v>103</v>
      </c>
      <c r="AJ1249" s="17" t="s">
        <v>376</v>
      </c>
      <c r="AK1249" s="17" t="s">
        <v>1006</v>
      </c>
      <c r="AL1249" s="17" t="s">
        <v>1007</v>
      </c>
      <c r="AM1249" s="17" t="s">
        <v>361</v>
      </c>
      <c r="AN1249" s="17" t="s">
        <v>1008</v>
      </c>
      <c r="AO1249" s="17" t="s">
        <v>161</v>
      </c>
      <c r="AP1249" s="17" t="s">
        <v>418</v>
      </c>
      <c r="AQ1249" s="17"/>
      <c r="AR1249" s="17"/>
      <c r="AS1249" s="17"/>
    </row>
    <row r="1250" spans="1:45" ht="15" customHeight="1" x14ac:dyDescent="0.15">
      <c r="A1250" s="13">
        <v>1249</v>
      </c>
      <c r="B1250" s="69" t="s">
        <v>1005</v>
      </c>
      <c r="C1250" s="67" t="s">
        <v>35</v>
      </c>
      <c r="D1250" s="67" t="s">
        <v>36</v>
      </c>
      <c r="E1250" s="67" t="s">
        <v>36</v>
      </c>
      <c r="F1250" s="67" t="s">
        <v>36</v>
      </c>
      <c r="G1250" s="67" t="s">
        <v>40</v>
      </c>
      <c r="H1250" s="67" t="s">
        <v>67</v>
      </c>
      <c r="I1250" s="67" t="s">
        <v>42</v>
      </c>
      <c r="J1250" s="67" t="s">
        <v>43</v>
      </c>
      <c r="K1250" s="67" t="s">
        <v>43</v>
      </c>
      <c r="L1250" s="67" t="s">
        <v>39</v>
      </c>
      <c r="M1250" s="67" t="s">
        <v>136</v>
      </c>
      <c r="N1250" s="67" t="s">
        <v>88</v>
      </c>
      <c r="O1250" s="67" t="s">
        <v>45</v>
      </c>
      <c r="P1250" s="17" t="s">
        <v>79</v>
      </c>
      <c r="Q1250" s="17" t="s">
        <v>115</v>
      </c>
      <c r="R1250" s="17" t="s">
        <v>170</v>
      </c>
      <c r="S1250" s="17" t="s">
        <v>131</v>
      </c>
      <c r="T1250" s="17" t="s">
        <v>95</v>
      </c>
      <c r="U1250" s="17" t="s">
        <v>259</v>
      </c>
      <c r="V1250" s="17" t="s">
        <v>101</v>
      </c>
      <c r="W1250" s="17" t="s">
        <v>4157</v>
      </c>
      <c r="X1250" s="17" t="s">
        <v>3661</v>
      </c>
      <c r="Y1250" s="17" t="s">
        <v>4245</v>
      </c>
      <c r="Z1250" s="17" t="s">
        <v>249</v>
      </c>
      <c r="AA1250" s="17" t="s">
        <v>76</v>
      </c>
      <c r="AB1250" s="17" t="s">
        <v>3962</v>
      </c>
      <c r="AC1250" s="17" t="s">
        <v>56</v>
      </c>
      <c r="AD1250" s="17" t="s">
        <v>36</v>
      </c>
      <c r="AE1250" s="17" t="s">
        <v>4018</v>
      </c>
      <c r="AF1250" s="17"/>
      <c r="AG1250" s="17" t="s">
        <v>363</v>
      </c>
      <c r="AH1250" s="17" t="s">
        <v>101</v>
      </c>
      <c r="AI1250" s="17" t="s">
        <v>103</v>
      </c>
      <c r="AJ1250" s="17" t="s">
        <v>376</v>
      </c>
      <c r="AK1250" s="17" t="s">
        <v>1006</v>
      </c>
      <c r="AL1250" s="17" t="s">
        <v>1007</v>
      </c>
      <c r="AM1250" s="17" t="s">
        <v>361</v>
      </c>
      <c r="AN1250" s="17" t="s">
        <v>1008</v>
      </c>
      <c r="AO1250" s="17" t="s">
        <v>161</v>
      </c>
      <c r="AP1250" s="17" t="s">
        <v>418</v>
      </c>
      <c r="AQ1250" s="17"/>
      <c r="AR1250" s="17"/>
      <c r="AS1250" s="17"/>
    </row>
    <row r="1251" spans="1:45" ht="15" customHeight="1" x14ac:dyDescent="0.15">
      <c r="A1251" s="13">
        <v>1250</v>
      </c>
      <c r="B1251" s="69" t="s">
        <v>4836</v>
      </c>
      <c r="C1251" s="67" t="s">
        <v>35</v>
      </c>
      <c r="D1251" s="67" t="s">
        <v>36</v>
      </c>
      <c r="E1251" s="67" t="s">
        <v>36</v>
      </c>
      <c r="F1251" s="67" t="s">
        <v>36</v>
      </c>
      <c r="G1251" s="67" t="s">
        <v>40</v>
      </c>
      <c r="H1251" s="67" t="s">
        <v>67</v>
      </c>
      <c r="I1251" s="67" t="s">
        <v>42</v>
      </c>
      <c r="J1251" s="67" t="s">
        <v>43</v>
      </c>
      <c r="K1251" s="67" t="s">
        <v>43</v>
      </c>
      <c r="L1251" s="67" t="s">
        <v>39</v>
      </c>
      <c r="M1251" s="67" t="s">
        <v>136</v>
      </c>
      <c r="N1251" s="67" t="s">
        <v>88</v>
      </c>
      <c r="O1251" s="67" t="s">
        <v>45</v>
      </c>
      <c r="P1251" s="17" t="s">
        <v>79</v>
      </c>
      <c r="Q1251" s="17" t="s">
        <v>115</v>
      </c>
      <c r="R1251" s="17" t="s">
        <v>170</v>
      </c>
      <c r="S1251" s="17" t="s">
        <v>131</v>
      </c>
      <c r="T1251" s="17" t="s">
        <v>95</v>
      </c>
      <c r="U1251" s="17" t="s">
        <v>259</v>
      </c>
      <c r="V1251" s="17" t="s">
        <v>101</v>
      </c>
      <c r="W1251" s="17" t="s">
        <v>4157</v>
      </c>
      <c r="X1251" s="17" t="s">
        <v>3661</v>
      </c>
      <c r="Y1251" s="17" t="s">
        <v>4245</v>
      </c>
      <c r="Z1251" s="17" t="s">
        <v>249</v>
      </c>
      <c r="AA1251" s="17" t="s">
        <v>76</v>
      </c>
      <c r="AB1251" s="17" t="s">
        <v>3962</v>
      </c>
      <c r="AC1251" s="17" t="s">
        <v>56</v>
      </c>
      <c r="AD1251" s="17" t="s">
        <v>36</v>
      </c>
      <c r="AE1251" s="17" t="s">
        <v>4018</v>
      </c>
      <c r="AF1251" s="17"/>
      <c r="AG1251" s="17" t="s">
        <v>363</v>
      </c>
      <c r="AH1251" s="17" t="s">
        <v>101</v>
      </c>
      <c r="AI1251" s="17" t="s">
        <v>103</v>
      </c>
      <c r="AJ1251" s="17" t="s">
        <v>376</v>
      </c>
      <c r="AK1251" s="17" t="s">
        <v>1006</v>
      </c>
      <c r="AL1251" s="17" t="s">
        <v>1007</v>
      </c>
      <c r="AM1251" s="17" t="s">
        <v>361</v>
      </c>
      <c r="AN1251" s="17" t="s">
        <v>1008</v>
      </c>
      <c r="AO1251" s="17" t="s">
        <v>161</v>
      </c>
      <c r="AP1251" s="17" t="s">
        <v>418</v>
      </c>
      <c r="AQ1251" s="17"/>
      <c r="AR1251" s="17"/>
      <c r="AS1251" s="17"/>
    </row>
    <row r="1252" spans="1:45" ht="15" customHeight="1" x14ac:dyDescent="0.15">
      <c r="A1252" s="13">
        <v>1251</v>
      </c>
      <c r="B1252" s="69" t="s">
        <v>5255</v>
      </c>
      <c r="C1252" s="67" t="s">
        <v>35</v>
      </c>
      <c r="D1252" s="67" t="s">
        <v>36</v>
      </c>
      <c r="E1252" s="67" t="s">
        <v>36</v>
      </c>
      <c r="F1252" s="67" t="s">
        <v>36</v>
      </c>
      <c r="G1252" s="67" t="s">
        <v>40</v>
      </c>
      <c r="H1252" s="67" t="s">
        <v>67</v>
      </c>
      <c r="I1252" s="67" t="s">
        <v>42</v>
      </c>
      <c r="J1252" s="67" t="s">
        <v>43</v>
      </c>
      <c r="K1252" s="67" t="s">
        <v>43</v>
      </c>
      <c r="L1252" s="67" t="s">
        <v>39</v>
      </c>
      <c r="M1252" s="67" t="s">
        <v>136</v>
      </c>
      <c r="N1252" s="67" t="s">
        <v>88</v>
      </c>
      <c r="O1252" s="67" t="s">
        <v>45</v>
      </c>
      <c r="P1252" s="17" t="s">
        <v>79</v>
      </c>
      <c r="Q1252" s="17" t="s">
        <v>115</v>
      </c>
      <c r="R1252" s="17" t="s">
        <v>170</v>
      </c>
      <c r="S1252" s="17" t="s">
        <v>131</v>
      </c>
      <c r="T1252" s="17" t="s">
        <v>95</v>
      </c>
      <c r="U1252" s="17" t="s">
        <v>259</v>
      </c>
      <c r="V1252" s="17" t="s">
        <v>101</v>
      </c>
      <c r="W1252" s="17" t="s">
        <v>4157</v>
      </c>
      <c r="X1252" s="17" t="s">
        <v>5256</v>
      </c>
      <c r="Y1252" s="17" t="s">
        <v>4245</v>
      </c>
      <c r="Z1252" s="17" t="s">
        <v>249</v>
      </c>
      <c r="AA1252" s="17" t="s">
        <v>76</v>
      </c>
      <c r="AB1252" s="17" t="s">
        <v>3962</v>
      </c>
      <c r="AC1252" s="17" t="s">
        <v>56</v>
      </c>
      <c r="AD1252" s="17" t="s">
        <v>36</v>
      </c>
      <c r="AE1252" s="17" t="s">
        <v>4018</v>
      </c>
      <c r="AF1252" s="17"/>
      <c r="AG1252" s="17" t="s">
        <v>363</v>
      </c>
      <c r="AH1252" s="17" t="s">
        <v>101</v>
      </c>
      <c r="AI1252" s="17" t="s">
        <v>103</v>
      </c>
      <c r="AJ1252" s="17" t="s">
        <v>376</v>
      </c>
      <c r="AK1252" s="17" t="s">
        <v>1006</v>
      </c>
      <c r="AL1252" s="17" t="s">
        <v>1007</v>
      </c>
      <c r="AM1252" s="17" t="s">
        <v>361</v>
      </c>
      <c r="AN1252" s="17" t="s">
        <v>1008</v>
      </c>
      <c r="AO1252" s="17" t="s">
        <v>161</v>
      </c>
      <c r="AP1252" s="17" t="s">
        <v>418</v>
      </c>
      <c r="AQ1252" s="17"/>
      <c r="AR1252" s="17"/>
      <c r="AS1252" s="17"/>
    </row>
    <row r="1253" spans="1:45" ht="15" customHeight="1" x14ac:dyDescent="0.15">
      <c r="A1253" s="13">
        <v>1252</v>
      </c>
      <c r="B1253" s="69" t="s">
        <v>1009</v>
      </c>
      <c r="C1253" s="67" t="s">
        <v>35</v>
      </c>
      <c r="D1253" s="67" t="s">
        <v>36</v>
      </c>
      <c r="E1253" s="67" t="s">
        <v>56</v>
      </c>
      <c r="F1253" s="67" t="s">
        <v>56</v>
      </c>
      <c r="G1253" s="67" t="s">
        <v>40</v>
      </c>
      <c r="H1253" s="67" t="s">
        <v>43</v>
      </c>
      <c r="I1253" s="67" t="s">
        <v>44</v>
      </c>
      <c r="J1253" s="67" t="s">
        <v>40</v>
      </c>
      <c r="K1253" s="67" t="s">
        <v>41</v>
      </c>
      <c r="L1253" s="67" t="s">
        <v>40</v>
      </c>
      <c r="M1253" s="67" t="s">
        <v>136</v>
      </c>
      <c r="N1253" s="67" t="s">
        <v>44</v>
      </c>
      <c r="O1253" s="67"/>
      <c r="P1253" s="17" t="s">
        <v>1010</v>
      </c>
      <c r="Q1253" s="17" t="s">
        <v>351</v>
      </c>
      <c r="R1253" s="17" t="s">
        <v>1011</v>
      </c>
      <c r="S1253" s="17" t="s">
        <v>72</v>
      </c>
      <c r="T1253" s="17" t="s">
        <v>1012</v>
      </c>
      <c r="U1253" s="17" t="s">
        <v>1013</v>
      </c>
      <c r="V1253" s="17" t="s">
        <v>1014</v>
      </c>
      <c r="W1253" s="17" t="s">
        <v>4157</v>
      </c>
      <c r="X1253" s="17"/>
      <c r="Y1253" s="17" t="s">
        <v>4239</v>
      </c>
      <c r="Z1253" s="17" t="s">
        <v>53</v>
      </c>
      <c r="AA1253" s="17" t="s">
        <v>76</v>
      </c>
      <c r="AB1253" s="17" t="s">
        <v>126</v>
      </c>
      <c r="AC1253" s="17" t="s">
        <v>66</v>
      </c>
      <c r="AD1253" s="17" t="s">
        <v>56</v>
      </c>
      <c r="AE1253" s="17"/>
      <c r="AF1253" s="17"/>
      <c r="AG1253" s="17" t="s">
        <v>79</v>
      </c>
      <c r="AH1253" s="17" t="s">
        <v>3200</v>
      </c>
      <c r="AI1253" s="17" t="s">
        <v>1015</v>
      </c>
      <c r="AJ1253" s="17" t="s">
        <v>3269</v>
      </c>
      <c r="AK1253" s="17" t="s">
        <v>1016</v>
      </c>
      <c r="AL1253" s="17" t="s">
        <v>853</v>
      </c>
      <c r="AM1253" s="17" t="s">
        <v>79</v>
      </c>
      <c r="AN1253" s="17" t="s">
        <v>1017</v>
      </c>
      <c r="AO1253" s="17" t="s">
        <v>161</v>
      </c>
      <c r="AP1253" s="17" t="s">
        <v>2844</v>
      </c>
      <c r="AQ1253" s="17"/>
      <c r="AR1253" s="17"/>
      <c r="AS1253" s="17"/>
    </row>
    <row r="1254" spans="1:45" ht="15" customHeight="1" x14ac:dyDescent="0.15">
      <c r="A1254" s="13">
        <v>1253</v>
      </c>
      <c r="B1254" s="69" t="s">
        <v>5298</v>
      </c>
      <c r="C1254" s="67" t="s">
        <v>35</v>
      </c>
      <c r="D1254" s="67" t="s">
        <v>36</v>
      </c>
      <c r="E1254" s="67" t="s">
        <v>36</v>
      </c>
      <c r="F1254" s="67" t="s">
        <v>36</v>
      </c>
      <c r="G1254" s="67" t="s">
        <v>40</v>
      </c>
      <c r="H1254" s="67" t="s">
        <v>67</v>
      </c>
      <c r="I1254" s="67" t="s">
        <v>67</v>
      </c>
      <c r="J1254" s="67" t="s">
        <v>40</v>
      </c>
      <c r="K1254" s="67" t="s">
        <v>38</v>
      </c>
      <c r="L1254" s="67" t="s">
        <v>42</v>
      </c>
      <c r="M1254" s="67" t="s">
        <v>40</v>
      </c>
      <c r="N1254" s="67" t="s">
        <v>44</v>
      </c>
      <c r="O1254" s="67">
        <v>0</v>
      </c>
      <c r="P1254" s="17" t="s">
        <v>932</v>
      </c>
      <c r="Q1254" s="17" t="s">
        <v>724</v>
      </c>
      <c r="R1254" s="17" t="s">
        <v>379</v>
      </c>
      <c r="S1254" s="17" t="s">
        <v>934</v>
      </c>
      <c r="T1254" s="17" t="s">
        <v>3151</v>
      </c>
      <c r="U1254" s="17" t="s">
        <v>3022</v>
      </c>
      <c r="V1254" s="17" t="s">
        <v>1729</v>
      </c>
      <c r="W1254" s="17">
        <v>0</v>
      </c>
      <c r="X1254" s="17" t="s">
        <v>5299</v>
      </c>
      <c r="Y1254" s="17" t="s">
        <v>4263</v>
      </c>
      <c r="Z1254" s="17" t="s">
        <v>53</v>
      </c>
      <c r="AA1254" s="17" t="s">
        <v>76</v>
      </c>
      <c r="AB1254" s="17" t="s">
        <v>143</v>
      </c>
      <c r="AC1254" s="17" t="s">
        <v>36</v>
      </c>
      <c r="AD1254" s="17" t="s">
        <v>56</v>
      </c>
      <c r="AE1254" s="17"/>
      <c r="AF1254" s="17"/>
      <c r="AG1254" s="17" t="s">
        <v>72</v>
      </c>
      <c r="AH1254" s="17" t="s">
        <v>5300</v>
      </c>
      <c r="AI1254" s="17" t="s">
        <v>3022</v>
      </c>
      <c r="AJ1254" s="17" t="s">
        <v>4726</v>
      </c>
      <c r="AK1254" s="17" t="s">
        <v>77</v>
      </c>
      <c r="AL1254" s="17" t="s">
        <v>264</v>
      </c>
      <c r="AM1254" s="17" t="s">
        <v>768</v>
      </c>
      <c r="AN1254" s="17" t="s">
        <v>4169</v>
      </c>
      <c r="AO1254" s="17" t="s">
        <v>161</v>
      </c>
      <c r="AP1254" s="17">
        <v>0</v>
      </c>
      <c r="AQ1254" s="17">
        <v>0</v>
      </c>
      <c r="AR1254" s="17">
        <v>0</v>
      </c>
      <c r="AS1254" s="17"/>
    </row>
    <row r="1255" spans="1:45" ht="15" customHeight="1" x14ac:dyDescent="0.15">
      <c r="A1255" s="13">
        <v>1254</v>
      </c>
      <c r="B1255" s="69" t="s">
        <v>5023</v>
      </c>
      <c r="C1255" s="8" t="s">
        <v>35</v>
      </c>
      <c r="D1255" s="67" t="s">
        <v>36</v>
      </c>
      <c r="E1255" s="67" t="s">
        <v>36</v>
      </c>
      <c r="F1255" s="67" t="s">
        <v>56</v>
      </c>
      <c r="G1255" s="67" t="s">
        <v>39</v>
      </c>
      <c r="H1255" s="67" t="s">
        <v>88</v>
      </c>
      <c r="I1255" s="67" t="s">
        <v>43</v>
      </c>
      <c r="J1255" s="67" t="s">
        <v>38</v>
      </c>
      <c r="K1255" s="67" t="s">
        <v>88</v>
      </c>
      <c r="L1255" s="67" t="s">
        <v>88</v>
      </c>
      <c r="M1255" s="67" t="s">
        <v>41</v>
      </c>
      <c r="N1255" s="67" t="s">
        <v>120</v>
      </c>
      <c r="O1255" s="67">
        <v>0</v>
      </c>
      <c r="P1255" s="17" t="s">
        <v>580</v>
      </c>
      <c r="Q1255" s="17" t="s">
        <v>582</v>
      </c>
      <c r="R1255" s="17" t="s">
        <v>101</v>
      </c>
      <c r="S1255" s="17" t="s">
        <v>364</v>
      </c>
      <c r="T1255" s="17" t="s">
        <v>3308</v>
      </c>
      <c r="U1255" s="17" t="s">
        <v>361</v>
      </c>
      <c r="V1255" s="17" t="s">
        <v>2230</v>
      </c>
      <c r="W1255" s="17">
        <v>0</v>
      </c>
      <c r="X1255" s="17" t="s">
        <v>5034</v>
      </c>
      <c r="Y1255" s="17" t="s">
        <v>4245</v>
      </c>
      <c r="Z1255" s="17" t="s">
        <v>75</v>
      </c>
      <c r="AA1255" s="17" t="s">
        <v>76</v>
      </c>
      <c r="AB1255" s="17" t="s">
        <v>143</v>
      </c>
      <c r="AC1255" s="17" t="s">
        <v>56</v>
      </c>
      <c r="AD1255" s="17" t="s">
        <v>36</v>
      </c>
      <c r="AE1255" s="17"/>
      <c r="AF1255" s="17"/>
      <c r="AG1255" s="17" t="s">
        <v>3169</v>
      </c>
      <c r="AH1255" s="17" t="s">
        <v>737</v>
      </c>
      <c r="AI1255" s="17" t="s">
        <v>5035</v>
      </c>
      <c r="AJ1255" s="17" t="s">
        <v>5036</v>
      </c>
      <c r="AK1255" s="17" t="s">
        <v>922</v>
      </c>
      <c r="AL1255" s="17" t="s">
        <v>923</v>
      </c>
      <c r="AM1255" s="17" t="s">
        <v>3237</v>
      </c>
      <c r="AN1255" s="17" t="s">
        <v>3238</v>
      </c>
      <c r="AO1255" s="17" t="s">
        <v>766</v>
      </c>
      <c r="AP1255" s="17">
        <v>0</v>
      </c>
      <c r="AQ1255" s="17"/>
      <c r="AR1255" s="17"/>
      <c r="AS1255" s="17"/>
    </row>
    <row r="1256" spans="1:45" ht="15" customHeight="1" x14ac:dyDescent="0.15">
      <c r="A1256" s="13">
        <v>1255</v>
      </c>
      <c r="B1256" s="69" t="s">
        <v>4863</v>
      </c>
      <c r="C1256" s="67" t="s">
        <v>35</v>
      </c>
      <c r="D1256" s="67" t="s">
        <v>56</v>
      </c>
      <c r="E1256" s="67" t="s">
        <v>36</v>
      </c>
      <c r="F1256" s="67" t="s">
        <v>36</v>
      </c>
      <c r="G1256" s="67" t="s">
        <v>37</v>
      </c>
      <c r="H1256" s="67" t="s">
        <v>200</v>
      </c>
      <c r="I1256" s="67" t="s">
        <v>43</v>
      </c>
      <c r="J1256" s="67" t="s">
        <v>136</v>
      </c>
      <c r="K1256" s="67" t="s">
        <v>88</v>
      </c>
      <c r="L1256" s="67" t="s">
        <v>42</v>
      </c>
      <c r="M1256" s="67" t="s">
        <v>43</v>
      </c>
      <c r="N1256" s="67" t="s">
        <v>200</v>
      </c>
      <c r="O1256" s="67">
        <v>0</v>
      </c>
      <c r="P1256" s="17" t="s">
        <v>57</v>
      </c>
      <c r="Q1256" s="17" t="s">
        <v>144</v>
      </c>
      <c r="R1256" s="17" t="s">
        <v>168</v>
      </c>
      <c r="S1256" s="17" t="s">
        <v>411</v>
      </c>
      <c r="T1256" s="17" t="s">
        <v>689</v>
      </c>
      <c r="U1256" s="17" t="s">
        <v>339</v>
      </c>
      <c r="V1256" s="17" t="s">
        <v>338</v>
      </c>
      <c r="W1256" s="17">
        <v>0</v>
      </c>
      <c r="X1256" s="17">
        <v>0</v>
      </c>
      <c r="Y1256" s="17" t="s">
        <v>4250</v>
      </c>
      <c r="Z1256" s="17" t="s">
        <v>53</v>
      </c>
      <c r="AA1256" s="17" t="s">
        <v>76</v>
      </c>
      <c r="AB1256" s="17" t="s">
        <v>55</v>
      </c>
      <c r="AC1256" s="17" t="s">
        <v>36</v>
      </c>
      <c r="AD1256" s="17" t="s">
        <v>56</v>
      </c>
      <c r="AE1256" s="17"/>
      <c r="AF1256" s="17"/>
      <c r="AG1256" s="17" t="s">
        <v>4872</v>
      </c>
      <c r="AH1256" s="17" t="s">
        <v>1266</v>
      </c>
      <c r="AI1256" s="17" t="s">
        <v>949</v>
      </c>
      <c r="AJ1256" s="17" t="s">
        <v>240</v>
      </c>
      <c r="AK1256" s="17" t="s">
        <v>101</v>
      </c>
      <c r="AL1256" s="17" t="s">
        <v>102</v>
      </c>
      <c r="AM1256" s="17" t="s">
        <v>1053</v>
      </c>
      <c r="AN1256" s="17" t="s">
        <v>3248</v>
      </c>
      <c r="AO1256" s="17" t="s">
        <v>64</v>
      </c>
      <c r="AP1256" s="17"/>
      <c r="AQ1256" s="17"/>
      <c r="AR1256" s="17"/>
      <c r="AS1256" s="17"/>
    </row>
    <row r="1257" spans="1:45" ht="15" customHeight="1" x14ac:dyDescent="0.15">
      <c r="A1257" s="13">
        <v>1256</v>
      </c>
      <c r="B1257" s="69" t="s">
        <v>3662</v>
      </c>
      <c r="C1257" s="67" t="s">
        <v>35</v>
      </c>
      <c r="D1257" s="67" t="s">
        <v>36</v>
      </c>
      <c r="E1257" s="67" t="s">
        <v>36</v>
      </c>
      <c r="F1257" s="67" t="s">
        <v>36</v>
      </c>
      <c r="G1257" s="67" t="s">
        <v>38</v>
      </c>
      <c r="H1257" s="67" t="s">
        <v>43</v>
      </c>
      <c r="I1257" s="67" t="s">
        <v>120</v>
      </c>
      <c r="J1257" s="67" t="s">
        <v>42</v>
      </c>
      <c r="K1257" s="67" t="s">
        <v>39</v>
      </c>
      <c r="L1257" s="67" t="s">
        <v>39</v>
      </c>
      <c r="M1257" s="67" t="s">
        <v>88</v>
      </c>
      <c r="N1257" s="67" t="s">
        <v>38</v>
      </c>
      <c r="O1257" s="67"/>
      <c r="P1257" s="17" t="s">
        <v>615</v>
      </c>
      <c r="Q1257" s="17" t="s">
        <v>410</v>
      </c>
      <c r="R1257" s="17" t="s">
        <v>617</v>
      </c>
      <c r="S1257" s="17" t="s">
        <v>415</v>
      </c>
      <c r="T1257" s="17" t="s">
        <v>772</v>
      </c>
      <c r="U1257" s="17" t="s">
        <v>363</v>
      </c>
      <c r="V1257" s="17" t="s">
        <v>773</v>
      </c>
      <c r="W1257" s="17" t="s">
        <v>4160</v>
      </c>
      <c r="X1257" s="17" t="s">
        <v>3663</v>
      </c>
      <c r="Y1257" s="17" t="s">
        <v>4248</v>
      </c>
      <c r="Z1257" s="17" t="s">
        <v>75</v>
      </c>
      <c r="AA1257" s="17" t="s">
        <v>76</v>
      </c>
      <c r="AB1257" s="17" t="s">
        <v>3962</v>
      </c>
      <c r="AC1257" s="17" t="s">
        <v>56</v>
      </c>
      <c r="AD1257" s="17" t="s">
        <v>56</v>
      </c>
      <c r="AE1257" s="17" t="s">
        <v>4053</v>
      </c>
      <c r="AF1257" s="17"/>
      <c r="AG1257" s="17" t="s">
        <v>260</v>
      </c>
      <c r="AH1257" s="17" t="s">
        <v>3256</v>
      </c>
      <c r="AI1257" s="17" t="s">
        <v>3664</v>
      </c>
      <c r="AJ1257" s="17" t="s">
        <v>364</v>
      </c>
      <c r="AK1257" s="17" t="s">
        <v>279</v>
      </c>
      <c r="AL1257" s="17" t="s">
        <v>3239</v>
      </c>
      <c r="AM1257" s="17" t="s">
        <v>3134</v>
      </c>
      <c r="AN1257" s="17" t="s">
        <v>260</v>
      </c>
      <c r="AO1257" s="17" t="s">
        <v>621</v>
      </c>
      <c r="AP1257" s="17" t="s">
        <v>1271</v>
      </c>
      <c r="AQ1257" s="17"/>
      <c r="AR1257" s="17"/>
      <c r="AS1257" s="17"/>
    </row>
    <row r="1258" spans="1:45" ht="15" customHeight="1" x14ac:dyDescent="0.15">
      <c r="A1258" s="13">
        <v>1257</v>
      </c>
      <c r="B1258" s="69" t="s">
        <v>5219</v>
      </c>
      <c r="C1258" s="67" t="s">
        <v>35</v>
      </c>
      <c r="D1258" s="67" t="s">
        <v>36</v>
      </c>
      <c r="E1258" s="67" t="s">
        <v>36</v>
      </c>
      <c r="F1258" s="67" t="s">
        <v>36</v>
      </c>
      <c r="G1258" s="67" t="s">
        <v>38</v>
      </c>
      <c r="H1258" s="67" t="s">
        <v>43</v>
      </c>
      <c r="I1258" s="67" t="s">
        <v>120</v>
      </c>
      <c r="J1258" s="67" t="s">
        <v>42</v>
      </c>
      <c r="K1258" s="67" t="s">
        <v>39</v>
      </c>
      <c r="L1258" s="67" t="s">
        <v>39</v>
      </c>
      <c r="M1258" s="67" t="s">
        <v>88</v>
      </c>
      <c r="N1258" s="67" t="s">
        <v>38</v>
      </c>
      <c r="O1258" s="67"/>
      <c r="P1258" s="17" t="s">
        <v>615</v>
      </c>
      <c r="Q1258" s="17" t="s">
        <v>410</v>
      </c>
      <c r="R1258" s="17" t="s">
        <v>617</v>
      </c>
      <c r="S1258" s="17" t="s">
        <v>415</v>
      </c>
      <c r="T1258" s="17" t="s">
        <v>772</v>
      </c>
      <c r="U1258" s="17" t="s">
        <v>363</v>
      </c>
      <c r="V1258" s="17" t="s">
        <v>773</v>
      </c>
      <c r="W1258" s="17" t="s">
        <v>4160</v>
      </c>
      <c r="X1258" s="17" t="s">
        <v>5235</v>
      </c>
      <c r="Y1258" s="17" t="s">
        <v>4248</v>
      </c>
      <c r="Z1258" s="17" t="s">
        <v>75</v>
      </c>
      <c r="AA1258" s="17" t="s">
        <v>76</v>
      </c>
      <c r="AB1258" s="17" t="s">
        <v>3962</v>
      </c>
      <c r="AC1258" s="17" t="s">
        <v>56</v>
      </c>
      <c r="AD1258" s="17" t="s">
        <v>56</v>
      </c>
      <c r="AE1258" s="17"/>
      <c r="AF1258" s="17"/>
      <c r="AG1258" s="17" t="s">
        <v>260</v>
      </c>
      <c r="AH1258" s="17" t="s">
        <v>3256</v>
      </c>
      <c r="AI1258" s="17" t="s">
        <v>3664</v>
      </c>
      <c r="AJ1258" s="17" t="s">
        <v>364</v>
      </c>
      <c r="AK1258" s="17" t="s">
        <v>279</v>
      </c>
      <c r="AL1258" s="17" t="s">
        <v>3239</v>
      </c>
      <c r="AM1258" s="17" t="s">
        <v>3134</v>
      </c>
      <c r="AN1258" s="17" t="s">
        <v>260</v>
      </c>
      <c r="AO1258" s="17" t="s">
        <v>621</v>
      </c>
      <c r="AP1258" s="17"/>
      <c r="AQ1258" s="17"/>
      <c r="AR1258" s="17"/>
      <c r="AS1258" s="17"/>
    </row>
    <row r="1259" spans="1:45" ht="15" customHeight="1" x14ac:dyDescent="0.15">
      <c r="A1259" s="13">
        <v>1258</v>
      </c>
      <c r="B1259" s="69" t="s">
        <v>4865</v>
      </c>
      <c r="C1259" s="67" t="s">
        <v>35</v>
      </c>
      <c r="D1259" s="67" t="s">
        <v>36</v>
      </c>
      <c r="E1259" s="67" t="s">
        <v>36</v>
      </c>
      <c r="F1259" s="67" t="s">
        <v>36</v>
      </c>
      <c r="G1259" s="67" t="s">
        <v>38</v>
      </c>
      <c r="H1259" s="67" t="s">
        <v>43</v>
      </c>
      <c r="I1259" s="67" t="s">
        <v>120</v>
      </c>
      <c r="J1259" s="67" t="s">
        <v>42</v>
      </c>
      <c r="K1259" s="67" t="s">
        <v>39</v>
      </c>
      <c r="L1259" s="67" t="s">
        <v>39</v>
      </c>
      <c r="M1259" s="67" t="s">
        <v>88</v>
      </c>
      <c r="N1259" s="67" t="s">
        <v>38</v>
      </c>
      <c r="O1259" s="67"/>
      <c r="P1259" s="17" t="s">
        <v>615</v>
      </c>
      <c r="Q1259" s="17" t="s">
        <v>410</v>
      </c>
      <c r="R1259" s="17" t="s">
        <v>617</v>
      </c>
      <c r="S1259" s="17" t="s">
        <v>415</v>
      </c>
      <c r="T1259" s="17" t="s">
        <v>772</v>
      </c>
      <c r="U1259" s="17" t="s">
        <v>363</v>
      </c>
      <c r="V1259" s="17" t="s">
        <v>773</v>
      </c>
      <c r="W1259" s="17" t="s">
        <v>4160</v>
      </c>
      <c r="X1259" s="17" t="s">
        <v>4886</v>
      </c>
      <c r="Y1259" s="17" t="s">
        <v>4248</v>
      </c>
      <c r="Z1259" s="17" t="s">
        <v>75</v>
      </c>
      <c r="AA1259" s="17" t="s">
        <v>76</v>
      </c>
      <c r="AB1259" s="17" t="s">
        <v>3962</v>
      </c>
      <c r="AC1259" s="17" t="s">
        <v>56</v>
      </c>
      <c r="AD1259" s="17" t="s">
        <v>56</v>
      </c>
      <c r="AE1259" s="17" t="s">
        <v>4053</v>
      </c>
      <c r="AF1259" s="17"/>
      <c r="AG1259" s="17" t="s">
        <v>260</v>
      </c>
      <c r="AH1259" s="17" t="s">
        <v>3256</v>
      </c>
      <c r="AI1259" s="17" t="s">
        <v>3664</v>
      </c>
      <c r="AJ1259" s="17" t="s">
        <v>364</v>
      </c>
      <c r="AK1259" s="17" t="s">
        <v>279</v>
      </c>
      <c r="AL1259" s="17" t="s">
        <v>3239</v>
      </c>
      <c r="AM1259" s="17" t="s">
        <v>3134</v>
      </c>
      <c r="AN1259" s="17" t="s">
        <v>260</v>
      </c>
      <c r="AO1259" s="17" t="s">
        <v>621</v>
      </c>
      <c r="AP1259" s="17"/>
      <c r="AQ1259" s="17"/>
      <c r="AR1259" s="17"/>
      <c r="AS1259" s="17"/>
    </row>
    <row r="1260" spans="1:45" ht="15" customHeight="1" x14ac:dyDescent="0.15">
      <c r="A1260" s="13">
        <v>1259</v>
      </c>
      <c r="B1260" s="69" t="s">
        <v>1018</v>
      </c>
      <c r="C1260" s="67" t="s">
        <v>35</v>
      </c>
      <c r="D1260" s="67" t="s">
        <v>36</v>
      </c>
      <c r="E1260" s="67" t="s">
        <v>36</v>
      </c>
      <c r="F1260" s="67" t="s">
        <v>56</v>
      </c>
      <c r="G1260" s="67" t="s">
        <v>37</v>
      </c>
      <c r="H1260" s="67" t="s">
        <v>42</v>
      </c>
      <c r="I1260" s="67" t="s">
        <v>44</v>
      </c>
      <c r="J1260" s="67" t="s">
        <v>40</v>
      </c>
      <c r="K1260" s="67" t="s">
        <v>120</v>
      </c>
      <c r="L1260" s="67" t="s">
        <v>43</v>
      </c>
      <c r="M1260" s="67" t="s">
        <v>43</v>
      </c>
      <c r="N1260" s="67" t="s">
        <v>200</v>
      </c>
      <c r="O1260" s="67" t="s">
        <v>45</v>
      </c>
      <c r="P1260" s="17" t="s">
        <v>137</v>
      </c>
      <c r="Q1260" s="17" t="s">
        <v>3438</v>
      </c>
      <c r="R1260" s="17" t="s">
        <v>174</v>
      </c>
      <c r="S1260" s="17" t="s">
        <v>57</v>
      </c>
      <c r="T1260" s="17" t="s">
        <v>4520</v>
      </c>
      <c r="U1260" s="17" t="s">
        <v>175</v>
      </c>
      <c r="V1260" s="17" t="s">
        <v>4161</v>
      </c>
      <c r="W1260" s="17"/>
      <c r="X1260" s="17"/>
      <c r="Y1260" s="17" t="s">
        <v>4312</v>
      </c>
      <c r="Z1260" s="17" t="s">
        <v>249</v>
      </c>
      <c r="AA1260" s="17" t="s">
        <v>54</v>
      </c>
      <c r="AB1260" s="17" t="s">
        <v>126</v>
      </c>
      <c r="AC1260" s="17" t="s">
        <v>56</v>
      </c>
      <c r="AD1260" s="17" t="s">
        <v>36</v>
      </c>
      <c r="AE1260" s="17"/>
      <c r="AF1260" s="17"/>
      <c r="AG1260" s="17" t="s">
        <v>144</v>
      </c>
      <c r="AH1260" s="17" t="s">
        <v>145</v>
      </c>
      <c r="AI1260" s="17" t="s">
        <v>146</v>
      </c>
      <c r="AJ1260" s="17" t="s">
        <v>147</v>
      </c>
      <c r="AK1260" s="17" t="s">
        <v>3119</v>
      </c>
      <c r="AL1260" s="17" t="s">
        <v>176</v>
      </c>
      <c r="AM1260" s="17" t="s">
        <v>79</v>
      </c>
      <c r="AN1260" s="17" t="s">
        <v>1019</v>
      </c>
      <c r="AO1260" s="17" t="s">
        <v>64</v>
      </c>
      <c r="AP1260" s="17" t="s">
        <v>959</v>
      </c>
      <c r="AQ1260" s="17"/>
      <c r="AR1260" s="17"/>
      <c r="AS1260" s="17"/>
    </row>
    <row r="1261" spans="1:45" ht="15" customHeight="1" x14ac:dyDescent="0.15">
      <c r="A1261" s="13">
        <v>1260</v>
      </c>
      <c r="B1261" s="69" t="s">
        <v>1020</v>
      </c>
      <c r="C1261" s="67" t="s">
        <v>35</v>
      </c>
      <c r="D1261" s="67" t="s">
        <v>36</v>
      </c>
      <c r="E1261" s="67" t="s">
        <v>36</v>
      </c>
      <c r="F1261" s="67" t="s">
        <v>36</v>
      </c>
      <c r="G1261" s="67" t="s">
        <v>37</v>
      </c>
      <c r="H1261" s="67" t="s">
        <v>42</v>
      </c>
      <c r="I1261" s="67" t="s">
        <v>44</v>
      </c>
      <c r="J1261" s="67" t="s">
        <v>40</v>
      </c>
      <c r="K1261" s="67" t="s">
        <v>120</v>
      </c>
      <c r="L1261" s="67" t="s">
        <v>43</v>
      </c>
      <c r="M1261" s="67" t="s">
        <v>43</v>
      </c>
      <c r="N1261" s="67" t="s">
        <v>200</v>
      </c>
      <c r="O1261" s="67" t="s">
        <v>45</v>
      </c>
      <c r="P1261" s="17" t="s">
        <v>137</v>
      </c>
      <c r="Q1261" s="17" t="s">
        <v>3438</v>
      </c>
      <c r="R1261" s="17" t="s">
        <v>174</v>
      </c>
      <c r="S1261" s="17" t="s">
        <v>57</v>
      </c>
      <c r="T1261" s="17" t="s">
        <v>4520</v>
      </c>
      <c r="U1261" s="17" t="s">
        <v>175</v>
      </c>
      <c r="V1261" s="17" t="s">
        <v>4161</v>
      </c>
      <c r="W1261" s="17" t="s">
        <v>4157</v>
      </c>
      <c r="X1261" s="17" t="s">
        <v>3665</v>
      </c>
      <c r="Y1261" s="17" t="s">
        <v>4283</v>
      </c>
      <c r="Z1261" s="17" t="s">
        <v>249</v>
      </c>
      <c r="AA1261" s="17" t="s">
        <v>54</v>
      </c>
      <c r="AB1261" s="17" t="s">
        <v>126</v>
      </c>
      <c r="AC1261" s="17" t="s">
        <v>56</v>
      </c>
      <c r="AD1261" s="17" t="s">
        <v>36</v>
      </c>
      <c r="AE1261" s="17"/>
      <c r="AF1261" s="17"/>
      <c r="AG1261" s="17" t="s">
        <v>144</v>
      </c>
      <c r="AH1261" s="17" t="s">
        <v>145</v>
      </c>
      <c r="AI1261" s="17" t="s">
        <v>146</v>
      </c>
      <c r="AJ1261" s="17" t="s">
        <v>147</v>
      </c>
      <c r="AK1261" s="17" t="s">
        <v>3119</v>
      </c>
      <c r="AL1261" s="17" t="s">
        <v>176</v>
      </c>
      <c r="AM1261" s="17" t="s">
        <v>79</v>
      </c>
      <c r="AN1261" s="17" t="s">
        <v>1019</v>
      </c>
      <c r="AO1261" s="17" t="s">
        <v>64</v>
      </c>
      <c r="AP1261" s="17" t="s">
        <v>959</v>
      </c>
      <c r="AQ1261" s="17"/>
      <c r="AR1261" s="17"/>
      <c r="AS1261" s="17"/>
    </row>
    <row r="1262" spans="1:45" ht="15" customHeight="1" x14ac:dyDescent="0.15">
      <c r="A1262" s="13">
        <v>1261</v>
      </c>
      <c r="B1262" s="69" t="s">
        <v>4837</v>
      </c>
      <c r="C1262" s="67" t="s">
        <v>35</v>
      </c>
      <c r="D1262" s="67" t="s">
        <v>36</v>
      </c>
      <c r="E1262" s="67" t="s">
        <v>36</v>
      </c>
      <c r="F1262" s="67" t="s">
        <v>36</v>
      </c>
      <c r="G1262" s="67" t="s">
        <v>37</v>
      </c>
      <c r="H1262" s="67" t="s">
        <v>42</v>
      </c>
      <c r="I1262" s="67" t="s">
        <v>44</v>
      </c>
      <c r="J1262" s="67" t="s">
        <v>40</v>
      </c>
      <c r="K1262" s="67" t="s">
        <v>120</v>
      </c>
      <c r="L1262" s="67" t="s">
        <v>43</v>
      </c>
      <c r="M1262" s="67" t="s">
        <v>43</v>
      </c>
      <c r="N1262" s="67" t="s">
        <v>200</v>
      </c>
      <c r="O1262" s="67" t="s">
        <v>45</v>
      </c>
      <c r="P1262" s="17" t="s">
        <v>137</v>
      </c>
      <c r="Q1262" s="17" t="s">
        <v>3438</v>
      </c>
      <c r="R1262" s="17" t="s">
        <v>174</v>
      </c>
      <c r="S1262" s="17" t="s">
        <v>57</v>
      </c>
      <c r="T1262" s="17" t="s">
        <v>4520</v>
      </c>
      <c r="U1262" s="17" t="s">
        <v>175</v>
      </c>
      <c r="V1262" s="17" t="s">
        <v>4161</v>
      </c>
      <c r="W1262" s="17" t="s">
        <v>4157</v>
      </c>
      <c r="X1262" s="17" t="s">
        <v>3665</v>
      </c>
      <c r="Y1262" s="17" t="s">
        <v>4283</v>
      </c>
      <c r="Z1262" s="17" t="s">
        <v>249</v>
      </c>
      <c r="AA1262" s="17" t="s">
        <v>54</v>
      </c>
      <c r="AB1262" s="17" t="s">
        <v>126</v>
      </c>
      <c r="AC1262" s="17" t="s">
        <v>56</v>
      </c>
      <c r="AD1262" s="17" t="s">
        <v>36</v>
      </c>
      <c r="AE1262" s="17"/>
      <c r="AF1262" s="17"/>
      <c r="AG1262" s="17" t="s">
        <v>144</v>
      </c>
      <c r="AH1262" s="17" t="s">
        <v>145</v>
      </c>
      <c r="AI1262" s="17" t="s">
        <v>146</v>
      </c>
      <c r="AJ1262" s="17" t="s">
        <v>147</v>
      </c>
      <c r="AK1262" s="17" t="s">
        <v>3119</v>
      </c>
      <c r="AL1262" s="17" t="s">
        <v>176</v>
      </c>
      <c r="AM1262" s="17" t="s">
        <v>79</v>
      </c>
      <c r="AN1262" s="17" t="s">
        <v>1019</v>
      </c>
      <c r="AO1262" s="17" t="s">
        <v>64</v>
      </c>
      <c r="AP1262" s="17" t="s">
        <v>959</v>
      </c>
      <c r="AQ1262" s="17"/>
      <c r="AR1262" s="17"/>
      <c r="AS1262" s="17"/>
    </row>
    <row r="1263" spans="1:45" ht="15" customHeight="1" x14ac:dyDescent="0.15">
      <c r="A1263" s="13">
        <v>1262</v>
      </c>
      <c r="B1263" s="69" t="s">
        <v>5374</v>
      </c>
      <c r="C1263" s="67" t="s">
        <v>35</v>
      </c>
      <c r="D1263" s="67" t="s">
        <v>36</v>
      </c>
      <c r="E1263" s="67" t="s">
        <v>36</v>
      </c>
      <c r="F1263" s="67" t="s">
        <v>36</v>
      </c>
      <c r="G1263" s="67" t="s">
        <v>37</v>
      </c>
      <c r="H1263" s="67" t="s">
        <v>42</v>
      </c>
      <c r="I1263" s="67" t="s">
        <v>44</v>
      </c>
      <c r="J1263" s="67" t="s">
        <v>40</v>
      </c>
      <c r="K1263" s="67" t="s">
        <v>120</v>
      </c>
      <c r="L1263" s="67" t="s">
        <v>43</v>
      </c>
      <c r="M1263" s="67" t="s">
        <v>43</v>
      </c>
      <c r="N1263" s="67" t="s">
        <v>200</v>
      </c>
      <c r="O1263" s="67" t="s">
        <v>45</v>
      </c>
      <c r="P1263" s="17" t="s">
        <v>137</v>
      </c>
      <c r="Q1263" s="17" t="s">
        <v>3438</v>
      </c>
      <c r="R1263" s="17" t="s">
        <v>174</v>
      </c>
      <c r="S1263" s="17" t="s">
        <v>57</v>
      </c>
      <c r="T1263" s="17" t="s">
        <v>4520</v>
      </c>
      <c r="U1263" s="17" t="s">
        <v>175</v>
      </c>
      <c r="V1263" s="17" t="s">
        <v>4161</v>
      </c>
      <c r="W1263" s="17" t="s">
        <v>4157</v>
      </c>
      <c r="X1263" s="17" t="s">
        <v>5315</v>
      </c>
      <c r="Y1263" s="17" t="s">
        <v>4283</v>
      </c>
      <c r="Z1263" s="17" t="s">
        <v>249</v>
      </c>
      <c r="AA1263" s="17" t="s">
        <v>54</v>
      </c>
      <c r="AB1263" s="17" t="s">
        <v>126</v>
      </c>
      <c r="AC1263" s="17" t="s">
        <v>56</v>
      </c>
      <c r="AD1263" s="17" t="s">
        <v>36</v>
      </c>
      <c r="AE1263" s="17"/>
      <c r="AF1263" s="17"/>
      <c r="AG1263" s="17" t="s">
        <v>144</v>
      </c>
      <c r="AH1263" s="17" t="s">
        <v>145</v>
      </c>
      <c r="AI1263" s="17" t="s">
        <v>146</v>
      </c>
      <c r="AJ1263" s="17" t="s">
        <v>147</v>
      </c>
      <c r="AK1263" s="17" t="s">
        <v>3119</v>
      </c>
      <c r="AL1263" s="17" t="s">
        <v>176</v>
      </c>
      <c r="AM1263" s="17" t="s">
        <v>79</v>
      </c>
      <c r="AN1263" s="17" t="s">
        <v>1019</v>
      </c>
      <c r="AO1263" s="17" t="s">
        <v>64</v>
      </c>
      <c r="AP1263" s="17" t="s">
        <v>959</v>
      </c>
      <c r="AQ1263" s="17"/>
      <c r="AR1263" s="17"/>
      <c r="AS1263" s="17"/>
    </row>
    <row r="1264" spans="1:45" ht="15" customHeight="1" x14ac:dyDescent="0.15">
      <c r="A1264" s="13">
        <v>1263</v>
      </c>
      <c r="B1264" s="69" t="s">
        <v>3846</v>
      </c>
      <c r="C1264" s="67" t="s">
        <v>35</v>
      </c>
      <c r="D1264" s="67" t="s">
        <v>36</v>
      </c>
      <c r="E1264" s="67" t="s">
        <v>36</v>
      </c>
      <c r="F1264" s="67" t="s">
        <v>36</v>
      </c>
      <c r="G1264" s="67" t="s">
        <v>37</v>
      </c>
      <c r="H1264" s="67" t="s">
        <v>42</v>
      </c>
      <c r="I1264" s="67" t="s">
        <v>44</v>
      </c>
      <c r="J1264" s="67" t="s">
        <v>40</v>
      </c>
      <c r="K1264" s="67" t="s">
        <v>120</v>
      </c>
      <c r="L1264" s="67" t="s">
        <v>43</v>
      </c>
      <c r="M1264" s="67" t="s">
        <v>43</v>
      </c>
      <c r="N1264" s="67" t="s">
        <v>200</v>
      </c>
      <c r="O1264" s="67" t="s">
        <v>45</v>
      </c>
      <c r="P1264" s="17" t="s">
        <v>137</v>
      </c>
      <c r="Q1264" s="17" t="s">
        <v>3438</v>
      </c>
      <c r="R1264" s="17" t="s">
        <v>174</v>
      </c>
      <c r="S1264" s="17" t="s">
        <v>57</v>
      </c>
      <c r="T1264" s="17" t="s">
        <v>4520</v>
      </c>
      <c r="U1264" s="17" t="s">
        <v>175</v>
      </c>
      <c r="V1264" s="17" t="s">
        <v>4161</v>
      </c>
      <c r="W1264" s="17" t="s">
        <v>4160</v>
      </c>
      <c r="X1264" s="17" t="s">
        <v>3847</v>
      </c>
      <c r="Y1264" s="17" t="s">
        <v>4283</v>
      </c>
      <c r="Z1264" s="17" t="s">
        <v>249</v>
      </c>
      <c r="AA1264" s="17" t="s">
        <v>54</v>
      </c>
      <c r="AB1264" s="17" t="s">
        <v>126</v>
      </c>
      <c r="AC1264" s="17" t="s">
        <v>56</v>
      </c>
      <c r="AD1264" s="17" t="s">
        <v>36</v>
      </c>
      <c r="AE1264" s="17" t="s">
        <v>4008</v>
      </c>
      <c r="AF1264" s="17"/>
      <c r="AG1264" s="17" t="s">
        <v>144</v>
      </c>
      <c r="AH1264" s="17" t="s">
        <v>145</v>
      </c>
      <c r="AI1264" s="17" t="s">
        <v>146</v>
      </c>
      <c r="AJ1264" s="17" t="s">
        <v>147</v>
      </c>
      <c r="AK1264" s="17" t="s">
        <v>3119</v>
      </c>
      <c r="AL1264" s="17" t="s">
        <v>176</v>
      </c>
      <c r="AM1264" s="17" t="s">
        <v>79</v>
      </c>
      <c r="AN1264" s="17" t="s">
        <v>1019</v>
      </c>
      <c r="AO1264" s="17" t="s">
        <v>64</v>
      </c>
      <c r="AP1264" s="17" t="s">
        <v>959</v>
      </c>
      <c r="AQ1264" s="17"/>
      <c r="AR1264" s="17"/>
      <c r="AS1264" s="17"/>
    </row>
    <row r="1265" spans="1:45" ht="15" customHeight="1" x14ac:dyDescent="0.15">
      <c r="A1265" s="13">
        <v>1264</v>
      </c>
      <c r="B1265" s="69" t="s">
        <v>1579</v>
      </c>
      <c r="C1265" s="67" t="s">
        <v>35</v>
      </c>
      <c r="D1265" s="67" t="s">
        <v>36</v>
      </c>
      <c r="E1265" s="67" t="s">
        <v>56</v>
      </c>
      <c r="F1265" s="67" t="s">
        <v>36</v>
      </c>
      <c r="G1265" s="67" t="s">
        <v>44</v>
      </c>
      <c r="H1265" s="67" t="s">
        <v>44</v>
      </c>
      <c r="I1265" s="67" t="s">
        <v>67</v>
      </c>
      <c r="J1265" s="67" t="s">
        <v>44</v>
      </c>
      <c r="K1265" s="67" t="s">
        <v>41</v>
      </c>
      <c r="L1265" s="67" t="s">
        <v>68</v>
      </c>
      <c r="M1265" s="67" t="s">
        <v>200</v>
      </c>
      <c r="N1265" s="67" t="s">
        <v>40</v>
      </c>
      <c r="O1265" s="67"/>
      <c r="P1265" s="17" t="s">
        <v>71</v>
      </c>
      <c r="Q1265" s="17" t="s">
        <v>3345</v>
      </c>
      <c r="R1265" s="17" t="s">
        <v>535</v>
      </c>
      <c r="S1265" s="17" t="s">
        <v>81</v>
      </c>
      <c r="T1265" s="17" t="s">
        <v>82</v>
      </c>
      <c r="U1265" s="17" t="s">
        <v>218</v>
      </c>
      <c r="V1265" s="17" t="s">
        <v>74</v>
      </c>
      <c r="W1265" s="17"/>
      <c r="X1265" s="17"/>
      <c r="Y1265" s="17" t="s">
        <v>4242</v>
      </c>
      <c r="Z1265" s="17" t="s">
        <v>96</v>
      </c>
      <c r="AA1265" s="17" t="s">
        <v>76</v>
      </c>
      <c r="AB1265" s="17" t="s">
        <v>55</v>
      </c>
      <c r="AC1265" s="17" t="s">
        <v>56</v>
      </c>
      <c r="AD1265" s="17" t="s">
        <v>56</v>
      </c>
      <c r="AE1265" s="17" t="s">
        <v>4044</v>
      </c>
      <c r="AF1265" s="17"/>
      <c r="AG1265" s="17" t="s">
        <v>158</v>
      </c>
      <c r="AH1265" s="17" t="s">
        <v>159</v>
      </c>
      <c r="AI1265" s="17" t="s">
        <v>148</v>
      </c>
      <c r="AJ1265" s="17" t="s">
        <v>80</v>
      </c>
      <c r="AK1265" s="17" t="s">
        <v>3022</v>
      </c>
      <c r="AL1265" s="17" t="s">
        <v>1356</v>
      </c>
      <c r="AM1265" s="17" t="s">
        <v>83</v>
      </c>
      <c r="AN1265" s="17" t="s">
        <v>79</v>
      </c>
      <c r="AO1265" s="17" t="s">
        <v>349</v>
      </c>
      <c r="AP1265" s="17" t="s">
        <v>85</v>
      </c>
      <c r="AQ1265" s="17"/>
      <c r="AR1265" s="17"/>
      <c r="AS1265" s="17"/>
    </row>
    <row r="1266" spans="1:45" ht="15" customHeight="1" x14ac:dyDescent="0.15">
      <c r="A1266" s="13">
        <v>1265</v>
      </c>
      <c r="B1266" s="69" t="s">
        <v>2155</v>
      </c>
      <c r="C1266" s="67" t="s">
        <v>35</v>
      </c>
      <c r="D1266" s="67" t="s">
        <v>36</v>
      </c>
      <c r="E1266" s="67" t="s">
        <v>36</v>
      </c>
      <c r="F1266" s="67" t="s">
        <v>56</v>
      </c>
      <c r="G1266" s="67" t="s">
        <v>40</v>
      </c>
      <c r="H1266" s="67" t="s">
        <v>40</v>
      </c>
      <c r="I1266" s="67" t="s">
        <v>67</v>
      </c>
      <c r="J1266" s="67" t="s">
        <v>40</v>
      </c>
      <c r="K1266" s="67" t="s">
        <v>41</v>
      </c>
      <c r="L1266" s="67" t="s">
        <v>43</v>
      </c>
      <c r="M1266" s="67" t="s">
        <v>40</v>
      </c>
      <c r="N1266" s="67" t="s">
        <v>43</v>
      </c>
      <c r="O1266" s="67"/>
      <c r="P1266" s="17" t="s">
        <v>1581</v>
      </c>
      <c r="Q1266" s="17" t="s">
        <v>351</v>
      </c>
      <c r="R1266" s="17" t="s">
        <v>1582</v>
      </c>
      <c r="S1266" s="17" t="s">
        <v>72</v>
      </c>
      <c r="T1266" s="17" t="s">
        <v>1583</v>
      </c>
      <c r="U1266" s="17" t="s">
        <v>1584</v>
      </c>
      <c r="V1266" s="17" t="s">
        <v>962</v>
      </c>
      <c r="W1266" s="17" t="s">
        <v>4157</v>
      </c>
      <c r="X1266" s="17" t="s">
        <v>3666</v>
      </c>
      <c r="Y1266" s="17" t="s">
        <v>4246</v>
      </c>
      <c r="Z1266" s="17" t="s">
        <v>53</v>
      </c>
      <c r="AA1266" s="17" t="s">
        <v>76</v>
      </c>
      <c r="AB1266" s="17" t="s">
        <v>126</v>
      </c>
      <c r="AC1266" s="17" t="s">
        <v>36</v>
      </c>
      <c r="AD1266" s="17" t="s">
        <v>36</v>
      </c>
      <c r="AE1266" s="17"/>
      <c r="AF1266" s="17"/>
      <c r="AG1266" s="17" t="s">
        <v>79</v>
      </c>
      <c r="AH1266" s="17" t="s">
        <v>3200</v>
      </c>
      <c r="AI1266" s="17" t="s">
        <v>1575</v>
      </c>
      <c r="AJ1266" s="17" t="s">
        <v>185</v>
      </c>
      <c r="AK1266" s="17" t="s">
        <v>688</v>
      </c>
      <c r="AL1266" s="17" t="s">
        <v>4161</v>
      </c>
      <c r="AM1266" s="17" t="s">
        <v>79</v>
      </c>
      <c r="AN1266" s="17" t="s">
        <v>1585</v>
      </c>
      <c r="AO1266" s="17" t="s">
        <v>161</v>
      </c>
      <c r="AP1266" s="17" t="s">
        <v>399</v>
      </c>
      <c r="AQ1266" s="17"/>
      <c r="AR1266" s="17"/>
      <c r="AS1266" s="17"/>
    </row>
    <row r="1267" spans="1:45" ht="15" customHeight="1" x14ac:dyDescent="0.15">
      <c r="A1267" s="13">
        <v>1266</v>
      </c>
      <c r="B1267" s="69" t="s">
        <v>4678</v>
      </c>
      <c r="C1267" s="67" t="s">
        <v>35</v>
      </c>
      <c r="D1267" s="67" t="s">
        <v>36</v>
      </c>
      <c r="E1267" s="67" t="s">
        <v>36</v>
      </c>
      <c r="F1267" s="67" t="s">
        <v>56</v>
      </c>
      <c r="G1267" s="67" t="s">
        <v>44</v>
      </c>
      <c r="H1267" s="67" t="s">
        <v>38</v>
      </c>
      <c r="I1267" s="67" t="s">
        <v>44</v>
      </c>
      <c r="J1267" s="67" t="s">
        <v>37</v>
      </c>
      <c r="K1267" s="67" t="s">
        <v>41</v>
      </c>
      <c r="L1267" s="67" t="s">
        <v>44</v>
      </c>
      <c r="M1267" s="67" t="s">
        <v>41</v>
      </c>
      <c r="N1267" s="67" t="s">
        <v>44</v>
      </c>
      <c r="O1267" s="67"/>
      <c r="P1267" s="17" t="s">
        <v>4679</v>
      </c>
      <c r="Q1267" s="17" t="s">
        <v>3119</v>
      </c>
      <c r="R1267" s="17" t="s">
        <v>4387</v>
      </c>
      <c r="S1267" s="17" t="s">
        <v>827</v>
      </c>
      <c r="T1267" s="17" t="s">
        <v>615</v>
      </c>
      <c r="U1267" s="17" t="s">
        <v>287</v>
      </c>
      <c r="V1267" s="17" t="s">
        <v>307</v>
      </c>
      <c r="W1267" s="17" t="s">
        <v>4160</v>
      </c>
      <c r="X1267" s="17" t="s">
        <v>4680</v>
      </c>
      <c r="Y1267" s="17" t="s">
        <v>4323</v>
      </c>
      <c r="Z1267" s="17" t="s">
        <v>96</v>
      </c>
      <c r="AA1267" s="17" t="s">
        <v>76</v>
      </c>
      <c r="AB1267" s="17" t="s">
        <v>126</v>
      </c>
      <c r="AC1267" s="17" t="s">
        <v>36</v>
      </c>
      <c r="AD1267" s="17" t="s">
        <v>56</v>
      </c>
      <c r="AE1267" s="17" t="s">
        <v>4070</v>
      </c>
      <c r="AF1267" s="17"/>
      <c r="AG1267" s="17" t="s">
        <v>291</v>
      </c>
      <c r="AH1267" s="17" t="s">
        <v>495</v>
      </c>
      <c r="AI1267" s="17" t="s">
        <v>410</v>
      </c>
      <c r="AJ1267" s="17" t="s">
        <v>4180</v>
      </c>
      <c r="AK1267" s="17" t="s">
        <v>193</v>
      </c>
      <c r="AL1267" s="17" t="s">
        <v>644</v>
      </c>
      <c r="AM1267" s="17" t="s">
        <v>144</v>
      </c>
      <c r="AN1267" s="17" t="s">
        <v>193</v>
      </c>
      <c r="AO1267" s="17" t="s">
        <v>959</v>
      </c>
      <c r="AP1267" s="17" t="s">
        <v>295</v>
      </c>
      <c r="AQ1267" s="17"/>
      <c r="AR1267" s="17"/>
      <c r="AS1267" s="17"/>
    </row>
    <row r="1268" spans="1:45" ht="15" customHeight="1" x14ac:dyDescent="0.15">
      <c r="A1268" s="13">
        <v>1267</v>
      </c>
      <c r="B1268" s="69" t="s">
        <v>1021</v>
      </c>
      <c r="C1268" s="67" t="s">
        <v>35</v>
      </c>
      <c r="D1268" s="67" t="s">
        <v>36</v>
      </c>
      <c r="E1268" s="67" t="s">
        <v>36</v>
      </c>
      <c r="F1268" s="67" t="s">
        <v>36</v>
      </c>
      <c r="G1268" s="67" t="s">
        <v>40</v>
      </c>
      <c r="H1268" s="67" t="s">
        <v>37</v>
      </c>
      <c r="I1268" s="67" t="s">
        <v>44</v>
      </c>
      <c r="J1268" s="67" t="s">
        <v>67</v>
      </c>
      <c r="K1268" s="67" t="s">
        <v>67</v>
      </c>
      <c r="L1268" s="67" t="s">
        <v>43</v>
      </c>
      <c r="M1268" s="67" t="s">
        <v>38</v>
      </c>
      <c r="N1268" s="67" t="s">
        <v>38</v>
      </c>
      <c r="O1268" s="67"/>
      <c r="P1268" s="17" t="s">
        <v>2916</v>
      </c>
      <c r="Q1268" s="17" t="s">
        <v>79</v>
      </c>
      <c r="R1268" s="17" t="s">
        <v>658</v>
      </c>
      <c r="S1268" s="17" t="s">
        <v>115</v>
      </c>
      <c r="T1268" s="17" t="s">
        <v>381</v>
      </c>
      <c r="U1268" s="17" t="s">
        <v>4521</v>
      </c>
      <c r="V1268" s="17" t="s">
        <v>304</v>
      </c>
      <c r="W1268" s="17"/>
      <c r="X1268" s="17"/>
      <c r="Y1268" s="17" t="s">
        <v>4249</v>
      </c>
      <c r="Z1268" s="17" t="s">
        <v>53</v>
      </c>
      <c r="AA1268" s="17" t="s">
        <v>76</v>
      </c>
      <c r="AB1268" s="17" t="s">
        <v>126</v>
      </c>
      <c r="AC1268" s="17" t="s">
        <v>56</v>
      </c>
      <c r="AD1268" s="17" t="s">
        <v>56</v>
      </c>
      <c r="AE1268" s="17"/>
      <c r="AF1268" s="17"/>
      <c r="AG1268" s="17" t="s">
        <v>131</v>
      </c>
      <c r="AH1268" s="17" t="s">
        <v>95</v>
      </c>
      <c r="AI1268" s="17" t="s">
        <v>57</v>
      </c>
      <c r="AJ1268" s="17" t="s">
        <v>4390</v>
      </c>
      <c r="AK1268" s="17" t="s">
        <v>4641</v>
      </c>
      <c r="AL1268" s="17" t="s">
        <v>661</v>
      </c>
      <c r="AM1268" s="17" t="s">
        <v>3814</v>
      </c>
      <c r="AN1268" s="17" t="s">
        <v>662</v>
      </c>
      <c r="AO1268" s="17" t="s">
        <v>161</v>
      </c>
      <c r="AP1268" s="17" t="s">
        <v>295</v>
      </c>
      <c r="AQ1268"/>
      <c r="AR1268"/>
      <c r="AS1268" s="17"/>
    </row>
    <row r="1269" spans="1:45" ht="15" customHeight="1" x14ac:dyDescent="0.15">
      <c r="A1269" s="13">
        <v>1268</v>
      </c>
      <c r="B1269" s="69" t="s">
        <v>3126</v>
      </c>
      <c r="C1269" s="67" t="s">
        <v>35</v>
      </c>
      <c r="D1269" s="67" t="s">
        <v>36</v>
      </c>
      <c r="E1269" s="67" t="s">
        <v>36</v>
      </c>
      <c r="F1269" s="67" t="s">
        <v>36</v>
      </c>
      <c r="G1269" s="67" t="s">
        <v>43</v>
      </c>
      <c r="H1269" s="67" t="s">
        <v>43</v>
      </c>
      <c r="I1269" s="67" t="s">
        <v>120</v>
      </c>
      <c r="J1269" s="67" t="s">
        <v>43</v>
      </c>
      <c r="K1269" s="67" t="s">
        <v>88</v>
      </c>
      <c r="L1269" s="67" t="s">
        <v>88</v>
      </c>
      <c r="M1269" s="67" t="s">
        <v>39</v>
      </c>
      <c r="N1269" s="67" t="s">
        <v>88</v>
      </c>
      <c r="O1269" s="67"/>
      <c r="P1269" s="17" t="s">
        <v>403</v>
      </c>
      <c r="Q1269" s="17" t="s">
        <v>405</v>
      </c>
      <c r="R1269" s="17" t="s">
        <v>468</v>
      </c>
      <c r="S1269" s="17" t="s">
        <v>101</v>
      </c>
      <c r="T1269" s="17" t="s">
        <v>471</v>
      </c>
      <c r="U1269" s="17" t="s">
        <v>131</v>
      </c>
      <c r="V1269" s="17" t="s">
        <v>472</v>
      </c>
      <c r="W1269" s="17"/>
      <c r="X1269" s="17" t="s">
        <v>3667</v>
      </c>
      <c r="Y1269" s="17" t="s">
        <v>4288</v>
      </c>
      <c r="Z1269" s="17" t="s">
        <v>96</v>
      </c>
      <c r="AA1269" s="17" t="s">
        <v>76</v>
      </c>
      <c r="AB1269" s="17" t="s">
        <v>3962</v>
      </c>
      <c r="AC1269" s="17" t="s">
        <v>36</v>
      </c>
      <c r="AD1269" s="17" t="s">
        <v>56</v>
      </c>
      <c r="AE1269" s="17" t="s">
        <v>4079</v>
      </c>
      <c r="AF1269" s="17"/>
      <c r="AG1269" s="17" t="s">
        <v>361</v>
      </c>
      <c r="AH1269" s="17" t="s">
        <v>99</v>
      </c>
      <c r="AI1269" s="17" t="s">
        <v>736</v>
      </c>
      <c r="AJ1269" s="17" t="s">
        <v>737</v>
      </c>
      <c r="AK1269" s="17" t="s">
        <v>363</v>
      </c>
      <c r="AL1269" s="17" t="s">
        <v>1023</v>
      </c>
      <c r="AM1269" s="17" t="s">
        <v>102</v>
      </c>
      <c r="AN1269" s="17" t="s">
        <v>1024</v>
      </c>
      <c r="AO1269" s="17" t="s">
        <v>475</v>
      </c>
      <c r="AP1269" s="17" t="s">
        <v>872</v>
      </c>
      <c r="AQ1269" s="17"/>
      <c r="AR1269" s="17"/>
      <c r="AS1269" s="17"/>
    </row>
    <row r="1270" spans="1:45" ht="15" customHeight="1" x14ac:dyDescent="0.15">
      <c r="A1270" s="13">
        <v>1269</v>
      </c>
      <c r="B1270" s="69" t="s">
        <v>3127</v>
      </c>
      <c r="C1270" s="67" t="s">
        <v>35</v>
      </c>
      <c r="D1270" s="67" t="s">
        <v>36</v>
      </c>
      <c r="E1270" s="67" t="s">
        <v>36</v>
      </c>
      <c r="F1270" s="67" t="s">
        <v>36</v>
      </c>
      <c r="G1270" s="67" t="s">
        <v>43</v>
      </c>
      <c r="H1270" s="67" t="s">
        <v>43</v>
      </c>
      <c r="I1270" s="67" t="s">
        <v>120</v>
      </c>
      <c r="J1270" s="67" t="s">
        <v>43</v>
      </c>
      <c r="K1270" s="67" t="s">
        <v>88</v>
      </c>
      <c r="L1270" s="67" t="s">
        <v>88</v>
      </c>
      <c r="M1270" s="67" t="s">
        <v>39</v>
      </c>
      <c r="N1270" s="67" t="s">
        <v>88</v>
      </c>
      <c r="O1270" s="67"/>
      <c r="P1270" s="17" t="s">
        <v>403</v>
      </c>
      <c r="Q1270" s="17" t="s">
        <v>405</v>
      </c>
      <c r="R1270" s="17" t="s">
        <v>468</v>
      </c>
      <c r="S1270" s="17" t="s">
        <v>101</v>
      </c>
      <c r="T1270" s="17" t="s">
        <v>471</v>
      </c>
      <c r="U1270" s="17" t="s">
        <v>131</v>
      </c>
      <c r="V1270" s="17" t="s">
        <v>472</v>
      </c>
      <c r="W1270" s="17" t="s">
        <v>4164</v>
      </c>
      <c r="X1270" s="17" t="s">
        <v>3668</v>
      </c>
      <c r="Y1270" s="17" t="s">
        <v>4248</v>
      </c>
      <c r="Z1270" s="17" t="s">
        <v>75</v>
      </c>
      <c r="AA1270" s="17" t="s">
        <v>76</v>
      </c>
      <c r="AB1270" s="17" t="s">
        <v>55</v>
      </c>
      <c r="AC1270" s="17" t="s">
        <v>36</v>
      </c>
      <c r="AD1270" s="17" t="s">
        <v>56</v>
      </c>
      <c r="AE1270" s="17" t="s">
        <v>4025</v>
      </c>
      <c r="AF1270" s="17"/>
      <c r="AG1270" s="17" t="s">
        <v>361</v>
      </c>
      <c r="AH1270" s="17" t="s">
        <v>99</v>
      </c>
      <c r="AI1270" s="17" t="s">
        <v>736</v>
      </c>
      <c r="AJ1270" s="17" t="s">
        <v>737</v>
      </c>
      <c r="AK1270" s="17" t="s">
        <v>363</v>
      </c>
      <c r="AL1270" s="17" t="s">
        <v>1023</v>
      </c>
      <c r="AM1270" s="17" t="s">
        <v>102</v>
      </c>
      <c r="AN1270" s="17" t="s">
        <v>1024</v>
      </c>
      <c r="AO1270" s="17" t="s">
        <v>475</v>
      </c>
      <c r="AP1270" s="17" t="s">
        <v>872</v>
      </c>
      <c r="AQ1270" s="17"/>
      <c r="AR1270" s="17"/>
      <c r="AS1270" s="17"/>
    </row>
    <row r="1271" spans="1:45" ht="15" customHeight="1" x14ac:dyDescent="0.15">
      <c r="A1271" s="13">
        <v>1270</v>
      </c>
      <c r="B1271" s="69" t="s">
        <v>1022</v>
      </c>
      <c r="C1271" s="67" t="s">
        <v>35</v>
      </c>
      <c r="D1271" s="67" t="s">
        <v>36</v>
      </c>
      <c r="E1271" s="67" t="s">
        <v>36</v>
      </c>
      <c r="F1271" s="67" t="s">
        <v>36</v>
      </c>
      <c r="G1271" s="67" t="s">
        <v>43</v>
      </c>
      <c r="H1271" s="67" t="s">
        <v>43</v>
      </c>
      <c r="I1271" s="67" t="s">
        <v>120</v>
      </c>
      <c r="J1271" s="67" t="s">
        <v>43</v>
      </c>
      <c r="K1271" s="67" t="s">
        <v>88</v>
      </c>
      <c r="L1271" s="67" t="s">
        <v>88</v>
      </c>
      <c r="M1271" s="67" t="s">
        <v>39</v>
      </c>
      <c r="N1271" s="67" t="s">
        <v>88</v>
      </c>
      <c r="O1271" s="67"/>
      <c r="P1271" s="17" t="s">
        <v>403</v>
      </c>
      <c r="Q1271" s="17" t="s">
        <v>405</v>
      </c>
      <c r="R1271" s="17" t="s">
        <v>468</v>
      </c>
      <c r="S1271" s="17" t="s">
        <v>101</v>
      </c>
      <c r="T1271" s="17" t="s">
        <v>471</v>
      </c>
      <c r="U1271" s="17" t="s">
        <v>131</v>
      </c>
      <c r="V1271" s="17" t="s">
        <v>472</v>
      </c>
      <c r="W1271" s="17" t="s">
        <v>4164</v>
      </c>
      <c r="X1271" s="17" t="s">
        <v>3669</v>
      </c>
      <c r="Y1271" s="17" t="s">
        <v>4288</v>
      </c>
      <c r="Z1271" s="17" t="s">
        <v>96</v>
      </c>
      <c r="AA1271" s="17" t="s">
        <v>76</v>
      </c>
      <c r="AB1271" s="17" t="s">
        <v>3962</v>
      </c>
      <c r="AC1271" s="17" t="s">
        <v>36</v>
      </c>
      <c r="AD1271" s="17" t="s">
        <v>56</v>
      </c>
      <c r="AE1271" s="17" t="s">
        <v>4025</v>
      </c>
      <c r="AF1271" s="17"/>
      <c r="AG1271" s="17" t="s">
        <v>361</v>
      </c>
      <c r="AH1271" s="17" t="s">
        <v>99</v>
      </c>
      <c r="AI1271" s="17" t="s">
        <v>736</v>
      </c>
      <c r="AJ1271" s="17" t="s">
        <v>737</v>
      </c>
      <c r="AK1271" s="17" t="s">
        <v>363</v>
      </c>
      <c r="AL1271" s="17" t="s">
        <v>1023</v>
      </c>
      <c r="AM1271" s="17" t="s">
        <v>102</v>
      </c>
      <c r="AN1271" s="17" t="s">
        <v>1024</v>
      </c>
      <c r="AO1271" s="17" t="s">
        <v>475</v>
      </c>
      <c r="AP1271" s="17" t="s">
        <v>872</v>
      </c>
      <c r="AQ1271" s="17"/>
      <c r="AR1271" s="17"/>
      <c r="AS1271" s="17"/>
    </row>
    <row r="1272" spans="1:45" ht="15" customHeight="1" x14ac:dyDescent="0.15">
      <c r="A1272" s="13">
        <v>1271</v>
      </c>
      <c r="B1272" s="69" t="s">
        <v>5212</v>
      </c>
      <c r="C1272" s="67" t="s">
        <v>35</v>
      </c>
      <c r="D1272" s="67" t="s">
        <v>36</v>
      </c>
      <c r="E1272" s="67" t="s">
        <v>36</v>
      </c>
      <c r="F1272" s="67" t="s">
        <v>36</v>
      </c>
      <c r="G1272" s="67" t="s">
        <v>43</v>
      </c>
      <c r="H1272" s="67" t="s">
        <v>43</v>
      </c>
      <c r="I1272" s="67" t="s">
        <v>120</v>
      </c>
      <c r="J1272" s="67" t="s">
        <v>43</v>
      </c>
      <c r="K1272" s="67" t="s">
        <v>88</v>
      </c>
      <c r="L1272" s="67" t="s">
        <v>88</v>
      </c>
      <c r="M1272" s="67" t="s">
        <v>39</v>
      </c>
      <c r="N1272" s="67" t="s">
        <v>88</v>
      </c>
      <c r="O1272" s="67"/>
      <c r="P1272" s="17" t="s">
        <v>403</v>
      </c>
      <c r="Q1272" s="17" t="s">
        <v>405</v>
      </c>
      <c r="R1272" s="17" t="s">
        <v>468</v>
      </c>
      <c r="S1272" s="17" t="s">
        <v>101</v>
      </c>
      <c r="T1272" s="17" t="s">
        <v>471</v>
      </c>
      <c r="U1272" s="17" t="s">
        <v>131</v>
      </c>
      <c r="V1272" s="17" t="s">
        <v>472</v>
      </c>
      <c r="W1272" s="17" t="s">
        <v>4160</v>
      </c>
      <c r="X1272" s="17" t="s">
        <v>4800</v>
      </c>
      <c r="Y1272" s="17" t="s">
        <v>4288</v>
      </c>
      <c r="Z1272" s="17" t="s">
        <v>96</v>
      </c>
      <c r="AA1272" s="17" t="s">
        <v>76</v>
      </c>
      <c r="AB1272" s="17" t="s">
        <v>3962</v>
      </c>
      <c r="AC1272" s="17" t="s">
        <v>36</v>
      </c>
      <c r="AD1272" s="17" t="s">
        <v>56</v>
      </c>
      <c r="AE1272" s="17" t="s">
        <v>4008</v>
      </c>
      <c r="AF1272" s="17"/>
      <c r="AG1272" s="17" t="s">
        <v>361</v>
      </c>
      <c r="AH1272" s="17" t="s">
        <v>99</v>
      </c>
      <c r="AI1272" s="17" t="s">
        <v>736</v>
      </c>
      <c r="AJ1272" s="17" t="s">
        <v>737</v>
      </c>
      <c r="AK1272" s="17" t="s">
        <v>363</v>
      </c>
      <c r="AL1272" s="17" t="s">
        <v>1023</v>
      </c>
      <c r="AM1272" s="17" t="s">
        <v>102</v>
      </c>
      <c r="AN1272" s="17" t="s">
        <v>1024</v>
      </c>
      <c r="AO1272" s="17" t="s">
        <v>475</v>
      </c>
      <c r="AP1272" s="17" t="s">
        <v>872</v>
      </c>
      <c r="AQ1272" s="17"/>
      <c r="AR1272" s="17"/>
      <c r="AS1272" s="17"/>
    </row>
    <row r="1273" spans="1:45" ht="15" customHeight="1" x14ac:dyDescent="0.15">
      <c r="A1273" s="13">
        <v>1272</v>
      </c>
      <c r="B1273" s="69" t="s">
        <v>4799</v>
      </c>
      <c r="C1273" s="67" t="s">
        <v>35</v>
      </c>
      <c r="D1273" s="67" t="s">
        <v>36</v>
      </c>
      <c r="E1273" s="67" t="s">
        <v>36</v>
      </c>
      <c r="F1273" s="67" t="s">
        <v>36</v>
      </c>
      <c r="G1273" s="67" t="s">
        <v>43</v>
      </c>
      <c r="H1273" s="67" t="s">
        <v>43</v>
      </c>
      <c r="I1273" s="67" t="s">
        <v>120</v>
      </c>
      <c r="J1273" s="67" t="s">
        <v>43</v>
      </c>
      <c r="K1273" s="67" t="s">
        <v>88</v>
      </c>
      <c r="L1273" s="67" t="s">
        <v>88</v>
      </c>
      <c r="M1273" s="67" t="s">
        <v>39</v>
      </c>
      <c r="N1273" s="67" t="s">
        <v>88</v>
      </c>
      <c r="O1273" s="67"/>
      <c r="P1273" s="17" t="s">
        <v>403</v>
      </c>
      <c r="Q1273" s="17" t="s">
        <v>405</v>
      </c>
      <c r="R1273" s="17" t="s">
        <v>468</v>
      </c>
      <c r="S1273" s="17" t="s">
        <v>101</v>
      </c>
      <c r="T1273" s="17" t="s">
        <v>471</v>
      </c>
      <c r="U1273" s="17" t="s">
        <v>131</v>
      </c>
      <c r="V1273" s="17" t="s">
        <v>472</v>
      </c>
      <c r="W1273" s="17" t="s">
        <v>4160</v>
      </c>
      <c r="X1273" s="17" t="s">
        <v>4800</v>
      </c>
      <c r="Y1273" s="17" t="s">
        <v>4288</v>
      </c>
      <c r="Z1273" s="17" t="s">
        <v>96</v>
      </c>
      <c r="AA1273" s="17" t="s">
        <v>76</v>
      </c>
      <c r="AB1273" s="17" t="s">
        <v>3962</v>
      </c>
      <c r="AC1273" s="17" t="s">
        <v>36</v>
      </c>
      <c r="AD1273" s="17" t="s">
        <v>56</v>
      </c>
      <c r="AE1273" s="17" t="s">
        <v>4008</v>
      </c>
      <c r="AF1273" s="17"/>
      <c r="AG1273" s="17" t="s">
        <v>361</v>
      </c>
      <c r="AH1273" s="17" t="s">
        <v>99</v>
      </c>
      <c r="AI1273" s="17" t="s">
        <v>736</v>
      </c>
      <c r="AJ1273" s="17" t="s">
        <v>737</v>
      </c>
      <c r="AK1273" s="17" t="s">
        <v>363</v>
      </c>
      <c r="AL1273" s="17" t="s">
        <v>1023</v>
      </c>
      <c r="AM1273" s="17" t="s">
        <v>102</v>
      </c>
      <c r="AN1273" s="17" t="s">
        <v>1024</v>
      </c>
      <c r="AO1273" s="17" t="s">
        <v>475</v>
      </c>
      <c r="AP1273" s="17" t="s">
        <v>872</v>
      </c>
      <c r="AQ1273" s="17"/>
      <c r="AR1273" s="17"/>
      <c r="AS1273" s="17"/>
    </row>
    <row r="1274" spans="1:45" ht="15" customHeight="1" x14ac:dyDescent="0.15">
      <c r="A1274" s="13">
        <v>1273</v>
      </c>
      <c r="B1274" s="69" t="s">
        <v>3793</v>
      </c>
      <c r="C1274" s="67" t="s">
        <v>35</v>
      </c>
      <c r="D1274" s="67" t="s">
        <v>36</v>
      </c>
      <c r="E1274" s="67" t="s">
        <v>36</v>
      </c>
      <c r="F1274" s="67" t="s">
        <v>56</v>
      </c>
      <c r="G1274" s="67" t="s">
        <v>120</v>
      </c>
      <c r="H1274" s="67" t="s">
        <v>43</v>
      </c>
      <c r="I1274" s="67" t="s">
        <v>41</v>
      </c>
      <c r="J1274" s="67" t="s">
        <v>87</v>
      </c>
      <c r="K1274" s="67" t="s">
        <v>43</v>
      </c>
      <c r="L1274" s="67" t="s">
        <v>88</v>
      </c>
      <c r="M1274" s="67" t="s">
        <v>42</v>
      </c>
      <c r="N1274" s="67" t="s">
        <v>38</v>
      </c>
      <c r="O1274" s="67" t="s">
        <v>45</v>
      </c>
      <c r="P1274" s="17" t="s">
        <v>916</v>
      </c>
      <c r="Q1274" s="17" t="s">
        <v>972</v>
      </c>
      <c r="R1274" s="17" t="s">
        <v>558</v>
      </c>
      <c r="S1274" s="17" t="s">
        <v>500</v>
      </c>
      <c r="T1274" s="17" t="s">
        <v>988</v>
      </c>
      <c r="U1274" s="17" t="s">
        <v>478</v>
      </c>
      <c r="V1274" s="17" t="s">
        <v>557</v>
      </c>
      <c r="W1274" s="17" t="s">
        <v>4162</v>
      </c>
      <c r="X1274" s="17" t="s">
        <v>3794</v>
      </c>
      <c r="Y1274" s="17" t="s">
        <v>4301</v>
      </c>
      <c r="Z1274" s="17" t="s">
        <v>96</v>
      </c>
      <c r="AA1274" s="17" t="s">
        <v>76</v>
      </c>
      <c r="AB1274" s="17" t="s">
        <v>126</v>
      </c>
      <c r="AC1274" s="17" t="s">
        <v>56</v>
      </c>
      <c r="AD1274" s="17" t="s">
        <v>36</v>
      </c>
      <c r="AE1274" s="17" t="s">
        <v>4083</v>
      </c>
      <c r="AF1274" s="17"/>
      <c r="AG1274" s="17" t="s">
        <v>131</v>
      </c>
      <c r="AH1274" s="17" t="s">
        <v>921</v>
      </c>
      <c r="AI1274" s="17" t="s">
        <v>527</v>
      </c>
      <c r="AJ1274" s="17" t="s">
        <v>958</v>
      </c>
      <c r="AK1274" s="17" t="s">
        <v>498</v>
      </c>
      <c r="AL1274" s="17" t="s">
        <v>3795</v>
      </c>
      <c r="AM1274" s="17" t="s">
        <v>496</v>
      </c>
      <c r="AN1274" s="17" t="s">
        <v>125</v>
      </c>
      <c r="AO1274" s="17" t="s">
        <v>975</v>
      </c>
      <c r="AP1274" s="17" t="s">
        <v>3027</v>
      </c>
      <c r="AQ1274" s="17"/>
      <c r="AR1274" s="17"/>
      <c r="AS1274" s="17"/>
    </row>
    <row r="1275" spans="1:45" ht="15" customHeight="1" x14ac:dyDescent="0.15">
      <c r="A1275" s="13">
        <v>1274</v>
      </c>
      <c r="B1275" s="69" t="s">
        <v>4593</v>
      </c>
      <c r="C1275" s="67" t="s">
        <v>35</v>
      </c>
      <c r="D1275" s="67" t="s">
        <v>36</v>
      </c>
      <c r="E1275" s="67" t="s">
        <v>36</v>
      </c>
      <c r="F1275" s="67" t="s">
        <v>36</v>
      </c>
      <c r="G1275" s="67" t="s">
        <v>87</v>
      </c>
      <c r="H1275" s="67" t="s">
        <v>136</v>
      </c>
      <c r="I1275" s="67" t="s">
        <v>38</v>
      </c>
      <c r="J1275" s="67" t="s">
        <v>42</v>
      </c>
      <c r="K1275" s="67" t="s">
        <v>43</v>
      </c>
      <c r="L1275" s="67" t="s">
        <v>43</v>
      </c>
      <c r="M1275" s="67" t="s">
        <v>39</v>
      </c>
      <c r="N1275" s="67" t="s">
        <v>200</v>
      </c>
      <c r="O1275" s="67" t="s">
        <v>45</v>
      </c>
      <c r="P1275" s="17" t="s">
        <v>557</v>
      </c>
      <c r="Q1275" s="17" t="s">
        <v>496</v>
      </c>
      <c r="R1275" s="17" t="s">
        <v>410</v>
      </c>
      <c r="S1275" s="17" t="s">
        <v>4594</v>
      </c>
      <c r="T1275" s="17" t="s">
        <v>924</v>
      </c>
      <c r="U1275" s="17" t="s">
        <v>415</v>
      </c>
      <c r="V1275" s="17" t="s">
        <v>591</v>
      </c>
      <c r="W1275" s="17" t="s">
        <v>4160</v>
      </c>
      <c r="X1275" s="17" t="s">
        <v>4595</v>
      </c>
      <c r="Y1275" s="17" t="s">
        <v>4242</v>
      </c>
      <c r="Z1275" s="17" t="s">
        <v>249</v>
      </c>
      <c r="AA1275" s="17" t="s">
        <v>76</v>
      </c>
      <c r="AB1275" s="17" t="s">
        <v>55</v>
      </c>
      <c r="AC1275" s="17" t="s">
        <v>36</v>
      </c>
      <c r="AD1275" s="17" t="s">
        <v>56</v>
      </c>
      <c r="AE1275" s="17" t="s">
        <v>4555</v>
      </c>
      <c r="AF1275" s="17"/>
      <c r="AG1275" s="17" t="s">
        <v>279</v>
      </c>
      <c r="AH1275" s="17" t="s">
        <v>736</v>
      </c>
      <c r="AI1275" s="17" t="s">
        <v>3307</v>
      </c>
      <c r="AJ1275" s="17" t="s">
        <v>361</v>
      </c>
      <c r="AK1275" s="17" t="s">
        <v>260</v>
      </c>
      <c r="AL1275" s="17" t="s">
        <v>3256</v>
      </c>
      <c r="AM1275" s="17" t="s">
        <v>880</v>
      </c>
      <c r="AN1275" s="17" t="s">
        <v>949</v>
      </c>
      <c r="AO1275" s="17" t="s">
        <v>1104</v>
      </c>
      <c r="AP1275" s="17" t="s">
        <v>621</v>
      </c>
      <c r="AQ1275" s="17"/>
      <c r="AR1275" s="17"/>
      <c r="AS1275" s="17"/>
    </row>
    <row r="1276" spans="1:45" ht="15" customHeight="1" x14ac:dyDescent="0.15">
      <c r="A1276" s="13">
        <v>1275</v>
      </c>
      <c r="B1276" s="69" t="s">
        <v>3670</v>
      </c>
      <c r="C1276" s="67" t="s">
        <v>35</v>
      </c>
      <c r="D1276" s="67" t="s">
        <v>36</v>
      </c>
      <c r="E1276" s="67" t="s">
        <v>56</v>
      </c>
      <c r="F1276" s="67" t="s">
        <v>36</v>
      </c>
      <c r="G1276" s="67" t="s">
        <v>40</v>
      </c>
      <c r="H1276" s="67" t="s">
        <v>67</v>
      </c>
      <c r="I1276" s="67" t="s">
        <v>40</v>
      </c>
      <c r="J1276" s="67" t="s">
        <v>43</v>
      </c>
      <c r="K1276" s="67" t="s">
        <v>37</v>
      </c>
      <c r="L1276" s="67" t="s">
        <v>42</v>
      </c>
      <c r="M1276" s="67" t="s">
        <v>41</v>
      </c>
      <c r="N1276" s="67" t="s">
        <v>39</v>
      </c>
      <c r="O1276" s="67" t="s">
        <v>45</v>
      </c>
      <c r="P1276" s="17" t="s">
        <v>521</v>
      </c>
      <c r="Q1276" s="17" t="s">
        <v>2916</v>
      </c>
      <c r="R1276" s="17" t="s">
        <v>351</v>
      </c>
      <c r="S1276" s="17" t="s">
        <v>79</v>
      </c>
      <c r="T1276" s="17" t="s">
        <v>3151</v>
      </c>
      <c r="U1276" s="17" t="s">
        <v>72</v>
      </c>
      <c r="V1276" s="17" t="s">
        <v>368</v>
      </c>
      <c r="W1276" s="17"/>
      <c r="X1276" s="17" t="s">
        <v>3671</v>
      </c>
      <c r="Y1276" s="17" t="s">
        <v>4258</v>
      </c>
      <c r="Z1276" s="17" t="s">
        <v>96</v>
      </c>
      <c r="AA1276" s="17" t="s">
        <v>76</v>
      </c>
      <c r="AB1276" s="17" t="s">
        <v>3962</v>
      </c>
      <c r="AC1276" s="17" t="s">
        <v>36</v>
      </c>
      <c r="AD1276" s="17" t="s">
        <v>56</v>
      </c>
      <c r="AE1276" s="17" t="s">
        <v>4014</v>
      </c>
      <c r="AF1276" s="17"/>
      <c r="AG1276" s="17" t="s">
        <v>115</v>
      </c>
      <c r="AH1276" s="17" t="s">
        <v>381</v>
      </c>
      <c r="AI1276" s="17" t="s">
        <v>3022</v>
      </c>
      <c r="AJ1276" s="17" t="s">
        <v>514</v>
      </c>
      <c r="AK1276" s="17" t="s">
        <v>79</v>
      </c>
      <c r="AL1276" s="17" t="s">
        <v>3200</v>
      </c>
      <c r="AM1276" s="17" t="s">
        <v>369</v>
      </c>
      <c r="AN1276" s="17" t="s">
        <v>370</v>
      </c>
      <c r="AO1276" s="17" t="s">
        <v>161</v>
      </c>
      <c r="AP1276" s="17" t="s">
        <v>161</v>
      </c>
      <c r="AQ1276" s="13">
        <v>0</v>
      </c>
      <c r="AR1276" s="13">
        <v>0</v>
      </c>
      <c r="AS1276" s="17"/>
    </row>
    <row r="1277" spans="1:45" ht="15" customHeight="1" x14ac:dyDescent="0.15">
      <c r="A1277" s="13">
        <v>1276</v>
      </c>
      <c r="B1277" t="s">
        <v>3670</v>
      </c>
      <c r="C1277" s="184" t="s">
        <v>35</v>
      </c>
      <c r="D1277" s="184" t="s">
        <v>36</v>
      </c>
      <c r="E1277" s="184" t="s">
        <v>56</v>
      </c>
      <c r="F1277" s="184" t="s">
        <v>36</v>
      </c>
      <c r="G1277" s="184" t="s">
        <v>40</v>
      </c>
      <c r="H1277" s="184" t="s">
        <v>67</v>
      </c>
      <c r="I1277" s="184" t="s">
        <v>40</v>
      </c>
      <c r="J1277" s="184" t="s">
        <v>43</v>
      </c>
      <c r="K1277" s="184" t="s">
        <v>37</v>
      </c>
      <c r="L1277" s="184" t="s">
        <v>42</v>
      </c>
      <c r="M1277" s="184" t="s">
        <v>41</v>
      </c>
      <c r="N1277" s="184" t="s">
        <v>39</v>
      </c>
      <c r="O1277" s="184" t="s">
        <v>45</v>
      </c>
      <c r="P1277" t="s">
        <v>521</v>
      </c>
      <c r="Q1277" t="s">
        <v>2916</v>
      </c>
      <c r="R1277" t="s">
        <v>351</v>
      </c>
      <c r="S1277" t="s">
        <v>79</v>
      </c>
      <c r="T1277" t="s">
        <v>3151</v>
      </c>
      <c r="U1277" t="s">
        <v>72</v>
      </c>
      <c r="V1277" t="s">
        <v>368</v>
      </c>
      <c r="W1277"/>
      <c r="X1277" t="s">
        <v>3671</v>
      </c>
      <c r="Y1277" t="s">
        <v>4258</v>
      </c>
      <c r="Z1277" t="s">
        <v>96</v>
      </c>
      <c r="AA1277" t="s">
        <v>76</v>
      </c>
      <c r="AB1277" t="s">
        <v>3962</v>
      </c>
      <c r="AC1277" t="s">
        <v>36</v>
      </c>
      <c r="AD1277" t="s">
        <v>56</v>
      </c>
      <c r="AE1277" t="s">
        <v>4014</v>
      </c>
      <c r="AF1277"/>
      <c r="AG1277" t="s">
        <v>115</v>
      </c>
      <c r="AH1277" t="s">
        <v>381</v>
      </c>
      <c r="AI1277" t="s">
        <v>3022</v>
      </c>
      <c r="AJ1277" t="s">
        <v>514</v>
      </c>
      <c r="AK1277" t="s">
        <v>79</v>
      </c>
      <c r="AL1277" t="s">
        <v>3200</v>
      </c>
      <c r="AM1277" t="s">
        <v>369</v>
      </c>
      <c r="AN1277" t="s">
        <v>370</v>
      </c>
      <c r="AO1277" t="s">
        <v>161</v>
      </c>
      <c r="AP1277" t="s">
        <v>161</v>
      </c>
      <c r="AQ1277" s="17"/>
      <c r="AR1277" s="17"/>
      <c r="AS1277" s="17"/>
    </row>
    <row r="1278" spans="1:45" ht="15" customHeight="1" x14ac:dyDescent="0.15">
      <c r="A1278" s="13">
        <v>1277</v>
      </c>
      <c r="B1278" s="69" t="s">
        <v>1025</v>
      </c>
      <c r="C1278" s="67" t="s">
        <v>35</v>
      </c>
      <c r="D1278" s="67" t="s">
        <v>36</v>
      </c>
      <c r="E1278" s="67" t="s">
        <v>56</v>
      </c>
      <c r="F1278" s="67" t="s">
        <v>56</v>
      </c>
      <c r="G1278" s="67" t="s">
        <v>44</v>
      </c>
      <c r="H1278" s="67" t="s">
        <v>200</v>
      </c>
      <c r="I1278" s="67" t="s">
        <v>200</v>
      </c>
      <c r="J1278" s="67" t="s">
        <v>44</v>
      </c>
      <c r="K1278" s="67" t="s">
        <v>41</v>
      </c>
      <c r="L1278" s="67" t="s">
        <v>200</v>
      </c>
      <c r="M1278" s="67" t="s">
        <v>136</v>
      </c>
      <c r="N1278" s="67" t="s">
        <v>42</v>
      </c>
      <c r="O1278" s="67"/>
      <c r="P1278" s="17" t="s">
        <v>1026</v>
      </c>
      <c r="Q1278" s="17" t="s">
        <v>3172</v>
      </c>
      <c r="R1278" s="17" t="s">
        <v>230</v>
      </c>
      <c r="S1278" s="17" t="s">
        <v>183</v>
      </c>
      <c r="T1278" s="17" t="s">
        <v>741</v>
      </c>
      <c r="U1278" s="17" t="s">
        <v>233</v>
      </c>
      <c r="V1278" s="17" t="s">
        <v>1027</v>
      </c>
      <c r="W1278" s="17"/>
      <c r="X1278" s="17"/>
      <c r="Y1278" s="17" t="s">
        <v>4332</v>
      </c>
      <c r="Z1278" s="17" t="s">
        <v>96</v>
      </c>
      <c r="AA1278" s="17" t="s">
        <v>76</v>
      </c>
      <c r="AB1278" s="17" t="s">
        <v>55</v>
      </c>
      <c r="AC1278" s="17" t="s">
        <v>56</v>
      </c>
      <c r="AD1278" s="17" t="s">
        <v>56</v>
      </c>
      <c r="AE1278" s="17"/>
      <c r="AF1278" s="17"/>
      <c r="AG1278" s="17" t="s">
        <v>193</v>
      </c>
      <c r="AH1278" s="17" t="s">
        <v>478</v>
      </c>
      <c r="AI1278" s="17" t="s">
        <v>344</v>
      </c>
      <c r="AJ1278" s="17" t="s">
        <v>1028</v>
      </c>
      <c r="AK1278" s="17" t="s">
        <v>333</v>
      </c>
      <c r="AL1278" s="17" t="s">
        <v>330</v>
      </c>
      <c r="AM1278" s="17" t="s">
        <v>287</v>
      </c>
      <c r="AN1278" s="17" t="s">
        <v>1029</v>
      </c>
      <c r="AO1278" s="17" t="s">
        <v>187</v>
      </c>
      <c r="AP1278" s="17" t="s">
        <v>1166</v>
      </c>
      <c r="AQ1278" s="17"/>
      <c r="AR1278" s="17"/>
      <c r="AS1278" s="17"/>
    </row>
    <row r="1279" spans="1:45" ht="15" customHeight="1" x14ac:dyDescent="0.15">
      <c r="A1279" s="13">
        <v>1278</v>
      </c>
      <c r="B1279" s="69" t="s">
        <v>4206</v>
      </c>
      <c r="C1279" s="67" t="s">
        <v>35</v>
      </c>
      <c r="D1279" s="67" t="s">
        <v>36</v>
      </c>
      <c r="E1279" s="67" t="s">
        <v>36</v>
      </c>
      <c r="F1279" s="67" t="s">
        <v>56</v>
      </c>
      <c r="G1279" s="67" t="s">
        <v>44</v>
      </c>
      <c r="H1279" s="67" t="s">
        <v>39</v>
      </c>
      <c r="I1279" s="67" t="s">
        <v>40</v>
      </c>
      <c r="J1279" s="67" t="s">
        <v>67</v>
      </c>
      <c r="K1279" s="67" t="s">
        <v>41</v>
      </c>
      <c r="L1279" s="67" t="s">
        <v>87</v>
      </c>
      <c r="M1279" s="67" t="s">
        <v>43</v>
      </c>
      <c r="N1279" s="67" t="s">
        <v>37</v>
      </c>
      <c r="O1279" s="67" t="s">
        <v>45</v>
      </c>
      <c r="P1279" s="17" t="s">
        <v>4207</v>
      </c>
      <c r="Q1279" s="17" t="s">
        <v>3172</v>
      </c>
      <c r="R1279" s="17" t="s">
        <v>264</v>
      </c>
      <c r="S1279" s="17" t="s">
        <v>183</v>
      </c>
      <c r="T1279" s="17" t="s">
        <v>326</v>
      </c>
      <c r="U1279" s="17" t="s">
        <v>79</v>
      </c>
      <c r="V1279" s="17" t="s">
        <v>3022</v>
      </c>
      <c r="W1279" s="17" t="s">
        <v>4157</v>
      </c>
      <c r="X1279" s="17" t="s">
        <v>4208</v>
      </c>
      <c r="Y1279" s="17" t="s">
        <v>4299</v>
      </c>
      <c r="Z1279" s="17" t="s">
        <v>53</v>
      </c>
      <c r="AA1279" s="17" t="s">
        <v>76</v>
      </c>
      <c r="AB1279" s="17" t="s">
        <v>3962</v>
      </c>
      <c r="AC1279" s="17" t="s">
        <v>36</v>
      </c>
      <c r="AD1279" s="17" t="s">
        <v>56</v>
      </c>
      <c r="AE1279" s="17" t="s">
        <v>4003</v>
      </c>
      <c r="AF1279" s="17"/>
      <c r="AG1279" s="17" t="s">
        <v>193</v>
      </c>
      <c r="AH1279" s="17" t="s">
        <v>478</v>
      </c>
      <c r="AI1279" s="17" t="s">
        <v>3760</v>
      </c>
      <c r="AJ1279" s="17" t="s">
        <v>912</v>
      </c>
      <c r="AK1279" s="17" t="s">
        <v>115</v>
      </c>
      <c r="AL1279" s="17" t="s">
        <v>4390</v>
      </c>
      <c r="AM1279" s="17" t="s">
        <v>77</v>
      </c>
      <c r="AN1279" s="17" t="s">
        <v>3438</v>
      </c>
      <c r="AO1279" s="17" t="s">
        <v>187</v>
      </c>
      <c r="AP1279" s="17" t="s">
        <v>161</v>
      </c>
      <c r="AQ1279" s="17"/>
      <c r="AR1279" s="17"/>
      <c r="AS1279" s="17"/>
    </row>
    <row r="1280" spans="1:45" ht="15" customHeight="1" x14ac:dyDescent="0.15">
      <c r="A1280" s="13">
        <v>1279</v>
      </c>
      <c r="B1280" s="69" t="s">
        <v>4838</v>
      </c>
      <c r="C1280" s="67" t="s">
        <v>35</v>
      </c>
      <c r="D1280" s="67" t="s">
        <v>36</v>
      </c>
      <c r="E1280" s="67" t="s">
        <v>36</v>
      </c>
      <c r="F1280" s="67" t="s">
        <v>56</v>
      </c>
      <c r="G1280" s="67" t="s">
        <v>44</v>
      </c>
      <c r="H1280" s="67" t="s">
        <v>39</v>
      </c>
      <c r="I1280" s="67" t="s">
        <v>40</v>
      </c>
      <c r="J1280" s="67" t="s">
        <v>67</v>
      </c>
      <c r="K1280" s="67" t="s">
        <v>41</v>
      </c>
      <c r="L1280" s="67" t="s">
        <v>87</v>
      </c>
      <c r="M1280" s="67" t="s">
        <v>43</v>
      </c>
      <c r="N1280" s="67" t="s">
        <v>37</v>
      </c>
      <c r="O1280" s="67" t="s">
        <v>45</v>
      </c>
      <c r="P1280" s="17" t="s">
        <v>4207</v>
      </c>
      <c r="Q1280" s="17" t="s">
        <v>3172</v>
      </c>
      <c r="R1280" s="17" t="s">
        <v>264</v>
      </c>
      <c r="S1280" s="17" t="s">
        <v>183</v>
      </c>
      <c r="T1280" s="17" t="s">
        <v>326</v>
      </c>
      <c r="U1280" s="17" t="s">
        <v>79</v>
      </c>
      <c r="V1280" s="17" t="s">
        <v>3022</v>
      </c>
      <c r="W1280" s="17" t="s">
        <v>4157</v>
      </c>
      <c r="X1280" s="17" t="s">
        <v>4208</v>
      </c>
      <c r="Y1280" s="17" t="s">
        <v>4299</v>
      </c>
      <c r="Z1280" s="17" t="s">
        <v>53</v>
      </c>
      <c r="AA1280" s="17" t="s">
        <v>76</v>
      </c>
      <c r="AB1280" s="17" t="s">
        <v>3962</v>
      </c>
      <c r="AC1280" s="17" t="s">
        <v>36</v>
      </c>
      <c r="AD1280" s="17" t="s">
        <v>56</v>
      </c>
      <c r="AE1280" s="17" t="s">
        <v>4003</v>
      </c>
      <c r="AF1280" s="17"/>
      <c r="AG1280" s="17" t="s">
        <v>193</v>
      </c>
      <c r="AH1280" s="17" t="s">
        <v>478</v>
      </c>
      <c r="AI1280" s="17" t="s">
        <v>3760</v>
      </c>
      <c r="AJ1280" s="17" t="s">
        <v>912</v>
      </c>
      <c r="AK1280" s="17" t="s">
        <v>115</v>
      </c>
      <c r="AL1280" s="17" t="s">
        <v>4390</v>
      </c>
      <c r="AM1280" s="17" t="s">
        <v>77</v>
      </c>
      <c r="AN1280" s="17" t="s">
        <v>3438</v>
      </c>
      <c r="AO1280" s="17" t="s">
        <v>187</v>
      </c>
      <c r="AP1280" s="17" t="s">
        <v>161</v>
      </c>
      <c r="AQ1280" s="17"/>
      <c r="AR1280" s="17"/>
      <c r="AS1280" s="17"/>
    </row>
    <row r="1281" spans="1:45" ht="15" customHeight="1" x14ac:dyDescent="0.15">
      <c r="A1281" s="13">
        <v>1280</v>
      </c>
      <c r="B1281" s="69" t="s">
        <v>3796</v>
      </c>
      <c r="C1281" s="67" t="s">
        <v>35</v>
      </c>
      <c r="D1281" s="67" t="s">
        <v>36</v>
      </c>
      <c r="E1281" s="67" t="s">
        <v>36</v>
      </c>
      <c r="F1281" s="67" t="s">
        <v>36</v>
      </c>
      <c r="G1281" s="67" t="s">
        <v>39</v>
      </c>
      <c r="H1281" s="67" t="s">
        <v>41</v>
      </c>
      <c r="I1281" s="67" t="s">
        <v>41</v>
      </c>
      <c r="J1281" s="67" t="s">
        <v>87</v>
      </c>
      <c r="K1281" s="67" t="s">
        <v>88</v>
      </c>
      <c r="L1281" s="67" t="s">
        <v>43</v>
      </c>
      <c r="M1281" s="67" t="s">
        <v>42</v>
      </c>
      <c r="N1281" s="67" t="s">
        <v>88</v>
      </c>
      <c r="O1281" s="67"/>
      <c r="P1281" s="17" t="s">
        <v>900</v>
      </c>
      <c r="Q1281" s="17" t="s">
        <v>362</v>
      </c>
      <c r="R1281" s="17" t="s">
        <v>558</v>
      </c>
      <c r="S1281" s="17" t="s">
        <v>832</v>
      </c>
      <c r="T1281" s="17" t="s">
        <v>484</v>
      </c>
      <c r="U1281" s="17" t="s">
        <v>478</v>
      </c>
      <c r="V1281" s="17" t="s">
        <v>557</v>
      </c>
      <c r="W1281" s="17" t="s">
        <v>4162</v>
      </c>
      <c r="X1281" s="17" t="s">
        <v>3797</v>
      </c>
      <c r="Y1281" s="17" t="s">
        <v>4241</v>
      </c>
      <c r="Z1281" s="17" t="s">
        <v>191</v>
      </c>
      <c r="AA1281" s="17" t="s">
        <v>54</v>
      </c>
      <c r="AB1281" s="17" t="s">
        <v>3962</v>
      </c>
      <c r="AC1281" s="17" t="s">
        <v>56</v>
      </c>
      <c r="AD1281" s="17" t="s">
        <v>56</v>
      </c>
      <c r="AE1281" s="17" t="s">
        <v>4083</v>
      </c>
      <c r="AF1281" s="17"/>
      <c r="AG1281" s="17" t="s">
        <v>364</v>
      </c>
      <c r="AH1281" s="17" t="s">
        <v>3239</v>
      </c>
      <c r="AI1281" s="17" t="s">
        <v>487</v>
      </c>
      <c r="AJ1281" s="17" t="s">
        <v>646</v>
      </c>
      <c r="AK1281" s="17" t="s">
        <v>498</v>
      </c>
      <c r="AL1281" s="17" t="s">
        <v>3795</v>
      </c>
      <c r="AM1281" s="17" t="s">
        <v>496</v>
      </c>
      <c r="AN1281" s="17" t="s">
        <v>3798</v>
      </c>
      <c r="AO1281" s="17" t="s">
        <v>1170</v>
      </c>
      <c r="AP1281" s="17" t="s">
        <v>3027</v>
      </c>
      <c r="AQ1281" s="17"/>
      <c r="AR1281" s="17"/>
      <c r="AS1281" s="17"/>
    </row>
    <row r="1282" spans="1:45" ht="15" customHeight="1" x14ac:dyDescent="0.15">
      <c r="A1282" s="13">
        <v>1281</v>
      </c>
      <c r="B1282" s="69" t="s">
        <v>4333</v>
      </c>
      <c r="C1282" s="67" t="s">
        <v>35</v>
      </c>
      <c r="D1282" s="67" t="s">
        <v>36</v>
      </c>
      <c r="E1282" s="67" t="s">
        <v>36</v>
      </c>
      <c r="F1282" s="67" t="s">
        <v>36</v>
      </c>
      <c r="G1282" s="67" t="s">
        <v>39</v>
      </c>
      <c r="H1282" s="67" t="s">
        <v>41</v>
      </c>
      <c r="I1282" s="67" t="s">
        <v>41</v>
      </c>
      <c r="J1282" s="67" t="s">
        <v>87</v>
      </c>
      <c r="K1282" s="67" t="s">
        <v>88</v>
      </c>
      <c r="L1282" s="67" t="s">
        <v>43</v>
      </c>
      <c r="M1282" s="67" t="s">
        <v>42</v>
      </c>
      <c r="N1282" s="67" t="s">
        <v>88</v>
      </c>
      <c r="O1282" s="67"/>
      <c r="P1282" s="17" t="s">
        <v>900</v>
      </c>
      <c r="Q1282" s="17" t="s">
        <v>362</v>
      </c>
      <c r="R1282" s="17" t="s">
        <v>558</v>
      </c>
      <c r="S1282" s="17" t="s">
        <v>832</v>
      </c>
      <c r="T1282" s="17" t="s">
        <v>484</v>
      </c>
      <c r="U1282" s="17" t="s">
        <v>478</v>
      </c>
      <c r="V1282" s="17" t="s">
        <v>557</v>
      </c>
      <c r="W1282" s="17" t="s">
        <v>4159</v>
      </c>
      <c r="X1282" s="17"/>
      <c r="Y1282" s="17" t="s">
        <v>4241</v>
      </c>
      <c r="Z1282" s="17" t="s">
        <v>191</v>
      </c>
      <c r="AA1282" s="17" t="s">
        <v>54</v>
      </c>
      <c r="AB1282" s="17" t="s">
        <v>3962</v>
      </c>
      <c r="AC1282" s="17" t="s">
        <v>56</v>
      </c>
      <c r="AD1282" s="17" t="s">
        <v>56</v>
      </c>
      <c r="AE1282" s="17" t="s">
        <v>4005</v>
      </c>
      <c r="AF1282" s="17"/>
      <c r="AG1282" s="17" t="s">
        <v>364</v>
      </c>
      <c r="AH1282" s="17" t="s">
        <v>3239</v>
      </c>
      <c r="AI1282" s="17" t="s">
        <v>487</v>
      </c>
      <c r="AJ1282" s="17" t="s">
        <v>646</v>
      </c>
      <c r="AK1282" s="17" t="s">
        <v>498</v>
      </c>
      <c r="AL1282" s="17" t="s">
        <v>3795</v>
      </c>
      <c r="AM1282" s="17" t="s">
        <v>496</v>
      </c>
      <c r="AN1282" s="17" t="s">
        <v>3798</v>
      </c>
      <c r="AO1282" s="17" t="s">
        <v>1170</v>
      </c>
      <c r="AP1282" s="17" t="s">
        <v>3027</v>
      </c>
      <c r="AQ1282" s="17"/>
      <c r="AR1282" s="17"/>
      <c r="AS1282" s="17"/>
    </row>
    <row r="1283" spans="1:45" ht="15" customHeight="1" x14ac:dyDescent="0.15">
      <c r="A1283" s="13">
        <v>1282</v>
      </c>
      <c r="B1283" s="69" t="s">
        <v>3937</v>
      </c>
      <c r="C1283" s="67" t="s">
        <v>35</v>
      </c>
      <c r="D1283" s="67" t="s">
        <v>56</v>
      </c>
      <c r="E1283" s="67" t="s">
        <v>36</v>
      </c>
      <c r="F1283" s="67" t="s">
        <v>56</v>
      </c>
      <c r="G1283" s="67" t="s">
        <v>39</v>
      </c>
      <c r="H1283" s="67" t="s">
        <v>200</v>
      </c>
      <c r="I1283" s="67" t="s">
        <v>68</v>
      </c>
      <c r="J1283" s="67" t="s">
        <v>41</v>
      </c>
      <c r="K1283" s="67" t="s">
        <v>43</v>
      </c>
      <c r="L1283" s="67" t="s">
        <v>200</v>
      </c>
      <c r="M1283" s="67" t="s">
        <v>42</v>
      </c>
      <c r="N1283" s="67" t="s">
        <v>38</v>
      </c>
      <c r="O1283" s="67" t="s">
        <v>45</v>
      </c>
      <c r="P1283" s="17" t="s">
        <v>625</v>
      </c>
      <c r="Q1283" s="17" t="s">
        <v>376</v>
      </c>
      <c r="R1283" s="17" t="s">
        <v>171</v>
      </c>
      <c r="S1283" s="17" t="s">
        <v>832</v>
      </c>
      <c r="T1283" s="17" t="s">
        <v>1198</v>
      </c>
      <c r="U1283" s="17" t="s">
        <v>195</v>
      </c>
      <c r="V1283" s="17" t="s">
        <v>495</v>
      </c>
      <c r="W1283" s="17" t="s">
        <v>4157</v>
      </c>
      <c r="X1283" s="17" t="s">
        <v>3938</v>
      </c>
      <c r="Y1283" s="17" t="s">
        <v>4275</v>
      </c>
      <c r="Z1283" s="17" t="s">
        <v>53</v>
      </c>
      <c r="AA1283" s="17" t="s">
        <v>76</v>
      </c>
      <c r="AB1283" s="17" t="s">
        <v>55</v>
      </c>
      <c r="AC1283" s="17" t="s">
        <v>36</v>
      </c>
      <c r="AD1283" s="17" t="s">
        <v>36</v>
      </c>
      <c r="AE1283" s="17" t="s">
        <v>4014</v>
      </c>
      <c r="AF1283" s="17"/>
      <c r="AG1283" s="17" t="s">
        <v>364</v>
      </c>
      <c r="AH1283" s="17" t="s">
        <v>361</v>
      </c>
      <c r="AI1283" s="17" t="s">
        <v>3193</v>
      </c>
      <c r="AJ1283" s="17" t="s">
        <v>949</v>
      </c>
      <c r="AK1283" s="17" t="s">
        <v>690</v>
      </c>
      <c r="AL1283" s="17" t="s">
        <v>591</v>
      </c>
      <c r="AM1283" s="17" t="s">
        <v>429</v>
      </c>
      <c r="AN1283" s="17" t="s">
        <v>3939</v>
      </c>
      <c r="AO1283" s="17" t="s">
        <v>1170</v>
      </c>
      <c r="AP1283" s="17" t="s">
        <v>816</v>
      </c>
      <c r="AQ1283" s="17"/>
      <c r="AR1283" s="17"/>
      <c r="AS1283" s="17"/>
    </row>
    <row r="1284" spans="1:45" ht="15" customHeight="1" x14ac:dyDescent="0.15">
      <c r="A1284" s="13">
        <v>1283</v>
      </c>
      <c r="B1284" s="69" t="s">
        <v>5202</v>
      </c>
      <c r="C1284" s="67" t="s">
        <v>35</v>
      </c>
      <c r="D1284" s="67" t="s">
        <v>36</v>
      </c>
      <c r="E1284" s="67" t="s">
        <v>36</v>
      </c>
      <c r="F1284" s="67" t="s">
        <v>36</v>
      </c>
      <c r="G1284" s="67" t="s">
        <v>68</v>
      </c>
      <c r="H1284" s="67" t="s">
        <v>42</v>
      </c>
      <c r="I1284" s="67" t="s">
        <v>136</v>
      </c>
      <c r="J1284" s="67" t="s">
        <v>200</v>
      </c>
      <c r="K1284" s="67" t="s">
        <v>200</v>
      </c>
      <c r="L1284" s="67" t="s">
        <v>200</v>
      </c>
      <c r="M1284" s="67" t="s">
        <v>88</v>
      </c>
      <c r="N1284" s="67" t="s">
        <v>42</v>
      </c>
      <c r="O1284" s="67">
        <v>0</v>
      </c>
      <c r="P1284" s="17" t="s">
        <v>171</v>
      </c>
      <c r="Q1284" s="17" t="s">
        <v>195</v>
      </c>
      <c r="R1284" s="17" t="s">
        <v>338</v>
      </c>
      <c r="S1284" s="17" t="s">
        <v>690</v>
      </c>
      <c r="T1284" s="17" t="s">
        <v>591</v>
      </c>
      <c r="U1284" s="17" t="s">
        <v>1053</v>
      </c>
      <c r="V1284" s="17" t="s">
        <v>949</v>
      </c>
      <c r="W1284" s="17">
        <v>0</v>
      </c>
      <c r="X1284" s="17" t="s">
        <v>5375</v>
      </c>
      <c r="Y1284" s="17" t="s">
        <v>4295</v>
      </c>
      <c r="Z1284" s="17" t="s">
        <v>75</v>
      </c>
      <c r="AA1284" s="17" t="s">
        <v>76</v>
      </c>
      <c r="AB1284" s="17" t="s">
        <v>55</v>
      </c>
      <c r="AC1284" s="17" t="s">
        <v>56</v>
      </c>
      <c r="AD1284" s="17" t="s">
        <v>56</v>
      </c>
      <c r="AE1284" s="17"/>
      <c r="AF1284" s="17"/>
      <c r="AG1284" s="17" t="s">
        <v>279</v>
      </c>
      <c r="AH1284" s="17" t="s">
        <v>5062</v>
      </c>
      <c r="AI1284" s="17" t="s">
        <v>880</v>
      </c>
      <c r="AJ1284" s="17" t="s">
        <v>3193</v>
      </c>
      <c r="AK1284" s="17" t="s">
        <v>1056</v>
      </c>
      <c r="AL1284" s="17" t="s">
        <v>1057</v>
      </c>
      <c r="AM1284" s="17" t="s">
        <v>3087</v>
      </c>
      <c r="AN1284" s="17" t="s">
        <v>880</v>
      </c>
      <c r="AO1284" s="17" t="s">
        <v>5063</v>
      </c>
      <c r="AP1284" s="17">
        <v>0</v>
      </c>
      <c r="AQ1284" s="17"/>
      <c r="AR1284" s="17"/>
      <c r="AS1284" s="17"/>
    </row>
    <row r="1285" spans="1:45" ht="15" customHeight="1" x14ac:dyDescent="0.15">
      <c r="A1285" s="13">
        <v>1284</v>
      </c>
      <c r="B1285" s="13" t="s">
        <v>5060</v>
      </c>
      <c r="C1285" s="8" t="s">
        <v>35</v>
      </c>
      <c r="D1285" s="8" t="s">
        <v>36</v>
      </c>
      <c r="E1285" s="8" t="s">
        <v>36</v>
      </c>
      <c r="F1285" s="8" t="s">
        <v>36</v>
      </c>
      <c r="G1285" s="8" t="s">
        <v>68</v>
      </c>
      <c r="H1285" s="8" t="s">
        <v>42</v>
      </c>
      <c r="I1285" s="8" t="s">
        <v>136</v>
      </c>
      <c r="J1285" s="8" t="s">
        <v>200</v>
      </c>
      <c r="K1285" s="8" t="s">
        <v>200</v>
      </c>
      <c r="L1285" s="8" t="s">
        <v>200</v>
      </c>
      <c r="M1285" s="8" t="s">
        <v>88</v>
      </c>
      <c r="N1285" s="8" t="s">
        <v>42</v>
      </c>
      <c r="O1285" s="8">
        <v>0</v>
      </c>
      <c r="P1285" s="13" t="s">
        <v>171</v>
      </c>
      <c r="Q1285" s="13" t="s">
        <v>195</v>
      </c>
      <c r="R1285" s="13" t="s">
        <v>338</v>
      </c>
      <c r="S1285" s="13" t="s">
        <v>690</v>
      </c>
      <c r="T1285" s="13" t="s">
        <v>591</v>
      </c>
      <c r="U1285" s="13" t="s">
        <v>1053</v>
      </c>
      <c r="V1285" s="13" t="s">
        <v>949</v>
      </c>
      <c r="W1285" s="8">
        <v>0</v>
      </c>
      <c r="X1285" s="13" t="s">
        <v>5061</v>
      </c>
      <c r="Y1285" s="13" t="s">
        <v>4295</v>
      </c>
      <c r="Z1285" s="8" t="s">
        <v>75</v>
      </c>
      <c r="AA1285" s="8" t="s">
        <v>76</v>
      </c>
      <c r="AB1285" s="8" t="s">
        <v>55</v>
      </c>
      <c r="AC1285" s="8" t="s">
        <v>56</v>
      </c>
      <c r="AD1285" s="8" t="s">
        <v>56</v>
      </c>
      <c r="AG1285" s="13" t="s">
        <v>279</v>
      </c>
      <c r="AH1285" s="13" t="s">
        <v>5062</v>
      </c>
      <c r="AI1285" s="13" t="s">
        <v>880</v>
      </c>
      <c r="AJ1285" s="13" t="s">
        <v>3193</v>
      </c>
      <c r="AK1285" s="13" t="s">
        <v>1056</v>
      </c>
      <c r="AL1285" s="13" t="s">
        <v>1057</v>
      </c>
      <c r="AM1285" s="13" t="s">
        <v>3087</v>
      </c>
      <c r="AN1285" s="13" t="s">
        <v>880</v>
      </c>
      <c r="AO1285" s="13" t="s">
        <v>5376</v>
      </c>
      <c r="AP1285" s="13">
        <v>0</v>
      </c>
      <c r="AQ1285" s="17"/>
      <c r="AR1285" s="17"/>
      <c r="AS1285" s="17"/>
    </row>
    <row r="1286" spans="1:45" ht="15" customHeight="1" x14ac:dyDescent="0.15">
      <c r="A1286" s="13">
        <v>1285</v>
      </c>
      <c r="B1286" s="69" t="s">
        <v>4765</v>
      </c>
      <c r="C1286" s="67" t="s">
        <v>35</v>
      </c>
      <c r="D1286" s="67" t="s">
        <v>36</v>
      </c>
      <c r="E1286" s="67" t="s">
        <v>56</v>
      </c>
      <c r="F1286" s="67" t="s">
        <v>36</v>
      </c>
      <c r="G1286" s="67" t="s">
        <v>43</v>
      </c>
      <c r="H1286" s="67" t="s">
        <v>39</v>
      </c>
      <c r="I1286" s="67" t="s">
        <v>38</v>
      </c>
      <c r="J1286" s="67" t="s">
        <v>39</v>
      </c>
      <c r="K1286" s="67" t="s">
        <v>43</v>
      </c>
      <c r="L1286" s="67" t="s">
        <v>43</v>
      </c>
      <c r="M1286" s="67" t="s">
        <v>43</v>
      </c>
      <c r="N1286" s="67" t="s">
        <v>43</v>
      </c>
      <c r="O1286" s="67"/>
      <c r="P1286" s="17" t="s">
        <v>437</v>
      </c>
      <c r="Q1286" s="17" t="s">
        <v>403</v>
      </c>
      <c r="R1286" s="17" t="s">
        <v>874</v>
      </c>
      <c r="S1286" s="17" t="s">
        <v>4766</v>
      </c>
      <c r="T1286" s="17" t="s">
        <v>3923</v>
      </c>
      <c r="U1286" s="17" t="s">
        <v>600</v>
      </c>
      <c r="V1286" s="17" t="s">
        <v>1052</v>
      </c>
      <c r="W1286" s="17" t="s">
        <v>4160</v>
      </c>
      <c r="X1286" s="17" t="s">
        <v>4767</v>
      </c>
      <c r="Y1286" s="17" t="s">
        <v>4768</v>
      </c>
      <c r="Z1286" s="17" t="s">
        <v>96</v>
      </c>
      <c r="AA1286" s="17" t="s">
        <v>76</v>
      </c>
      <c r="AB1286" s="17" t="s">
        <v>55</v>
      </c>
      <c r="AC1286" s="17" t="s">
        <v>56</v>
      </c>
      <c r="AD1286" s="17" t="s">
        <v>56</v>
      </c>
      <c r="AE1286" s="17" t="s">
        <v>4008</v>
      </c>
      <c r="AF1286" s="17"/>
      <c r="AG1286" s="17" t="s">
        <v>101</v>
      </c>
      <c r="AH1286" s="17" t="s">
        <v>471</v>
      </c>
      <c r="AI1286" s="17" t="s">
        <v>282</v>
      </c>
      <c r="AJ1286" s="17" t="s">
        <v>3924</v>
      </c>
      <c r="AK1286" s="17" t="s">
        <v>876</v>
      </c>
      <c r="AL1286" s="17" t="s">
        <v>877</v>
      </c>
      <c r="AM1286" s="17" t="s">
        <v>282</v>
      </c>
      <c r="AN1286" s="17" t="s">
        <v>276</v>
      </c>
      <c r="AO1286" s="17" t="s">
        <v>475</v>
      </c>
      <c r="AP1286" s="17" t="s">
        <v>862</v>
      </c>
      <c r="AQ1286" s="17"/>
      <c r="AR1286" s="17"/>
      <c r="AS1286" s="17"/>
    </row>
    <row r="1287" spans="1:45" ht="15" customHeight="1" x14ac:dyDescent="0.15">
      <c r="A1287" s="13">
        <v>1286</v>
      </c>
      <c r="B1287" s="69" t="s">
        <v>1030</v>
      </c>
      <c r="C1287" s="67" t="s">
        <v>35</v>
      </c>
      <c r="D1287" s="67" t="s">
        <v>56</v>
      </c>
      <c r="E1287" s="67" t="s">
        <v>36</v>
      </c>
      <c r="F1287" s="67" t="s">
        <v>56</v>
      </c>
      <c r="G1287" s="67" t="s">
        <v>37</v>
      </c>
      <c r="H1287" s="67" t="s">
        <v>42</v>
      </c>
      <c r="I1287" s="67" t="s">
        <v>41</v>
      </c>
      <c r="J1287" s="67" t="s">
        <v>42</v>
      </c>
      <c r="K1287" s="67" t="s">
        <v>120</v>
      </c>
      <c r="L1287" s="67" t="s">
        <v>43</v>
      </c>
      <c r="M1287" s="67" t="s">
        <v>200</v>
      </c>
      <c r="N1287" s="67" t="s">
        <v>42</v>
      </c>
      <c r="O1287" s="67"/>
      <c r="P1287" s="17" t="s">
        <v>137</v>
      </c>
      <c r="Q1287" s="17" t="s">
        <v>3438</v>
      </c>
      <c r="R1287" s="17" t="s">
        <v>1031</v>
      </c>
      <c r="S1287" s="17" t="s">
        <v>57</v>
      </c>
      <c r="T1287" s="17" t="s">
        <v>4520</v>
      </c>
      <c r="U1287" s="17" t="s">
        <v>1032</v>
      </c>
      <c r="V1287" s="17" t="s">
        <v>266</v>
      </c>
      <c r="W1287" s="17"/>
      <c r="X1287" s="17"/>
      <c r="Y1287" s="17" t="s">
        <v>4250</v>
      </c>
      <c r="Z1287" s="17" t="s">
        <v>53</v>
      </c>
      <c r="AA1287" s="17" t="s">
        <v>76</v>
      </c>
      <c r="AB1287" s="17" t="s">
        <v>126</v>
      </c>
      <c r="AC1287" s="17" t="s">
        <v>56</v>
      </c>
      <c r="AD1287" s="17" t="s">
        <v>56</v>
      </c>
      <c r="AE1287" s="17"/>
      <c r="AF1287" s="17"/>
      <c r="AG1287" s="17" t="s">
        <v>144</v>
      </c>
      <c r="AH1287" s="17" t="s">
        <v>145</v>
      </c>
      <c r="AI1287" s="17" t="s">
        <v>146</v>
      </c>
      <c r="AJ1287" s="17" t="s">
        <v>147</v>
      </c>
      <c r="AK1287" s="17" t="s">
        <v>1033</v>
      </c>
      <c r="AL1287" s="17" t="s">
        <v>4760</v>
      </c>
      <c r="AM1287" s="17" t="s">
        <v>270</v>
      </c>
      <c r="AN1287" s="17" t="s">
        <v>1034</v>
      </c>
      <c r="AO1287" s="17" t="s">
        <v>64</v>
      </c>
      <c r="AP1287" s="17" t="s">
        <v>209</v>
      </c>
      <c r="AQ1287" s="17"/>
      <c r="AR1287" s="17"/>
      <c r="AS1287" s="17"/>
    </row>
    <row r="1288" spans="1:45" ht="15" customHeight="1" x14ac:dyDescent="0.15">
      <c r="A1288" s="13">
        <v>1287</v>
      </c>
      <c r="B1288" s="69" t="s">
        <v>3157</v>
      </c>
      <c r="C1288" s="67" t="s">
        <v>35</v>
      </c>
      <c r="D1288" s="67" t="s">
        <v>36</v>
      </c>
      <c r="E1288" s="67" t="s">
        <v>36</v>
      </c>
      <c r="F1288" s="67" t="s">
        <v>36</v>
      </c>
      <c r="G1288" s="67" t="s">
        <v>37</v>
      </c>
      <c r="H1288" s="67" t="s">
        <v>41</v>
      </c>
      <c r="I1288" s="67" t="s">
        <v>40</v>
      </c>
      <c r="J1288" s="67" t="s">
        <v>42</v>
      </c>
      <c r="K1288" s="67" t="s">
        <v>44</v>
      </c>
      <c r="L1288" s="67" t="s">
        <v>42</v>
      </c>
      <c r="M1288" s="67" t="s">
        <v>67</v>
      </c>
      <c r="N1288" s="67" t="s">
        <v>39</v>
      </c>
      <c r="O1288" s="67" t="s">
        <v>45</v>
      </c>
      <c r="P1288" s="17" t="s">
        <v>47</v>
      </c>
      <c r="Q1288" s="17" t="s">
        <v>49</v>
      </c>
      <c r="R1288" s="17" t="s">
        <v>79</v>
      </c>
      <c r="S1288" s="17" t="s">
        <v>57</v>
      </c>
      <c r="T1288" s="17" t="s">
        <v>4639</v>
      </c>
      <c r="U1288" s="17" t="s">
        <v>115</v>
      </c>
      <c r="V1288" s="17" t="s">
        <v>266</v>
      </c>
      <c r="W1288" s="17" t="s">
        <v>4163</v>
      </c>
      <c r="X1288" s="17" t="s">
        <v>3672</v>
      </c>
      <c r="Y1288" s="17" t="s">
        <v>4270</v>
      </c>
      <c r="Z1288" s="17" t="s">
        <v>53</v>
      </c>
      <c r="AA1288" s="17" t="s">
        <v>76</v>
      </c>
      <c r="AB1288" s="17" t="s">
        <v>126</v>
      </c>
      <c r="AC1288" s="17" t="s">
        <v>56</v>
      </c>
      <c r="AD1288" s="17" t="s">
        <v>56</v>
      </c>
      <c r="AE1288" s="17"/>
      <c r="AF1288" s="17"/>
      <c r="AG1288" s="17" t="s">
        <v>144</v>
      </c>
      <c r="AH1288" s="17" t="s">
        <v>189</v>
      </c>
      <c r="AI1288" s="17" t="s">
        <v>202</v>
      </c>
      <c r="AJ1288" s="17" t="s">
        <v>711</v>
      </c>
      <c r="AK1288" s="17" t="s">
        <v>131</v>
      </c>
      <c r="AL1288" s="17" t="s">
        <v>95</v>
      </c>
      <c r="AM1288" s="17" t="s">
        <v>270</v>
      </c>
      <c r="AN1288" s="17" t="s">
        <v>984</v>
      </c>
      <c r="AO1288" s="17" t="s">
        <v>64</v>
      </c>
      <c r="AP1288" s="17" t="s">
        <v>161</v>
      </c>
      <c r="AQ1288" s="17"/>
      <c r="AR1288" s="17"/>
      <c r="AS1288" s="17"/>
    </row>
    <row r="1289" spans="1:45" ht="15" customHeight="1" x14ac:dyDescent="0.15">
      <c r="A1289" s="13">
        <v>1288</v>
      </c>
      <c r="B1289" s="69" t="s">
        <v>4084</v>
      </c>
      <c r="C1289" s="67" t="s">
        <v>35</v>
      </c>
      <c r="D1289" s="67" t="s">
        <v>36</v>
      </c>
      <c r="E1289" s="67" t="s">
        <v>36</v>
      </c>
      <c r="F1289" s="67" t="s">
        <v>56</v>
      </c>
      <c r="G1289" s="67" t="s">
        <v>40</v>
      </c>
      <c r="H1289" s="67" t="s">
        <v>120</v>
      </c>
      <c r="I1289" s="67" t="s">
        <v>43</v>
      </c>
      <c r="J1289" s="67" t="s">
        <v>67</v>
      </c>
      <c r="K1289" s="67" t="s">
        <v>37</v>
      </c>
      <c r="L1289" s="67" t="s">
        <v>39</v>
      </c>
      <c r="M1289" s="67" t="s">
        <v>42</v>
      </c>
      <c r="N1289" s="67" t="s">
        <v>136</v>
      </c>
      <c r="O1289" s="67" t="s">
        <v>45</v>
      </c>
      <c r="P1289" s="17" t="s">
        <v>546</v>
      </c>
      <c r="Q1289" s="17" t="s">
        <v>2916</v>
      </c>
      <c r="R1289" s="17" t="s">
        <v>62</v>
      </c>
      <c r="S1289" s="17" t="s">
        <v>79</v>
      </c>
      <c r="T1289" s="17" t="s">
        <v>3356</v>
      </c>
      <c r="U1289" s="17" t="s">
        <v>121</v>
      </c>
      <c r="V1289" s="17" t="s">
        <v>3814</v>
      </c>
      <c r="W1289" s="17"/>
      <c r="X1289" s="17" t="s">
        <v>4085</v>
      </c>
      <c r="Y1289" s="17" t="s">
        <v>4334</v>
      </c>
      <c r="Z1289" s="17" t="s">
        <v>249</v>
      </c>
      <c r="AA1289" s="17" t="s">
        <v>76</v>
      </c>
      <c r="AB1289" s="17" t="s">
        <v>126</v>
      </c>
      <c r="AC1289" s="17" t="s">
        <v>56</v>
      </c>
      <c r="AD1289" s="17" t="s">
        <v>56</v>
      </c>
      <c r="AE1289" s="17" t="s">
        <v>4003</v>
      </c>
      <c r="AF1289" s="17"/>
      <c r="AG1289" s="17" t="s">
        <v>115</v>
      </c>
      <c r="AH1289" s="17" t="s">
        <v>381</v>
      </c>
      <c r="AI1289" s="17" t="s">
        <v>3761</v>
      </c>
      <c r="AJ1289" s="17" t="s">
        <v>548</v>
      </c>
      <c r="AK1289" s="17" t="s">
        <v>123</v>
      </c>
      <c r="AL1289" s="17" t="s">
        <v>4640</v>
      </c>
      <c r="AM1289" s="17" t="s">
        <v>308</v>
      </c>
      <c r="AN1289" s="17" t="s">
        <v>663</v>
      </c>
      <c r="AO1289" s="17" t="s">
        <v>161</v>
      </c>
      <c r="AP1289" s="17" t="s">
        <v>295</v>
      </c>
      <c r="AQ1289" s="17"/>
      <c r="AR1289" s="17"/>
      <c r="AS1289" s="17"/>
    </row>
    <row r="1290" spans="1:45" ht="15" customHeight="1" x14ac:dyDescent="0.15">
      <c r="A1290" s="13">
        <v>1289</v>
      </c>
      <c r="B1290" s="69" t="s">
        <v>3254</v>
      </c>
      <c r="C1290" s="67" t="s">
        <v>35</v>
      </c>
      <c r="D1290" s="67" t="s">
        <v>36</v>
      </c>
      <c r="E1290" s="67" t="s">
        <v>36</v>
      </c>
      <c r="F1290" s="67" t="s">
        <v>56</v>
      </c>
      <c r="G1290" s="67" t="s">
        <v>40</v>
      </c>
      <c r="H1290" s="67" t="s">
        <v>42</v>
      </c>
      <c r="I1290" s="67" t="s">
        <v>41</v>
      </c>
      <c r="J1290" s="67" t="s">
        <v>37</v>
      </c>
      <c r="K1290" s="67" t="s">
        <v>67</v>
      </c>
      <c r="L1290" s="67" t="s">
        <v>42</v>
      </c>
      <c r="M1290" s="67" t="s">
        <v>88</v>
      </c>
      <c r="N1290" s="67" t="s">
        <v>39</v>
      </c>
      <c r="O1290" s="67" t="s">
        <v>45</v>
      </c>
      <c r="P1290" s="17" t="s">
        <v>299</v>
      </c>
      <c r="Q1290" s="17" t="s">
        <v>79</v>
      </c>
      <c r="R1290" s="17" t="s">
        <v>644</v>
      </c>
      <c r="S1290" s="17" t="s">
        <v>115</v>
      </c>
      <c r="T1290" s="17" t="s">
        <v>170</v>
      </c>
      <c r="U1290" s="17" t="s">
        <v>196</v>
      </c>
      <c r="V1290" s="17" t="s">
        <v>144</v>
      </c>
      <c r="W1290" s="17" t="s">
        <v>4157</v>
      </c>
      <c r="X1290" s="17" t="s">
        <v>3673</v>
      </c>
      <c r="Y1290" s="17" t="s">
        <v>4277</v>
      </c>
      <c r="Z1290" s="17" t="s">
        <v>75</v>
      </c>
      <c r="AA1290" s="17" t="s">
        <v>54</v>
      </c>
      <c r="AB1290" s="17" t="s">
        <v>55</v>
      </c>
      <c r="AC1290" s="17" t="s">
        <v>56</v>
      </c>
      <c r="AD1290" s="17" t="s">
        <v>36</v>
      </c>
      <c r="AE1290" s="17"/>
      <c r="AF1290" s="17"/>
      <c r="AG1290" s="17" t="s">
        <v>131</v>
      </c>
      <c r="AH1290" s="17" t="s">
        <v>95</v>
      </c>
      <c r="AI1290" s="17" t="s">
        <v>259</v>
      </c>
      <c r="AJ1290" s="17" t="s">
        <v>116</v>
      </c>
      <c r="AK1290" s="17" t="s">
        <v>429</v>
      </c>
      <c r="AL1290" s="17" t="s">
        <v>194</v>
      </c>
      <c r="AM1290" s="17" t="s">
        <v>411</v>
      </c>
      <c r="AN1290" s="17" t="s">
        <v>376</v>
      </c>
      <c r="AO1290" s="17" t="s">
        <v>161</v>
      </c>
      <c r="AP1290" s="17" t="s">
        <v>1721</v>
      </c>
      <c r="AQ1290" s="17"/>
      <c r="AR1290" s="17"/>
      <c r="AS1290" s="17"/>
    </row>
    <row r="1291" spans="1:45" ht="15" customHeight="1" x14ac:dyDescent="0.15">
      <c r="A1291" s="13">
        <v>1290</v>
      </c>
      <c r="B1291" s="69" t="s">
        <v>4596</v>
      </c>
      <c r="C1291" s="67" t="s">
        <v>35</v>
      </c>
      <c r="D1291" s="67" t="s">
        <v>36</v>
      </c>
      <c r="E1291" s="67" t="s">
        <v>36</v>
      </c>
      <c r="F1291" s="67" t="s">
        <v>56</v>
      </c>
      <c r="G1291" s="67" t="s">
        <v>120</v>
      </c>
      <c r="H1291" s="67" t="s">
        <v>39</v>
      </c>
      <c r="I1291" s="67" t="s">
        <v>39</v>
      </c>
      <c r="J1291" s="67" t="s">
        <v>136</v>
      </c>
      <c r="K1291" s="67" t="s">
        <v>88</v>
      </c>
      <c r="L1291" s="67" t="s">
        <v>87</v>
      </c>
      <c r="M1291" s="67" t="s">
        <v>38</v>
      </c>
      <c r="N1291" s="67" t="s">
        <v>41</v>
      </c>
      <c r="O1291" s="67" t="s">
        <v>45</v>
      </c>
      <c r="P1291" s="17" t="s">
        <v>1645</v>
      </c>
      <c r="Q1291" s="17" t="s">
        <v>2009</v>
      </c>
      <c r="R1291" s="17" t="s">
        <v>3082</v>
      </c>
      <c r="S1291" s="17" t="s">
        <v>500</v>
      </c>
      <c r="T1291" s="17" t="s">
        <v>712</v>
      </c>
      <c r="U1291" s="17" t="s">
        <v>376</v>
      </c>
      <c r="V1291" s="17" t="s">
        <v>4597</v>
      </c>
      <c r="W1291" s="17"/>
      <c r="X1291" s="17"/>
      <c r="Y1291" s="17" t="s">
        <v>4246</v>
      </c>
      <c r="Z1291" s="17" t="s">
        <v>53</v>
      </c>
      <c r="AA1291" s="17" t="s">
        <v>76</v>
      </c>
      <c r="AB1291" s="17" t="s">
        <v>55</v>
      </c>
      <c r="AC1291" s="17" t="s">
        <v>56</v>
      </c>
      <c r="AD1291" s="17" t="s">
        <v>56</v>
      </c>
      <c r="AE1291" s="17" t="s">
        <v>4058</v>
      </c>
      <c r="AF1291" s="17"/>
      <c r="AG1291" s="17" t="s">
        <v>131</v>
      </c>
      <c r="AH1291" s="17" t="s">
        <v>4598</v>
      </c>
      <c r="AI1291" s="17" t="s">
        <v>362</v>
      </c>
      <c r="AJ1291" s="17" t="s">
        <v>496</v>
      </c>
      <c r="AK1291" s="17" t="s">
        <v>832</v>
      </c>
      <c r="AL1291" s="17" t="s">
        <v>132</v>
      </c>
      <c r="AM1291" s="17" t="s">
        <v>4599</v>
      </c>
      <c r="AN1291" s="17" t="s">
        <v>352</v>
      </c>
      <c r="AO1291" s="17" t="s">
        <v>975</v>
      </c>
      <c r="AP1291" s="17" t="s">
        <v>1170</v>
      </c>
      <c r="AQ1291" s="17"/>
      <c r="AR1291" s="17"/>
      <c r="AS1291" s="17"/>
    </row>
    <row r="1292" spans="1:45" ht="15" customHeight="1" x14ac:dyDescent="0.15">
      <c r="A1292" s="13">
        <v>1291</v>
      </c>
      <c r="B1292" s="69" t="s">
        <v>1035</v>
      </c>
      <c r="C1292" s="67" t="s">
        <v>35</v>
      </c>
      <c r="D1292" s="67" t="s">
        <v>56</v>
      </c>
      <c r="E1292" s="67" t="s">
        <v>36</v>
      </c>
      <c r="F1292" s="67" t="s">
        <v>56</v>
      </c>
      <c r="G1292" s="67" t="s">
        <v>67</v>
      </c>
      <c r="H1292" s="67" t="s">
        <v>68</v>
      </c>
      <c r="I1292" s="67" t="s">
        <v>40</v>
      </c>
      <c r="J1292" s="67" t="s">
        <v>42</v>
      </c>
      <c r="K1292" s="67" t="s">
        <v>44</v>
      </c>
      <c r="L1292" s="67" t="s">
        <v>43</v>
      </c>
      <c r="M1292" s="67" t="s">
        <v>87</v>
      </c>
      <c r="N1292" s="67" t="s">
        <v>42</v>
      </c>
      <c r="O1292" s="67" t="s">
        <v>45</v>
      </c>
      <c r="P1292" s="17" t="s">
        <v>651</v>
      </c>
      <c r="Q1292" s="17" t="s">
        <v>3022</v>
      </c>
      <c r="R1292" s="17" t="s">
        <v>1036</v>
      </c>
      <c r="S1292" s="17" t="s">
        <v>77</v>
      </c>
      <c r="T1292" s="17" t="s">
        <v>80</v>
      </c>
      <c r="U1292" s="17" t="s">
        <v>79</v>
      </c>
      <c r="V1292" s="17" t="s">
        <v>170</v>
      </c>
      <c r="W1292" s="17"/>
      <c r="X1292" s="17"/>
      <c r="Y1292" s="17" t="s">
        <v>4231</v>
      </c>
      <c r="Z1292" s="17" t="s">
        <v>75</v>
      </c>
      <c r="AA1292" s="17" t="s">
        <v>76</v>
      </c>
      <c r="AB1292" s="17" t="s">
        <v>55</v>
      </c>
      <c r="AC1292" s="17" t="s">
        <v>66</v>
      </c>
      <c r="AD1292" s="17" t="s">
        <v>56</v>
      </c>
      <c r="AE1292" s="17"/>
      <c r="AF1292" s="17"/>
      <c r="AG1292" s="17" t="s">
        <v>95</v>
      </c>
      <c r="AH1292" s="17" t="s">
        <v>189</v>
      </c>
      <c r="AI1292" s="17" t="s">
        <v>171</v>
      </c>
      <c r="AJ1292" s="17" t="s">
        <v>168</v>
      </c>
      <c r="AK1292" s="17" t="s">
        <v>115</v>
      </c>
      <c r="AL1292" s="17" t="s">
        <v>856</v>
      </c>
      <c r="AM1292" s="17" t="s">
        <v>259</v>
      </c>
      <c r="AN1292" s="17" t="s">
        <v>129</v>
      </c>
      <c r="AO1292" s="17" t="s">
        <v>85</v>
      </c>
      <c r="AP1292" s="17" t="s">
        <v>161</v>
      </c>
      <c r="AQ1292" s="17"/>
      <c r="AR1292" s="17"/>
      <c r="AS1292" s="17"/>
    </row>
    <row r="1293" spans="1:45" ht="15" customHeight="1" x14ac:dyDescent="0.15">
      <c r="A1293" s="13">
        <v>1292</v>
      </c>
      <c r="B1293" s="69" t="s">
        <v>3334</v>
      </c>
      <c r="C1293" s="67" t="s">
        <v>35</v>
      </c>
      <c r="D1293" s="67" t="s">
        <v>36</v>
      </c>
      <c r="E1293" s="67" t="s">
        <v>56</v>
      </c>
      <c r="F1293" s="67" t="s">
        <v>56</v>
      </c>
      <c r="G1293" s="67" t="s">
        <v>120</v>
      </c>
      <c r="H1293" s="67" t="s">
        <v>43</v>
      </c>
      <c r="I1293" s="67" t="s">
        <v>87</v>
      </c>
      <c r="J1293" s="67" t="s">
        <v>43</v>
      </c>
      <c r="K1293" s="67" t="s">
        <v>43</v>
      </c>
      <c r="L1293" s="67" t="s">
        <v>88</v>
      </c>
      <c r="M1293" s="67" t="s">
        <v>43</v>
      </c>
      <c r="N1293" s="67" t="s">
        <v>43</v>
      </c>
      <c r="O1293" s="67"/>
      <c r="P1293" s="17" t="s">
        <v>916</v>
      </c>
      <c r="Q1293" s="17" t="s">
        <v>972</v>
      </c>
      <c r="R1293" s="17" t="s">
        <v>496</v>
      </c>
      <c r="S1293" s="17" t="s">
        <v>500</v>
      </c>
      <c r="T1293" s="17" t="s">
        <v>988</v>
      </c>
      <c r="U1293" s="17" t="s">
        <v>112</v>
      </c>
      <c r="V1293" s="17" t="s">
        <v>2168</v>
      </c>
      <c r="W1293" s="17" t="s">
        <v>4162</v>
      </c>
      <c r="X1293" s="17" t="s">
        <v>3674</v>
      </c>
      <c r="Y1293" s="17" t="s">
        <v>4259</v>
      </c>
      <c r="Z1293" s="17" t="s">
        <v>75</v>
      </c>
      <c r="AA1293" s="17" t="s">
        <v>76</v>
      </c>
      <c r="AB1293" s="17" t="s">
        <v>126</v>
      </c>
      <c r="AC1293" s="17" t="s">
        <v>36</v>
      </c>
      <c r="AD1293" s="17" t="s">
        <v>36</v>
      </c>
      <c r="AE1293" s="17" t="s">
        <v>4011</v>
      </c>
      <c r="AF1293" s="17"/>
      <c r="AG1293" s="17" t="s">
        <v>131</v>
      </c>
      <c r="AH1293" s="17" t="s">
        <v>921</v>
      </c>
      <c r="AI1293" s="17" t="s">
        <v>527</v>
      </c>
      <c r="AJ1293" s="17" t="s">
        <v>958</v>
      </c>
      <c r="AK1293" s="17" t="s">
        <v>279</v>
      </c>
      <c r="AL1293" s="17" t="s">
        <v>736</v>
      </c>
      <c r="AM1293" s="17" t="s">
        <v>646</v>
      </c>
      <c r="AN1293" s="17" t="s">
        <v>3335</v>
      </c>
      <c r="AO1293" s="17" t="s">
        <v>975</v>
      </c>
      <c r="AP1293" s="17" t="s">
        <v>1104</v>
      </c>
      <c r="AQ1293" s="17"/>
      <c r="AR1293" s="17"/>
      <c r="AS1293" s="17"/>
    </row>
    <row r="1294" spans="1:45" ht="15" customHeight="1" x14ac:dyDescent="0.15">
      <c r="A1294" s="13">
        <v>1293</v>
      </c>
      <c r="B1294" s="69" t="s">
        <v>1037</v>
      </c>
      <c r="C1294" s="67" t="s">
        <v>35</v>
      </c>
      <c r="D1294" s="67" t="s">
        <v>36</v>
      </c>
      <c r="E1294" s="67" t="s">
        <v>56</v>
      </c>
      <c r="F1294" s="67" t="s">
        <v>36</v>
      </c>
      <c r="G1294" s="67" t="s">
        <v>40</v>
      </c>
      <c r="H1294" s="67" t="s">
        <v>43</v>
      </c>
      <c r="I1294" s="67" t="s">
        <v>67</v>
      </c>
      <c r="J1294" s="67" t="s">
        <v>37</v>
      </c>
      <c r="K1294" s="67" t="s">
        <v>67</v>
      </c>
      <c r="L1294" s="67" t="s">
        <v>44</v>
      </c>
      <c r="M1294" s="67" t="s">
        <v>44</v>
      </c>
      <c r="N1294" s="67" t="s">
        <v>39</v>
      </c>
      <c r="O1294" s="67"/>
      <c r="P1294" s="17" t="s">
        <v>264</v>
      </c>
      <c r="Q1294" s="17" t="s">
        <v>79</v>
      </c>
      <c r="R1294" s="17" t="s">
        <v>3343</v>
      </c>
      <c r="S1294" s="17" t="s">
        <v>115</v>
      </c>
      <c r="T1294" s="17" t="s">
        <v>4390</v>
      </c>
      <c r="U1294" s="17" t="s">
        <v>77</v>
      </c>
      <c r="V1294" s="17" t="s">
        <v>4642</v>
      </c>
      <c r="W1294" s="17" t="s">
        <v>4157</v>
      </c>
      <c r="X1294" s="17" t="s">
        <v>3675</v>
      </c>
      <c r="Y1294" s="17" t="s">
        <v>4335</v>
      </c>
      <c r="Z1294" s="17" t="s">
        <v>53</v>
      </c>
      <c r="AA1294" s="17" t="s">
        <v>76</v>
      </c>
      <c r="AB1294" s="17" t="s">
        <v>3962</v>
      </c>
      <c r="AC1294" s="17" t="s">
        <v>56</v>
      </c>
      <c r="AD1294" s="17" t="s">
        <v>36</v>
      </c>
      <c r="AE1294" s="17"/>
      <c r="AF1294" s="17"/>
      <c r="AG1294" s="17" t="s">
        <v>131</v>
      </c>
      <c r="AH1294" s="17" t="s">
        <v>95</v>
      </c>
      <c r="AI1294" s="17" t="s">
        <v>707</v>
      </c>
      <c r="AJ1294" s="17" t="s">
        <v>708</v>
      </c>
      <c r="AK1294" s="17" t="s">
        <v>95</v>
      </c>
      <c r="AL1294" s="17" t="s">
        <v>204</v>
      </c>
      <c r="AM1294" s="17" t="s">
        <v>307</v>
      </c>
      <c r="AN1294" s="17" t="s">
        <v>1038</v>
      </c>
      <c r="AO1294" s="17" t="s">
        <v>161</v>
      </c>
      <c r="AP1294" s="17" t="s">
        <v>85</v>
      </c>
      <c r="AQ1294" s="17"/>
      <c r="AR1294" s="17"/>
      <c r="AS1294" s="17"/>
    </row>
    <row r="1295" spans="1:45" ht="15" customHeight="1" x14ac:dyDescent="0.15">
      <c r="A1295" s="13">
        <v>1294</v>
      </c>
      <c r="B1295" s="69" t="s">
        <v>1039</v>
      </c>
      <c r="C1295" s="67" t="s">
        <v>35</v>
      </c>
      <c r="D1295" s="67" t="s">
        <v>36</v>
      </c>
      <c r="E1295" s="67" t="s">
        <v>36</v>
      </c>
      <c r="F1295" s="67" t="s">
        <v>66</v>
      </c>
      <c r="G1295" s="67" t="s">
        <v>41</v>
      </c>
      <c r="H1295" s="67" t="s">
        <v>68</v>
      </c>
      <c r="I1295" s="67" t="s">
        <v>44</v>
      </c>
      <c r="J1295" s="67" t="s">
        <v>43</v>
      </c>
      <c r="K1295" s="67" t="s">
        <v>43</v>
      </c>
      <c r="L1295" s="67" t="s">
        <v>200</v>
      </c>
      <c r="M1295" s="67" t="s">
        <v>43</v>
      </c>
      <c r="N1295" s="67" t="s">
        <v>87</v>
      </c>
      <c r="O1295" s="67"/>
      <c r="P1295" s="17" t="s">
        <v>1040</v>
      </c>
      <c r="Q1295" s="17" t="s">
        <v>4639</v>
      </c>
      <c r="R1295" s="17" t="s">
        <v>446</v>
      </c>
      <c r="S1295" s="17" t="s">
        <v>202</v>
      </c>
      <c r="T1295" s="17" t="s">
        <v>171</v>
      </c>
      <c r="U1295" s="17" t="s">
        <v>402</v>
      </c>
      <c r="V1295" s="17" t="s">
        <v>904</v>
      </c>
      <c r="W1295" s="17"/>
      <c r="X1295" s="17"/>
      <c r="Y1295" s="17" t="s">
        <v>4336</v>
      </c>
      <c r="Z1295" s="17" t="s">
        <v>53</v>
      </c>
      <c r="AA1295" s="17" t="s">
        <v>54</v>
      </c>
      <c r="AB1295" s="17" t="s">
        <v>3962</v>
      </c>
      <c r="AC1295" s="17" t="s">
        <v>66</v>
      </c>
      <c r="AD1295" s="17" t="s">
        <v>56</v>
      </c>
      <c r="AE1295" s="17"/>
      <c r="AF1295" s="17"/>
      <c r="AG1295" s="17" t="s">
        <v>205</v>
      </c>
      <c r="AH1295" s="17" t="s">
        <v>94</v>
      </c>
      <c r="AI1295" s="17" t="s">
        <v>195</v>
      </c>
      <c r="AJ1295" s="17" t="s">
        <v>949</v>
      </c>
      <c r="AK1295" s="17" t="s">
        <v>193</v>
      </c>
      <c r="AL1295" s="17" t="s">
        <v>101</v>
      </c>
      <c r="AM1295" s="17" t="s">
        <v>1041</v>
      </c>
      <c r="AN1295" s="17" t="s">
        <v>496</v>
      </c>
      <c r="AO1295" s="17" t="s">
        <v>209</v>
      </c>
      <c r="AP1295" s="17" t="s">
        <v>464</v>
      </c>
      <c r="AQ1295" s="17"/>
      <c r="AR1295" s="17"/>
      <c r="AS1295" s="17"/>
    </row>
    <row r="1296" spans="1:45" ht="15" customHeight="1" x14ac:dyDescent="0.15">
      <c r="A1296" s="13">
        <v>1295</v>
      </c>
      <c r="B1296" s="69" t="s">
        <v>1042</v>
      </c>
      <c r="C1296" s="67" t="s">
        <v>35</v>
      </c>
      <c r="D1296" s="67" t="s">
        <v>36</v>
      </c>
      <c r="E1296" s="67" t="s">
        <v>56</v>
      </c>
      <c r="F1296" s="67" t="s">
        <v>56</v>
      </c>
      <c r="G1296" s="67" t="s">
        <v>43</v>
      </c>
      <c r="H1296" s="67" t="s">
        <v>44</v>
      </c>
      <c r="I1296" s="67" t="s">
        <v>43</v>
      </c>
      <c r="J1296" s="67" t="s">
        <v>120</v>
      </c>
      <c r="K1296" s="67" t="s">
        <v>39</v>
      </c>
      <c r="L1296" s="67" t="s">
        <v>40</v>
      </c>
      <c r="M1296" s="67" t="s">
        <v>38</v>
      </c>
      <c r="N1296" s="67" t="s">
        <v>38</v>
      </c>
      <c r="O1296" s="67"/>
      <c r="P1296" s="17" t="s">
        <v>1043</v>
      </c>
      <c r="Q1296" s="17" t="s">
        <v>1044</v>
      </c>
      <c r="R1296" s="17" t="s">
        <v>1045</v>
      </c>
      <c r="S1296" s="17" t="s">
        <v>4503</v>
      </c>
      <c r="T1296" s="17" t="s">
        <v>451</v>
      </c>
      <c r="U1296" s="17" t="s">
        <v>319</v>
      </c>
      <c r="V1296" s="17" t="s">
        <v>579</v>
      </c>
      <c r="W1296" s="17"/>
      <c r="X1296" s="17"/>
      <c r="Y1296" s="17" t="s">
        <v>4242</v>
      </c>
      <c r="Z1296" s="17" t="s">
        <v>53</v>
      </c>
      <c r="AA1296" s="17" t="s">
        <v>54</v>
      </c>
      <c r="AB1296" s="17" t="s">
        <v>3962</v>
      </c>
      <c r="AC1296" s="17" t="s">
        <v>56</v>
      </c>
      <c r="AD1296" s="17" t="s">
        <v>56</v>
      </c>
      <c r="AE1296" s="17"/>
      <c r="AF1296" s="17"/>
      <c r="AG1296" s="17" t="s">
        <v>563</v>
      </c>
      <c r="AH1296" s="17" t="s">
        <v>376</v>
      </c>
      <c r="AI1296" s="17" t="s">
        <v>148</v>
      </c>
      <c r="AJ1296" s="17" t="s">
        <v>115</v>
      </c>
      <c r="AK1296" s="17" t="s">
        <v>334</v>
      </c>
      <c r="AL1296" s="17" t="s">
        <v>1046</v>
      </c>
      <c r="AM1296" s="17" t="s">
        <v>131</v>
      </c>
      <c r="AN1296" s="17" t="s">
        <v>294</v>
      </c>
      <c r="AO1296" s="17" t="s">
        <v>1047</v>
      </c>
      <c r="AP1296" s="17" t="s">
        <v>442</v>
      </c>
      <c r="AQ1296" s="17"/>
      <c r="AR1296" s="17"/>
      <c r="AS1296" s="17"/>
    </row>
    <row r="1297" spans="1:45" ht="15" customHeight="1" x14ac:dyDescent="0.15">
      <c r="A1297" s="13">
        <v>1296</v>
      </c>
      <c r="B1297" s="69" t="s">
        <v>1048</v>
      </c>
      <c r="C1297" s="67" t="s">
        <v>35</v>
      </c>
      <c r="D1297" s="67" t="s">
        <v>36</v>
      </c>
      <c r="E1297" s="67" t="s">
        <v>56</v>
      </c>
      <c r="F1297" s="67" t="s">
        <v>36</v>
      </c>
      <c r="G1297" s="67" t="s">
        <v>44</v>
      </c>
      <c r="H1297" s="67" t="s">
        <v>41</v>
      </c>
      <c r="I1297" s="67" t="s">
        <v>40</v>
      </c>
      <c r="J1297" s="67" t="s">
        <v>42</v>
      </c>
      <c r="K1297" s="67" t="s">
        <v>136</v>
      </c>
      <c r="L1297" s="67" t="s">
        <v>44</v>
      </c>
      <c r="M1297" s="67" t="s">
        <v>67</v>
      </c>
      <c r="N1297" s="67" t="s">
        <v>39</v>
      </c>
      <c r="O1297" s="67" t="s">
        <v>45</v>
      </c>
      <c r="P1297" s="17" t="s">
        <v>1049</v>
      </c>
      <c r="Q1297" s="17" t="s">
        <v>4251</v>
      </c>
      <c r="R1297" s="17" t="s">
        <v>79</v>
      </c>
      <c r="S1297" s="17" t="s">
        <v>251</v>
      </c>
      <c r="T1297" s="17" t="s">
        <v>730</v>
      </c>
      <c r="U1297" s="17" t="s">
        <v>115</v>
      </c>
      <c r="V1297" s="17" t="s">
        <v>266</v>
      </c>
      <c r="W1297" s="17" t="s">
        <v>4166</v>
      </c>
      <c r="X1297" s="17"/>
      <c r="Y1297" s="17" t="s">
        <v>4249</v>
      </c>
      <c r="Z1297" s="17" t="s">
        <v>75</v>
      </c>
      <c r="AA1297" s="17" t="s">
        <v>76</v>
      </c>
      <c r="AB1297" s="17" t="s">
        <v>3962</v>
      </c>
      <c r="AC1297" s="17" t="s">
        <v>56</v>
      </c>
      <c r="AD1297" s="17" t="s">
        <v>56</v>
      </c>
      <c r="AE1297" s="17"/>
      <c r="AF1297" s="17"/>
      <c r="AG1297" s="17" t="s">
        <v>291</v>
      </c>
      <c r="AH1297" s="17" t="s">
        <v>645</v>
      </c>
      <c r="AI1297" s="17" t="s">
        <v>1050</v>
      </c>
      <c r="AJ1297" s="17" t="s">
        <v>590</v>
      </c>
      <c r="AK1297" s="17" t="s">
        <v>131</v>
      </c>
      <c r="AL1297" s="17" t="s">
        <v>95</v>
      </c>
      <c r="AM1297" s="17" t="s">
        <v>270</v>
      </c>
      <c r="AN1297" s="17" t="s">
        <v>984</v>
      </c>
      <c r="AO1297" s="17" t="s">
        <v>322</v>
      </c>
      <c r="AP1297" s="17" t="s">
        <v>161</v>
      </c>
      <c r="AQ1297" s="17"/>
      <c r="AR1297" s="17"/>
      <c r="AS1297" s="17"/>
    </row>
    <row r="1298" spans="1:45" ht="15" customHeight="1" x14ac:dyDescent="0.15">
      <c r="A1298" s="13">
        <v>1297</v>
      </c>
      <c r="B1298" s="69" t="s">
        <v>3848</v>
      </c>
      <c r="C1298" s="67" t="s">
        <v>35</v>
      </c>
      <c r="D1298" s="67" t="s">
        <v>36</v>
      </c>
      <c r="E1298" s="67" t="s">
        <v>36</v>
      </c>
      <c r="F1298" s="67" t="s">
        <v>66</v>
      </c>
      <c r="G1298" s="67" t="s">
        <v>40</v>
      </c>
      <c r="H1298" s="67" t="s">
        <v>67</v>
      </c>
      <c r="I1298" s="67" t="s">
        <v>43</v>
      </c>
      <c r="J1298" s="67" t="s">
        <v>200</v>
      </c>
      <c r="K1298" s="67" t="s">
        <v>43</v>
      </c>
      <c r="L1298" s="67" t="s">
        <v>39</v>
      </c>
      <c r="M1298" s="67" t="s">
        <v>39</v>
      </c>
      <c r="N1298" s="67" t="s">
        <v>88</v>
      </c>
      <c r="O1298" s="67"/>
      <c r="P1298" s="17" t="s">
        <v>79</v>
      </c>
      <c r="Q1298" s="17" t="s">
        <v>115</v>
      </c>
      <c r="R1298" s="17" t="s">
        <v>334</v>
      </c>
      <c r="S1298" s="17" t="s">
        <v>131</v>
      </c>
      <c r="T1298" s="17" t="s">
        <v>95</v>
      </c>
      <c r="U1298" s="17" t="s">
        <v>527</v>
      </c>
      <c r="V1298" s="17" t="s">
        <v>431</v>
      </c>
      <c r="W1298" s="17" t="s">
        <v>4157</v>
      </c>
      <c r="X1298" s="17" t="s">
        <v>3849</v>
      </c>
      <c r="Y1298" s="17" t="s">
        <v>4248</v>
      </c>
      <c r="Z1298" s="17" t="s">
        <v>191</v>
      </c>
      <c r="AA1298" s="17" t="s">
        <v>76</v>
      </c>
      <c r="AB1298" s="17" t="s">
        <v>55</v>
      </c>
      <c r="AC1298" s="17" t="s">
        <v>56</v>
      </c>
      <c r="AD1298" s="17" t="s">
        <v>56</v>
      </c>
      <c r="AE1298" s="17" t="s">
        <v>4014</v>
      </c>
      <c r="AF1298" s="17"/>
      <c r="AG1298" s="17" t="s">
        <v>363</v>
      </c>
      <c r="AH1298" s="17" t="s">
        <v>101</v>
      </c>
      <c r="AI1298" s="17" t="s">
        <v>103</v>
      </c>
      <c r="AJ1298" s="17" t="s">
        <v>376</v>
      </c>
      <c r="AK1298" s="17" t="s">
        <v>101</v>
      </c>
      <c r="AL1298" s="17" t="s">
        <v>3850</v>
      </c>
      <c r="AM1298" s="17" t="s">
        <v>3851</v>
      </c>
      <c r="AN1298" s="17" t="s">
        <v>1087</v>
      </c>
      <c r="AO1298" s="17" t="s">
        <v>161</v>
      </c>
      <c r="AP1298" s="17" t="s">
        <v>442</v>
      </c>
      <c r="AQ1298" s="17"/>
      <c r="AR1298" s="17"/>
      <c r="AS1298" s="17"/>
    </row>
    <row r="1299" spans="1:45" ht="15" customHeight="1" x14ac:dyDescent="0.15">
      <c r="A1299" s="13">
        <v>1298</v>
      </c>
      <c r="B1299" s="69" t="s">
        <v>1051</v>
      </c>
      <c r="C1299" s="67" t="s">
        <v>35</v>
      </c>
      <c r="D1299" s="67" t="s">
        <v>36</v>
      </c>
      <c r="E1299" s="67" t="s">
        <v>36</v>
      </c>
      <c r="F1299" s="67" t="s">
        <v>56</v>
      </c>
      <c r="G1299" s="67" t="s">
        <v>136</v>
      </c>
      <c r="H1299" s="67" t="s">
        <v>88</v>
      </c>
      <c r="I1299" s="67" t="s">
        <v>39</v>
      </c>
      <c r="J1299" s="67" t="s">
        <v>43</v>
      </c>
      <c r="K1299" s="67" t="s">
        <v>88</v>
      </c>
      <c r="L1299" s="67" t="s">
        <v>38</v>
      </c>
      <c r="M1299" s="67" t="s">
        <v>88</v>
      </c>
      <c r="N1299" s="67" t="s">
        <v>88</v>
      </c>
      <c r="O1299" s="67"/>
      <c r="P1299" s="17" t="s">
        <v>971</v>
      </c>
      <c r="Q1299" s="17" t="s">
        <v>338</v>
      </c>
      <c r="R1299" s="17" t="s">
        <v>1052</v>
      </c>
      <c r="S1299" s="17" t="s">
        <v>1053</v>
      </c>
      <c r="T1299" s="17" t="s">
        <v>1054</v>
      </c>
      <c r="U1299" s="17" t="s">
        <v>282</v>
      </c>
      <c r="V1299" s="17" t="s">
        <v>1055</v>
      </c>
      <c r="W1299" s="17" t="s">
        <v>4162</v>
      </c>
      <c r="X1299" s="17" t="s">
        <v>3676</v>
      </c>
      <c r="Y1299" s="17" t="s">
        <v>4245</v>
      </c>
      <c r="Z1299" s="17" t="s">
        <v>96</v>
      </c>
      <c r="AA1299" s="17" t="s">
        <v>76</v>
      </c>
      <c r="AB1299" s="17" t="s">
        <v>55</v>
      </c>
      <c r="AC1299" s="17" t="s">
        <v>36</v>
      </c>
      <c r="AD1299" s="17" t="s">
        <v>56</v>
      </c>
      <c r="AE1299" s="17" t="s">
        <v>4019</v>
      </c>
      <c r="AF1299" s="17"/>
      <c r="AG1299" s="17" t="s">
        <v>1056</v>
      </c>
      <c r="AH1299" s="17" t="s">
        <v>1057</v>
      </c>
      <c r="AI1299" s="17" t="s">
        <v>1058</v>
      </c>
      <c r="AJ1299" s="17" t="s">
        <v>1059</v>
      </c>
      <c r="AK1299" s="17" t="s">
        <v>364</v>
      </c>
      <c r="AL1299" s="17" t="s">
        <v>997</v>
      </c>
      <c r="AM1299" s="17" t="s">
        <v>281</v>
      </c>
      <c r="AN1299" s="17" t="s">
        <v>997</v>
      </c>
      <c r="AO1299" s="17" t="s">
        <v>1060</v>
      </c>
      <c r="AP1299" s="17" t="s">
        <v>766</v>
      </c>
      <c r="AQ1299" s="17"/>
      <c r="AR1299" s="17"/>
      <c r="AS1299" s="17"/>
    </row>
    <row r="1300" spans="1:45" ht="15" customHeight="1" x14ac:dyDescent="0.15">
      <c r="A1300" s="13">
        <v>1299</v>
      </c>
      <c r="B1300" s="69" t="s">
        <v>3274</v>
      </c>
      <c r="C1300" s="67" t="s">
        <v>35</v>
      </c>
      <c r="D1300" s="67" t="s">
        <v>36</v>
      </c>
      <c r="E1300" s="67" t="s">
        <v>66</v>
      </c>
      <c r="F1300" s="67" t="s">
        <v>66</v>
      </c>
      <c r="G1300" s="67" t="s">
        <v>67</v>
      </c>
      <c r="H1300" s="67" t="s">
        <v>41</v>
      </c>
      <c r="I1300" s="67" t="s">
        <v>200</v>
      </c>
      <c r="J1300" s="67" t="s">
        <v>136</v>
      </c>
      <c r="K1300" s="67" t="s">
        <v>40</v>
      </c>
      <c r="L1300" s="67" t="s">
        <v>37</v>
      </c>
      <c r="M1300" s="67" t="s">
        <v>44</v>
      </c>
      <c r="N1300" s="67" t="s">
        <v>67</v>
      </c>
      <c r="O1300" s="67"/>
      <c r="P1300" s="17" t="s">
        <v>3275</v>
      </c>
      <c r="Q1300" s="17" t="s">
        <v>3276</v>
      </c>
      <c r="R1300" s="17" t="s">
        <v>3277</v>
      </c>
      <c r="S1300" s="17" t="s">
        <v>3022</v>
      </c>
      <c r="T1300" s="17" t="s">
        <v>450</v>
      </c>
      <c r="U1300" s="17" t="s">
        <v>1534</v>
      </c>
      <c r="V1300" s="17" t="s">
        <v>1901</v>
      </c>
      <c r="W1300" s="17"/>
      <c r="X1300" s="17"/>
      <c r="Y1300" s="17" t="s">
        <v>4231</v>
      </c>
      <c r="Z1300" s="17" t="s">
        <v>96</v>
      </c>
      <c r="AA1300" s="17" t="s">
        <v>76</v>
      </c>
      <c r="AB1300" s="17" t="s">
        <v>3962</v>
      </c>
      <c r="AC1300" s="17" t="s">
        <v>36</v>
      </c>
      <c r="AD1300" s="17" t="s">
        <v>36</v>
      </c>
      <c r="AE1300" s="17" t="s">
        <v>4086</v>
      </c>
      <c r="AF1300" s="17"/>
      <c r="AG1300" s="17" t="s">
        <v>77</v>
      </c>
      <c r="AH1300" s="17" t="s">
        <v>3269</v>
      </c>
      <c r="AI1300" s="17" t="s">
        <v>644</v>
      </c>
      <c r="AJ1300" s="17" t="s">
        <v>57</v>
      </c>
      <c r="AK1300" s="17" t="s">
        <v>4760</v>
      </c>
      <c r="AL1300" s="17" t="s">
        <v>1201</v>
      </c>
      <c r="AM1300" s="17" t="s">
        <v>3278</v>
      </c>
      <c r="AN1300" s="17" t="s">
        <v>2205</v>
      </c>
      <c r="AO1300" s="17" t="s">
        <v>85</v>
      </c>
      <c r="AP1300" s="17" t="s">
        <v>1166</v>
      </c>
      <c r="AQ1300" s="17"/>
      <c r="AR1300" s="17"/>
      <c r="AS1300" s="17"/>
    </row>
    <row r="1301" spans="1:45" ht="15" customHeight="1" x14ac:dyDescent="0.15">
      <c r="A1301" s="13">
        <v>1300</v>
      </c>
      <c r="B1301" s="69" t="s">
        <v>3212</v>
      </c>
      <c r="C1301" s="67" t="s">
        <v>35</v>
      </c>
      <c r="D1301" s="67" t="s">
        <v>36</v>
      </c>
      <c r="E1301" s="67" t="s">
        <v>36</v>
      </c>
      <c r="F1301" s="67" t="s">
        <v>56</v>
      </c>
      <c r="G1301" s="67" t="s">
        <v>41</v>
      </c>
      <c r="H1301" s="67" t="s">
        <v>120</v>
      </c>
      <c r="I1301" s="67" t="s">
        <v>43</v>
      </c>
      <c r="J1301" s="67" t="s">
        <v>43</v>
      </c>
      <c r="K1301" s="67" t="s">
        <v>88</v>
      </c>
      <c r="L1301" s="67" t="s">
        <v>88</v>
      </c>
      <c r="M1301" s="67" t="s">
        <v>88</v>
      </c>
      <c r="N1301" s="67" t="s">
        <v>39</v>
      </c>
      <c r="O1301" s="67"/>
      <c r="P1301" s="17" t="s">
        <v>202</v>
      </c>
      <c r="Q1301" s="17" t="s">
        <v>205</v>
      </c>
      <c r="R1301" s="17" t="s">
        <v>94</v>
      </c>
      <c r="S1301" s="17" t="s">
        <v>238</v>
      </c>
      <c r="T1301" s="17" t="s">
        <v>239</v>
      </c>
      <c r="U1301" s="17" t="s">
        <v>101</v>
      </c>
      <c r="V1301" s="17" t="s">
        <v>102</v>
      </c>
      <c r="W1301" s="17" t="s">
        <v>4164</v>
      </c>
      <c r="X1301" s="17" t="s">
        <v>3677</v>
      </c>
      <c r="Y1301" s="17" t="s">
        <v>4301</v>
      </c>
      <c r="Z1301" s="17" t="s">
        <v>249</v>
      </c>
      <c r="AA1301" s="17" t="s">
        <v>76</v>
      </c>
      <c r="AB1301" s="17" t="s">
        <v>55</v>
      </c>
      <c r="AC1301" s="17" t="s">
        <v>56</v>
      </c>
      <c r="AD1301" s="17" t="s">
        <v>36</v>
      </c>
      <c r="AE1301" s="17" t="s">
        <v>4682</v>
      </c>
      <c r="AF1301" s="17"/>
      <c r="AG1301" s="17" t="s">
        <v>3213</v>
      </c>
      <c r="AH1301" s="17" t="s">
        <v>871</v>
      </c>
      <c r="AI1301" s="17" t="s">
        <v>363</v>
      </c>
      <c r="AJ1301" s="17" t="s">
        <v>836</v>
      </c>
      <c r="AK1301" s="17" t="s">
        <v>361</v>
      </c>
      <c r="AL1301" s="17" t="s">
        <v>3214</v>
      </c>
      <c r="AM1301" s="17" t="s">
        <v>736</v>
      </c>
      <c r="AN1301" s="17" t="s">
        <v>376</v>
      </c>
      <c r="AO1301" s="17" t="s">
        <v>209</v>
      </c>
      <c r="AP1301" s="17" t="s">
        <v>584</v>
      </c>
      <c r="AQ1301" s="17"/>
      <c r="AR1301" s="17"/>
      <c r="AS1301" s="17"/>
    </row>
    <row r="1302" spans="1:45" ht="15" customHeight="1" x14ac:dyDescent="0.15">
      <c r="A1302" s="13">
        <v>1301</v>
      </c>
      <c r="B1302" s="69" t="s">
        <v>4681</v>
      </c>
      <c r="C1302" s="67" t="s">
        <v>35</v>
      </c>
      <c r="D1302" s="67" t="s">
        <v>36</v>
      </c>
      <c r="E1302" s="67" t="s">
        <v>36</v>
      </c>
      <c r="F1302" s="67" t="s">
        <v>36</v>
      </c>
      <c r="G1302" s="67" t="s">
        <v>41</v>
      </c>
      <c r="H1302" s="67" t="s">
        <v>120</v>
      </c>
      <c r="I1302" s="67" t="s">
        <v>43</v>
      </c>
      <c r="J1302" s="67" t="s">
        <v>43</v>
      </c>
      <c r="K1302" s="67" t="s">
        <v>88</v>
      </c>
      <c r="L1302" s="67" t="s">
        <v>88</v>
      </c>
      <c r="M1302" s="67" t="s">
        <v>88</v>
      </c>
      <c r="N1302" s="67" t="s">
        <v>39</v>
      </c>
      <c r="O1302" s="67"/>
      <c r="P1302" s="17" t="s">
        <v>202</v>
      </c>
      <c r="Q1302" s="17" t="s">
        <v>205</v>
      </c>
      <c r="R1302" s="17" t="s">
        <v>94</v>
      </c>
      <c r="S1302" s="17" t="s">
        <v>238</v>
      </c>
      <c r="T1302" s="17" t="s">
        <v>239</v>
      </c>
      <c r="U1302" s="17" t="s">
        <v>101</v>
      </c>
      <c r="V1302" s="17" t="s">
        <v>102</v>
      </c>
      <c r="W1302" s="17" t="s">
        <v>4159</v>
      </c>
      <c r="X1302" s="17"/>
      <c r="Y1302" s="17" t="s">
        <v>4301</v>
      </c>
      <c r="Z1302" s="17" t="s">
        <v>249</v>
      </c>
      <c r="AA1302" s="17" t="s">
        <v>76</v>
      </c>
      <c r="AB1302" s="17" t="s">
        <v>55</v>
      </c>
      <c r="AC1302" s="17" t="s">
        <v>56</v>
      </c>
      <c r="AD1302" s="17" t="s">
        <v>36</v>
      </c>
      <c r="AE1302" s="17" t="s">
        <v>4005</v>
      </c>
      <c r="AF1302" s="17"/>
      <c r="AG1302" s="17" t="s">
        <v>3213</v>
      </c>
      <c r="AH1302" s="17" t="s">
        <v>871</v>
      </c>
      <c r="AI1302" s="17" t="s">
        <v>363</v>
      </c>
      <c r="AJ1302" s="17" t="s">
        <v>836</v>
      </c>
      <c r="AK1302" s="17" t="s">
        <v>361</v>
      </c>
      <c r="AL1302" s="17" t="s">
        <v>3214</v>
      </c>
      <c r="AM1302" s="17" t="s">
        <v>736</v>
      </c>
      <c r="AN1302" s="17" t="s">
        <v>376</v>
      </c>
      <c r="AO1302" s="17" t="s">
        <v>209</v>
      </c>
      <c r="AP1302" s="17" t="s">
        <v>584</v>
      </c>
      <c r="AQ1302" s="17"/>
      <c r="AR1302" s="17"/>
      <c r="AS1302" s="17"/>
    </row>
    <row r="1303" spans="1:45" ht="15" customHeight="1" x14ac:dyDescent="0.15">
      <c r="A1303" s="13">
        <v>1302</v>
      </c>
      <c r="B1303" s="69" t="s">
        <v>5257</v>
      </c>
      <c r="C1303" s="67" t="s">
        <v>35</v>
      </c>
      <c r="D1303" s="67" t="s">
        <v>36</v>
      </c>
      <c r="E1303" s="67" t="s">
        <v>36</v>
      </c>
      <c r="F1303" s="67" t="s">
        <v>36</v>
      </c>
      <c r="G1303" s="67" t="s">
        <v>41</v>
      </c>
      <c r="H1303" s="67" t="s">
        <v>120</v>
      </c>
      <c r="I1303" s="67" t="s">
        <v>43</v>
      </c>
      <c r="J1303" s="67" t="s">
        <v>43</v>
      </c>
      <c r="K1303" s="67" t="s">
        <v>88</v>
      </c>
      <c r="L1303" s="67" t="s">
        <v>88</v>
      </c>
      <c r="M1303" s="67" t="s">
        <v>88</v>
      </c>
      <c r="N1303" s="67" t="s">
        <v>39</v>
      </c>
      <c r="O1303" s="67"/>
      <c r="P1303" s="17" t="s">
        <v>202</v>
      </c>
      <c r="Q1303" s="17" t="s">
        <v>205</v>
      </c>
      <c r="R1303" s="17" t="s">
        <v>94</v>
      </c>
      <c r="S1303" s="17" t="s">
        <v>238</v>
      </c>
      <c r="T1303" s="17" t="s">
        <v>239</v>
      </c>
      <c r="U1303" s="17" t="s">
        <v>101</v>
      </c>
      <c r="V1303" s="17" t="s">
        <v>102</v>
      </c>
      <c r="W1303" s="17" t="s">
        <v>4159</v>
      </c>
      <c r="X1303" s="17" t="s">
        <v>5258</v>
      </c>
      <c r="Y1303" s="17" t="s">
        <v>4301</v>
      </c>
      <c r="Z1303" s="17" t="s">
        <v>249</v>
      </c>
      <c r="AA1303" s="17" t="s">
        <v>76</v>
      </c>
      <c r="AB1303" s="17" t="s">
        <v>55</v>
      </c>
      <c r="AC1303" s="17" t="s">
        <v>56</v>
      </c>
      <c r="AD1303" s="17" t="s">
        <v>36</v>
      </c>
      <c r="AE1303" s="17" t="s">
        <v>4005</v>
      </c>
      <c r="AF1303" s="17"/>
      <c r="AG1303" s="17" t="s">
        <v>3213</v>
      </c>
      <c r="AH1303" s="17" t="s">
        <v>871</v>
      </c>
      <c r="AI1303" s="17" t="s">
        <v>363</v>
      </c>
      <c r="AJ1303" s="17" t="s">
        <v>836</v>
      </c>
      <c r="AK1303" s="17" t="s">
        <v>361</v>
      </c>
      <c r="AL1303" s="17" t="s">
        <v>3214</v>
      </c>
      <c r="AM1303" s="17" t="s">
        <v>736</v>
      </c>
      <c r="AN1303" s="17" t="s">
        <v>376</v>
      </c>
      <c r="AO1303" s="17" t="s">
        <v>209</v>
      </c>
      <c r="AP1303" s="17" t="s">
        <v>584</v>
      </c>
      <c r="AQ1303" s="17"/>
      <c r="AR1303" s="17"/>
      <c r="AS1303" s="17"/>
    </row>
    <row r="1304" spans="1:45" ht="15" customHeight="1" x14ac:dyDescent="0.15">
      <c r="A1304" s="13">
        <v>1303</v>
      </c>
      <c r="B1304" s="69" t="s">
        <v>4600</v>
      </c>
      <c r="C1304" s="67" t="s">
        <v>35</v>
      </c>
      <c r="D1304" s="67" t="s">
        <v>36</v>
      </c>
      <c r="E1304" s="67" t="s">
        <v>36</v>
      </c>
      <c r="F1304" s="67" t="s">
        <v>36</v>
      </c>
      <c r="G1304" s="67" t="s">
        <v>120</v>
      </c>
      <c r="H1304" s="67" t="s">
        <v>43</v>
      </c>
      <c r="I1304" s="67" t="s">
        <v>200</v>
      </c>
      <c r="J1304" s="67" t="s">
        <v>41</v>
      </c>
      <c r="K1304" s="67" t="s">
        <v>43</v>
      </c>
      <c r="L1304" s="67" t="s">
        <v>88</v>
      </c>
      <c r="M1304" s="67" t="s">
        <v>37</v>
      </c>
      <c r="N1304" s="67" t="s">
        <v>88</v>
      </c>
      <c r="O1304" s="67"/>
      <c r="P1304" s="17" t="s">
        <v>916</v>
      </c>
      <c r="Q1304" s="17" t="s">
        <v>972</v>
      </c>
      <c r="R1304" s="17" t="s">
        <v>4760</v>
      </c>
      <c r="S1304" s="17" t="s">
        <v>500</v>
      </c>
      <c r="T1304" s="17" t="s">
        <v>988</v>
      </c>
      <c r="U1304" s="17" t="s">
        <v>674</v>
      </c>
      <c r="V1304" s="17" t="s">
        <v>258</v>
      </c>
      <c r="W1304" s="17"/>
      <c r="X1304" s="17"/>
      <c r="Y1304" s="17" t="s">
        <v>4265</v>
      </c>
      <c r="Z1304" s="17" t="s">
        <v>53</v>
      </c>
      <c r="AA1304" s="17" t="s">
        <v>76</v>
      </c>
      <c r="AB1304" s="17" t="s">
        <v>143</v>
      </c>
      <c r="AC1304" s="17" t="s">
        <v>56</v>
      </c>
      <c r="AD1304" s="17" t="s">
        <v>56</v>
      </c>
      <c r="AE1304" s="17" t="s">
        <v>4601</v>
      </c>
      <c r="AF1304" s="17"/>
      <c r="AG1304" s="17" t="s">
        <v>131</v>
      </c>
      <c r="AH1304" s="17" t="s">
        <v>921</v>
      </c>
      <c r="AI1304" s="17" t="s">
        <v>527</v>
      </c>
      <c r="AJ1304" s="17" t="s">
        <v>958</v>
      </c>
      <c r="AK1304" s="17" t="s">
        <v>1642</v>
      </c>
      <c r="AL1304" s="17" t="s">
        <v>144</v>
      </c>
      <c r="AM1304" s="17" t="s">
        <v>262</v>
      </c>
      <c r="AN1304" s="17" t="s">
        <v>1087</v>
      </c>
      <c r="AO1304" s="17" t="s">
        <v>975</v>
      </c>
      <c r="AP1304" s="17" t="s">
        <v>1166</v>
      </c>
      <c r="AQ1304" s="17"/>
      <c r="AR1304" s="17"/>
      <c r="AS1304" s="17"/>
    </row>
    <row r="1305" spans="1:45" ht="15" customHeight="1" x14ac:dyDescent="0.15">
      <c r="A1305" s="13">
        <v>1304</v>
      </c>
      <c r="B1305" s="69" t="s">
        <v>1061</v>
      </c>
      <c r="C1305" s="67" t="s">
        <v>35</v>
      </c>
      <c r="D1305" s="67" t="s">
        <v>36</v>
      </c>
      <c r="E1305" s="67" t="s">
        <v>56</v>
      </c>
      <c r="F1305" s="67" t="s">
        <v>36</v>
      </c>
      <c r="G1305" s="67" t="s">
        <v>40</v>
      </c>
      <c r="H1305" s="67" t="s">
        <v>68</v>
      </c>
      <c r="I1305" s="67" t="s">
        <v>87</v>
      </c>
      <c r="J1305" s="67" t="s">
        <v>44</v>
      </c>
      <c r="K1305" s="67" t="s">
        <v>42</v>
      </c>
      <c r="L1305" s="67" t="s">
        <v>44</v>
      </c>
      <c r="M1305" s="67" t="s">
        <v>43</v>
      </c>
      <c r="N1305" s="67" t="s">
        <v>37</v>
      </c>
      <c r="O1305" s="67" t="s">
        <v>45</v>
      </c>
      <c r="P1305" s="17" t="s">
        <v>1062</v>
      </c>
      <c r="Q1305" s="17" t="s">
        <v>72</v>
      </c>
      <c r="R1305" s="17" t="s">
        <v>3337</v>
      </c>
      <c r="S1305" s="17" t="s">
        <v>79</v>
      </c>
      <c r="T1305" s="17" t="s">
        <v>80</v>
      </c>
      <c r="U1305" s="17" t="s">
        <v>3775</v>
      </c>
      <c r="V1305" s="17" t="s">
        <v>4641</v>
      </c>
      <c r="W1305" s="17"/>
      <c r="X1305" s="17"/>
      <c r="Y1305" s="17" t="s">
        <v>4258</v>
      </c>
      <c r="Z1305" s="17" t="s">
        <v>53</v>
      </c>
      <c r="AA1305" s="17" t="s">
        <v>54</v>
      </c>
      <c r="AB1305" s="17" t="s">
        <v>3962</v>
      </c>
      <c r="AC1305" s="17" t="s">
        <v>56</v>
      </c>
      <c r="AD1305" s="17" t="s">
        <v>56</v>
      </c>
      <c r="AE1305" s="17" t="s">
        <v>4025</v>
      </c>
      <c r="AF1305" s="17"/>
      <c r="AG1305" s="17" t="s">
        <v>115</v>
      </c>
      <c r="AH1305" s="17" t="s">
        <v>154</v>
      </c>
      <c r="AI1305" s="17" t="s">
        <v>171</v>
      </c>
      <c r="AJ1305" s="17" t="s">
        <v>685</v>
      </c>
      <c r="AK1305" s="17" t="s">
        <v>157</v>
      </c>
      <c r="AL1305" s="17" t="s">
        <v>176</v>
      </c>
      <c r="AM1305" s="17" t="s">
        <v>287</v>
      </c>
      <c r="AN1305" s="17" t="s">
        <v>307</v>
      </c>
      <c r="AO1305" s="17" t="s">
        <v>161</v>
      </c>
      <c r="AP1305" s="17" t="s">
        <v>1104</v>
      </c>
      <c r="AQ1305" s="17"/>
      <c r="AR1305" s="17"/>
      <c r="AS1305" s="17"/>
    </row>
    <row r="1306" spans="1:45" ht="15" customHeight="1" x14ac:dyDescent="0.15">
      <c r="A1306" s="13">
        <v>1305</v>
      </c>
      <c r="B1306" s="69" t="s">
        <v>3336</v>
      </c>
      <c r="C1306" s="67" t="s">
        <v>35</v>
      </c>
      <c r="D1306" s="67" t="s">
        <v>36</v>
      </c>
      <c r="E1306" s="67" t="s">
        <v>36</v>
      </c>
      <c r="F1306" s="67" t="s">
        <v>36</v>
      </c>
      <c r="G1306" s="67" t="s">
        <v>40</v>
      </c>
      <c r="H1306" s="67" t="s">
        <v>68</v>
      </c>
      <c r="I1306" s="67" t="s">
        <v>87</v>
      </c>
      <c r="J1306" s="67" t="s">
        <v>44</v>
      </c>
      <c r="K1306" s="67" t="s">
        <v>42</v>
      </c>
      <c r="L1306" s="67" t="s">
        <v>44</v>
      </c>
      <c r="M1306" s="67" t="s">
        <v>43</v>
      </c>
      <c r="N1306" s="67" t="s">
        <v>37</v>
      </c>
      <c r="O1306" s="67" t="s">
        <v>45</v>
      </c>
      <c r="P1306" s="17" t="s">
        <v>1062</v>
      </c>
      <c r="Q1306" s="17" t="s">
        <v>72</v>
      </c>
      <c r="R1306" s="17" t="s">
        <v>3337</v>
      </c>
      <c r="S1306" s="17" t="s">
        <v>79</v>
      </c>
      <c r="T1306" s="17" t="s">
        <v>80</v>
      </c>
      <c r="U1306" s="17" t="s">
        <v>3775</v>
      </c>
      <c r="V1306" s="17" t="s">
        <v>4641</v>
      </c>
      <c r="W1306" s="17" t="s">
        <v>4164</v>
      </c>
      <c r="X1306" s="17" t="s">
        <v>3678</v>
      </c>
      <c r="Y1306" s="17" t="s">
        <v>4258</v>
      </c>
      <c r="Z1306" s="17" t="s">
        <v>53</v>
      </c>
      <c r="AA1306" s="17" t="s">
        <v>54</v>
      </c>
      <c r="AB1306" s="17" t="s">
        <v>3962</v>
      </c>
      <c r="AC1306" s="17" t="s">
        <v>56</v>
      </c>
      <c r="AD1306" s="17" t="s">
        <v>56</v>
      </c>
      <c r="AE1306" s="17" t="s">
        <v>4025</v>
      </c>
      <c r="AF1306" s="17"/>
      <c r="AG1306" s="17" t="s">
        <v>115</v>
      </c>
      <c r="AH1306" s="17" t="s">
        <v>154</v>
      </c>
      <c r="AI1306" s="17" t="s">
        <v>171</v>
      </c>
      <c r="AJ1306" s="17" t="s">
        <v>685</v>
      </c>
      <c r="AK1306" s="17" t="s">
        <v>157</v>
      </c>
      <c r="AL1306" s="17" t="s">
        <v>176</v>
      </c>
      <c r="AM1306" s="17" t="s">
        <v>287</v>
      </c>
      <c r="AN1306" s="17" t="s">
        <v>307</v>
      </c>
      <c r="AO1306" s="17" t="s">
        <v>161</v>
      </c>
      <c r="AP1306" s="17" t="s">
        <v>1104</v>
      </c>
      <c r="AQ1306" s="17"/>
      <c r="AR1306" s="17"/>
      <c r="AS1306" s="17"/>
    </row>
    <row r="1307" spans="1:45" ht="15" customHeight="1" x14ac:dyDescent="0.15">
      <c r="A1307" s="13">
        <v>1306</v>
      </c>
      <c r="B1307" s="69" t="s">
        <v>3991</v>
      </c>
      <c r="C1307" s="67" t="s">
        <v>35</v>
      </c>
      <c r="D1307" s="67" t="s">
        <v>36</v>
      </c>
      <c r="E1307" s="67" t="s">
        <v>36</v>
      </c>
      <c r="F1307" s="67" t="s">
        <v>36</v>
      </c>
      <c r="G1307" s="67" t="s">
        <v>40</v>
      </c>
      <c r="H1307" s="67" t="s">
        <v>68</v>
      </c>
      <c r="I1307" s="67" t="s">
        <v>87</v>
      </c>
      <c r="J1307" s="67" t="s">
        <v>44</v>
      </c>
      <c r="K1307" s="67" t="s">
        <v>42</v>
      </c>
      <c r="L1307" s="67" t="s">
        <v>44</v>
      </c>
      <c r="M1307" s="67" t="s">
        <v>43</v>
      </c>
      <c r="N1307" s="67" t="s">
        <v>37</v>
      </c>
      <c r="O1307" s="67" t="s">
        <v>45</v>
      </c>
      <c r="P1307" s="17" t="s">
        <v>1062</v>
      </c>
      <c r="Q1307" s="17" t="s">
        <v>72</v>
      </c>
      <c r="R1307" s="17" t="s">
        <v>3337</v>
      </c>
      <c r="S1307" s="17" t="s">
        <v>79</v>
      </c>
      <c r="T1307" s="17" t="s">
        <v>80</v>
      </c>
      <c r="U1307" s="17" t="s">
        <v>3775</v>
      </c>
      <c r="V1307" s="17" t="s">
        <v>4641</v>
      </c>
      <c r="W1307" s="17" t="s">
        <v>4160</v>
      </c>
      <c r="X1307" s="17" t="s">
        <v>3992</v>
      </c>
      <c r="Y1307" s="17" t="s">
        <v>4258</v>
      </c>
      <c r="Z1307" s="17" t="s">
        <v>53</v>
      </c>
      <c r="AA1307" s="17" t="s">
        <v>54</v>
      </c>
      <c r="AB1307" s="17" t="s">
        <v>3962</v>
      </c>
      <c r="AC1307" s="17" t="s">
        <v>56</v>
      </c>
      <c r="AD1307" s="17" t="s">
        <v>56</v>
      </c>
      <c r="AE1307" s="17" t="s">
        <v>4008</v>
      </c>
      <c r="AF1307" s="17"/>
      <c r="AG1307" s="17" t="s">
        <v>115</v>
      </c>
      <c r="AH1307" s="17" t="s">
        <v>154</v>
      </c>
      <c r="AI1307" s="17" t="s">
        <v>171</v>
      </c>
      <c r="AJ1307" s="17" t="s">
        <v>685</v>
      </c>
      <c r="AK1307" s="17" t="s">
        <v>157</v>
      </c>
      <c r="AL1307" s="17" t="s">
        <v>176</v>
      </c>
      <c r="AM1307" s="17" t="s">
        <v>287</v>
      </c>
      <c r="AN1307" s="17" t="s">
        <v>307</v>
      </c>
      <c r="AO1307" s="17" t="s">
        <v>161</v>
      </c>
      <c r="AP1307" s="17" t="s">
        <v>1104</v>
      </c>
      <c r="AQ1307" s="17"/>
      <c r="AR1307" s="17"/>
      <c r="AS1307" s="17"/>
    </row>
    <row r="1308" spans="1:45" ht="15" customHeight="1" x14ac:dyDescent="0.15">
      <c r="A1308" s="13">
        <v>1307</v>
      </c>
      <c r="B1308" s="69" t="s">
        <v>1603</v>
      </c>
      <c r="C1308" s="67" t="s">
        <v>35</v>
      </c>
      <c r="D1308" s="67" t="s">
        <v>36</v>
      </c>
      <c r="E1308" s="67" t="s">
        <v>56</v>
      </c>
      <c r="F1308" s="67" t="s">
        <v>36</v>
      </c>
      <c r="G1308" s="67" t="s">
        <v>44</v>
      </c>
      <c r="H1308" s="67" t="s">
        <v>41</v>
      </c>
      <c r="I1308" s="67" t="s">
        <v>40</v>
      </c>
      <c r="J1308" s="67" t="s">
        <v>42</v>
      </c>
      <c r="K1308" s="67" t="s">
        <v>136</v>
      </c>
      <c r="L1308" s="67" t="s">
        <v>44</v>
      </c>
      <c r="M1308" s="67" t="s">
        <v>67</v>
      </c>
      <c r="N1308" s="67" t="s">
        <v>39</v>
      </c>
      <c r="O1308" s="67" t="s">
        <v>45</v>
      </c>
      <c r="P1308" s="17" t="s">
        <v>1049</v>
      </c>
      <c r="Q1308" s="17" t="s">
        <v>4251</v>
      </c>
      <c r="R1308" s="17" t="s">
        <v>79</v>
      </c>
      <c r="S1308" s="17" t="s">
        <v>251</v>
      </c>
      <c r="T1308" s="17" t="s">
        <v>730</v>
      </c>
      <c r="U1308" s="17" t="s">
        <v>115</v>
      </c>
      <c r="V1308" s="17" t="s">
        <v>266</v>
      </c>
      <c r="W1308" s="17"/>
      <c r="X1308" s="17"/>
      <c r="Y1308" s="17" t="s">
        <v>4249</v>
      </c>
      <c r="Z1308" s="17" t="s">
        <v>75</v>
      </c>
      <c r="AA1308" s="17" t="s">
        <v>76</v>
      </c>
      <c r="AB1308" s="17" t="s">
        <v>3962</v>
      </c>
      <c r="AC1308" s="17" t="s">
        <v>56</v>
      </c>
      <c r="AD1308" s="17" t="s">
        <v>36</v>
      </c>
      <c r="AE1308" s="17" t="s">
        <v>4087</v>
      </c>
      <c r="AF1308" s="17"/>
      <c r="AG1308" s="17" t="s">
        <v>291</v>
      </c>
      <c r="AH1308" s="17" t="s">
        <v>645</v>
      </c>
      <c r="AI1308" s="17" t="s">
        <v>1050</v>
      </c>
      <c r="AJ1308" s="17" t="s">
        <v>590</v>
      </c>
      <c r="AK1308" s="17" t="s">
        <v>131</v>
      </c>
      <c r="AL1308" s="17" t="s">
        <v>95</v>
      </c>
      <c r="AM1308" s="17" t="s">
        <v>270</v>
      </c>
      <c r="AN1308" s="17" t="s">
        <v>984</v>
      </c>
      <c r="AO1308" s="17" t="s">
        <v>322</v>
      </c>
      <c r="AP1308" s="17" t="s">
        <v>161</v>
      </c>
      <c r="AQ1308" s="17"/>
      <c r="AR1308" s="17"/>
      <c r="AS1308" s="17"/>
    </row>
    <row r="1309" spans="1:45" ht="15" customHeight="1" x14ac:dyDescent="0.15">
      <c r="A1309" s="13">
        <v>1308</v>
      </c>
      <c r="B1309" s="69" t="s">
        <v>4512</v>
      </c>
      <c r="C1309" s="67" t="s">
        <v>35</v>
      </c>
      <c r="D1309" s="67" t="s">
        <v>36</v>
      </c>
      <c r="E1309" s="67" t="s">
        <v>56</v>
      </c>
      <c r="F1309" s="67" t="s">
        <v>36</v>
      </c>
      <c r="G1309" s="67" t="s">
        <v>44</v>
      </c>
      <c r="H1309" s="67" t="s">
        <v>41</v>
      </c>
      <c r="I1309" s="67" t="s">
        <v>40</v>
      </c>
      <c r="J1309" s="67" t="s">
        <v>42</v>
      </c>
      <c r="K1309" s="67" t="s">
        <v>136</v>
      </c>
      <c r="L1309" s="67" t="s">
        <v>44</v>
      </c>
      <c r="M1309" s="67" t="s">
        <v>67</v>
      </c>
      <c r="N1309" s="67" t="s">
        <v>39</v>
      </c>
      <c r="O1309" s="67" t="s">
        <v>45</v>
      </c>
      <c r="P1309" s="17" t="s">
        <v>1049</v>
      </c>
      <c r="Q1309" s="17" t="s">
        <v>4251</v>
      </c>
      <c r="R1309" s="17" t="s">
        <v>79</v>
      </c>
      <c r="S1309" s="17" t="s">
        <v>251</v>
      </c>
      <c r="T1309" s="17" t="s">
        <v>730</v>
      </c>
      <c r="U1309" s="17" t="s">
        <v>115</v>
      </c>
      <c r="V1309" s="17" t="s">
        <v>266</v>
      </c>
      <c r="W1309" s="17" t="s">
        <v>4157</v>
      </c>
      <c r="X1309" s="17" t="s">
        <v>4513</v>
      </c>
      <c r="Y1309" s="17" t="s">
        <v>4249</v>
      </c>
      <c r="Z1309" s="17" t="s">
        <v>75</v>
      </c>
      <c r="AA1309" s="17" t="s">
        <v>76</v>
      </c>
      <c r="AB1309" s="17" t="s">
        <v>3962</v>
      </c>
      <c r="AC1309" s="17" t="s">
        <v>56</v>
      </c>
      <c r="AD1309" s="17" t="s">
        <v>36</v>
      </c>
      <c r="AE1309" s="17" t="s">
        <v>4003</v>
      </c>
      <c r="AF1309" s="17"/>
      <c r="AG1309" s="17" t="s">
        <v>291</v>
      </c>
      <c r="AH1309" s="17" t="s">
        <v>645</v>
      </c>
      <c r="AI1309" s="17" t="s">
        <v>1050</v>
      </c>
      <c r="AJ1309" s="17" t="s">
        <v>590</v>
      </c>
      <c r="AK1309" s="17" t="s">
        <v>131</v>
      </c>
      <c r="AL1309" s="17" t="s">
        <v>95</v>
      </c>
      <c r="AM1309" s="17" t="s">
        <v>270</v>
      </c>
      <c r="AN1309" s="17" t="s">
        <v>984</v>
      </c>
      <c r="AO1309" s="17" t="s">
        <v>322</v>
      </c>
      <c r="AP1309" s="17" t="s">
        <v>161</v>
      </c>
      <c r="AQ1309" s="17"/>
      <c r="AR1309" s="17"/>
      <c r="AS1309" s="17"/>
    </row>
    <row r="1310" spans="1:45" ht="15" customHeight="1" x14ac:dyDescent="0.15">
      <c r="A1310" s="13">
        <v>1309</v>
      </c>
      <c r="B1310" s="69" t="s">
        <v>1063</v>
      </c>
      <c r="C1310" s="67" t="s">
        <v>35</v>
      </c>
      <c r="D1310" s="67" t="s">
        <v>36</v>
      </c>
      <c r="E1310" s="67" t="s">
        <v>56</v>
      </c>
      <c r="F1310" s="67" t="s">
        <v>36</v>
      </c>
      <c r="G1310" s="67" t="s">
        <v>44</v>
      </c>
      <c r="H1310" s="67" t="s">
        <v>41</v>
      </c>
      <c r="I1310" s="67" t="s">
        <v>40</v>
      </c>
      <c r="J1310" s="67" t="s">
        <v>42</v>
      </c>
      <c r="K1310" s="67" t="s">
        <v>136</v>
      </c>
      <c r="L1310" s="67" t="s">
        <v>44</v>
      </c>
      <c r="M1310" s="67" t="s">
        <v>67</v>
      </c>
      <c r="N1310" s="67" t="s">
        <v>39</v>
      </c>
      <c r="O1310" s="67" t="s">
        <v>45</v>
      </c>
      <c r="P1310" s="17" t="s">
        <v>1049</v>
      </c>
      <c r="Q1310" s="17" t="s">
        <v>4251</v>
      </c>
      <c r="R1310" s="17" t="s">
        <v>79</v>
      </c>
      <c r="S1310" s="17" t="s">
        <v>251</v>
      </c>
      <c r="T1310" s="17" t="s">
        <v>730</v>
      </c>
      <c r="U1310" s="17" t="s">
        <v>115</v>
      </c>
      <c r="V1310" s="17" t="s">
        <v>266</v>
      </c>
      <c r="W1310" s="17"/>
      <c r="X1310" s="17" t="s">
        <v>3679</v>
      </c>
      <c r="Y1310" s="17" t="s">
        <v>4249</v>
      </c>
      <c r="Z1310" s="17" t="s">
        <v>75</v>
      </c>
      <c r="AA1310" s="17" t="s">
        <v>76</v>
      </c>
      <c r="AB1310" s="17" t="s">
        <v>3962</v>
      </c>
      <c r="AC1310" s="17" t="s">
        <v>56</v>
      </c>
      <c r="AD1310" s="17" t="s">
        <v>36</v>
      </c>
      <c r="AE1310" s="17"/>
      <c r="AF1310" s="17"/>
      <c r="AG1310" s="17" t="s">
        <v>291</v>
      </c>
      <c r="AH1310" s="17" t="s">
        <v>645</v>
      </c>
      <c r="AI1310" s="17" t="s">
        <v>1050</v>
      </c>
      <c r="AJ1310" s="17" t="s">
        <v>590</v>
      </c>
      <c r="AK1310" s="17" t="s">
        <v>131</v>
      </c>
      <c r="AL1310" s="17" t="s">
        <v>95</v>
      </c>
      <c r="AM1310" s="17" t="s">
        <v>270</v>
      </c>
      <c r="AN1310" s="17" t="s">
        <v>984</v>
      </c>
      <c r="AO1310" s="17" t="s">
        <v>322</v>
      </c>
      <c r="AP1310" s="17" t="s">
        <v>161</v>
      </c>
      <c r="AQ1310" s="17"/>
      <c r="AR1310" s="17"/>
      <c r="AS1310" s="17"/>
    </row>
    <row r="1311" spans="1:45" ht="15" customHeight="1" x14ac:dyDescent="0.15">
      <c r="A1311" s="13">
        <v>1310</v>
      </c>
      <c r="B1311" s="69" t="s">
        <v>4801</v>
      </c>
      <c r="C1311" s="67" t="s">
        <v>35</v>
      </c>
      <c r="D1311" s="67" t="s">
        <v>36</v>
      </c>
      <c r="E1311" s="67" t="s">
        <v>56</v>
      </c>
      <c r="F1311" s="67" t="s">
        <v>36</v>
      </c>
      <c r="G1311" s="67" t="s">
        <v>44</v>
      </c>
      <c r="H1311" s="67" t="s">
        <v>41</v>
      </c>
      <c r="I1311" s="67" t="s">
        <v>40</v>
      </c>
      <c r="J1311" s="67" t="s">
        <v>42</v>
      </c>
      <c r="K1311" s="67" t="s">
        <v>136</v>
      </c>
      <c r="L1311" s="67" t="s">
        <v>44</v>
      </c>
      <c r="M1311" s="67" t="s">
        <v>67</v>
      </c>
      <c r="N1311" s="67" t="s">
        <v>39</v>
      </c>
      <c r="O1311" s="67" t="s">
        <v>45</v>
      </c>
      <c r="P1311" s="17" t="s">
        <v>1049</v>
      </c>
      <c r="Q1311" s="17" t="s">
        <v>4251</v>
      </c>
      <c r="R1311" s="17" t="s">
        <v>79</v>
      </c>
      <c r="S1311" s="17" t="s">
        <v>251</v>
      </c>
      <c r="T1311" s="17" t="s">
        <v>730</v>
      </c>
      <c r="U1311" s="17" t="s">
        <v>115</v>
      </c>
      <c r="V1311" s="17" t="s">
        <v>266</v>
      </c>
      <c r="W1311" s="17" t="s">
        <v>4160</v>
      </c>
      <c r="X1311" s="17" t="s">
        <v>4802</v>
      </c>
      <c r="Y1311" s="17" t="s">
        <v>4241</v>
      </c>
      <c r="Z1311" s="17" t="s">
        <v>75</v>
      </c>
      <c r="AA1311" s="17" t="s">
        <v>76</v>
      </c>
      <c r="AB1311" s="17" t="s">
        <v>3962</v>
      </c>
      <c r="AC1311" s="17" t="s">
        <v>56</v>
      </c>
      <c r="AD1311" s="17" t="s">
        <v>36</v>
      </c>
      <c r="AE1311" s="17" t="s">
        <v>4008</v>
      </c>
      <c r="AF1311" s="17"/>
      <c r="AG1311" s="17" t="s">
        <v>291</v>
      </c>
      <c r="AH1311" s="17" t="s">
        <v>645</v>
      </c>
      <c r="AI1311" s="17" t="s">
        <v>1050</v>
      </c>
      <c r="AJ1311" s="17" t="s">
        <v>590</v>
      </c>
      <c r="AK1311" s="17" t="s">
        <v>131</v>
      </c>
      <c r="AL1311" s="17" t="s">
        <v>95</v>
      </c>
      <c r="AM1311" s="17" t="s">
        <v>270</v>
      </c>
      <c r="AN1311" s="17" t="s">
        <v>984</v>
      </c>
      <c r="AO1311" s="17" t="s">
        <v>322</v>
      </c>
      <c r="AP1311" s="17" t="s">
        <v>161</v>
      </c>
      <c r="AQ1311" s="17"/>
      <c r="AR1311" s="17"/>
      <c r="AS1311" s="17"/>
    </row>
    <row r="1312" spans="1:45" ht="15" customHeight="1" x14ac:dyDescent="0.15">
      <c r="A1312" s="13">
        <v>1311</v>
      </c>
      <c r="B1312" s="69" t="s">
        <v>1064</v>
      </c>
      <c r="C1312" s="67" t="s">
        <v>35</v>
      </c>
      <c r="D1312" s="67" t="s">
        <v>36</v>
      </c>
      <c r="E1312" s="67" t="s">
        <v>56</v>
      </c>
      <c r="F1312" s="67" t="s">
        <v>56</v>
      </c>
      <c r="G1312" s="67" t="s">
        <v>68</v>
      </c>
      <c r="H1312" s="67" t="s">
        <v>40</v>
      </c>
      <c r="I1312" s="67" t="s">
        <v>43</v>
      </c>
      <c r="J1312" s="67" t="s">
        <v>41</v>
      </c>
      <c r="K1312" s="67" t="s">
        <v>43</v>
      </c>
      <c r="L1312" s="67" t="s">
        <v>44</v>
      </c>
      <c r="M1312" s="67" t="s">
        <v>38</v>
      </c>
      <c r="N1312" s="67" t="s">
        <v>120</v>
      </c>
      <c r="O1312" s="67" t="s">
        <v>45</v>
      </c>
      <c r="P1312" s="17" t="s">
        <v>1065</v>
      </c>
      <c r="Q1312" s="17" t="s">
        <v>1066</v>
      </c>
      <c r="R1312" s="17" t="s">
        <v>1067</v>
      </c>
      <c r="S1312" s="17" t="s">
        <v>1068</v>
      </c>
      <c r="T1312" s="17" t="s">
        <v>1014</v>
      </c>
      <c r="U1312" s="17" t="s">
        <v>371</v>
      </c>
      <c r="V1312" s="17" t="s">
        <v>1069</v>
      </c>
      <c r="W1312" s="17"/>
      <c r="X1312" s="17"/>
      <c r="Y1312" s="17" t="s">
        <v>4250</v>
      </c>
      <c r="Z1312" s="17" t="s">
        <v>96</v>
      </c>
      <c r="AA1312" s="17" t="s">
        <v>54</v>
      </c>
      <c r="AB1312" s="17" t="s">
        <v>3962</v>
      </c>
      <c r="AC1312" s="17" t="s">
        <v>36</v>
      </c>
      <c r="AD1312" s="17" t="s">
        <v>56</v>
      </c>
      <c r="AE1312" s="17"/>
      <c r="AF1312" s="17"/>
      <c r="AG1312" s="17" t="s">
        <v>171</v>
      </c>
      <c r="AH1312" s="17" t="s">
        <v>176</v>
      </c>
      <c r="AI1312" s="17" t="s">
        <v>79</v>
      </c>
      <c r="AJ1312" s="17" t="s">
        <v>1017</v>
      </c>
      <c r="AK1312" s="17" t="s">
        <v>1070</v>
      </c>
      <c r="AL1312" s="17" t="s">
        <v>1071</v>
      </c>
      <c r="AM1312" s="17" t="s">
        <v>117</v>
      </c>
      <c r="AN1312" s="17" t="s">
        <v>1072</v>
      </c>
      <c r="AO1312" s="17" t="s">
        <v>816</v>
      </c>
      <c r="AP1312" s="17" t="s">
        <v>584</v>
      </c>
      <c r="AQ1312" s="17"/>
      <c r="AR1312" s="17"/>
      <c r="AS1312" s="17"/>
    </row>
    <row r="1313" spans="1:45" ht="15" customHeight="1" x14ac:dyDescent="0.15">
      <c r="A1313" s="13">
        <v>1312</v>
      </c>
      <c r="B1313" s="69" t="s">
        <v>4803</v>
      </c>
      <c r="C1313" s="67" t="s">
        <v>35</v>
      </c>
      <c r="D1313" s="67" t="s">
        <v>36</v>
      </c>
      <c r="E1313" s="67" t="s">
        <v>36</v>
      </c>
      <c r="F1313" s="67" t="s">
        <v>56</v>
      </c>
      <c r="G1313" s="67" t="s">
        <v>41</v>
      </c>
      <c r="H1313" s="67" t="s">
        <v>88</v>
      </c>
      <c r="I1313" s="67" t="s">
        <v>43</v>
      </c>
      <c r="J1313" s="67" t="s">
        <v>39</v>
      </c>
      <c r="K1313" s="67" t="s">
        <v>88</v>
      </c>
      <c r="L1313" s="67" t="s">
        <v>41</v>
      </c>
      <c r="M1313" s="67" t="s">
        <v>88</v>
      </c>
      <c r="N1313" s="67" t="s">
        <v>43</v>
      </c>
      <c r="O1313" s="67"/>
      <c r="P1313" s="17" t="s">
        <v>1150</v>
      </c>
      <c r="Q1313" s="17" t="s">
        <v>1152</v>
      </c>
      <c r="R1313" s="17" t="s">
        <v>646</v>
      </c>
      <c r="S1313" s="17" t="s">
        <v>4804</v>
      </c>
      <c r="T1313" s="17" t="s">
        <v>3767</v>
      </c>
      <c r="U1313" s="17" t="s">
        <v>361</v>
      </c>
      <c r="V1313" s="17" t="s">
        <v>364</v>
      </c>
      <c r="W1313" s="17" t="s">
        <v>4160</v>
      </c>
      <c r="X1313" s="17" t="s">
        <v>4805</v>
      </c>
      <c r="Y1313" s="17" t="s">
        <v>4248</v>
      </c>
      <c r="Z1313" s="17" t="s">
        <v>249</v>
      </c>
      <c r="AA1313" s="17" t="s">
        <v>76</v>
      </c>
      <c r="AB1313" s="17" t="s">
        <v>126</v>
      </c>
      <c r="AC1313" s="17" t="s">
        <v>56</v>
      </c>
      <c r="AD1313" s="17" t="s">
        <v>56</v>
      </c>
      <c r="AE1313" s="17" t="s">
        <v>4008</v>
      </c>
      <c r="AF1313" s="17"/>
      <c r="AG1313" s="17" t="s">
        <v>923</v>
      </c>
      <c r="AH1313" s="17" t="s">
        <v>3103</v>
      </c>
      <c r="AI1313" s="17" t="s">
        <v>4806</v>
      </c>
      <c r="AJ1313" s="17" t="s">
        <v>4807</v>
      </c>
      <c r="AK1313" s="17" t="s">
        <v>922</v>
      </c>
      <c r="AL1313" s="17" t="s">
        <v>4808</v>
      </c>
      <c r="AM1313" s="17" t="s">
        <v>3169</v>
      </c>
      <c r="AN1313" s="17" t="s">
        <v>4809</v>
      </c>
      <c r="AO1313" s="17" t="s">
        <v>1153</v>
      </c>
      <c r="AP1313" s="17" t="s">
        <v>134</v>
      </c>
      <c r="AQ1313" s="17"/>
      <c r="AR1313" s="17"/>
      <c r="AS1313" s="17"/>
    </row>
    <row r="1314" spans="1:45" ht="15" customHeight="1" x14ac:dyDescent="0.15">
      <c r="A1314" s="13">
        <v>1313</v>
      </c>
      <c r="B1314" s="69" t="s">
        <v>1073</v>
      </c>
      <c r="C1314" s="67" t="s">
        <v>35</v>
      </c>
      <c r="D1314" s="67" t="s">
        <v>56</v>
      </c>
      <c r="E1314" s="67" t="s">
        <v>36</v>
      </c>
      <c r="F1314" s="67" t="s">
        <v>56</v>
      </c>
      <c r="G1314" s="67" t="s">
        <v>67</v>
      </c>
      <c r="H1314" s="67" t="s">
        <v>37</v>
      </c>
      <c r="I1314" s="67" t="s">
        <v>44</v>
      </c>
      <c r="J1314" s="67" t="s">
        <v>40</v>
      </c>
      <c r="K1314" s="67" t="s">
        <v>40</v>
      </c>
      <c r="L1314" s="67" t="s">
        <v>67</v>
      </c>
      <c r="M1314" s="67" t="s">
        <v>40</v>
      </c>
      <c r="N1314" s="67" t="s">
        <v>67</v>
      </c>
      <c r="O1314" s="67"/>
      <c r="P1314" s="17" t="s">
        <v>1074</v>
      </c>
      <c r="Q1314" s="17" t="s">
        <v>1075</v>
      </c>
      <c r="R1314" s="17" t="s">
        <v>657</v>
      </c>
      <c r="S1314" s="17" t="s">
        <v>247</v>
      </c>
      <c r="T1314" s="17" t="s">
        <v>137</v>
      </c>
      <c r="U1314" s="17" t="s">
        <v>658</v>
      </c>
      <c r="V1314" s="17" t="s">
        <v>1076</v>
      </c>
      <c r="W1314" s="17"/>
      <c r="X1314" s="17"/>
      <c r="Y1314" s="17" t="s">
        <v>4329</v>
      </c>
      <c r="Z1314" s="17" t="s">
        <v>75</v>
      </c>
      <c r="AA1314" s="17" t="s">
        <v>76</v>
      </c>
      <c r="AB1314" s="17" t="s">
        <v>126</v>
      </c>
      <c r="AC1314" s="17" t="s">
        <v>36</v>
      </c>
      <c r="AD1314" s="17" t="s">
        <v>56</v>
      </c>
      <c r="AE1314" s="17"/>
      <c r="AF1314" s="17"/>
      <c r="AG1314" s="17" t="s">
        <v>3022</v>
      </c>
      <c r="AH1314" s="17" t="s">
        <v>383</v>
      </c>
      <c r="AI1314" s="17" t="s">
        <v>3438</v>
      </c>
      <c r="AJ1314" s="17" t="s">
        <v>304</v>
      </c>
      <c r="AK1314" s="17" t="s">
        <v>4521</v>
      </c>
      <c r="AL1314" s="17" t="s">
        <v>659</v>
      </c>
      <c r="AM1314" s="17" t="s">
        <v>3269</v>
      </c>
      <c r="AN1314" s="17" t="s">
        <v>3814</v>
      </c>
      <c r="AO1314" s="17" t="s">
        <v>85</v>
      </c>
      <c r="AP1314" s="17" t="s">
        <v>295</v>
      </c>
      <c r="AQ1314" s="17"/>
      <c r="AR1314" s="17"/>
      <c r="AS1314" s="17"/>
    </row>
    <row r="1315" spans="1:45" ht="15" customHeight="1" x14ac:dyDescent="0.15">
      <c r="A1315" s="13">
        <v>1314</v>
      </c>
      <c r="B1315" s="69" t="s">
        <v>3940</v>
      </c>
      <c r="C1315" s="67" t="s">
        <v>35</v>
      </c>
      <c r="D1315" s="67" t="s">
        <v>56</v>
      </c>
      <c r="E1315" s="67" t="s">
        <v>36</v>
      </c>
      <c r="F1315" s="67" t="s">
        <v>56</v>
      </c>
      <c r="G1315" s="67" t="s">
        <v>40</v>
      </c>
      <c r="H1315" s="67" t="s">
        <v>37</v>
      </c>
      <c r="I1315" s="67" t="s">
        <v>43</v>
      </c>
      <c r="J1315" s="67" t="s">
        <v>44</v>
      </c>
      <c r="K1315" s="67" t="s">
        <v>67</v>
      </c>
      <c r="L1315" s="67" t="s">
        <v>43</v>
      </c>
      <c r="M1315" s="67" t="s">
        <v>87</v>
      </c>
      <c r="N1315" s="67" t="s">
        <v>88</v>
      </c>
      <c r="O1315" s="67" t="s">
        <v>45</v>
      </c>
      <c r="P1315" s="17" t="s">
        <v>2916</v>
      </c>
      <c r="Q1315" s="17" t="s">
        <v>79</v>
      </c>
      <c r="R1315" s="17" t="s">
        <v>4390</v>
      </c>
      <c r="S1315" s="17" t="s">
        <v>115</v>
      </c>
      <c r="T1315" s="17" t="s">
        <v>381</v>
      </c>
      <c r="U1315" s="17" t="s">
        <v>707</v>
      </c>
      <c r="V1315" s="17" t="s">
        <v>708</v>
      </c>
      <c r="W1315" s="17"/>
      <c r="X1315" s="17" t="s">
        <v>3941</v>
      </c>
      <c r="Y1315" s="17" t="s">
        <v>4276</v>
      </c>
      <c r="Z1315" s="17" t="s">
        <v>53</v>
      </c>
      <c r="AA1315" s="17" t="s">
        <v>76</v>
      </c>
      <c r="AB1315" s="17" t="s">
        <v>126</v>
      </c>
      <c r="AC1315" s="17" t="s">
        <v>36</v>
      </c>
      <c r="AD1315" s="17" t="s">
        <v>56</v>
      </c>
      <c r="AE1315" s="17" t="s">
        <v>4088</v>
      </c>
      <c r="AF1315" s="17"/>
      <c r="AG1315" s="17" t="s">
        <v>131</v>
      </c>
      <c r="AH1315" s="17" t="s">
        <v>95</v>
      </c>
      <c r="AI1315" s="17" t="s">
        <v>57</v>
      </c>
      <c r="AJ1315" s="17" t="s">
        <v>4390</v>
      </c>
      <c r="AK1315" s="17" t="s">
        <v>101</v>
      </c>
      <c r="AL1315" s="17" t="s">
        <v>1000</v>
      </c>
      <c r="AM1315" s="17" t="s">
        <v>193</v>
      </c>
      <c r="AN1315" s="17" t="s">
        <v>738</v>
      </c>
      <c r="AO1315" s="17" t="s">
        <v>161</v>
      </c>
      <c r="AP1315" s="17" t="s">
        <v>584</v>
      </c>
      <c r="AQ1315" s="17"/>
      <c r="AR1315" s="17"/>
      <c r="AS1315" s="17"/>
    </row>
    <row r="1316" spans="1:45" s="13" customFormat="1" ht="15" customHeight="1" x14ac:dyDescent="0.15">
      <c r="A1316" s="13">
        <v>1315</v>
      </c>
      <c r="B1316" s="69" t="s">
        <v>1077</v>
      </c>
      <c r="C1316" s="67" t="s">
        <v>35</v>
      </c>
      <c r="D1316" s="67" t="s">
        <v>36</v>
      </c>
      <c r="E1316" s="67" t="s">
        <v>36</v>
      </c>
      <c r="F1316" s="67" t="s">
        <v>36</v>
      </c>
      <c r="G1316" s="67" t="s">
        <v>40</v>
      </c>
      <c r="H1316" s="67" t="s">
        <v>41</v>
      </c>
      <c r="I1316" s="67" t="s">
        <v>40</v>
      </c>
      <c r="J1316" s="67" t="s">
        <v>37</v>
      </c>
      <c r="K1316" s="67" t="s">
        <v>42</v>
      </c>
      <c r="L1316" s="67" t="s">
        <v>68</v>
      </c>
      <c r="M1316" s="67" t="s">
        <v>200</v>
      </c>
      <c r="N1316" s="67" t="s">
        <v>38</v>
      </c>
      <c r="O1316" s="67" t="s">
        <v>45</v>
      </c>
      <c r="P1316" s="17" t="s">
        <v>351</v>
      </c>
      <c r="Q1316" s="17" t="s">
        <v>72</v>
      </c>
      <c r="R1316" s="17" t="s">
        <v>1076</v>
      </c>
      <c r="S1316" s="17" t="s">
        <v>79</v>
      </c>
      <c r="T1316" s="17" t="s">
        <v>3200</v>
      </c>
      <c r="U1316" s="17" t="s">
        <v>3269</v>
      </c>
      <c r="V1316" s="17" t="s">
        <v>1078</v>
      </c>
      <c r="W1316" s="17"/>
      <c r="X1316" s="17"/>
      <c r="Y1316" s="17" t="s">
        <v>4337</v>
      </c>
      <c r="Z1316" s="17" t="s">
        <v>75</v>
      </c>
      <c r="AA1316" s="17" t="s">
        <v>76</v>
      </c>
      <c r="AB1316" s="17" t="s">
        <v>3962</v>
      </c>
      <c r="AC1316" s="17" t="s">
        <v>56</v>
      </c>
      <c r="AD1316" s="17" t="s">
        <v>56</v>
      </c>
      <c r="AE1316" s="17"/>
      <c r="AF1316" s="17"/>
      <c r="AG1316" s="17" t="s">
        <v>115</v>
      </c>
      <c r="AH1316" s="17" t="s">
        <v>154</v>
      </c>
      <c r="AI1316" s="17" t="s">
        <v>202</v>
      </c>
      <c r="AJ1316" s="17" t="s">
        <v>80</v>
      </c>
      <c r="AK1316" s="17" t="s">
        <v>79</v>
      </c>
      <c r="AL1316" s="17" t="s">
        <v>741</v>
      </c>
      <c r="AM1316" s="17" t="s">
        <v>1079</v>
      </c>
      <c r="AN1316" s="17" t="s">
        <v>1080</v>
      </c>
      <c r="AO1316" s="17" t="s">
        <v>161</v>
      </c>
      <c r="AP1316" s="17" t="s">
        <v>161</v>
      </c>
      <c r="AQ1316" s="17"/>
      <c r="AR1316" s="17"/>
      <c r="AS1316" s="17"/>
    </row>
    <row r="1317" spans="1:45" s="13" customFormat="1" ht="15" customHeight="1" x14ac:dyDescent="0.15">
      <c r="A1317" s="13">
        <v>1316</v>
      </c>
      <c r="B1317" s="69" t="s">
        <v>5203</v>
      </c>
      <c r="C1317" s="67" t="s">
        <v>35</v>
      </c>
      <c r="D1317" s="67" t="s">
        <v>36</v>
      </c>
      <c r="E1317" s="67" t="s">
        <v>36</v>
      </c>
      <c r="F1317" s="67" t="s">
        <v>36</v>
      </c>
      <c r="G1317" s="67" t="s">
        <v>40</v>
      </c>
      <c r="H1317" s="67" t="s">
        <v>41</v>
      </c>
      <c r="I1317" s="67" t="s">
        <v>40</v>
      </c>
      <c r="J1317" s="67" t="s">
        <v>37</v>
      </c>
      <c r="K1317" s="67" t="s">
        <v>42</v>
      </c>
      <c r="L1317" s="67" t="s">
        <v>68</v>
      </c>
      <c r="M1317" s="67" t="s">
        <v>200</v>
      </c>
      <c r="N1317" s="67" t="s">
        <v>38</v>
      </c>
      <c r="O1317" s="67" t="s">
        <v>45</v>
      </c>
      <c r="P1317" s="17" t="s">
        <v>351</v>
      </c>
      <c r="Q1317" s="17" t="s">
        <v>72</v>
      </c>
      <c r="R1317" s="17" t="s">
        <v>1076</v>
      </c>
      <c r="S1317" s="17" t="s">
        <v>79</v>
      </c>
      <c r="T1317" s="17" t="s">
        <v>3200</v>
      </c>
      <c r="U1317" s="17" t="s">
        <v>3269</v>
      </c>
      <c r="V1317" s="17" t="s">
        <v>1078</v>
      </c>
      <c r="W1317" s="17"/>
      <c r="X1317" s="17"/>
      <c r="Y1317" s="17" t="s">
        <v>4337</v>
      </c>
      <c r="Z1317" s="17" t="s">
        <v>75</v>
      </c>
      <c r="AA1317" s="17" t="s">
        <v>76</v>
      </c>
      <c r="AB1317" s="17" t="s">
        <v>3962</v>
      </c>
      <c r="AC1317" s="17" t="s">
        <v>56</v>
      </c>
      <c r="AD1317" s="17" t="s">
        <v>56</v>
      </c>
      <c r="AE1317" s="17"/>
      <c r="AF1317" s="17"/>
      <c r="AG1317" s="17" t="s">
        <v>115</v>
      </c>
      <c r="AH1317" s="17" t="s">
        <v>154</v>
      </c>
      <c r="AI1317" s="17" t="s">
        <v>202</v>
      </c>
      <c r="AJ1317" s="17" t="s">
        <v>80</v>
      </c>
      <c r="AK1317" s="17" t="s">
        <v>79</v>
      </c>
      <c r="AL1317" s="17" t="s">
        <v>741</v>
      </c>
      <c r="AM1317" s="17" t="s">
        <v>1079</v>
      </c>
      <c r="AN1317" s="17" t="s">
        <v>1080</v>
      </c>
      <c r="AO1317" s="17" t="s">
        <v>161</v>
      </c>
      <c r="AP1317" s="17" t="s">
        <v>161</v>
      </c>
      <c r="AQ1317" s="17"/>
      <c r="AR1317" s="17"/>
      <c r="AS1317" s="17"/>
    </row>
    <row r="1318" spans="1:45" s="13" customFormat="1" ht="15" customHeight="1" x14ac:dyDescent="0.15">
      <c r="A1318" s="13">
        <v>1317</v>
      </c>
      <c r="B1318" s="69" t="s">
        <v>3942</v>
      </c>
      <c r="C1318" s="67" t="s">
        <v>35</v>
      </c>
      <c r="D1318" s="67" t="s">
        <v>36</v>
      </c>
      <c r="E1318" s="67" t="s">
        <v>56</v>
      </c>
      <c r="F1318" s="67" t="s">
        <v>56</v>
      </c>
      <c r="G1318" s="67" t="s">
        <v>67</v>
      </c>
      <c r="H1318" s="67" t="s">
        <v>44</v>
      </c>
      <c r="I1318" s="67" t="s">
        <v>200</v>
      </c>
      <c r="J1318" s="67" t="s">
        <v>39</v>
      </c>
      <c r="K1318" s="67" t="s">
        <v>42</v>
      </c>
      <c r="L1318" s="67" t="s">
        <v>88</v>
      </c>
      <c r="M1318" s="67" t="s">
        <v>200</v>
      </c>
      <c r="N1318" s="67" t="s">
        <v>41</v>
      </c>
      <c r="O1318" s="67" t="s">
        <v>45</v>
      </c>
      <c r="P1318" s="17" t="s">
        <v>3022</v>
      </c>
      <c r="Q1318" s="17" t="s">
        <v>77</v>
      </c>
      <c r="R1318" s="17" t="s">
        <v>1356</v>
      </c>
      <c r="S1318" s="17" t="s">
        <v>95</v>
      </c>
      <c r="T1318" s="17" t="s">
        <v>189</v>
      </c>
      <c r="U1318" s="17" t="s">
        <v>333</v>
      </c>
      <c r="V1318" s="17" t="s">
        <v>412</v>
      </c>
      <c r="W1318" s="17"/>
      <c r="X1318" s="17" t="s">
        <v>3943</v>
      </c>
      <c r="Y1318" s="17" t="s">
        <v>4267</v>
      </c>
      <c r="Z1318" s="17" t="s">
        <v>75</v>
      </c>
      <c r="AA1318" s="17" t="s">
        <v>76</v>
      </c>
      <c r="AB1318" s="17" t="s">
        <v>55</v>
      </c>
      <c r="AC1318" s="17" t="s">
        <v>36</v>
      </c>
      <c r="AD1318" s="17" t="s">
        <v>56</v>
      </c>
      <c r="AE1318" s="17" t="s">
        <v>4056</v>
      </c>
      <c r="AF1318" s="17"/>
      <c r="AG1318" s="17" t="s">
        <v>103</v>
      </c>
      <c r="AH1318" s="17" t="s">
        <v>192</v>
      </c>
      <c r="AI1318" s="17" t="s">
        <v>193</v>
      </c>
      <c r="AJ1318" s="17" t="s">
        <v>194</v>
      </c>
      <c r="AK1318" s="17" t="s">
        <v>2287</v>
      </c>
      <c r="AL1318" s="17" t="s">
        <v>346</v>
      </c>
      <c r="AM1318" s="17" t="s">
        <v>417</v>
      </c>
      <c r="AN1318" s="17" t="s">
        <v>196</v>
      </c>
      <c r="AO1318" s="17" t="s">
        <v>85</v>
      </c>
      <c r="AP1318" s="17" t="s">
        <v>1166</v>
      </c>
      <c r="AQ1318" s="17"/>
      <c r="AR1318" s="17"/>
      <c r="AS1318" s="17"/>
    </row>
    <row r="1319" spans="1:45" s="13" customFormat="1" ht="15" customHeight="1" x14ac:dyDescent="0.15">
      <c r="A1319" s="13">
        <v>1318</v>
      </c>
      <c r="B1319" s="69" t="s">
        <v>5229</v>
      </c>
      <c r="C1319" s="67" t="s">
        <v>35</v>
      </c>
      <c r="D1319" s="67" t="s">
        <v>36</v>
      </c>
      <c r="E1319" s="67" t="s">
        <v>56</v>
      </c>
      <c r="F1319" s="67" t="s">
        <v>56</v>
      </c>
      <c r="G1319" s="67" t="s">
        <v>44</v>
      </c>
      <c r="H1319" s="67" t="s">
        <v>37</v>
      </c>
      <c r="I1319" s="67" t="s">
        <v>40</v>
      </c>
      <c r="J1319" s="67" t="s">
        <v>41</v>
      </c>
      <c r="K1319" s="67" t="s">
        <v>41</v>
      </c>
      <c r="L1319" s="67" t="s">
        <v>43</v>
      </c>
      <c r="M1319" s="67" t="s">
        <v>42</v>
      </c>
      <c r="N1319" s="67" t="s">
        <v>39</v>
      </c>
      <c r="O1319" s="67" t="s">
        <v>45</v>
      </c>
      <c r="P1319" s="17" t="s">
        <v>538</v>
      </c>
      <c r="Q1319" s="17" t="s">
        <v>3172</v>
      </c>
      <c r="R1319" s="17" t="s">
        <v>3269</v>
      </c>
      <c r="S1319" s="17" t="s">
        <v>183</v>
      </c>
      <c r="T1319" s="17" t="s">
        <v>3438</v>
      </c>
      <c r="U1319" s="17" t="s">
        <v>79</v>
      </c>
      <c r="V1319" s="17" t="s">
        <v>3026</v>
      </c>
      <c r="W1319" s="17"/>
      <c r="X1319" s="17"/>
      <c r="Y1319" s="17" t="s">
        <v>4242</v>
      </c>
      <c r="Z1319" s="17" t="s">
        <v>53</v>
      </c>
      <c r="AA1319" s="17" t="s">
        <v>76</v>
      </c>
      <c r="AB1319" s="17" t="s">
        <v>3962</v>
      </c>
      <c r="AC1319" s="17" t="s">
        <v>36</v>
      </c>
      <c r="AD1319" s="17" t="s">
        <v>36</v>
      </c>
      <c r="AE1319" s="17"/>
      <c r="AF1319" s="17"/>
      <c r="AG1319" s="17" t="s">
        <v>193</v>
      </c>
      <c r="AH1319" s="17" t="s">
        <v>478</v>
      </c>
      <c r="AI1319" s="17" t="s">
        <v>57</v>
      </c>
      <c r="AJ1319" s="17" t="s">
        <v>4503</v>
      </c>
      <c r="AK1319" s="17" t="s">
        <v>115</v>
      </c>
      <c r="AL1319" s="17" t="s">
        <v>116</v>
      </c>
      <c r="AM1319" s="17" t="s">
        <v>4639</v>
      </c>
      <c r="AN1319" s="17" t="s">
        <v>1432</v>
      </c>
      <c r="AO1319" s="17" t="s">
        <v>187</v>
      </c>
      <c r="AP1319" s="17" t="s">
        <v>161</v>
      </c>
      <c r="AQ1319" s="17"/>
      <c r="AR1319" s="17"/>
      <c r="AS1319" s="17"/>
    </row>
    <row r="1320" spans="1:45" s="13" customFormat="1" ht="15" customHeight="1" x14ac:dyDescent="0.15">
      <c r="A1320" s="13">
        <v>1319</v>
      </c>
      <c r="B1320" s="69" t="s">
        <v>4683</v>
      </c>
      <c r="C1320" s="67" t="s">
        <v>35</v>
      </c>
      <c r="D1320" s="67" t="s">
        <v>36</v>
      </c>
      <c r="E1320" s="67" t="s">
        <v>56</v>
      </c>
      <c r="F1320" s="67" t="s">
        <v>36</v>
      </c>
      <c r="G1320" s="67" t="s">
        <v>40</v>
      </c>
      <c r="H1320" s="67" t="s">
        <v>67</v>
      </c>
      <c r="I1320" s="67" t="s">
        <v>37</v>
      </c>
      <c r="J1320" s="67" t="s">
        <v>43</v>
      </c>
      <c r="K1320" s="67" t="s">
        <v>43</v>
      </c>
      <c r="L1320" s="67" t="s">
        <v>39</v>
      </c>
      <c r="M1320" s="67" t="s">
        <v>38</v>
      </c>
      <c r="N1320" s="67" t="s">
        <v>44</v>
      </c>
      <c r="O1320" s="67" t="s">
        <v>45</v>
      </c>
      <c r="P1320" s="17" t="s">
        <v>79</v>
      </c>
      <c r="Q1320" s="17" t="s">
        <v>115</v>
      </c>
      <c r="R1320" s="17" t="s">
        <v>381</v>
      </c>
      <c r="S1320" s="17" t="s">
        <v>131</v>
      </c>
      <c r="T1320" s="17" t="s">
        <v>95</v>
      </c>
      <c r="U1320" s="17" t="s">
        <v>57</v>
      </c>
      <c r="V1320" s="17" t="s">
        <v>4390</v>
      </c>
      <c r="W1320" s="17"/>
      <c r="X1320" s="17"/>
      <c r="Y1320" s="17" t="s">
        <v>4230</v>
      </c>
      <c r="Z1320" s="17" t="s">
        <v>53</v>
      </c>
      <c r="AA1320" s="17" t="s">
        <v>76</v>
      </c>
      <c r="AB1320" s="17" t="s">
        <v>3962</v>
      </c>
      <c r="AC1320" s="17" t="s">
        <v>56</v>
      </c>
      <c r="AD1320" s="17" t="s">
        <v>36</v>
      </c>
      <c r="AE1320" s="17" t="s">
        <v>4684</v>
      </c>
      <c r="AF1320" s="17"/>
      <c r="AG1320" s="17" t="s">
        <v>363</v>
      </c>
      <c r="AH1320" s="17" t="s">
        <v>101</v>
      </c>
      <c r="AI1320" s="17" t="s">
        <v>103</v>
      </c>
      <c r="AJ1320" s="17" t="s">
        <v>376</v>
      </c>
      <c r="AK1320" s="17" t="s">
        <v>144</v>
      </c>
      <c r="AL1320" s="17" t="s">
        <v>706</v>
      </c>
      <c r="AM1320" s="17" t="s">
        <v>707</v>
      </c>
      <c r="AN1320" s="17" t="s">
        <v>708</v>
      </c>
      <c r="AO1320" s="17" t="s">
        <v>161</v>
      </c>
      <c r="AP1320" s="17" t="s">
        <v>64</v>
      </c>
      <c r="AQ1320" s="17"/>
      <c r="AR1320" s="17"/>
      <c r="AS1320" s="17"/>
    </row>
    <row r="1321" spans="1:45" s="13" customFormat="1" ht="15" customHeight="1" x14ac:dyDescent="0.15">
      <c r="A1321" s="13">
        <v>1320</v>
      </c>
      <c r="B1321" s="69" t="s">
        <v>4769</v>
      </c>
      <c r="C1321" s="67" t="s">
        <v>35</v>
      </c>
      <c r="D1321" s="67" t="s">
        <v>36</v>
      </c>
      <c r="E1321" s="67" t="s">
        <v>56</v>
      </c>
      <c r="F1321" s="67" t="s">
        <v>56</v>
      </c>
      <c r="G1321" s="67" t="s">
        <v>43</v>
      </c>
      <c r="H1321" s="67" t="s">
        <v>43</v>
      </c>
      <c r="I1321" s="67" t="s">
        <v>44</v>
      </c>
      <c r="J1321" s="67" t="s">
        <v>200</v>
      </c>
      <c r="K1321" s="67" t="s">
        <v>38</v>
      </c>
      <c r="L1321" s="67" t="s">
        <v>136</v>
      </c>
      <c r="M1321" s="67" t="s">
        <v>39</v>
      </c>
      <c r="N1321" s="67" t="s">
        <v>88</v>
      </c>
      <c r="O1321" s="67" t="s">
        <v>45</v>
      </c>
      <c r="P1321" s="17" t="s">
        <v>168</v>
      </c>
      <c r="Q1321" s="17" t="s">
        <v>339</v>
      </c>
      <c r="R1321" s="17" t="s">
        <v>1790</v>
      </c>
      <c r="S1321" s="17" t="s">
        <v>101</v>
      </c>
      <c r="T1321" s="17" t="s">
        <v>102</v>
      </c>
      <c r="U1321" s="17" t="s">
        <v>193</v>
      </c>
      <c r="V1321" s="17" t="s">
        <v>4770</v>
      </c>
      <c r="W1321" s="17" t="s">
        <v>4157</v>
      </c>
      <c r="X1321" s="17" t="s">
        <v>4771</v>
      </c>
      <c r="Y1321" s="17" t="s">
        <v>4299</v>
      </c>
      <c r="Z1321" s="17" t="s">
        <v>249</v>
      </c>
      <c r="AA1321" s="17" t="s">
        <v>76</v>
      </c>
      <c r="AB1321" s="17" t="s">
        <v>3962</v>
      </c>
      <c r="AC1321" s="17" t="s">
        <v>36</v>
      </c>
      <c r="AD1321" s="17" t="s">
        <v>36</v>
      </c>
      <c r="AE1321" s="17" t="s">
        <v>4014</v>
      </c>
      <c r="AF1321" s="17"/>
      <c r="AG1321" s="17" t="s">
        <v>361</v>
      </c>
      <c r="AH1321" s="17" t="s">
        <v>1273</v>
      </c>
      <c r="AI1321" s="17" t="s">
        <v>736</v>
      </c>
      <c r="AJ1321" s="17" t="s">
        <v>338</v>
      </c>
      <c r="AK1321" s="17" t="s">
        <v>131</v>
      </c>
      <c r="AL1321" s="17" t="s">
        <v>1688</v>
      </c>
      <c r="AM1321" s="17" t="s">
        <v>2288</v>
      </c>
      <c r="AN1321" s="17" t="s">
        <v>1953</v>
      </c>
      <c r="AO1321" s="17" t="s">
        <v>3030</v>
      </c>
      <c r="AP1321" s="17" t="s">
        <v>2844</v>
      </c>
      <c r="AQ1321" s="17"/>
      <c r="AR1321" s="17"/>
      <c r="AS1321" s="17"/>
    </row>
    <row r="1322" spans="1:45" s="13" customFormat="1" ht="15" customHeight="1" x14ac:dyDescent="0.15">
      <c r="A1322" s="13">
        <v>1321</v>
      </c>
      <c r="B1322" s="69" t="s">
        <v>1081</v>
      </c>
      <c r="C1322" s="67" t="s">
        <v>35</v>
      </c>
      <c r="D1322" s="67" t="s">
        <v>36</v>
      </c>
      <c r="E1322" s="67" t="s">
        <v>36</v>
      </c>
      <c r="F1322" s="67" t="s">
        <v>56</v>
      </c>
      <c r="G1322" s="67" t="s">
        <v>67</v>
      </c>
      <c r="H1322" s="67" t="s">
        <v>44</v>
      </c>
      <c r="I1322" s="67" t="s">
        <v>41</v>
      </c>
      <c r="J1322" s="67" t="s">
        <v>200</v>
      </c>
      <c r="K1322" s="67" t="s">
        <v>42</v>
      </c>
      <c r="L1322" s="67" t="s">
        <v>88</v>
      </c>
      <c r="M1322" s="67" t="s">
        <v>42</v>
      </c>
      <c r="N1322" s="67" t="s">
        <v>44</v>
      </c>
      <c r="O1322" s="67"/>
      <c r="P1322" s="17" t="s">
        <v>3022</v>
      </c>
      <c r="Q1322" s="17" t="s">
        <v>77</v>
      </c>
      <c r="R1322" s="17" t="s">
        <v>3346</v>
      </c>
      <c r="S1322" s="17" t="s">
        <v>95</v>
      </c>
      <c r="T1322" s="17" t="s">
        <v>189</v>
      </c>
      <c r="U1322" s="17" t="s">
        <v>202</v>
      </c>
      <c r="V1322" s="17" t="s">
        <v>206</v>
      </c>
      <c r="W1322" s="17"/>
      <c r="X1322" s="17"/>
      <c r="Y1322" s="17" t="s">
        <v>4267</v>
      </c>
      <c r="Z1322" s="17" t="s">
        <v>96</v>
      </c>
      <c r="AA1322" s="17" t="s">
        <v>76</v>
      </c>
      <c r="AB1322" s="17" t="s">
        <v>55</v>
      </c>
      <c r="AC1322" s="17" t="s">
        <v>56</v>
      </c>
      <c r="AD1322" s="17" t="s">
        <v>56</v>
      </c>
      <c r="AE1322" s="17" t="s">
        <v>4024</v>
      </c>
      <c r="AF1322" s="17"/>
      <c r="AG1322" s="17" t="s">
        <v>103</v>
      </c>
      <c r="AH1322" s="17" t="s">
        <v>192</v>
      </c>
      <c r="AI1322" s="17" t="s">
        <v>193</v>
      </c>
      <c r="AJ1322" s="17" t="s">
        <v>194</v>
      </c>
      <c r="AK1322" s="17" t="s">
        <v>205</v>
      </c>
      <c r="AL1322" s="17" t="s">
        <v>236</v>
      </c>
      <c r="AM1322" s="17" t="s">
        <v>1082</v>
      </c>
      <c r="AN1322" s="17" t="s">
        <v>193</v>
      </c>
      <c r="AO1322" s="17" t="s">
        <v>85</v>
      </c>
      <c r="AP1322" s="17" t="s">
        <v>209</v>
      </c>
      <c r="AQ1322" s="17"/>
      <c r="AR1322" s="17"/>
      <c r="AS1322" s="17"/>
    </row>
    <row r="1323" spans="1:45" s="13" customFormat="1" ht="15" customHeight="1" x14ac:dyDescent="0.15">
      <c r="A1323" s="13">
        <v>1322</v>
      </c>
      <c r="B1323" s="69" t="s">
        <v>4338</v>
      </c>
      <c r="C1323" s="67" t="s">
        <v>35</v>
      </c>
      <c r="D1323" s="67" t="s">
        <v>36</v>
      </c>
      <c r="E1323" s="67" t="s">
        <v>36</v>
      </c>
      <c r="F1323" s="67" t="s">
        <v>36</v>
      </c>
      <c r="G1323" s="67" t="s">
        <v>67</v>
      </c>
      <c r="H1323" s="67" t="s">
        <v>44</v>
      </c>
      <c r="I1323" s="67" t="s">
        <v>41</v>
      </c>
      <c r="J1323" s="67" t="s">
        <v>200</v>
      </c>
      <c r="K1323" s="67" t="s">
        <v>42</v>
      </c>
      <c r="L1323" s="67" t="s">
        <v>88</v>
      </c>
      <c r="M1323" s="67" t="s">
        <v>42</v>
      </c>
      <c r="N1323" s="67" t="s">
        <v>44</v>
      </c>
      <c r="O1323" s="67"/>
      <c r="P1323" s="17" t="s">
        <v>3022</v>
      </c>
      <c r="Q1323" s="17" t="s">
        <v>77</v>
      </c>
      <c r="R1323" s="17" t="s">
        <v>3346</v>
      </c>
      <c r="S1323" s="17" t="s">
        <v>95</v>
      </c>
      <c r="T1323" s="17" t="s">
        <v>189</v>
      </c>
      <c r="U1323" s="17" t="s">
        <v>202</v>
      </c>
      <c r="V1323" s="17" t="s">
        <v>206</v>
      </c>
      <c r="W1323" s="17" t="s">
        <v>4157</v>
      </c>
      <c r="X1323" s="17" t="s">
        <v>4339</v>
      </c>
      <c r="Y1323" s="17" t="s">
        <v>4332</v>
      </c>
      <c r="Z1323" s="17" t="s">
        <v>96</v>
      </c>
      <c r="AA1323" s="17" t="s">
        <v>76</v>
      </c>
      <c r="AB1323" s="17" t="s">
        <v>55</v>
      </c>
      <c r="AC1323" s="17" t="s">
        <v>36</v>
      </c>
      <c r="AD1323" s="17" t="s">
        <v>56</v>
      </c>
      <c r="AE1323" s="17" t="s">
        <v>4003</v>
      </c>
      <c r="AF1323" s="17"/>
      <c r="AG1323" s="17" t="s">
        <v>103</v>
      </c>
      <c r="AH1323" s="17" t="s">
        <v>192</v>
      </c>
      <c r="AI1323" s="17" t="s">
        <v>193</v>
      </c>
      <c r="AJ1323" s="17" t="s">
        <v>194</v>
      </c>
      <c r="AK1323" s="17" t="s">
        <v>205</v>
      </c>
      <c r="AL1323" s="17" t="s">
        <v>236</v>
      </c>
      <c r="AM1323" s="17" t="s">
        <v>1082</v>
      </c>
      <c r="AN1323" s="17" t="s">
        <v>193</v>
      </c>
      <c r="AO1323" s="17" t="s">
        <v>85</v>
      </c>
      <c r="AP1323" s="17" t="s">
        <v>209</v>
      </c>
      <c r="AQ1323" s="17"/>
      <c r="AR1323" s="17"/>
      <c r="AS1323" s="17"/>
    </row>
    <row r="1324" spans="1:45" s="13" customFormat="1" ht="15" customHeight="1" x14ac:dyDescent="0.15">
      <c r="A1324" s="13">
        <v>1323</v>
      </c>
      <c r="B1324" s="69" t="s">
        <v>3397</v>
      </c>
      <c r="C1324" s="67" t="s">
        <v>35</v>
      </c>
      <c r="D1324" s="67" t="s">
        <v>36</v>
      </c>
      <c r="E1324" s="67" t="s">
        <v>36</v>
      </c>
      <c r="F1324" s="67" t="s">
        <v>36</v>
      </c>
      <c r="G1324" s="67" t="s">
        <v>40</v>
      </c>
      <c r="H1324" s="67" t="s">
        <v>88</v>
      </c>
      <c r="I1324" s="67" t="s">
        <v>37</v>
      </c>
      <c r="J1324" s="67" t="s">
        <v>136</v>
      </c>
      <c r="K1324" s="67" t="s">
        <v>67</v>
      </c>
      <c r="L1324" s="67" t="s">
        <v>38</v>
      </c>
      <c r="M1324" s="67" t="s">
        <v>42</v>
      </c>
      <c r="N1324" s="67" t="s">
        <v>39</v>
      </c>
      <c r="O1324" s="67" t="s">
        <v>45</v>
      </c>
      <c r="P1324" s="17" t="s">
        <v>841</v>
      </c>
      <c r="Q1324" s="17" t="s">
        <v>4758</v>
      </c>
      <c r="R1324" s="17" t="s">
        <v>2549</v>
      </c>
      <c r="S1324" s="17" t="s">
        <v>115</v>
      </c>
      <c r="T1324" s="17" t="s">
        <v>1811</v>
      </c>
      <c r="U1324" s="17" t="s">
        <v>411</v>
      </c>
      <c r="V1324" s="17" t="s">
        <v>377</v>
      </c>
      <c r="W1324" s="17"/>
      <c r="X1324" s="17"/>
      <c r="Y1324" s="17" t="s">
        <v>4262</v>
      </c>
      <c r="Z1324" s="17" t="s">
        <v>53</v>
      </c>
      <c r="AA1324" s="17" t="s">
        <v>142</v>
      </c>
      <c r="AB1324" s="17" t="s">
        <v>55</v>
      </c>
      <c r="AC1324" s="17" t="s">
        <v>56</v>
      </c>
      <c r="AD1324" s="17" t="s">
        <v>36</v>
      </c>
      <c r="AE1324" s="17" t="s">
        <v>4058</v>
      </c>
      <c r="AF1324" s="17"/>
      <c r="AG1324" s="17" t="s">
        <v>131</v>
      </c>
      <c r="AH1324" s="17" t="s">
        <v>95</v>
      </c>
      <c r="AI1324" s="17" t="s">
        <v>3398</v>
      </c>
      <c r="AJ1324" s="17" t="s">
        <v>706</v>
      </c>
      <c r="AK1324" s="17" t="s">
        <v>131</v>
      </c>
      <c r="AL1324" s="17" t="s">
        <v>261</v>
      </c>
      <c r="AM1324" s="17" t="s">
        <v>338</v>
      </c>
      <c r="AN1324" s="17" t="s">
        <v>3399</v>
      </c>
      <c r="AO1324" s="17" t="s">
        <v>1274</v>
      </c>
      <c r="AP1324" s="17" t="s">
        <v>806</v>
      </c>
      <c r="AQ1324" s="17"/>
      <c r="AR1324" s="17"/>
      <c r="AS1324" s="17"/>
    </row>
    <row r="1325" spans="1:45" ht="15" customHeight="1" x14ac:dyDescent="0.15">
      <c r="A1325" s="13">
        <v>1324</v>
      </c>
      <c r="B1325" s="69" t="s">
        <v>5144</v>
      </c>
      <c r="C1325" s="67" t="s">
        <v>35</v>
      </c>
      <c r="D1325" s="67" t="s">
        <v>36</v>
      </c>
      <c r="E1325" s="67" t="s">
        <v>36</v>
      </c>
      <c r="F1325" s="67" t="s">
        <v>36</v>
      </c>
      <c r="G1325" s="67" t="s">
        <v>40</v>
      </c>
      <c r="H1325" s="67" t="s">
        <v>88</v>
      </c>
      <c r="I1325" s="67" t="s">
        <v>37</v>
      </c>
      <c r="J1325" s="67" t="s">
        <v>136</v>
      </c>
      <c r="K1325" s="67" t="s">
        <v>67</v>
      </c>
      <c r="L1325" s="67" t="s">
        <v>38</v>
      </c>
      <c r="M1325" s="67" t="s">
        <v>42</v>
      </c>
      <c r="N1325" s="67" t="s">
        <v>39</v>
      </c>
      <c r="O1325" s="67">
        <v>0</v>
      </c>
      <c r="P1325" s="17" t="s">
        <v>841</v>
      </c>
      <c r="Q1325" s="17" t="s">
        <v>4758</v>
      </c>
      <c r="R1325" s="17" t="s">
        <v>2549</v>
      </c>
      <c r="S1325" s="17" t="s">
        <v>115</v>
      </c>
      <c r="T1325" s="17" t="s">
        <v>1811</v>
      </c>
      <c r="U1325" s="17" t="s">
        <v>411</v>
      </c>
      <c r="V1325" s="17" t="s">
        <v>377</v>
      </c>
      <c r="W1325" s="17">
        <v>0</v>
      </c>
      <c r="X1325" s="17">
        <v>0</v>
      </c>
      <c r="Y1325" s="17" t="s">
        <v>4262</v>
      </c>
      <c r="Z1325" s="17" t="s">
        <v>53</v>
      </c>
      <c r="AA1325" s="17" t="s">
        <v>142</v>
      </c>
      <c r="AB1325" s="17" t="s">
        <v>55</v>
      </c>
      <c r="AC1325" s="17" t="s">
        <v>56</v>
      </c>
      <c r="AD1325" s="17" t="s">
        <v>36</v>
      </c>
      <c r="AE1325" s="17"/>
      <c r="AF1325" s="17"/>
      <c r="AG1325" s="17" t="s">
        <v>4872</v>
      </c>
      <c r="AH1325" s="17" t="s">
        <v>95</v>
      </c>
      <c r="AI1325" s="17" t="s">
        <v>3398</v>
      </c>
      <c r="AJ1325" s="17" t="s">
        <v>706</v>
      </c>
      <c r="AK1325" s="17" t="s">
        <v>4872</v>
      </c>
      <c r="AL1325" s="17" t="s">
        <v>261</v>
      </c>
      <c r="AM1325" s="17" t="s">
        <v>338</v>
      </c>
      <c r="AN1325" s="17" t="s">
        <v>3399</v>
      </c>
      <c r="AO1325" s="17" t="s">
        <v>1274</v>
      </c>
      <c r="AP1325" s="17">
        <v>0</v>
      </c>
      <c r="AQ1325" s="17">
        <v>0</v>
      </c>
      <c r="AR1325" s="17">
        <v>0</v>
      </c>
      <c r="AS1325" s="17"/>
    </row>
    <row r="1326" spans="1:45" ht="15" customHeight="1" x14ac:dyDescent="0.15">
      <c r="A1326" s="8">
        <v>1325</v>
      </c>
      <c r="B1326" s="69" t="s">
        <v>4772</v>
      </c>
      <c r="C1326" s="67" t="s">
        <v>35</v>
      </c>
      <c r="D1326" s="67" t="s">
        <v>36</v>
      </c>
      <c r="E1326" s="67" t="s">
        <v>36</v>
      </c>
      <c r="F1326" s="67" t="s">
        <v>56</v>
      </c>
      <c r="G1326" s="67" t="s">
        <v>44</v>
      </c>
      <c r="H1326" s="67" t="s">
        <v>88</v>
      </c>
      <c r="I1326" s="67" t="s">
        <v>136</v>
      </c>
      <c r="J1326" s="67" t="s">
        <v>43</v>
      </c>
      <c r="K1326" s="67" t="s">
        <v>39</v>
      </c>
      <c r="L1326" s="67" t="s">
        <v>39</v>
      </c>
      <c r="M1326" s="67" t="s">
        <v>200</v>
      </c>
      <c r="N1326" s="67" t="s">
        <v>42</v>
      </c>
      <c r="O1326" s="67" t="s">
        <v>45</v>
      </c>
      <c r="P1326" s="17" t="s">
        <v>291</v>
      </c>
      <c r="Q1326" s="17" t="s">
        <v>193</v>
      </c>
      <c r="R1326" s="17" t="s">
        <v>396</v>
      </c>
      <c r="S1326" s="17" t="s">
        <v>131</v>
      </c>
      <c r="T1326" s="17" t="s">
        <v>583</v>
      </c>
      <c r="U1326" s="17" t="s">
        <v>461</v>
      </c>
      <c r="V1326" s="17" t="s">
        <v>3915</v>
      </c>
      <c r="W1326" s="17" t="s">
        <v>4164</v>
      </c>
      <c r="X1326" s="17" t="s">
        <v>4773</v>
      </c>
      <c r="Y1326" s="17" t="s">
        <v>4285</v>
      </c>
      <c r="Z1326" s="17" t="s">
        <v>191</v>
      </c>
      <c r="AA1326" s="17" t="s">
        <v>76</v>
      </c>
      <c r="AB1326" s="17" t="s">
        <v>126</v>
      </c>
      <c r="AC1326" s="17" t="s">
        <v>56</v>
      </c>
      <c r="AD1326" s="17" t="s">
        <v>36</v>
      </c>
      <c r="AE1326" s="17" t="s">
        <v>4746</v>
      </c>
      <c r="AF1326" s="17"/>
      <c r="AG1326" s="17" t="s">
        <v>363</v>
      </c>
      <c r="AH1326" s="17" t="s">
        <v>832</v>
      </c>
      <c r="AI1326" s="17" t="s">
        <v>3591</v>
      </c>
      <c r="AJ1326" s="17" t="s">
        <v>832</v>
      </c>
      <c r="AK1326" s="17" t="s">
        <v>1053</v>
      </c>
      <c r="AL1326" s="17" t="s">
        <v>3248</v>
      </c>
      <c r="AM1326" s="17" t="s">
        <v>3916</v>
      </c>
      <c r="AN1326" s="17" t="s">
        <v>3917</v>
      </c>
      <c r="AO1326" s="17" t="s">
        <v>4774</v>
      </c>
      <c r="AP1326" s="17" t="s">
        <v>2195</v>
      </c>
      <c r="AQ1326" s="17"/>
      <c r="AR1326" s="17"/>
      <c r="AS1326" s="17"/>
    </row>
    <row r="1327" spans="1:45" ht="15" customHeight="1" x14ac:dyDescent="0.15">
      <c r="A1327" s="8">
        <v>1326</v>
      </c>
      <c r="B1327" s="69" t="s">
        <v>4405</v>
      </c>
      <c r="C1327" s="67" t="s">
        <v>35</v>
      </c>
      <c r="D1327" s="67" t="s">
        <v>36</v>
      </c>
      <c r="E1327" s="67" t="s">
        <v>56</v>
      </c>
      <c r="F1327" s="67" t="s">
        <v>36</v>
      </c>
      <c r="G1327" s="67" t="s">
        <v>43</v>
      </c>
      <c r="H1327" s="67" t="s">
        <v>41</v>
      </c>
      <c r="I1327" s="67" t="s">
        <v>87</v>
      </c>
      <c r="J1327" s="67" t="s">
        <v>43</v>
      </c>
      <c r="K1327" s="67" t="s">
        <v>41</v>
      </c>
      <c r="L1327" s="67" t="s">
        <v>120</v>
      </c>
      <c r="M1327" s="67" t="s">
        <v>88</v>
      </c>
      <c r="N1327" s="67" t="s">
        <v>41</v>
      </c>
      <c r="O1327" s="67"/>
      <c r="P1327" s="17" t="s">
        <v>707</v>
      </c>
      <c r="Q1327" s="17" t="s">
        <v>101</v>
      </c>
      <c r="R1327" s="17" t="s">
        <v>1000</v>
      </c>
      <c r="S1327" s="17" t="s">
        <v>361</v>
      </c>
      <c r="T1327" s="17" t="s">
        <v>484</v>
      </c>
      <c r="U1327" s="17" t="s">
        <v>496</v>
      </c>
      <c r="V1327" s="17" t="s">
        <v>3401</v>
      </c>
      <c r="W1327" s="17" t="s">
        <v>4157</v>
      </c>
      <c r="X1327" s="17" t="s">
        <v>4406</v>
      </c>
      <c r="Y1327" s="17" t="s">
        <v>4266</v>
      </c>
      <c r="Z1327" s="17" t="s">
        <v>96</v>
      </c>
      <c r="AA1327" s="17" t="s">
        <v>76</v>
      </c>
      <c r="AB1327" s="17" t="s">
        <v>55</v>
      </c>
      <c r="AC1327" s="17" t="s">
        <v>36</v>
      </c>
      <c r="AD1327" s="17" t="s">
        <v>36</v>
      </c>
      <c r="AE1327" s="17" t="s">
        <v>4023</v>
      </c>
      <c r="AF1327" s="17"/>
      <c r="AG1327" s="17" t="s">
        <v>922</v>
      </c>
      <c r="AH1327" s="17" t="s">
        <v>923</v>
      </c>
      <c r="AI1327" s="17" t="s">
        <v>487</v>
      </c>
      <c r="AJ1327" s="17" t="s">
        <v>4407</v>
      </c>
      <c r="AK1327" s="17" t="s">
        <v>112</v>
      </c>
      <c r="AL1327" s="17" t="s">
        <v>836</v>
      </c>
      <c r="AM1327" s="17" t="s">
        <v>3167</v>
      </c>
      <c r="AN1327" s="17" t="s">
        <v>4408</v>
      </c>
      <c r="AO1327" s="17" t="s">
        <v>584</v>
      </c>
      <c r="AP1327" s="17" t="s">
        <v>1104</v>
      </c>
      <c r="AQ1327" s="17"/>
      <c r="AR1327" s="17"/>
      <c r="AS1327" s="17"/>
    </row>
    <row r="1328" spans="1:45" ht="15" customHeight="1" x14ac:dyDescent="0.15">
      <c r="A1328" s="8">
        <v>1327</v>
      </c>
      <c r="B1328" s="69" t="s">
        <v>1083</v>
      </c>
      <c r="C1328" s="67" t="s">
        <v>35</v>
      </c>
      <c r="D1328" s="67" t="s">
        <v>56</v>
      </c>
      <c r="E1328" s="67" t="s">
        <v>36</v>
      </c>
      <c r="F1328" s="67" t="s">
        <v>36</v>
      </c>
      <c r="G1328" s="67" t="s">
        <v>67</v>
      </c>
      <c r="H1328" s="67" t="s">
        <v>44</v>
      </c>
      <c r="I1328" s="67" t="s">
        <v>40</v>
      </c>
      <c r="J1328" s="67" t="s">
        <v>37</v>
      </c>
      <c r="K1328" s="67" t="s">
        <v>42</v>
      </c>
      <c r="L1328" s="67" t="s">
        <v>88</v>
      </c>
      <c r="M1328" s="67" t="s">
        <v>42</v>
      </c>
      <c r="N1328" s="67" t="s">
        <v>43</v>
      </c>
      <c r="O1328" s="67" t="s">
        <v>45</v>
      </c>
      <c r="P1328" s="17" t="s">
        <v>3022</v>
      </c>
      <c r="Q1328" s="17" t="s">
        <v>77</v>
      </c>
      <c r="R1328" s="17" t="s">
        <v>72</v>
      </c>
      <c r="S1328" s="17" t="s">
        <v>95</v>
      </c>
      <c r="T1328" s="17" t="s">
        <v>189</v>
      </c>
      <c r="U1328" s="17" t="s">
        <v>79</v>
      </c>
      <c r="V1328" s="17" t="s">
        <v>3438</v>
      </c>
      <c r="W1328" s="17"/>
      <c r="X1328" s="17"/>
      <c r="Y1328" s="17" t="s">
        <v>4340</v>
      </c>
      <c r="Z1328" s="17" t="s">
        <v>53</v>
      </c>
      <c r="AA1328" s="17" t="s">
        <v>76</v>
      </c>
      <c r="AB1328" s="17" t="s">
        <v>55</v>
      </c>
      <c r="AC1328" s="17" t="s">
        <v>56</v>
      </c>
      <c r="AD1328" s="17" t="s">
        <v>56</v>
      </c>
      <c r="AE1328" s="17"/>
      <c r="AF1328" s="17"/>
      <c r="AG1328" s="17" t="s">
        <v>103</v>
      </c>
      <c r="AH1328" s="17" t="s">
        <v>192</v>
      </c>
      <c r="AI1328" s="17" t="s">
        <v>193</v>
      </c>
      <c r="AJ1328" s="17" t="s">
        <v>194</v>
      </c>
      <c r="AK1328" s="17" t="s">
        <v>115</v>
      </c>
      <c r="AL1328" s="17" t="s">
        <v>154</v>
      </c>
      <c r="AM1328" s="17" t="s">
        <v>57</v>
      </c>
      <c r="AN1328" s="17" t="s">
        <v>265</v>
      </c>
      <c r="AO1328" s="17" t="s">
        <v>85</v>
      </c>
      <c r="AP1328" s="17" t="s">
        <v>161</v>
      </c>
      <c r="AQ1328" s="17"/>
      <c r="AR1328" s="17"/>
      <c r="AS1328" s="17"/>
    </row>
    <row r="1329" spans="1:45" ht="15" customHeight="1" x14ac:dyDescent="0.15">
      <c r="A1329" s="8">
        <v>1328</v>
      </c>
      <c r="B1329" s="69" t="s">
        <v>1084</v>
      </c>
      <c r="C1329" s="67" t="s">
        <v>35</v>
      </c>
      <c r="D1329" s="67" t="s">
        <v>36</v>
      </c>
      <c r="E1329" s="67" t="s">
        <v>56</v>
      </c>
      <c r="F1329" s="67" t="s">
        <v>36</v>
      </c>
      <c r="G1329" s="67" t="s">
        <v>37</v>
      </c>
      <c r="H1329" s="67" t="s">
        <v>42</v>
      </c>
      <c r="I1329" s="67" t="s">
        <v>41</v>
      </c>
      <c r="J1329" s="67" t="s">
        <v>136</v>
      </c>
      <c r="K1329" s="67" t="s">
        <v>120</v>
      </c>
      <c r="L1329" s="67" t="s">
        <v>43</v>
      </c>
      <c r="M1329" s="67" t="s">
        <v>88</v>
      </c>
      <c r="N1329" s="67" t="s">
        <v>44</v>
      </c>
      <c r="O1329" s="67" t="s">
        <v>45</v>
      </c>
      <c r="P1329" s="17" t="s">
        <v>137</v>
      </c>
      <c r="Q1329" s="17" t="s">
        <v>3438</v>
      </c>
      <c r="R1329" s="17" t="s">
        <v>250</v>
      </c>
      <c r="S1329" s="17" t="s">
        <v>57</v>
      </c>
      <c r="T1329" s="17" t="s">
        <v>4520</v>
      </c>
      <c r="U1329" s="17" t="s">
        <v>478</v>
      </c>
      <c r="V1329" s="17" t="s">
        <v>4750</v>
      </c>
      <c r="W1329" s="17"/>
      <c r="X1329" s="17" t="s">
        <v>3680</v>
      </c>
      <c r="Y1329" s="17" t="s">
        <v>4234</v>
      </c>
      <c r="Z1329" s="17" t="s">
        <v>75</v>
      </c>
      <c r="AA1329" s="17" t="s">
        <v>76</v>
      </c>
      <c r="AB1329" s="17" t="s">
        <v>3962</v>
      </c>
      <c r="AC1329" s="17" t="s">
        <v>36</v>
      </c>
      <c r="AD1329" s="17" t="s">
        <v>56</v>
      </c>
      <c r="AE1329" s="17"/>
      <c r="AF1329" s="17"/>
      <c r="AG1329" s="17" t="s">
        <v>144</v>
      </c>
      <c r="AH1329" s="17" t="s">
        <v>145</v>
      </c>
      <c r="AI1329" s="17" t="s">
        <v>146</v>
      </c>
      <c r="AJ1329" s="17" t="s">
        <v>147</v>
      </c>
      <c r="AK1329" s="17" t="s">
        <v>498</v>
      </c>
      <c r="AL1329" s="17" t="s">
        <v>1085</v>
      </c>
      <c r="AM1329" s="17" t="s">
        <v>330</v>
      </c>
      <c r="AN1329" s="17" t="s">
        <v>731</v>
      </c>
      <c r="AO1329" s="17" t="s">
        <v>64</v>
      </c>
      <c r="AP1329" s="17" t="s">
        <v>3027</v>
      </c>
      <c r="AQ1329" s="17"/>
      <c r="AR1329" s="17"/>
      <c r="AS1329" s="17"/>
    </row>
    <row r="1330" spans="1:45" ht="15" customHeight="1" x14ac:dyDescent="0.15">
      <c r="A1330" s="8">
        <v>1329</v>
      </c>
      <c r="B1330" s="69" t="s">
        <v>1086</v>
      </c>
      <c r="C1330" s="67" t="s">
        <v>35</v>
      </c>
      <c r="D1330" s="67" t="s">
        <v>36</v>
      </c>
      <c r="E1330" s="67" t="s">
        <v>56</v>
      </c>
      <c r="F1330" s="67" t="s">
        <v>36</v>
      </c>
      <c r="G1330" s="67" t="s">
        <v>37</v>
      </c>
      <c r="H1330" s="67" t="s">
        <v>44</v>
      </c>
      <c r="I1330" s="67" t="s">
        <v>41</v>
      </c>
      <c r="J1330" s="67" t="s">
        <v>42</v>
      </c>
      <c r="K1330" s="67" t="s">
        <v>200</v>
      </c>
      <c r="L1330" s="67" t="s">
        <v>42</v>
      </c>
      <c r="M1330" s="67" t="s">
        <v>43</v>
      </c>
      <c r="N1330" s="67" t="s">
        <v>88</v>
      </c>
      <c r="O1330" s="67" t="s">
        <v>45</v>
      </c>
      <c r="P1330" s="17" t="s">
        <v>49</v>
      </c>
      <c r="Q1330" s="17" t="s">
        <v>57</v>
      </c>
      <c r="R1330" s="17" t="s">
        <v>4639</v>
      </c>
      <c r="S1330" s="17" t="s">
        <v>144</v>
      </c>
      <c r="T1330" s="17" t="s">
        <v>189</v>
      </c>
      <c r="U1330" s="17" t="s">
        <v>202</v>
      </c>
      <c r="V1330" s="17" t="s">
        <v>711</v>
      </c>
      <c r="W1330" s="17"/>
      <c r="X1330" s="17"/>
      <c r="Y1330" s="17" t="s">
        <v>4266</v>
      </c>
      <c r="Z1330" s="17" t="s">
        <v>53</v>
      </c>
      <c r="AA1330" s="17" t="s">
        <v>76</v>
      </c>
      <c r="AB1330" s="17" t="s">
        <v>55</v>
      </c>
      <c r="AC1330" s="17" t="s">
        <v>56</v>
      </c>
      <c r="AD1330" s="17" t="s">
        <v>56</v>
      </c>
      <c r="AE1330" s="17"/>
      <c r="AF1330" s="17"/>
      <c r="AG1330" s="17" t="s">
        <v>411</v>
      </c>
      <c r="AH1330" s="17" t="s">
        <v>689</v>
      </c>
      <c r="AI1330" s="17" t="s">
        <v>193</v>
      </c>
      <c r="AJ1330" s="17" t="s">
        <v>261</v>
      </c>
      <c r="AK1330" s="17" t="s">
        <v>205</v>
      </c>
      <c r="AL1330" s="17" t="s">
        <v>94</v>
      </c>
      <c r="AM1330" s="17" t="s">
        <v>236</v>
      </c>
      <c r="AN1330" s="17" t="s">
        <v>1087</v>
      </c>
      <c r="AO1330" s="17" t="s">
        <v>64</v>
      </c>
      <c r="AP1330" s="17" t="s">
        <v>209</v>
      </c>
      <c r="AQ1330" s="17"/>
      <c r="AR1330" s="17"/>
      <c r="AS1330" s="17"/>
    </row>
    <row r="1331" spans="1:45" ht="15" customHeight="1" x14ac:dyDescent="0.15">
      <c r="A1331" s="8">
        <v>1330</v>
      </c>
      <c r="B1331" s="69" t="s">
        <v>1088</v>
      </c>
      <c r="C1331" s="67" t="s">
        <v>35</v>
      </c>
      <c r="D1331" s="67" t="s">
        <v>36</v>
      </c>
      <c r="E1331" s="67" t="s">
        <v>56</v>
      </c>
      <c r="F1331" s="67" t="s">
        <v>36</v>
      </c>
      <c r="G1331" s="67" t="s">
        <v>37</v>
      </c>
      <c r="H1331" s="67" t="s">
        <v>44</v>
      </c>
      <c r="I1331" s="67" t="s">
        <v>41</v>
      </c>
      <c r="J1331" s="67" t="s">
        <v>42</v>
      </c>
      <c r="K1331" s="67" t="s">
        <v>200</v>
      </c>
      <c r="L1331" s="67" t="s">
        <v>42</v>
      </c>
      <c r="M1331" s="67" t="s">
        <v>43</v>
      </c>
      <c r="N1331" s="67" t="s">
        <v>88</v>
      </c>
      <c r="O1331" s="67" t="s">
        <v>45</v>
      </c>
      <c r="P1331" s="17" t="s">
        <v>49</v>
      </c>
      <c r="Q1331" s="17" t="s">
        <v>57</v>
      </c>
      <c r="R1331" s="17" t="s">
        <v>4639</v>
      </c>
      <c r="S1331" s="17" t="s">
        <v>144</v>
      </c>
      <c r="T1331" s="17" t="s">
        <v>189</v>
      </c>
      <c r="U1331" s="17" t="s">
        <v>202</v>
      </c>
      <c r="V1331" s="17" t="s">
        <v>711</v>
      </c>
      <c r="W1331" s="17"/>
      <c r="X1331" s="17" t="s">
        <v>3681</v>
      </c>
      <c r="Y1331" s="17" t="s">
        <v>4266</v>
      </c>
      <c r="Z1331" s="17" t="s">
        <v>53</v>
      </c>
      <c r="AA1331" s="17" t="s">
        <v>76</v>
      </c>
      <c r="AB1331" s="17" t="s">
        <v>55</v>
      </c>
      <c r="AC1331" s="17" t="s">
        <v>56</v>
      </c>
      <c r="AD1331" s="17" t="s">
        <v>56</v>
      </c>
      <c r="AE1331" s="17"/>
      <c r="AF1331" s="17"/>
      <c r="AG1331" s="17" t="s">
        <v>411</v>
      </c>
      <c r="AH1331" s="17" t="s">
        <v>689</v>
      </c>
      <c r="AI1331" s="17" t="s">
        <v>193</v>
      </c>
      <c r="AJ1331" s="17" t="s">
        <v>261</v>
      </c>
      <c r="AK1331" s="17" t="s">
        <v>205</v>
      </c>
      <c r="AL1331" s="17" t="s">
        <v>94</v>
      </c>
      <c r="AM1331" s="17" t="s">
        <v>236</v>
      </c>
      <c r="AN1331" s="17" t="s">
        <v>1087</v>
      </c>
      <c r="AO1331" s="17" t="s">
        <v>64</v>
      </c>
      <c r="AP1331" s="17" t="s">
        <v>209</v>
      </c>
      <c r="AQ1331" s="17"/>
      <c r="AR1331" s="17"/>
      <c r="AS1331" s="17"/>
    </row>
    <row r="1332" spans="1:45" s="13" customFormat="1" ht="15" customHeight="1" x14ac:dyDescent="0.15">
      <c r="A1332" s="8">
        <v>1331</v>
      </c>
      <c r="B1332" s="69" t="s">
        <v>5224</v>
      </c>
      <c r="C1332" s="67" t="s">
        <v>35</v>
      </c>
      <c r="D1332" s="67" t="s">
        <v>36</v>
      </c>
      <c r="E1332" s="67" t="s">
        <v>36</v>
      </c>
      <c r="F1332" s="67" t="s">
        <v>66</v>
      </c>
      <c r="G1332" s="67" t="s">
        <v>37</v>
      </c>
      <c r="H1332" s="67" t="s">
        <v>44</v>
      </c>
      <c r="I1332" s="67" t="s">
        <v>41</v>
      </c>
      <c r="J1332" s="67" t="s">
        <v>42</v>
      </c>
      <c r="K1332" s="67" t="s">
        <v>200</v>
      </c>
      <c r="L1332" s="67" t="s">
        <v>42</v>
      </c>
      <c r="M1332" s="67" t="s">
        <v>43</v>
      </c>
      <c r="N1332" s="67" t="s">
        <v>88</v>
      </c>
      <c r="O1332" s="67" t="s">
        <v>45</v>
      </c>
      <c r="P1332" s="17" t="s">
        <v>49</v>
      </c>
      <c r="Q1332" s="17" t="s">
        <v>57</v>
      </c>
      <c r="R1332" s="17" t="s">
        <v>4639</v>
      </c>
      <c r="S1332" s="17" t="s">
        <v>144</v>
      </c>
      <c r="T1332" s="17" t="s">
        <v>189</v>
      </c>
      <c r="U1332" s="17" t="s">
        <v>202</v>
      </c>
      <c r="V1332" s="17" t="s">
        <v>711</v>
      </c>
      <c r="W1332" s="17" t="s">
        <v>4160</v>
      </c>
      <c r="X1332" s="17" t="s">
        <v>5240</v>
      </c>
      <c r="Y1332" s="17" t="s">
        <v>4266</v>
      </c>
      <c r="Z1332" s="17" t="s">
        <v>53</v>
      </c>
      <c r="AA1332" s="17" t="s">
        <v>76</v>
      </c>
      <c r="AB1332" s="17" t="s">
        <v>55</v>
      </c>
      <c r="AC1332" s="17" t="s">
        <v>56</v>
      </c>
      <c r="AD1332" s="17" t="s">
        <v>56</v>
      </c>
      <c r="AE1332" s="17"/>
      <c r="AF1332" s="17"/>
      <c r="AG1332" s="17" t="s">
        <v>411</v>
      </c>
      <c r="AH1332" s="17" t="s">
        <v>689</v>
      </c>
      <c r="AI1332" s="17" t="s">
        <v>193</v>
      </c>
      <c r="AJ1332" s="17" t="s">
        <v>261</v>
      </c>
      <c r="AK1332" s="17" t="s">
        <v>205</v>
      </c>
      <c r="AL1332" s="17" t="s">
        <v>94</v>
      </c>
      <c r="AM1332" s="17" t="s">
        <v>236</v>
      </c>
      <c r="AN1332" s="17" t="s">
        <v>1087</v>
      </c>
      <c r="AO1332" s="17" t="s">
        <v>64</v>
      </c>
      <c r="AP1332" s="17" t="s">
        <v>209</v>
      </c>
      <c r="AQ1332" s="17"/>
      <c r="AR1332" s="17"/>
      <c r="AS1332" s="17"/>
    </row>
    <row r="1333" spans="1:45" ht="15" customHeight="1" x14ac:dyDescent="0.15">
      <c r="A1333" s="8">
        <v>1332</v>
      </c>
      <c r="B1333" s="69" t="s">
        <v>4685</v>
      </c>
      <c r="C1333" s="67" t="s">
        <v>35</v>
      </c>
      <c r="D1333" s="67" t="s">
        <v>36</v>
      </c>
      <c r="E1333" s="67" t="s">
        <v>36</v>
      </c>
      <c r="F1333" s="67" t="s">
        <v>56</v>
      </c>
      <c r="G1333" s="67" t="s">
        <v>37</v>
      </c>
      <c r="H1333" s="67" t="s">
        <v>44</v>
      </c>
      <c r="I1333" s="67" t="s">
        <v>41</v>
      </c>
      <c r="J1333" s="67" t="s">
        <v>42</v>
      </c>
      <c r="K1333" s="67" t="s">
        <v>200</v>
      </c>
      <c r="L1333" s="67" t="s">
        <v>42</v>
      </c>
      <c r="M1333" s="67" t="s">
        <v>43</v>
      </c>
      <c r="N1333" s="67" t="s">
        <v>88</v>
      </c>
      <c r="O1333" s="67" t="s">
        <v>45</v>
      </c>
      <c r="P1333" s="17" t="s">
        <v>49</v>
      </c>
      <c r="Q1333" s="17" t="s">
        <v>57</v>
      </c>
      <c r="R1333" s="17" t="s">
        <v>4639</v>
      </c>
      <c r="S1333" s="17" t="s">
        <v>144</v>
      </c>
      <c r="T1333" s="17" t="s">
        <v>189</v>
      </c>
      <c r="U1333" s="17" t="s">
        <v>202</v>
      </c>
      <c r="V1333" s="17" t="s">
        <v>711</v>
      </c>
      <c r="W1333" s="17" t="s">
        <v>4160</v>
      </c>
      <c r="X1333" s="17" t="s">
        <v>4686</v>
      </c>
      <c r="Y1333" s="17" t="s">
        <v>4266</v>
      </c>
      <c r="Z1333" s="17" t="s">
        <v>53</v>
      </c>
      <c r="AA1333" s="17" t="s">
        <v>76</v>
      </c>
      <c r="AB1333" s="17" t="s">
        <v>55</v>
      </c>
      <c r="AC1333" s="17" t="s">
        <v>56</v>
      </c>
      <c r="AD1333" s="17" t="s">
        <v>56</v>
      </c>
      <c r="AE1333" s="17" t="s">
        <v>4070</v>
      </c>
      <c r="AF1333" s="17"/>
      <c r="AG1333" s="17" t="s">
        <v>411</v>
      </c>
      <c r="AH1333" s="17" t="s">
        <v>689</v>
      </c>
      <c r="AI1333" s="17" t="s">
        <v>193</v>
      </c>
      <c r="AJ1333" s="17" t="s">
        <v>261</v>
      </c>
      <c r="AK1333" s="17" t="s">
        <v>205</v>
      </c>
      <c r="AL1333" s="17" t="s">
        <v>94</v>
      </c>
      <c r="AM1333" s="17" t="s">
        <v>236</v>
      </c>
      <c r="AN1333" s="17" t="s">
        <v>1087</v>
      </c>
      <c r="AO1333" s="17" t="s">
        <v>64</v>
      </c>
      <c r="AP1333" s="17" t="s">
        <v>209</v>
      </c>
      <c r="AQ1333" s="17"/>
      <c r="AR1333" s="17"/>
      <c r="AS1333" s="17"/>
    </row>
    <row r="1334" spans="1:45" ht="15" customHeight="1" x14ac:dyDescent="0.15">
      <c r="A1334" s="8">
        <v>1333</v>
      </c>
      <c r="B1334" s="69" t="s">
        <v>3111</v>
      </c>
      <c r="C1334" s="67" t="s">
        <v>35</v>
      </c>
      <c r="D1334" s="67" t="s">
        <v>36</v>
      </c>
      <c r="E1334" s="67" t="s">
        <v>56</v>
      </c>
      <c r="F1334" s="67" t="s">
        <v>36</v>
      </c>
      <c r="G1334" s="67" t="s">
        <v>42</v>
      </c>
      <c r="H1334" s="67" t="s">
        <v>38</v>
      </c>
      <c r="I1334" s="67" t="s">
        <v>68</v>
      </c>
      <c r="J1334" s="67" t="s">
        <v>43</v>
      </c>
      <c r="K1334" s="67" t="s">
        <v>120</v>
      </c>
      <c r="L1334" s="67" t="s">
        <v>120</v>
      </c>
      <c r="M1334" s="67" t="s">
        <v>136</v>
      </c>
      <c r="N1334" s="67" t="s">
        <v>44</v>
      </c>
      <c r="O1334" s="67" t="s">
        <v>45</v>
      </c>
      <c r="P1334" s="17" t="s">
        <v>266</v>
      </c>
      <c r="Q1334" s="17" t="s">
        <v>270</v>
      </c>
      <c r="R1334" s="17" t="s">
        <v>80</v>
      </c>
      <c r="S1334" s="17" t="s">
        <v>409</v>
      </c>
      <c r="T1334" s="17" t="s">
        <v>410</v>
      </c>
      <c r="U1334" s="17" t="s">
        <v>171</v>
      </c>
      <c r="V1334" s="17" t="s">
        <v>168</v>
      </c>
      <c r="W1334" s="17"/>
      <c r="X1334" s="17" t="s">
        <v>3682</v>
      </c>
      <c r="Y1334" s="17" t="s">
        <v>4233</v>
      </c>
      <c r="Z1334" s="17" t="s">
        <v>75</v>
      </c>
      <c r="AA1334" s="17" t="s">
        <v>54</v>
      </c>
      <c r="AB1334" s="17" t="s">
        <v>55</v>
      </c>
      <c r="AC1334" s="17" t="s">
        <v>36</v>
      </c>
      <c r="AD1334" s="17" t="s">
        <v>36</v>
      </c>
      <c r="AE1334" s="17"/>
      <c r="AF1334" s="17"/>
      <c r="AG1334" s="17" t="s">
        <v>413</v>
      </c>
      <c r="AH1334" s="17" t="s">
        <v>414</v>
      </c>
      <c r="AI1334" s="17" t="s">
        <v>415</v>
      </c>
      <c r="AJ1334" s="17" t="s">
        <v>416</v>
      </c>
      <c r="AK1334" s="17" t="s">
        <v>195</v>
      </c>
      <c r="AL1334" s="17" t="s">
        <v>338</v>
      </c>
      <c r="AM1334" s="17" t="s">
        <v>339</v>
      </c>
      <c r="AN1334" s="17" t="s">
        <v>193</v>
      </c>
      <c r="AO1334" s="17" t="s">
        <v>418</v>
      </c>
      <c r="AP1334" s="17" t="s">
        <v>816</v>
      </c>
      <c r="AQ1334" s="17"/>
      <c r="AR1334" s="17"/>
      <c r="AS1334" s="17"/>
    </row>
    <row r="1335" spans="1:45" ht="15" customHeight="1" x14ac:dyDescent="0.15">
      <c r="A1335" s="8">
        <v>1334</v>
      </c>
      <c r="B1335" s="69" t="s">
        <v>3897</v>
      </c>
      <c r="C1335" s="67" t="s">
        <v>35</v>
      </c>
      <c r="D1335" s="67" t="s">
        <v>36</v>
      </c>
      <c r="E1335" s="67" t="s">
        <v>56</v>
      </c>
      <c r="F1335" s="67" t="s">
        <v>36</v>
      </c>
      <c r="G1335" s="67" t="s">
        <v>42</v>
      </c>
      <c r="H1335" s="67" t="s">
        <v>38</v>
      </c>
      <c r="I1335" s="67" t="s">
        <v>68</v>
      </c>
      <c r="J1335" s="67" t="s">
        <v>43</v>
      </c>
      <c r="K1335" s="67" t="s">
        <v>120</v>
      </c>
      <c r="L1335" s="67" t="s">
        <v>120</v>
      </c>
      <c r="M1335" s="67" t="s">
        <v>136</v>
      </c>
      <c r="N1335" s="67" t="s">
        <v>44</v>
      </c>
      <c r="O1335" s="67" t="s">
        <v>45</v>
      </c>
      <c r="P1335" s="17" t="s">
        <v>266</v>
      </c>
      <c r="Q1335" s="17" t="s">
        <v>270</v>
      </c>
      <c r="R1335" s="17" t="s">
        <v>80</v>
      </c>
      <c r="S1335" s="17" t="s">
        <v>409</v>
      </c>
      <c r="T1335" s="17" t="s">
        <v>410</v>
      </c>
      <c r="U1335" s="17" t="s">
        <v>171</v>
      </c>
      <c r="V1335" s="17" t="s">
        <v>168</v>
      </c>
      <c r="W1335" s="17" t="s">
        <v>4159</v>
      </c>
      <c r="X1335" s="17"/>
      <c r="Y1335" s="17" t="s">
        <v>4233</v>
      </c>
      <c r="Z1335" s="17" t="s">
        <v>75</v>
      </c>
      <c r="AA1335" s="17" t="s">
        <v>54</v>
      </c>
      <c r="AB1335" s="17" t="s">
        <v>55</v>
      </c>
      <c r="AC1335" s="17" t="s">
        <v>36</v>
      </c>
      <c r="AD1335" s="17" t="s">
        <v>36</v>
      </c>
      <c r="AE1335" s="17" t="s">
        <v>4005</v>
      </c>
      <c r="AF1335" s="17"/>
      <c r="AG1335" s="17" t="s">
        <v>413</v>
      </c>
      <c r="AH1335" s="17" t="s">
        <v>414</v>
      </c>
      <c r="AI1335" s="17" t="s">
        <v>415</v>
      </c>
      <c r="AJ1335" s="17" t="s">
        <v>416</v>
      </c>
      <c r="AK1335" s="17" t="s">
        <v>195</v>
      </c>
      <c r="AL1335" s="17" t="s">
        <v>338</v>
      </c>
      <c r="AM1335" s="17" t="s">
        <v>339</v>
      </c>
      <c r="AN1335" s="17" t="s">
        <v>193</v>
      </c>
      <c r="AO1335" s="17" t="s">
        <v>418</v>
      </c>
      <c r="AP1335" s="17" t="s">
        <v>816</v>
      </c>
      <c r="AQ1335" s="17"/>
      <c r="AR1335" s="17"/>
      <c r="AS1335" s="17"/>
    </row>
    <row r="1336" spans="1:45" ht="15" customHeight="1" x14ac:dyDescent="0.15">
      <c r="A1336" s="8">
        <v>1335</v>
      </c>
      <c r="B1336" s="69" t="s">
        <v>5301</v>
      </c>
      <c r="C1336" s="67" t="s">
        <v>35</v>
      </c>
      <c r="D1336" s="67" t="s">
        <v>36</v>
      </c>
      <c r="E1336" s="67" t="s">
        <v>36</v>
      </c>
      <c r="F1336" s="67" t="s">
        <v>36</v>
      </c>
      <c r="G1336" s="67" t="s">
        <v>44</v>
      </c>
      <c r="H1336" s="67" t="s">
        <v>67</v>
      </c>
      <c r="I1336" s="67" t="s">
        <v>44</v>
      </c>
      <c r="J1336" s="67" t="s">
        <v>37</v>
      </c>
      <c r="K1336" s="67" t="s">
        <v>67</v>
      </c>
      <c r="L1336" s="67" t="s">
        <v>40</v>
      </c>
      <c r="M1336" s="67" t="s">
        <v>40</v>
      </c>
      <c r="N1336" s="67" t="s">
        <v>40</v>
      </c>
      <c r="O1336" s="67">
        <v>0</v>
      </c>
      <c r="P1336" s="17" t="s">
        <v>1532</v>
      </c>
      <c r="Q1336" s="17" t="s">
        <v>229</v>
      </c>
      <c r="R1336" s="17" t="s">
        <v>5302</v>
      </c>
      <c r="S1336" s="17" t="s">
        <v>71</v>
      </c>
      <c r="T1336" s="17" t="s">
        <v>214</v>
      </c>
      <c r="U1336" s="17" t="s">
        <v>312</v>
      </c>
      <c r="V1336" s="17" t="s">
        <v>2713</v>
      </c>
      <c r="W1336" s="17">
        <v>0</v>
      </c>
      <c r="X1336" s="17" t="s">
        <v>5303</v>
      </c>
      <c r="Y1336" s="17" t="s">
        <v>4242</v>
      </c>
      <c r="Z1336" s="17" t="s">
        <v>96</v>
      </c>
      <c r="AA1336" s="17" t="s">
        <v>76</v>
      </c>
      <c r="AB1336" s="17" t="s">
        <v>55</v>
      </c>
      <c r="AC1336" s="17" t="s">
        <v>56</v>
      </c>
      <c r="AD1336" s="17" t="s">
        <v>56</v>
      </c>
      <c r="AE1336" s="17"/>
      <c r="AF1336" s="17"/>
      <c r="AG1336" s="17" t="s">
        <v>3345</v>
      </c>
      <c r="AH1336" s="17" t="s">
        <v>3022</v>
      </c>
      <c r="AI1336" s="17" t="s">
        <v>4184</v>
      </c>
      <c r="AJ1336" s="17" t="s">
        <v>3269</v>
      </c>
      <c r="AK1336" s="17" t="s">
        <v>313</v>
      </c>
      <c r="AL1336" s="17" t="s">
        <v>314</v>
      </c>
      <c r="AM1336" s="17" t="s">
        <v>4923</v>
      </c>
      <c r="AN1336" s="17" t="s">
        <v>216</v>
      </c>
      <c r="AO1336" s="17" t="s">
        <v>349</v>
      </c>
      <c r="AP1336" s="17">
        <v>0</v>
      </c>
      <c r="AQ1336" s="17">
        <v>0</v>
      </c>
      <c r="AR1336" s="17">
        <v>0</v>
      </c>
      <c r="AS1336" s="17"/>
    </row>
    <row r="1337" spans="1:45" ht="15" customHeight="1" x14ac:dyDescent="0.15">
      <c r="A1337" s="8">
        <v>1336</v>
      </c>
      <c r="B1337" s="69" t="s">
        <v>4810</v>
      </c>
      <c r="C1337" s="67" t="s">
        <v>35</v>
      </c>
      <c r="D1337" s="67" t="s">
        <v>36</v>
      </c>
      <c r="E1337" s="67" t="s">
        <v>36</v>
      </c>
      <c r="F1337" s="67" t="s">
        <v>56</v>
      </c>
      <c r="G1337" s="67" t="s">
        <v>41</v>
      </c>
      <c r="H1337" s="67" t="s">
        <v>41</v>
      </c>
      <c r="I1337" s="67" t="s">
        <v>68</v>
      </c>
      <c r="J1337" s="67" t="s">
        <v>38</v>
      </c>
      <c r="K1337" s="67" t="s">
        <v>43</v>
      </c>
      <c r="L1337" s="67" t="s">
        <v>136</v>
      </c>
      <c r="M1337" s="67" t="s">
        <v>136</v>
      </c>
      <c r="N1337" s="67" t="s">
        <v>39</v>
      </c>
      <c r="O1337" s="67"/>
      <c r="P1337" s="17" t="s">
        <v>3026</v>
      </c>
      <c r="Q1337" s="17" t="s">
        <v>4639</v>
      </c>
      <c r="R1337" s="17" t="s">
        <v>80</v>
      </c>
      <c r="S1337" s="17" t="s">
        <v>202</v>
      </c>
      <c r="T1337" s="17" t="s">
        <v>196</v>
      </c>
      <c r="U1337" s="17" t="s">
        <v>171</v>
      </c>
      <c r="V1337" s="17" t="s">
        <v>410</v>
      </c>
      <c r="W1337" s="17" t="s">
        <v>4159</v>
      </c>
      <c r="X1337" s="17"/>
      <c r="Y1337" s="17" t="s">
        <v>4310</v>
      </c>
      <c r="Z1337" s="17" t="s">
        <v>96</v>
      </c>
      <c r="AA1337" s="17" t="s">
        <v>76</v>
      </c>
      <c r="AB1337" s="17" t="s">
        <v>55</v>
      </c>
      <c r="AC1337" s="17" t="s">
        <v>56</v>
      </c>
      <c r="AD1337" s="17" t="s">
        <v>56</v>
      </c>
      <c r="AE1337" s="17" t="s">
        <v>4005</v>
      </c>
      <c r="AF1337" s="17"/>
      <c r="AG1337" s="17" t="s">
        <v>205</v>
      </c>
      <c r="AH1337" s="17" t="s">
        <v>94</v>
      </c>
      <c r="AI1337" s="17" t="s">
        <v>429</v>
      </c>
      <c r="AJ1337" s="17" t="s">
        <v>338</v>
      </c>
      <c r="AK1337" s="17" t="s">
        <v>195</v>
      </c>
      <c r="AL1337" s="17" t="s">
        <v>338</v>
      </c>
      <c r="AM1337" s="17" t="s">
        <v>415</v>
      </c>
      <c r="AN1337" s="17" t="s">
        <v>463</v>
      </c>
      <c r="AO1337" s="17" t="s">
        <v>209</v>
      </c>
      <c r="AP1337" s="17" t="s">
        <v>816</v>
      </c>
      <c r="AQ1337" s="17"/>
      <c r="AR1337" s="17"/>
      <c r="AS1337" s="17"/>
    </row>
    <row r="1338" spans="1:45" ht="15" customHeight="1" x14ac:dyDescent="0.15">
      <c r="A1338" s="8">
        <v>1337</v>
      </c>
      <c r="B1338" s="69" t="s">
        <v>2976</v>
      </c>
      <c r="C1338" s="67" t="s">
        <v>35</v>
      </c>
      <c r="D1338" s="67" t="s">
        <v>36</v>
      </c>
      <c r="E1338" s="67" t="s">
        <v>36</v>
      </c>
      <c r="F1338" s="67" t="s">
        <v>56</v>
      </c>
      <c r="G1338" s="67" t="s">
        <v>40</v>
      </c>
      <c r="H1338" s="67" t="s">
        <v>67</v>
      </c>
      <c r="I1338" s="67" t="s">
        <v>67</v>
      </c>
      <c r="J1338" s="67" t="s">
        <v>37</v>
      </c>
      <c r="K1338" s="67" t="s">
        <v>40</v>
      </c>
      <c r="L1338" s="67" t="s">
        <v>40</v>
      </c>
      <c r="M1338" s="67" t="s">
        <v>40</v>
      </c>
      <c r="N1338" s="67" t="s">
        <v>40</v>
      </c>
      <c r="O1338" s="67"/>
      <c r="P1338" s="17" t="s">
        <v>2975</v>
      </c>
      <c r="Q1338" s="17" t="s">
        <v>1581</v>
      </c>
      <c r="R1338" s="17" t="s">
        <v>951</v>
      </c>
      <c r="S1338" s="17" t="s">
        <v>351</v>
      </c>
      <c r="T1338" s="17" t="s">
        <v>1582</v>
      </c>
      <c r="U1338" s="17" t="s">
        <v>379</v>
      </c>
      <c r="V1338" s="17" t="s">
        <v>477</v>
      </c>
      <c r="W1338" s="17" t="s">
        <v>4157</v>
      </c>
      <c r="X1338" s="17" t="s">
        <v>3683</v>
      </c>
      <c r="Y1338" s="17" t="s">
        <v>4294</v>
      </c>
      <c r="Z1338" s="17" t="s">
        <v>53</v>
      </c>
      <c r="AA1338" s="17" t="s">
        <v>76</v>
      </c>
      <c r="AB1338" s="17" t="s">
        <v>126</v>
      </c>
      <c r="AC1338" s="17" t="s">
        <v>56</v>
      </c>
      <c r="AD1338" s="17" t="s">
        <v>36</v>
      </c>
      <c r="AE1338" s="17"/>
      <c r="AF1338" s="17"/>
      <c r="AG1338" s="17" t="s">
        <v>72</v>
      </c>
      <c r="AH1338" s="17" t="s">
        <v>1583</v>
      </c>
      <c r="AI1338" s="17" t="s">
        <v>1584</v>
      </c>
      <c r="AJ1338" s="17" t="s">
        <v>962</v>
      </c>
      <c r="AK1338" s="17" t="s">
        <v>3022</v>
      </c>
      <c r="AL1338" s="17" t="s">
        <v>569</v>
      </c>
      <c r="AM1338" s="17" t="s">
        <v>137</v>
      </c>
      <c r="AN1338" s="17" t="s">
        <v>1415</v>
      </c>
      <c r="AO1338" s="17" t="s">
        <v>161</v>
      </c>
      <c r="AP1338" s="17" t="s">
        <v>85</v>
      </c>
      <c r="AQ1338" s="17"/>
      <c r="AR1338" s="17"/>
      <c r="AS1338" s="17"/>
    </row>
    <row r="1339" spans="1:45" ht="15" customHeight="1" x14ac:dyDescent="0.15">
      <c r="A1339" s="8">
        <v>1338</v>
      </c>
      <c r="B1339" s="69" t="s">
        <v>1089</v>
      </c>
      <c r="C1339" s="67" t="s">
        <v>35</v>
      </c>
      <c r="D1339" s="67" t="s">
        <v>36</v>
      </c>
      <c r="E1339" s="67" t="s">
        <v>36</v>
      </c>
      <c r="F1339" s="67" t="s">
        <v>66</v>
      </c>
      <c r="G1339" s="67" t="s">
        <v>67</v>
      </c>
      <c r="H1339" s="67" t="s">
        <v>68</v>
      </c>
      <c r="I1339" s="67" t="s">
        <v>39</v>
      </c>
      <c r="J1339" s="67" t="s">
        <v>44</v>
      </c>
      <c r="K1339" s="67" t="s">
        <v>44</v>
      </c>
      <c r="L1339" s="67" t="s">
        <v>41</v>
      </c>
      <c r="M1339" s="67" t="s">
        <v>43</v>
      </c>
      <c r="N1339" s="67" t="s">
        <v>42</v>
      </c>
      <c r="O1339" s="67" t="s">
        <v>45</v>
      </c>
      <c r="P1339" s="17" t="s">
        <v>3151</v>
      </c>
      <c r="Q1339" s="17" t="s">
        <v>3022</v>
      </c>
      <c r="R1339" s="17" t="s">
        <v>1090</v>
      </c>
      <c r="S1339" s="17" t="s">
        <v>77</v>
      </c>
      <c r="T1339" s="17" t="s">
        <v>80</v>
      </c>
      <c r="U1339" s="17" t="s">
        <v>625</v>
      </c>
      <c r="V1339" s="17" t="s">
        <v>1091</v>
      </c>
      <c r="W1339" s="17"/>
      <c r="X1339" s="17"/>
      <c r="Y1339" s="17" t="s">
        <v>4250</v>
      </c>
      <c r="Z1339" s="17" t="s">
        <v>75</v>
      </c>
      <c r="AA1339" s="17" t="s">
        <v>142</v>
      </c>
      <c r="AB1339" s="17" t="s">
        <v>3962</v>
      </c>
      <c r="AC1339" s="17" t="s">
        <v>56</v>
      </c>
      <c r="AD1339" s="17" t="s">
        <v>56</v>
      </c>
      <c r="AE1339" s="17" t="s">
        <v>4024</v>
      </c>
      <c r="AF1339" s="17"/>
      <c r="AG1339" s="17" t="s">
        <v>95</v>
      </c>
      <c r="AH1339" s="17" t="s">
        <v>189</v>
      </c>
      <c r="AI1339" s="17" t="s">
        <v>171</v>
      </c>
      <c r="AJ1339" s="17" t="s">
        <v>196</v>
      </c>
      <c r="AK1339" s="17" t="s">
        <v>376</v>
      </c>
      <c r="AL1339" s="17" t="s">
        <v>988</v>
      </c>
      <c r="AM1339" s="17" t="s">
        <v>148</v>
      </c>
      <c r="AN1339" s="17" t="s">
        <v>156</v>
      </c>
      <c r="AO1339" s="17" t="s">
        <v>85</v>
      </c>
      <c r="AP1339" s="17" t="s">
        <v>1170</v>
      </c>
      <c r="AQ1339" s="17"/>
      <c r="AR1339" s="17"/>
      <c r="AS1339" s="17"/>
    </row>
    <row r="1340" spans="1:45" ht="15" customHeight="1" x14ac:dyDescent="0.15">
      <c r="A1340" s="8">
        <v>1339</v>
      </c>
      <c r="B1340" s="69" t="s">
        <v>3338</v>
      </c>
      <c r="C1340" s="67" t="s">
        <v>35</v>
      </c>
      <c r="D1340" s="67" t="s">
        <v>36</v>
      </c>
      <c r="E1340" s="67" t="s">
        <v>36</v>
      </c>
      <c r="F1340" s="67" t="s">
        <v>66</v>
      </c>
      <c r="G1340" s="67" t="s">
        <v>37</v>
      </c>
      <c r="H1340" s="67" t="s">
        <v>42</v>
      </c>
      <c r="I1340" s="67" t="s">
        <v>40</v>
      </c>
      <c r="J1340" s="67" t="s">
        <v>39</v>
      </c>
      <c r="K1340" s="67" t="s">
        <v>120</v>
      </c>
      <c r="L1340" s="67" t="s">
        <v>43</v>
      </c>
      <c r="M1340" s="67" t="s">
        <v>37</v>
      </c>
      <c r="N1340" s="67" t="s">
        <v>87</v>
      </c>
      <c r="O1340" s="67" t="s">
        <v>45</v>
      </c>
      <c r="P1340" s="67" t="s">
        <v>137</v>
      </c>
      <c r="Q1340" s="67" t="s">
        <v>3438</v>
      </c>
      <c r="R1340" s="67" t="s">
        <v>4647</v>
      </c>
      <c r="S1340" s="67" t="s">
        <v>57</v>
      </c>
      <c r="T1340" s="67" t="s">
        <v>4520</v>
      </c>
      <c r="U1340" s="67" t="s">
        <v>4161</v>
      </c>
      <c r="V1340" s="67" t="s">
        <v>3760</v>
      </c>
      <c r="W1340" s="67" t="s">
        <v>4157</v>
      </c>
      <c r="X1340" s="67" t="s">
        <v>3684</v>
      </c>
      <c r="Y1340" s="67" t="s">
        <v>4270</v>
      </c>
      <c r="Z1340" s="67" t="s">
        <v>53</v>
      </c>
      <c r="AA1340" s="67" t="s">
        <v>54</v>
      </c>
      <c r="AB1340" s="67" t="s">
        <v>3962</v>
      </c>
      <c r="AC1340" s="67" t="s">
        <v>36</v>
      </c>
      <c r="AD1340" s="67" t="s">
        <v>56</v>
      </c>
      <c r="AE1340" s="67"/>
      <c r="AF1340" s="67"/>
      <c r="AG1340" s="67" t="s">
        <v>144</v>
      </c>
      <c r="AH1340" s="67" t="s">
        <v>145</v>
      </c>
      <c r="AI1340" s="67" t="s">
        <v>146</v>
      </c>
      <c r="AJ1340" s="67" t="s">
        <v>147</v>
      </c>
      <c r="AK1340" s="67" t="s">
        <v>79</v>
      </c>
      <c r="AL1340" s="67" t="s">
        <v>4165</v>
      </c>
      <c r="AM1340" s="67" t="s">
        <v>900</v>
      </c>
      <c r="AN1340" s="67" t="s">
        <v>912</v>
      </c>
      <c r="AO1340" s="67" t="s">
        <v>64</v>
      </c>
      <c r="AP1340" s="67" t="s">
        <v>161</v>
      </c>
      <c r="AQ1340" s="17"/>
      <c r="AR1340" s="17"/>
      <c r="AS1340" s="17"/>
    </row>
    <row r="1341" spans="1:45" ht="15" customHeight="1" x14ac:dyDescent="0.15">
      <c r="A1341" s="8">
        <v>1340</v>
      </c>
      <c r="B1341" s="69" t="s">
        <v>4602</v>
      </c>
      <c r="C1341" s="67" t="s">
        <v>35</v>
      </c>
      <c r="D1341" s="67" t="s">
        <v>36</v>
      </c>
      <c r="E1341" s="67" t="s">
        <v>56</v>
      </c>
      <c r="F1341" s="67" t="s">
        <v>66</v>
      </c>
      <c r="G1341" s="67" t="s">
        <v>40</v>
      </c>
      <c r="H1341" s="67" t="s">
        <v>43</v>
      </c>
      <c r="I1341" s="67" t="s">
        <v>37</v>
      </c>
      <c r="J1341" s="67" t="s">
        <v>44</v>
      </c>
      <c r="K1341" s="67" t="s">
        <v>67</v>
      </c>
      <c r="L1341" s="67" t="s">
        <v>44</v>
      </c>
      <c r="M1341" s="67" t="s">
        <v>120</v>
      </c>
      <c r="N1341" s="67" t="s">
        <v>39</v>
      </c>
      <c r="O1341" s="67" t="s">
        <v>45</v>
      </c>
      <c r="P1341" s="17" t="s">
        <v>264</v>
      </c>
      <c r="Q1341" s="17" t="s">
        <v>79</v>
      </c>
      <c r="R1341" s="17" t="s">
        <v>575</v>
      </c>
      <c r="S1341" s="17" t="s">
        <v>115</v>
      </c>
      <c r="T1341" s="17" t="s">
        <v>4390</v>
      </c>
      <c r="U1341" s="17" t="s">
        <v>49</v>
      </c>
      <c r="V1341" s="17" t="s">
        <v>742</v>
      </c>
      <c r="W1341" s="17" t="s">
        <v>4160</v>
      </c>
      <c r="X1341" s="17" t="s">
        <v>4603</v>
      </c>
      <c r="Y1341" s="17" t="s">
        <v>4234</v>
      </c>
      <c r="Z1341" s="17" t="s">
        <v>75</v>
      </c>
      <c r="AA1341" s="17" t="s">
        <v>54</v>
      </c>
      <c r="AB1341" s="17" t="s">
        <v>3962</v>
      </c>
      <c r="AC1341" s="17" t="s">
        <v>56</v>
      </c>
      <c r="AD1341" s="17" t="s">
        <v>36</v>
      </c>
      <c r="AE1341" s="17" t="s">
        <v>4070</v>
      </c>
      <c r="AF1341" s="17"/>
      <c r="AG1341" s="17" t="s">
        <v>131</v>
      </c>
      <c r="AH1341" s="17" t="s">
        <v>95</v>
      </c>
      <c r="AI1341" s="17" t="s">
        <v>707</v>
      </c>
      <c r="AJ1341" s="17" t="s">
        <v>708</v>
      </c>
      <c r="AK1341" s="17" t="s">
        <v>57</v>
      </c>
      <c r="AL1341" s="17" t="s">
        <v>4663</v>
      </c>
      <c r="AM1341" s="17" t="s">
        <v>148</v>
      </c>
      <c r="AN1341" s="17" t="s">
        <v>376</v>
      </c>
      <c r="AO1341" s="17" t="s">
        <v>161</v>
      </c>
      <c r="AP1341" s="17" t="s">
        <v>64</v>
      </c>
      <c r="AQ1341" s="17"/>
      <c r="AR1341" s="17"/>
      <c r="AS1341" s="17"/>
    </row>
    <row r="1342" spans="1:45" ht="15" customHeight="1" x14ac:dyDescent="0.15">
      <c r="A1342" s="8">
        <v>1341</v>
      </c>
      <c r="B1342" s="69" t="s">
        <v>3088</v>
      </c>
      <c r="C1342" s="67" t="s">
        <v>35</v>
      </c>
      <c r="D1342" s="67" t="s">
        <v>36</v>
      </c>
      <c r="E1342" s="67" t="s">
        <v>36</v>
      </c>
      <c r="F1342" s="67" t="s">
        <v>36</v>
      </c>
      <c r="G1342" s="67" t="s">
        <v>44</v>
      </c>
      <c r="H1342" s="67" t="s">
        <v>120</v>
      </c>
      <c r="I1342" s="67" t="s">
        <v>41</v>
      </c>
      <c r="J1342" s="67" t="s">
        <v>43</v>
      </c>
      <c r="K1342" s="67" t="s">
        <v>39</v>
      </c>
      <c r="L1342" s="67" t="s">
        <v>42</v>
      </c>
      <c r="M1342" s="67" t="s">
        <v>39</v>
      </c>
      <c r="N1342" s="67" t="s">
        <v>39</v>
      </c>
      <c r="O1342" s="67"/>
      <c r="P1342" s="17" t="s">
        <v>183</v>
      </c>
      <c r="Q1342" s="17" t="s">
        <v>193</v>
      </c>
      <c r="R1342" s="17" t="s">
        <v>478</v>
      </c>
      <c r="S1342" s="17" t="s">
        <v>131</v>
      </c>
      <c r="T1342" s="17" t="s">
        <v>195</v>
      </c>
      <c r="U1342" s="17" t="s">
        <v>498</v>
      </c>
      <c r="V1342" s="17" t="s">
        <v>334</v>
      </c>
      <c r="W1342" s="17" t="s">
        <v>4164</v>
      </c>
      <c r="X1342" s="17" t="s">
        <v>3685</v>
      </c>
      <c r="Y1342" s="17" t="s">
        <v>4286</v>
      </c>
      <c r="Z1342" s="17" t="s">
        <v>75</v>
      </c>
      <c r="AA1342" s="17" t="s">
        <v>76</v>
      </c>
      <c r="AB1342" s="17" t="s">
        <v>55</v>
      </c>
      <c r="AC1342" s="17" t="s">
        <v>56</v>
      </c>
      <c r="AD1342" s="17" t="s">
        <v>36</v>
      </c>
      <c r="AE1342" s="17" t="s">
        <v>4016</v>
      </c>
      <c r="AF1342" s="17"/>
      <c r="AG1342" s="17" t="s">
        <v>363</v>
      </c>
      <c r="AH1342" s="17" t="s">
        <v>832</v>
      </c>
      <c r="AI1342" s="17" t="s">
        <v>690</v>
      </c>
      <c r="AJ1342" s="17" t="s">
        <v>591</v>
      </c>
      <c r="AK1342" s="17" t="s">
        <v>3113</v>
      </c>
      <c r="AL1342" s="17" t="s">
        <v>364</v>
      </c>
      <c r="AM1342" s="17" t="s">
        <v>527</v>
      </c>
      <c r="AN1342" s="17" t="s">
        <v>463</v>
      </c>
      <c r="AO1342" s="17" t="s">
        <v>187</v>
      </c>
      <c r="AP1342" s="17" t="s">
        <v>3027</v>
      </c>
      <c r="AQ1342" s="17"/>
      <c r="AR1342" s="17"/>
      <c r="AS1342" s="17"/>
    </row>
    <row r="1343" spans="1:45" ht="15" customHeight="1" x14ac:dyDescent="0.15">
      <c r="A1343" s="8">
        <v>1342</v>
      </c>
      <c r="B1343" s="69" t="s">
        <v>1092</v>
      </c>
      <c r="C1343" s="67" t="s">
        <v>35</v>
      </c>
      <c r="D1343" s="67" t="s">
        <v>56</v>
      </c>
      <c r="E1343" s="67" t="s">
        <v>36</v>
      </c>
      <c r="F1343" s="67" t="s">
        <v>56</v>
      </c>
      <c r="G1343" s="67" t="s">
        <v>43</v>
      </c>
      <c r="H1343" s="67" t="s">
        <v>42</v>
      </c>
      <c r="I1343" s="67" t="s">
        <v>44</v>
      </c>
      <c r="J1343" s="67" t="s">
        <v>40</v>
      </c>
      <c r="K1343" s="67" t="s">
        <v>43</v>
      </c>
      <c r="L1343" s="67" t="s">
        <v>43</v>
      </c>
      <c r="M1343" s="67" t="s">
        <v>39</v>
      </c>
      <c r="N1343" s="67" t="s">
        <v>88</v>
      </c>
      <c r="O1343" s="67"/>
      <c r="P1343" s="17" t="s">
        <v>62</v>
      </c>
      <c r="Q1343" s="17" t="s">
        <v>121</v>
      </c>
      <c r="R1343" s="17" t="s">
        <v>1093</v>
      </c>
      <c r="S1343" s="17" t="s">
        <v>123</v>
      </c>
      <c r="T1343" s="17" t="s">
        <v>4640</v>
      </c>
      <c r="U1343" s="17" t="s">
        <v>183</v>
      </c>
      <c r="V1343" s="17" t="s">
        <v>1094</v>
      </c>
      <c r="W1343" s="17"/>
      <c r="X1343" s="17"/>
      <c r="Y1343" s="17" t="s">
        <v>4288</v>
      </c>
      <c r="Z1343" s="17" t="s">
        <v>75</v>
      </c>
      <c r="AA1343" s="17" t="s">
        <v>76</v>
      </c>
      <c r="AB1343" s="17" t="s">
        <v>126</v>
      </c>
      <c r="AC1343" s="17" t="s">
        <v>56</v>
      </c>
      <c r="AD1343" s="17" t="s">
        <v>36</v>
      </c>
      <c r="AE1343" s="17"/>
      <c r="AF1343" s="17"/>
      <c r="AG1343" s="17" t="s">
        <v>127</v>
      </c>
      <c r="AH1343" s="17" t="s">
        <v>128</v>
      </c>
      <c r="AI1343" s="17" t="s">
        <v>129</v>
      </c>
      <c r="AJ1343" s="17" t="s">
        <v>101</v>
      </c>
      <c r="AK1343" s="17" t="s">
        <v>193</v>
      </c>
      <c r="AL1343" s="17" t="s">
        <v>3760</v>
      </c>
      <c r="AM1343" s="17" t="s">
        <v>79</v>
      </c>
      <c r="AN1343" s="17" t="s">
        <v>1095</v>
      </c>
      <c r="AO1343" s="17" t="s">
        <v>134</v>
      </c>
      <c r="AP1343" s="17" t="s">
        <v>187</v>
      </c>
      <c r="AQ1343" s="17"/>
      <c r="AR1343" s="17"/>
      <c r="AS1343" s="17"/>
    </row>
    <row r="1344" spans="1:45" ht="15" customHeight="1" x14ac:dyDescent="0.15">
      <c r="A1344" s="8">
        <v>1343</v>
      </c>
      <c r="B1344" s="69" t="s">
        <v>3944</v>
      </c>
      <c r="C1344" s="67" t="s">
        <v>35</v>
      </c>
      <c r="D1344" s="67" t="s">
        <v>36</v>
      </c>
      <c r="E1344" s="67" t="s">
        <v>36</v>
      </c>
      <c r="F1344" s="67" t="s">
        <v>36</v>
      </c>
      <c r="G1344" s="67" t="s">
        <v>67</v>
      </c>
      <c r="H1344" s="67" t="s">
        <v>40</v>
      </c>
      <c r="I1344" s="67" t="s">
        <v>67</v>
      </c>
      <c r="J1344" s="67" t="s">
        <v>40</v>
      </c>
      <c r="K1344" s="67" t="s">
        <v>41</v>
      </c>
      <c r="L1344" s="67" t="s">
        <v>37</v>
      </c>
      <c r="M1344" s="67" t="s">
        <v>40</v>
      </c>
      <c r="N1344" s="67" t="s">
        <v>43</v>
      </c>
      <c r="O1344" s="67"/>
      <c r="P1344" s="17" t="s">
        <v>245</v>
      </c>
      <c r="Q1344" s="17" t="s">
        <v>3945</v>
      </c>
      <c r="R1344" s="17" t="s">
        <v>1283</v>
      </c>
      <c r="S1344" s="17" t="s">
        <v>3022</v>
      </c>
      <c r="T1344" s="17" t="s">
        <v>72</v>
      </c>
      <c r="U1344" s="17" t="s">
        <v>3022</v>
      </c>
      <c r="V1344" s="17" t="s">
        <v>2916</v>
      </c>
      <c r="W1344" s="17" t="s">
        <v>4157</v>
      </c>
      <c r="X1344" s="17" t="s">
        <v>3946</v>
      </c>
      <c r="Y1344" s="17" t="s">
        <v>4252</v>
      </c>
      <c r="Z1344" s="17" t="s">
        <v>75</v>
      </c>
      <c r="AA1344" s="17" t="s">
        <v>76</v>
      </c>
      <c r="AB1344" s="17" t="s">
        <v>55</v>
      </c>
      <c r="AC1344" s="17" t="s">
        <v>56</v>
      </c>
      <c r="AD1344" s="17" t="s">
        <v>56</v>
      </c>
      <c r="AE1344" s="17" t="s">
        <v>4003</v>
      </c>
      <c r="AF1344" s="17"/>
      <c r="AG1344" s="17" t="s">
        <v>77</v>
      </c>
      <c r="AH1344" s="17" t="s">
        <v>3346</v>
      </c>
      <c r="AI1344" s="17" t="s">
        <v>79</v>
      </c>
      <c r="AJ1344" s="17" t="s">
        <v>3947</v>
      </c>
      <c r="AK1344" s="17" t="s">
        <v>77</v>
      </c>
      <c r="AL1344" s="17" t="s">
        <v>4161</v>
      </c>
      <c r="AM1344" s="17" t="s">
        <v>79</v>
      </c>
      <c r="AN1344" s="17" t="s">
        <v>3948</v>
      </c>
      <c r="AO1344" s="17" t="s">
        <v>85</v>
      </c>
      <c r="AP1344" s="17" t="s">
        <v>85</v>
      </c>
      <c r="AQ1344" s="17"/>
      <c r="AR1344" s="17"/>
      <c r="AS1344" s="17"/>
    </row>
    <row r="1345" spans="1:45" ht="15" customHeight="1" x14ac:dyDescent="0.15">
      <c r="A1345" s="8">
        <v>1344</v>
      </c>
      <c r="B1345" s="69" t="s">
        <v>1096</v>
      </c>
      <c r="C1345" s="67" t="s">
        <v>35</v>
      </c>
      <c r="D1345" s="67" t="s">
        <v>36</v>
      </c>
      <c r="E1345" s="67" t="s">
        <v>36</v>
      </c>
      <c r="F1345" s="67" t="s">
        <v>36</v>
      </c>
      <c r="G1345" s="67" t="s">
        <v>40</v>
      </c>
      <c r="H1345" s="67" t="s">
        <v>67</v>
      </c>
      <c r="I1345" s="67" t="s">
        <v>40</v>
      </c>
      <c r="J1345" s="67" t="s">
        <v>44</v>
      </c>
      <c r="K1345" s="67" t="s">
        <v>37</v>
      </c>
      <c r="L1345" s="67" t="s">
        <v>42</v>
      </c>
      <c r="M1345" s="67" t="s">
        <v>41</v>
      </c>
      <c r="N1345" s="67" t="s">
        <v>41</v>
      </c>
      <c r="O1345" s="67"/>
      <c r="P1345" s="17" t="s">
        <v>521</v>
      </c>
      <c r="Q1345" s="17" t="s">
        <v>2916</v>
      </c>
      <c r="R1345" s="17" t="s">
        <v>351</v>
      </c>
      <c r="S1345" s="17" t="s">
        <v>79</v>
      </c>
      <c r="T1345" s="17" t="s">
        <v>3151</v>
      </c>
      <c r="U1345" s="17" t="s">
        <v>72</v>
      </c>
      <c r="V1345" s="17" t="s">
        <v>683</v>
      </c>
      <c r="W1345" s="17" t="s">
        <v>4164</v>
      </c>
      <c r="X1345" s="17" t="s">
        <v>3686</v>
      </c>
      <c r="Y1345" s="17" t="s">
        <v>4250</v>
      </c>
      <c r="Z1345" s="17" t="s">
        <v>75</v>
      </c>
      <c r="AA1345" s="17" t="s">
        <v>76</v>
      </c>
      <c r="AB1345" s="17" t="s">
        <v>3962</v>
      </c>
      <c r="AC1345" s="17" t="s">
        <v>36</v>
      </c>
      <c r="AD1345" s="17" t="s">
        <v>56</v>
      </c>
      <c r="AE1345" s="17" t="s">
        <v>4025</v>
      </c>
      <c r="AF1345" s="17"/>
      <c r="AG1345" s="17" t="s">
        <v>115</v>
      </c>
      <c r="AH1345" s="17" t="s">
        <v>381</v>
      </c>
      <c r="AI1345" s="17" t="s">
        <v>3022</v>
      </c>
      <c r="AJ1345" s="17" t="s">
        <v>514</v>
      </c>
      <c r="AK1345" s="17" t="s">
        <v>79</v>
      </c>
      <c r="AL1345" s="17" t="s">
        <v>3200</v>
      </c>
      <c r="AM1345" s="17" t="s">
        <v>3172</v>
      </c>
      <c r="AN1345" s="17" t="s">
        <v>450</v>
      </c>
      <c r="AO1345" s="17" t="s">
        <v>161</v>
      </c>
      <c r="AP1345" s="17" t="s">
        <v>161</v>
      </c>
      <c r="AQ1345" s="17"/>
      <c r="AR1345" s="17"/>
      <c r="AS1345" s="17"/>
    </row>
    <row r="1346" spans="1:45" ht="15" customHeight="1" x14ac:dyDescent="0.15">
      <c r="A1346" s="8">
        <v>1345</v>
      </c>
      <c r="B1346" s="69" t="s">
        <v>5213</v>
      </c>
      <c r="C1346" s="67" t="s">
        <v>35</v>
      </c>
      <c r="D1346" s="67" t="s">
        <v>36</v>
      </c>
      <c r="E1346" s="67" t="s">
        <v>36</v>
      </c>
      <c r="F1346" s="67" t="s">
        <v>36</v>
      </c>
      <c r="G1346" s="67" t="s">
        <v>40</v>
      </c>
      <c r="H1346" s="67" t="s">
        <v>67</v>
      </c>
      <c r="I1346" s="67" t="s">
        <v>40</v>
      </c>
      <c r="J1346" s="67" t="s">
        <v>44</v>
      </c>
      <c r="K1346" s="67" t="s">
        <v>37</v>
      </c>
      <c r="L1346" s="67" t="s">
        <v>42</v>
      </c>
      <c r="M1346" s="67" t="s">
        <v>41</v>
      </c>
      <c r="N1346" s="67" t="s">
        <v>41</v>
      </c>
      <c r="O1346" s="67"/>
      <c r="P1346" s="17" t="s">
        <v>521</v>
      </c>
      <c r="Q1346" s="17" t="s">
        <v>2916</v>
      </c>
      <c r="R1346" s="17" t="s">
        <v>351</v>
      </c>
      <c r="S1346" s="17" t="s">
        <v>79</v>
      </c>
      <c r="T1346" s="17" t="s">
        <v>3151</v>
      </c>
      <c r="U1346" s="17" t="s">
        <v>72</v>
      </c>
      <c r="V1346" s="17" t="s">
        <v>683</v>
      </c>
      <c r="W1346" s="17" t="s">
        <v>4160</v>
      </c>
      <c r="X1346" s="17" t="s">
        <v>5214</v>
      </c>
      <c r="Y1346" s="17" t="s">
        <v>4301</v>
      </c>
      <c r="Z1346" s="17" t="s">
        <v>75</v>
      </c>
      <c r="AA1346" s="17" t="s">
        <v>76</v>
      </c>
      <c r="AB1346" s="17" t="s">
        <v>3962</v>
      </c>
      <c r="AC1346" s="17" t="s">
        <v>36</v>
      </c>
      <c r="AD1346" s="17" t="s">
        <v>56</v>
      </c>
      <c r="AE1346" s="17" t="s">
        <v>4008</v>
      </c>
      <c r="AF1346" s="17"/>
      <c r="AG1346" s="17" t="s">
        <v>115</v>
      </c>
      <c r="AH1346" s="17" t="s">
        <v>381</v>
      </c>
      <c r="AI1346" s="17" t="s">
        <v>3022</v>
      </c>
      <c r="AJ1346" s="17" t="s">
        <v>514</v>
      </c>
      <c r="AK1346" s="17" t="s">
        <v>79</v>
      </c>
      <c r="AL1346" s="17" t="s">
        <v>3200</v>
      </c>
      <c r="AM1346" s="17" t="s">
        <v>3172</v>
      </c>
      <c r="AN1346" s="17" t="s">
        <v>450</v>
      </c>
      <c r="AO1346" s="17" t="s">
        <v>161</v>
      </c>
      <c r="AP1346" s="17" t="s">
        <v>161</v>
      </c>
      <c r="AQ1346" s="17"/>
      <c r="AR1346" s="17"/>
      <c r="AS1346" s="17"/>
    </row>
    <row r="1347" spans="1:45" ht="15" customHeight="1" x14ac:dyDescent="0.15">
      <c r="A1347" s="8">
        <v>1346</v>
      </c>
      <c r="B1347" s="69" t="s">
        <v>3949</v>
      </c>
      <c r="C1347" s="67" t="s">
        <v>35</v>
      </c>
      <c r="D1347" s="67" t="s">
        <v>36</v>
      </c>
      <c r="E1347" s="67" t="s">
        <v>36</v>
      </c>
      <c r="F1347" s="67" t="s">
        <v>36</v>
      </c>
      <c r="G1347" s="67" t="s">
        <v>40</v>
      </c>
      <c r="H1347" s="67" t="s">
        <v>67</v>
      </c>
      <c r="I1347" s="67" t="s">
        <v>40</v>
      </c>
      <c r="J1347" s="67" t="s">
        <v>44</v>
      </c>
      <c r="K1347" s="67" t="s">
        <v>37</v>
      </c>
      <c r="L1347" s="67" t="s">
        <v>42</v>
      </c>
      <c r="M1347" s="67" t="s">
        <v>41</v>
      </c>
      <c r="N1347" s="67" t="s">
        <v>41</v>
      </c>
      <c r="O1347" s="67"/>
      <c r="P1347" s="17" t="s">
        <v>521</v>
      </c>
      <c r="Q1347" s="17" t="s">
        <v>2916</v>
      </c>
      <c r="R1347" s="17" t="s">
        <v>351</v>
      </c>
      <c r="S1347" s="17" t="s">
        <v>79</v>
      </c>
      <c r="T1347" s="17" t="s">
        <v>3151</v>
      </c>
      <c r="U1347" s="17" t="s">
        <v>72</v>
      </c>
      <c r="V1347" s="17" t="s">
        <v>683</v>
      </c>
      <c r="W1347" s="17" t="s">
        <v>4160</v>
      </c>
      <c r="X1347" s="17" t="s">
        <v>3950</v>
      </c>
      <c r="Y1347" s="17" t="s">
        <v>4301</v>
      </c>
      <c r="Z1347" s="17" t="s">
        <v>75</v>
      </c>
      <c r="AA1347" s="17" t="s">
        <v>76</v>
      </c>
      <c r="AB1347" s="17" t="s">
        <v>3962</v>
      </c>
      <c r="AC1347" s="17" t="s">
        <v>36</v>
      </c>
      <c r="AD1347" s="17" t="s">
        <v>56</v>
      </c>
      <c r="AE1347" s="17" t="s">
        <v>4008</v>
      </c>
      <c r="AF1347" s="17"/>
      <c r="AG1347" s="17" t="s">
        <v>115</v>
      </c>
      <c r="AH1347" s="17" t="s">
        <v>381</v>
      </c>
      <c r="AI1347" s="17" t="s">
        <v>3022</v>
      </c>
      <c r="AJ1347" s="17" t="s">
        <v>514</v>
      </c>
      <c r="AK1347" s="17" t="s">
        <v>79</v>
      </c>
      <c r="AL1347" s="17" t="s">
        <v>3200</v>
      </c>
      <c r="AM1347" s="17" t="s">
        <v>3172</v>
      </c>
      <c r="AN1347" s="17" t="s">
        <v>450</v>
      </c>
      <c r="AO1347" s="17" t="s">
        <v>161</v>
      </c>
      <c r="AP1347" s="17" t="s">
        <v>161</v>
      </c>
      <c r="AQ1347" s="17"/>
      <c r="AR1347" s="17"/>
      <c r="AS1347" s="17"/>
    </row>
    <row r="1348" spans="1:45" ht="15" customHeight="1" x14ac:dyDescent="0.15">
      <c r="A1348" s="8">
        <v>1347</v>
      </c>
      <c r="B1348" s="69" t="s">
        <v>3799</v>
      </c>
      <c r="C1348" s="67" t="s">
        <v>35</v>
      </c>
      <c r="D1348" s="67" t="s">
        <v>36</v>
      </c>
      <c r="E1348" s="67" t="s">
        <v>56</v>
      </c>
      <c r="F1348" s="67" t="s">
        <v>56</v>
      </c>
      <c r="G1348" s="67" t="s">
        <v>37</v>
      </c>
      <c r="H1348" s="67" t="s">
        <v>41</v>
      </c>
      <c r="I1348" s="67" t="s">
        <v>67</v>
      </c>
      <c r="J1348" s="67" t="s">
        <v>40</v>
      </c>
      <c r="K1348" s="67" t="s">
        <v>44</v>
      </c>
      <c r="L1348" s="67" t="s">
        <v>42</v>
      </c>
      <c r="M1348" s="67" t="s">
        <v>44</v>
      </c>
      <c r="N1348" s="67" t="s">
        <v>44</v>
      </c>
      <c r="O1348" s="67"/>
      <c r="P1348" s="17" t="s">
        <v>47</v>
      </c>
      <c r="Q1348" s="17" t="s">
        <v>49</v>
      </c>
      <c r="R1348" s="17" t="s">
        <v>3022</v>
      </c>
      <c r="S1348" s="17" t="s">
        <v>57</v>
      </c>
      <c r="T1348" s="17" t="s">
        <v>4639</v>
      </c>
      <c r="U1348" s="17" t="s">
        <v>77</v>
      </c>
      <c r="V1348" s="17" t="s">
        <v>264</v>
      </c>
      <c r="W1348" s="17" t="s">
        <v>4160</v>
      </c>
      <c r="X1348" s="17" t="s">
        <v>3800</v>
      </c>
      <c r="Y1348" s="17" t="s">
        <v>4231</v>
      </c>
      <c r="Z1348" s="17" t="s">
        <v>96</v>
      </c>
      <c r="AA1348" s="17" t="s">
        <v>76</v>
      </c>
      <c r="AB1348" s="17" t="s">
        <v>55</v>
      </c>
      <c r="AC1348" s="17" t="s">
        <v>36</v>
      </c>
      <c r="AD1348" s="17" t="s">
        <v>56</v>
      </c>
      <c r="AE1348" s="17" t="s">
        <v>4008</v>
      </c>
      <c r="AF1348" s="17"/>
      <c r="AG1348" s="17" t="s">
        <v>144</v>
      </c>
      <c r="AH1348" s="17" t="s">
        <v>189</v>
      </c>
      <c r="AI1348" s="17" t="s">
        <v>202</v>
      </c>
      <c r="AJ1348" s="17" t="s">
        <v>711</v>
      </c>
      <c r="AK1348" s="17" t="s">
        <v>95</v>
      </c>
      <c r="AL1348" s="17" t="s">
        <v>189</v>
      </c>
      <c r="AM1348" s="17" t="s">
        <v>79</v>
      </c>
      <c r="AN1348" s="17" t="s">
        <v>4387</v>
      </c>
      <c r="AO1348" s="17" t="s">
        <v>64</v>
      </c>
      <c r="AP1348" s="17" t="s">
        <v>85</v>
      </c>
      <c r="AQ1348" s="17"/>
      <c r="AR1348" s="17"/>
      <c r="AS1348" s="17"/>
    </row>
    <row r="1349" spans="1:45" ht="15" customHeight="1" x14ac:dyDescent="0.15">
      <c r="A1349" s="8">
        <v>1348</v>
      </c>
      <c r="B1349" s="69" t="s">
        <v>4855</v>
      </c>
      <c r="C1349" s="67" t="s">
        <v>35</v>
      </c>
      <c r="D1349" s="67" t="s">
        <v>36</v>
      </c>
      <c r="E1349" s="67" t="s">
        <v>56</v>
      </c>
      <c r="F1349" s="67" t="s">
        <v>36</v>
      </c>
      <c r="G1349" s="67" t="s">
        <v>87</v>
      </c>
      <c r="H1349" s="67" t="s">
        <v>88</v>
      </c>
      <c r="I1349" s="67" t="s">
        <v>41</v>
      </c>
      <c r="J1349" s="67" t="s">
        <v>88</v>
      </c>
      <c r="K1349" s="67" t="s">
        <v>41</v>
      </c>
      <c r="L1349" s="67" t="s">
        <v>87</v>
      </c>
      <c r="M1349" s="67" t="s">
        <v>88</v>
      </c>
      <c r="N1349" s="67" t="s">
        <v>120</v>
      </c>
      <c r="O1349" s="67">
        <v>0</v>
      </c>
      <c r="P1349" s="17" t="s">
        <v>912</v>
      </c>
      <c r="Q1349" s="17" t="s">
        <v>2538</v>
      </c>
      <c r="R1349" s="17" t="s">
        <v>117</v>
      </c>
      <c r="S1349" s="17" t="s">
        <v>157</v>
      </c>
      <c r="T1349" s="17" t="s">
        <v>320</v>
      </c>
      <c r="U1349" s="17" t="s">
        <v>429</v>
      </c>
      <c r="V1349" s="17" t="s">
        <v>4856</v>
      </c>
      <c r="W1349" s="17">
        <v>0</v>
      </c>
      <c r="X1349" s="17" t="s">
        <v>4857</v>
      </c>
      <c r="Y1349" s="17" t="s">
        <v>4265</v>
      </c>
      <c r="Z1349" s="17" t="s">
        <v>249</v>
      </c>
      <c r="AA1349" s="17" t="s">
        <v>76</v>
      </c>
      <c r="AB1349" s="17" t="s">
        <v>126</v>
      </c>
      <c r="AC1349" s="17" t="s">
        <v>36</v>
      </c>
      <c r="AD1349" s="17" t="s">
        <v>36</v>
      </c>
      <c r="AE1349" s="17"/>
      <c r="AF1349" s="17"/>
      <c r="AG1349" s="17" t="s">
        <v>496</v>
      </c>
      <c r="AH1349" s="17" t="s">
        <v>4432</v>
      </c>
      <c r="AI1349" s="17" t="s">
        <v>738</v>
      </c>
      <c r="AJ1349" s="17" t="s">
        <v>496</v>
      </c>
      <c r="AK1349" s="17" t="s">
        <v>835</v>
      </c>
      <c r="AL1349" s="17" t="s">
        <v>4858</v>
      </c>
      <c r="AM1349" s="17" t="s">
        <v>836</v>
      </c>
      <c r="AN1349" s="17" t="s">
        <v>279</v>
      </c>
      <c r="AO1349" s="17" t="s">
        <v>1104</v>
      </c>
      <c r="AP1349" s="17"/>
      <c r="AQ1349" s="17"/>
      <c r="AR1349" s="17"/>
      <c r="AS1349" s="17"/>
    </row>
    <row r="1350" spans="1:45" ht="15" customHeight="1" x14ac:dyDescent="0.15">
      <c r="A1350" s="8">
        <v>1349</v>
      </c>
      <c r="B1350" s="69" t="s">
        <v>5128</v>
      </c>
      <c r="C1350" s="67" t="s">
        <v>35</v>
      </c>
      <c r="D1350" s="67" t="s">
        <v>36</v>
      </c>
      <c r="E1350" s="67" t="s">
        <v>56</v>
      </c>
      <c r="F1350" s="67" t="s">
        <v>36</v>
      </c>
      <c r="G1350" s="67" t="s">
        <v>87</v>
      </c>
      <c r="H1350" s="67" t="s">
        <v>88</v>
      </c>
      <c r="I1350" s="67" t="s">
        <v>41</v>
      </c>
      <c r="J1350" s="67" t="s">
        <v>88</v>
      </c>
      <c r="K1350" s="67" t="s">
        <v>41</v>
      </c>
      <c r="L1350" s="67" t="s">
        <v>87</v>
      </c>
      <c r="M1350" s="67" t="s">
        <v>88</v>
      </c>
      <c r="N1350" s="67" t="s">
        <v>120</v>
      </c>
      <c r="O1350" s="67">
        <v>0</v>
      </c>
      <c r="P1350" s="17" t="s">
        <v>912</v>
      </c>
      <c r="Q1350" s="17" t="s">
        <v>2538</v>
      </c>
      <c r="R1350" s="17" t="s">
        <v>117</v>
      </c>
      <c r="S1350" s="17" t="s">
        <v>157</v>
      </c>
      <c r="T1350" s="17" t="s">
        <v>320</v>
      </c>
      <c r="U1350" s="17" t="s">
        <v>429</v>
      </c>
      <c r="V1350" s="17" t="s">
        <v>4856</v>
      </c>
      <c r="W1350" s="17">
        <v>0</v>
      </c>
      <c r="X1350" s="17" t="s">
        <v>5129</v>
      </c>
      <c r="Y1350" s="17" t="s">
        <v>4265</v>
      </c>
      <c r="Z1350" s="17" t="s">
        <v>249</v>
      </c>
      <c r="AA1350" s="17" t="s">
        <v>76</v>
      </c>
      <c r="AB1350" s="17" t="s">
        <v>126</v>
      </c>
      <c r="AC1350" s="17" t="s">
        <v>36</v>
      </c>
      <c r="AD1350" s="17" t="s">
        <v>36</v>
      </c>
      <c r="AE1350" s="17"/>
      <c r="AF1350" s="17"/>
      <c r="AG1350" s="17" t="s">
        <v>496</v>
      </c>
      <c r="AH1350" s="17" t="s">
        <v>4432</v>
      </c>
      <c r="AI1350" s="17" t="s">
        <v>738</v>
      </c>
      <c r="AJ1350" s="17" t="s">
        <v>496</v>
      </c>
      <c r="AK1350" s="17" t="s">
        <v>835</v>
      </c>
      <c r="AL1350" s="17" t="s">
        <v>4858</v>
      </c>
      <c r="AM1350" s="17" t="s">
        <v>836</v>
      </c>
      <c r="AN1350" s="17" t="s">
        <v>279</v>
      </c>
      <c r="AO1350" s="17" t="s">
        <v>1104</v>
      </c>
      <c r="AP1350" s="17"/>
      <c r="AQ1350" s="17"/>
      <c r="AR1350" s="17"/>
      <c r="AS1350" s="17"/>
    </row>
    <row r="1351" spans="1:45" ht="15" customHeight="1" x14ac:dyDescent="0.15">
      <c r="A1351" s="8">
        <v>1350</v>
      </c>
      <c r="B1351" s="69" t="s">
        <v>3255</v>
      </c>
      <c r="C1351" s="67" t="s">
        <v>35</v>
      </c>
      <c r="D1351" s="67" t="s">
        <v>56</v>
      </c>
      <c r="E1351" s="67" t="s">
        <v>56</v>
      </c>
      <c r="F1351" s="67" t="s">
        <v>36</v>
      </c>
      <c r="G1351" s="67" t="s">
        <v>38</v>
      </c>
      <c r="H1351" s="67" t="s">
        <v>39</v>
      </c>
      <c r="I1351" s="67" t="s">
        <v>43</v>
      </c>
      <c r="J1351" s="67" t="s">
        <v>136</v>
      </c>
      <c r="K1351" s="67" t="s">
        <v>43</v>
      </c>
      <c r="L1351" s="67" t="s">
        <v>120</v>
      </c>
      <c r="M1351" s="67" t="s">
        <v>120</v>
      </c>
      <c r="N1351" s="67" t="s">
        <v>88</v>
      </c>
      <c r="O1351" s="67"/>
      <c r="P1351" s="17" t="s">
        <v>410</v>
      </c>
      <c r="Q1351" s="17" t="s">
        <v>415</v>
      </c>
      <c r="R1351" s="17" t="s">
        <v>948</v>
      </c>
      <c r="S1351" s="17" t="s">
        <v>260</v>
      </c>
      <c r="T1351" s="17" t="s">
        <v>3256</v>
      </c>
      <c r="U1351" s="17" t="s">
        <v>280</v>
      </c>
      <c r="V1351" s="17" t="s">
        <v>1053</v>
      </c>
      <c r="W1351" s="17" t="s">
        <v>4162</v>
      </c>
      <c r="X1351" s="17"/>
      <c r="Y1351" s="17" t="s">
        <v>4282</v>
      </c>
      <c r="Z1351" s="17" t="s">
        <v>75</v>
      </c>
      <c r="AA1351" s="17" t="s">
        <v>142</v>
      </c>
      <c r="AB1351" s="17" t="s">
        <v>3962</v>
      </c>
      <c r="AC1351" s="17" t="s">
        <v>36</v>
      </c>
      <c r="AD1351" s="17" t="s">
        <v>36</v>
      </c>
      <c r="AE1351" s="17" t="s">
        <v>4073</v>
      </c>
      <c r="AF1351" s="17"/>
      <c r="AG1351" s="17" t="s">
        <v>3168</v>
      </c>
      <c r="AH1351" s="17" t="s">
        <v>3257</v>
      </c>
      <c r="AI1351" s="17" t="s">
        <v>364</v>
      </c>
      <c r="AJ1351" s="17" t="s">
        <v>363</v>
      </c>
      <c r="AK1351" s="17" t="s">
        <v>3258</v>
      </c>
      <c r="AL1351" s="17" t="s">
        <v>279</v>
      </c>
      <c r="AM1351" s="17" t="s">
        <v>1056</v>
      </c>
      <c r="AN1351" s="17" t="s">
        <v>3259</v>
      </c>
      <c r="AO1351" s="17" t="s">
        <v>621</v>
      </c>
      <c r="AP1351" s="17" t="s">
        <v>134</v>
      </c>
      <c r="AQ1351" s="17"/>
      <c r="AR1351" s="17"/>
      <c r="AS1351" s="17"/>
    </row>
    <row r="1352" spans="1:45" ht="15" customHeight="1" x14ac:dyDescent="0.15">
      <c r="A1352" s="8">
        <v>1351</v>
      </c>
      <c r="B1352" s="69" t="s">
        <v>3158</v>
      </c>
      <c r="C1352" s="67" t="s">
        <v>35</v>
      </c>
      <c r="D1352" s="67" t="s">
        <v>56</v>
      </c>
      <c r="E1352" s="67" t="s">
        <v>36</v>
      </c>
      <c r="F1352" s="67" t="s">
        <v>56</v>
      </c>
      <c r="G1352" s="67" t="s">
        <v>44</v>
      </c>
      <c r="H1352" s="67" t="s">
        <v>38</v>
      </c>
      <c r="I1352" s="67" t="s">
        <v>42</v>
      </c>
      <c r="J1352" s="67" t="s">
        <v>42</v>
      </c>
      <c r="K1352" s="67" t="s">
        <v>39</v>
      </c>
      <c r="L1352" s="67" t="s">
        <v>200</v>
      </c>
      <c r="M1352" s="67" t="s">
        <v>88</v>
      </c>
      <c r="N1352" s="67" t="s">
        <v>39</v>
      </c>
      <c r="O1352" s="67"/>
      <c r="P1352" s="17" t="s">
        <v>287</v>
      </c>
      <c r="Q1352" s="17" t="s">
        <v>193</v>
      </c>
      <c r="R1352" s="17" t="s">
        <v>236</v>
      </c>
      <c r="S1352" s="17" t="s">
        <v>131</v>
      </c>
      <c r="T1352" s="17" t="s">
        <v>706</v>
      </c>
      <c r="U1352" s="17" t="s">
        <v>240</v>
      </c>
      <c r="V1352" s="17" t="s">
        <v>413</v>
      </c>
      <c r="W1352" s="17"/>
      <c r="X1352" s="17"/>
      <c r="Y1352" s="17" t="s">
        <v>4230</v>
      </c>
      <c r="Z1352" s="17" t="s">
        <v>75</v>
      </c>
      <c r="AA1352" s="17" t="s">
        <v>76</v>
      </c>
      <c r="AB1352" s="17" t="s">
        <v>3962</v>
      </c>
      <c r="AC1352" s="17" t="s">
        <v>36</v>
      </c>
      <c r="AD1352" s="17" t="s">
        <v>56</v>
      </c>
      <c r="AE1352" s="17" t="s">
        <v>4003</v>
      </c>
      <c r="AF1352" s="17"/>
      <c r="AG1352" s="17" t="s">
        <v>363</v>
      </c>
      <c r="AH1352" s="17" t="s">
        <v>832</v>
      </c>
      <c r="AI1352" s="17" t="s">
        <v>415</v>
      </c>
      <c r="AJ1352" s="17" t="s">
        <v>2289</v>
      </c>
      <c r="AK1352" s="17" t="s">
        <v>880</v>
      </c>
      <c r="AL1352" s="17" t="s">
        <v>3159</v>
      </c>
      <c r="AM1352" s="17" t="s">
        <v>3160</v>
      </c>
      <c r="AN1352" s="17" t="s">
        <v>3161</v>
      </c>
      <c r="AO1352" s="17" t="s">
        <v>295</v>
      </c>
      <c r="AP1352" s="17" t="s">
        <v>418</v>
      </c>
      <c r="AQ1352" s="17"/>
      <c r="AR1352" s="17"/>
      <c r="AS1352" s="183"/>
    </row>
    <row r="1353" spans="1:45" ht="15" customHeight="1" x14ac:dyDescent="0.15">
      <c r="A1353" s="8">
        <v>1352</v>
      </c>
      <c r="B1353" s="69" t="s">
        <v>3993</v>
      </c>
      <c r="C1353" s="67" t="s">
        <v>35</v>
      </c>
      <c r="D1353" s="67" t="s">
        <v>36</v>
      </c>
      <c r="E1353" s="67" t="s">
        <v>36</v>
      </c>
      <c r="F1353" s="67" t="s">
        <v>56</v>
      </c>
      <c r="G1353" s="67" t="s">
        <v>41</v>
      </c>
      <c r="H1353" s="67" t="s">
        <v>43</v>
      </c>
      <c r="I1353" s="67" t="s">
        <v>200</v>
      </c>
      <c r="J1353" s="67" t="s">
        <v>44</v>
      </c>
      <c r="K1353" s="67" t="s">
        <v>120</v>
      </c>
      <c r="L1353" s="67" t="s">
        <v>43</v>
      </c>
      <c r="M1353" s="67" t="s">
        <v>41</v>
      </c>
      <c r="N1353" s="67" t="s">
        <v>88</v>
      </c>
      <c r="O1353" s="67"/>
      <c r="P1353" s="17" t="s">
        <v>3200</v>
      </c>
      <c r="Q1353" s="17" t="s">
        <v>202</v>
      </c>
      <c r="R1353" s="17" t="s">
        <v>203</v>
      </c>
      <c r="S1353" s="17" t="s">
        <v>205</v>
      </c>
      <c r="T1353" s="17" t="s">
        <v>94</v>
      </c>
      <c r="U1353" s="17" t="s">
        <v>206</v>
      </c>
      <c r="V1353" s="17" t="s">
        <v>207</v>
      </c>
      <c r="W1353" s="17" t="s">
        <v>4160</v>
      </c>
      <c r="X1353" s="17" t="s">
        <v>3994</v>
      </c>
      <c r="Y1353" s="17" t="s">
        <v>4250</v>
      </c>
      <c r="Z1353" s="17" t="s">
        <v>75</v>
      </c>
      <c r="AA1353" s="17" t="s">
        <v>76</v>
      </c>
      <c r="AB1353" s="17" t="s">
        <v>55</v>
      </c>
      <c r="AC1353" s="17" t="s">
        <v>56</v>
      </c>
      <c r="AD1353" s="17" t="s">
        <v>36</v>
      </c>
      <c r="AE1353" s="17" t="s">
        <v>4008</v>
      </c>
      <c r="AF1353" s="17"/>
      <c r="AG1353" s="17" t="s">
        <v>238</v>
      </c>
      <c r="AH1353" s="17" t="s">
        <v>239</v>
      </c>
      <c r="AI1353" s="17" t="s">
        <v>101</v>
      </c>
      <c r="AJ1353" s="17" t="s">
        <v>102</v>
      </c>
      <c r="AK1353" s="17" t="s">
        <v>1082</v>
      </c>
      <c r="AL1353" s="17" t="s">
        <v>196</v>
      </c>
      <c r="AM1353" s="17" t="s">
        <v>193</v>
      </c>
      <c r="AN1353" s="17" t="s">
        <v>3995</v>
      </c>
      <c r="AO1353" s="17" t="s">
        <v>209</v>
      </c>
      <c r="AP1353" s="17" t="s">
        <v>1166</v>
      </c>
      <c r="AQ1353" s="17"/>
      <c r="AR1353" s="17"/>
      <c r="AS1353" s="17"/>
    </row>
    <row r="1354" spans="1:45" ht="15" customHeight="1" x14ac:dyDescent="0.15">
      <c r="A1354" s="8">
        <v>1353</v>
      </c>
      <c r="B1354" s="69" t="s">
        <v>3852</v>
      </c>
      <c r="C1354" s="67" t="s">
        <v>35</v>
      </c>
      <c r="D1354" s="67" t="s">
        <v>36</v>
      </c>
      <c r="E1354" s="67" t="s">
        <v>56</v>
      </c>
      <c r="F1354" s="67" t="s">
        <v>36</v>
      </c>
      <c r="G1354" s="67" t="s">
        <v>41</v>
      </c>
      <c r="H1354" s="67" t="s">
        <v>200</v>
      </c>
      <c r="I1354" s="67" t="s">
        <v>41</v>
      </c>
      <c r="J1354" s="67" t="s">
        <v>44</v>
      </c>
      <c r="K1354" s="67" t="s">
        <v>43</v>
      </c>
      <c r="L1354" s="67" t="s">
        <v>44</v>
      </c>
      <c r="M1354" s="67" t="s">
        <v>120</v>
      </c>
      <c r="N1354" s="67" t="s">
        <v>120</v>
      </c>
      <c r="O1354" s="67"/>
      <c r="P1354" s="17" t="s">
        <v>201</v>
      </c>
      <c r="Q1354" s="17" t="s">
        <v>3200</v>
      </c>
      <c r="R1354" s="17" t="s">
        <v>450</v>
      </c>
      <c r="S1354" s="17" t="s">
        <v>202</v>
      </c>
      <c r="T1354" s="17" t="s">
        <v>203</v>
      </c>
      <c r="U1354" s="17" t="s">
        <v>644</v>
      </c>
      <c r="V1354" s="17" t="s">
        <v>287</v>
      </c>
      <c r="W1354" s="17" t="s">
        <v>4157</v>
      </c>
      <c r="X1354" s="17" t="s">
        <v>3853</v>
      </c>
      <c r="Y1354" s="17" t="s">
        <v>4250</v>
      </c>
      <c r="Z1354" s="17" t="s">
        <v>53</v>
      </c>
      <c r="AA1354" s="17" t="s">
        <v>54</v>
      </c>
      <c r="AB1354" s="17" t="s">
        <v>55</v>
      </c>
      <c r="AC1354" s="17" t="s">
        <v>56</v>
      </c>
      <c r="AD1354" s="17" t="s">
        <v>56</v>
      </c>
      <c r="AE1354" s="17" t="s">
        <v>4014</v>
      </c>
      <c r="AF1354" s="17"/>
      <c r="AG1354" s="17" t="s">
        <v>205</v>
      </c>
      <c r="AH1354" s="17" t="s">
        <v>94</v>
      </c>
      <c r="AI1354" s="17" t="s">
        <v>206</v>
      </c>
      <c r="AJ1354" s="17" t="s">
        <v>207</v>
      </c>
      <c r="AK1354" s="17" t="s">
        <v>196</v>
      </c>
      <c r="AL1354" s="17" t="s">
        <v>1656</v>
      </c>
      <c r="AM1354" s="17" t="s">
        <v>193</v>
      </c>
      <c r="AN1354" s="17" t="s">
        <v>103</v>
      </c>
      <c r="AO1354" s="17" t="s">
        <v>209</v>
      </c>
      <c r="AP1354" s="17" t="s">
        <v>1721</v>
      </c>
      <c r="AQ1354" s="17"/>
      <c r="AR1354" s="17"/>
      <c r="AS1354" s="17"/>
    </row>
    <row r="1355" spans="1:45" ht="15" customHeight="1" x14ac:dyDescent="0.15">
      <c r="A1355" s="8">
        <v>1354</v>
      </c>
      <c r="B1355" s="69" t="s">
        <v>4941</v>
      </c>
      <c r="C1355" s="67" t="s">
        <v>35</v>
      </c>
      <c r="D1355" s="67" t="s">
        <v>36</v>
      </c>
      <c r="E1355" s="67" t="s">
        <v>36</v>
      </c>
      <c r="F1355" s="67" t="s">
        <v>56</v>
      </c>
      <c r="G1355" s="67" t="s">
        <v>41</v>
      </c>
      <c r="H1355" s="67" t="s">
        <v>200</v>
      </c>
      <c r="I1355" s="67" t="s">
        <v>67</v>
      </c>
      <c r="J1355" s="67" t="s">
        <v>40</v>
      </c>
      <c r="K1355" s="67" t="s">
        <v>43</v>
      </c>
      <c r="L1355" s="67" t="s">
        <v>44</v>
      </c>
      <c r="M1355" s="67" t="s">
        <v>42</v>
      </c>
      <c r="N1355" s="67" t="s">
        <v>120</v>
      </c>
      <c r="O1355" s="67">
        <v>0</v>
      </c>
      <c r="P1355" s="67" t="s">
        <v>4942</v>
      </c>
      <c r="Q1355" s="67" t="s">
        <v>3200</v>
      </c>
      <c r="R1355" s="67" t="s">
        <v>786</v>
      </c>
      <c r="S1355" s="67" t="s">
        <v>202</v>
      </c>
      <c r="T1355" s="67" t="s">
        <v>203</v>
      </c>
      <c r="U1355" s="67" t="s">
        <v>224</v>
      </c>
      <c r="V1355" s="67" t="s">
        <v>4161</v>
      </c>
      <c r="W1355" s="67">
        <v>0</v>
      </c>
      <c r="X1355" s="67" t="s">
        <v>4943</v>
      </c>
      <c r="Y1355" s="67" t="s">
        <v>4250</v>
      </c>
      <c r="Z1355" s="67" t="s">
        <v>75</v>
      </c>
      <c r="AA1355" s="67" t="s">
        <v>54</v>
      </c>
      <c r="AB1355" s="67" t="s">
        <v>55</v>
      </c>
      <c r="AC1355" s="67" t="s">
        <v>56</v>
      </c>
      <c r="AD1355" s="67" t="s">
        <v>56</v>
      </c>
      <c r="AE1355" s="67"/>
      <c r="AF1355" s="67"/>
      <c r="AG1355" s="67" t="s">
        <v>205</v>
      </c>
      <c r="AH1355" s="67" t="s">
        <v>94</v>
      </c>
      <c r="AI1355" s="67" t="s">
        <v>206</v>
      </c>
      <c r="AJ1355" s="67" t="s">
        <v>207</v>
      </c>
      <c r="AK1355" s="67" t="s">
        <v>77</v>
      </c>
      <c r="AL1355" s="67" t="s">
        <v>156</v>
      </c>
      <c r="AM1355" s="67" t="s">
        <v>79</v>
      </c>
      <c r="AN1355" s="67" t="s">
        <v>972</v>
      </c>
      <c r="AO1355" s="67" t="s">
        <v>209</v>
      </c>
      <c r="AP1355" s="67"/>
      <c r="AQ1355" s="17"/>
      <c r="AR1355" s="17"/>
      <c r="AS1355" s="17"/>
    </row>
    <row r="1356" spans="1:45" ht="15" customHeight="1" x14ac:dyDescent="0.15">
      <c r="A1356" s="13">
        <v>1355</v>
      </c>
      <c r="B1356" s="69" t="s">
        <v>3984</v>
      </c>
      <c r="C1356" s="67" t="s">
        <v>35</v>
      </c>
      <c r="D1356" s="67" t="s">
        <v>36</v>
      </c>
      <c r="E1356" s="67" t="s">
        <v>56</v>
      </c>
      <c r="F1356" s="67" t="s">
        <v>66</v>
      </c>
      <c r="G1356" s="67" t="s">
        <v>200</v>
      </c>
      <c r="H1356" s="67" t="s">
        <v>37</v>
      </c>
      <c r="I1356" s="67" t="s">
        <v>41</v>
      </c>
      <c r="J1356" s="67" t="s">
        <v>37</v>
      </c>
      <c r="K1356" s="67" t="s">
        <v>200</v>
      </c>
      <c r="L1356" s="67" t="s">
        <v>41</v>
      </c>
      <c r="M1356" s="67" t="s">
        <v>136</v>
      </c>
      <c r="N1356" s="67" t="s">
        <v>43</v>
      </c>
      <c r="O1356" s="67"/>
      <c r="P1356" s="17" t="s">
        <v>4760</v>
      </c>
      <c r="Q1356" s="17" t="s">
        <v>674</v>
      </c>
      <c r="R1356" s="17" t="s">
        <v>562</v>
      </c>
      <c r="S1356" s="17" t="s">
        <v>1642</v>
      </c>
      <c r="T1356" s="17" t="s">
        <v>144</v>
      </c>
      <c r="U1356" s="17" t="s">
        <v>3346</v>
      </c>
      <c r="V1356" s="17" t="s">
        <v>144</v>
      </c>
      <c r="W1356" s="17" t="s">
        <v>4159</v>
      </c>
      <c r="X1356" s="17"/>
      <c r="Y1356" s="17" t="s">
        <v>4268</v>
      </c>
      <c r="Z1356" s="17" t="s">
        <v>75</v>
      </c>
      <c r="AA1356" s="17" t="s">
        <v>54</v>
      </c>
      <c r="AB1356" s="17" t="s">
        <v>55</v>
      </c>
      <c r="AC1356" s="17" t="s">
        <v>36</v>
      </c>
      <c r="AD1356" s="17" t="s">
        <v>36</v>
      </c>
      <c r="AE1356" s="17" t="s">
        <v>4005</v>
      </c>
      <c r="AF1356" s="17"/>
      <c r="AG1356" s="17" t="s">
        <v>1241</v>
      </c>
      <c r="AH1356" s="17" t="s">
        <v>1115</v>
      </c>
      <c r="AI1356" s="17" t="s">
        <v>411</v>
      </c>
      <c r="AJ1356" s="17" t="s">
        <v>196</v>
      </c>
      <c r="AK1356" s="17" t="s">
        <v>202</v>
      </c>
      <c r="AL1356" s="17" t="s">
        <v>338</v>
      </c>
      <c r="AM1356" s="17" t="s">
        <v>411</v>
      </c>
      <c r="AN1356" s="17" t="s">
        <v>505</v>
      </c>
      <c r="AO1356" s="17" t="s">
        <v>1166</v>
      </c>
      <c r="AP1356" s="17" t="s">
        <v>209</v>
      </c>
      <c r="AQ1356" s="17"/>
      <c r="AR1356" s="17"/>
      <c r="AS1356" s="17"/>
    </row>
    <row r="1357" spans="1:45" ht="15" customHeight="1" x14ac:dyDescent="0.15">
      <c r="A1357" s="13">
        <v>1356</v>
      </c>
      <c r="B1357" s="69" t="s">
        <v>3996</v>
      </c>
      <c r="C1357" s="67" t="s">
        <v>35</v>
      </c>
      <c r="D1357" s="67" t="s">
        <v>56</v>
      </c>
      <c r="E1357" s="67" t="s">
        <v>56</v>
      </c>
      <c r="F1357" s="67" t="s">
        <v>66</v>
      </c>
      <c r="G1357" s="67" t="s">
        <v>39</v>
      </c>
      <c r="H1357" s="67" t="s">
        <v>41</v>
      </c>
      <c r="I1357" s="67" t="s">
        <v>41</v>
      </c>
      <c r="J1357" s="67" t="s">
        <v>120</v>
      </c>
      <c r="K1357" s="67" t="s">
        <v>42</v>
      </c>
      <c r="L1357" s="67" t="s">
        <v>41</v>
      </c>
      <c r="M1357" s="67" t="s">
        <v>43</v>
      </c>
      <c r="N1357" s="67" t="s">
        <v>38</v>
      </c>
      <c r="O1357" s="67"/>
      <c r="P1357" s="17" t="s">
        <v>1705</v>
      </c>
      <c r="Q1357" s="17" t="s">
        <v>110</v>
      </c>
      <c r="R1357" s="17" t="s">
        <v>4639</v>
      </c>
      <c r="S1357" s="17" t="s">
        <v>114</v>
      </c>
      <c r="T1357" s="17" t="s">
        <v>2278</v>
      </c>
      <c r="U1357" s="17" t="s">
        <v>202</v>
      </c>
      <c r="V1357" s="17" t="s">
        <v>2279</v>
      </c>
      <c r="W1357" s="17"/>
      <c r="X1357" s="17" t="s">
        <v>124</v>
      </c>
      <c r="Y1357" s="17" t="s">
        <v>4258</v>
      </c>
      <c r="Z1357" s="17" t="s">
        <v>75</v>
      </c>
      <c r="AA1357" s="17" t="s">
        <v>54</v>
      </c>
      <c r="AB1357" s="17" t="s">
        <v>3962</v>
      </c>
      <c r="AC1357" s="17" t="s">
        <v>36</v>
      </c>
      <c r="AD1357" s="17" t="s">
        <v>36</v>
      </c>
      <c r="AE1357" s="17" t="s">
        <v>4003</v>
      </c>
      <c r="AF1357" s="17"/>
      <c r="AG1357" s="17" t="s">
        <v>2150</v>
      </c>
      <c r="AH1357" s="17" t="s">
        <v>497</v>
      </c>
      <c r="AI1357" s="17" t="s">
        <v>694</v>
      </c>
      <c r="AJ1357" s="17" t="s">
        <v>3301</v>
      </c>
      <c r="AK1357" s="17" t="s">
        <v>205</v>
      </c>
      <c r="AL1357" s="17" t="s">
        <v>94</v>
      </c>
      <c r="AM1357" s="17" t="s">
        <v>365</v>
      </c>
      <c r="AN1357" s="17" t="s">
        <v>899</v>
      </c>
      <c r="AO1357" s="17" t="s">
        <v>2281</v>
      </c>
      <c r="AP1357" s="17" t="s">
        <v>209</v>
      </c>
      <c r="AQ1357" s="17"/>
      <c r="AR1357" s="17"/>
      <c r="AS1357" s="17"/>
    </row>
    <row r="1358" spans="1:45" ht="15" customHeight="1" x14ac:dyDescent="0.15">
      <c r="A1358" s="13">
        <v>1357</v>
      </c>
      <c r="B1358" s="69" t="s">
        <v>4839</v>
      </c>
      <c r="C1358" s="67" t="s">
        <v>35</v>
      </c>
      <c r="D1358" s="67" t="s">
        <v>36</v>
      </c>
      <c r="E1358" s="67" t="s">
        <v>56</v>
      </c>
      <c r="F1358" s="67" t="s">
        <v>36</v>
      </c>
      <c r="G1358" s="67" t="s">
        <v>37</v>
      </c>
      <c r="H1358" s="67" t="s">
        <v>39</v>
      </c>
      <c r="I1358" s="67" t="s">
        <v>44</v>
      </c>
      <c r="J1358" s="67" t="s">
        <v>88</v>
      </c>
      <c r="K1358" s="67" t="s">
        <v>41</v>
      </c>
      <c r="L1358" s="67" t="s">
        <v>120</v>
      </c>
      <c r="M1358" s="67" t="s">
        <v>39</v>
      </c>
      <c r="N1358" s="67" t="s">
        <v>42</v>
      </c>
      <c r="O1358" s="67">
        <v>0</v>
      </c>
      <c r="P1358" s="17" t="s">
        <v>4840</v>
      </c>
      <c r="Q1358" s="17" t="s">
        <v>307</v>
      </c>
      <c r="R1358" s="17" t="s">
        <v>1512</v>
      </c>
      <c r="S1358" s="17" t="s">
        <v>144</v>
      </c>
      <c r="T1358" s="17" t="s">
        <v>586</v>
      </c>
      <c r="U1358" s="17" t="s">
        <v>3969</v>
      </c>
      <c r="V1358" s="17" t="s">
        <v>4841</v>
      </c>
      <c r="W1358" s="17">
        <v>0</v>
      </c>
      <c r="X1358" s="17" t="s">
        <v>4842</v>
      </c>
      <c r="Y1358" s="17" t="s">
        <v>4327</v>
      </c>
      <c r="Z1358" s="17" t="s">
        <v>75</v>
      </c>
      <c r="AA1358" s="17" t="s">
        <v>76</v>
      </c>
      <c r="AB1358" s="17" t="s">
        <v>55</v>
      </c>
      <c r="AC1358" s="17" t="s">
        <v>36</v>
      </c>
      <c r="AD1358" s="17" t="s">
        <v>36</v>
      </c>
      <c r="AE1358" s="17"/>
      <c r="AF1358" s="17"/>
      <c r="AG1358" s="17" t="s">
        <v>411</v>
      </c>
      <c r="AH1358" s="17" t="s">
        <v>196</v>
      </c>
      <c r="AI1358" s="17" t="s">
        <v>376</v>
      </c>
      <c r="AJ1358" s="17" t="s">
        <v>690</v>
      </c>
      <c r="AK1358" s="17" t="s">
        <v>193</v>
      </c>
      <c r="AL1358" s="17" t="s">
        <v>4843</v>
      </c>
      <c r="AM1358" s="17" t="s">
        <v>194</v>
      </c>
      <c r="AN1358" s="17" t="s">
        <v>591</v>
      </c>
      <c r="AO1358" s="17" t="s">
        <v>560</v>
      </c>
      <c r="AP1358" s="17"/>
      <c r="AQ1358" s="17"/>
      <c r="AR1358" s="17"/>
      <c r="AS1358" s="17"/>
    </row>
    <row r="1359" spans="1:45" ht="15" customHeight="1" x14ac:dyDescent="0.15">
      <c r="A1359" s="13">
        <v>1358</v>
      </c>
      <c r="B1359" s="69" t="s">
        <v>3687</v>
      </c>
      <c r="C1359" s="67" t="s">
        <v>35</v>
      </c>
      <c r="D1359" s="67" t="s">
        <v>36</v>
      </c>
      <c r="E1359" s="67" t="s">
        <v>36</v>
      </c>
      <c r="F1359" s="67" t="s">
        <v>36</v>
      </c>
      <c r="G1359" s="67" t="s">
        <v>37</v>
      </c>
      <c r="H1359" s="67" t="s">
        <v>200</v>
      </c>
      <c r="I1359" s="67" t="s">
        <v>120</v>
      </c>
      <c r="J1359" s="67" t="s">
        <v>39</v>
      </c>
      <c r="K1359" s="67" t="s">
        <v>88</v>
      </c>
      <c r="L1359" s="67" t="s">
        <v>42</v>
      </c>
      <c r="M1359" s="67" t="s">
        <v>200</v>
      </c>
      <c r="N1359" s="67" t="s">
        <v>136</v>
      </c>
      <c r="O1359" s="67" t="s">
        <v>45</v>
      </c>
      <c r="P1359" s="17" t="s">
        <v>57</v>
      </c>
      <c r="Q1359" s="17" t="s">
        <v>144</v>
      </c>
      <c r="R1359" s="17" t="s">
        <v>145</v>
      </c>
      <c r="S1359" s="17" t="s">
        <v>411</v>
      </c>
      <c r="T1359" s="17" t="s">
        <v>689</v>
      </c>
      <c r="U1359" s="17" t="s">
        <v>690</v>
      </c>
      <c r="V1359" s="17" t="s">
        <v>376</v>
      </c>
      <c r="W1359" s="17" t="s">
        <v>4160</v>
      </c>
      <c r="X1359" s="17" t="s">
        <v>3688</v>
      </c>
      <c r="Y1359" s="17" t="s">
        <v>4246</v>
      </c>
      <c r="Z1359" s="17" t="s">
        <v>191</v>
      </c>
      <c r="AA1359" s="17" t="s">
        <v>76</v>
      </c>
      <c r="AB1359" s="17" t="s">
        <v>55</v>
      </c>
      <c r="AC1359" s="17" t="s">
        <v>56</v>
      </c>
      <c r="AD1359" s="17" t="s">
        <v>66</v>
      </c>
      <c r="AE1359" s="17" t="s">
        <v>4053</v>
      </c>
      <c r="AF1359" s="17"/>
      <c r="AG1359" s="17" t="s">
        <v>131</v>
      </c>
      <c r="AH1359" s="17" t="s">
        <v>1266</v>
      </c>
      <c r="AI1359" s="17" t="s">
        <v>949</v>
      </c>
      <c r="AJ1359" s="17" t="s">
        <v>240</v>
      </c>
      <c r="AK1359" s="17" t="s">
        <v>279</v>
      </c>
      <c r="AL1359" s="17" t="s">
        <v>949</v>
      </c>
      <c r="AM1359" s="17" t="s">
        <v>832</v>
      </c>
      <c r="AN1359" s="17" t="s">
        <v>3689</v>
      </c>
      <c r="AO1359" s="17" t="s">
        <v>64</v>
      </c>
      <c r="AP1359" s="17" t="s">
        <v>2362</v>
      </c>
      <c r="AQ1359" s="17"/>
      <c r="AR1359" s="17"/>
      <c r="AS1359" s="17"/>
    </row>
    <row r="1360" spans="1:45" ht="15" customHeight="1" x14ac:dyDescent="0.15">
      <c r="A1360" s="13">
        <v>1359</v>
      </c>
      <c r="B1360" s="69" t="s">
        <v>1097</v>
      </c>
      <c r="C1360" s="67" t="s">
        <v>35</v>
      </c>
      <c r="D1360" s="67" t="s">
        <v>36</v>
      </c>
      <c r="E1360" s="67" t="s">
        <v>56</v>
      </c>
      <c r="F1360" s="67" t="s">
        <v>36</v>
      </c>
      <c r="G1360" s="67" t="s">
        <v>67</v>
      </c>
      <c r="H1360" s="67" t="s">
        <v>68</v>
      </c>
      <c r="I1360" s="67" t="s">
        <v>44</v>
      </c>
      <c r="J1360" s="67" t="s">
        <v>42</v>
      </c>
      <c r="K1360" s="67" t="s">
        <v>44</v>
      </c>
      <c r="L1360" s="67" t="s">
        <v>43</v>
      </c>
      <c r="M1360" s="67" t="s">
        <v>41</v>
      </c>
      <c r="N1360" s="67" t="s">
        <v>40</v>
      </c>
      <c r="O1360" s="67" t="s">
        <v>45</v>
      </c>
      <c r="P1360" s="17" t="s">
        <v>651</v>
      </c>
      <c r="Q1360" s="17" t="s">
        <v>3022</v>
      </c>
      <c r="R1360" s="17" t="s">
        <v>4387</v>
      </c>
      <c r="S1360" s="17" t="s">
        <v>77</v>
      </c>
      <c r="T1360" s="17" t="s">
        <v>80</v>
      </c>
      <c r="U1360" s="17" t="s">
        <v>287</v>
      </c>
      <c r="V1360" s="17" t="s">
        <v>266</v>
      </c>
      <c r="W1360" s="17" t="s">
        <v>4157</v>
      </c>
      <c r="X1360" s="17" t="s">
        <v>3690</v>
      </c>
      <c r="Y1360" s="17" t="s">
        <v>4262</v>
      </c>
      <c r="Z1360" s="17" t="s">
        <v>75</v>
      </c>
      <c r="AA1360" s="17" t="s">
        <v>142</v>
      </c>
      <c r="AB1360" s="17" t="s">
        <v>3962</v>
      </c>
      <c r="AC1360" s="17" t="s">
        <v>56</v>
      </c>
      <c r="AD1360" s="17" t="s">
        <v>36</v>
      </c>
      <c r="AE1360" s="17"/>
      <c r="AF1360" s="17"/>
      <c r="AG1360" s="17" t="s">
        <v>95</v>
      </c>
      <c r="AH1360" s="17" t="s">
        <v>189</v>
      </c>
      <c r="AI1360" s="17" t="s">
        <v>171</v>
      </c>
      <c r="AJ1360" s="17" t="s">
        <v>168</v>
      </c>
      <c r="AK1360" s="17" t="s">
        <v>193</v>
      </c>
      <c r="AL1360" s="17" t="s">
        <v>644</v>
      </c>
      <c r="AM1360" s="17" t="s">
        <v>270</v>
      </c>
      <c r="AN1360" s="17" t="s">
        <v>79</v>
      </c>
      <c r="AO1360" s="17" t="s">
        <v>85</v>
      </c>
      <c r="AP1360" s="17" t="s">
        <v>295</v>
      </c>
      <c r="AQ1360" s="17"/>
      <c r="AR1360" s="17"/>
      <c r="AS1360" s="17"/>
    </row>
    <row r="1361" spans="1:45" ht="15" customHeight="1" x14ac:dyDescent="0.15">
      <c r="A1361" s="13">
        <v>1360</v>
      </c>
      <c r="B1361" s="69" t="s">
        <v>5377</v>
      </c>
      <c r="C1361" s="67" t="s">
        <v>35</v>
      </c>
      <c r="D1361" s="67" t="s">
        <v>36</v>
      </c>
      <c r="E1361" s="67" t="s">
        <v>56</v>
      </c>
      <c r="F1361" s="67" t="s">
        <v>36</v>
      </c>
      <c r="G1361" s="67" t="s">
        <v>67</v>
      </c>
      <c r="H1361" s="67" t="s">
        <v>68</v>
      </c>
      <c r="I1361" s="67" t="s">
        <v>44</v>
      </c>
      <c r="J1361" s="67" t="s">
        <v>42</v>
      </c>
      <c r="K1361" s="67" t="s">
        <v>44</v>
      </c>
      <c r="L1361" s="67" t="s">
        <v>43</v>
      </c>
      <c r="M1361" s="67" t="s">
        <v>41</v>
      </c>
      <c r="N1361" s="67" t="s">
        <v>40</v>
      </c>
      <c r="O1361" s="67" t="s">
        <v>45</v>
      </c>
      <c r="P1361" s="17" t="s">
        <v>651</v>
      </c>
      <c r="Q1361" s="17" t="s">
        <v>3022</v>
      </c>
      <c r="R1361" s="17" t="s">
        <v>4387</v>
      </c>
      <c r="S1361" s="17" t="s">
        <v>77</v>
      </c>
      <c r="T1361" s="17" t="s">
        <v>80</v>
      </c>
      <c r="U1361" s="17" t="s">
        <v>287</v>
      </c>
      <c r="V1361" s="17" t="s">
        <v>266</v>
      </c>
      <c r="W1361" s="17" t="s">
        <v>4157</v>
      </c>
      <c r="X1361" s="17" t="s">
        <v>5378</v>
      </c>
      <c r="Y1361" s="17" t="s">
        <v>4262</v>
      </c>
      <c r="Z1361" s="17" t="s">
        <v>75</v>
      </c>
      <c r="AA1361" s="17" t="s">
        <v>142</v>
      </c>
      <c r="AB1361" s="17" t="s">
        <v>3962</v>
      </c>
      <c r="AC1361" s="17" t="s">
        <v>56</v>
      </c>
      <c r="AD1361" s="17" t="s">
        <v>36</v>
      </c>
      <c r="AE1361" s="17"/>
      <c r="AF1361" s="17"/>
      <c r="AG1361" s="17" t="s">
        <v>95</v>
      </c>
      <c r="AH1361" s="17" t="s">
        <v>189</v>
      </c>
      <c r="AI1361" s="17" t="s">
        <v>171</v>
      </c>
      <c r="AJ1361" s="17" t="s">
        <v>168</v>
      </c>
      <c r="AK1361" s="17" t="s">
        <v>193</v>
      </c>
      <c r="AL1361" s="17" t="s">
        <v>644</v>
      </c>
      <c r="AM1361" s="17" t="s">
        <v>270</v>
      </c>
      <c r="AN1361" s="17" t="s">
        <v>79</v>
      </c>
      <c r="AO1361" s="17" t="s">
        <v>85</v>
      </c>
      <c r="AP1361" s="17" t="s">
        <v>295</v>
      </c>
      <c r="AQ1361" s="17"/>
      <c r="AR1361" s="17"/>
      <c r="AS1361" s="17"/>
    </row>
    <row r="1362" spans="1:45" ht="15" customHeight="1" x14ac:dyDescent="0.15">
      <c r="A1362" s="13">
        <v>1361</v>
      </c>
      <c r="B1362" s="69" t="s">
        <v>3801</v>
      </c>
      <c r="C1362" s="67" t="s">
        <v>35</v>
      </c>
      <c r="D1362" s="67" t="s">
        <v>36</v>
      </c>
      <c r="E1362" s="67" t="s">
        <v>36</v>
      </c>
      <c r="F1362" s="67" t="s">
        <v>36</v>
      </c>
      <c r="G1362" s="67" t="s">
        <v>87</v>
      </c>
      <c r="H1362" s="67" t="s">
        <v>43</v>
      </c>
      <c r="I1362" s="67" t="s">
        <v>39</v>
      </c>
      <c r="J1362" s="67" t="s">
        <v>120</v>
      </c>
      <c r="K1362" s="67" t="s">
        <v>43</v>
      </c>
      <c r="L1362" s="67" t="s">
        <v>41</v>
      </c>
      <c r="M1362" s="67" t="s">
        <v>43</v>
      </c>
      <c r="N1362" s="67" t="s">
        <v>136</v>
      </c>
      <c r="O1362" s="67"/>
      <c r="P1362" s="17" t="s">
        <v>157</v>
      </c>
      <c r="Q1362" s="17" t="s">
        <v>496</v>
      </c>
      <c r="R1362" s="17" t="s">
        <v>712</v>
      </c>
      <c r="S1362" s="17" t="s">
        <v>112</v>
      </c>
      <c r="T1362" s="17" t="s">
        <v>3251</v>
      </c>
      <c r="U1362" s="17" t="s">
        <v>362</v>
      </c>
      <c r="V1362" s="17" t="s">
        <v>131</v>
      </c>
      <c r="W1362" s="17"/>
      <c r="X1362" s="17"/>
      <c r="Y1362" s="17" t="s">
        <v>4230</v>
      </c>
      <c r="Z1362" s="17" t="s">
        <v>96</v>
      </c>
      <c r="AA1362" s="17" t="s">
        <v>142</v>
      </c>
      <c r="AB1362" s="17" t="s">
        <v>126</v>
      </c>
      <c r="AC1362" s="17" t="s">
        <v>56</v>
      </c>
      <c r="AD1362" s="17" t="s">
        <v>56</v>
      </c>
      <c r="AE1362" s="17" t="s">
        <v>4058</v>
      </c>
      <c r="AF1362" s="17"/>
      <c r="AG1362" s="17" t="s">
        <v>279</v>
      </c>
      <c r="AH1362" s="17" t="s">
        <v>736</v>
      </c>
      <c r="AI1362" s="17" t="s">
        <v>361</v>
      </c>
      <c r="AJ1362" s="17" t="s">
        <v>4657</v>
      </c>
      <c r="AK1362" s="17" t="s">
        <v>832</v>
      </c>
      <c r="AL1362" s="17" t="s">
        <v>101</v>
      </c>
      <c r="AM1362" s="17" t="s">
        <v>363</v>
      </c>
      <c r="AN1362" s="17" t="s">
        <v>3802</v>
      </c>
      <c r="AO1362" s="17" t="s">
        <v>1104</v>
      </c>
      <c r="AP1362" s="17" t="s">
        <v>1170</v>
      </c>
      <c r="AQ1362" s="17"/>
      <c r="AR1362" s="17"/>
      <c r="AS1362" s="17"/>
    </row>
    <row r="1363" spans="1:45" ht="15" customHeight="1" x14ac:dyDescent="0.15">
      <c r="A1363" s="13">
        <v>1362</v>
      </c>
      <c r="B1363" s="69" t="s">
        <v>5259</v>
      </c>
      <c r="C1363" s="67" t="s">
        <v>35</v>
      </c>
      <c r="D1363" s="67" t="s">
        <v>36</v>
      </c>
      <c r="E1363" s="67" t="s">
        <v>36</v>
      </c>
      <c r="F1363" s="67" t="s">
        <v>36</v>
      </c>
      <c r="G1363" s="67" t="s">
        <v>87</v>
      </c>
      <c r="H1363" s="67" t="s">
        <v>43</v>
      </c>
      <c r="I1363" s="67" t="s">
        <v>39</v>
      </c>
      <c r="J1363" s="67" t="s">
        <v>120</v>
      </c>
      <c r="K1363" s="67" t="s">
        <v>43</v>
      </c>
      <c r="L1363" s="67" t="s">
        <v>41</v>
      </c>
      <c r="M1363" s="67" t="s">
        <v>43</v>
      </c>
      <c r="N1363" s="67" t="s">
        <v>136</v>
      </c>
      <c r="O1363" s="67"/>
      <c r="P1363" s="17" t="s">
        <v>157</v>
      </c>
      <c r="Q1363" s="17" t="s">
        <v>496</v>
      </c>
      <c r="R1363" s="17" t="s">
        <v>712</v>
      </c>
      <c r="S1363" s="17" t="s">
        <v>112</v>
      </c>
      <c r="T1363" s="17" t="s">
        <v>3251</v>
      </c>
      <c r="U1363" s="17" t="s">
        <v>362</v>
      </c>
      <c r="V1363" s="17" t="s">
        <v>131</v>
      </c>
      <c r="W1363" s="17"/>
      <c r="X1363" s="17"/>
      <c r="Y1363" s="17" t="s">
        <v>4230</v>
      </c>
      <c r="Z1363" s="17" t="s">
        <v>96</v>
      </c>
      <c r="AA1363" s="17" t="s">
        <v>142</v>
      </c>
      <c r="AB1363" s="17" t="s">
        <v>126</v>
      </c>
      <c r="AC1363" s="17" t="s">
        <v>56</v>
      </c>
      <c r="AD1363" s="17" t="s">
        <v>56</v>
      </c>
      <c r="AE1363" s="17" t="s">
        <v>4058</v>
      </c>
      <c r="AF1363" s="17"/>
      <c r="AG1363" s="17" t="s">
        <v>279</v>
      </c>
      <c r="AH1363" s="17" t="s">
        <v>736</v>
      </c>
      <c r="AI1363" s="17" t="s">
        <v>361</v>
      </c>
      <c r="AJ1363" s="17" t="s">
        <v>4657</v>
      </c>
      <c r="AK1363" s="17" t="s">
        <v>832</v>
      </c>
      <c r="AL1363" s="17" t="s">
        <v>101</v>
      </c>
      <c r="AM1363" s="17" t="s">
        <v>363</v>
      </c>
      <c r="AN1363" s="17" t="s">
        <v>3802</v>
      </c>
      <c r="AO1363" s="17" t="s">
        <v>1104</v>
      </c>
      <c r="AP1363" s="17" t="s">
        <v>1170</v>
      </c>
      <c r="AQ1363" s="17"/>
      <c r="AR1363" s="17"/>
      <c r="AS1363" s="17"/>
    </row>
    <row r="1364" spans="1:45" ht="15" customHeight="1" x14ac:dyDescent="0.15">
      <c r="A1364" s="13">
        <v>1363</v>
      </c>
      <c r="B1364" s="69" t="s">
        <v>3854</v>
      </c>
      <c r="C1364" s="67" t="s">
        <v>35</v>
      </c>
      <c r="D1364" s="67" t="s">
        <v>56</v>
      </c>
      <c r="E1364" s="67" t="s">
        <v>56</v>
      </c>
      <c r="F1364" s="67" t="s">
        <v>56</v>
      </c>
      <c r="G1364" s="67" t="s">
        <v>120</v>
      </c>
      <c r="H1364" s="67" t="s">
        <v>43</v>
      </c>
      <c r="I1364" s="67" t="s">
        <v>120</v>
      </c>
      <c r="J1364" s="67" t="s">
        <v>38</v>
      </c>
      <c r="K1364" s="67" t="s">
        <v>43</v>
      </c>
      <c r="L1364" s="67" t="s">
        <v>88</v>
      </c>
      <c r="M1364" s="67" t="s">
        <v>38</v>
      </c>
      <c r="N1364" s="67" t="s">
        <v>120</v>
      </c>
      <c r="O1364" s="67"/>
      <c r="P1364" s="17" t="s">
        <v>868</v>
      </c>
      <c r="Q1364" s="17" t="s">
        <v>781</v>
      </c>
      <c r="R1364" s="17" t="s">
        <v>3137</v>
      </c>
      <c r="S1364" s="17" t="s">
        <v>131</v>
      </c>
      <c r="T1364" s="17" t="s">
        <v>646</v>
      </c>
      <c r="U1364" s="17" t="s">
        <v>617</v>
      </c>
      <c r="V1364" s="17" t="s">
        <v>415</v>
      </c>
      <c r="W1364" s="17" t="s">
        <v>4159</v>
      </c>
      <c r="X1364" s="17"/>
      <c r="Y1364" s="17" t="s">
        <v>4254</v>
      </c>
      <c r="Z1364" s="17" t="s">
        <v>96</v>
      </c>
      <c r="AA1364" s="17" t="s">
        <v>54</v>
      </c>
      <c r="AB1364" s="17" t="s">
        <v>3962</v>
      </c>
      <c r="AC1364" s="17" t="s">
        <v>36</v>
      </c>
      <c r="AD1364" s="17" t="s">
        <v>36</v>
      </c>
      <c r="AE1364" s="17" t="s">
        <v>4005</v>
      </c>
      <c r="AF1364" s="17"/>
      <c r="AG1364" s="17" t="s">
        <v>363</v>
      </c>
      <c r="AH1364" s="17" t="s">
        <v>280</v>
      </c>
      <c r="AI1364" s="17" t="s">
        <v>361</v>
      </c>
      <c r="AJ1364" s="17" t="s">
        <v>871</v>
      </c>
      <c r="AK1364" s="17" t="s">
        <v>363</v>
      </c>
      <c r="AL1364" s="17" t="s">
        <v>260</v>
      </c>
      <c r="AM1364" s="17" t="s">
        <v>260</v>
      </c>
      <c r="AN1364" s="17" t="s">
        <v>363</v>
      </c>
      <c r="AO1364" s="17" t="s">
        <v>872</v>
      </c>
      <c r="AP1364" s="17" t="s">
        <v>1271</v>
      </c>
      <c r="AQ1364" s="17"/>
      <c r="AR1364" s="17"/>
      <c r="AS1364" s="17"/>
    </row>
    <row r="1365" spans="1:45" ht="15" customHeight="1" x14ac:dyDescent="0.15">
      <c r="A1365" s="13">
        <v>1364</v>
      </c>
      <c r="B1365" s="69" t="s">
        <v>3339</v>
      </c>
      <c r="C1365" s="67" t="s">
        <v>35</v>
      </c>
      <c r="D1365" s="67" t="s">
        <v>36</v>
      </c>
      <c r="E1365" s="67" t="s">
        <v>56</v>
      </c>
      <c r="F1365" s="67" t="s">
        <v>56</v>
      </c>
      <c r="G1365" s="67" t="s">
        <v>40</v>
      </c>
      <c r="H1365" s="67" t="s">
        <v>43</v>
      </c>
      <c r="I1365" s="67" t="s">
        <v>44</v>
      </c>
      <c r="J1365" s="67" t="s">
        <v>38</v>
      </c>
      <c r="K1365" s="67" t="s">
        <v>67</v>
      </c>
      <c r="L1365" s="67" t="s">
        <v>200</v>
      </c>
      <c r="M1365" s="67" t="s">
        <v>41</v>
      </c>
      <c r="N1365" s="67" t="s">
        <v>120</v>
      </c>
      <c r="O1365" s="67"/>
      <c r="P1365" s="17" t="s">
        <v>1131</v>
      </c>
      <c r="Q1365" s="17" t="s">
        <v>79</v>
      </c>
      <c r="R1365" s="17" t="s">
        <v>4641</v>
      </c>
      <c r="S1365" s="17" t="s">
        <v>115</v>
      </c>
      <c r="T1365" s="17" t="s">
        <v>334</v>
      </c>
      <c r="U1365" s="17" t="s">
        <v>287</v>
      </c>
      <c r="V1365" s="17" t="s">
        <v>571</v>
      </c>
      <c r="W1365" s="17"/>
      <c r="X1365" s="17" t="s">
        <v>3691</v>
      </c>
      <c r="Y1365" s="17" t="s">
        <v>4248</v>
      </c>
      <c r="Z1365" s="17" t="s">
        <v>191</v>
      </c>
      <c r="AA1365" s="17" t="s">
        <v>54</v>
      </c>
      <c r="AB1365" s="17" t="s">
        <v>126</v>
      </c>
      <c r="AC1365" s="17" t="s">
        <v>36</v>
      </c>
      <c r="AD1365" s="17" t="s">
        <v>36</v>
      </c>
      <c r="AE1365" s="17" t="s">
        <v>4014</v>
      </c>
      <c r="AF1365" s="17"/>
      <c r="AG1365" s="17" t="s">
        <v>131</v>
      </c>
      <c r="AH1365" s="17" t="s">
        <v>95</v>
      </c>
      <c r="AI1365" s="17" t="s">
        <v>527</v>
      </c>
      <c r="AJ1365" s="17" t="s">
        <v>431</v>
      </c>
      <c r="AK1365" s="17" t="s">
        <v>193</v>
      </c>
      <c r="AL1365" s="17" t="s">
        <v>196</v>
      </c>
      <c r="AM1365" s="17" t="s">
        <v>572</v>
      </c>
      <c r="AN1365" s="17" t="s">
        <v>898</v>
      </c>
      <c r="AO1365" s="17" t="s">
        <v>161</v>
      </c>
      <c r="AP1365" s="17" t="s">
        <v>295</v>
      </c>
      <c r="AQ1365" s="17"/>
      <c r="AR1365" s="17"/>
      <c r="AS1365" s="17"/>
    </row>
    <row r="1366" spans="1:45" ht="15" customHeight="1" x14ac:dyDescent="0.15">
      <c r="A1366" s="13">
        <v>1365</v>
      </c>
      <c r="B1366" s="69" t="s">
        <v>3215</v>
      </c>
      <c r="C1366" s="67" t="s">
        <v>35</v>
      </c>
      <c r="D1366" s="67" t="s">
        <v>36</v>
      </c>
      <c r="E1366" s="67" t="s">
        <v>56</v>
      </c>
      <c r="F1366" s="67" t="s">
        <v>36</v>
      </c>
      <c r="G1366" s="67" t="s">
        <v>120</v>
      </c>
      <c r="H1366" s="67" t="s">
        <v>41</v>
      </c>
      <c r="I1366" s="67" t="s">
        <v>44</v>
      </c>
      <c r="J1366" s="67" t="s">
        <v>38</v>
      </c>
      <c r="K1366" s="67" t="s">
        <v>43</v>
      </c>
      <c r="L1366" s="67" t="s">
        <v>87</v>
      </c>
      <c r="M1366" s="67" t="s">
        <v>88</v>
      </c>
      <c r="N1366" s="67" t="s">
        <v>87</v>
      </c>
      <c r="O1366" s="67" t="s">
        <v>45</v>
      </c>
      <c r="P1366" s="17" t="s">
        <v>3761</v>
      </c>
      <c r="Q1366" s="17" t="s">
        <v>916</v>
      </c>
      <c r="R1366" s="17" t="s">
        <v>291</v>
      </c>
      <c r="S1366" s="17" t="s">
        <v>972</v>
      </c>
      <c r="T1366" s="17" t="s">
        <v>558</v>
      </c>
      <c r="U1366" s="17" t="s">
        <v>193</v>
      </c>
      <c r="V1366" s="17" t="s">
        <v>410</v>
      </c>
      <c r="W1366" s="17"/>
      <c r="X1366" s="17" t="s">
        <v>3692</v>
      </c>
      <c r="Y1366" s="17" t="s">
        <v>4330</v>
      </c>
      <c r="Z1366" s="17" t="s">
        <v>75</v>
      </c>
      <c r="AA1366" s="17" t="s">
        <v>76</v>
      </c>
      <c r="AB1366" s="17" t="s">
        <v>126</v>
      </c>
      <c r="AC1366" s="17" t="s">
        <v>56</v>
      </c>
      <c r="AD1366" s="17" t="s">
        <v>36</v>
      </c>
      <c r="AE1366" s="17" t="s">
        <v>4089</v>
      </c>
      <c r="AF1366" s="17"/>
      <c r="AG1366" s="17" t="s">
        <v>500</v>
      </c>
      <c r="AH1366" s="17" t="s">
        <v>988</v>
      </c>
      <c r="AI1366" s="17" t="s">
        <v>478</v>
      </c>
      <c r="AJ1366" s="17" t="s">
        <v>557</v>
      </c>
      <c r="AK1366" s="17" t="s">
        <v>131</v>
      </c>
      <c r="AL1366" s="17" t="s">
        <v>583</v>
      </c>
      <c r="AM1366" s="17" t="s">
        <v>415</v>
      </c>
      <c r="AN1366" s="17" t="s">
        <v>496</v>
      </c>
      <c r="AO1366" s="17" t="s">
        <v>975</v>
      </c>
      <c r="AP1366" s="17" t="s">
        <v>1633</v>
      </c>
      <c r="AQ1366" s="17"/>
      <c r="AR1366" s="17"/>
      <c r="AS1366" s="17"/>
    </row>
    <row r="1367" spans="1:45" ht="15" customHeight="1" x14ac:dyDescent="0.15">
      <c r="A1367" s="13">
        <v>1366</v>
      </c>
      <c r="B1367" s="69" t="s">
        <v>1098</v>
      </c>
      <c r="C1367" s="67" t="s">
        <v>35</v>
      </c>
      <c r="D1367" s="67" t="s">
        <v>36</v>
      </c>
      <c r="E1367" s="67" t="s">
        <v>56</v>
      </c>
      <c r="F1367" s="67" t="s">
        <v>56</v>
      </c>
      <c r="G1367" s="67" t="s">
        <v>40</v>
      </c>
      <c r="H1367" s="67" t="s">
        <v>41</v>
      </c>
      <c r="I1367" s="67" t="s">
        <v>44</v>
      </c>
      <c r="J1367" s="67" t="s">
        <v>40</v>
      </c>
      <c r="K1367" s="67" t="s">
        <v>42</v>
      </c>
      <c r="L1367" s="67" t="s">
        <v>68</v>
      </c>
      <c r="M1367" s="67" t="s">
        <v>41</v>
      </c>
      <c r="N1367" s="67" t="s">
        <v>42</v>
      </c>
      <c r="O1367" s="67"/>
      <c r="P1367" s="17" t="s">
        <v>351</v>
      </c>
      <c r="Q1367" s="17" t="s">
        <v>72</v>
      </c>
      <c r="R1367" s="17" t="s">
        <v>82</v>
      </c>
      <c r="S1367" s="17" t="s">
        <v>79</v>
      </c>
      <c r="T1367" s="17" t="s">
        <v>3200</v>
      </c>
      <c r="U1367" s="17" t="s">
        <v>148</v>
      </c>
      <c r="V1367" s="17" t="s">
        <v>79</v>
      </c>
      <c r="W1367" s="17"/>
      <c r="X1367" s="17"/>
      <c r="Y1367" s="17" t="s">
        <v>4242</v>
      </c>
      <c r="Z1367" s="17" t="s">
        <v>53</v>
      </c>
      <c r="AA1367" s="17" t="s">
        <v>54</v>
      </c>
      <c r="AB1367" s="17" t="s">
        <v>126</v>
      </c>
      <c r="AC1367" s="17" t="s">
        <v>36</v>
      </c>
      <c r="AD1367" s="17" t="s">
        <v>36</v>
      </c>
      <c r="AE1367" s="17"/>
      <c r="AF1367" s="17"/>
      <c r="AG1367" s="17" t="s">
        <v>115</v>
      </c>
      <c r="AH1367" s="17" t="s">
        <v>154</v>
      </c>
      <c r="AI1367" s="17" t="s">
        <v>202</v>
      </c>
      <c r="AJ1367" s="17" t="s">
        <v>80</v>
      </c>
      <c r="AK1367" s="17" t="s">
        <v>193</v>
      </c>
      <c r="AL1367" s="17" t="s">
        <v>196</v>
      </c>
      <c r="AM1367" s="17" t="s">
        <v>115</v>
      </c>
      <c r="AN1367" s="17" t="s">
        <v>259</v>
      </c>
      <c r="AO1367" s="17" t="s">
        <v>161</v>
      </c>
      <c r="AP1367" s="17" t="s">
        <v>349</v>
      </c>
      <c r="AQ1367" s="17"/>
      <c r="AR1367" s="17"/>
      <c r="AS1367" s="17"/>
    </row>
    <row r="1368" spans="1:45" ht="15" customHeight="1" x14ac:dyDescent="0.15">
      <c r="A1368" s="13">
        <v>1367</v>
      </c>
      <c r="B1368" s="69" t="s">
        <v>1099</v>
      </c>
      <c r="C1368" s="67" t="s">
        <v>35</v>
      </c>
      <c r="D1368" s="67" t="s">
        <v>36</v>
      </c>
      <c r="E1368" s="67" t="s">
        <v>36</v>
      </c>
      <c r="F1368" s="67" t="s">
        <v>36</v>
      </c>
      <c r="G1368" s="67" t="s">
        <v>87</v>
      </c>
      <c r="H1368" s="67" t="s">
        <v>38</v>
      </c>
      <c r="I1368" s="67" t="s">
        <v>39</v>
      </c>
      <c r="J1368" s="67" t="s">
        <v>42</v>
      </c>
      <c r="K1368" s="67" t="s">
        <v>38</v>
      </c>
      <c r="L1368" s="67" t="s">
        <v>41</v>
      </c>
      <c r="M1368" s="67" t="s">
        <v>87</v>
      </c>
      <c r="N1368" s="67" t="s">
        <v>38</v>
      </c>
      <c r="O1368" s="67"/>
      <c r="P1368" s="17" t="s">
        <v>1100</v>
      </c>
      <c r="Q1368" s="17" t="s">
        <v>1101</v>
      </c>
      <c r="R1368" s="17" t="s">
        <v>141</v>
      </c>
      <c r="S1368" s="17" t="s">
        <v>3775</v>
      </c>
      <c r="T1368" s="17" t="s">
        <v>1102</v>
      </c>
      <c r="U1368" s="17" t="s">
        <v>3316</v>
      </c>
      <c r="V1368" s="17" t="s">
        <v>991</v>
      </c>
      <c r="W1368" s="17" t="s">
        <v>4158</v>
      </c>
      <c r="X1368" s="17" t="s">
        <v>3693</v>
      </c>
      <c r="Y1368" s="17" t="s">
        <v>4234</v>
      </c>
      <c r="Z1368" s="17" t="s">
        <v>53</v>
      </c>
      <c r="AA1368" s="17" t="s">
        <v>142</v>
      </c>
      <c r="AB1368" s="17" t="s">
        <v>3962</v>
      </c>
      <c r="AC1368" s="17" t="s">
        <v>56</v>
      </c>
      <c r="AD1368" s="17" t="s">
        <v>56</v>
      </c>
      <c r="AE1368" s="17"/>
      <c r="AF1368" s="17"/>
      <c r="AG1368" s="17" t="s">
        <v>157</v>
      </c>
      <c r="AH1368" s="17" t="s">
        <v>600</v>
      </c>
      <c r="AI1368" s="17" t="s">
        <v>615</v>
      </c>
      <c r="AJ1368" s="17" t="s">
        <v>1103</v>
      </c>
      <c r="AK1368" s="17" t="s">
        <v>712</v>
      </c>
      <c r="AL1368" s="17" t="s">
        <v>397</v>
      </c>
      <c r="AM1368" s="17" t="s">
        <v>266</v>
      </c>
      <c r="AN1368" s="17" t="s">
        <v>613</v>
      </c>
      <c r="AO1368" s="17" t="s">
        <v>1104</v>
      </c>
      <c r="AP1368" s="17" t="s">
        <v>1170</v>
      </c>
      <c r="AQ1368" s="17"/>
      <c r="AR1368" s="17"/>
      <c r="AS1368" s="17"/>
    </row>
    <row r="1369" spans="1:45" ht="15" customHeight="1" x14ac:dyDescent="0.15">
      <c r="A1369" s="13">
        <v>1368</v>
      </c>
      <c r="B1369" s="69" t="s">
        <v>1105</v>
      </c>
      <c r="C1369" s="67" t="s">
        <v>35</v>
      </c>
      <c r="D1369" s="67" t="s">
        <v>36</v>
      </c>
      <c r="E1369" s="67" t="s">
        <v>56</v>
      </c>
      <c r="F1369" s="67" t="s">
        <v>36</v>
      </c>
      <c r="G1369" s="67" t="s">
        <v>43</v>
      </c>
      <c r="H1369" s="67" t="s">
        <v>44</v>
      </c>
      <c r="I1369" s="67" t="s">
        <v>67</v>
      </c>
      <c r="J1369" s="67" t="s">
        <v>44</v>
      </c>
      <c r="K1369" s="67" t="s">
        <v>44</v>
      </c>
      <c r="L1369" s="67" t="s">
        <v>40</v>
      </c>
      <c r="M1369" s="67" t="s">
        <v>40</v>
      </c>
      <c r="N1369" s="67" t="s">
        <v>88</v>
      </c>
      <c r="O1369" s="67"/>
      <c r="P1369" s="17" t="s">
        <v>1106</v>
      </c>
      <c r="Q1369" s="17" t="s">
        <v>824</v>
      </c>
      <c r="R1369" s="17" t="s">
        <v>379</v>
      </c>
      <c r="S1369" s="17" t="s">
        <v>825</v>
      </c>
      <c r="T1369" s="17" t="s">
        <v>284</v>
      </c>
      <c r="U1369" s="17" t="s">
        <v>3022</v>
      </c>
      <c r="V1369" s="17" t="s">
        <v>3345</v>
      </c>
      <c r="W1369" s="17" t="s">
        <v>4158</v>
      </c>
      <c r="X1369" s="17" t="s">
        <v>3694</v>
      </c>
      <c r="Y1369" s="17" t="s">
        <v>4269</v>
      </c>
      <c r="Z1369" s="17" t="s">
        <v>96</v>
      </c>
      <c r="AA1369" s="17" t="s">
        <v>76</v>
      </c>
      <c r="AB1369" s="17" t="s">
        <v>3962</v>
      </c>
      <c r="AC1369" s="17" t="s">
        <v>56</v>
      </c>
      <c r="AD1369" s="17" t="s">
        <v>36</v>
      </c>
      <c r="AE1369" s="17"/>
      <c r="AF1369" s="17"/>
      <c r="AG1369" s="17" t="s">
        <v>4390</v>
      </c>
      <c r="AH1369" s="17" t="s">
        <v>3119</v>
      </c>
      <c r="AI1369" s="17" t="s">
        <v>4641</v>
      </c>
      <c r="AJ1369" s="17" t="s">
        <v>826</v>
      </c>
      <c r="AK1369" s="17" t="s">
        <v>77</v>
      </c>
      <c r="AL1369" s="17" t="s">
        <v>264</v>
      </c>
      <c r="AM1369" s="17" t="s">
        <v>81</v>
      </c>
      <c r="AN1369" s="17" t="s">
        <v>1107</v>
      </c>
      <c r="AO1369" s="17" t="s">
        <v>584</v>
      </c>
      <c r="AP1369" s="17" t="s">
        <v>85</v>
      </c>
      <c r="AQ1369" s="17"/>
      <c r="AR1369" s="17"/>
      <c r="AS1369" s="17"/>
    </row>
    <row r="1370" spans="1:45" ht="15" customHeight="1" x14ac:dyDescent="0.15">
      <c r="A1370" s="13">
        <v>1369</v>
      </c>
      <c r="B1370" s="69" t="s">
        <v>1108</v>
      </c>
      <c r="C1370" s="67" t="s">
        <v>35</v>
      </c>
      <c r="D1370" s="67" t="s">
        <v>56</v>
      </c>
      <c r="E1370" s="67" t="s">
        <v>36</v>
      </c>
      <c r="F1370" s="67" t="s">
        <v>56</v>
      </c>
      <c r="G1370" s="67" t="s">
        <v>67</v>
      </c>
      <c r="H1370" s="67" t="s">
        <v>40</v>
      </c>
      <c r="I1370" s="67" t="s">
        <v>44</v>
      </c>
      <c r="J1370" s="67" t="s">
        <v>67</v>
      </c>
      <c r="K1370" s="67" t="s">
        <v>40</v>
      </c>
      <c r="L1370" s="67" t="s">
        <v>38</v>
      </c>
      <c r="M1370" s="67" t="s">
        <v>37</v>
      </c>
      <c r="N1370" s="67" t="s">
        <v>44</v>
      </c>
      <c r="O1370" s="67"/>
      <c r="P1370" s="17" t="s">
        <v>951</v>
      </c>
      <c r="Q1370" s="17" t="s">
        <v>379</v>
      </c>
      <c r="R1370" s="17" t="s">
        <v>1109</v>
      </c>
      <c r="S1370" s="17" t="s">
        <v>3022</v>
      </c>
      <c r="T1370" s="17" t="s">
        <v>569</v>
      </c>
      <c r="U1370" s="17" t="s">
        <v>1110</v>
      </c>
      <c r="V1370" s="17" t="s">
        <v>214</v>
      </c>
      <c r="W1370" s="17"/>
      <c r="X1370" s="17"/>
      <c r="Y1370" s="17" t="s">
        <v>4240</v>
      </c>
      <c r="Z1370" s="17" t="s">
        <v>75</v>
      </c>
      <c r="AA1370" s="17" t="s">
        <v>54</v>
      </c>
      <c r="AB1370" s="17" t="s">
        <v>55</v>
      </c>
      <c r="AC1370" s="17" t="s">
        <v>56</v>
      </c>
      <c r="AD1370" s="17" t="s">
        <v>36</v>
      </c>
      <c r="AE1370" s="17"/>
      <c r="AF1370" s="17"/>
      <c r="AG1370" s="17" t="s">
        <v>77</v>
      </c>
      <c r="AH1370" s="17" t="s">
        <v>264</v>
      </c>
      <c r="AI1370" s="17" t="s">
        <v>570</v>
      </c>
      <c r="AJ1370" s="17" t="s">
        <v>571</v>
      </c>
      <c r="AK1370" s="17" t="s">
        <v>3172</v>
      </c>
      <c r="AL1370" s="17" t="s">
        <v>1111</v>
      </c>
      <c r="AM1370" s="17" t="s">
        <v>218</v>
      </c>
      <c r="AN1370" s="17" t="s">
        <v>1112</v>
      </c>
      <c r="AO1370" s="17" t="s">
        <v>85</v>
      </c>
      <c r="AP1370" s="17" t="s">
        <v>187</v>
      </c>
      <c r="AQ1370" s="17"/>
      <c r="AR1370" s="17"/>
      <c r="AS1370" s="17"/>
    </row>
    <row r="1371" spans="1:45" ht="15" customHeight="1" x14ac:dyDescent="0.15">
      <c r="A1371" s="13">
        <v>1370</v>
      </c>
      <c r="B1371" s="69" t="s">
        <v>4775</v>
      </c>
      <c r="C1371" s="67" t="s">
        <v>35</v>
      </c>
      <c r="D1371" s="67" t="s">
        <v>36</v>
      </c>
      <c r="E1371" s="67" t="s">
        <v>36</v>
      </c>
      <c r="F1371" s="67" t="s">
        <v>56</v>
      </c>
      <c r="G1371" s="67" t="s">
        <v>67</v>
      </c>
      <c r="H1371" s="67" t="s">
        <v>40</v>
      </c>
      <c r="I1371" s="67" t="s">
        <v>44</v>
      </c>
      <c r="J1371" s="67" t="s">
        <v>67</v>
      </c>
      <c r="K1371" s="67" t="s">
        <v>40</v>
      </c>
      <c r="L1371" s="67" t="s">
        <v>38</v>
      </c>
      <c r="M1371" s="67" t="s">
        <v>37</v>
      </c>
      <c r="N1371" s="67" t="s">
        <v>44</v>
      </c>
      <c r="O1371" s="67"/>
      <c r="P1371" s="17" t="s">
        <v>951</v>
      </c>
      <c r="Q1371" s="17" t="s">
        <v>379</v>
      </c>
      <c r="R1371" s="17" t="s">
        <v>1109</v>
      </c>
      <c r="S1371" s="17" t="s">
        <v>3022</v>
      </c>
      <c r="T1371" s="17" t="s">
        <v>569</v>
      </c>
      <c r="U1371" s="17" t="s">
        <v>1110</v>
      </c>
      <c r="V1371" s="17" t="s">
        <v>214</v>
      </c>
      <c r="W1371" s="17" t="s">
        <v>4160</v>
      </c>
      <c r="X1371" s="17" t="s">
        <v>4776</v>
      </c>
      <c r="Y1371" s="17" t="s">
        <v>4240</v>
      </c>
      <c r="Z1371" s="17" t="s">
        <v>75</v>
      </c>
      <c r="AA1371" s="17" t="s">
        <v>54</v>
      </c>
      <c r="AB1371" s="17" t="s">
        <v>55</v>
      </c>
      <c r="AC1371" s="17" t="s">
        <v>56</v>
      </c>
      <c r="AD1371" s="17" t="s">
        <v>36</v>
      </c>
      <c r="AE1371" s="17" t="s">
        <v>4070</v>
      </c>
      <c r="AF1371" s="17"/>
      <c r="AG1371" s="17" t="s">
        <v>77</v>
      </c>
      <c r="AH1371" s="17" t="s">
        <v>264</v>
      </c>
      <c r="AI1371" s="17" t="s">
        <v>570</v>
      </c>
      <c r="AJ1371" s="17" t="s">
        <v>571</v>
      </c>
      <c r="AK1371" s="17" t="s">
        <v>3172</v>
      </c>
      <c r="AL1371" s="17" t="s">
        <v>1111</v>
      </c>
      <c r="AM1371" s="17" t="s">
        <v>218</v>
      </c>
      <c r="AN1371" s="17" t="s">
        <v>1112</v>
      </c>
      <c r="AO1371" s="17" t="s">
        <v>85</v>
      </c>
      <c r="AP1371" s="17" t="s">
        <v>187</v>
      </c>
      <c r="AQ1371" s="17"/>
      <c r="AR1371" s="17"/>
      <c r="AS1371" s="17"/>
    </row>
    <row r="1372" spans="1:45" ht="15" customHeight="1" x14ac:dyDescent="0.15">
      <c r="A1372" s="13">
        <v>1371</v>
      </c>
      <c r="B1372" s="69" t="s">
        <v>3400</v>
      </c>
      <c r="C1372" s="67" t="s">
        <v>35</v>
      </c>
      <c r="D1372" s="67" t="s">
        <v>36</v>
      </c>
      <c r="E1372" s="67" t="s">
        <v>56</v>
      </c>
      <c r="F1372" s="67" t="s">
        <v>36</v>
      </c>
      <c r="G1372" s="67" t="s">
        <v>43</v>
      </c>
      <c r="H1372" s="67" t="s">
        <v>87</v>
      </c>
      <c r="I1372" s="67" t="s">
        <v>44</v>
      </c>
      <c r="J1372" s="67" t="s">
        <v>200</v>
      </c>
      <c r="K1372" s="67" t="s">
        <v>41</v>
      </c>
      <c r="L1372" s="67" t="s">
        <v>43</v>
      </c>
      <c r="M1372" s="67" t="s">
        <v>136</v>
      </c>
      <c r="N1372" s="67" t="s">
        <v>88</v>
      </c>
      <c r="O1372" s="67" t="s">
        <v>45</v>
      </c>
      <c r="P1372" s="17" t="s">
        <v>4390</v>
      </c>
      <c r="Q1372" s="17" t="s">
        <v>707</v>
      </c>
      <c r="R1372" s="17" t="s">
        <v>148</v>
      </c>
      <c r="S1372" s="17" t="s">
        <v>101</v>
      </c>
      <c r="T1372" s="17" t="s">
        <v>1000</v>
      </c>
      <c r="U1372" s="17" t="s">
        <v>193</v>
      </c>
      <c r="V1372" s="17" t="s">
        <v>346</v>
      </c>
      <c r="W1372" s="17"/>
      <c r="X1372" s="17"/>
      <c r="Y1372" s="17" t="s">
        <v>4238</v>
      </c>
      <c r="Z1372" s="17" t="s">
        <v>75</v>
      </c>
      <c r="AA1372" s="17" t="s">
        <v>76</v>
      </c>
      <c r="AB1372" s="17" t="s">
        <v>126</v>
      </c>
      <c r="AC1372" s="17" t="s">
        <v>56</v>
      </c>
      <c r="AD1372" s="17" t="s">
        <v>36</v>
      </c>
      <c r="AE1372" s="17" t="s">
        <v>4058</v>
      </c>
      <c r="AF1372" s="17"/>
      <c r="AG1372" s="17" t="s">
        <v>361</v>
      </c>
      <c r="AH1372" s="17" t="s">
        <v>484</v>
      </c>
      <c r="AI1372" s="17" t="s">
        <v>496</v>
      </c>
      <c r="AJ1372" s="17" t="s">
        <v>3401</v>
      </c>
      <c r="AK1372" s="17" t="s">
        <v>131</v>
      </c>
      <c r="AL1372" s="17" t="s">
        <v>394</v>
      </c>
      <c r="AM1372" s="17" t="s">
        <v>2289</v>
      </c>
      <c r="AN1372" s="17" t="s">
        <v>1087</v>
      </c>
      <c r="AO1372" s="17" t="s">
        <v>584</v>
      </c>
      <c r="AP1372" s="17" t="s">
        <v>349</v>
      </c>
      <c r="AQ1372" s="17"/>
      <c r="AR1372" s="17"/>
      <c r="AS1372" s="17"/>
    </row>
    <row r="1373" spans="1:45" ht="15" customHeight="1" x14ac:dyDescent="0.15">
      <c r="A1373" s="13">
        <v>1372</v>
      </c>
      <c r="B1373" s="69" t="s">
        <v>5145</v>
      </c>
      <c r="C1373" s="67" t="s">
        <v>35</v>
      </c>
      <c r="D1373" s="67" t="s">
        <v>36</v>
      </c>
      <c r="E1373" s="67" t="s">
        <v>56</v>
      </c>
      <c r="F1373" s="67" t="s">
        <v>36</v>
      </c>
      <c r="G1373" s="67" t="s">
        <v>43</v>
      </c>
      <c r="H1373" s="67" t="s">
        <v>87</v>
      </c>
      <c r="I1373" s="67" t="s">
        <v>44</v>
      </c>
      <c r="J1373" s="67" t="s">
        <v>200</v>
      </c>
      <c r="K1373" s="67" t="s">
        <v>41</v>
      </c>
      <c r="L1373" s="67" t="s">
        <v>43</v>
      </c>
      <c r="M1373" s="67" t="s">
        <v>120</v>
      </c>
      <c r="N1373" s="67" t="s">
        <v>88</v>
      </c>
      <c r="O1373" s="67">
        <v>0</v>
      </c>
      <c r="P1373" s="17" t="s">
        <v>4390</v>
      </c>
      <c r="Q1373" s="17" t="s">
        <v>707</v>
      </c>
      <c r="R1373" s="17" t="s">
        <v>148</v>
      </c>
      <c r="S1373" s="17" t="s">
        <v>101</v>
      </c>
      <c r="T1373" s="17" t="s">
        <v>1000</v>
      </c>
      <c r="U1373" s="17" t="s">
        <v>193</v>
      </c>
      <c r="V1373" s="17" t="s">
        <v>346</v>
      </c>
      <c r="W1373" s="17">
        <v>0</v>
      </c>
      <c r="X1373" s="17">
        <v>0</v>
      </c>
      <c r="Y1373" s="17" t="s">
        <v>4238</v>
      </c>
      <c r="Z1373" s="17" t="s">
        <v>75</v>
      </c>
      <c r="AA1373" s="17" t="s">
        <v>76</v>
      </c>
      <c r="AB1373" s="17" t="s">
        <v>126</v>
      </c>
      <c r="AC1373" s="17" t="s">
        <v>56</v>
      </c>
      <c r="AD1373" s="17" t="s">
        <v>36</v>
      </c>
      <c r="AE1373" s="17"/>
      <c r="AF1373" s="17"/>
      <c r="AG1373" s="17" t="s">
        <v>361</v>
      </c>
      <c r="AH1373" s="17" t="s">
        <v>484</v>
      </c>
      <c r="AI1373" s="17" t="s">
        <v>496</v>
      </c>
      <c r="AJ1373" s="17" t="s">
        <v>3401</v>
      </c>
      <c r="AK1373" s="17" t="s">
        <v>4872</v>
      </c>
      <c r="AL1373" s="17" t="s">
        <v>394</v>
      </c>
      <c r="AM1373" s="17" t="s">
        <v>2289</v>
      </c>
      <c r="AN1373" s="17" t="s">
        <v>1087</v>
      </c>
      <c r="AO1373" s="17" t="s">
        <v>584</v>
      </c>
      <c r="AP1373" s="17">
        <v>0</v>
      </c>
      <c r="AQ1373" s="17">
        <v>0</v>
      </c>
      <c r="AR1373" s="17">
        <v>0</v>
      </c>
      <c r="AS1373" s="17"/>
    </row>
    <row r="1374" spans="1:45" ht="15" customHeight="1" x14ac:dyDescent="0.15">
      <c r="A1374" s="13">
        <v>1373</v>
      </c>
      <c r="B1374" s="69" t="s">
        <v>3162</v>
      </c>
      <c r="C1374" s="67" t="s">
        <v>35</v>
      </c>
      <c r="D1374" s="67" t="s">
        <v>36</v>
      </c>
      <c r="E1374" s="67" t="s">
        <v>36</v>
      </c>
      <c r="F1374" s="67" t="s">
        <v>36</v>
      </c>
      <c r="G1374" s="67" t="s">
        <v>37</v>
      </c>
      <c r="H1374" s="67" t="s">
        <v>40</v>
      </c>
      <c r="I1374" s="67" t="s">
        <v>43</v>
      </c>
      <c r="J1374" s="67" t="s">
        <v>67</v>
      </c>
      <c r="K1374" s="67" t="s">
        <v>42</v>
      </c>
      <c r="L1374" s="67" t="s">
        <v>40</v>
      </c>
      <c r="M1374" s="67" t="s">
        <v>43</v>
      </c>
      <c r="N1374" s="67" t="s">
        <v>136</v>
      </c>
      <c r="O1374" s="67"/>
      <c r="P1374" s="17" t="s">
        <v>649</v>
      </c>
      <c r="Q1374" s="17" t="s">
        <v>137</v>
      </c>
      <c r="R1374" s="17" t="s">
        <v>818</v>
      </c>
      <c r="S1374" s="17" t="s">
        <v>3438</v>
      </c>
      <c r="T1374" s="17" t="s">
        <v>264</v>
      </c>
      <c r="U1374" s="17" t="s">
        <v>3892</v>
      </c>
      <c r="V1374" s="17" t="s">
        <v>819</v>
      </c>
      <c r="W1374" s="17" t="s">
        <v>4163</v>
      </c>
      <c r="X1374" s="17"/>
      <c r="Y1374" s="17" t="s">
        <v>4246</v>
      </c>
      <c r="Z1374" s="17" t="s">
        <v>96</v>
      </c>
      <c r="AA1374" s="17" t="s">
        <v>76</v>
      </c>
      <c r="AB1374" s="17" t="s">
        <v>55</v>
      </c>
      <c r="AC1374" s="17" t="s">
        <v>56</v>
      </c>
      <c r="AD1374" s="17" t="s">
        <v>56</v>
      </c>
      <c r="AE1374" s="17"/>
      <c r="AF1374" s="17"/>
      <c r="AG1374" s="17" t="s">
        <v>57</v>
      </c>
      <c r="AH1374" s="17" t="s">
        <v>4520</v>
      </c>
      <c r="AI1374" s="17" t="s">
        <v>79</v>
      </c>
      <c r="AJ1374" s="17" t="s">
        <v>637</v>
      </c>
      <c r="AK1374" s="17" t="s">
        <v>820</v>
      </c>
      <c r="AL1374" s="17" t="s">
        <v>505</v>
      </c>
      <c r="AM1374" s="17" t="s">
        <v>77</v>
      </c>
      <c r="AN1374" s="17" t="s">
        <v>391</v>
      </c>
      <c r="AO1374" s="17" t="s">
        <v>64</v>
      </c>
      <c r="AP1374" s="17" t="s">
        <v>366</v>
      </c>
      <c r="AQ1374" s="17"/>
      <c r="AR1374" s="17"/>
      <c r="AS1374" s="17"/>
    </row>
    <row r="1375" spans="1:45" ht="15" customHeight="1" x14ac:dyDescent="0.15">
      <c r="A1375" s="13">
        <v>1374</v>
      </c>
      <c r="B1375" s="69" t="s">
        <v>3402</v>
      </c>
      <c r="C1375" s="67" t="s">
        <v>35</v>
      </c>
      <c r="D1375" s="67" t="s">
        <v>36</v>
      </c>
      <c r="E1375" s="67" t="s">
        <v>56</v>
      </c>
      <c r="F1375" s="67" t="s">
        <v>56</v>
      </c>
      <c r="G1375" s="67" t="s">
        <v>40</v>
      </c>
      <c r="H1375" s="67" t="s">
        <v>42</v>
      </c>
      <c r="I1375" s="67" t="s">
        <v>87</v>
      </c>
      <c r="J1375" s="67" t="s">
        <v>136</v>
      </c>
      <c r="K1375" s="67" t="s">
        <v>67</v>
      </c>
      <c r="L1375" s="67" t="s">
        <v>87</v>
      </c>
      <c r="M1375" s="67" t="s">
        <v>39</v>
      </c>
      <c r="N1375" s="67" t="s">
        <v>200</v>
      </c>
      <c r="O1375" s="67" t="s">
        <v>45</v>
      </c>
      <c r="P1375" s="17" t="s">
        <v>72</v>
      </c>
      <c r="Q1375" s="17" t="s">
        <v>79</v>
      </c>
      <c r="R1375" s="17" t="s">
        <v>3403</v>
      </c>
      <c r="S1375" s="17" t="s">
        <v>115</v>
      </c>
      <c r="T1375" s="17" t="s">
        <v>154</v>
      </c>
      <c r="U1375" s="17" t="s">
        <v>3404</v>
      </c>
      <c r="V1375" s="17" t="s">
        <v>338</v>
      </c>
      <c r="W1375" s="17" t="s">
        <v>4157</v>
      </c>
      <c r="X1375" s="17" t="s">
        <v>3695</v>
      </c>
      <c r="Y1375" s="17" t="s">
        <v>4250</v>
      </c>
      <c r="Z1375" s="17" t="s">
        <v>75</v>
      </c>
      <c r="AA1375" s="17" t="s">
        <v>76</v>
      </c>
      <c r="AB1375" s="17" t="s">
        <v>55</v>
      </c>
      <c r="AC1375" s="17" t="s">
        <v>56</v>
      </c>
      <c r="AD1375" s="17" t="s">
        <v>36</v>
      </c>
      <c r="AE1375" s="17" t="s">
        <v>4014</v>
      </c>
      <c r="AF1375" s="17"/>
      <c r="AG1375" s="17" t="s">
        <v>131</v>
      </c>
      <c r="AH1375" s="17" t="s">
        <v>95</v>
      </c>
      <c r="AI1375" s="17" t="s">
        <v>156</v>
      </c>
      <c r="AJ1375" s="17" t="s">
        <v>157</v>
      </c>
      <c r="AK1375" s="17" t="s">
        <v>112</v>
      </c>
      <c r="AL1375" s="17" t="s">
        <v>362</v>
      </c>
      <c r="AM1375" s="17" t="s">
        <v>1053</v>
      </c>
      <c r="AN1375" s="17" t="s">
        <v>949</v>
      </c>
      <c r="AO1375" s="17" t="s">
        <v>161</v>
      </c>
      <c r="AP1375" s="17" t="s">
        <v>1104</v>
      </c>
      <c r="AQ1375" s="17"/>
      <c r="AR1375" s="17"/>
      <c r="AS1375" s="17"/>
    </row>
    <row r="1376" spans="1:45" ht="15" customHeight="1" x14ac:dyDescent="0.15">
      <c r="A1376" s="13">
        <v>1375</v>
      </c>
      <c r="B1376" s="69" t="s">
        <v>3696</v>
      </c>
      <c r="C1376" s="67" t="s">
        <v>35</v>
      </c>
      <c r="D1376" s="67" t="s">
        <v>56</v>
      </c>
      <c r="E1376" s="67" t="s">
        <v>56</v>
      </c>
      <c r="F1376" s="67" t="s">
        <v>36</v>
      </c>
      <c r="G1376" s="67" t="s">
        <v>136</v>
      </c>
      <c r="H1376" s="67" t="s">
        <v>68</v>
      </c>
      <c r="I1376" s="67" t="s">
        <v>40</v>
      </c>
      <c r="J1376" s="67" t="s">
        <v>37</v>
      </c>
      <c r="K1376" s="67" t="s">
        <v>200</v>
      </c>
      <c r="L1376" s="67" t="s">
        <v>43</v>
      </c>
      <c r="M1376" s="67" t="s">
        <v>67</v>
      </c>
      <c r="N1376" s="67" t="s">
        <v>41</v>
      </c>
      <c r="O1376" s="67" t="s">
        <v>45</v>
      </c>
      <c r="P1376" s="17" t="s">
        <v>3278</v>
      </c>
      <c r="Q1376" s="17" t="s">
        <v>4750</v>
      </c>
      <c r="R1376" s="17" t="s">
        <v>4758</v>
      </c>
      <c r="S1376" s="17" t="s">
        <v>330</v>
      </c>
      <c r="T1376" s="17" t="s">
        <v>331</v>
      </c>
      <c r="U1376" s="17" t="s">
        <v>115</v>
      </c>
      <c r="V1376" s="17" t="s">
        <v>49</v>
      </c>
      <c r="W1376" s="17"/>
      <c r="X1376" s="17" t="s">
        <v>3697</v>
      </c>
      <c r="Y1376" s="17" t="s">
        <v>4233</v>
      </c>
      <c r="Z1376" s="17" t="s">
        <v>191</v>
      </c>
      <c r="AA1376" s="17" t="s">
        <v>76</v>
      </c>
      <c r="AB1376" s="17" t="s">
        <v>3962</v>
      </c>
      <c r="AC1376" s="17" t="s">
        <v>36</v>
      </c>
      <c r="AD1376" s="17" t="s">
        <v>36</v>
      </c>
      <c r="AE1376" s="17" t="s">
        <v>4090</v>
      </c>
      <c r="AF1376" s="17"/>
      <c r="AG1376" s="17" t="s">
        <v>332</v>
      </c>
      <c r="AH1376" s="17" t="s">
        <v>333</v>
      </c>
      <c r="AI1376" s="17" t="s">
        <v>171</v>
      </c>
      <c r="AJ1376" s="17" t="s">
        <v>334</v>
      </c>
      <c r="AK1376" s="17" t="s">
        <v>131</v>
      </c>
      <c r="AL1376" s="17" t="s">
        <v>95</v>
      </c>
      <c r="AM1376" s="17" t="s">
        <v>57</v>
      </c>
      <c r="AN1376" s="17" t="s">
        <v>493</v>
      </c>
      <c r="AO1376" s="17" t="s">
        <v>336</v>
      </c>
      <c r="AP1376" s="17" t="s">
        <v>1274</v>
      </c>
      <c r="AQ1376" s="17"/>
      <c r="AR1376" s="17"/>
      <c r="AS1376" s="17"/>
    </row>
    <row r="1377" spans="1:45" ht="15" customHeight="1" x14ac:dyDescent="0.15">
      <c r="A1377" s="13">
        <v>1376</v>
      </c>
      <c r="B1377" s="69" t="s">
        <v>3217</v>
      </c>
      <c r="C1377" s="67" t="s">
        <v>35</v>
      </c>
      <c r="D1377" s="67" t="s">
        <v>36</v>
      </c>
      <c r="E1377" s="67" t="s">
        <v>56</v>
      </c>
      <c r="F1377" s="67" t="s">
        <v>36</v>
      </c>
      <c r="G1377" s="67" t="s">
        <v>44</v>
      </c>
      <c r="H1377" s="67" t="s">
        <v>67</v>
      </c>
      <c r="I1377" s="67" t="s">
        <v>37</v>
      </c>
      <c r="J1377" s="67" t="s">
        <v>44</v>
      </c>
      <c r="K1377" s="67" t="s">
        <v>41</v>
      </c>
      <c r="L1377" s="67" t="s">
        <v>44</v>
      </c>
      <c r="M1377" s="67" t="s">
        <v>42</v>
      </c>
      <c r="N1377" s="67" t="s">
        <v>40</v>
      </c>
      <c r="O1377" s="67"/>
      <c r="P1377" s="17" t="s">
        <v>1156</v>
      </c>
      <c r="Q1377" s="17" t="s">
        <v>3345</v>
      </c>
      <c r="R1377" s="17" t="s">
        <v>137</v>
      </c>
      <c r="S1377" s="17" t="s">
        <v>81</v>
      </c>
      <c r="T1377" s="17" t="s">
        <v>3343</v>
      </c>
      <c r="U1377" s="17" t="s">
        <v>3438</v>
      </c>
      <c r="V1377" s="17" t="s">
        <v>164</v>
      </c>
      <c r="W1377" s="17"/>
      <c r="X1377" s="17" t="s">
        <v>3698</v>
      </c>
      <c r="Y1377" s="17" t="s">
        <v>4294</v>
      </c>
      <c r="Z1377" s="17" t="s">
        <v>75</v>
      </c>
      <c r="AA1377" s="17" t="s">
        <v>76</v>
      </c>
      <c r="AB1377" s="17" t="s">
        <v>126</v>
      </c>
      <c r="AC1377" s="17" t="s">
        <v>36</v>
      </c>
      <c r="AD1377" s="17" t="s">
        <v>56</v>
      </c>
      <c r="AE1377" s="17" t="s">
        <v>4091</v>
      </c>
      <c r="AF1377" s="17"/>
      <c r="AG1377" s="17" t="s">
        <v>158</v>
      </c>
      <c r="AH1377" s="17" t="s">
        <v>159</v>
      </c>
      <c r="AI1377" s="17" t="s">
        <v>77</v>
      </c>
      <c r="AJ1377" s="17" t="s">
        <v>426</v>
      </c>
      <c r="AK1377" s="17" t="s">
        <v>57</v>
      </c>
      <c r="AL1377" s="17" t="s">
        <v>4520</v>
      </c>
      <c r="AM1377" s="17" t="s">
        <v>166</v>
      </c>
      <c r="AN1377" s="17" t="s">
        <v>256</v>
      </c>
      <c r="AO1377" s="17" t="s">
        <v>349</v>
      </c>
      <c r="AP1377" s="17" t="s">
        <v>64</v>
      </c>
      <c r="AQ1377" s="17"/>
      <c r="AR1377" s="17"/>
      <c r="AS1377" s="17"/>
    </row>
    <row r="1378" spans="1:45" ht="15" customHeight="1" x14ac:dyDescent="0.15">
      <c r="A1378" s="13">
        <v>1377</v>
      </c>
      <c r="B1378" s="69" t="s">
        <v>3855</v>
      </c>
      <c r="C1378" s="67" t="s">
        <v>35</v>
      </c>
      <c r="D1378" s="67" t="s">
        <v>56</v>
      </c>
      <c r="E1378" s="67" t="s">
        <v>56</v>
      </c>
      <c r="F1378" s="67" t="s">
        <v>36</v>
      </c>
      <c r="G1378" s="67" t="s">
        <v>37</v>
      </c>
      <c r="H1378" s="67" t="s">
        <v>42</v>
      </c>
      <c r="I1378" s="67" t="s">
        <v>40</v>
      </c>
      <c r="J1378" s="67" t="s">
        <v>68</v>
      </c>
      <c r="K1378" s="67" t="s">
        <v>120</v>
      </c>
      <c r="L1378" s="67" t="s">
        <v>43</v>
      </c>
      <c r="M1378" s="67" t="s">
        <v>87</v>
      </c>
      <c r="N1378" s="67" t="s">
        <v>67</v>
      </c>
      <c r="O1378" s="67" t="s">
        <v>45</v>
      </c>
      <c r="P1378" s="17" t="s">
        <v>137</v>
      </c>
      <c r="Q1378" s="17" t="s">
        <v>3438</v>
      </c>
      <c r="R1378" s="17" t="s">
        <v>1469</v>
      </c>
      <c r="S1378" s="17" t="s">
        <v>57</v>
      </c>
      <c r="T1378" s="17" t="s">
        <v>4520</v>
      </c>
      <c r="U1378" s="17" t="s">
        <v>79</v>
      </c>
      <c r="V1378" s="17" t="s">
        <v>1470</v>
      </c>
      <c r="W1378" s="17"/>
      <c r="X1378" s="17" t="s">
        <v>3856</v>
      </c>
      <c r="Y1378" s="17" t="s">
        <v>4273</v>
      </c>
      <c r="Z1378" s="17" t="s">
        <v>75</v>
      </c>
      <c r="AA1378" s="17" t="s">
        <v>76</v>
      </c>
      <c r="AB1378" s="17" t="s">
        <v>3962</v>
      </c>
      <c r="AC1378" s="17" t="s">
        <v>66</v>
      </c>
      <c r="AD1378" s="17" t="s">
        <v>56</v>
      </c>
      <c r="AE1378" s="17" t="s">
        <v>4003</v>
      </c>
      <c r="AF1378" s="17"/>
      <c r="AG1378" s="17" t="s">
        <v>144</v>
      </c>
      <c r="AH1378" s="17" t="s">
        <v>145</v>
      </c>
      <c r="AI1378" s="17" t="s">
        <v>146</v>
      </c>
      <c r="AJ1378" s="17" t="s">
        <v>147</v>
      </c>
      <c r="AK1378" s="17" t="s">
        <v>115</v>
      </c>
      <c r="AL1378" s="17" t="s">
        <v>927</v>
      </c>
      <c r="AM1378" s="17" t="s">
        <v>171</v>
      </c>
      <c r="AN1378" s="17" t="s">
        <v>95</v>
      </c>
      <c r="AO1378" s="17" t="s">
        <v>64</v>
      </c>
      <c r="AP1378" s="17" t="s">
        <v>161</v>
      </c>
      <c r="AQ1378" s="17"/>
      <c r="AR1378" s="17"/>
      <c r="AS1378" s="17"/>
    </row>
    <row r="1379" spans="1:45" ht="15" customHeight="1" x14ac:dyDescent="0.15">
      <c r="A1379" s="13">
        <v>1378</v>
      </c>
      <c r="B1379" s="69" t="s">
        <v>4604</v>
      </c>
      <c r="C1379" s="67" t="s">
        <v>35</v>
      </c>
      <c r="D1379" s="67" t="s">
        <v>56</v>
      </c>
      <c r="E1379" s="67" t="s">
        <v>36</v>
      </c>
      <c r="F1379" s="67" t="s">
        <v>36</v>
      </c>
      <c r="G1379" s="67" t="s">
        <v>38</v>
      </c>
      <c r="H1379" s="67" t="s">
        <v>87</v>
      </c>
      <c r="I1379" s="67" t="s">
        <v>88</v>
      </c>
      <c r="J1379" s="67" t="s">
        <v>87</v>
      </c>
      <c r="K1379" s="67" t="s">
        <v>43</v>
      </c>
      <c r="L1379" s="67" t="s">
        <v>43</v>
      </c>
      <c r="M1379" s="67" t="s">
        <v>43</v>
      </c>
      <c r="N1379" s="67" t="s">
        <v>43</v>
      </c>
      <c r="O1379" s="67"/>
      <c r="P1379" s="17" t="s">
        <v>1616</v>
      </c>
      <c r="Q1379" s="17" t="s">
        <v>1617</v>
      </c>
      <c r="R1379" s="17" t="s">
        <v>1618</v>
      </c>
      <c r="S1379" s="17" t="s">
        <v>415</v>
      </c>
      <c r="T1379" s="17" t="s">
        <v>2846</v>
      </c>
      <c r="U1379" s="17" t="s">
        <v>320</v>
      </c>
      <c r="V1379" s="17" t="s">
        <v>3117</v>
      </c>
      <c r="W1379" s="17"/>
      <c r="X1379" s="17"/>
      <c r="Y1379" s="17" t="s">
        <v>4242</v>
      </c>
      <c r="Z1379" s="17" t="s">
        <v>96</v>
      </c>
      <c r="AA1379" s="17" t="s">
        <v>142</v>
      </c>
      <c r="AB1379" s="17" t="s">
        <v>126</v>
      </c>
      <c r="AC1379" s="17" t="s">
        <v>36</v>
      </c>
      <c r="AD1379" s="17" t="s">
        <v>56</v>
      </c>
      <c r="AE1379" s="17" t="s">
        <v>4058</v>
      </c>
      <c r="AF1379" s="17"/>
      <c r="AG1379" s="17" t="s">
        <v>260</v>
      </c>
      <c r="AH1379" s="17" t="s">
        <v>471</v>
      </c>
      <c r="AI1379" s="17" t="s">
        <v>496</v>
      </c>
      <c r="AJ1379" s="17" t="s">
        <v>4605</v>
      </c>
      <c r="AK1379" s="17" t="s">
        <v>738</v>
      </c>
      <c r="AL1379" s="17" t="s">
        <v>4606</v>
      </c>
      <c r="AM1379" s="17" t="s">
        <v>496</v>
      </c>
      <c r="AN1379" s="17" t="s">
        <v>4607</v>
      </c>
      <c r="AO1379" s="17" t="s">
        <v>1620</v>
      </c>
      <c r="AP1379" s="17" t="s">
        <v>2151</v>
      </c>
      <c r="AQ1379" s="17"/>
      <c r="AR1379" s="17"/>
      <c r="AS1379" s="17"/>
    </row>
    <row r="1380" spans="1:45" ht="15" customHeight="1" x14ac:dyDescent="0.15">
      <c r="A1380" s="13">
        <v>1379</v>
      </c>
      <c r="B1380" s="69" t="s">
        <v>5304</v>
      </c>
      <c r="C1380" s="67" t="s">
        <v>35</v>
      </c>
      <c r="D1380" s="67" t="s">
        <v>36</v>
      </c>
      <c r="E1380" s="67" t="s">
        <v>36</v>
      </c>
      <c r="F1380" s="67" t="s">
        <v>36</v>
      </c>
      <c r="G1380" s="67" t="s">
        <v>38</v>
      </c>
      <c r="H1380" s="67" t="s">
        <v>39</v>
      </c>
      <c r="I1380" s="67" t="s">
        <v>43</v>
      </c>
      <c r="J1380" s="67" t="s">
        <v>39</v>
      </c>
      <c r="K1380" s="67" t="s">
        <v>43</v>
      </c>
      <c r="L1380" s="67" t="s">
        <v>120</v>
      </c>
      <c r="M1380" s="67" t="s">
        <v>88</v>
      </c>
      <c r="N1380" s="67" t="s">
        <v>41</v>
      </c>
      <c r="O1380" s="67">
        <v>0</v>
      </c>
      <c r="P1380" s="17" t="s">
        <v>410</v>
      </c>
      <c r="Q1380" s="17" t="s">
        <v>415</v>
      </c>
      <c r="R1380" s="17" t="s">
        <v>772</v>
      </c>
      <c r="S1380" s="17" t="s">
        <v>260</v>
      </c>
      <c r="T1380" s="17" t="s">
        <v>3256</v>
      </c>
      <c r="U1380" s="17" t="s">
        <v>3664</v>
      </c>
      <c r="V1380" s="17" t="s">
        <v>364</v>
      </c>
      <c r="W1380" s="17">
        <v>0</v>
      </c>
      <c r="X1380" s="17" t="s">
        <v>5305</v>
      </c>
      <c r="Y1380" s="17" t="s">
        <v>4257</v>
      </c>
      <c r="Z1380" s="17" t="s">
        <v>75</v>
      </c>
      <c r="AA1380" s="17" t="s">
        <v>76</v>
      </c>
      <c r="AB1380" s="17" t="s">
        <v>126</v>
      </c>
      <c r="AC1380" s="17" t="s">
        <v>36</v>
      </c>
      <c r="AD1380" s="17" t="s">
        <v>36</v>
      </c>
      <c r="AE1380" s="17"/>
      <c r="AF1380" s="17"/>
      <c r="AG1380" s="17" t="s">
        <v>3168</v>
      </c>
      <c r="AH1380" s="17" t="s">
        <v>3257</v>
      </c>
      <c r="AI1380" s="17" t="s">
        <v>364</v>
      </c>
      <c r="AJ1380" s="17" t="s">
        <v>363</v>
      </c>
      <c r="AK1380" s="17" t="s">
        <v>736</v>
      </c>
      <c r="AL1380" s="17" t="s">
        <v>4849</v>
      </c>
      <c r="AM1380" s="17" t="s">
        <v>3169</v>
      </c>
      <c r="AN1380" s="17" t="s">
        <v>3170</v>
      </c>
      <c r="AO1380" s="17" t="s">
        <v>621</v>
      </c>
      <c r="AP1380" s="17">
        <v>0</v>
      </c>
      <c r="AQ1380" s="17">
        <v>0</v>
      </c>
      <c r="AR1380" s="17">
        <v>0</v>
      </c>
      <c r="AS1380" s="17"/>
    </row>
    <row r="1381" spans="1:45" ht="15" customHeight="1" x14ac:dyDescent="0.15">
      <c r="A1381" s="13">
        <v>1380</v>
      </c>
      <c r="B1381" s="69" t="s">
        <v>1113</v>
      </c>
      <c r="C1381" s="67" t="s">
        <v>35</v>
      </c>
      <c r="D1381" s="67" t="s">
        <v>36</v>
      </c>
      <c r="E1381" s="67" t="s">
        <v>56</v>
      </c>
      <c r="F1381" s="67" t="s">
        <v>56</v>
      </c>
      <c r="G1381" s="67" t="s">
        <v>44</v>
      </c>
      <c r="H1381" s="67" t="s">
        <v>41</v>
      </c>
      <c r="I1381" s="67" t="s">
        <v>200</v>
      </c>
      <c r="J1381" s="67" t="s">
        <v>200</v>
      </c>
      <c r="K1381" s="67" t="s">
        <v>120</v>
      </c>
      <c r="L1381" s="67" t="s">
        <v>43</v>
      </c>
      <c r="M1381" s="67" t="s">
        <v>136</v>
      </c>
      <c r="N1381" s="67" t="s">
        <v>200</v>
      </c>
      <c r="O1381" s="67"/>
      <c r="P1381" s="17" t="s">
        <v>3172</v>
      </c>
      <c r="Q1381" s="17" t="s">
        <v>183</v>
      </c>
      <c r="R1381" s="17" t="s">
        <v>741</v>
      </c>
      <c r="S1381" s="17" t="s">
        <v>193</v>
      </c>
      <c r="T1381" s="17" t="s">
        <v>478</v>
      </c>
      <c r="U1381" s="17" t="s">
        <v>344</v>
      </c>
      <c r="V1381" s="17" t="s">
        <v>1028</v>
      </c>
      <c r="W1381" s="17"/>
      <c r="X1381" s="17" t="s">
        <v>3505</v>
      </c>
      <c r="Y1381" s="17" t="s">
        <v>4262</v>
      </c>
      <c r="Z1381" s="17" t="s">
        <v>96</v>
      </c>
      <c r="AA1381" s="17" t="s">
        <v>76</v>
      </c>
      <c r="AB1381" s="17" t="s">
        <v>55</v>
      </c>
      <c r="AC1381" s="17" t="s">
        <v>36</v>
      </c>
      <c r="AD1381" s="17" t="s">
        <v>36</v>
      </c>
      <c r="AE1381" s="17"/>
      <c r="AF1381" s="17"/>
      <c r="AG1381" s="17" t="s">
        <v>131</v>
      </c>
      <c r="AH1381" s="17" t="s">
        <v>195</v>
      </c>
      <c r="AI1381" s="17" t="s">
        <v>498</v>
      </c>
      <c r="AJ1381" s="17" t="s">
        <v>334</v>
      </c>
      <c r="AK1381" s="17" t="s">
        <v>1082</v>
      </c>
      <c r="AL1381" s="17" t="s">
        <v>1114</v>
      </c>
      <c r="AM1381" s="17" t="s">
        <v>1115</v>
      </c>
      <c r="AN1381" s="17" t="s">
        <v>1116</v>
      </c>
      <c r="AO1381" s="17" t="s">
        <v>187</v>
      </c>
      <c r="AP1381" s="17" t="s">
        <v>1166</v>
      </c>
      <c r="AQ1381" s="17"/>
      <c r="AR1381" s="17"/>
      <c r="AS1381" s="17"/>
    </row>
    <row r="1382" spans="1:45" ht="15" customHeight="1" x14ac:dyDescent="0.15">
      <c r="A1382" s="13">
        <v>1381</v>
      </c>
      <c r="B1382" s="69" t="s">
        <v>1117</v>
      </c>
      <c r="C1382" s="67" t="s">
        <v>35</v>
      </c>
      <c r="D1382" s="67" t="s">
        <v>36</v>
      </c>
      <c r="E1382" s="67" t="s">
        <v>56</v>
      </c>
      <c r="F1382" s="67" t="s">
        <v>36</v>
      </c>
      <c r="G1382" s="67" t="s">
        <v>37</v>
      </c>
      <c r="H1382" s="67" t="s">
        <v>40</v>
      </c>
      <c r="I1382" s="67" t="s">
        <v>40</v>
      </c>
      <c r="J1382" s="67" t="s">
        <v>44</v>
      </c>
      <c r="K1382" s="67" t="s">
        <v>42</v>
      </c>
      <c r="L1382" s="67" t="s">
        <v>39</v>
      </c>
      <c r="M1382" s="67" t="s">
        <v>41</v>
      </c>
      <c r="N1382" s="67" t="s">
        <v>37</v>
      </c>
      <c r="O1382" s="67"/>
      <c r="P1382" s="17" t="s">
        <v>227</v>
      </c>
      <c r="Q1382" s="17" t="s">
        <v>137</v>
      </c>
      <c r="R1382" s="17" t="s">
        <v>594</v>
      </c>
      <c r="S1382" s="17" t="s">
        <v>3438</v>
      </c>
      <c r="T1382" s="17" t="s">
        <v>4647</v>
      </c>
      <c r="U1382" s="17" t="s">
        <v>248</v>
      </c>
      <c r="V1382" s="17" t="s">
        <v>1118</v>
      </c>
      <c r="W1382" s="17"/>
      <c r="X1382" s="17" t="s">
        <v>3699</v>
      </c>
      <c r="Y1382" s="17" t="s">
        <v>4258</v>
      </c>
      <c r="Z1382" s="17" t="s">
        <v>53</v>
      </c>
      <c r="AA1382" s="17" t="s">
        <v>76</v>
      </c>
      <c r="AB1382" s="17" t="s">
        <v>3962</v>
      </c>
      <c r="AC1382" s="17" t="s">
        <v>36</v>
      </c>
      <c r="AD1382" s="17" t="s">
        <v>56</v>
      </c>
      <c r="AE1382" s="17"/>
      <c r="AF1382" s="17"/>
      <c r="AG1382" s="17" t="s">
        <v>57</v>
      </c>
      <c r="AH1382" s="17" t="s">
        <v>4520</v>
      </c>
      <c r="AI1382" s="17" t="s">
        <v>4161</v>
      </c>
      <c r="AJ1382" s="17" t="s">
        <v>3760</v>
      </c>
      <c r="AK1382" s="17" t="s">
        <v>253</v>
      </c>
      <c r="AL1382" s="17" t="s">
        <v>596</v>
      </c>
      <c r="AM1382" s="17" t="s">
        <v>683</v>
      </c>
      <c r="AN1382" s="17" t="s">
        <v>703</v>
      </c>
      <c r="AO1382" s="17" t="s">
        <v>64</v>
      </c>
      <c r="AP1382" s="17" t="s">
        <v>161</v>
      </c>
      <c r="AQ1382" s="17"/>
      <c r="AR1382" s="17"/>
      <c r="AS1382" s="17"/>
    </row>
    <row r="1383" spans="1:45" ht="15" customHeight="1" x14ac:dyDescent="0.15">
      <c r="A1383" s="13">
        <v>1382</v>
      </c>
      <c r="B1383" s="69" t="s">
        <v>4608</v>
      </c>
      <c r="C1383" s="67" t="s">
        <v>35</v>
      </c>
      <c r="D1383" s="67" t="s">
        <v>56</v>
      </c>
      <c r="E1383" s="67" t="s">
        <v>36</v>
      </c>
      <c r="F1383" s="67" t="s">
        <v>56</v>
      </c>
      <c r="G1383" s="67" t="s">
        <v>68</v>
      </c>
      <c r="H1383" s="67" t="s">
        <v>41</v>
      </c>
      <c r="I1383" s="67" t="s">
        <v>67</v>
      </c>
      <c r="J1383" s="67" t="s">
        <v>40</v>
      </c>
      <c r="K1383" s="67" t="s">
        <v>37</v>
      </c>
      <c r="L1383" s="67" t="s">
        <v>200</v>
      </c>
      <c r="M1383" s="67" t="s">
        <v>44</v>
      </c>
      <c r="N1383" s="67" t="s">
        <v>43</v>
      </c>
      <c r="O1383" s="67" t="s">
        <v>45</v>
      </c>
      <c r="P1383" s="17" t="s">
        <v>933</v>
      </c>
      <c r="Q1383" s="17" t="s">
        <v>3205</v>
      </c>
      <c r="R1383" s="17" t="s">
        <v>3022</v>
      </c>
      <c r="S1383" s="17" t="s">
        <v>80</v>
      </c>
      <c r="T1383" s="17" t="s">
        <v>159</v>
      </c>
      <c r="U1383" s="17" t="s">
        <v>77</v>
      </c>
      <c r="V1383" s="17" t="s">
        <v>253</v>
      </c>
      <c r="W1383" s="17"/>
      <c r="X1383" s="17"/>
      <c r="Y1383" s="17" t="s">
        <v>4327</v>
      </c>
      <c r="Z1383" s="17" t="s">
        <v>53</v>
      </c>
      <c r="AA1383" s="17" t="s">
        <v>76</v>
      </c>
      <c r="AB1383" s="17" t="s">
        <v>55</v>
      </c>
      <c r="AC1383" s="17" t="s">
        <v>36</v>
      </c>
      <c r="AD1383" s="17" t="s">
        <v>66</v>
      </c>
      <c r="AE1383" s="17" t="s">
        <v>4609</v>
      </c>
      <c r="AF1383" s="17"/>
      <c r="AG1383" s="17" t="s">
        <v>171</v>
      </c>
      <c r="AH1383" s="17" t="s">
        <v>57</v>
      </c>
      <c r="AI1383" s="17" t="s">
        <v>309</v>
      </c>
      <c r="AJ1383" s="17" t="s">
        <v>1850</v>
      </c>
      <c r="AK1383" s="17" t="s">
        <v>95</v>
      </c>
      <c r="AL1383" s="17" t="s">
        <v>189</v>
      </c>
      <c r="AM1383" s="17" t="s">
        <v>79</v>
      </c>
      <c r="AN1383" s="17" t="s">
        <v>4503</v>
      </c>
      <c r="AO1383" s="17" t="s">
        <v>816</v>
      </c>
      <c r="AP1383" s="17" t="s">
        <v>85</v>
      </c>
      <c r="AQ1383" s="17"/>
      <c r="AR1383" s="17"/>
      <c r="AS1383" s="17"/>
    </row>
    <row r="1384" spans="1:45" ht="15" customHeight="1" x14ac:dyDescent="0.15">
      <c r="A1384" s="13">
        <v>1383</v>
      </c>
      <c r="B1384" s="69" t="s">
        <v>1119</v>
      </c>
      <c r="C1384" s="67" t="s">
        <v>35</v>
      </c>
      <c r="D1384" s="67" t="s">
        <v>36</v>
      </c>
      <c r="E1384" s="67" t="s">
        <v>36</v>
      </c>
      <c r="F1384" s="67" t="s">
        <v>56</v>
      </c>
      <c r="G1384" s="67" t="s">
        <v>67</v>
      </c>
      <c r="H1384" s="67" t="s">
        <v>44</v>
      </c>
      <c r="I1384" s="67" t="s">
        <v>37</v>
      </c>
      <c r="J1384" s="67" t="s">
        <v>41</v>
      </c>
      <c r="K1384" s="67" t="s">
        <v>42</v>
      </c>
      <c r="L1384" s="67" t="s">
        <v>88</v>
      </c>
      <c r="M1384" s="67" t="s">
        <v>120</v>
      </c>
      <c r="N1384" s="67" t="s">
        <v>67</v>
      </c>
      <c r="O1384" s="67" t="s">
        <v>45</v>
      </c>
      <c r="P1384" s="17" t="s">
        <v>3022</v>
      </c>
      <c r="Q1384" s="17" t="s">
        <v>77</v>
      </c>
      <c r="R1384" s="17" t="s">
        <v>3438</v>
      </c>
      <c r="S1384" s="17" t="s">
        <v>95</v>
      </c>
      <c r="T1384" s="17" t="s">
        <v>189</v>
      </c>
      <c r="U1384" s="17" t="s">
        <v>57</v>
      </c>
      <c r="V1384" s="17" t="s">
        <v>562</v>
      </c>
      <c r="W1384" s="17"/>
      <c r="X1384" s="17"/>
      <c r="Y1384" s="17" t="s">
        <v>4234</v>
      </c>
      <c r="Z1384" s="17" t="s">
        <v>75</v>
      </c>
      <c r="AA1384" s="17" t="s">
        <v>142</v>
      </c>
      <c r="AB1384" s="17" t="s">
        <v>3962</v>
      </c>
      <c r="AC1384" s="17" t="s">
        <v>56</v>
      </c>
      <c r="AD1384" s="17" t="s">
        <v>56</v>
      </c>
      <c r="AE1384" s="17"/>
      <c r="AF1384" s="17"/>
      <c r="AG1384" s="17" t="s">
        <v>103</v>
      </c>
      <c r="AH1384" s="17" t="s">
        <v>192</v>
      </c>
      <c r="AI1384" s="17" t="s">
        <v>193</v>
      </c>
      <c r="AJ1384" s="17" t="s">
        <v>194</v>
      </c>
      <c r="AK1384" s="17" t="s">
        <v>144</v>
      </c>
      <c r="AL1384" s="17" t="s">
        <v>145</v>
      </c>
      <c r="AM1384" s="17" t="s">
        <v>3346</v>
      </c>
      <c r="AN1384" s="17" t="s">
        <v>95</v>
      </c>
      <c r="AO1384" s="17" t="s">
        <v>85</v>
      </c>
      <c r="AP1384" s="17" t="s">
        <v>64</v>
      </c>
      <c r="AQ1384" s="17"/>
      <c r="AR1384" s="17"/>
      <c r="AS1384" s="17"/>
    </row>
    <row r="1385" spans="1:45" ht="15" customHeight="1" x14ac:dyDescent="0.15">
      <c r="A1385" s="13">
        <v>1384</v>
      </c>
      <c r="B1385" s="69" t="s">
        <v>1120</v>
      </c>
      <c r="C1385" s="67" t="s">
        <v>35</v>
      </c>
      <c r="D1385" s="67" t="s">
        <v>36</v>
      </c>
      <c r="E1385" s="67" t="s">
        <v>36</v>
      </c>
      <c r="F1385" s="67" t="s">
        <v>56</v>
      </c>
      <c r="G1385" s="67" t="s">
        <v>67</v>
      </c>
      <c r="H1385" s="67" t="s">
        <v>44</v>
      </c>
      <c r="I1385" s="67" t="s">
        <v>37</v>
      </c>
      <c r="J1385" s="67" t="s">
        <v>41</v>
      </c>
      <c r="K1385" s="67" t="s">
        <v>42</v>
      </c>
      <c r="L1385" s="67" t="s">
        <v>88</v>
      </c>
      <c r="M1385" s="67" t="s">
        <v>120</v>
      </c>
      <c r="N1385" s="67" t="s">
        <v>67</v>
      </c>
      <c r="O1385" s="67" t="s">
        <v>45</v>
      </c>
      <c r="P1385" s="17" t="s">
        <v>3022</v>
      </c>
      <c r="Q1385" s="17" t="s">
        <v>77</v>
      </c>
      <c r="R1385" s="17" t="s">
        <v>3438</v>
      </c>
      <c r="S1385" s="17" t="s">
        <v>95</v>
      </c>
      <c r="T1385" s="17" t="s">
        <v>189</v>
      </c>
      <c r="U1385" s="17" t="s">
        <v>57</v>
      </c>
      <c r="V1385" s="17" t="s">
        <v>562</v>
      </c>
      <c r="W1385" s="17"/>
      <c r="X1385" s="17" t="s">
        <v>3469</v>
      </c>
      <c r="Y1385" s="17" t="s">
        <v>4234</v>
      </c>
      <c r="Z1385" s="17" t="s">
        <v>75</v>
      </c>
      <c r="AA1385" s="17" t="s">
        <v>142</v>
      </c>
      <c r="AB1385" s="17" t="s">
        <v>3962</v>
      </c>
      <c r="AC1385" s="17" t="s">
        <v>56</v>
      </c>
      <c r="AD1385" s="17" t="s">
        <v>56</v>
      </c>
      <c r="AE1385" s="17"/>
      <c r="AF1385" s="17"/>
      <c r="AG1385" s="17" t="s">
        <v>103</v>
      </c>
      <c r="AH1385" s="17" t="s">
        <v>192</v>
      </c>
      <c r="AI1385" s="17" t="s">
        <v>193</v>
      </c>
      <c r="AJ1385" s="17" t="s">
        <v>194</v>
      </c>
      <c r="AK1385" s="17" t="s">
        <v>144</v>
      </c>
      <c r="AL1385" s="17" t="s">
        <v>145</v>
      </c>
      <c r="AM1385" s="17" t="s">
        <v>3346</v>
      </c>
      <c r="AN1385" s="17" t="s">
        <v>95</v>
      </c>
      <c r="AO1385" s="17" t="s">
        <v>85</v>
      </c>
      <c r="AP1385" s="17" t="s">
        <v>64</v>
      </c>
      <c r="AQ1385" s="17"/>
      <c r="AR1385" s="17"/>
      <c r="AS1385" s="17"/>
    </row>
    <row r="1386" spans="1:45" ht="15" customHeight="1" x14ac:dyDescent="0.15">
      <c r="A1386" s="13">
        <v>1385</v>
      </c>
      <c r="B1386" s="69" t="s">
        <v>3340</v>
      </c>
      <c r="C1386" s="67" t="s">
        <v>35</v>
      </c>
      <c r="D1386" s="67" t="s">
        <v>36</v>
      </c>
      <c r="E1386" s="67" t="s">
        <v>36</v>
      </c>
      <c r="F1386" s="67" t="s">
        <v>36</v>
      </c>
      <c r="G1386" s="67" t="s">
        <v>67</v>
      </c>
      <c r="H1386" s="67" t="s">
        <v>44</v>
      </c>
      <c r="I1386" s="67" t="s">
        <v>37</v>
      </c>
      <c r="J1386" s="67" t="s">
        <v>41</v>
      </c>
      <c r="K1386" s="67" t="s">
        <v>42</v>
      </c>
      <c r="L1386" s="67" t="s">
        <v>88</v>
      </c>
      <c r="M1386" s="67" t="s">
        <v>120</v>
      </c>
      <c r="N1386" s="67" t="s">
        <v>67</v>
      </c>
      <c r="O1386" s="67" t="s">
        <v>45</v>
      </c>
      <c r="P1386" s="17" t="s">
        <v>3022</v>
      </c>
      <c r="Q1386" s="17" t="s">
        <v>77</v>
      </c>
      <c r="R1386" s="17" t="s">
        <v>3438</v>
      </c>
      <c r="S1386" s="17" t="s">
        <v>95</v>
      </c>
      <c r="T1386" s="17" t="s">
        <v>189</v>
      </c>
      <c r="U1386" s="17" t="s">
        <v>57</v>
      </c>
      <c r="V1386" s="17" t="s">
        <v>562</v>
      </c>
      <c r="W1386" s="17" t="s">
        <v>4157</v>
      </c>
      <c r="X1386" s="17" t="s">
        <v>3700</v>
      </c>
      <c r="Y1386" s="17" t="s">
        <v>4259</v>
      </c>
      <c r="Z1386" s="17" t="s">
        <v>75</v>
      </c>
      <c r="AA1386" s="17" t="s">
        <v>142</v>
      </c>
      <c r="AB1386" s="17" t="s">
        <v>3962</v>
      </c>
      <c r="AC1386" s="17" t="s">
        <v>56</v>
      </c>
      <c r="AD1386" s="17" t="s">
        <v>56</v>
      </c>
      <c r="AE1386" s="17" t="s">
        <v>4003</v>
      </c>
      <c r="AF1386" s="17"/>
      <c r="AG1386" s="17" t="s">
        <v>103</v>
      </c>
      <c r="AH1386" s="17" t="s">
        <v>192</v>
      </c>
      <c r="AI1386" s="17" t="s">
        <v>193</v>
      </c>
      <c r="AJ1386" s="17" t="s">
        <v>194</v>
      </c>
      <c r="AK1386" s="17" t="s">
        <v>144</v>
      </c>
      <c r="AL1386" s="17" t="s">
        <v>145</v>
      </c>
      <c r="AM1386" s="17" t="s">
        <v>3346</v>
      </c>
      <c r="AN1386" s="17" t="s">
        <v>95</v>
      </c>
      <c r="AO1386" s="17" t="s">
        <v>85</v>
      </c>
      <c r="AP1386" s="17" t="s">
        <v>64</v>
      </c>
      <c r="AQ1386" s="17"/>
      <c r="AR1386" s="17"/>
      <c r="AS1386" s="17"/>
    </row>
    <row r="1387" spans="1:45" ht="15" customHeight="1" x14ac:dyDescent="0.15">
      <c r="A1387" s="13">
        <v>1386</v>
      </c>
      <c r="B1387" s="69" t="s">
        <v>4811</v>
      </c>
      <c r="C1387" s="67" t="s">
        <v>35</v>
      </c>
      <c r="D1387" s="67" t="s">
        <v>36</v>
      </c>
      <c r="E1387" s="67" t="s">
        <v>36</v>
      </c>
      <c r="F1387" s="67" t="s">
        <v>36</v>
      </c>
      <c r="G1387" s="67" t="s">
        <v>67</v>
      </c>
      <c r="H1387" s="67" t="s">
        <v>44</v>
      </c>
      <c r="I1387" s="67" t="s">
        <v>37</v>
      </c>
      <c r="J1387" s="67" t="s">
        <v>41</v>
      </c>
      <c r="K1387" s="67" t="s">
        <v>42</v>
      </c>
      <c r="L1387" s="67" t="s">
        <v>88</v>
      </c>
      <c r="M1387" s="67" t="s">
        <v>120</v>
      </c>
      <c r="N1387" s="67" t="s">
        <v>67</v>
      </c>
      <c r="O1387" s="67" t="s">
        <v>45</v>
      </c>
      <c r="P1387" s="17" t="s">
        <v>3022</v>
      </c>
      <c r="Q1387" s="17" t="s">
        <v>77</v>
      </c>
      <c r="R1387" s="17" t="s">
        <v>3438</v>
      </c>
      <c r="S1387" s="17" t="s">
        <v>95</v>
      </c>
      <c r="T1387" s="17" t="s">
        <v>189</v>
      </c>
      <c r="U1387" s="17" t="s">
        <v>57</v>
      </c>
      <c r="V1387" s="17" t="s">
        <v>562</v>
      </c>
      <c r="W1387" s="17" t="s">
        <v>4160</v>
      </c>
      <c r="X1387" s="17" t="s">
        <v>4812</v>
      </c>
      <c r="Y1387" s="17" t="s">
        <v>4286</v>
      </c>
      <c r="Z1387" s="17" t="s">
        <v>75</v>
      </c>
      <c r="AA1387" s="17" t="s">
        <v>142</v>
      </c>
      <c r="AB1387" s="17" t="s">
        <v>55</v>
      </c>
      <c r="AC1387" s="17" t="s">
        <v>56</v>
      </c>
      <c r="AD1387" s="17" t="s">
        <v>36</v>
      </c>
      <c r="AE1387" s="17" t="s">
        <v>4070</v>
      </c>
      <c r="AF1387" s="17"/>
      <c r="AG1387" s="17" t="s">
        <v>103</v>
      </c>
      <c r="AH1387" s="17" t="s">
        <v>192</v>
      </c>
      <c r="AI1387" s="17" t="s">
        <v>193</v>
      </c>
      <c r="AJ1387" s="17" t="s">
        <v>194</v>
      </c>
      <c r="AK1387" s="17" t="s">
        <v>144</v>
      </c>
      <c r="AL1387" s="17" t="s">
        <v>145</v>
      </c>
      <c r="AM1387" s="17" t="s">
        <v>3346</v>
      </c>
      <c r="AN1387" s="17" t="s">
        <v>95</v>
      </c>
      <c r="AO1387" s="17" t="s">
        <v>85</v>
      </c>
      <c r="AP1387" s="17" t="s">
        <v>64</v>
      </c>
      <c r="AQ1387" s="17"/>
      <c r="AR1387" s="17"/>
      <c r="AS1387" s="17"/>
    </row>
    <row r="1388" spans="1:45" ht="15" customHeight="1" x14ac:dyDescent="0.15">
      <c r="A1388" s="13">
        <v>1387</v>
      </c>
      <c r="B1388" s="69" t="s">
        <v>1121</v>
      </c>
      <c r="C1388" s="67" t="s">
        <v>35</v>
      </c>
      <c r="D1388" s="67" t="s">
        <v>36</v>
      </c>
      <c r="E1388" s="67" t="s">
        <v>56</v>
      </c>
      <c r="F1388" s="67" t="s">
        <v>56</v>
      </c>
      <c r="G1388" s="67" t="s">
        <v>44</v>
      </c>
      <c r="H1388" s="67" t="s">
        <v>41</v>
      </c>
      <c r="I1388" s="67" t="s">
        <v>43</v>
      </c>
      <c r="J1388" s="67" t="s">
        <v>39</v>
      </c>
      <c r="K1388" s="67" t="s">
        <v>38</v>
      </c>
      <c r="L1388" s="67" t="s">
        <v>88</v>
      </c>
      <c r="M1388" s="67" t="s">
        <v>120</v>
      </c>
      <c r="N1388" s="67" t="s">
        <v>87</v>
      </c>
      <c r="O1388" s="67" t="s">
        <v>45</v>
      </c>
      <c r="P1388" s="17" t="s">
        <v>4641</v>
      </c>
      <c r="Q1388" s="17" t="s">
        <v>287</v>
      </c>
      <c r="R1388" s="17" t="s">
        <v>357</v>
      </c>
      <c r="S1388" s="17" t="s">
        <v>193</v>
      </c>
      <c r="T1388" s="17" t="s">
        <v>196</v>
      </c>
      <c r="U1388" s="17" t="s">
        <v>358</v>
      </c>
      <c r="V1388" s="17" t="s">
        <v>900</v>
      </c>
      <c r="W1388" s="17"/>
      <c r="X1388" s="17" t="s">
        <v>3701</v>
      </c>
      <c r="Y1388" s="17" t="s">
        <v>4250</v>
      </c>
      <c r="Z1388" s="17" t="s">
        <v>75</v>
      </c>
      <c r="AA1388" s="17" t="s">
        <v>76</v>
      </c>
      <c r="AB1388" s="17" t="s">
        <v>126</v>
      </c>
      <c r="AC1388" s="17" t="s">
        <v>36</v>
      </c>
      <c r="AD1388" s="17" t="s">
        <v>56</v>
      </c>
      <c r="AE1388" s="17"/>
      <c r="AF1388" s="17"/>
      <c r="AG1388" s="17" t="s">
        <v>131</v>
      </c>
      <c r="AH1388" s="17" t="s">
        <v>706</v>
      </c>
      <c r="AI1388" s="17" t="s">
        <v>429</v>
      </c>
      <c r="AJ1388" s="17" t="s">
        <v>194</v>
      </c>
      <c r="AK1388" s="17" t="s">
        <v>101</v>
      </c>
      <c r="AL1388" s="17" t="s">
        <v>131</v>
      </c>
      <c r="AM1388" s="17" t="s">
        <v>362</v>
      </c>
      <c r="AN1388" s="17" t="s">
        <v>97</v>
      </c>
      <c r="AO1388" s="17" t="s">
        <v>295</v>
      </c>
      <c r="AP1388" s="17" t="s">
        <v>366</v>
      </c>
      <c r="AQ1388" s="17"/>
      <c r="AR1388" s="17"/>
      <c r="AS1388" s="17"/>
    </row>
    <row r="1389" spans="1:45" ht="15" customHeight="1" x14ac:dyDescent="0.15">
      <c r="A1389" s="13">
        <v>1388</v>
      </c>
      <c r="B1389" s="69" t="s">
        <v>5146</v>
      </c>
      <c r="C1389" s="67" t="s">
        <v>35</v>
      </c>
      <c r="D1389" s="67" t="s">
        <v>36</v>
      </c>
      <c r="E1389" s="67" t="s">
        <v>56</v>
      </c>
      <c r="F1389" s="67" t="s">
        <v>56</v>
      </c>
      <c r="G1389" s="67" t="s">
        <v>44</v>
      </c>
      <c r="H1389" s="67" t="s">
        <v>41</v>
      </c>
      <c r="I1389" s="67" t="s">
        <v>43</v>
      </c>
      <c r="J1389" s="67" t="s">
        <v>39</v>
      </c>
      <c r="K1389" s="67" t="s">
        <v>38</v>
      </c>
      <c r="L1389" s="67" t="s">
        <v>88</v>
      </c>
      <c r="M1389" s="67" t="s">
        <v>120</v>
      </c>
      <c r="N1389" s="67" t="s">
        <v>87</v>
      </c>
      <c r="O1389" s="67">
        <v>0</v>
      </c>
      <c r="P1389" s="17" t="s">
        <v>4641</v>
      </c>
      <c r="Q1389" s="17" t="s">
        <v>287</v>
      </c>
      <c r="R1389" s="17" t="s">
        <v>357</v>
      </c>
      <c r="S1389" s="17" t="s">
        <v>193</v>
      </c>
      <c r="T1389" s="17" t="s">
        <v>196</v>
      </c>
      <c r="U1389" s="17" t="s">
        <v>358</v>
      </c>
      <c r="V1389" s="17" t="s">
        <v>900</v>
      </c>
      <c r="W1389" s="17">
        <v>0</v>
      </c>
      <c r="X1389" s="17" t="s">
        <v>5147</v>
      </c>
      <c r="Y1389" s="17" t="s">
        <v>4250</v>
      </c>
      <c r="Z1389" s="17" t="s">
        <v>75</v>
      </c>
      <c r="AA1389" s="17" t="s">
        <v>76</v>
      </c>
      <c r="AB1389" s="17" t="s">
        <v>126</v>
      </c>
      <c r="AC1389" s="17" t="s">
        <v>36</v>
      </c>
      <c r="AD1389" s="17" t="s">
        <v>56</v>
      </c>
      <c r="AE1389" s="17"/>
      <c r="AF1389" s="17"/>
      <c r="AG1389" s="17" t="s">
        <v>4872</v>
      </c>
      <c r="AH1389" s="17" t="s">
        <v>706</v>
      </c>
      <c r="AI1389" s="17" t="s">
        <v>429</v>
      </c>
      <c r="AJ1389" s="17" t="s">
        <v>194</v>
      </c>
      <c r="AK1389" s="17" t="s">
        <v>101</v>
      </c>
      <c r="AL1389" s="17" t="s">
        <v>4872</v>
      </c>
      <c r="AM1389" s="17" t="s">
        <v>362</v>
      </c>
      <c r="AN1389" s="17" t="s">
        <v>97</v>
      </c>
      <c r="AO1389" s="17" t="s">
        <v>295</v>
      </c>
      <c r="AP1389" s="17">
        <v>0</v>
      </c>
      <c r="AQ1389" s="17">
        <v>0</v>
      </c>
      <c r="AR1389" s="17">
        <v>0</v>
      </c>
      <c r="AS1389" s="17"/>
    </row>
    <row r="1390" spans="1:45" ht="15" customHeight="1" x14ac:dyDescent="0.15">
      <c r="A1390" s="13">
        <v>1389</v>
      </c>
      <c r="B1390" s="69" t="s">
        <v>3341</v>
      </c>
      <c r="C1390" s="67" t="s">
        <v>35</v>
      </c>
      <c r="D1390" s="67" t="s">
        <v>36</v>
      </c>
      <c r="E1390" s="67" t="s">
        <v>36</v>
      </c>
      <c r="F1390" s="67" t="s">
        <v>36</v>
      </c>
      <c r="G1390" s="67" t="s">
        <v>67</v>
      </c>
      <c r="H1390" s="67" t="s">
        <v>42</v>
      </c>
      <c r="I1390" s="67" t="s">
        <v>37</v>
      </c>
      <c r="J1390" s="67" t="s">
        <v>43</v>
      </c>
      <c r="K1390" s="67" t="s">
        <v>136</v>
      </c>
      <c r="L1390" s="67" t="s">
        <v>136</v>
      </c>
      <c r="M1390" s="67" t="s">
        <v>43</v>
      </c>
      <c r="N1390" s="67" t="s">
        <v>39</v>
      </c>
      <c r="O1390" s="67"/>
      <c r="P1390" s="17" t="s">
        <v>77</v>
      </c>
      <c r="Q1390" s="17" t="s">
        <v>95</v>
      </c>
      <c r="R1390" s="17" t="s">
        <v>411</v>
      </c>
      <c r="S1390" s="17" t="s">
        <v>103</v>
      </c>
      <c r="T1390" s="17" t="s">
        <v>192</v>
      </c>
      <c r="U1390" s="17" t="s">
        <v>131</v>
      </c>
      <c r="V1390" s="17" t="s">
        <v>94</v>
      </c>
      <c r="W1390" s="17" t="s">
        <v>4164</v>
      </c>
      <c r="X1390" s="17" t="s">
        <v>3702</v>
      </c>
      <c r="Y1390" s="17" t="s">
        <v>4324</v>
      </c>
      <c r="Z1390" s="17" t="s">
        <v>75</v>
      </c>
      <c r="AA1390" s="17" t="s">
        <v>76</v>
      </c>
      <c r="AB1390" s="17" t="s">
        <v>55</v>
      </c>
      <c r="AC1390" s="17" t="s">
        <v>66</v>
      </c>
      <c r="AD1390" s="17" t="s">
        <v>36</v>
      </c>
      <c r="AE1390" s="17" t="s">
        <v>4092</v>
      </c>
      <c r="AF1390" s="17"/>
      <c r="AG1390" s="17" t="s">
        <v>393</v>
      </c>
      <c r="AH1390" s="17" t="s">
        <v>394</v>
      </c>
      <c r="AI1390" s="17" t="s">
        <v>880</v>
      </c>
      <c r="AJ1390" s="17" t="s">
        <v>3085</v>
      </c>
      <c r="AK1390" s="17" t="s">
        <v>363</v>
      </c>
      <c r="AL1390" s="17" t="s">
        <v>646</v>
      </c>
      <c r="AM1390" s="17" t="s">
        <v>101</v>
      </c>
      <c r="AN1390" s="17" t="s">
        <v>376</v>
      </c>
      <c r="AO1390" s="17" t="s">
        <v>85</v>
      </c>
      <c r="AP1390" s="17" t="s">
        <v>806</v>
      </c>
      <c r="AQ1390" s="17"/>
      <c r="AR1390" s="17"/>
      <c r="AS1390" s="17"/>
    </row>
    <row r="1391" spans="1:45" ht="15" customHeight="1" x14ac:dyDescent="0.15">
      <c r="A1391" s="13">
        <v>1390</v>
      </c>
      <c r="B1391" s="69" t="s">
        <v>1122</v>
      </c>
      <c r="C1391" s="67" t="s">
        <v>35</v>
      </c>
      <c r="D1391" s="67" t="s">
        <v>36</v>
      </c>
      <c r="E1391" s="67" t="s">
        <v>56</v>
      </c>
      <c r="F1391" s="67" t="s">
        <v>56</v>
      </c>
      <c r="G1391" s="67" t="s">
        <v>40</v>
      </c>
      <c r="H1391" s="67" t="s">
        <v>67</v>
      </c>
      <c r="I1391" s="67" t="s">
        <v>67</v>
      </c>
      <c r="J1391" s="67" t="s">
        <v>40</v>
      </c>
      <c r="K1391" s="67" t="s">
        <v>41</v>
      </c>
      <c r="L1391" s="67" t="s">
        <v>44</v>
      </c>
      <c r="M1391" s="67" t="s">
        <v>39</v>
      </c>
      <c r="N1391" s="67" t="s">
        <v>41</v>
      </c>
      <c r="O1391" s="67"/>
      <c r="P1391" s="67" t="s">
        <v>1123</v>
      </c>
      <c r="Q1391" s="67" t="s">
        <v>351</v>
      </c>
      <c r="R1391" s="67" t="s">
        <v>1124</v>
      </c>
      <c r="S1391" s="67" t="s">
        <v>72</v>
      </c>
      <c r="T1391" s="67" t="s">
        <v>3814</v>
      </c>
      <c r="U1391" s="67" t="s">
        <v>3151</v>
      </c>
      <c r="V1391" s="67" t="s">
        <v>4161</v>
      </c>
      <c r="W1391" s="67" t="s">
        <v>4157</v>
      </c>
      <c r="X1391" s="67"/>
      <c r="Y1391" s="67" t="s">
        <v>4299</v>
      </c>
      <c r="Z1391" s="67" t="s">
        <v>75</v>
      </c>
      <c r="AA1391" s="67" t="s">
        <v>142</v>
      </c>
      <c r="AB1391" s="67" t="s">
        <v>126</v>
      </c>
      <c r="AC1391" s="67" t="s">
        <v>36</v>
      </c>
      <c r="AD1391" s="67" t="s">
        <v>56</v>
      </c>
      <c r="AE1391" s="67"/>
      <c r="AF1391" s="67"/>
      <c r="AG1391" s="67" t="s">
        <v>79</v>
      </c>
      <c r="AH1391" s="67" t="s">
        <v>3200</v>
      </c>
      <c r="AI1391" s="67" t="s">
        <v>308</v>
      </c>
      <c r="AJ1391" s="67" t="s">
        <v>4251</v>
      </c>
      <c r="AK1391" s="67" t="s">
        <v>3022</v>
      </c>
      <c r="AL1391" s="67" t="s">
        <v>1090</v>
      </c>
      <c r="AM1391" s="67" t="s">
        <v>79</v>
      </c>
      <c r="AN1391" s="67" t="s">
        <v>202</v>
      </c>
      <c r="AO1391" s="67" t="s">
        <v>161</v>
      </c>
      <c r="AP1391" s="67" t="s">
        <v>85</v>
      </c>
      <c r="AQ1391" s="17"/>
      <c r="AR1391" s="17"/>
      <c r="AS1391" s="17"/>
    </row>
    <row r="1392" spans="1:45" ht="15" customHeight="1" x14ac:dyDescent="0.15">
      <c r="A1392" s="13">
        <v>1391</v>
      </c>
      <c r="B1392" s="69" t="s">
        <v>5204</v>
      </c>
      <c r="C1392" s="67" t="s">
        <v>35</v>
      </c>
      <c r="D1392" s="67" t="s">
        <v>36</v>
      </c>
      <c r="E1392" s="67" t="s">
        <v>56</v>
      </c>
      <c r="F1392" s="67" t="s">
        <v>56</v>
      </c>
      <c r="G1392" s="67" t="s">
        <v>40</v>
      </c>
      <c r="H1392" s="67" t="s">
        <v>67</v>
      </c>
      <c r="I1392" s="67" t="s">
        <v>67</v>
      </c>
      <c r="J1392" s="67" t="s">
        <v>40</v>
      </c>
      <c r="K1392" s="67" t="s">
        <v>41</v>
      </c>
      <c r="L1392" s="67" t="s">
        <v>44</v>
      </c>
      <c r="M1392" s="67" t="s">
        <v>39</v>
      </c>
      <c r="N1392" s="67" t="s">
        <v>41</v>
      </c>
      <c r="O1392" s="67"/>
      <c r="P1392" s="17" t="s">
        <v>1123</v>
      </c>
      <c r="Q1392" s="17" t="s">
        <v>351</v>
      </c>
      <c r="R1392" s="17" t="s">
        <v>1124</v>
      </c>
      <c r="S1392" s="17" t="s">
        <v>72</v>
      </c>
      <c r="T1392" s="17" t="s">
        <v>3814</v>
      </c>
      <c r="U1392" s="17" t="s">
        <v>3151</v>
      </c>
      <c r="V1392" s="17" t="s">
        <v>4161</v>
      </c>
      <c r="W1392" s="17" t="s">
        <v>4157</v>
      </c>
      <c r="X1392" s="17"/>
      <c r="Y1392" s="17" t="s">
        <v>4299</v>
      </c>
      <c r="Z1392" s="17" t="s">
        <v>75</v>
      </c>
      <c r="AA1392" s="17" t="s">
        <v>142</v>
      </c>
      <c r="AB1392" s="17" t="s">
        <v>126</v>
      </c>
      <c r="AC1392" s="17" t="s">
        <v>36</v>
      </c>
      <c r="AD1392" s="17" t="s">
        <v>56</v>
      </c>
      <c r="AE1392" s="17"/>
      <c r="AF1392" s="17"/>
      <c r="AG1392" s="17" t="s">
        <v>79</v>
      </c>
      <c r="AH1392" s="17" t="s">
        <v>3200</v>
      </c>
      <c r="AI1392" s="17" t="s">
        <v>308</v>
      </c>
      <c r="AJ1392" s="17" t="s">
        <v>4251</v>
      </c>
      <c r="AK1392" s="17" t="s">
        <v>3022</v>
      </c>
      <c r="AL1392" s="17" t="s">
        <v>1090</v>
      </c>
      <c r="AM1392" s="17" t="s">
        <v>79</v>
      </c>
      <c r="AN1392" s="17" t="s">
        <v>202</v>
      </c>
      <c r="AO1392" s="17" t="s">
        <v>161</v>
      </c>
      <c r="AP1392" s="17" t="s">
        <v>85</v>
      </c>
      <c r="AQ1392" s="17"/>
      <c r="AR1392" s="17"/>
      <c r="AS1392" s="17"/>
    </row>
    <row r="1393" spans="1:45" ht="15" customHeight="1" x14ac:dyDescent="0.15">
      <c r="A1393" s="13">
        <v>1392</v>
      </c>
      <c r="B1393" s="69" t="s">
        <v>3703</v>
      </c>
      <c r="C1393" s="67" t="s">
        <v>35</v>
      </c>
      <c r="D1393" s="67" t="s">
        <v>36</v>
      </c>
      <c r="E1393" s="67" t="s">
        <v>56</v>
      </c>
      <c r="F1393" s="67" t="s">
        <v>56</v>
      </c>
      <c r="G1393" s="67" t="s">
        <v>37</v>
      </c>
      <c r="H1393" s="67" t="s">
        <v>42</v>
      </c>
      <c r="I1393" s="67" t="s">
        <v>44</v>
      </c>
      <c r="J1393" s="67" t="s">
        <v>67</v>
      </c>
      <c r="K1393" s="67" t="s">
        <v>120</v>
      </c>
      <c r="L1393" s="67" t="s">
        <v>43</v>
      </c>
      <c r="M1393" s="67" t="s">
        <v>41</v>
      </c>
      <c r="N1393" s="67" t="s">
        <v>44</v>
      </c>
      <c r="O1393" s="67" t="s">
        <v>45</v>
      </c>
      <c r="P1393" s="17" t="s">
        <v>137</v>
      </c>
      <c r="Q1393" s="17" t="s">
        <v>3438</v>
      </c>
      <c r="R1393" s="17" t="s">
        <v>1974</v>
      </c>
      <c r="S1393" s="17" t="s">
        <v>57</v>
      </c>
      <c r="T1393" s="17" t="s">
        <v>4520</v>
      </c>
      <c r="U1393" s="17" t="s">
        <v>83</v>
      </c>
      <c r="V1393" s="17" t="s">
        <v>786</v>
      </c>
      <c r="W1393" s="17" t="s">
        <v>4175</v>
      </c>
      <c r="X1393" s="17" t="s">
        <v>3704</v>
      </c>
      <c r="Y1393" s="17" t="s">
        <v>4260</v>
      </c>
      <c r="Z1393" s="17" t="s">
        <v>75</v>
      </c>
      <c r="AA1393" s="17" t="s">
        <v>76</v>
      </c>
      <c r="AB1393" s="17" t="s">
        <v>126</v>
      </c>
      <c r="AC1393" s="17" t="s">
        <v>36</v>
      </c>
      <c r="AD1393" s="17" t="s">
        <v>56</v>
      </c>
      <c r="AE1393" s="17" t="s">
        <v>4036</v>
      </c>
      <c r="AF1393" s="17"/>
      <c r="AG1393" s="17" t="s">
        <v>144</v>
      </c>
      <c r="AH1393" s="17" t="s">
        <v>145</v>
      </c>
      <c r="AI1393" s="17" t="s">
        <v>146</v>
      </c>
      <c r="AJ1393" s="17" t="s">
        <v>147</v>
      </c>
      <c r="AK1393" s="17" t="s">
        <v>148</v>
      </c>
      <c r="AL1393" s="17" t="s">
        <v>4639</v>
      </c>
      <c r="AM1393" s="17" t="s">
        <v>224</v>
      </c>
      <c r="AN1393" s="17" t="s">
        <v>287</v>
      </c>
      <c r="AO1393" s="17" t="s">
        <v>64</v>
      </c>
      <c r="AP1393" s="17" t="s">
        <v>349</v>
      </c>
      <c r="AQ1393" s="17"/>
      <c r="AR1393" s="17"/>
      <c r="AS1393" s="17"/>
    </row>
    <row r="1394" spans="1:45" ht="15" customHeight="1" x14ac:dyDescent="0.15">
      <c r="A1394" s="13">
        <v>1393</v>
      </c>
      <c r="B1394" s="69" t="s">
        <v>3705</v>
      </c>
      <c r="C1394" s="67" t="s">
        <v>35</v>
      </c>
      <c r="D1394" s="67" t="s">
        <v>56</v>
      </c>
      <c r="E1394" s="67" t="s">
        <v>36</v>
      </c>
      <c r="F1394" s="67" t="s">
        <v>36</v>
      </c>
      <c r="G1394" s="67" t="s">
        <v>37</v>
      </c>
      <c r="H1394" s="67" t="s">
        <v>41</v>
      </c>
      <c r="I1394" s="67" t="s">
        <v>44</v>
      </c>
      <c r="J1394" s="67" t="s">
        <v>43</v>
      </c>
      <c r="K1394" s="67" t="s">
        <v>44</v>
      </c>
      <c r="L1394" s="67" t="s">
        <v>42</v>
      </c>
      <c r="M1394" s="67" t="s">
        <v>41</v>
      </c>
      <c r="N1394" s="67" t="s">
        <v>43</v>
      </c>
      <c r="O1394" s="67"/>
      <c r="P1394" s="17" t="s">
        <v>47</v>
      </c>
      <c r="Q1394" s="17" t="s">
        <v>49</v>
      </c>
      <c r="R1394" s="17" t="s">
        <v>3172</v>
      </c>
      <c r="S1394" s="17" t="s">
        <v>57</v>
      </c>
      <c r="T1394" s="17" t="s">
        <v>4639</v>
      </c>
      <c r="U1394" s="17" t="s">
        <v>183</v>
      </c>
      <c r="V1394" s="17" t="s">
        <v>3892</v>
      </c>
      <c r="W1394" s="17"/>
      <c r="X1394" s="17" t="s">
        <v>3706</v>
      </c>
      <c r="Y1394" s="17" t="s">
        <v>4245</v>
      </c>
      <c r="Z1394" s="17" t="s">
        <v>53</v>
      </c>
      <c r="AA1394" s="17" t="s">
        <v>54</v>
      </c>
      <c r="AB1394" s="17" t="s">
        <v>3962</v>
      </c>
      <c r="AC1394" s="17" t="s">
        <v>56</v>
      </c>
      <c r="AD1394" s="17" t="s">
        <v>56</v>
      </c>
      <c r="AE1394" s="17" t="s">
        <v>4038</v>
      </c>
      <c r="AF1394" s="17"/>
      <c r="AG1394" s="17" t="s">
        <v>144</v>
      </c>
      <c r="AH1394" s="17" t="s">
        <v>189</v>
      </c>
      <c r="AI1394" s="17" t="s">
        <v>202</v>
      </c>
      <c r="AJ1394" s="17" t="s">
        <v>711</v>
      </c>
      <c r="AK1394" s="17" t="s">
        <v>193</v>
      </c>
      <c r="AL1394" s="17" t="s">
        <v>478</v>
      </c>
      <c r="AM1394" s="17" t="s">
        <v>820</v>
      </c>
      <c r="AN1394" s="17" t="s">
        <v>1126</v>
      </c>
      <c r="AO1394" s="17" t="s">
        <v>64</v>
      </c>
      <c r="AP1394" s="17" t="s">
        <v>187</v>
      </c>
      <c r="AQ1394" s="17"/>
      <c r="AR1394" s="17"/>
      <c r="AS1394" s="17"/>
    </row>
    <row r="1395" spans="1:45" ht="15" customHeight="1" x14ac:dyDescent="0.15">
      <c r="A1395" s="13">
        <v>1394</v>
      </c>
      <c r="B1395" s="69" t="s">
        <v>1125</v>
      </c>
      <c r="C1395" s="67" t="s">
        <v>35</v>
      </c>
      <c r="D1395" s="67" t="s">
        <v>56</v>
      </c>
      <c r="E1395" s="67" t="s">
        <v>36</v>
      </c>
      <c r="F1395" s="67" t="s">
        <v>36</v>
      </c>
      <c r="G1395" s="67" t="s">
        <v>37</v>
      </c>
      <c r="H1395" s="67" t="s">
        <v>41</v>
      </c>
      <c r="I1395" s="67" t="s">
        <v>44</v>
      </c>
      <c r="J1395" s="67" t="s">
        <v>43</v>
      </c>
      <c r="K1395" s="67" t="s">
        <v>44</v>
      </c>
      <c r="L1395" s="67" t="s">
        <v>42</v>
      </c>
      <c r="M1395" s="67" t="s">
        <v>41</v>
      </c>
      <c r="N1395" s="67" t="s">
        <v>43</v>
      </c>
      <c r="O1395" s="67"/>
      <c r="P1395" s="17" t="s">
        <v>47</v>
      </c>
      <c r="Q1395" s="17" t="s">
        <v>49</v>
      </c>
      <c r="R1395" s="17" t="s">
        <v>3172</v>
      </c>
      <c r="S1395" s="17" t="s">
        <v>57</v>
      </c>
      <c r="T1395" s="17" t="s">
        <v>4639</v>
      </c>
      <c r="U1395" s="17" t="s">
        <v>183</v>
      </c>
      <c r="V1395" s="17" t="s">
        <v>3892</v>
      </c>
      <c r="W1395" s="17"/>
      <c r="X1395" s="17" t="s">
        <v>3707</v>
      </c>
      <c r="Y1395" s="17" t="s">
        <v>4245</v>
      </c>
      <c r="Z1395" s="17" t="s">
        <v>75</v>
      </c>
      <c r="AA1395" s="17" t="s">
        <v>54</v>
      </c>
      <c r="AB1395" s="17" t="s">
        <v>3962</v>
      </c>
      <c r="AC1395" s="17" t="s">
        <v>56</v>
      </c>
      <c r="AD1395" s="17" t="s">
        <v>56</v>
      </c>
      <c r="AE1395" s="17" t="s">
        <v>4038</v>
      </c>
      <c r="AF1395" s="17"/>
      <c r="AG1395" s="17" t="s">
        <v>144</v>
      </c>
      <c r="AH1395" s="17" t="s">
        <v>189</v>
      </c>
      <c r="AI1395" s="17" t="s">
        <v>202</v>
      </c>
      <c r="AJ1395" s="17" t="s">
        <v>711</v>
      </c>
      <c r="AK1395" s="17" t="s">
        <v>193</v>
      </c>
      <c r="AL1395" s="17" t="s">
        <v>478</v>
      </c>
      <c r="AM1395" s="17" t="s">
        <v>820</v>
      </c>
      <c r="AN1395" s="17" t="s">
        <v>1126</v>
      </c>
      <c r="AO1395" s="17" t="s">
        <v>64</v>
      </c>
      <c r="AP1395" s="17" t="s">
        <v>187</v>
      </c>
      <c r="AQ1395" s="17"/>
      <c r="AR1395" s="17"/>
      <c r="AS1395" s="17"/>
    </row>
    <row r="1396" spans="1:45" ht="15" customHeight="1" x14ac:dyDescent="0.15">
      <c r="A1396" s="13">
        <v>1395</v>
      </c>
      <c r="B1396" s="69" t="s">
        <v>1127</v>
      </c>
      <c r="C1396" s="67" t="s">
        <v>35</v>
      </c>
      <c r="D1396" s="67" t="s">
        <v>56</v>
      </c>
      <c r="E1396" s="67" t="s">
        <v>36</v>
      </c>
      <c r="F1396" s="67" t="s">
        <v>36</v>
      </c>
      <c r="G1396" s="67" t="s">
        <v>37</v>
      </c>
      <c r="H1396" s="67" t="s">
        <v>41</v>
      </c>
      <c r="I1396" s="67" t="s">
        <v>44</v>
      </c>
      <c r="J1396" s="67" t="s">
        <v>43</v>
      </c>
      <c r="K1396" s="67" t="s">
        <v>44</v>
      </c>
      <c r="L1396" s="67" t="s">
        <v>42</v>
      </c>
      <c r="M1396" s="67" t="s">
        <v>41</v>
      </c>
      <c r="N1396" s="67" t="s">
        <v>43</v>
      </c>
      <c r="O1396" s="67"/>
      <c r="P1396" s="17" t="s">
        <v>47</v>
      </c>
      <c r="Q1396" s="17" t="s">
        <v>49</v>
      </c>
      <c r="R1396" s="17" t="s">
        <v>3172</v>
      </c>
      <c r="S1396" s="17" t="s">
        <v>57</v>
      </c>
      <c r="T1396" s="17" t="s">
        <v>4639</v>
      </c>
      <c r="U1396" s="17" t="s">
        <v>183</v>
      </c>
      <c r="V1396" s="17" t="s">
        <v>3892</v>
      </c>
      <c r="W1396" s="17"/>
      <c r="X1396" s="17" t="s">
        <v>3708</v>
      </c>
      <c r="Y1396" s="17" t="s">
        <v>4245</v>
      </c>
      <c r="Z1396" s="17" t="s">
        <v>53</v>
      </c>
      <c r="AA1396" s="17" t="s">
        <v>54</v>
      </c>
      <c r="AB1396" s="17" t="s">
        <v>3962</v>
      </c>
      <c r="AC1396" s="17" t="s">
        <v>56</v>
      </c>
      <c r="AD1396" s="17" t="s">
        <v>56</v>
      </c>
      <c r="AE1396" s="17" t="s">
        <v>4038</v>
      </c>
      <c r="AF1396" s="17"/>
      <c r="AG1396" s="17" t="s">
        <v>144</v>
      </c>
      <c r="AH1396" s="17" t="s">
        <v>189</v>
      </c>
      <c r="AI1396" s="17" t="s">
        <v>202</v>
      </c>
      <c r="AJ1396" s="17" t="s">
        <v>711</v>
      </c>
      <c r="AK1396" s="17" t="s">
        <v>193</v>
      </c>
      <c r="AL1396" s="17" t="s">
        <v>478</v>
      </c>
      <c r="AM1396" s="17" t="s">
        <v>820</v>
      </c>
      <c r="AN1396" s="17" t="s">
        <v>1126</v>
      </c>
      <c r="AO1396" s="17" t="s">
        <v>64</v>
      </c>
      <c r="AP1396" s="17" t="s">
        <v>187</v>
      </c>
      <c r="AQ1396" s="17"/>
      <c r="AR1396" s="17"/>
      <c r="AS1396" s="17"/>
    </row>
    <row r="1397" spans="1:45" ht="15" customHeight="1" x14ac:dyDescent="0.15">
      <c r="A1397" s="13">
        <v>1396</v>
      </c>
      <c r="B1397" s="69" t="s">
        <v>5306</v>
      </c>
      <c r="C1397" s="67" t="s">
        <v>35</v>
      </c>
      <c r="D1397" s="67" t="s">
        <v>56</v>
      </c>
      <c r="E1397" s="67" t="s">
        <v>36</v>
      </c>
      <c r="F1397" s="67" t="s">
        <v>36</v>
      </c>
      <c r="G1397" s="67" t="s">
        <v>37</v>
      </c>
      <c r="H1397" s="67" t="s">
        <v>41</v>
      </c>
      <c r="I1397" s="67" t="s">
        <v>44</v>
      </c>
      <c r="J1397" s="67" t="s">
        <v>43</v>
      </c>
      <c r="K1397" s="67" t="s">
        <v>44</v>
      </c>
      <c r="L1397" s="67" t="s">
        <v>42</v>
      </c>
      <c r="M1397" s="67" t="s">
        <v>41</v>
      </c>
      <c r="N1397" s="67" t="s">
        <v>43</v>
      </c>
      <c r="O1397" s="67"/>
      <c r="P1397" s="17" t="s">
        <v>47</v>
      </c>
      <c r="Q1397" s="17" t="s">
        <v>49</v>
      </c>
      <c r="R1397" s="17" t="s">
        <v>3172</v>
      </c>
      <c r="S1397" s="17" t="s">
        <v>57</v>
      </c>
      <c r="T1397" s="17" t="s">
        <v>4639</v>
      </c>
      <c r="U1397" s="17" t="s">
        <v>183</v>
      </c>
      <c r="V1397" s="17" t="s">
        <v>3892</v>
      </c>
      <c r="W1397" s="17" t="s">
        <v>4160</v>
      </c>
      <c r="X1397" s="17" t="s">
        <v>3706</v>
      </c>
      <c r="Y1397" s="17" t="s">
        <v>4245</v>
      </c>
      <c r="Z1397" s="17" t="s">
        <v>96</v>
      </c>
      <c r="AA1397" s="17" t="s">
        <v>54</v>
      </c>
      <c r="AB1397" s="17" t="s">
        <v>3962</v>
      </c>
      <c r="AC1397" s="17" t="s">
        <v>56</v>
      </c>
      <c r="AD1397" s="17" t="s">
        <v>56</v>
      </c>
      <c r="AE1397" s="17" t="s">
        <v>4008</v>
      </c>
      <c r="AF1397" s="17"/>
      <c r="AG1397" s="17" t="s">
        <v>144</v>
      </c>
      <c r="AH1397" s="17" t="s">
        <v>189</v>
      </c>
      <c r="AI1397" s="17" t="s">
        <v>202</v>
      </c>
      <c r="AJ1397" s="17" t="s">
        <v>711</v>
      </c>
      <c r="AK1397" s="17" t="s">
        <v>193</v>
      </c>
      <c r="AL1397" s="17" t="s">
        <v>478</v>
      </c>
      <c r="AM1397" s="17" t="s">
        <v>820</v>
      </c>
      <c r="AN1397" s="17" t="s">
        <v>1126</v>
      </c>
      <c r="AO1397" s="17" t="s">
        <v>64</v>
      </c>
      <c r="AP1397" s="17" t="s">
        <v>187</v>
      </c>
      <c r="AQ1397" s="17"/>
      <c r="AR1397" s="17"/>
      <c r="AS1397" s="17"/>
    </row>
    <row r="1398" spans="1:45" ht="15" customHeight="1" x14ac:dyDescent="0.15">
      <c r="A1398" s="13">
        <v>1397</v>
      </c>
      <c r="B1398" s="69" t="s">
        <v>4209</v>
      </c>
      <c r="C1398" s="67" t="s">
        <v>35</v>
      </c>
      <c r="D1398" s="67" t="s">
        <v>36</v>
      </c>
      <c r="E1398" s="67" t="s">
        <v>36</v>
      </c>
      <c r="F1398" s="67" t="s">
        <v>36</v>
      </c>
      <c r="G1398" s="67" t="s">
        <v>37</v>
      </c>
      <c r="H1398" s="67" t="s">
        <v>41</v>
      </c>
      <c r="I1398" s="67" t="s">
        <v>44</v>
      </c>
      <c r="J1398" s="67" t="s">
        <v>43</v>
      </c>
      <c r="K1398" s="67" t="s">
        <v>44</v>
      </c>
      <c r="L1398" s="67" t="s">
        <v>42</v>
      </c>
      <c r="M1398" s="67" t="s">
        <v>41</v>
      </c>
      <c r="N1398" s="67" t="s">
        <v>43</v>
      </c>
      <c r="O1398" s="67"/>
      <c r="P1398" s="17" t="s">
        <v>47</v>
      </c>
      <c r="Q1398" s="17" t="s">
        <v>49</v>
      </c>
      <c r="R1398" s="17" t="s">
        <v>3172</v>
      </c>
      <c r="S1398" s="17" t="s">
        <v>57</v>
      </c>
      <c r="T1398" s="17" t="s">
        <v>4639</v>
      </c>
      <c r="U1398" s="17" t="s">
        <v>183</v>
      </c>
      <c r="V1398" s="17" t="s">
        <v>3892</v>
      </c>
      <c r="W1398" s="17" t="s">
        <v>4160</v>
      </c>
      <c r="X1398" s="17" t="s">
        <v>4210</v>
      </c>
      <c r="Y1398" s="17" t="s">
        <v>4241</v>
      </c>
      <c r="Z1398" s="17" t="s">
        <v>96</v>
      </c>
      <c r="AA1398" s="17" t="s">
        <v>54</v>
      </c>
      <c r="AB1398" s="17" t="s">
        <v>3962</v>
      </c>
      <c r="AC1398" s="17" t="s">
        <v>36</v>
      </c>
      <c r="AD1398" s="17" t="s">
        <v>56</v>
      </c>
      <c r="AE1398" s="17" t="s">
        <v>4008</v>
      </c>
      <c r="AF1398" s="17"/>
      <c r="AG1398" s="17" t="s">
        <v>144</v>
      </c>
      <c r="AH1398" s="17" t="s">
        <v>189</v>
      </c>
      <c r="AI1398" s="17" t="s">
        <v>202</v>
      </c>
      <c r="AJ1398" s="17" t="s">
        <v>711</v>
      </c>
      <c r="AK1398" s="17" t="s">
        <v>193</v>
      </c>
      <c r="AL1398" s="17" t="s">
        <v>478</v>
      </c>
      <c r="AM1398" s="17" t="s">
        <v>820</v>
      </c>
      <c r="AN1398" s="17" t="s">
        <v>1126</v>
      </c>
      <c r="AO1398" s="17" t="s">
        <v>64</v>
      </c>
      <c r="AP1398" s="17" t="s">
        <v>187</v>
      </c>
      <c r="AQ1398" s="17"/>
      <c r="AR1398" s="17"/>
      <c r="AS1398" s="17"/>
    </row>
    <row r="1399" spans="1:45" ht="15" customHeight="1" x14ac:dyDescent="0.15">
      <c r="A1399" s="13">
        <v>1398</v>
      </c>
      <c r="B1399" s="69" t="s">
        <v>1128</v>
      </c>
      <c r="C1399" s="67" t="s">
        <v>35</v>
      </c>
      <c r="D1399" s="67" t="s">
        <v>36</v>
      </c>
      <c r="E1399" s="67" t="s">
        <v>56</v>
      </c>
      <c r="F1399" s="67" t="s">
        <v>36</v>
      </c>
      <c r="G1399" s="67" t="s">
        <v>44</v>
      </c>
      <c r="H1399" s="67" t="s">
        <v>44</v>
      </c>
      <c r="I1399" s="67" t="s">
        <v>67</v>
      </c>
      <c r="J1399" s="67" t="s">
        <v>40</v>
      </c>
      <c r="K1399" s="67" t="s">
        <v>41</v>
      </c>
      <c r="L1399" s="67" t="s">
        <v>68</v>
      </c>
      <c r="M1399" s="67" t="s">
        <v>44</v>
      </c>
      <c r="N1399" s="67" t="s">
        <v>43</v>
      </c>
      <c r="O1399" s="67"/>
      <c r="P1399" s="17" t="s">
        <v>71</v>
      </c>
      <c r="Q1399" s="17" t="s">
        <v>3345</v>
      </c>
      <c r="R1399" s="17" t="s">
        <v>3022</v>
      </c>
      <c r="S1399" s="17" t="s">
        <v>81</v>
      </c>
      <c r="T1399" s="17" t="s">
        <v>82</v>
      </c>
      <c r="U1399" s="17" t="s">
        <v>77</v>
      </c>
      <c r="V1399" s="17" t="s">
        <v>4656</v>
      </c>
      <c r="W1399" s="17"/>
      <c r="X1399" s="17"/>
      <c r="Y1399" s="17" t="s">
        <v>4242</v>
      </c>
      <c r="Z1399" s="17" t="s">
        <v>75</v>
      </c>
      <c r="AA1399" s="17" t="s">
        <v>76</v>
      </c>
      <c r="AB1399" s="17" t="s">
        <v>55</v>
      </c>
      <c r="AC1399" s="17" t="s">
        <v>56</v>
      </c>
      <c r="AD1399" s="17" t="s">
        <v>56</v>
      </c>
      <c r="AE1399" s="17"/>
      <c r="AF1399" s="17"/>
      <c r="AG1399" s="17" t="s">
        <v>158</v>
      </c>
      <c r="AH1399" s="17" t="s">
        <v>159</v>
      </c>
      <c r="AI1399" s="17" t="s">
        <v>148</v>
      </c>
      <c r="AJ1399" s="17" t="s">
        <v>80</v>
      </c>
      <c r="AK1399" s="17" t="s">
        <v>95</v>
      </c>
      <c r="AL1399" s="17" t="s">
        <v>189</v>
      </c>
      <c r="AM1399" s="17" t="s">
        <v>3269</v>
      </c>
      <c r="AN1399" s="17" t="s">
        <v>168</v>
      </c>
      <c r="AO1399" s="17" t="s">
        <v>349</v>
      </c>
      <c r="AP1399" s="17" t="s">
        <v>85</v>
      </c>
      <c r="AQ1399" s="17"/>
      <c r="AR1399" s="17"/>
      <c r="AS1399" s="17"/>
    </row>
    <row r="1400" spans="1:45" ht="15" customHeight="1" x14ac:dyDescent="0.15">
      <c r="A1400" s="13">
        <v>1399</v>
      </c>
      <c r="B1400" s="69" t="s">
        <v>1129</v>
      </c>
      <c r="C1400" s="67" t="s">
        <v>35</v>
      </c>
      <c r="D1400" s="67" t="s">
        <v>36</v>
      </c>
      <c r="E1400" s="67" t="s">
        <v>56</v>
      </c>
      <c r="F1400" s="67" t="s">
        <v>36</v>
      </c>
      <c r="G1400" s="67" t="s">
        <v>40</v>
      </c>
      <c r="H1400" s="67" t="s">
        <v>42</v>
      </c>
      <c r="I1400" s="67" t="s">
        <v>68</v>
      </c>
      <c r="J1400" s="67" t="s">
        <v>41</v>
      </c>
      <c r="K1400" s="67" t="s">
        <v>67</v>
      </c>
      <c r="L1400" s="67" t="s">
        <v>120</v>
      </c>
      <c r="M1400" s="67" t="s">
        <v>136</v>
      </c>
      <c r="N1400" s="67" t="s">
        <v>88</v>
      </c>
      <c r="O1400" s="67" t="s">
        <v>45</v>
      </c>
      <c r="P1400" s="17" t="s">
        <v>3269</v>
      </c>
      <c r="Q1400" s="17" t="s">
        <v>79</v>
      </c>
      <c r="R1400" s="17" t="s">
        <v>80</v>
      </c>
      <c r="S1400" s="17" t="s">
        <v>115</v>
      </c>
      <c r="T1400" s="17" t="s">
        <v>116</v>
      </c>
      <c r="U1400" s="17" t="s">
        <v>171</v>
      </c>
      <c r="V1400" s="17" t="s">
        <v>196</v>
      </c>
      <c r="W1400" s="17" t="s">
        <v>4164</v>
      </c>
      <c r="X1400" s="17" t="s">
        <v>3709</v>
      </c>
      <c r="Y1400" s="17" t="s">
        <v>4289</v>
      </c>
      <c r="Z1400" s="17" t="s">
        <v>249</v>
      </c>
      <c r="AA1400" s="17" t="s">
        <v>76</v>
      </c>
      <c r="AB1400" s="17" t="s">
        <v>3962</v>
      </c>
      <c r="AC1400" s="17" t="s">
        <v>66</v>
      </c>
      <c r="AD1400" s="17" t="s">
        <v>36</v>
      </c>
      <c r="AE1400" s="17" t="s">
        <v>4025</v>
      </c>
      <c r="AF1400" s="17"/>
      <c r="AG1400" s="17" t="s">
        <v>131</v>
      </c>
      <c r="AH1400" s="17" t="s">
        <v>95</v>
      </c>
      <c r="AI1400" s="17" t="s">
        <v>261</v>
      </c>
      <c r="AJ1400" s="17" t="s">
        <v>195</v>
      </c>
      <c r="AK1400" s="17" t="s">
        <v>195</v>
      </c>
      <c r="AL1400" s="17" t="s">
        <v>338</v>
      </c>
      <c r="AM1400" s="17" t="s">
        <v>429</v>
      </c>
      <c r="AN1400" s="17" t="s">
        <v>194</v>
      </c>
      <c r="AO1400" s="17" t="s">
        <v>161</v>
      </c>
      <c r="AP1400" s="17" t="s">
        <v>816</v>
      </c>
      <c r="AQ1400" s="17"/>
      <c r="AR1400" s="17"/>
      <c r="AS1400" s="17"/>
    </row>
    <row r="1401" spans="1:45" ht="15" customHeight="1" x14ac:dyDescent="0.15">
      <c r="A1401" s="13">
        <v>1400</v>
      </c>
      <c r="B1401" s="69" t="s">
        <v>4868</v>
      </c>
      <c r="C1401" s="67" t="s">
        <v>35</v>
      </c>
      <c r="D1401" s="67" t="s">
        <v>36</v>
      </c>
      <c r="E1401" s="67" t="s">
        <v>56</v>
      </c>
      <c r="F1401" s="67" t="s">
        <v>36</v>
      </c>
      <c r="G1401" s="67" t="s">
        <v>40</v>
      </c>
      <c r="H1401" s="67" t="s">
        <v>42</v>
      </c>
      <c r="I1401" s="67" t="s">
        <v>68</v>
      </c>
      <c r="J1401" s="67" t="s">
        <v>41</v>
      </c>
      <c r="K1401" s="67" t="s">
        <v>67</v>
      </c>
      <c r="L1401" s="67" t="s">
        <v>120</v>
      </c>
      <c r="M1401" s="67" t="s">
        <v>136</v>
      </c>
      <c r="N1401" s="67" t="s">
        <v>88</v>
      </c>
      <c r="O1401" s="67" t="s">
        <v>45</v>
      </c>
      <c r="P1401" s="17" t="s">
        <v>3269</v>
      </c>
      <c r="Q1401" s="17" t="s">
        <v>79</v>
      </c>
      <c r="R1401" s="17" t="s">
        <v>80</v>
      </c>
      <c r="S1401" s="17" t="s">
        <v>115</v>
      </c>
      <c r="T1401" s="17" t="s">
        <v>116</v>
      </c>
      <c r="U1401" s="17" t="s">
        <v>171</v>
      </c>
      <c r="V1401" s="17" t="s">
        <v>196</v>
      </c>
      <c r="W1401" s="17" t="s">
        <v>4164</v>
      </c>
      <c r="X1401" s="17" t="s">
        <v>4887</v>
      </c>
      <c r="Y1401" s="17" t="s">
        <v>4289</v>
      </c>
      <c r="Z1401" s="17" t="s">
        <v>249</v>
      </c>
      <c r="AA1401" s="17" t="s">
        <v>76</v>
      </c>
      <c r="AB1401" s="17" t="s">
        <v>3962</v>
      </c>
      <c r="AC1401" s="17" t="s">
        <v>66</v>
      </c>
      <c r="AD1401" s="17" t="s">
        <v>36</v>
      </c>
      <c r="AE1401" s="17" t="s">
        <v>4025</v>
      </c>
      <c r="AF1401" s="17"/>
      <c r="AG1401" s="17" t="s">
        <v>131</v>
      </c>
      <c r="AH1401" s="17" t="s">
        <v>95</v>
      </c>
      <c r="AI1401" s="17" t="s">
        <v>261</v>
      </c>
      <c r="AJ1401" s="17" t="s">
        <v>195</v>
      </c>
      <c r="AK1401" s="17" t="s">
        <v>195</v>
      </c>
      <c r="AL1401" s="17" t="s">
        <v>338</v>
      </c>
      <c r="AM1401" s="17" t="s">
        <v>429</v>
      </c>
      <c r="AN1401" s="17" t="s">
        <v>194</v>
      </c>
      <c r="AO1401" s="17" t="s">
        <v>161</v>
      </c>
      <c r="AP1401" s="17"/>
      <c r="AQ1401" s="17"/>
      <c r="AR1401" s="17"/>
      <c r="AS1401" s="17"/>
    </row>
    <row r="1402" spans="1:45" ht="15" customHeight="1" x14ac:dyDescent="0.15">
      <c r="A1402" s="13">
        <v>1401</v>
      </c>
      <c r="B1402" s="69" t="s">
        <v>1130</v>
      </c>
      <c r="C1402" s="67" t="s">
        <v>35</v>
      </c>
      <c r="D1402" s="67" t="s">
        <v>36</v>
      </c>
      <c r="E1402" s="67" t="s">
        <v>56</v>
      </c>
      <c r="F1402" s="67" t="s">
        <v>56</v>
      </c>
      <c r="G1402" s="67" t="s">
        <v>39</v>
      </c>
      <c r="H1402" s="67" t="s">
        <v>43</v>
      </c>
      <c r="I1402" s="67" t="s">
        <v>40</v>
      </c>
      <c r="J1402" s="67" t="s">
        <v>39</v>
      </c>
      <c r="K1402" s="67" t="s">
        <v>38</v>
      </c>
      <c r="L1402" s="67" t="s">
        <v>43</v>
      </c>
      <c r="M1402" s="67" t="s">
        <v>43</v>
      </c>
      <c r="N1402" s="67" t="s">
        <v>43</v>
      </c>
      <c r="O1402" s="67"/>
      <c r="P1402" s="17" t="s">
        <v>3344</v>
      </c>
      <c r="Q1402" s="17" t="s">
        <v>51</v>
      </c>
      <c r="R1402" s="17" t="s">
        <v>1131</v>
      </c>
      <c r="S1402" s="17" t="s">
        <v>61</v>
      </c>
      <c r="T1402" s="17" t="s">
        <v>62</v>
      </c>
      <c r="U1402" s="17" t="s">
        <v>79</v>
      </c>
      <c r="V1402" s="17" t="s">
        <v>1132</v>
      </c>
      <c r="W1402" s="17" t="s">
        <v>4157</v>
      </c>
      <c r="X1402" s="17"/>
      <c r="Y1402" s="17" t="s">
        <v>4245</v>
      </c>
      <c r="Z1402" s="17" t="s">
        <v>96</v>
      </c>
      <c r="AA1402" s="17" t="s">
        <v>54</v>
      </c>
      <c r="AB1402" s="17" t="s">
        <v>126</v>
      </c>
      <c r="AC1402" s="17" t="s">
        <v>56</v>
      </c>
      <c r="AD1402" s="17" t="s">
        <v>36</v>
      </c>
      <c r="AE1402" s="17"/>
      <c r="AF1402" s="17"/>
      <c r="AG1402" s="17" t="s">
        <v>761</v>
      </c>
      <c r="AH1402" s="17" t="s">
        <v>762</v>
      </c>
      <c r="AI1402" s="17" t="s">
        <v>121</v>
      </c>
      <c r="AJ1402" s="17" t="s">
        <v>763</v>
      </c>
      <c r="AK1402" s="17" t="s">
        <v>115</v>
      </c>
      <c r="AL1402" s="17" t="s">
        <v>334</v>
      </c>
      <c r="AM1402" s="17" t="s">
        <v>61</v>
      </c>
      <c r="AN1402" s="17" t="s">
        <v>1133</v>
      </c>
      <c r="AO1402" s="17" t="s">
        <v>766</v>
      </c>
      <c r="AP1402" s="17" t="s">
        <v>161</v>
      </c>
      <c r="AQ1402"/>
      <c r="AR1402"/>
      <c r="AS1402" s="17"/>
    </row>
    <row r="1403" spans="1:45" ht="15" customHeight="1" x14ac:dyDescent="0.15">
      <c r="A1403" s="13">
        <v>1402</v>
      </c>
      <c r="B1403" s="69" t="s">
        <v>5205</v>
      </c>
      <c r="C1403" s="67" t="s">
        <v>35</v>
      </c>
      <c r="D1403" s="67" t="s">
        <v>36</v>
      </c>
      <c r="E1403" s="67" t="s">
        <v>56</v>
      </c>
      <c r="F1403" s="67" t="s">
        <v>56</v>
      </c>
      <c r="G1403" s="67" t="s">
        <v>39</v>
      </c>
      <c r="H1403" s="67" t="s">
        <v>43</v>
      </c>
      <c r="I1403" s="67" t="s">
        <v>40</v>
      </c>
      <c r="J1403" s="67" t="s">
        <v>39</v>
      </c>
      <c r="K1403" s="67" t="s">
        <v>38</v>
      </c>
      <c r="L1403" s="67" t="s">
        <v>43</v>
      </c>
      <c r="M1403" s="67" t="s">
        <v>43</v>
      </c>
      <c r="N1403" s="67" t="s">
        <v>43</v>
      </c>
      <c r="O1403" s="67"/>
      <c r="P1403" s="17" t="s">
        <v>3344</v>
      </c>
      <c r="Q1403" s="17" t="s">
        <v>51</v>
      </c>
      <c r="R1403" s="17" t="s">
        <v>1131</v>
      </c>
      <c r="S1403" s="17" t="s">
        <v>61</v>
      </c>
      <c r="T1403" s="17" t="s">
        <v>62</v>
      </c>
      <c r="U1403" s="17" t="s">
        <v>79</v>
      </c>
      <c r="V1403" s="17" t="s">
        <v>1132</v>
      </c>
      <c r="W1403" s="17" t="s">
        <v>4157</v>
      </c>
      <c r="X1403" s="17"/>
      <c r="Y1403" s="17" t="s">
        <v>4245</v>
      </c>
      <c r="Z1403" s="17" t="s">
        <v>96</v>
      </c>
      <c r="AA1403" s="17" t="s">
        <v>54</v>
      </c>
      <c r="AB1403" s="17" t="s">
        <v>126</v>
      </c>
      <c r="AC1403" s="17" t="s">
        <v>56</v>
      </c>
      <c r="AD1403" s="17" t="s">
        <v>36</v>
      </c>
      <c r="AE1403" s="17"/>
      <c r="AF1403" s="17"/>
      <c r="AG1403" s="17" t="s">
        <v>761</v>
      </c>
      <c r="AH1403" s="17" t="s">
        <v>762</v>
      </c>
      <c r="AI1403" s="17" t="s">
        <v>121</v>
      </c>
      <c r="AJ1403" s="17" t="s">
        <v>763</v>
      </c>
      <c r="AK1403" s="17" t="s">
        <v>115</v>
      </c>
      <c r="AL1403" s="17" t="s">
        <v>334</v>
      </c>
      <c r="AM1403" s="17" t="s">
        <v>61</v>
      </c>
      <c r="AN1403" s="17" t="s">
        <v>1133</v>
      </c>
      <c r="AO1403" s="17" t="s">
        <v>766</v>
      </c>
      <c r="AP1403" s="17" t="s">
        <v>161</v>
      </c>
      <c r="AQ1403" s="17"/>
      <c r="AR1403" s="17"/>
      <c r="AS1403" s="17"/>
    </row>
    <row r="1404" spans="1:45" ht="15" customHeight="1" x14ac:dyDescent="0.15">
      <c r="A1404" s="13">
        <v>1403</v>
      </c>
      <c r="B1404" s="69" t="s">
        <v>1134</v>
      </c>
      <c r="C1404" s="67" t="s">
        <v>35</v>
      </c>
      <c r="D1404" s="67" t="s">
        <v>36</v>
      </c>
      <c r="E1404" s="67" t="s">
        <v>36</v>
      </c>
      <c r="F1404" s="67" t="s">
        <v>66</v>
      </c>
      <c r="G1404" s="67" t="s">
        <v>37</v>
      </c>
      <c r="H1404" s="67" t="s">
        <v>42</v>
      </c>
      <c r="I1404" s="67" t="s">
        <v>41</v>
      </c>
      <c r="J1404" s="67" t="s">
        <v>43</v>
      </c>
      <c r="K1404" s="67" t="s">
        <v>120</v>
      </c>
      <c r="L1404" s="67" t="s">
        <v>43</v>
      </c>
      <c r="M1404" s="67" t="s">
        <v>44</v>
      </c>
      <c r="N1404" s="67" t="s">
        <v>88</v>
      </c>
      <c r="O1404" s="67" t="s">
        <v>45</v>
      </c>
      <c r="P1404" s="17" t="s">
        <v>137</v>
      </c>
      <c r="Q1404" s="17" t="s">
        <v>3438</v>
      </c>
      <c r="R1404" s="17" t="s">
        <v>1135</v>
      </c>
      <c r="S1404" s="17" t="s">
        <v>57</v>
      </c>
      <c r="T1404" s="17" t="s">
        <v>4520</v>
      </c>
      <c r="U1404" s="17" t="s">
        <v>669</v>
      </c>
      <c r="V1404" s="17" t="s">
        <v>1136</v>
      </c>
      <c r="W1404" s="17" t="s">
        <v>4157</v>
      </c>
      <c r="X1404" s="17" t="s">
        <v>3710</v>
      </c>
      <c r="Y1404" s="17" t="s">
        <v>4248</v>
      </c>
      <c r="Z1404" s="17" t="s">
        <v>53</v>
      </c>
      <c r="AA1404" s="17" t="s">
        <v>54</v>
      </c>
      <c r="AB1404" s="17" t="s">
        <v>126</v>
      </c>
      <c r="AC1404" s="17" t="s">
        <v>56</v>
      </c>
      <c r="AD1404" s="17" t="s">
        <v>36</v>
      </c>
      <c r="AE1404" s="17"/>
      <c r="AF1404" s="17"/>
      <c r="AG1404" s="17" t="s">
        <v>144</v>
      </c>
      <c r="AH1404" s="17" t="s">
        <v>145</v>
      </c>
      <c r="AI1404" s="17" t="s">
        <v>146</v>
      </c>
      <c r="AJ1404" s="17" t="s">
        <v>147</v>
      </c>
      <c r="AK1404" s="17" t="s">
        <v>562</v>
      </c>
      <c r="AL1404" s="17" t="s">
        <v>158</v>
      </c>
      <c r="AM1404" s="17" t="s">
        <v>1137</v>
      </c>
      <c r="AN1404" s="17" t="s">
        <v>1003</v>
      </c>
      <c r="AO1404" s="17" t="s">
        <v>64</v>
      </c>
      <c r="AP1404" s="17" t="s">
        <v>209</v>
      </c>
      <c r="AQ1404" s="17"/>
      <c r="AR1404" s="17"/>
      <c r="AS1404" s="17"/>
    </row>
    <row r="1405" spans="1:45" ht="15" customHeight="1" x14ac:dyDescent="0.15">
      <c r="A1405" s="13">
        <v>1404</v>
      </c>
      <c r="B1405" s="69" t="s">
        <v>3342</v>
      </c>
      <c r="C1405" s="67" t="s">
        <v>35</v>
      </c>
      <c r="D1405" s="67" t="s">
        <v>36</v>
      </c>
      <c r="E1405" s="67" t="s">
        <v>36</v>
      </c>
      <c r="F1405" s="67" t="s">
        <v>56</v>
      </c>
      <c r="G1405" s="67" t="s">
        <v>37</v>
      </c>
      <c r="H1405" s="67" t="s">
        <v>42</v>
      </c>
      <c r="I1405" s="67" t="s">
        <v>41</v>
      </c>
      <c r="J1405" s="67" t="s">
        <v>43</v>
      </c>
      <c r="K1405" s="67" t="s">
        <v>120</v>
      </c>
      <c r="L1405" s="67" t="s">
        <v>43</v>
      </c>
      <c r="M1405" s="67" t="s">
        <v>44</v>
      </c>
      <c r="N1405" s="67" t="s">
        <v>88</v>
      </c>
      <c r="O1405" s="67" t="s">
        <v>45</v>
      </c>
      <c r="P1405" s="17" t="s">
        <v>137</v>
      </c>
      <c r="Q1405" s="17" t="s">
        <v>3438</v>
      </c>
      <c r="R1405" s="17" t="s">
        <v>1135</v>
      </c>
      <c r="S1405" s="17" t="s">
        <v>57</v>
      </c>
      <c r="T1405" s="17" t="s">
        <v>4520</v>
      </c>
      <c r="U1405" s="17" t="s">
        <v>669</v>
      </c>
      <c r="V1405" s="17" t="s">
        <v>1136</v>
      </c>
      <c r="W1405" s="17" t="s">
        <v>4164</v>
      </c>
      <c r="X1405" s="17" t="s">
        <v>3711</v>
      </c>
      <c r="Y1405" s="17" t="s">
        <v>4248</v>
      </c>
      <c r="Z1405" s="17" t="s">
        <v>53</v>
      </c>
      <c r="AA1405" s="17" t="s">
        <v>54</v>
      </c>
      <c r="AB1405" s="17" t="s">
        <v>126</v>
      </c>
      <c r="AC1405" s="17" t="s">
        <v>56</v>
      </c>
      <c r="AD1405" s="17" t="s">
        <v>36</v>
      </c>
      <c r="AE1405" s="17" t="s">
        <v>4034</v>
      </c>
      <c r="AF1405" s="17"/>
      <c r="AG1405" s="17" t="s">
        <v>144</v>
      </c>
      <c r="AH1405" s="17" t="s">
        <v>145</v>
      </c>
      <c r="AI1405" s="17" t="s">
        <v>146</v>
      </c>
      <c r="AJ1405" s="17" t="s">
        <v>147</v>
      </c>
      <c r="AK1405" s="17" t="s">
        <v>562</v>
      </c>
      <c r="AL1405" s="17" t="s">
        <v>158</v>
      </c>
      <c r="AM1405" s="17" t="s">
        <v>1137</v>
      </c>
      <c r="AN1405" s="17" t="s">
        <v>1003</v>
      </c>
      <c r="AO1405" s="17" t="s">
        <v>64</v>
      </c>
      <c r="AP1405" s="17" t="s">
        <v>209</v>
      </c>
      <c r="AQ1405" s="17"/>
      <c r="AR1405" s="17"/>
      <c r="AS1405" s="17"/>
    </row>
    <row r="1406" spans="1:45" ht="15" customHeight="1" x14ac:dyDescent="0.15">
      <c r="A1406" s="13">
        <v>1405</v>
      </c>
      <c r="B1406" s="69" t="s">
        <v>1138</v>
      </c>
      <c r="C1406" s="67" t="s">
        <v>35</v>
      </c>
      <c r="D1406" s="67" t="s">
        <v>36</v>
      </c>
      <c r="E1406" s="67" t="s">
        <v>56</v>
      </c>
      <c r="F1406" s="67" t="s">
        <v>56</v>
      </c>
      <c r="G1406" s="67" t="s">
        <v>44</v>
      </c>
      <c r="H1406" s="67" t="s">
        <v>43</v>
      </c>
      <c r="I1406" s="67" t="s">
        <v>43</v>
      </c>
      <c r="J1406" s="67" t="s">
        <v>120</v>
      </c>
      <c r="K1406" s="67" t="s">
        <v>43</v>
      </c>
      <c r="L1406" s="67" t="s">
        <v>43</v>
      </c>
      <c r="M1406" s="67" t="s">
        <v>88</v>
      </c>
      <c r="N1406" s="67" t="s">
        <v>43</v>
      </c>
      <c r="O1406" s="67"/>
      <c r="P1406" s="17" t="s">
        <v>1139</v>
      </c>
      <c r="Q1406" s="17" t="s">
        <v>446</v>
      </c>
      <c r="R1406" s="17" t="s">
        <v>1140</v>
      </c>
      <c r="S1406" s="17" t="s">
        <v>402</v>
      </c>
      <c r="T1406" s="17" t="s">
        <v>947</v>
      </c>
      <c r="U1406" s="17" t="s">
        <v>693</v>
      </c>
      <c r="V1406" s="17" t="s">
        <v>1141</v>
      </c>
      <c r="W1406" s="17"/>
      <c r="X1406" s="17"/>
      <c r="Y1406" s="17" t="s">
        <v>4237</v>
      </c>
      <c r="Z1406" s="17" t="s">
        <v>191</v>
      </c>
      <c r="AA1406" s="17" t="s">
        <v>76</v>
      </c>
      <c r="AB1406" s="17" t="s">
        <v>3962</v>
      </c>
      <c r="AC1406" s="17" t="s">
        <v>36</v>
      </c>
      <c r="AD1406" s="17" t="s">
        <v>56</v>
      </c>
      <c r="AE1406" s="17"/>
      <c r="AF1406" s="17"/>
      <c r="AG1406" s="17" t="s">
        <v>193</v>
      </c>
      <c r="AH1406" s="17" t="s">
        <v>101</v>
      </c>
      <c r="AI1406" s="17" t="s">
        <v>94</v>
      </c>
      <c r="AJ1406" s="17" t="s">
        <v>948</v>
      </c>
      <c r="AK1406" s="17" t="s">
        <v>695</v>
      </c>
      <c r="AL1406" s="17" t="s">
        <v>1142</v>
      </c>
      <c r="AM1406" s="17" t="s">
        <v>131</v>
      </c>
      <c r="AN1406" s="17" t="s">
        <v>581</v>
      </c>
      <c r="AO1406" s="17" t="s">
        <v>464</v>
      </c>
      <c r="AP1406" s="17" t="s">
        <v>698</v>
      </c>
      <c r="AQ1406" s="17"/>
      <c r="AR1406" s="17"/>
      <c r="AS1406" s="17"/>
    </row>
    <row r="1407" spans="1:45" ht="15" customHeight="1" x14ac:dyDescent="0.15">
      <c r="A1407" s="13">
        <v>1406</v>
      </c>
      <c r="B1407" s="69" t="s">
        <v>1143</v>
      </c>
      <c r="C1407" s="67" t="s">
        <v>35</v>
      </c>
      <c r="D1407" s="67" t="s">
        <v>36</v>
      </c>
      <c r="E1407" s="67" t="s">
        <v>56</v>
      </c>
      <c r="F1407" s="67" t="s">
        <v>56</v>
      </c>
      <c r="G1407" s="67" t="s">
        <v>44</v>
      </c>
      <c r="H1407" s="67" t="s">
        <v>43</v>
      </c>
      <c r="I1407" s="67" t="s">
        <v>43</v>
      </c>
      <c r="J1407" s="67" t="s">
        <v>120</v>
      </c>
      <c r="K1407" s="67" t="s">
        <v>43</v>
      </c>
      <c r="L1407" s="67" t="s">
        <v>43</v>
      </c>
      <c r="M1407" s="67" t="s">
        <v>88</v>
      </c>
      <c r="N1407" s="67" t="s">
        <v>43</v>
      </c>
      <c r="O1407" s="67"/>
      <c r="P1407" s="17" t="s">
        <v>1139</v>
      </c>
      <c r="Q1407" s="17" t="s">
        <v>446</v>
      </c>
      <c r="R1407" s="17" t="s">
        <v>1140</v>
      </c>
      <c r="S1407" s="17" t="s">
        <v>402</v>
      </c>
      <c r="T1407" s="17" t="s">
        <v>947</v>
      </c>
      <c r="U1407" s="17" t="s">
        <v>693</v>
      </c>
      <c r="V1407" s="17" t="s">
        <v>1141</v>
      </c>
      <c r="W1407" s="17"/>
      <c r="X1407" s="17" t="s">
        <v>3712</v>
      </c>
      <c r="Y1407" s="17" t="s">
        <v>4237</v>
      </c>
      <c r="Z1407" s="17" t="s">
        <v>191</v>
      </c>
      <c r="AA1407" s="17" t="s">
        <v>76</v>
      </c>
      <c r="AB1407" s="17" t="s">
        <v>3962</v>
      </c>
      <c r="AC1407" s="17" t="s">
        <v>36</v>
      </c>
      <c r="AD1407" s="17" t="s">
        <v>56</v>
      </c>
      <c r="AE1407" s="17"/>
      <c r="AF1407" s="17"/>
      <c r="AG1407" s="17" t="s">
        <v>193</v>
      </c>
      <c r="AH1407" s="17" t="s">
        <v>101</v>
      </c>
      <c r="AI1407" s="17" t="s">
        <v>94</v>
      </c>
      <c r="AJ1407" s="17" t="s">
        <v>948</v>
      </c>
      <c r="AK1407" s="17" t="s">
        <v>695</v>
      </c>
      <c r="AL1407" s="17" t="s">
        <v>1142</v>
      </c>
      <c r="AM1407" s="17" t="s">
        <v>131</v>
      </c>
      <c r="AN1407" s="17" t="s">
        <v>581</v>
      </c>
      <c r="AO1407" s="17" t="s">
        <v>464</v>
      </c>
      <c r="AP1407" s="17" t="s">
        <v>698</v>
      </c>
      <c r="AQ1407" s="17"/>
      <c r="AR1407" s="17"/>
      <c r="AS1407" s="17"/>
    </row>
    <row r="1408" spans="1:45" ht="15" customHeight="1" x14ac:dyDescent="0.15">
      <c r="A1408" s="13">
        <v>1407</v>
      </c>
      <c r="B1408" s="69" t="s">
        <v>3405</v>
      </c>
      <c r="C1408" s="67" t="s">
        <v>35</v>
      </c>
      <c r="D1408" s="67" t="s">
        <v>36</v>
      </c>
      <c r="E1408" s="67" t="s">
        <v>56</v>
      </c>
      <c r="F1408" s="67" t="s">
        <v>56</v>
      </c>
      <c r="G1408" s="67" t="s">
        <v>44</v>
      </c>
      <c r="H1408" s="67" t="s">
        <v>43</v>
      </c>
      <c r="I1408" s="67" t="s">
        <v>43</v>
      </c>
      <c r="J1408" s="67" t="s">
        <v>120</v>
      </c>
      <c r="K1408" s="67" t="s">
        <v>43</v>
      </c>
      <c r="L1408" s="67" t="s">
        <v>43</v>
      </c>
      <c r="M1408" s="67" t="s">
        <v>88</v>
      </c>
      <c r="N1408" s="67" t="s">
        <v>43</v>
      </c>
      <c r="O1408" s="67"/>
      <c r="P1408" s="17" t="s">
        <v>1139</v>
      </c>
      <c r="Q1408" s="17" t="s">
        <v>446</v>
      </c>
      <c r="R1408" s="17" t="s">
        <v>1140</v>
      </c>
      <c r="S1408" s="17" t="s">
        <v>402</v>
      </c>
      <c r="T1408" s="17" t="s">
        <v>947</v>
      </c>
      <c r="U1408" s="17" t="s">
        <v>693</v>
      </c>
      <c r="V1408" s="17" t="s">
        <v>1141</v>
      </c>
      <c r="W1408" s="17" t="s">
        <v>4160</v>
      </c>
      <c r="X1408" s="17" t="s">
        <v>3713</v>
      </c>
      <c r="Y1408" s="17" t="s">
        <v>4237</v>
      </c>
      <c r="Z1408" s="17" t="s">
        <v>191</v>
      </c>
      <c r="AA1408" s="17" t="s">
        <v>76</v>
      </c>
      <c r="AB1408" s="17" t="s">
        <v>3962</v>
      </c>
      <c r="AC1408" s="17" t="s">
        <v>36</v>
      </c>
      <c r="AD1408" s="17" t="s">
        <v>56</v>
      </c>
      <c r="AE1408" s="17" t="s">
        <v>4008</v>
      </c>
      <c r="AF1408" s="17"/>
      <c r="AG1408" s="17" t="s">
        <v>193</v>
      </c>
      <c r="AH1408" s="17" t="s">
        <v>101</v>
      </c>
      <c r="AI1408" s="17" t="s">
        <v>94</v>
      </c>
      <c r="AJ1408" s="17" t="s">
        <v>948</v>
      </c>
      <c r="AK1408" s="17" t="s">
        <v>695</v>
      </c>
      <c r="AL1408" s="17" t="s">
        <v>1142</v>
      </c>
      <c r="AM1408" s="17" t="s">
        <v>131</v>
      </c>
      <c r="AN1408" s="17" t="s">
        <v>581</v>
      </c>
      <c r="AO1408" s="17" t="s">
        <v>464</v>
      </c>
      <c r="AP1408" s="17" t="s">
        <v>698</v>
      </c>
      <c r="AQ1408" s="17"/>
      <c r="AR1408" s="17"/>
      <c r="AS1408" s="17"/>
    </row>
    <row r="1409" spans="1:45" ht="15" customHeight="1" x14ac:dyDescent="0.15">
      <c r="A1409" s="13">
        <v>1408</v>
      </c>
      <c r="B1409" s="69" t="s">
        <v>3314</v>
      </c>
      <c r="C1409" s="67" t="s">
        <v>35</v>
      </c>
      <c r="D1409" s="67" t="s">
        <v>36</v>
      </c>
      <c r="E1409" s="67" t="s">
        <v>56</v>
      </c>
      <c r="F1409" s="67" t="s">
        <v>36</v>
      </c>
      <c r="G1409" s="67" t="s">
        <v>67</v>
      </c>
      <c r="H1409" s="67" t="s">
        <v>42</v>
      </c>
      <c r="I1409" s="67" t="s">
        <v>44</v>
      </c>
      <c r="J1409" s="67" t="s">
        <v>88</v>
      </c>
      <c r="K1409" s="67" t="s">
        <v>136</v>
      </c>
      <c r="L1409" s="67" t="s">
        <v>136</v>
      </c>
      <c r="M1409" s="67" t="s">
        <v>43</v>
      </c>
      <c r="N1409" s="67" t="s">
        <v>42</v>
      </c>
      <c r="O1409" s="67"/>
      <c r="P1409" s="17" t="s">
        <v>77</v>
      </c>
      <c r="Q1409" s="17" t="s">
        <v>95</v>
      </c>
      <c r="R1409" s="17" t="s">
        <v>189</v>
      </c>
      <c r="S1409" s="17" t="s">
        <v>103</v>
      </c>
      <c r="T1409" s="17" t="s">
        <v>192</v>
      </c>
      <c r="U1409" s="17" t="s">
        <v>193</v>
      </c>
      <c r="V1409" s="17" t="s">
        <v>194</v>
      </c>
      <c r="W1409" s="17" t="s">
        <v>4164</v>
      </c>
      <c r="X1409" s="17" t="s">
        <v>3714</v>
      </c>
      <c r="Y1409" s="17" t="s">
        <v>4230</v>
      </c>
      <c r="Z1409" s="17" t="s">
        <v>249</v>
      </c>
      <c r="AA1409" s="17" t="s">
        <v>76</v>
      </c>
      <c r="AB1409" s="17" t="s">
        <v>55</v>
      </c>
      <c r="AC1409" s="17" t="s">
        <v>56</v>
      </c>
      <c r="AD1409" s="17" t="s">
        <v>36</v>
      </c>
      <c r="AE1409" s="17" t="s">
        <v>4040</v>
      </c>
      <c r="AF1409" s="17"/>
      <c r="AG1409" s="17" t="s">
        <v>393</v>
      </c>
      <c r="AH1409" s="17" t="s">
        <v>394</v>
      </c>
      <c r="AI1409" s="17" t="s">
        <v>880</v>
      </c>
      <c r="AJ1409" s="17" t="s">
        <v>3085</v>
      </c>
      <c r="AK1409" s="17" t="s">
        <v>131</v>
      </c>
      <c r="AL1409" s="17" t="s">
        <v>1661</v>
      </c>
      <c r="AM1409" s="17" t="s">
        <v>3164</v>
      </c>
      <c r="AN1409" s="17" t="s">
        <v>591</v>
      </c>
      <c r="AO1409" s="17" t="s">
        <v>85</v>
      </c>
      <c r="AP1409" s="17" t="s">
        <v>2844</v>
      </c>
      <c r="AQ1409" s="17"/>
      <c r="AR1409" s="17"/>
      <c r="AS1409" s="17"/>
    </row>
    <row r="1410" spans="1:45" ht="15" customHeight="1" x14ac:dyDescent="0.15">
      <c r="A1410" s="13">
        <v>1409</v>
      </c>
      <c r="B1410" s="69" t="s">
        <v>3163</v>
      </c>
      <c r="C1410" s="67" t="s">
        <v>35</v>
      </c>
      <c r="D1410" s="67" t="s">
        <v>36</v>
      </c>
      <c r="E1410" s="67" t="s">
        <v>56</v>
      </c>
      <c r="F1410" s="67" t="s">
        <v>36</v>
      </c>
      <c r="G1410" s="67" t="s">
        <v>67</v>
      </c>
      <c r="H1410" s="67" t="s">
        <v>42</v>
      </c>
      <c r="I1410" s="67" t="s">
        <v>44</v>
      </c>
      <c r="J1410" s="67" t="s">
        <v>88</v>
      </c>
      <c r="K1410" s="67" t="s">
        <v>136</v>
      </c>
      <c r="L1410" s="67" t="s">
        <v>136</v>
      </c>
      <c r="M1410" s="67" t="s">
        <v>43</v>
      </c>
      <c r="N1410" s="67" t="s">
        <v>42</v>
      </c>
      <c r="O1410" s="67"/>
      <c r="P1410" s="17" t="s">
        <v>77</v>
      </c>
      <c r="Q1410" s="17" t="s">
        <v>95</v>
      </c>
      <c r="R1410" s="17" t="s">
        <v>189</v>
      </c>
      <c r="S1410" s="17" t="s">
        <v>103</v>
      </c>
      <c r="T1410" s="17" t="s">
        <v>192</v>
      </c>
      <c r="U1410" s="17" t="s">
        <v>193</v>
      </c>
      <c r="V1410" s="17" t="s">
        <v>194</v>
      </c>
      <c r="W1410" s="17" t="s">
        <v>4164</v>
      </c>
      <c r="X1410" s="17" t="s">
        <v>3715</v>
      </c>
      <c r="Y1410" s="17" t="s">
        <v>4230</v>
      </c>
      <c r="Z1410" s="17" t="s">
        <v>249</v>
      </c>
      <c r="AA1410" s="17" t="s">
        <v>76</v>
      </c>
      <c r="AB1410" s="17" t="s">
        <v>55</v>
      </c>
      <c r="AC1410" s="17" t="s">
        <v>56</v>
      </c>
      <c r="AD1410" s="17" t="s">
        <v>36</v>
      </c>
      <c r="AE1410" s="17" t="s">
        <v>4016</v>
      </c>
      <c r="AF1410" s="17"/>
      <c r="AG1410" s="17" t="s">
        <v>393</v>
      </c>
      <c r="AH1410" s="17" t="s">
        <v>394</v>
      </c>
      <c r="AI1410" s="17" t="s">
        <v>880</v>
      </c>
      <c r="AJ1410" s="17" t="s">
        <v>3085</v>
      </c>
      <c r="AK1410" s="17" t="s">
        <v>131</v>
      </c>
      <c r="AL1410" s="17" t="s">
        <v>1661</v>
      </c>
      <c r="AM1410" s="17" t="s">
        <v>3164</v>
      </c>
      <c r="AN1410" s="17" t="s">
        <v>591</v>
      </c>
      <c r="AO1410" s="17" t="s">
        <v>85</v>
      </c>
      <c r="AP1410" s="17" t="s">
        <v>2844</v>
      </c>
      <c r="AQ1410" s="17"/>
      <c r="AR1410" s="17"/>
      <c r="AS1410" s="17"/>
    </row>
    <row r="1411" spans="1:45" ht="15" customHeight="1" x14ac:dyDescent="0.15">
      <c r="A1411" s="13">
        <v>1410</v>
      </c>
      <c r="B1411" s="69" t="s">
        <v>4514</v>
      </c>
      <c r="C1411" s="67" t="s">
        <v>35</v>
      </c>
      <c r="D1411" s="67" t="s">
        <v>36</v>
      </c>
      <c r="E1411" s="67" t="s">
        <v>36</v>
      </c>
      <c r="F1411" s="67" t="s">
        <v>36</v>
      </c>
      <c r="G1411" s="67" t="s">
        <v>67</v>
      </c>
      <c r="H1411" s="67" t="s">
        <v>42</v>
      </c>
      <c r="I1411" s="67" t="s">
        <v>44</v>
      </c>
      <c r="J1411" s="67" t="s">
        <v>88</v>
      </c>
      <c r="K1411" s="67" t="s">
        <v>136</v>
      </c>
      <c r="L1411" s="67" t="s">
        <v>136</v>
      </c>
      <c r="M1411" s="67" t="s">
        <v>43</v>
      </c>
      <c r="N1411" s="67" t="s">
        <v>42</v>
      </c>
      <c r="O1411" s="67"/>
      <c r="P1411" s="17" t="s">
        <v>77</v>
      </c>
      <c r="Q1411" s="17" t="s">
        <v>95</v>
      </c>
      <c r="R1411" s="17" t="s">
        <v>189</v>
      </c>
      <c r="S1411" s="17" t="s">
        <v>103</v>
      </c>
      <c r="T1411" s="17" t="s">
        <v>192</v>
      </c>
      <c r="U1411" s="17" t="s">
        <v>193</v>
      </c>
      <c r="V1411" s="17" t="s">
        <v>194</v>
      </c>
      <c r="W1411" s="17" t="s">
        <v>4160</v>
      </c>
      <c r="X1411" s="17" t="s">
        <v>4515</v>
      </c>
      <c r="Y1411" s="17" t="s">
        <v>4230</v>
      </c>
      <c r="Z1411" s="17" t="s">
        <v>249</v>
      </c>
      <c r="AA1411" s="17" t="s">
        <v>76</v>
      </c>
      <c r="AB1411" s="17" t="s">
        <v>55</v>
      </c>
      <c r="AC1411" s="17" t="s">
        <v>56</v>
      </c>
      <c r="AD1411" s="17" t="s">
        <v>36</v>
      </c>
      <c r="AE1411" s="17" t="s">
        <v>4008</v>
      </c>
      <c r="AF1411" s="17"/>
      <c r="AG1411" s="17" t="s">
        <v>393</v>
      </c>
      <c r="AH1411" s="17" t="s">
        <v>394</v>
      </c>
      <c r="AI1411" s="17" t="s">
        <v>880</v>
      </c>
      <c r="AJ1411" s="17" t="s">
        <v>3085</v>
      </c>
      <c r="AK1411" s="17" t="s">
        <v>131</v>
      </c>
      <c r="AL1411" s="17" t="s">
        <v>1661</v>
      </c>
      <c r="AM1411" s="17" t="s">
        <v>3164</v>
      </c>
      <c r="AN1411" s="17" t="s">
        <v>591</v>
      </c>
      <c r="AO1411" s="17" t="s">
        <v>85</v>
      </c>
      <c r="AP1411" s="17" t="s">
        <v>2844</v>
      </c>
      <c r="AQ1411" s="17"/>
      <c r="AR1411" s="17"/>
      <c r="AS1411" s="17"/>
    </row>
    <row r="1412" spans="1:45" ht="15" customHeight="1" x14ac:dyDescent="0.15">
      <c r="A1412" s="13">
        <v>1411</v>
      </c>
      <c r="B1412" t="s">
        <v>4907</v>
      </c>
      <c r="C1412" s="184" t="s">
        <v>35</v>
      </c>
      <c r="D1412" s="184" t="s">
        <v>36</v>
      </c>
      <c r="E1412" s="184" t="s">
        <v>36</v>
      </c>
      <c r="F1412" s="184" t="s">
        <v>36</v>
      </c>
      <c r="G1412" s="184" t="s">
        <v>67</v>
      </c>
      <c r="H1412" s="184" t="s">
        <v>42</v>
      </c>
      <c r="I1412" s="184" t="s">
        <v>44</v>
      </c>
      <c r="J1412" s="184" t="s">
        <v>88</v>
      </c>
      <c r="K1412" s="184" t="s">
        <v>136</v>
      </c>
      <c r="L1412" s="184" t="s">
        <v>136</v>
      </c>
      <c r="M1412" s="184" t="s">
        <v>43</v>
      </c>
      <c r="N1412" s="184" t="s">
        <v>42</v>
      </c>
      <c r="O1412" s="184"/>
      <c r="P1412" t="s">
        <v>77</v>
      </c>
      <c r="Q1412" t="s">
        <v>95</v>
      </c>
      <c r="R1412" t="s">
        <v>189</v>
      </c>
      <c r="S1412" t="s">
        <v>103</v>
      </c>
      <c r="T1412" t="s">
        <v>192</v>
      </c>
      <c r="U1412" t="s">
        <v>193</v>
      </c>
      <c r="V1412" t="s">
        <v>194</v>
      </c>
      <c r="W1412" t="s">
        <v>4160</v>
      </c>
      <c r="X1412" t="s">
        <v>4515</v>
      </c>
      <c r="Y1412" t="s">
        <v>4230</v>
      </c>
      <c r="Z1412" t="s">
        <v>249</v>
      </c>
      <c r="AA1412" t="s">
        <v>76</v>
      </c>
      <c r="AB1412" t="s">
        <v>55</v>
      </c>
      <c r="AC1412" t="s">
        <v>56</v>
      </c>
      <c r="AD1412" t="s">
        <v>36</v>
      </c>
      <c r="AE1412" t="s">
        <v>4008</v>
      </c>
      <c r="AF1412"/>
      <c r="AG1412" t="s">
        <v>393</v>
      </c>
      <c r="AH1412" t="s">
        <v>394</v>
      </c>
      <c r="AI1412" t="s">
        <v>880</v>
      </c>
      <c r="AJ1412" t="s">
        <v>3085</v>
      </c>
      <c r="AK1412" t="s">
        <v>131</v>
      </c>
      <c r="AL1412" t="s">
        <v>1661</v>
      </c>
      <c r="AM1412" t="s">
        <v>3164</v>
      </c>
      <c r="AN1412" t="s">
        <v>591</v>
      </c>
      <c r="AO1412" t="s">
        <v>85</v>
      </c>
      <c r="AP1412" t="s">
        <v>2844</v>
      </c>
      <c r="AQ1412" s="17"/>
      <c r="AR1412" s="17"/>
      <c r="AS1412" s="17"/>
    </row>
    <row r="1413" spans="1:45" ht="15" customHeight="1" x14ac:dyDescent="0.15">
      <c r="A1413" s="13">
        <v>1412</v>
      </c>
      <c r="B1413" s="69" t="s">
        <v>3165</v>
      </c>
      <c r="C1413" s="67" t="s">
        <v>35</v>
      </c>
      <c r="D1413" s="67" t="s">
        <v>36</v>
      </c>
      <c r="E1413" s="67" t="s">
        <v>36</v>
      </c>
      <c r="F1413" s="67" t="s">
        <v>36</v>
      </c>
      <c r="G1413" s="67" t="s">
        <v>67</v>
      </c>
      <c r="H1413" s="67" t="s">
        <v>44</v>
      </c>
      <c r="I1413" s="67" t="s">
        <v>68</v>
      </c>
      <c r="J1413" s="67" t="s">
        <v>41</v>
      </c>
      <c r="K1413" s="67" t="s">
        <v>42</v>
      </c>
      <c r="L1413" s="67" t="s">
        <v>88</v>
      </c>
      <c r="M1413" s="67" t="s">
        <v>136</v>
      </c>
      <c r="N1413" s="67" t="s">
        <v>44</v>
      </c>
      <c r="O1413" s="67"/>
      <c r="P1413" s="17" t="s">
        <v>3022</v>
      </c>
      <c r="Q1413" s="17" t="s">
        <v>77</v>
      </c>
      <c r="R1413" s="17" t="s">
        <v>80</v>
      </c>
      <c r="S1413" s="17" t="s">
        <v>95</v>
      </c>
      <c r="T1413" s="17" t="s">
        <v>189</v>
      </c>
      <c r="U1413" s="17" t="s">
        <v>171</v>
      </c>
      <c r="V1413" s="17" t="s">
        <v>196</v>
      </c>
      <c r="W1413" s="17" t="s">
        <v>4164</v>
      </c>
      <c r="X1413" s="17" t="s">
        <v>3716</v>
      </c>
      <c r="Y1413" s="17" t="s">
        <v>4291</v>
      </c>
      <c r="Z1413" s="17" t="s">
        <v>75</v>
      </c>
      <c r="AA1413" s="17" t="s">
        <v>142</v>
      </c>
      <c r="AB1413" s="17" t="s">
        <v>3962</v>
      </c>
      <c r="AC1413" s="17" t="s">
        <v>56</v>
      </c>
      <c r="AD1413" s="17" t="s">
        <v>56</v>
      </c>
      <c r="AE1413" s="17" t="s">
        <v>4025</v>
      </c>
      <c r="AF1413" s="17"/>
      <c r="AG1413" s="17" t="s">
        <v>103</v>
      </c>
      <c r="AH1413" s="17" t="s">
        <v>192</v>
      </c>
      <c r="AI1413" s="17" t="s">
        <v>193</v>
      </c>
      <c r="AJ1413" s="17" t="s">
        <v>194</v>
      </c>
      <c r="AK1413" s="17" t="s">
        <v>195</v>
      </c>
      <c r="AL1413" s="17" t="s">
        <v>338</v>
      </c>
      <c r="AM1413" s="17" t="s">
        <v>429</v>
      </c>
      <c r="AN1413" s="17" t="s">
        <v>193</v>
      </c>
      <c r="AO1413" s="17" t="s">
        <v>85</v>
      </c>
      <c r="AP1413" s="17" t="s">
        <v>816</v>
      </c>
      <c r="AQ1413" s="17"/>
      <c r="AR1413" s="17"/>
      <c r="AS1413" s="17"/>
    </row>
    <row r="1414" spans="1:45" ht="15" customHeight="1" x14ac:dyDescent="0.15">
      <c r="A1414" s="13">
        <v>1413</v>
      </c>
      <c r="B1414" s="69" t="s">
        <v>5130</v>
      </c>
      <c r="C1414" s="67" t="s">
        <v>35</v>
      </c>
      <c r="D1414" s="67" t="s">
        <v>36</v>
      </c>
      <c r="E1414" s="67" t="s">
        <v>36</v>
      </c>
      <c r="F1414" s="67" t="s">
        <v>36</v>
      </c>
      <c r="G1414" s="67" t="s">
        <v>67</v>
      </c>
      <c r="H1414" s="67" t="s">
        <v>44</v>
      </c>
      <c r="I1414" s="67" t="s">
        <v>68</v>
      </c>
      <c r="J1414" s="67" t="s">
        <v>41</v>
      </c>
      <c r="K1414" s="67" t="s">
        <v>42</v>
      </c>
      <c r="L1414" s="67" t="s">
        <v>88</v>
      </c>
      <c r="M1414" s="67" t="s">
        <v>136</v>
      </c>
      <c r="N1414" s="67" t="s">
        <v>44</v>
      </c>
      <c r="O1414" s="67"/>
      <c r="P1414" s="17" t="s">
        <v>3022</v>
      </c>
      <c r="Q1414" s="17" t="s">
        <v>77</v>
      </c>
      <c r="R1414" s="17" t="s">
        <v>80</v>
      </c>
      <c r="S1414" s="17" t="s">
        <v>95</v>
      </c>
      <c r="T1414" s="17" t="s">
        <v>189</v>
      </c>
      <c r="U1414" s="17" t="s">
        <v>171</v>
      </c>
      <c r="V1414" s="17" t="s">
        <v>196</v>
      </c>
      <c r="W1414" s="17" t="s">
        <v>4160</v>
      </c>
      <c r="X1414" s="17" t="s">
        <v>5131</v>
      </c>
      <c r="Y1414" s="17" t="s">
        <v>4291</v>
      </c>
      <c r="Z1414" s="17" t="s">
        <v>75</v>
      </c>
      <c r="AA1414" s="17" t="s">
        <v>142</v>
      </c>
      <c r="AB1414" s="17" t="s">
        <v>3962</v>
      </c>
      <c r="AC1414" s="17" t="s">
        <v>56</v>
      </c>
      <c r="AD1414" s="17" t="s">
        <v>56</v>
      </c>
      <c r="AE1414" s="17" t="s">
        <v>4008</v>
      </c>
      <c r="AF1414" s="17"/>
      <c r="AG1414" s="17" t="s">
        <v>103</v>
      </c>
      <c r="AH1414" s="17" t="s">
        <v>192</v>
      </c>
      <c r="AI1414" s="17" t="s">
        <v>193</v>
      </c>
      <c r="AJ1414" s="17" t="s">
        <v>194</v>
      </c>
      <c r="AK1414" s="17" t="s">
        <v>195</v>
      </c>
      <c r="AL1414" s="17" t="s">
        <v>338</v>
      </c>
      <c r="AM1414" s="17" t="s">
        <v>429</v>
      </c>
      <c r="AN1414" s="17" t="s">
        <v>193</v>
      </c>
      <c r="AO1414" s="17" t="s">
        <v>85</v>
      </c>
      <c r="AP1414" s="17" t="s">
        <v>816</v>
      </c>
      <c r="AQ1414" s="17"/>
      <c r="AR1414" s="17"/>
      <c r="AS1414" s="17"/>
    </row>
    <row r="1415" spans="1:45" ht="15" customHeight="1" x14ac:dyDescent="0.15">
      <c r="A1415" s="13">
        <v>1414</v>
      </c>
      <c r="B1415" s="69" t="s">
        <v>3951</v>
      </c>
      <c r="C1415" s="67" t="s">
        <v>35</v>
      </c>
      <c r="D1415" s="67" t="s">
        <v>36</v>
      </c>
      <c r="E1415" s="67" t="s">
        <v>36</v>
      </c>
      <c r="F1415" s="67" t="s">
        <v>36</v>
      </c>
      <c r="G1415" s="67" t="s">
        <v>67</v>
      </c>
      <c r="H1415" s="67" t="s">
        <v>44</v>
      </c>
      <c r="I1415" s="67" t="s">
        <v>68</v>
      </c>
      <c r="J1415" s="67" t="s">
        <v>41</v>
      </c>
      <c r="K1415" s="67" t="s">
        <v>42</v>
      </c>
      <c r="L1415" s="67" t="s">
        <v>88</v>
      </c>
      <c r="M1415" s="67" t="s">
        <v>136</v>
      </c>
      <c r="N1415" s="67" t="s">
        <v>44</v>
      </c>
      <c r="O1415" s="67"/>
      <c r="P1415" s="17" t="s">
        <v>3022</v>
      </c>
      <c r="Q1415" s="17" t="s">
        <v>77</v>
      </c>
      <c r="R1415" s="17" t="s">
        <v>80</v>
      </c>
      <c r="S1415" s="17" t="s">
        <v>95</v>
      </c>
      <c r="T1415" s="17" t="s">
        <v>189</v>
      </c>
      <c r="U1415" s="17" t="s">
        <v>171</v>
      </c>
      <c r="V1415" s="17" t="s">
        <v>196</v>
      </c>
      <c r="W1415" s="17" t="s">
        <v>4160</v>
      </c>
      <c r="X1415" s="17" t="s">
        <v>3952</v>
      </c>
      <c r="Y1415" s="17" t="s">
        <v>4291</v>
      </c>
      <c r="Z1415" s="17" t="s">
        <v>75</v>
      </c>
      <c r="AA1415" s="17" t="s">
        <v>142</v>
      </c>
      <c r="AB1415" s="17" t="s">
        <v>3962</v>
      </c>
      <c r="AC1415" s="17" t="s">
        <v>56</v>
      </c>
      <c r="AD1415" s="17" t="s">
        <v>56</v>
      </c>
      <c r="AE1415" s="17" t="s">
        <v>4008</v>
      </c>
      <c r="AF1415" s="17"/>
      <c r="AG1415" s="17" t="s">
        <v>103</v>
      </c>
      <c r="AH1415" s="17" t="s">
        <v>192</v>
      </c>
      <c r="AI1415" s="17" t="s">
        <v>193</v>
      </c>
      <c r="AJ1415" s="17" t="s">
        <v>194</v>
      </c>
      <c r="AK1415" s="17" t="s">
        <v>195</v>
      </c>
      <c r="AL1415" s="17" t="s">
        <v>338</v>
      </c>
      <c r="AM1415" s="17" t="s">
        <v>429</v>
      </c>
      <c r="AN1415" s="17" t="s">
        <v>193</v>
      </c>
      <c r="AO1415" s="17" t="s">
        <v>85</v>
      </c>
      <c r="AP1415" s="17" t="s">
        <v>816</v>
      </c>
      <c r="AQ1415" s="17"/>
      <c r="AR1415" s="17"/>
      <c r="AS1415" s="17"/>
    </row>
    <row r="1416" spans="1:45" ht="15" customHeight="1" x14ac:dyDescent="0.15">
      <c r="A1416" s="13">
        <v>1415</v>
      </c>
      <c r="B1416" s="69" t="s">
        <v>1144</v>
      </c>
      <c r="C1416" s="67" t="s">
        <v>35</v>
      </c>
      <c r="D1416" s="67" t="s">
        <v>36</v>
      </c>
      <c r="E1416" s="67" t="s">
        <v>56</v>
      </c>
      <c r="F1416" s="67" t="s">
        <v>56</v>
      </c>
      <c r="G1416" s="67" t="s">
        <v>44</v>
      </c>
      <c r="H1416" s="67" t="s">
        <v>43</v>
      </c>
      <c r="I1416" s="67" t="s">
        <v>38</v>
      </c>
      <c r="J1416" s="67" t="s">
        <v>136</v>
      </c>
      <c r="K1416" s="67" t="s">
        <v>41</v>
      </c>
      <c r="L1416" s="67" t="s">
        <v>39</v>
      </c>
      <c r="M1416" s="67" t="s">
        <v>39</v>
      </c>
      <c r="N1416" s="67" t="s">
        <v>88</v>
      </c>
      <c r="O1416" s="67" t="s">
        <v>45</v>
      </c>
      <c r="P1416" s="17" t="s">
        <v>1145</v>
      </c>
      <c r="Q1416" s="17" t="s">
        <v>4641</v>
      </c>
      <c r="R1416" s="17" t="s">
        <v>1146</v>
      </c>
      <c r="S1416" s="17" t="s">
        <v>287</v>
      </c>
      <c r="T1416" s="17" t="s">
        <v>357</v>
      </c>
      <c r="U1416" s="17" t="s">
        <v>4519</v>
      </c>
      <c r="V1416" s="17" t="s">
        <v>678</v>
      </c>
      <c r="W1416" s="17" t="s">
        <v>4166</v>
      </c>
      <c r="X1416" s="17"/>
      <c r="Y1416" s="17" t="s">
        <v>4250</v>
      </c>
      <c r="Z1416" s="17" t="s">
        <v>96</v>
      </c>
      <c r="AA1416" s="17" t="s">
        <v>76</v>
      </c>
      <c r="AB1416" s="17" t="s">
        <v>3962</v>
      </c>
      <c r="AC1416" s="17" t="s">
        <v>66</v>
      </c>
      <c r="AD1416" s="17" t="s">
        <v>36</v>
      </c>
      <c r="AE1416" s="17"/>
      <c r="AF1416" s="17"/>
      <c r="AG1416" s="17" t="s">
        <v>193</v>
      </c>
      <c r="AH1416" s="17" t="s">
        <v>196</v>
      </c>
      <c r="AI1416" s="17" t="s">
        <v>358</v>
      </c>
      <c r="AJ1416" s="17" t="s">
        <v>900</v>
      </c>
      <c r="AK1416" s="17" t="s">
        <v>600</v>
      </c>
      <c r="AL1416" s="17" t="s">
        <v>1147</v>
      </c>
      <c r="AM1416" s="17" t="s">
        <v>645</v>
      </c>
      <c r="AN1416" s="17" t="s">
        <v>870</v>
      </c>
      <c r="AO1416" s="17" t="s">
        <v>295</v>
      </c>
      <c r="AP1416" s="17" t="s">
        <v>862</v>
      </c>
      <c r="AQ1416" s="17"/>
      <c r="AR1416" s="17"/>
      <c r="AS1416" s="17"/>
    </row>
    <row r="1417" spans="1:45" ht="15" customHeight="1" x14ac:dyDescent="0.15">
      <c r="A1417" s="13">
        <v>1416</v>
      </c>
      <c r="B1417" s="69" t="s">
        <v>4093</v>
      </c>
      <c r="C1417" s="67" t="s">
        <v>35</v>
      </c>
      <c r="D1417" s="67" t="s">
        <v>36</v>
      </c>
      <c r="E1417" s="67" t="s">
        <v>36</v>
      </c>
      <c r="F1417" s="67" t="s">
        <v>56</v>
      </c>
      <c r="G1417" s="67" t="s">
        <v>136</v>
      </c>
      <c r="H1417" s="67" t="s">
        <v>136</v>
      </c>
      <c r="I1417" s="67" t="s">
        <v>39</v>
      </c>
      <c r="J1417" s="67" t="s">
        <v>88</v>
      </c>
      <c r="K1417" s="67" t="s">
        <v>88</v>
      </c>
      <c r="L1417" s="67" t="s">
        <v>41</v>
      </c>
      <c r="M1417" s="67" t="s">
        <v>41</v>
      </c>
      <c r="N1417" s="67" t="s">
        <v>41</v>
      </c>
      <c r="O1417" s="67"/>
      <c r="P1417" s="17" t="s">
        <v>2132</v>
      </c>
      <c r="Q1417" s="17" t="s">
        <v>1053</v>
      </c>
      <c r="R1417" s="17" t="s">
        <v>282</v>
      </c>
      <c r="S1417" s="17" t="s">
        <v>1056</v>
      </c>
      <c r="T1417" s="17" t="s">
        <v>4094</v>
      </c>
      <c r="U1417" s="17" t="s">
        <v>364</v>
      </c>
      <c r="V1417" s="17" t="s">
        <v>489</v>
      </c>
      <c r="W1417" s="17"/>
      <c r="X1417" s="17"/>
      <c r="Y1417" s="17" t="s">
        <v>4272</v>
      </c>
      <c r="Z1417" s="17" t="s">
        <v>53</v>
      </c>
      <c r="AA1417" s="17" t="s">
        <v>76</v>
      </c>
      <c r="AB1417" s="17" t="s">
        <v>126</v>
      </c>
      <c r="AC1417" s="17" t="s">
        <v>56</v>
      </c>
      <c r="AD1417" s="17" t="s">
        <v>56</v>
      </c>
      <c r="AE1417" s="17" t="s">
        <v>4058</v>
      </c>
      <c r="AF1417" s="17"/>
      <c r="AG1417" s="17" t="s">
        <v>4095</v>
      </c>
      <c r="AH1417" s="17" t="s">
        <v>3380</v>
      </c>
      <c r="AI1417" s="17" t="s">
        <v>4096</v>
      </c>
      <c r="AJ1417" s="17" t="s">
        <v>4097</v>
      </c>
      <c r="AK1417" s="17" t="s">
        <v>3169</v>
      </c>
      <c r="AL1417" s="17" t="s">
        <v>3170</v>
      </c>
      <c r="AM1417" s="17" t="s">
        <v>3159</v>
      </c>
      <c r="AN1417" s="17" t="s">
        <v>4098</v>
      </c>
      <c r="AO1417" s="17" t="s">
        <v>1060</v>
      </c>
      <c r="AP1417" s="17" t="s">
        <v>134</v>
      </c>
      <c r="AQ1417" s="17"/>
      <c r="AR1417" s="17"/>
      <c r="AS1417" s="17"/>
    </row>
    <row r="1418" spans="1:45" ht="15" customHeight="1" x14ac:dyDescent="0.15">
      <c r="A1418" s="13">
        <v>1417</v>
      </c>
      <c r="B1418" s="69" t="s">
        <v>5260</v>
      </c>
      <c r="C1418" s="67" t="s">
        <v>35</v>
      </c>
      <c r="D1418" s="67" t="s">
        <v>36</v>
      </c>
      <c r="E1418" s="67" t="s">
        <v>36</v>
      </c>
      <c r="F1418" s="67" t="s">
        <v>56</v>
      </c>
      <c r="G1418" s="67" t="s">
        <v>136</v>
      </c>
      <c r="H1418" s="67" t="s">
        <v>136</v>
      </c>
      <c r="I1418" s="67" t="s">
        <v>39</v>
      </c>
      <c r="J1418" s="67" t="s">
        <v>88</v>
      </c>
      <c r="K1418" s="67" t="s">
        <v>88</v>
      </c>
      <c r="L1418" s="67" t="s">
        <v>41</v>
      </c>
      <c r="M1418" s="67" t="s">
        <v>41</v>
      </c>
      <c r="N1418" s="67" t="s">
        <v>41</v>
      </c>
      <c r="O1418" s="67"/>
      <c r="P1418" s="17" t="s">
        <v>2132</v>
      </c>
      <c r="Q1418" s="17" t="s">
        <v>1053</v>
      </c>
      <c r="R1418" s="17" t="s">
        <v>282</v>
      </c>
      <c r="S1418" s="17" t="s">
        <v>1056</v>
      </c>
      <c r="T1418" s="17" t="s">
        <v>4094</v>
      </c>
      <c r="U1418" s="17" t="s">
        <v>364</v>
      </c>
      <c r="V1418" s="17" t="s">
        <v>489</v>
      </c>
      <c r="W1418" s="17"/>
      <c r="X1418" s="17"/>
      <c r="Y1418" s="17" t="s">
        <v>4272</v>
      </c>
      <c r="Z1418" s="17" t="s">
        <v>53</v>
      </c>
      <c r="AA1418" s="17" t="s">
        <v>76</v>
      </c>
      <c r="AB1418" s="17" t="s">
        <v>126</v>
      </c>
      <c r="AC1418" s="17" t="s">
        <v>56</v>
      </c>
      <c r="AD1418" s="17" t="s">
        <v>56</v>
      </c>
      <c r="AE1418" s="17" t="s">
        <v>4058</v>
      </c>
      <c r="AF1418" s="17"/>
      <c r="AG1418" s="17" t="s">
        <v>4095</v>
      </c>
      <c r="AH1418" s="17" t="s">
        <v>3380</v>
      </c>
      <c r="AI1418" s="17" t="s">
        <v>4096</v>
      </c>
      <c r="AJ1418" s="17" t="s">
        <v>4097</v>
      </c>
      <c r="AK1418" s="17" t="s">
        <v>3169</v>
      </c>
      <c r="AL1418" s="17" t="s">
        <v>3170</v>
      </c>
      <c r="AM1418" s="17" t="s">
        <v>3159</v>
      </c>
      <c r="AN1418" s="17" t="s">
        <v>4098</v>
      </c>
      <c r="AO1418" s="17" t="s">
        <v>1060</v>
      </c>
      <c r="AP1418" s="17" t="s">
        <v>134</v>
      </c>
      <c r="AQ1418" s="17"/>
      <c r="AR1418" s="17"/>
      <c r="AS1418" s="17"/>
    </row>
    <row r="1419" spans="1:45" ht="15" customHeight="1" x14ac:dyDescent="0.15">
      <c r="A1419" s="13">
        <v>1418</v>
      </c>
      <c r="B1419" s="69" t="s">
        <v>1148</v>
      </c>
      <c r="C1419" s="67" t="s">
        <v>35</v>
      </c>
      <c r="D1419" s="67" t="s">
        <v>36</v>
      </c>
      <c r="E1419" s="67" t="s">
        <v>56</v>
      </c>
      <c r="F1419" s="67" t="s">
        <v>56</v>
      </c>
      <c r="G1419" s="67" t="s">
        <v>41</v>
      </c>
      <c r="H1419" s="67" t="s">
        <v>38</v>
      </c>
      <c r="I1419" s="67" t="s">
        <v>41</v>
      </c>
      <c r="J1419" s="67" t="s">
        <v>43</v>
      </c>
      <c r="K1419" s="67" t="s">
        <v>43</v>
      </c>
      <c r="L1419" s="67" t="s">
        <v>43</v>
      </c>
      <c r="M1419" s="67" t="s">
        <v>44</v>
      </c>
      <c r="N1419" s="67" t="s">
        <v>43</v>
      </c>
      <c r="O1419" s="67"/>
      <c r="P1419" s="17" t="s">
        <v>979</v>
      </c>
      <c r="Q1419" s="17" t="s">
        <v>406</v>
      </c>
      <c r="R1419" s="17" t="s">
        <v>1149</v>
      </c>
      <c r="S1419" s="17" t="s">
        <v>1150</v>
      </c>
      <c r="T1419" s="17" t="s">
        <v>1151</v>
      </c>
      <c r="U1419" s="17" t="s">
        <v>493</v>
      </c>
      <c r="V1419" s="17" t="s">
        <v>602</v>
      </c>
      <c r="W1419" s="17"/>
      <c r="X1419" s="17"/>
      <c r="Y1419" s="17" t="s">
        <v>4252</v>
      </c>
      <c r="Z1419" s="17" t="s">
        <v>53</v>
      </c>
      <c r="AA1419" s="17" t="s">
        <v>76</v>
      </c>
      <c r="AB1419" s="17" t="s">
        <v>3962</v>
      </c>
      <c r="AC1419" s="17" t="s">
        <v>66</v>
      </c>
      <c r="AD1419" s="17" t="s">
        <v>36</v>
      </c>
      <c r="AE1419" s="17"/>
      <c r="AF1419" s="17"/>
      <c r="AG1419" s="17" t="s">
        <v>1152</v>
      </c>
      <c r="AH1419" s="17" t="s">
        <v>646</v>
      </c>
      <c r="AI1419" s="17" t="s">
        <v>294</v>
      </c>
      <c r="AJ1419" s="17" t="s">
        <v>281</v>
      </c>
      <c r="AK1419" s="17" t="s">
        <v>495</v>
      </c>
      <c r="AL1419" s="17" t="s">
        <v>193</v>
      </c>
      <c r="AM1419" s="17" t="s">
        <v>334</v>
      </c>
      <c r="AN1419" s="17" t="s">
        <v>820</v>
      </c>
      <c r="AO1419" s="17" t="s">
        <v>1153</v>
      </c>
      <c r="AP1419" s="17" t="s">
        <v>502</v>
      </c>
      <c r="AQ1419" s="17"/>
      <c r="AR1419" s="17"/>
      <c r="AS1419" s="17"/>
    </row>
    <row r="1420" spans="1:45" ht="15" customHeight="1" x14ac:dyDescent="0.15">
      <c r="A1420" s="13">
        <v>1419</v>
      </c>
      <c r="B1420" s="69" t="s">
        <v>5228</v>
      </c>
      <c r="C1420" s="67" t="s">
        <v>35</v>
      </c>
      <c r="D1420" s="67" t="s">
        <v>36</v>
      </c>
      <c r="E1420" s="67" t="s">
        <v>56</v>
      </c>
      <c r="F1420" s="67" t="s">
        <v>56</v>
      </c>
      <c r="G1420" s="67" t="s">
        <v>41</v>
      </c>
      <c r="H1420" s="67" t="s">
        <v>38</v>
      </c>
      <c r="I1420" s="67" t="s">
        <v>41</v>
      </c>
      <c r="J1420" s="67" t="s">
        <v>43</v>
      </c>
      <c r="K1420" s="67" t="s">
        <v>43</v>
      </c>
      <c r="L1420" s="67" t="s">
        <v>43</v>
      </c>
      <c r="M1420" s="67" t="s">
        <v>44</v>
      </c>
      <c r="N1420" s="67" t="s">
        <v>43</v>
      </c>
      <c r="O1420" s="67"/>
      <c r="P1420" s="17" t="s">
        <v>979</v>
      </c>
      <c r="Q1420" s="17" t="s">
        <v>406</v>
      </c>
      <c r="R1420" s="17" t="s">
        <v>1149</v>
      </c>
      <c r="S1420" s="17" t="s">
        <v>1150</v>
      </c>
      <c r="T1420" s="17" t="s">
        <v>1151</v>
      </c>
      <c r="U1420" s="17" t="s">
        <v>493</v>
      </c>
      <c r="V1420" s="17" t="s">
        <v>602</v>
      </c>
      <c r="W1420" s="17"/>
      <c r="X1420" s="17"/>
      <c r="Y1420" s="17" t="s">
        <v>4252</v>
      </c>
      <c r="Z1420" s="17" t="s">
        <v>53</v>
      </c>
      <c r="AA1420" s="17" t="s">
        <v>76</v>
      </c>
      <c r="AB1420" s="17" t="s">
        <v>3962</v>
      </c>
      <c r="AC1420" s="17" t="s">
        <v>66</v>
      </c>
      <c r="AD1420" s="17" t="s">
        <v>36</v>
      </c>
      <c r="AE1420" s="17"/>
      <c r="AF1420" s="17"/>
      <c r="AG1420" s="17" t="s">
        <v>1152</v>
      </c>
      <c r="AH1420" s="17" t="s">
        <v>646</v>
      </c>
      <c r="AI1420" s="17" t="s">
        <v>294</v>
      </c>
      <c r="AJ1420" s="17" t="s">
        <v>281</v>
      </c>
      <c r="AK1420" s="17" t="s">
        <v>495</v>
      </c>
      <c r="AL1420" s="17" t="s">
        <v>193</v>
      </c>
      <c r="AM1420" s="17" t="s">
        <v>334</v>
      </c>
      <c r="AN1420" s="17" t="s">
        <v>820</v>
      </c>
      <c r="AO1420" s="17" t="s">
        <v>1153</v>
      </c>
      <c r="AP1420" s="17" t="s">
        <v>502</v>
      </c>
      <c r="AQ1420" s="17"/>
      <c r="AR1420" s="17"/>
      <c r="AS1420" s="17"/>
    </row>
    <row r="1421" spans="1:45" ht="15" customHeight="1" x14ac:dyDescent="0.15">
      <c r="A1421" s="13">
        <v>1420</v>
      </c>
      <c r="B1421" s="69" t="s">
        <v>1154</v>
      </c>
      <c r="C1421" s="67" t="s">
        <v>35</v>
      </c>
      <c r="D1421" s="67" t="s">
        <v>36</v>
      </c>
      <c r="E1421" s="67" t="s">
        <v>56</v>
      </c>
      <c r="F1421" s="67" t="s">
        <v>56</v>
      </c>
      <c r="G1421" s="67" t="s">
        <v>44</v>
      </c>
      <c r="H1421" s="67" t="s">
        <v>43</v>
      </c>
      <c r="I1421" s="67" t="s">
        <v>38</v>
      </c>
      <c r="J1421" s="67" t="s">
        <v>136</v>
      </c>
      <c r="K1421" s="67" t="s">
        <v>41</v>
      </c>
      <c r="L1421" s="67" t="s">
        <v>39</v>
      </c>
      <c r="M1421" s="67" t="s">
        <v>39</v>
      </c>
      <c r="N1421" s="67" t="s">
        <v>88</v>
      </c>
      <c r="O1421" s="67" t="s">
        <v>45</v>
      </c>
      <c r="P1421" s="17" t="s">
        <v>1145</v>
      </c>
      <c r="Q1421" s="17" t="s">
        <v>4641</v>
      </c>
      <c r="R1421" s="17" t="s">
        <v>1146</v>
      </c>
      <c r="S1421" s="17" t="s">
        <v>287</v>
      </c>
      <c r="T1421" s="17" t="s">
        <v>357</v>
      </c>
      <c r="U1421" s="17" t="s">
        <v>4519</v>
      </c>
      <c r="V1421" s="17" t="s">
        <v>678</v>
      </c>
      <c r="W1421" s="17"/>
      <c r="X1421" s="17" t="s">
        <v>3717</v>
      </c>
      <c r="Y1421" s="17" t="s">
        <v>4250</v>
      </c>
      <c r="Z1421" s="17" t="s">
        <v>96</v>
      </c>
      <c r="AA1421" s="17" t="s">
        <v>76</v>
      </c>
      <c r="AB1421" s="17" t="s">
        <v>3962</v>
      </c>
      <c r="AC1421" s="17" t="s">
        <v>56</v>
      </c>
      <c r="AD1421" s="17" t="s">
        <v>36</v>
      </c>
      <c r="AE1421" s="17"/>
      <c r="AF1421" s="17"/>
      <c r="AG1421" s="17" t="s">
        <v>193</v>
      </c>
      <c r="AH1421" s="17" t="s">
        <v>196</v>
      </c>
      <c r="AI1421" s="17" t="s">
        <v>358</v>
      </c>
      <c r="AJ1421" s="17" t="s">
        <v>900</v>
      </c>
      <c r="AK1421" s="17" t="s">
        <v>600</v>
      </c>
      <c r="AL1421" s="17" t="s">
        <v>1147</v>
      </c>
      <c r="AM1421" s="17" t="s">
        <v>645</v>
      </c>
      <c r="AN1421" s="17" t="s">
        <v>870</v>
      </c>
      <c r="AO1421" s="17" t="s">
        <v>295</v>
      </c>
      <c r="AP1421" s="17" t="s">
        <v>862</v>
      </c>
      <c r="AQ1421" s="17"/>
      <c r="AR1421" s="17"/>
      <c r="AS1421" s="17"/>
    </row>
    <row r="1422" spans="1:45" ht="15" customHeight="1" x14ac:dyDescent="0.15">
      <c r="A1422" s="13">
        <v>1421</v>
      </c>
      <c r="B1422" s="69" t="s">
        <v>3857</v>
      </c>
      <c r="C1422" s="67" t="s">
        <v>35</v>
      </c>
      <c r="D1422" s="67" t="s">
        <v>36</v>
      </c>
      <c r="E1422" s="67" t="s">
        <v>56</v>
      </c>
      <c r="F1422" s="67" t="s">
        <v>36</v>
      </c>
      <c r="G1422" s="67" t="s">
        <v>44</v>
      </c>
      <c r="H1422" s="67" t="s">
        <v>43</v>
      </c>
      <c r="I1422" s="67" t="s">
        <v>38</v>
      </c>
      <c r="J1422" s="67" t="s">
        <v>136</v>
      </c>
      <c r="K1422" s="67" t="s">
        <v>41</v>
      </c>
      <c r="L1422" s="67" t="s">
        <v>39</v>
      </c>
      <c r="M1422" s="67" t="s">
        <v>39</v>
      </c>
      <c r="N1422" s="67" t="s">
        <v>88</v>
      </c>
      <c r="O1422" s="67" t="s">
        <v>45</v>
      </c>
      <c r="P1422" s="17" t="s">
        <v>1145</v>
      </c>
      <c r="Q1422" s="17" t="s">
        <v>4641</v>
      </c>
      <c r="R1422" s="17" t="s">
        <v>1146</v>
      </c>
      <c r="S1422" s="17" t="s">
        <v>287</v>
      </c>
      <c r="T1422" s="17" t="s">
        <v>357</v>
      </c>
      <c r="U1422" s="17" t="s">
        <v>4519</v>
      </c>
      <c r="V1422" s="17" t="s">
        <v>678</v>
      </c>
      <c r="W1422" s="17" t="s">
        <v>4175</v>
      </c>
      <c r="X1422" s="17" t="s">
        <v>3858</v>
      </c>
      <c r="Y1422" s="17" t="s">
        <v>4250</v>
      </c>
      <c r="Z1422" s="17" t="s">
        <v>96</v>
      </c>
      <c r="AA1422" s="17" t="s">
        <v>76</v>
      </c>
      <c r="AB1422" s="17" t="s">
        <v>3962</v>
      </c>
      <c r="AC1422" s="17" t="s">
        <v>56</v>
      </c>
      <c r="AD1422" s="17" t="s">
        <v>36</v>
      </c>
      <c r="AE1422" s="17" t="s">
        <v>4099</v>
      </c>
      <c r="AF1422" s="17"/>
      <c r="AG1422" s="17" t="s">
        <v>193</v>
      </c>
      <c r="AH1422" s="17" t="s">
        <v>196</v>
      </c>
      <c r="AI1422" s="17" t="s">
        <v>358</v>
      </c>
      <c r="AJ1422" s="17" t="s">
        <v>900</v>
      </c>
      <c r="AK1422" s="17" t="s">
        <v>600</v>
      </c>
      <c r="AL1422" s="17" t="s">
        <v>1147</v>
      </c>
      <c r="AM1422" s="17" t="s">
        <v>645</v>
      </c>
      <c r="AN1422" s="17" t="s">
        <v>870</v>
      </c>
      <c r="AO1422" s="17" t="s">
        <v>295</v>
      </c>
      <c r="AP1422" s="17" t="s">
        <v>862</v>
      </c>
      <c r="AQ1422" s="17"/>
      <c r="AR1422" s="17"/>
      <c r="AS1422" s="17"/>
    </row>
    <row r="1423" spans="1:45" ht="15" customHeight="1" x14ac:dyDescent="0.15">
      <c r="A1423" s="13">
        <v>1422</v>
      </c>
      <c r="B1423" s="69" t="s">
        <v>5148</v>
      </c>
      <c r="C1423" s="67" t="s">
        <v>35</v>
      </c>
      <c r="D1423" s="67" t="s">
        <v>36</v>
      </c>
      <c r="E1423" s="67" t="s">
        <v>56</v>
      </c>
      <c r="F1423" s="67" t="s">
        <v>36</v>
      </c>
      <c r="G1423" s="67" t="s">
        <v>44</v>
      </c>
      <c r="H1423" s="67" t="s">
        <v>43</v>
      </c>
      <c r="I1423" s="67" t="s">
        <v>38</v>
      </c>
      <c r="J1423" s="67" t="s">
        <v>136</v>
      </c>
      <c r="K1423" s="67" t="s">
        <v>41</v>
      </c>
      <c r="L1423" s="67" t="s">
        <v>39</v>
      </c>
      <c r="M1423" s="67" t="s">
        <v>39</v>
      </c>
      <c r="N1423" s="67" t="s">
        <v>88</v>
      </c>
      <c r="O1423" s="67">
        <v>0</v>
      </c>
      <c r="P1423" s="17" t="s">
        <v>1145</v>
      </c>
      <c r="Q1423" s="17" t="s">
        <v>4641</v>
      </c>
      <c r="R1423" s="17" t="s">
        <v>1146</v>
      </c>
      <c r="S1423" s="17" t="s">
        <v>287</v>
      </c>
      <c r="T1423" s="17" t="s">
        <v>357</v>
      </c>
      <c r="U1423" s="17" t="s">
        <v>4519</v>
      </c>
      <c r="V1423" s="17" t="s">
        <v>678</v>
      </c>
      <c r="W1423" s="17">
        <v>0</v>
      </c>
      <c r="X1423" s="17" t="s">
        <v>5149</v>
      </c>
      <c r="Y1423" s="17" t="s">
        <v>4250</v>
      </c>
      <c r="Z1423" s="17" t="s">
        <v>96</v>
      </c>
      <c r="AA1423" s="17" t="s">
        <v>76</v>
      </c>
      <c r="AB1423" s="17" t="s">
        <v>143</v>
      </c>
      <c r="AC1423" s="17" t="s">
        <v>56</v>
      </c>
      <c r="AD1423" s="17" t="s">
        <v>36</v>
      </c>
      <c r="AE1423" s="17"/>
      <c r="AF1423" s="17"/>
      <c r="AG1423" s="17" t="s">
        <v>193</v>
      </c>
      <c r="AH1423" s="17" t="s">
        <v>196</v>
      </c>
      <c r="AI1423" s="17" t="s">
        <v>358</v>
      </c>
      <c r="AJ1423" s="17" t="s">
        <v>900</v>
      </c>
      <c r="AK1423" s="17" t="s">
        <v>600</v>
      </c>
      <c r="AL1423" s="17" t="s">
        <v>1147</v>
      </c>
      <c r="AM1423" s="17" t="s">
        <v>645</v>
      </c>
      <c r="AN1423" s="17" t="s">
        <v>870</v>
      </c>
      <c r="AO1423" s="17" t="s">
        <v>295</v>
      </c>
      <c r="AP1423" s="17">
        <v>0</v>
      </c>
      <c r="AQ1423" s="17">
        <v>0</v>
      </c>
      <c r="AR1423" s="17">
        <v>0</v>
      </c>
      <c r="AS1423" s="17"/>
    </row>
    <row r="1424" spans="1:45" ht="15" customHeight="1" x14ac:dyDescent="0.15">
      <c r="A1424" s="13">
        <v>1423</v>
      </c>
      <c r="B1424" s="69" t="s">
        <v>4687</v>
      </c>
      <c r="C1424" s="67" t="s">
        <v>35</v>
      </c>
      <c r="D1424" s="67" t="s">
        <v>36</v>
      </c>
      <c r="E1424" s="67" t="s">
        <v>56</v>
      </c>
      <c r="F1424" s="67" t="s">
        <v>36</v>
      </c>
      <c r="G1424" s="67" t="s">
        <v>44</v>
      </c>
      <c r="H1424" s="67" t="s">
        <v>43</v>
      </c>
      <c r="I1424" s="67" t="s">
        <v>38</v>
      </c>
      <c r="J1424" s="67" t="s">
        <v>136</v>
      </c>
      <c r="K1424" s="67" t="s">
        <v>41</v>
      </c>
      <c r="L1424" s="67" t="s">
        <v>39</v>
      </c>
      <c r="M1424" s="67" t="s">
        <v>39</v>
      </c>
      <c r="N1424" s="67" t="s">
        <v>88</v>
      </c>
      <c r="O1424" s="67" t="s">
        <v>45</v>
      </c>
      <c r="P1424" s="17" t="s">
        <v>1145</v>
      </c>
      <c r="Q1424" s="17" t="s">
        <v>4641</v>
      </c>
      <c r="R1424" s="17" t="s">
        <v>1146</v>
      </c>
      <c r="S1424" s="17" t="s">
        <v>287</v>
      </c>
      <c r="T1424" s="17" t="s">
        <v>357</v>
      </c>
      <c r="U1424" s="17" t="s">
        <v>4519</v>
      </c>
      <c r="V1424" s="17" t="s">
        <v>678</v>
      </c>
      <c r="W1424" s="17" t="s">
        <v>4160</v>
      </c>
      <c r="X1424" s="17" t="s">
        <v>4688</v>
      </c>
      <c r="Y1424" s="17" t="s">
        <v>4250</v>
      </c>
      <c r="Z1424" s="17" t="s">
        <v>96</v>
      </c>
      <c r="AA1424" s="17" t="s">
        <v>76</v>
      </c>
      <c r="AB1424" s="17" t="s">
        <v>3962</v>
      </c>
      <c r="AC1424" s="17" t="s">
        <v>56</v>
      </c>
      <c r="AD1424" s="17" t="s">
        <v>36</v>
      </c>
      <c r="AE1424" s="17" t="s">
        <v>4008</v>
      </c>
      <c r="AF1424" s="17"/>
      <c r="AG1424" s="17" t="s">
        <v>193</v>
      </c>
      <c r="AH1424" s="17" t="s">
        <v>196</v>
      </c>
      <c r="AI1424" s="17" t="s">
        <v>358</v>
      </c>
      <c r="AJ1424" s="17" t="s">
        <v>900</v>
      </c>
      <c r="AK1424" s="17" t="s">
        <v>600</v>
      </c>
      <c r="AL1424" s="17" t="s">
        <v>1147</v>
      </c>
      <c r="AM1424" s="17" t="s">
        <v>645</v>
      </c>
      <c r="AN1424" s="17" t="s">
        <v>870</v>
      </c>
      <c r="AO1424" s="17" t="s">
        <v>295</v>
      </c>
      <c r="AP1424" s="17" t="s">
        <v>862</v>
      </c>
      <c r="AQ1424" s="17"/>
      <c r="AR1424" s="17"/>
      <c r="AS1424" s="17"/>
    </row>
    <row r="1425" spans="1:45" ht="15" customHeight="1" x14ac:dyDescent="0.15">
      <c r="A1425" s="13">
        <v>1424</v>
      </c>
      <c r="B1425" s="69" t="s">
        <v>1155</v>
      </c>
      <c r="C1425" s="67" t="s">
        <v>35</v>
      </c>
      <c r="D1425" s="67" t="s">
        <v>36</v>
      </c>
      <c r="E1425" s="67" t="s">
        <v>56</v>
      </c>
      <c r="F1425" s="67" t="s">
        <v>36</v>
      </c>
      <c r="G1425" s="67" t="s">
        <v>44</v>
      </c>
      <c r="H1425" s="67" t="s">
        <v>67</v>
      </c>
      <c r="I1425" s="67" t="s">
        <v>37</v>
      </c>
      <c r="J1425" s="67" t="s">
        <v>44</v>
      </c>
      <c r="K1425" s="67" t="s">
        <v>41</v>
      </c>
      <c r="L1425" s="67" t="s">
        <v>44</v>
      </c>
      <c r="M1425" s="67" t="s">
        <v>42</v>
      </c>
      <c r="N1425" s="67" t="s">
        <v>40</v>
      </c>
      <c r="O1425" s="67"/>
      <c r="P1425" s="17" t="s">
        <v>1156</v>
      </c>
      <c r="Q1425" s="17" t="s">
        <v>3345</v>
      </c>
      <c r="R1425" s="17" t="s">
        <v>137</v>
      </c>
      <c r="S1425" s="17" t="s">
        <v>81</v>
      </c>
      <c r="T1425" s="17" t="s">
        <v>3343</v>
      </c>
      <c r="U1425" s="17" t="s">
        <v>3438</v>
      </c>
      <c r="V1425" s="17" t="s">
        <v>164</v>
      </c>
      <c r="W1425" s="17" t="s">
        <v>4158</v>
      </c>
      <c r="X1425" s="17" t="s">
        <v>3718</v>
      </c>
      <c r="Y1425" s="17" t="s">
        <v>4294</v>
      </c>
      <c r="Z1425" s="17" t="s">
        <v>75</v>
      </c>
      <c r="AA1425" s="17" t="s">
        <v>76</v>
      </c>
      <c r="AB1425" s="17" t="s">
        <v>126</v>
      </c>
      <c r="AC1425" s="17" t="s">
        <v>36</v>
      </c>
      <c r="AD1425" s="17" t="s">
        <v>56</v>
      </c>
      <c r="AE1425" s="17"/>
      <c r="AF1425" s="17"/>
      <c r="AG1425" s="17" t="s">
        <v>158</v>
      </c>
      <c r="AH1425" s="17" t="s">
        <v>159</v>
      </c>
      <c r="AI1425" s="17" t="s">
        <v>77</v>
      </c>
      <c r="AJ1425" s="17" t="s">
        <v>426</v>
      </c>
      <c r="AK1425" s="17" t="s">
        <v>57</v>
      </c>
      <c r="AL1425" s="17" t="s">
        <v>4520</v>
      </c>
      <c r="AM1425" s="17" t="s">
        <v>166</v>
      </c>
      <c r="AN1425" s="17" t="s">
        <v>256</v>
      </c>
      <c r="AO1425" s="17" t="s">
        <v>349</v>
      </c>
      <c r="AP1425" s="17" t="s">
        <v>64</v>
      </c>
      <c r="AQ1425" s="17"/>
      <c r="AR1425" s="17"/>
      <c r="AS1425" s="17"/>
    </row>
    <row r="1426" spans="1:45" ht="15" customHeight="1" x14ac:dyDescent="0.15">
      <c r="A1426" s="13">
        <v>1425</v>
      </c>
      <c r="B1426" s="69" t="s">
        <v>2964</v>
      </c>
      <c r="C1426" s="67" t="s">
        <v>35</v>
      </c>
      <c r="D1426" s="67" t="s">
        <v>36</v>
      </c>
      <c r="E1426" s="67" t="s">
        <v>56</v>
      </c>
      <c r="F1426" s="67" t="s">
        <v>36</v>
      </c>
      <c r="G1426" s="67" t="s">
        <v>42</v>
      </c>
      <c r="H1426" s="67" t="s">
        <v>37</v>
      </c>
      <c r="I1426" s="67" t="s">
        <v>38</v>
      </c>
      <c r="J1426" s="67" t="s">
        <v>136</v>
      </c>
      <c r="K1426" s="67" t="s">
        <v>38</v>
      </c>
      <c r="L1426" s="67" t="s">
        <v>39</v>
      </c>
      <c r="M1426" s="67" t="s">
        <v>120</v>
      </c>
      <c r="N1426" s="67" t="s">
        <v>88</v>
      </c>
      <c r="O1426" s="67" t="s">
        <v>45</v>
      </c>
      <c r="P1426" s="17" t="s">
        <v>668</v>
      </c>
      <c r="Q1426" s="17" t="s">
        <v>266</v>
      </c>
      <c r="R1426" s="17" t="s">
        <v>613</v>
      </c>
      <c r="S1426" s="17" t="s">
        <v>270</v>
      </c>
      <c r="T1426" s="17" t="s">
        <v>408</v>
      </c>
      <c r="U1426" s="17" t="s">
        <v>615</v>
      </c>
      <c r="V1426" s="17" t="s">
        <v>2255</v>
      </c>
      <c r="W1426" s="17"/>
      <c r="X1426" s="17" t="s">
        <v>3719</v>
      </c>
      <c r="Y1426" s="17" t="s">
        <v>4234</v>
      </c>
      <c r="Z1426" s="17" t="s">
        <v>96</v>
      </c>
      <c r="AA1426" s="17" t="s">
        <v>76</v>
      </c>
      <c r="AB1426" s="17" t="s">
        <v>55</v>
      </c>
      <c r="AC1426" s="17" t="s">
        <v>36</v>
      </c>
      <c r="AD1426" s="17" t="s">
        <v>36</v>
      </c>
      <c r="AE1426" s="17"/>
      <c r="AF1426" s="17"/>
      <c r="AG1426" s="17" t="s">
        <v>409</v>
      </c>
      <c r="AH1426" s="17" t="s">
        <v>410</v>
      </c>
      <c r="AI1426" s="17" t="s">
        <v>411</v>
      </c>
      <c r="AJ1426" s="17" t="s">
        <v>412</v>
      </c>
      <c r="AK1426" s="17" t="s">
        <v>410</v>
      </c>
      <c r="AL1426" s="17" t="s">
        <v>617</v>
      </c>
      <c r="AM1426" s="17" t="s">
        <v>971</v>
      </c>
      <c r="AN1426" s="17" t="s">
        <v>870</v>
      </c>
      <c r="AO1426" s="17" t="s">
        <v>418</v>
      </c>
      <c r="AP1426" s="17" t="s">
        <v>621</v>
      </c>
      <c r="AQ1426" s="17"/>
      <c r="AR1426" s="17"/>
      <c r="AS1426" s="17"/>
    </row>
    <row r="1427" spans="1:45" ht="15" customHeight="1" x14ac:dyDescent="0.15">
      <c r="A1427" s="13">
        <v>1426</v>
      </c>
      <c r="B1427" s="69" t="s">
        <v>1157</v>
      </c>
      <c r="C1427" s="67" t="s">
        <v>35</v>
      </c>
      <c r="D1427" s="67" t="s">
        <v>36</v>
      </c>
      <c r="E1427" s="67" t="s">
        <v>36</v>
      </c>
      <c r="F1427" s="67" t="s">
        <v>56</v>
      </c>
      <c r="G1427" s="67" t="s">
        <v>44</v>
      </c>
      <c r="H1427" s="67" t="s">
        <v>41</v>
      </c>
      <c r="I1427" s="67" t="s">
        <v>41</v>
      </c>
      <c r="J1427" s="67" t="s">
        <v>44</v>
      </c>
      <c r="K1427" s="67" t="s">
        <v>38</v>
      </c>
      <c r="L1427" s="67" t="s">
        <v>88</v>
      </c>
      <c r="M1427" s="67" t="s">
        <v>38</v>
      </c>
      <c r="N1427" s="67" t="s">
        <v>87</v>
      </c>
      <c r="O1427" s="67"/>
      <c r="P1427" s="17" t="s">
        <v>4641</v>
      </c>
      <c r="Q1427" s="17" t="s">
        <v>287</v>
      </c>
      <c r="R1427" s="17" t="s">
        <v>288</v>
      </c>
      <c r="S1427" s="17" t="s">
        <v>193</v>
      </c>
      <c r="T1427" s="17" t="s">
        <v>196</v>
      </c>
      <c r="U1427" s="17" t="s">
        <v>202</v>
      </c>
      <c r="V1427" s="17" t="s">
        <v>291</v>
      </c>
      <c r="W1427" s="17"/>
      <c r="X1427" s="17"/>
      <c r="Y1427" s="17" t="s">
        <v>4248</v>
      </c>
      <c r="Z1427" s="17" t="s">
        <v>96</v>
      </c>
      <c r="AA1427" s="17" t="s">
        <v>54</v>
      </c>
      <c r="AB1427" s="17" t="s">
        <v>55</v>
      </c>
      <c r="AC1427" s="17" t="s">
        <v>36</v>
      </c>
      <c r="AD1427" s="17" t="s">
        <v>66</v>
      </c>
      <c r="AE1427" s="17"/>
      <c r="AF1427" s="17"/>
      <c r="AG1427" s="17" t="s">
        <v>131</v>
      </c>
      <c r="AH1427" s="17" t="s">
        <v>706</v>
      </c>
      <c r="AI1427" s="17" t="s">
        <v>429</v>
      </c>
      <c r="AJ1427" s="17" t="s">
        <v>194</v>
      </c>
      <c r="AK1427" s="17" t="s">
        <v>205</v>
      </c>
      <c r="AL1427" s="17" t="s">
        <v>104</v>
      </c>
      <c r="AM1427" s="17" t="s">
        <v>193</v>
      </c>
      <c r="AN1427" s="17" t="s">
        <v>1158</v>
      </c>
      <c r="AO1427" s="17" t="s">
        <v>295</v>
      </c>
      <c r="AP1427" s="17" t="s">
        <v>209</v>
      </c>
      <c r="AQ1427" s="17"/>
      <c r="AR1427" s="17"/>
      <c r="AS1427" s="17"/>
    </row>
    <row r="1428" spans="1:45" ht="15" customHeight="1" x14ac:dyDescent="0.15">
      <c r="A1428" s="13">
        <v>1427</v>
      </c>
      <c r="B1428" s="69" t="s">
        <v>3297</v>
      </c>
      <c r="C1428" s="67" t="s">
        <v>35</v>
      </c>
      <c r="D1428" s="67" t="s">
        <v>36</v>
      </c>
      <c r="E1428" s="67" t="s">
        <v>36</v>
      </c>
      <c r="F1428" s="67" t="s">
        <v>36</v>
      </c>
      <c r="G1428" s="67" t="s">
        <v>44</v>
      </c>
      <c r="H1428" s="67" t="s">
        <v>41</v>
      </c>
      <c r="I1428" s="67" t="s">
        <v>41</v>
      </c>
      <c r="J1428" s="67" t="s">
        <v>44</v>
      </c>
      <c r="K1428" s="67" t="s">
        <v>38</v>
      </c>
      <c r="L1428" s="67" t="s">
        <v>88</v>
      </c>
      <c r="M1428" s="67" t="s">
        <v>38</v>
      </c>
      <c r="N1428" s="67" t="s">
        <v>87</v>
      </c>
      <c r="O1428" s="67"/>
      <c r="P1428" s="17" t="s">
        <v>4641</v>
      </c>
      <c r="Q1428" s="17" t="s">
        <v>287</v>
      </c>
      <c r="R1428" s="17" t="s">
        <v>288</v>
      </c>
      <c r="S1428" s="17" t="s">
        <v>193</v>
      </c>
      <c r="T1428" s="17" t="s">
        <v>196</v>
      </c>
      <c r="U1428" s="17" t="s">
        <v>202</v>
      </c>
      <c r="V1428" s="17" t="s">
        <v>291</v>
      </c>
      <c r="W1428" s="17" t="s">
        <v>4157</v>
      </c>
      <c r="X1428" s="17" t="s">
        <v>3720</v>
      </c>
      <c r="Y1428" s="17" t="s">
        <v>4248</v>
      </c>
      <c r="Z1428" s="17" t="s">
        <v>96</v>
      </c>
      <c r="AA1428" s="17" t="s">
        <v>54</v>
      </c>
      <c r="AB1428" s="17" t="s">
        <v>55</v>
      </c>
      <c r="AC1428" s="17" t="s">
        <v>36</v>
      </c>
      <c r="AD1428" s="17" t="s">
        <v>66</v>
      </c>
      <c r="AE1428" s="17"/>
      <c r="AF1428" s="17"/>
      <c r="AG1428" s="17" t="s">
        <v>131</v>
      </c>
      <c r="AH1428" s="17" t="s">
        <v>706</v>
      </c>
      <c r="AI1428" s="17" t="s">
        <v>429</v>
      </c>
      <c r="AJ1428" s="17" t="s">
        <v>194</v>
      </c>
      <c r="AK1428" s="17" t="s">
        <v>205</v>
      </c>
      <c r="AL1428" s="17" t="s">
        <v>104</v>
      </c>
      <c r="AM1428" s="17" t="s">
        <v>193</v>
      </c>
      <c r="AN1428" s="17" t="s">
        <v>1158</v>
      </c>
      <c r="AO1428" s="17" t="s">
        <v>295</v>
      </c>
      <c r="AP1428" s="17" t="s">
        <v>209</v>
      </c>
      <c r="AQ1428" s="17"/>
      <c r="AR1428" s="17"/>
      <c r="AS1428" s="17"/>
    </row>
    <row r="1429" spans="1:45" ht="15" customHeight="1" x14ac:dyDescent="0.15">
      <c r="A1429" s="13">
        <v>1428</v>
      </c>
      <c r="B1429" s="69" t="s">
        <v>4689</v>
      </c>
      <c r="C1429" s="67" t="s">
        <v>35</v>
      </c>
      <c r="D1429" s="67" t="s">
        <v>36</v>
      </c>
      <c r="E1429" s="67" t="s">
        <v>36</v>
      </c>
      <c r="F1429" s="67" t="s">
        <v>36</v>
      </c>
      <c r="G1429" s="67" t="s">
        <v>44</v>
      </c>
      <c r="H1429" s="67" t="s">
        <v>38</v>
      </c>
      <c r="I1429" s="67" t="s">
        <v>41</v>
      </c>
      <c r="J1429" s="67" t="s">
        <v>88</v>
      </c>
      <c r="K1429" s="67" t="s">
        <v>39</v>
      </c>
      <c r="L1429" s="67" t="s">
        <v>200</v>
      </c>
      <c r="M1429" s="67" t="s">
        <v>88</v>
      </c>
      <c r="N1429" s="67" t="s">
        <v>43</v>
      </c>
      <c r="O1429" s="67" t="s">
        <v>45</v>
      </c>
      <c r="P1429" s="17" t="s">
        <v>287</v>
      </c>
      <c r="Q1429" s="17" t="s">
        <v>193</v>
      </c>
      <c r="R1429" s="17" t="s">
        <v>196</v>
      </c>
      <c r="S1429" s="17" t="s">
        <v>131</v>
      </c>
      <c r="T1429" s="17" t="s">
        <v>706</v>
      </c>
      <c r="U1429" s="17" t="s">
        <v>429</v>
      </c>
      <c r="V1429" s="17" t="s">
        <v>194</v>
      </c>
      <c r="W1429" s="17" t="s">
        <v>4160</v>
      </c>
      <c r="X1429" s="17" t="s">
        <v>4690</v>
      </c>
      <c r="Y1429" s="17" t="s">
        <v>4248</v>
      </c>
      <c r="Z1429" s="17" t="s">
        <v>75</v>
      </c>
      <c r="AA1429" s="17" t="s">
        <v>76</v>
      </c>
      <c r="AB1429" s="17" t="s">
        <v>126</v>
      </c>
      <c r="AC1429" s="17" t="s">
        <v>56</v>
      </c>
      <c r="AD1429" s="17" t="s">
        <v>36</v>
      </c>
      <c r="AE1429" s="17" t="s">
        <v>4053</v>
      </c>
      <c r="AF1429" s="17"/>
      <c r="AG1429" s="17" t="s">
        <v>363</v>
      </c>
      <c r="AH1429" s="17" t="s">
        <v>832</v>
      </c>
      <c r="AI1429" s="17" t="s">
        <v>415</v>
      </c>
      <c r="AJ1429" s="17" t="s">
        <v>2289</v>
      </c>
      <c r="AK1429" s="17" t="s">
        <v>835</v>
      </c>
      <c r="AL1429" s="17" t="s">
        <v>836</v>
      </c>
      <c r="AM1429" s="17" t="s">
        <v>3164</v>
      </c>
      <c r="AN1429" s="17" t="s">
        <v>101</v>
      </c>
      <c r="AO1429" s="17" t="s">
        <v>295</v>
      </c>
      <c r="AP1429" s="17" t="s">
        <v>1721</v>
      </c>
      <c r="AQ1429" s="17"/>
      <c r="AR1429" s="17"/>
      <c r="AS1429" s="17"/>
    </row>
    <row r="1430" spans="1:45" ht="15" customHeight="1" x14ac:dyDescent="0.15">
      <c r="A1430" s="13">
        <v>1429</v>
      </c>
      <c r="B1430" s="69" t="s">
        <v>5215</v>
      </c>
      <c r="C1430" s="67" t="s">
        <v>35</v>
      </c>
      <c r="D1430" s="67" t="s">
        <v>36</v>
      </c>
      <c r="E1430" s="67" t="s">
        <v>36</v>
      </c>
      <c r="F1430" s="67" t="s">
        <v>36</v>
      </c>
      <c r="G1430" s="67" t="s">
        <v>44</v>
      </c>
      <c r="H1430" s="67" t="s">
        <v>38</v>
      </c>
      <c r="I1430" s="67" t="s">
        <v>41</v>
      </c>
      <c r="J1430" s="67" t="s">
        <v>88</v>
      </c>
      <c r="K1430" s="67" t="s">
        <v>39</v>
      </c>
      <c r="L1430" s="67" t="s">
        <v>200</v>
      </c>
      <c r="M1430" s="67" t="s">
        <v>88</v>
      </c>
      <c r="N1430" s="67" t="s">
        <v>43</v>
      </c>
      <c r="O1430" s="67" t="s">
        <v>45</v>
      </c>
      <c r="P1430" s="17" t="s">
        <v>287</v>
      </c>
      <c r="Q1430" s="17" t="s">
        <v>193</v>
      </c>
      <c r="R1430" s="17" t="s">
        <v>196</v>
      </c>
      <c r="S1430" s="17" t="s">
        <v>131</v>
      </c>
      <c r="T1430" s="17" t="s">
        <v>706</v>
      </c>
      <c r="U1430" s="17" t="s">
        <v>429</v>
      </c>
      <c r="V1430" s="17" t="s">
        <v>194</v>
      </c>
      <c r="W1430" s="17" t="s">
        <v>4160</v>
      </c>
      <c r="X1430" s="17" t="s">
        <v>4690</v>
      </c>
      <c r="Y1430" s="17" t="s">
        <v>4248</v>
      </c>
      <c r="Z1430" s="17" t="s">
        <v>75</v>
      </c>
      <c r="AA1430" s="17" t="s">
        <v>76</v>
      </c>
      <c r="AB1430" s="17" t="s">
        <v>126</v>
      </c>
      <c r="AC1430" s="17" t="s">
        <v>56</v>
      </c>
      <c r="AD1430" s="17" t="s">
        <v>36</v>
      </c>
      <c r="AE1430" s="17" t="s">
        <v>4053</v>
      </c>
      <c r="AF1430" s="17"/>
      <c r="AG1430" s="17" t="s">
        <v>363</v>
      </c>
      <c r="AH1430" s="17" t="s">
        <v>832</v>
      </c>
      <c r="AI1430" s="17" t="s">
        <v>415</v>
      </c>
      <c r="AJ1430" s="17" t="s">
        <v>2289</v>
      </c>
      <c r="AK1430" s="17" t="s">
        <v>835</v>
      </c>
      <c r="AL1430" s="17" t="s">
        <v>836</v>
      </c>
      <c r="AM1430" s="17" t="s">
        <v>3164</v>
      </c>
      <c r="AN1430" s="17" t="s">
        <v>101</v>
      </c>
      <c r="AO1430" s="17" t="s">
        <v>295</v>
      </c>
      <c r="AP1430" s="17" t="s">
        <v>1721</v>
      </c>
      <c r="AQ1430" s="17"/>
      <c r="AR1430" s="17"/>
      <c r="AS1430" s="17"/>
    </row>
    <row r="1431" spans="1:45" ht="15" customHeight="1" x14ac:dyDescent="0.15">
      <c r="A1431" s="13">
        <v>1430</v>
      </c>
      <c r="B1431" s="69" t="s">
        <v>1159</v>
      </c>
      <c r="C1431" s="67" t="s">
        <v>35</v>
      </c>
      <c r="D1431" s="67" t="s">
        <v>36</v>
      </c>
      <c r="E1431" s="67" t="s">
        <v>36</v>
      </c>
      <c r="F1431" s="67" t="s">
        <v>56</v>
      </c>
      <c r="G1431" s="67" t="s">
        <v>200</v>
      </c>
      <c r="H1431" s="67" t="s">
        <v>44</v>
      </c>
      <c r="I1431" s="67" t="s">
        <v>67</v>
      </c>
      <c r="J1431" s="67" t="s">
        <v>41</v>
      </c>
      <c r="K1431" s="67" t="s">
        <v>39</v>
      </c>
      <c r="L1431" s="67" t="s">
        <v>67</v>
      </c>
      <c r="M1431" s="67" t="s">
        <v>40</v>
      </c>
      <c r="N1431" s="67" t="s">
        <v>44</v>
      </c>
      <c r="O1431" s="67"/>
      <c r="P1431" s="17" t="s">
        <v>1160</v>
      </c>
      <c r="Q1431" s="17" t="s">
        <v>1161</v>
      </c>
      <c r="R1431" s="17" t="s">
        <v>1162</v>
      </c>
      <c r="S1431" s="17" t="s">
        <v>230</v>
      </c>
      <c r="T1431" s="17" t="s">
        <v>3172</v>
      </c>
      <c r="U1431" s="17" t="s">
        <v>1163</v>
      </c>
      <c r="V1431" s="17" t="s">
        <v>1164</v>
      </c>
      <c r="W1431" s="17"/>
      <c r="X1431" s="17" t="s">
        <v>3505</v>
      </c>
      <c r="Y1431" s="17" t="s">
        <v>4243</v>
      </c>
      <c r="Z1431" s="17" t="s">
        <v>75</v>
      </c>
      <c r="AA1431" s="17" t="s">
        <v>142</v>
      </c>
      <c r="AB1431" s="17" t="s">
        <v>55</v>
      </c>
      <c r="AC1431" s="17" t="s">
        <v>66</v>
      </c>
      <c r="AD1431" s="17" t="s">
        <v>56</v>
      </c>
      <c r="AE1431" s="17"/>
      <c r="AF1431" s="17"/>
      <c r="AG1431" s="17" t="s">
        <v>233</v>
      </c>
      <c r="AH1431" s="17" t="s">
        <v>1090</v>
      </c>
      <c r="AI1431" s="17" t="s">
        <v>183</v>
      </c>
      <c r="AJ1431" s="17" t="s">
        <v>3022</v>
      </c>
      <c r="AK1431" s="17" t="s">
        <v>3022</v>
      </c>
      <c r="AL1431" s="17" t="s">
        <v>3269</v>
      </c>
      <c r="AM1431" s="17" t="s">
        <v>562</v>
      </c>
      <c r="AN1431" s="17" t="s">
        <v>1165</v>
      </c>
      <c r="AO1431" s="17" t="s">
        <v>1166</v>
      </c>
      <c r="AP1431" s="17" t="s">
        <v>85</v>
      </c>
      <c r="AQ1431" s="17"/>
      <c r="AR1431" s="17"/>
      <c r="AS1431" s="17"/>
    </row>
    <row r="1432" spans="1:45" ht="15" customHeight="1" x14ac:dyDescent="0.15">
      <c r="A1432" s="13">
        <v>1431</v>
      </c>
      <c r="B1432" s="69" t="s">
        <v>1167</v>
      </c>
      <c r="C1432" s="67" t="s">
        <v>35</v>
      </c>
      <c r="D1432" s="67" t="s">
        <v>36</v>
      </c>
      <c r="E1432" s="67" t="s">
        <v>36</v>
      </c>
      <c r="F1432" s="67" t="s">
        <v>66</v>
      </c>
      <c r="G1432" s="67" t="s">
        <v>39</v>
      </c>
      <c r="H1432" s="67" t="s">
        <v>41</v>
      </c>
      <c r="I1432" s="67" t="s">
        <v>136</v>
      </c>
      <c r="J1432" s="67" t="s">
        <v>39</v>
      </c>
      <c r="K1432" s="67" t="s">
        <v>41</v>
      </c>
      <c r="L1432" s="67" t="s">
        <v>87</v>
      </c>
      <c r="M1432" s="67" t="s">
        <v>41</v>
      </c>
      <c r="N1432" s="67" t="s">
        <v>39</v>
      </c>
      <c r="O1432" s="67"/>
      <c r="P1432" s="17" t="s">
        <v>3760</v>
      </c>
      <c r="Q1432" s="17" t="s">
        <v>900</v>
      </c>
      <c r="R1432" s="17" t="s">
        <v>1168</v>
      </c>
      <c r="S1432" s="17" t="s">
        <v>362</v>
      </c>
      <c r="T1432" s="17" t="s">
        <v>558</v>
      </c>
      <c r="U1432" s="17" t="s">
        <v>396</v>
      </c>
      <c r="V1432" s="17" t="s">
        <v>712</v>
      </c>
      <c r="W1432" s="17"/>
      <c r="X1432" s="17"/>
      <c r="Y1432" s="17" t="s">
        <v>4248</v>
      </c>
      <c r="Z1432" s="17" t="s">
        <v>191</v>
      </c>
      <c r="AA1432" s="17" t="s">
        <v>54</v>
      </c>
      <c r="AB1432" s="17" t="s">
        <v>3962</v>
      </c>
      <c r="AC1432" s="17" t="s">
        <v>56</v>
      </c>
      <c r="AD1432" s="17" t="s">
        <v>56</v>
      </c>
      <c r="AE1432" s="17"/>
      <c r="AF1432" s="17"/>
      <c r="AG1432" s="17" t="s">
        <v>832</v>
      </c>
      <c r="AH1432" s="17" t="s">
        <v>484</v>
      </c>
      <c r="AI1432" s="17" t="s">
        <v>478</v>
      </c>
      <c r="AJ1432" s="17" t="s">
        <v>557</v>
      </c>
      <c r="AK1432" s="17" t="s">
        <v>461</v>
      </c>
      <c r="AL1432" s="17" t="s">
        <v>1169</v>
      </c>
      <c r="AM1432" s="17" t="s">
        <v>362</v>
      </c>
      <c r="AN1432" s="17" t="s">
        <v>580</v>
      </c>
      <c r="AO1432" s="17" t="s">
        <v>1170</v>
      </c>
      <c r="AP1432" s="17" t="s">
        <v>2195</v>
      </c>
      <c r="AQ1432" s="17"/>
      <c r="AR1432" s="17"/>
      <c r="AS1432" s="17"/>
    </row>
    <row r="1433" spans="1:45" ht="15" customHeight="1" x14ac:dyDescent="0.15">
      <c r="A1433" s="13">
        <v>1432</v>
      </c>
      <c r="B1433" s="69" t="s">
        <v>1689</v>
      </c>
      <c r="C1433" s="67" t="s">
        <v>35</v>
      </c>
      <c r="D1433" s="67" t="s">
        <v>36</v>
      </c>
      <c r="E1433" s="67" t="s">
        <v>36</v>
      </c>
      <c r="F1433" s="67" t="s">
        <v>56</v>
      </c>
      <c r="G1433" s="67" t="s">
        <v>40</v>
      </c>
      <c r="H1433" s="67" t="s">
        <v>120</v>
      </c>
      <c r="I1433" s="67" t="s">
        <v>40</v>
      </c>
      <c r="J1433" s="67" t="s">
        <v>44</v>
      </c>
      <c r="K1433" s="67" t="s">
        <v>37</v>
      </c>
      <c r="L1433" s="67" t="s">
        <v>38</v>
      </c>
      <c r="M1433" s="67" t="s">
        <v>37</v>
      </c>
      <c r="N1433" s="67" t="s">
        <v>44</v>
      </c>
      <c r="O1433" s="67"/>
      <c r="P1433" s="17" t="s">
        <v>915</v>
      </c>
      <c r="Q1433" s="17" t="s">
        <v>2916</v>
      </c>
      <c r="R1433" s="17" t="s">
        <v>182</v>
      </c>
      <c r="S1433" s="17" t="s">
        <v>79</v>
      </c>
      <c r="T1433" s="17" t="s">
        <v>3761</v>
      </c>
      <c r="U1433" s="17" t="s">
        <v>4161</v>
      </c>
      <c r="V1433" s="17" t="s">
        <v>1690</v>
      </c>
      <c r="W1433" s="17"/>
      <c r="X1433" s="17" t="s">
        <v>3721</v>
      </c>
      <c r="Y1433" s="17" t="s">
        <v>4270</v>
      </c>
      <c r="Z1433" s="17" t="s">
        <v>75</v>
      </c>
      <c r="AA1433" s="17" t="s">
        <v>54</v>
      </c>
      <c r="AB1433" s="17" t="s">
        <v>126</v>
      </c>
      <c r="AC1433" s="17" t="s">
        <v>56</v>
      </c>
      <c r="AD1433" s="17" t="s">
        <v>36</v>
      </c>
      <c r="AE1433" s="17" t="s">
        <v>4100</v>
      </c>
      <c r="AF1433" s="17"/>
      <c r="AG1433" s="17" t="s">
        <v>115</v>
      </c>
      <c r="AH1433" s="17" t="s">
        <v>381</v>
      </c>
      <c r="AI1433" s="17" t="s">
        <v>916</v>
      </c>
      <c r="AJ1433" s="17" t="s">
        <v>917</v>
      </c>
      <c r="AK1433" s="17" t="s">
        <v>79</v>
      </c>
      <c r="AL1433" s="17" t="s">
        <v>388</v>
      </c>
      <c r="AM1433" s="17" t="s">
        <v>402</v>
      </c>
      <c r="AN1433" s="17" t="s">
        <v>251</v>
      </c>
      <c r="AO1433" s="17" t="s">
        <v>161</v>
      </c>
      <c r="AP1433" s="17" t="s">
        <v>161</v>
      </c>
      <c r="AQ1433" s="17"/>
      <c r="AR1433" s="17"/>
      <c r="AS1433" s="17"/>
    </row>
    <row r="1434" spans="1:45" ht="15" customHeight="1" x14ac:dyDescent="0.15">
      <c r="A1434" s="13">
        <v>1433</v>
      </c>
      <c r="B1434" s="69" t="s">
        <v>4738</v>
      </c>
      <c r="C1434" s="67" t="s">
        <v>35</v>
      </c>
      <c r="D1434" s="67" t="s">
        <v>36</v>
      </c>
      <c r="E1434" s="67" t="s">
        <v>36</v>
      </c>
      <c r="F1434" s="67" t="s">
        <v>36</v>
      </c>
      <c r="G1434" s="67" t="s">
        <v>40</v>
      </c>
      <c r="H1434" s="67" t="s">
        <v>120</v>
      </c>
      <c r="I1434" s="67" t="s">
        <v>40</v>
      </c>
      <c r="J1434" s="67" t="s">
        <v>44</v>
      </c>
      <c r="K1434" s="67" t="s">
        <v>37</v>
      </c>
      <c r="L1434" s="67" t="s">
        <v>38</v>
      </c>
      <c r="M1434" s="67" t="s">
        <v>37</v>
      </c>
      <c r="N1434" s="67" t="s">
        <v>44</v>
      </c>
      <c r="O1434" s="67"/>
      <c r="P1434" s="17" t="s">
        <v>915</v>
      </c>
      <c r="Q1434" s="17" t="s">
        <v>2916</v>
      </c>
      <c r="R1434" s="17" t="s">
        <v>182</v>
      </c>
      <c r="S1434" s="17" t="s">
        <v>79</v>
      </c>
      <c r="T1434" s="17" t="s">
        <v>3761</v>
      </c>
      <c r="U1434" s="17" t="s">
        <v>4161</v>
      </c>
      <c r="V1434" s="17" t="s">
        <v>1690</v>
      </c>
      <c r="W1434" s="17" t="s">
        <v>4160</v>
      </c>
      <c r="X1434" s="17" t="s">
        <v>4739</v>
      </c>
      <c r="Y1434" s="17" t="s">
        <v>4245</v>
      </c>
      <c r="Z1434" s="17" t="s">
        <v>75</v>
      </c>
      <c r="AA1434" s="17" t="s">
        <v>76</v>
      </c>
      <c r="AB1434" s="17" t="s">
        <v>126</v>
      </c>
      <c r="AC1434" s="17" t="s">
        <v>56</v>
      </c>
      <c r="AD1434" s="17" t="s">
        <v>36</v>
      </c>
      <c r="AE1434" s="17" t="s">
        <v>4008</v>
      </c>
      <c r="AF1434" s="17"/>
      <c r="AG1434" s="17" t="s">
        <v>115</v>
      </c>
      <c r="AH1434" s="17" t="s">
        <v>381</v>
      </c>
      <c r="AI1434" s="17" t="s">
        <v>916</v>
      </c>
      <c r="AJ1434" s="17" t="s">
        <v>917</v>
      </c>
      <c r="AK1434" s="17" t="s">
        <v>79</v>
      </c>
      <c r="AL1434" s="17" t="s">
        <v>388</v>
      </c>
      <c r="AM1434" s="17" t="s">
        <v>402</v>
      </c>
      <c r="AN1434" s="17" t="s">
        <v>251</v>
      </c>
      <c r="AO1434" s="17" t="s">
        <v>161</v>
      </c>
      <c r="AP1434" s="17" t="s">
        <v>161</v>
      </c>
      <c r="AQ1434" s="17"/>
      <c r="AR1434" s="17"/>
      <c r="AS1434" s="17"/>
    </row>
    <row r="1435" spans="1:45" ht="15" customHeight="1" x14ac:dyDescent="0.15">
      <c r="A1435" s="13">
        <v>1434</v>
      </c>
      <c r="B1435" s="69" t="s">
        <v>3953</v>
      </c>
      <c r="C1435" s="67" t="s">
        <v>35</v>
      </c>
      <c r="D1435" s="67" t="s">
        <v>36</v>
      </c>
      <c r="E1435" s="67" t="s">
        <v>36</v>
      </c>
      <c r="F1435" s="67" t="s">
        <v>36</v>
      </c>
      <c r="G1435" s="67" t="s">
        <v>40</v>
      </c>
      <c r="H1435" s="67" t="s">
        <v>120</v>
      </c>
      <c r="I1435" s="67" t="s">
        <v>40</v>
      </c>
      <c r="J1435" s="67" t="s">
        <v>44</v>
      </c>
      <c r="K1435" s="67" t="s">
        <v>37</v>
      </c>
      <c r="L1435" s="67" t="s">
        <v>38</v>
      </c>
      <c r="M1435" s="67" t="s">
        <v>37</v>
      </c>
      <c r="N1435" s="67" t="s">
        <v>44</v>
      </c>
      <c r="O1435" s="67"/>
      <c r="P1435" s="17" t="s">
        <v>915</v>
      </c>
      <c r="Q1435" s="17" t="s">
        <v>2916</v>
      </c>
      <c r="R1435" s="17" t="s">
        <v>182</v>
      </c>
      <c r="S1435" s="17" t="s">
        <v>79</v>
      </c>
      <c r="T1435" s="17" t="s">
        <v>3761</v>
      </c>
      <c r="U1435" s="17" t="s">
        <v>4161</v>
      </c>
      <c r="V1435" s="17" t="s">
        <v>1690</v>
      </c>
      <c r="W1435" s="17" t="s">
        <v>4157</v>
      </c>
      <c r="X1435" s="17" t="s">
        <v>3954</v>
      </c>
      <c r="Y1435" s="17" t="s">
        <v>4245</v>
      </c>
      <c r="Z1435" s="17" t="s">
        <v>75</v>
      </c>
      <c r="AA1435" s="17" t="s">
        <v>54</v>
      </c>
      <c r="AB1435" s="17" t="s">
        <v>126</v>
      </c>
      <c r="AC1435" s="17" t="s">
        <v>56</v>
      </c>
      <c r="AD1435" s="17" t="s">
        <v>36</v>
      </c>
      <c r="AE1435" s="17" t="s">
        <v>4101</v>
      </c>
      <c r="AF1435" s="17"/>
      <c r="AG1435" s="17" t="s">
        <v>115</v>
      </c>
      <c r="AH1435" s="17" t="s">
        <v>381</v>
      </c>
      <c r="AI1435" s="17" t="s">
        <v>916</v>
      </c>
      <c r="AJ1435" s="17" t="s">
        <v>917</v>
      </c>
      <c r="AK1435" s="17" t="s">
        <v>79</v>
      </c>
      <c r="AL1435" s="17" t="s">
        <v>388</v>
      </c>
      <c r="AM1435" s="17" t="s">
        <v>402</v>
      </c>
      <c r="AN1435" s="17" t="s">
        <v>251</v>
      </c>
      <c r="AO1435" s="17" t="s">
        <v>161</v>
      </c>
      <c r="AP1435" s="17" t="s">
        <v>161</v>
      </c>
      <c r="AQ1435" s="17"/>
      <c r="AR1435" s="17"/>
      <c r="AS1435" s="17"/>
    </row>
    <row r="1436" spans="1:45" ht="15" customHeight="1" x14ac:dyDescent="0.15">
      <c r="A1436" s="13">
        <v>1435</v>
      </c>
      <c r="B1436" s="69" t="s">
        <v>5316</v>
      </c>
      <c r="C1436" s="67" t="s">
        <v>35</v>
      </c>
      <c r="D1436" s="67" t="s">
        <v>36</v>
      </c>
      <c r="E1436" s="67" t="s">
        <v>56</v>
      </c>
      <c r="F1436" s="67" t="s">
        <v>56</v>
      </c>
      <c r="G1436" s="67" t="s">
        <v>40</v>
      </c>
      <c r="H1436" s="67" t="s">
        <v>43</v>
      </c>
      <c r="I1436" s="67" t="s">
        <v>67</v>
      </c>
      <c r="J1436" s="67" t="s">
        <v>40</v>
      </c>
      <c r="K1436" s="67" t="s">
        <v>44</v>
      </c>
      <c r="L1436" s="67" t="s">
        <v>87</v>
      </c>
      <c r="M1436" s="67" t="s">
        <v>42</v>
      </c>
      <c r="N1436" s="67" t="s">
        <v>37</v>
      </c>
      <c r="O1436" s="67">
        <v>0</v>
      </c>
      <c r="P1436" s="17" t="s">
        <v>2815</v>
      </c>
      <c r="Q1436" s="17" t="s">
        <v>569</v>
      </c>
      <c r="R1436" s="17" t="s">
        <v>786</v>
      </c>
      <c r="S1436" s="17" t="s">
        <v>570</v>
      </c>
      <c r="T1436" s="17" t="s">
        <v>825</v>
      </c>
      <c r="U1436" s="17" t="s">
        <v>224</v>
      </c>
      <c r="V1436" s="17" t="s">
        <v>3269</v>
      </c>
      <c r="W1436" s="17">
        <v>0</v>
      </c>
      <c r="X1436" s="17">
        <v>0</v>
      </c>
      <c r="Y1436" s="17" t="s">
        <v>4256</v>
      </c>
      <c r="Z1436" s="17" t="s">
        <v>75</v>
      </c>
      <c r="AA1436" s="17" t="s">
        <v>54</v>
      </c>
      <c r="AB1436" s="17" t="s">
        <v>126</v>
      </c>
      <c r="AC1436" s="17" t="s">
        <v>56</v>
      </c>
      <c r="AD1436" s="17" t="s">
        <v>36</v>
      </c>
      <c r="AE1436" s="17"/>
      <c r="AF1436" s="17"/>
      <c r="AG1436" s="17" t="s">
        <v>5278</v>
      </c>
      <c r="AH1436" s="17" t="s">
        <v>4641</v>
      </c>
      <c r="AI1436" s="17" t="s">
        <v>4390</v>
      </c>
      <c r="AJ1436" s="17" t="s">
        <v>1611</v>
      </c>
      <c r="AK1436" s="17" t="s">
        <v>77</v>
      </c>
      <c r="AL1436" s="17" t="s">
        <v>156</v>
      </c>
      <c r="AM1436" s="17" t="s">
        <v>5278</v>
      </c>
      <c r="AN1436" s="17" t="s">
        <v>1203</v>
      </c>
      <c r="AO1436" s="17" t="s">
        <v>161</v>
      </c>
      <c r="AP1436" s="17">
        <v>0</v>
      </c>
      <c r="AQ1436" s="17">
        <v>0</v>
      </c>
      <c r="AR1436" s="17">
        <v>0</v>
      </c>
      <c r="AS1436" s="17"/>
    </row>
    <row r="1437" spans="1:45" ht="15" customHeight="1" x14ac:dyDescent="0.15">
      <c r="A1437" s="13">
        <v>1436</v>
      </c>
      <c r="B1437" s="69" t="s">
        <v>4341</v>
      </c>
      <c r="C1437" s="67" t="s">
        <v>35</v>
      </c>
      <c r="D1437" s="67" t="s">
        <v>36</v>
      </c>
      <c r="E1437" s="67" t="s">
        <v>36</v>
      </c>
      <c r="F1437" s="67" t="s">
        <v>56</v>
      </c>
      <c r="G1437" s="67" t="s">
        <v>40</v>
      </c>
      <c r="H1437" s="67" t="s">
        <v>37</v>
      </c>
      <c r="I1437" s="67" t="s">
        <v>42</v>
      </c>
      <c r="J1437" s="67" t="s">
        <v>40</v>
      </c>
      <c r="K1437" s="67" t="s">
        <v>42</v>
      </c>
      <c r="L1437" s="67" t="s">
        <v>43</v>
      </c>
      <c r="M1437" s="67" t="s">
        <v>44</v>
      </c>
      <c r="N1437" s="67" t="s">
        <v>41</v>
      </c>
      <c r="O1437" s="67"/>
      <c r="P1437" s="17" t="s">
        <v>4342</v>
      </c>
      <c r="Q1437" s="17" t="s">
        <v>3269</v>
      </c>
      <c r="R1437" s="17" t="s">
        <v>3268</v>
      </c>
      <c r="S1437" s="17" t="s">
        <v>79</v>
      </c>
      <c r="T1437" s="17" t="s">
        <v>3438</v>
      </c>
      <c r="U1437" s="17" t="s">
        <v>266</v>
      </c>
      <c r="V1437" s="17" t="s">
        <v>4343</v>
      </c>
      <c r="W1437" s="17"/>
      <c r="X1437" s="17" t="s">
        <v>4344</v>
      </c>
      <c r="Y1437" s="17" t="s">
        <v>4263</v>
      </c>
      <c r="Z1437" s="17" t="s">
        <v>75</v>
      </c>
      <c r="AA1437" s="17" t="s">
        <v>76</v>
      </c>
      <c r="AB1437" s="17" t="s">
        <v>55</v>
      </c>
      <c r="AC1437" s="17" t="s">
        <v>56</v>
      </c>
      <c r="AD1437" s="17" t="s">
        <v>56</v>
      </c>
      <c r="AE1437" s="17"/>
      <c r="AF1437" s="17"/>
      <c r="AG1437" s="17" t="s">
        <v>115</v>
      </c>
      <c r="AH1437" s="17" t="s">
        <v>116</v>
      </c>
      <c r="AI1437" s="17" t="s">
        <v>57</v>
      </c>
      <c r="AJ1437" s="17" t="s">
        <v>4503</v>
      </c>
      <c r="AK1437" s="17" t="s">
        <v>270</v>
      </c>
      <c r="AL1437" s="17" t="s">
        <v>189</v>
      </c>
      <c r="AM1437" s="17" t="s">
        <v>79</v>
      </c>
      <c r="AN1437" s="17" t="s">
        <v>4345</v>
      </c>
      <c r="AO1437" s="17" t="s">
        <v>161</v>
      </c>
      <c r="AP1437" s="17" t="s">
        <v>418</v>
      </c>
      <c r="AQ1437" s="17"/>
      <c r="AR1437" s="17"/>
      <c r="AS1437" s="17"/>
    </row>
    <row r="1438" spans="1:45" ht="15" customHeight="1" x14ac:dyDescent="0.15">
      <c r="A1438" s="13">
        <v>1437</v>
      </c>
      <c r="B1438" s="69" t="s">
        <v>4691</v>
      </c>
      <c r="C1438" s="67" t="s">
        <v>35</v>
      </c>
      <c r="D1438" s="67" t="s">
        <v>36</v>
      </c>
      <c r="E1438" s="67" t="s">
        <v>36</v>
      </c>
      <c r="F1438" s="67" t="s">
        <v>36</v>
      </c>
      <c r="G1438" s="67" t="s">
        <v>38</v>
      </c>
      <c r="H1438" s="67" t="s">
        <v>120</v>
      </c>
      <c r="I1438" s="67" t="s">
        <v>38</v>
      </c>
      <c r="J1438" s="67" t="s">
        <v>136</v>
      </c>
      <c r="K1438" s="67" t="s">
        <v>43</v>
      </c>
      <c r="L1438" s="67" t="s">
        <v>42</v>
      </c>
      <c r="M1438" s="67" t="s">
        <v>39</v>
      </c>
      <c r="N1438" s="67" t="s">
        <v>200</v>
      </c>
      <c r="O1438" s="67" t="s">
        <v>45</v>
      </c>
      <c r="P1438" s="17" t="s">
        <v>613</v>
      </c>
      <c r="Q1438" s="17" t="s">
        <v>615</v>
      </c>
      <c r="R1438" s="17" t="s">
        <v>1173</v>
      </c>
      <c r="S1438" s="17" t="s">
        <v>410</v>
      </c>
      <c r="T1438" s="17" t="s">
        <v>617</v>
      </c>
      <c r="U1438" s="17" t="s">
        <v>1176</v>
      </c>
      <c r="V1438" s="17" t="s">
        <v>338</v>
      </c>
      <c r="W1438" s="17" t="s">
        <v>4159</v>
      </c>
      <c r="X1438" s="17"/>
      <c r="Y1438" s="17" t="s">
        <v>4245</v>
      </c>
      <c r="Z1438" s="17" t="s">
        <v>75</v>
      </c>
      <c r="AA1438" s="17" t="s">
        <v>76</v>
      </c>
      <c r="AB1438" s="17" t="s">
        <v>3962</v>
      </c>
      <c r="AC1438" s="17" t="s">
        <v>56</v>
      </c>
      <c r="AD1438" s="17" t="s">
        <v>56</v>
      </c>
      <c r="AE1438" s="17" t="s">
        <v>4005</v>
      </c>
      <c r="AF1438" s="17"/>
      <c r="AG1438" s="17" t="s">
        <v>415</v>
      </c>
      <c r="AH1438" s="17" t="s">
        <v>772</v>
      </c>
      <c r="AI1438" s="17" t="s">
        <v>363</v>
      </c>
      <c r="AJ1438" s="17" t="s">
        <v>773</v>
      </c>
      <c r="AK1438" s="17" t="s">
        <v>132</v>
      </c>
      <c r="AL1438" s="17" t="s">
        <v>4692</v>
      </c>
      <c r="AM1438" s="17" t="s">
        <v>1053</v>
      </c>
      <c r="AN1438" s="17" t="s">
        <v>949</v>
      </c>
      <c r="AO1438" s="17" t="s">
        <v>621</v>
      </c>
      <c r="AP1438" s="17" t="s">
        <v>3033</v>
      </c>
      <c r="AQ1438" s="17"/>
      <c r="AR1438" s="17"/>
      <c r="AS1438" s="17"/>
    </row>
    <row r="1439" spans="1:45" ht="15" customHeight="1" x14ac:dyDescent="0.15">
      <c r="A1439" s="13">
        <v>1438</v>
      </c>
      <c r="B1439" s="69" t="s">
        <v>1171</v>
      </c>
      <c r="C1439" s="67" t="s">
        <v>35</v>
      </c>
      <c r="D1439" s="67" t="s">
        <v>36</v>
      </c>
      <c r="E1439" s="67" t="s">
        <v>56</v>
      </c>
      <c r="F1439" s="67" t="s">
        <v>66</v>
      </c>
      <c r="G1439" s="67" t="s">
        <v>38</v>
      </c>
      <c r="H1439" s="67" t="s">
        <v>38</v>
      </c>
      <c r="I1439" s="67" t="s">
        <v>39</v>
      </c>
      <c r="J1439" s="67" t="s">
        <v>42</v>
      </c>
      <c r="K1439" s="67" t="s">
        <v>120</v>
      </c>
      <c r="L1439" s="67" t="s">
        <v>136</v>
      </c>
      <c r="M1439" s="67" t="s">
        <v>41</v>
      </c>
      <c r="N1439" s="67" t="s">
        <v>43</v>
      </c>
      <c r="O1439" s="67" t="s">
        <v>45</v>
      </c>
      <c r="P1439" s="17" t="s">
        <v>425</v>
      </c>
      <c r="Q1439" s="17" t="s">
        <v>613</v>
      </c>
      <c r="R1439" s="17" t="s">
        <v>1172</v>
      </c>
      <c r="S1439" s="17" t="s">
        <v>615</v>
      </c>
      <c r="T1439" s="17" t="s">
        <v>1173</v>
      </c>
      <c r="U1439" s="17" t="s">
        <v>1174</v>
      </c>
      <c r="V1439" s="17" t="s">
        <v>1175</v>
      </c>
      <c r="W1439" s="17"/>
      <c r="X1439" s="17" t="s">
        <v>3722</v>
      </c>
      <c r="Y1439" s="17" t="s">
        <v>4273</v>
      </c>
      <c r="Z1439" s="17" t="s">
        <v>53</v>
      </c>
      <c r="AA1439" s="17" t="s">
        <v>54</v>
      </c>
      <c r="AB1439" s="17" t="s">
        <v>3962</v>
      </c>
      <c r="AC1439" s="17" t="s">
        <v>56</v>
      </c>
      <c r="AD1439" s="17" t="s">
        <v>56</v>
      </c>
      <c r="AE1439" s="17" t="s">
        <v>4813</v>
      </c>
      <c r="AF1439" s="17"/>
      <c r="AG1439" s="17" t="s">
        <v>410</v>
      </c>
      <c r="AH1439" s="17" t="s">
        <v>617</v>
      </c>
      <c r="AI1439" s="17" t="s">
        <v>1176</v>
      </c>
      <c r="AJ1439" s="17" t="s">
        <v>338</v>
      </c>
      <c r="AK1439" s="17" t="s">
        <v>114</v>
      </c>
      <c r="AL1439" s="17" t="s">
        <v>495</v>
      </c>
      <c r="AM1439" s="17" t="s">
        <v>1177</v>
      </c>
      <c r="AN1439" s="17" t="s">
        <v>101</v>
      </c>
      <c r="AO1439" s="17" t="s">
        <v>621</v>
      </c>
      <c r="AP1439" s="17" t="s">
        <v>2281</v>
      </c>
      <c r="AQ1439" s="17"/>
      <c r="AR1439" s="17"/>
      <c r="AS1439" s="17"/>
    </row>
    <row r="1440" spans="1:45" ht="15" customHeight="1" x14ac:dyDescent="0.15">
      <c r="A1440" s="13">
        <v>1439</v>
      </c>
      <c r="B1440" s="69" t="s">
        <v>4516</v>
      </c>
      <c r="C1440" s="67" t="s">
        <v>35</v>
      </c>
      <c r="D1440" s="67" t="s">
        <v>36</v>
      </c>
      <c r="E1440" s="67" t="s">
        <v>56</v>
      </c>
      <c r="F1440" s="67" t="s">
        <v>56</v>
      </c>
      <c r="G1440" s="67" t="s">
        <v>38</v>
      </c>
      <c r="H1440" s="67" t="s">
        <v>38</v>
      </c>
      <c r="I1440" s="67" t="s">
        <v>39</v>
      </c>
      <c r="J1440" s="67" t="s">
        <v>42</v>
      </c>
      <c r="K1440" s="67" t="s">
        <v>120</v>
      </c>
      <c r="L1440" s="67" t="s">
        <v>136</v>
      </c>
      <c r="M1440" s="67" t="s">
        <v>41</v>
      </c>
      <c r="N1440" s="67" t="s">
        <v>43</v>
      </c>
      <c r="O1440" s="67" t="s">
        <v>45</v>
      </c>
      <c r="P1440" s="17" t="s">
        <v>425</v>
      </c>
      <c r="Q1440" s="17" t="s">
        <v>613</v>
      </c>
      <c r="R1440" s="17" t="s">
        <v>1172</v>
      </c>
      <c r="S1440" s="17" t="s">
        <v>615</v>
      </c>
      <c r="T1440" s="17" t="s">
        <v>1173</v>
      </c>
      <c r="U1440" s="17" t="s">
        <v>1174</v>
      </c>
      <c r="V1440" s="17" t="s">
        <v>1175</v>
      </c>
      <c r="W1440" s="17" t="s">
        <v>4159</v>
      </c>
      <c r="X1440" s="17"/>
      <c r="Y1440" s="17" t="s">
        <v>4273</v>
      </c>
      <c r="Z1440" s="17" t="s">
        <v>53</v>
      </c>
      <c r="AA1440" s="17" t="s">
        <v>54</v>
      </c>
      <c r="AB1440" s="17" t="s">
        <v>3962</v>
      </c>
      <c r="AC1440" s="17" t="s">
        <v>56</v>
      </c>
      <c r="AD1440" s="17" t="s">
        <v>56</v>
      </c>
      <c r="AE1440" s="17" t="s">
        <v>4005</v>
      </c>
      <c r="AF1440" s="17"/>
      <c r="AG1440" s="17" t="s">
        <v>410</v>
      </c>
      <c r="AH1440" s="17" t="s">
        <v>617</v>
      </c>
      <c r="AI1440" s="17" t="s">
        <v>1176</v>
      </c>
      <c r="AJ1440" s="17" t="s">
        <v>338</v>
      </c>
      <c r="AK1440" s="17" t="s">
        <v>114</v>
      </c>
      <c r="AL1440" s="17" t="s">
        <v>495</v>
      </c>
      <c r="AM1440" s="17" t="s">
        <v>1177</v>
      </c>
      <c r="AN1440" s="17" t="s">
        <v>101</v>
      </c>
      <c r="AO1440" s="17" t="s">
        <v>621</v>
      </c>
      <c r="AP1440" s="17" t="s">
        <v>2281</v>
      </c>
      <c r="AQ1440" s="17"/>
      <c r="AR1440" s="17"/>
      <c r="AS1440" s="17"/>
    </row>
    <row r="1441" spans="1:45" ht="15" customHeight="1" x14ac:dyDescent="0.15">
      <c r="A1441" s="13">
        <v>1440</v>
      </c>
      <c r="B1441" s="69" t="s">
        <v>1178</v>
      </c>
      <c r="C1441" s="67" t="s">
        <v>35</v>
      </c>
      <c r="D1441" s="67" t="s">
        <v>36</v>
      </c>
      <c r="E1441" s="67" t="s">
        <v>56</v>
      </c>
      <c r="F1441" s="67" t="s">
        <v>56</v>
      </c>
      <c r="G1441" s="67" t="s">
        <v>42</v>
      </c>
      <c r="H1441" s="67" t="s">
        <v>41</v>
      </c>
      <c r="I1441" s="67" t="s">
        <v>39</v>
      </c>
      <c r="J1441" s="67" t="s">
        <v>41</v>
      </c>
      <c r="K1441" s="67" t="s">
        <v>41</v>
      </c>
      <c r="L1441" s="67" t="s">
        <v>38</v>
      </c>
      <c r="M1441" s="67" t="s">
        <v>87</v>
      </c>
      <c r="N1441" s="67" t="s">
        <v>38</v>
      </c>
      <c r="O1441" s="67"/>
      <c r="P1441" s="17" t="s">
        <v>1179</v>
      </c>
      <c r="Q1441" s="17" t="s">
        <v>1180</v>
      </c>
      <c r="R1441" s="17" t="s">
        <v>141</v>
      </c>
      <c r="S1441" s="17" t="s">
        <v>1181</v>
      </c>
      <c r="T1441" s="17" t="s">
        <v>493</v>
      </c>
      <c r="U1441" s="17" t="s">
        <v>3316</v>
      </c>
      <c r="V1441" s="17" t="s">
        <v>406</v>
      </c>
      <c r="W1441" s="17"/>
      <c r="X1441" s="17"/>
      <c r="Y1441" s="17" t="s">
        <v>4254</v>
      </c>
      <c r="Z1441" s="17" t="s">
        <v>53</v>
      </c>
      <c r="AA1441" s="17" t="s">
        <v>76</v>
      </c>
      <c r="AB1441" s="17" t="s">
        <v>126</v>
      </c>
      <c r="AC1441" s="17" t="s">
        <v>56</v>
      </c>
      <c r="AD1441" s="17" t="s">
        <v>36</v>
      </c>
      <c r="AE1441" s="17" t="s">
        <v>4102</v>
      </c>
      <c r="AF1441" s="17"/>
      <c r="AG1441" s="17" t="s">
        <v>129</v>
      </c>
      <c r="AH1441" s="17" t="s">
        <v>202</v>
      </c>
      <c r="AI1441" s="17" t="s">
        <v>495</v>
      </c>
      <c r="AJ1441" s="17" t="s">
        <v>696</v>
      </c>
      <c r="AK1441" s="17" t="s">
        <v>712</v>
      </c>
      <c r="AL1441" s="17" t="s">
        <v>397</v>
      </c>
      <c r="AM1441" s="17" t="s">
        <v>1150</v>
      </c>
      <c r="AN1441" s="17" t="s">
        <v>1182</v>
      </c>
      <c r="AO1441" s="17" t="s">
        <v>418</v>
      </c>
      <c r="AP1441" s="17" t="s">
        <v>1170</v>
      </c>
      <c r="AQ1441" s="17"/>
      <c r="AR1441" s="17"/>
      <c r="AS1441" s="17"/>
    </row>
    <row r="1442" spans="1:45" ht="15" customHeight="1" x14ac:dyDescent="0.15">
      <c r="A1442" s="13">
        <v>1441</v>
      </c>
      <c r="B1442" s="69" t="s">
        <v>3315</v>
      </c>
      <c r="C1442" s="67" t="s">
        <v>35</v>
      </c>
      <c r="D1442" s="67" t="s">
        <v>36</v>
      </c>
      <c r="E1442" s="67" t="s">
        <v>56</v>
      </c>
      <c r="F1442" s="67" t="s">
        <v>56</v>
      </c>
      <c r="G1442" s="67" t="s">
        <v>42</v>
      </c>
      <c r="H1442" s="67" t="s">
        <v>41</v>
      </c>
      <c r="I1442" s="67" t="s">
        <v>39</v>
      </c>
      <c r="J1442" s="67" t="s">
        <v>41</v>
      </c>
      <c r="K1442" s="67" t="s">
        <v>41</v>
      </c>
      <c r="L1442" s="67" t="s">
        <v>38</v>
      </c>
      <c r="M1442" s="67" t="s">
        <v>87</v>
      </c>
      <c r="N1442" s="67" t="s">
        <v>38</v>
      </c>
      <c r="O1442" s="67"/>
      <c r="P1442" s="17" t="s">
        <v>1179</v>
      </c>
      <c r="Q1442" s="17" t="s">
        <v>1180</v>
      </c>
      <c r="R1442" s="17" t="s">
        <v>141</v>
      </c>
      <c r="S1442" s="17" t="s">
        <v>1181</v>
      </c>
      <c r="T1442" s="17" t="s">
        <v>493</v>
      </c>
      <c r="U1442" s="17" t="s">
        <v>3316</v>
      </c>
      <c r="V1442" s="17" t="s">
        <v>406</v>
      </c>
      <c r="W1442" s="17" t="s">
        <v>4159</v>
      </c>
      <c r="X1442" s="17"/>
      <c r="Y1442" s="17" t="s">
        <v>4254</v>
      </c>
      <c r="Z1442" s="17" t="s">
        <v>53</v>
      </c>
      <c r="AA1442" s="17" t="s">
        <v>76</v>
      </c>
      <c r="AB1442" s="17" t="s">
        <v>126</v>
      </c>
      <c r="AC1442" s="17" t="s">
        <v>56</v>
      </c>
      <c r="AD1442" s="17" t="s">
        <v>36</v>
      </c>
      <c r="AE1442" s="17" t="s">
        <v>4005</v>
      </c>
      <c r="AF1442" s="17"/>
      <c r="AG1442" s="17" t="s">
        <v>129</v>
      </c>
      <c r="AH1442" s="17" t="s">
        <v>202</v>
      </c>
      <c r="AI1442" s="17" t="s">
        <v>495</v>
      </c>
      <c r="AJ1442" s="17" t="s">
        <v>696</v>
      </c>
      <c r="AK1442" s="17" t="s">
        <v>712</v>
      </c>
      <c r="AL1442" s="17" t="s">
        <v>397</v>
      </c>
      <c r="AM1442" s="17" t="s">
        <v>1150</v>
      </c>
      <c r="AN1442" s="17" t="s">
        <v>1182</v>
      </c>
      <c r="AO1442" s="17" t="s">
        <v>418</v>
      </c>
      <c r="AP1442" s="17" t="s">
        <v>1170</v>
      </c>
      <c r="AQ1442" s="17"/>
      <c r="AR1442" s="17"/>
      <c r="AS1442" s="17"/>
    </row>
    <row r="1443" spans="1:45" ht="15" customHeight="1" x14ac:dyDescent="0.15">
      <c r="A1443" s="13">
        <v>1442</v>
      </c>
      <c r="B1443" s="69" t="s">
        <v>5261</v>
      </c>
      <c r="C1443" s="67" t="s">
        <v>35</v>
      </c>
      <c r="D1443" s="67" t="s">
        <v>36</v>
      </c>
      <c r="E1443" s="67" t="s">
        <v>56</v>
      </c>
      <c r="F1443" s="67" t="s">
        <v>56</v>
      </c>
      <c r="G1443" s="67" t="s">
        <v>42</v>
      </c>
      <c r="H1443" s="67" t="s">
        <v>41</v>
      </c>
      <c r="I1443" s="67" t="s">
        <v>39</v>
      </c>
      <c r="J1443" s="67" t="s">
        <v>41</v>
      </c>
      <c r="K1443" s="67" t="s">
        <v>41</v>
      </c>
      <c r="L1443" s="67" t="s">
        <v>38</v>
      </c>
      <c r="M1443" s="67" t="s">
        <v>87</v>
      </c>
      <c r="N1443" s="67" t="s">
        <v>38</v>
      </c>
      <c r="O1443" s="67"/>
      <c r="P1443" s="17" t="s">
        <v>1179</v>
      </c>
      <c r="Q1443" s="17" t="s">
        <v>1180</v>
      </c>
      <c r="R1443" s="17" t="s">
        <v>141</v>
      </c>
      <c r="S1443" s="17" t="s">
        <v>1181</v>
      </c>
      <c r="T1443" s="17" t="s">
        <v>493</v>
      </c>
      <c r="U1443" s="17" t="s">
        <v>3316</v>
      </c>
      <c r="V1443" s="17" t="s">
        <v>406</v>
      </c>
      <c r="W1443" s="17" t="s">
        <v>4159</v>
      </c>
      <c r="X1443" s="17" t="s">
        <v>5262</v>
      </c>
      <c r="Y1443" s="17" t="s">
        <v>4254</v>
      </c>
      <c r="Z1443" s="17" t="s">
        <v>53</v>
      </c>
      <c r="AA1443" s="17" t="s">
        <v>76</v>
      </c>
      <c r="AB1443" s="17" t="s">
        <v>126</v>
      </c>
      <c r="AC1443" s="17" t="s">
        <v>56</v>
      </c>
      <c r="AD1443" s="17" t="s">
        <v>36</v>
      </c>
      <c r="AE1443" s="17" t="s">
        <v>4005</v>
      </c>
      <c r="AF1443" s="17"/>
      <c r="AG1443" s="17" t="s">
        <v>129</v>
      </c>
      <c r="AH1443" s="17" t="s">
        <v>202</v>
      </c>
      <c r="AI1443" s="17" t="s">
        <v>495</v>
      </c>
      <c r="AJ1443" s="17" t="s">
        <v>696</v>
      </c>
      <c r="AK1443" s="17" t="s">
        <v>712</v>
      </c>
      <c r="AL1443" s="17" t="s">
        <v>397</v>
      </c>
      <c r="AM1443" s="17" t="s">
        <v>1150</v>
      </c>
      <c r="AN1443" s="17" t="s">
        <v>1182</v>
      </c>
      <c r="AO1443" s="17" t="s">
        <v>418</v>
      </c>
      <c r="AP1443" s="17" t="s">
        <v>1170</v>
      </c>
      <c r="AQ1443" s="17"/>
      <c r="AR1443" s="17"/>
      <c r="AS1443" s="17"/>
    </row>
    <row r="1444" spans="1:45" ht="15" customHeight="1" x14ac:dyDescent="0.15">
      <c r="A1444" s="13">
        <v>1443</v>
      </c>
      <c r="B1444" s="69" t="s">
        <v>4346</v>
      </c>
      <c r="C1444" s="67" t="s">
        <v>35</v>
      </c>
      <c r="D1444" s="67" t="s">
        <v>36</v>
      </c>
      <c r="E1444" s="67" t="s">
        <v>56</v>
      </c>
      <c r="F1444" s="67" t="s">
        <v>56</v>
      </c>
      <c r="G1444" s="67" t="s">
        <v>42</v>
      </c>
      <c r="H1444" s="67" t="s">
        <v>41</v>
      </c>
      <c r="I1444" s="67" t="s">
        <v>39</v>
      </c>
      <c r="J1444" s="67" t="s">
        <v>41</v>
      </c>
      <c r="K1444" s="67" t="s">
        <v>41</v>
      </c>
      <c r="L1444" s="67" t="s">
        <v>38</v>
      </c>
      <c r="M1444" s="67" t="s">
        <v>87</v>
      </c>
      <c r="N1444" s="67" t="s">
        <v>38</v>
      </c>
      <c r="O1444" s="67"/>
      <c r="P1444" s="17" t="s">
        <v>1179</v>
      </c>
      <c r="Q1444" s="17" t="s">
        <v>1180</v>
      </c>
      <c r="R1444" s="17" t="s">
        <v>141</v>
      </c>
      <c r="S1444" s="17" t="s">
        <v>1181</v>
      </c>
      <c r="T1444" s="17" t="s">
        <v>493</v>
      </c>
      <c r="U1444" s="17" t="s">
        <v>3316</v>
      </c>
      <c r="V1444" s="17" t="s">
        <v>406</v>
      </c>
      <c r="W1444" s="17" t="s">
        <v>4159</v>
      </c>
      <c r="X1444" s="17"/>
      <c r="Y1444" s="17" t="s">
        <v>4254</v>
      </c>
      <c r="Z1444" s="17" t="s">
        <v>53</v>
      </c>
      <c r="AA1444" s="17" t="s">
        <v>76</v>
      </c>
      <c r="AB1444" s="17" t="s">
        <v>126</v>
      </c>
      <c r="AC1444" s="17" t="s">
        <v>56</v>
      </c>
      <c r="AD1444" s="17" t="s">
        <v>36</v>
      </c>
      <c r="AE1444" s="17" t="s">
        <v>4005</v>
      </c>
      <c r="AF1444" s="17"/>
      <c r="AG1444" s="17" t="s">
        <v>129</v>
      </c>
      <c r="AH1444" s="17" t="s">
        <v>202</v>
      </c>
      <c r="AI1444" s="17" t="s">
        <v>495</v>
      </c>
      <c r="AJ1444" s="17" t="s">
        <v>696</v>
      </c>
      <c r="AK1444" s="17" t="s">
        <v>712</v>
      </c>
      <c r="AL1444" s="17" t="s">
        <v>397</v>
      </c>
      <c r="AM1444" s="17" t="s">
        <v>1150</v>
      </c>
      <c r="AN1444" s="17" t="s">
        <v>1182</v>
      </c>
      <c r="AO1444" s="17" t="s">
        <v>418</v>
      </c>
      <c r="AP1444" s="17" t="s">
        <v>1170</v>
      </c>
      <c r="AQ1444" s="17"/>
      <c r="AR1444" s="17"/>
      <c r="AS1444" s="17"/>
    </row>
    <row r="1445" spans="1:45" ht="15" customHeight="1" x14ac:dyDescent="0.15">
      <c r="A1445" s="13">
        <v>1444</v>
      </c>
      <c r="B1445" s="69" t="s">
        <v>1183</v>
      </c>
      <c r="C1445" s="67" t="s">
        <v>35</v>
      </c>
      <c r="D1445" s="67" t="s">
        <v>56</v>
      </c>
      <c r="E1445" s="67" t="s">
        <v>56</v>
      </c>
      <c r="F1445" s="67" t="s">
        <v>66</v>
      </c>
      <c r="G1445" s="67" t="s">
        <v>41</v>
      </c>
      <c r="H1445" s="67" t="s">
        <v>43</v>
      </c>
      <c r="I1445" s="67" t="s">
        <v>43</v>
      </c>
      <c r="J1445" s="67" t="s">
        <v>40</v>
      </c>
      <c r="K1445" s="67" t="s">
        <v>43</v>
      </c>
      <c r="L1445" s="67" t="s">
        <v>136</v>
      </c>
      <c r="M1445" s="67" t="s">
        <v>37</v>
      </c>
      <c r="N1445" s="67" t="s">
        <v>39</v>
      </c>
      <c r="O1445" s="67"/>
      <c r="P1445" s="17" t="s">
        <v>1184</v>
      </c>
      <c r="Q1445" s="17" t="s">
        <v>1185</v>
      </c>
      <c r="R1445" s="17" t="s">
        <v>1186</v>
      </c>
      <c r="S1445" s="17" t="s">
        <v>111</v>
      </c>
      <c r="T1445" s="17" t="s">
        <v>339</v>
      </c>
      <c r="U1445" s="17" t="s">
        <v>3892</v>
      </c>
      <c r="V1445" s="17" t="s">
        <v>4161</v>
      </c>
      <c r="W1445" s="17"/>
      <c r="X1445" s="17" t="s">
        <v>3723</v>
      </c>
      <c r="Y1445" s="17" t="s">
        <v>4269</v>
      </c>
      <c r="Z1445" s="17" t="s">
        <v>96</v>
      </c>
      <c r="AA1445" s="17" t="s">
        <v>54</v>
      </c>
      <c r="AB1445" s="17" t="s">
        <v>126</v>
      </c>
      <c r="AC1445" s="17" t="s">
        <v>36</v>
      </c>
      <c r="AD1445" s="17" t="s">
        <v>36</v>
      </c>
      <c r="AE1445" s="17"/>
      <c r="AF1445" s="17"/>
      <c r="AG1445" s="17" t="s">
        <v>117</v>
      </c>
      <c r="AH1445" s="17" t="s">
        <v>358</v>
      </c>
      <c r="AI1445" s="17" t="s">
        <v>101</v>
      </c>
      <c r="AJ1445" s="17" t="s">
        <v>461</v>
      </c>
      <c r="AK1445" s="17" t="s">
        <v>820</v>
      </c>
      <c r="AL1445" s="17" t="s">
        <v>307</v>
      </c>
      <c r="AM1445" s="17" t="s">
        <v>79</v>
      </c>
      <c r="AN1445" s="17" t="s">
        <v>1187</v>
      </c>
      <c r="AO1445" s="17" t="s">
        <v>1188</v>
      </c>
      <c r="AP1445" s="17" t="s">
        <v>366</v>
      </c>
      <c r="AQ1445" s="17"/>
      <c r="AR1445" s="17"/>
      <c r="AS1445" s="17"/>
    </row>
    <row r="1446" spans="1:45" ht="15" customHeight="1" x14ac:dyDescent="0.15">
      <c r="A1446" s="13">
        <v>1445</v>
      </c>
      <c r="B1446" s="69" t="s">
        <v>1189</v>
      </c>
      <c r="C1446" s="67" t="s">
        <v>35</v>
      </c>
      <c r="D1446" s="67" t="s">
        <v>36</v>
      </c>
      <c r="E1446" s="67" t="s">
        <v>36</v>
      </c>
      <c r="F1446" s="67" t="s">
        <v>36</v>
      </c>
      <c r="G1446" s="67" t="s">
        <v>38</v>
      </c>
      <c r="H1446" s="67" t="s">
        <v>39</v>
      </c>
      <c r="I1446" s="67" t="s">
        <v>39</v>
      </c>
      <c r="J1446" s="67" t="s">
        <v>41</v>
      </c>
      <c r="K1446" s="67" t="s">
        <v>38</v>
      </c>
      <c r="L1446" s="67" t="s">
        <v>42</v>
      </c>
      <c r="M1446" s="67" t="s">
        <v>87</v>
      </c>
      <c r="N1446" s="67" t="s">
        <v>38</v>
      </c>
      <c r="O1446" s="67"/>
      <c r="P1446" s="17" t="s">
        <v>423</v>
      </c>
      <c r="Q1446" s="17" t="s">
        <v>425</v>
      </c>
      <c r="R1446" s="17" t="s">
        <v>141</v>
      </c>
      <c r="S1446" s="17" t="s">
        <v>613</v>
      </c>
      <c r="T1446" s="17" t="s">
        <v>1172</v>
      </c>
      <c r="U1446" s="17" t="s">
        <v>3316</v>
      </c>
      <c r="V1446" s="17" t="s">
        <v>406</v>
      </c>
      <c r="W1446" s="17" t="s">
        <v>4157</v>
      </c>
      <c r="X1446" s="17" t="s">
        <v>3724</v>
      </c>
      <c r="Y1446" s="17" t="s">
        <v>4270</v>
      </c>
      <c r="Z1446" s="17" t="s">
        <v>75</v>
      </c>
      <c r="AA1446" s="17" t="s">
        <v>76</v>
      </c>
      <c r="AB1446" s="17" t="s">
        <v>3962</v>
      </c>
      <c r="AC1446" s="17" t="s">
        <v>56</v>
      </c>
      <c r="AD1446" s="17" t="s">
        <v>36</v>
      </c>
      <c r="AE1446" s="17"/>
      <c r="AF1446" s="17"/>
      <c r="AG1446" s="17" t="s">
        <v>615</v>
      </c>
      <c r="AH1446" s="17" t="s">
        <v>1173</v>
      </c>
      <c r="AI1446" s="17" t="s">
        <v>1174</v>
      </c>
      <c r="AJ1446" s="17" t="s">
        <v>1175</v>
      </c>
      <c r="AK1446" s="17" t="s">
        <v>712</v>
      </c>
      <c r="AL1446" s="17" t="s">
        <v>397</v>
      </c>
      <c r="AM1446" s="17" t="s">
        <v>1150</v>
      </c>
      <c r="AN1446" s="17" t="s">
        <v>1182</v>
      </c>
      <c r="AO1446" s="17" t="s">
        <v>621</v>
      </c>
      <c r="AP1446" s="17" t="s">
        <v>1170</v>
      </c>
      <c r="AQ1446" s="17"/>
      <c r="AR1446" s="17"/>
      <c r="AS1446" s="17"/>
    </row>
    <row r="1447" spans="1:45" ht="15" customHeight="1" x14ac:dyDescent="0.15">
      <c r="A1447" s="13">
        <v>1446</v>
      </c>
      <c r="B1447" s="69" t="s">
        <v>1190</v>
      </c>
      <c r="C1447" s="67" t="s">
        <v>35</v>
      </c>
      <c r="D1447" s="67" t="s">
        <v>36</v>
      </c>
      <c r="E1447" s="67" t="s">
        <v>56</v>
      </c>
      <c r="F1447" s="67" t="s">
        <v>36</v>
      </c>
      <c r="G1447" s="67" t="s">
        <v>38</v>
      </c>
      <c r="H1447" s="67" t="s">
        <v>39</v>
      </c>
      <c r="I1447" s="67" t="s">
        <v>39</v>
      </c>
      <c r="J1447" s="67" t="s">
        <v>41</v>
      </c>
      <c r="K1447" s="67" t="s">
        <v>38</v>
      </c>
      <c r="L1447" s="67" t="s">
        <v>42</v>
      </c>
      <c r="M1447" s="67" t="s">
        <v>87</v>
      </c>
      <c r="N1447" s="67" t="s">
        <v>38</v>
      </c>
      <c r="O1447" s="67"/>
      <c r="P1447" s="17" t="s">
        <v>423</v>
      </c>
      <c r="Q1447" s="17" t="s">
        <v>425</v>
      </c>
      <c r="R1447" s="17" t="s">
        <v>141</v>
      </c>
      <c r="S1447" s="17" t="s">
        <v>613</v>
      </c>
      <c r="T1447" s="17" t="s">
        <v>1172</v>
      </c>
      <c r="U1447" s="17" t="s">
        <v>3316</v>
      </c>
      <c r="V1447" s="17" t="s">
        <v>406</v>
      </c>
      <c r="W1447" s="17"/>
      <c r="X1447" s="17" t="s">
        <v>3725</v>
      </c>
      <c r="Y1447" s="17" t="s">
        <v>4270</v>
      </c>
      <c r="Z1447" s="17" t="s">
        <v>75</v>
      </c>
      <c r="AA1447" s="17" t="s">
        <v>76</v>
      </c>
      <c r="AB1447" s="17" t="s">
        <v>3962</v>
      </c>
      <c r="AC1447" s="17" t="s">
        <v>56</v>
      </c>
      <c r="AD1447" s="17" t="s">
        <v>36</v>
      </c>
      <c r="AE1447" s="17"/>
      <c r="AF1447" s="17"/>
      <c r="AG1447" s="17" t="s">
        <v>615</v>
      </c>
      <c r="AH1447" s="17" t="s">
        <v>1173</v>
      </c>
      <c r="AI1447" s="17" t="s">
        <v>1174</v>
      </c>
      <c r="AJ1447" s="17" t="s">
        <v>1175</v>
      </c>
      <c r="AK1447" s="17" t="s">
        <v>712</v>
      </c>
      <c r="AL1447" s="17" t="s">
        <v>397</v>
      </c>
      <c r="AM1447" s="17" t="s">
        <v>1150</v>
      </c>
      <c r="AN1447" s="17" t="s">
        <v>1182</v>
      </c>
      <c r="AO1447" s="17" t="s">
        <v>621</v>
      </c>
      <c r="AP1447" s="17" t="s">
        <v>1170</v>
      </c>
      <c r="AQ1447" s="17"/>
      <c r="AR1447" s="17"/>
      <c r="AS1447" s="17"/>
    </row>
    <row r="1448" spans="1:45" ht="15" customHeight="1" x14ac:dyDescent="0.15">
      <c r="A1448" s="13">
        <v>1447</v>
      </c>
      <c r="B1448" s="69" t="s">
        <v>5379</v>
      </c>
      <c r="C1448" s="67" t="s">
        <v>35</v>
      </c>
      <c r="D1448" s="67" t="s">
        <v>36</v>
      </c>
      <c r="E1448" s="67" t="s">
        <v>36</v>
      </c>
      <c r="F1448" s="67" t="s">
        <v>36</v>
      </c>
      <c r="G1448" s="67" t="s">
        <v>38</v>
      </c>
      <c r="H1448" s="67" t="s">
        <v>39</v>
      </c>
      <c r="I1448" s="67" t="s">
        <v>39</v>
      </c>
      <c r="J1448" s="67" t="s">
        <v>41</v>
      </c>
      <c r="K1448" s="67" t="s">
        <v>38</v>
      </c>
      <c r="L1448" s="67" t="s">
        <v>42</v>
      </c>
      <c r="M1448" s="67" t="s">
        <v>87</v>
      </c>
      <c r="N1448" s="67" t="s">
        <v>38</v>
      </c>
      <c r="O1448" s="67"/>
      <c r="P1448" s="17" t="s">
        <v>423</v>
      </c>
      <c r="Q1448" s="17" t="s">
        <v>425</v>
      </c>
      <c r="R1448" s="17" t="s">
        <v>141</v>
      </c>
      <c r="S1448" s="17" t="s">
        <v>613</v>
      </c>
      <c r="T1448" s="17" t="s">
        <v>1172</v>
      </c>
      <c r="U1448" s="17" t="s">
        <v>3316</v>
      </c>
      <c r="V1448" s="17" t="s">
        <v>406</v>
      </c>
      <c r="W1448" s="17" t="s">
        <v>4160</v>
      </c>
      <c r="X1448" s="17" t="s">
        <v>5380</v>
      </c>
      <c r="Y1448" s="17" t="s">
        <v>4270</v>
      </c>
      <c r="Z1448" s="17" t="s">
        <v>75</v>
      </c>
      <c r="AA1448" s="17" t="s">
        <v>76</v>
      </c>
      <c r="AB1448" s="17" t="s">
        <v>3962</v>
      </c>
      <c r="AC1448" s="17" t="s">
        <v>56</v>
      </c>
      <c r="AD1448" s="17" t="s">
        <v>36</v>
      </c>
      <c r="AE1448" s="17" t="s">
        <v>4008</v>
      </c>
      <c r="AF1448" s="17"/>
      <c r="AG1448" s="17" t="s">
        <v>615</v>
      </c>
      <c r="AH1448" s="17" t="s">
        <v>1173</v>
      </c>
      <c r="AI1448" s="17" t="s">
        <v>1174</v>
      </c>
      <c r="AJ1448" s="17" t="s">
        <v>1175</v>
      </c>
      <c r="AK1448" s="17" t="s">
        <v>712</v>
      </c>
      <c r="AL1448" s="17" t="s">
        <v>397</v>
      </c>
      <c r="AM1448" s="17" t="s">
        <v>1150</v>
      </c>
      <c r="AN1448" s="17" t="s">
        <v>1182</v>
      </c>
      <c r="AO1448" s="17" t="s">
        <v>621</v>
      </c>
      <c r="AP1448" s="17" t="s">
        <v>1170</v>
      </c>
      <c r="AQ1448" s="17"/>
      <c r="AR1448" s="17"/>
      <c r="AS1448" s="17"/>
    </row>
    <row r="1449" spans="1:45" ht="15" customHeight="1" x14ac:dyDescent="0.15">
      <c r="A1449" s="13">
        <v>1448</v>
      </c>
      <c r="B1449" s="69" t="s">
        <v>4693</v>
      </c>
      <c r="C1449" s="67" t="s">
        <v>35</v>
      </c>
      <c r="D1449" s="67" t="s">
        <v>36</v>
      </c>
      <c r="E1449" s="67" t="s">
        <v>36</v>
      </c>
      <c r="F1449" s="67" t="s">
        <v>36</v>
      </c>
      <c r="G1449" s="67" t="s">
        <v>38</v>
      </c>
      <c r="H1449" s="67" t="s">
        <v>39</v>
      </c>
      <c r="I1449" s="67" t="s">
        <v>39</v>
      </c>
      <c r="J1449" s="67" t="s">
        <v>41</v>
      </c>
      <c r="K1449" s="67" t="s">
        <v>38</v>
      </c>
      <c r="L1449" s="67" t="s">
        <v>42</v>
      </c>
      <c r="M1449" s="67" t="s">
        <v>87</v>
      </c>
      <c r="N1449" s="67" t="s">
        <v>38</v>
      </c>
      <c r="O1449" s="67"/>
      <c r="P1449" s="17" t="s">
        <v>423</v>
      </c>
      <c r="Q1449" s="17" t="s">
        <v>425</v>
      </c>
      <c r="R1449" s="17" t="s">
        <v>141</v>
      </c>
      <c r="S1449" s="17" t="s">
        <v>613</v>
      </c>
      <c r="T1449" s="17" t="s">
        <v>1172</v>
      </c>
      <c r="U1449" s="17" t="s">
        <v>3316</v>
      </c>
      <c r="V1449" s="17" t="s">
        <v>406</v>
      </c>
      <c r="W1449" s="17" t="s">
        <v>4160</v>
      </c>
      <c r="X1449" s="17" t="s">
        <v>4694</v>
      </c>
      <c r="Y1449" s="17" t="s">
        <v>4270</v>
      </c>
      <c r="Z1449" s="17" t="s">
        <v>75</v>
      </c>
      <c r="AA1449" s="17" t="s">
        <v>76</v>
      </c>
      <c r="AB1449" s="17" t="s">
        <v>3962</v>
      </c>
      <c r="AC1449" s="17" t="s">
        <v>56</v>
      </c>
      <c r="AD1449" s="17" t="s">
        <v>36</v>
      </c>
      <c r="AE1449" s="17" t="s">
        <v>4008</v>
      </c>
      <c r="AF1449" s="17"/>
      <c r="AG1449" s="17" t="s">
        <v>615</v>
      </c>
      <c r="AH1449" s="17" t="s">
        <v>1173</v>
      </c>
      <c r="AI1449" s="17" t="s">
        <v>1174</v>
      </c>
      <c r="AJ1449" s="17" t="s">
        <v>1175</v>
      </c>
      <c r="AK1449" s="17" t="s">
        <v>712</v>
      </c>
      <c r="AL1449" s="17" t="s">
        <v>397</v>
      </c>
      <c r="AM1449" s="17" t="s">
        <v>1150</v>
      </c>
      <c r="AN1449" s="17" t="s">
        <v>1182</v>
      </c>
      <c r="AO1449" s="17" t="s">
        <v>621</v>
      </c>
      <c r="AP1449" s="17" t="s">
        <v>1170</v>
      </c>
      <c r="AQ1449" s="17"/>
      <c r="AR1449" s="17"/>
      <c r="AS1449" s="17"/>
    </row>
    <row r="1450" spans="1:45" ht="15" customHeight="1" x14ac:dyDescent="0.15">
      <c r="A1450" s="13">
        <v>1449</v>
      </c>
      <c r="B1450" s="69" t="s">
        <v>1191</v>
      </c>
      <c r="C1450" s="67" t="s">
        <v>35</v>
      </c>
      <c r="D1450" s="67" t="s">
        <v>36</v>
      </c>
      <c r="E1450" s="67" t="s">
        <v>56</v>
      </c>
      <c r="F1450" s="67" t="s">
        <v>36</v>
      </c>
      <c r="G1450" s="67" t="s">
        <v>38</v>
      </c>
      <c r="H1450" s="67" t="s">
        <v>39</v>
      </c>
      <c r="I1450" s="67" t="s">
        <v>39</v>
      </c>
      <c r="J1450" s="67" t="s">
        <v>41</v>
      </c>
      <c r="K1450" s="67" t="s">
        <v>38</v>
      </c>
      <c r="L1450" s="67" t="s">
        <v>42</v>
      </c>
      <c r="M1450" s="67" t="s">
        <v>87</v>
      </c>
      <c r="N1450" s="67" t="s">
        <v>38</v>
      </c>
      <c r="O1450" s="67"/>
      <c r="P1450" s="17" t="s">
        <v>423</v>
      </c>
      <c r="Q1450" s="17" t="s">
        <v>425</v>
      </c>
      <c r="R1450" s="17" t="s">
        <v>141</v>
      </c>
      <c r="S1450" s="17" t="s">
        <v>613</v>
      </c>
      <c r="T1450" s="17" t="s">
        <v>1172</v>
      </c>
      <c r="U1450" s="17" t="s">
        <v>3316</v>
      </c>
      <c r="V1450" s="17" t="s">
        <v>406</v>
      </c>
      <c r="W1450" s="17" t="s">
        <v>4166</v>
      </c>
      <c r="X1450" s="17" t="s">
        <v>3726</v>
      </c>
      <c r="Y1450" s="17" t="s">
        <v>4270</v>
      </c>
      <c r="Z1450" s="17" t="s">
        <v>75</v>
      </c>
      <c r="AA1450" s="17" t="s">
        <v>76</v>
      </c>
      <c r="AB1450" s="17" t="s">
        <v>3962</v>
      </c>
      <c r="AC1450" s="17" t="s">
        <v>66</v>
      </c>
      <c r="AD1450" s="17" t="s">
        <v>36</v>
      </c>
      <c r="AE1450" s="17"/>
      <c r="AF1450" s="17"/>
      <c r="AG1450" s="17" t="s">
        <v>615</v>
      </c>
      <c r="AH1450" s="17" t="s">
        <v>1173</v>
      </c>
      <c r="AI1450" s="17" t="s">
        <v>1174</v>
      </c>
      <c r="AJ1450" s="17" t="s">
        <v>1175</v>
      </c>
      <c r="AK1450" s="17" t="s">
        <v>712</v>
      </c>
      <c r="AL1450" s="17" t="s">
        <v>397</v>
      </c>
      <c r="AM1450" s="17" t="s">
        <v>1150</v>
      </c>
      <c r="AN1450" s="17" t="s">
        <v>1182</v>
      </c>
      <c r="AO1450" s="17" t="s">
        <v>621</v>
      </c>
      <c r="AP1450" s="17" t="s">
        <v>1170</v>
      </c>
      <c r="AQ1450" s="17"/>
      <c r="AR1450" s="17"/>
      <c r="AS1450" s="17"/>
    </row>
    <row r="1451" spans="1:45" ht="15" customHeight="1" x14ac:dyDescent="0.15">
      <c r="A1451" s="13">
        <v>1450</v>
      </c>
      <c r="B1451" s="69" t="s">
        <v>3166</v>
      </c>
      <c r="C1451" s="67" t="s">
        <v>35</v>
      </c>
      <c r="D1451" s="67" t="s">
        <v>36</v>
      </c>
      <c r="E1451" s="67" t="s">
        <v>36</v>
      </c>
      <c r="F1451" s="67" t="s">
        <v>56</v>
      </c>
      <c r="G1451" s="67" t="s">
        <v>120</v>
      </c>
      <c r="H1451" s="67" t="s">
        <v>38</v>
      </c>
      <c r="I1451" s="67" t="s">
        <v>39</v>
      </c>
      <c r="J1451" s="67" t="s">
        <v>88</v>
      </c>
      <c r="K1451" s="67" t="s">
        <v>43</v>
      </c>
      <c r="L1451" s="67" t="s">
        <v>43</v>
      </c>
      <c r="M1451" s="67" t="s">
        <v>41</v>
      </c>
      <c r="N1451" s="67" t="s">
        <v>38</v>
      </c>
      <c r="O1451" s="67"/>
      <c r="P1451" s="17" t="s">
        <v>359</v>
      </c>
      <c r="Q1451" s="17" t="s">
        <v>360</v>
      </c>
      <c r="R1451" s="17" t="s">
        <v>282</v>
      </c>
      <c r="S1451" s="17" t="s">
        <v>365</v>
      </c>
      <c r="T1451" s="17" t="s">
        <v>260</v>
      </c>
      <c r="U1451" s="17" t="s">
        <v>364</v>
      </c>
      <c r="V1451" s="17" t="s">
        <v>489</v>
      </c>
      <c r="W1451" s="17" t="s">
        <v>4162</v>
      </c>
      <c r="X1451" s="17"/>
      <c r="Y1451" s="17" t="s">
        <v>4273</v>
      </c>
      <c r="Z1451" s="17" t="s">
        <v>75</v>
      </c>
      <c r="AA1451" s="17" t="s">
        <v>54</v>
      </c>
      <c r="AB1451" s="17" t="s">
        <v>126</v>
      </c>
      <c r="AC1451" s="17" t="s">
        <v>36</v>
      </c>
      <c r="AD1451" s="17" t="s">
        <v>56</v>
      </c>
      <c r="AE1451" s="17" t="s">
        <v>4073</v>
      </c>
      <c r="AF1451" s="17"/>
      <c r="AG1451" s="17" t="s">
        <v>363</v>
      </c>
      <c r="AH1451" s="17" t="s">
        <v>3167</v>
      </c>
      <c r="AI1451" s="17" t="s">
        <v>3168</v>
      </c>
      <c r="AJ1451" s="17" t="s">
        <v>3167</v>
      </c>
      <c r="AK1451" s="17" t="s">
        <v>3169</v>
      </c>
      <c r="AL1451" s="17" t="s">
        <v>3170</v>
      </c>
      <c r="AM1451" s="17" t="s">
        <v>3159</v>
      </c>
      <c r="AN1451" s="17" t="s">
        <v>1273</v>
      </c>
      <c r="AO1451" s="17" t="s">
        <v>3147</v>
      </c>
      <c r="AP1451" s="17" t="s">
        <v>766</v>
      </c>
      <c r="AQ1451" s="17"/>
      <c r="AR1451" s="17"/>
      <c r="AS1451" s="17"/>
    </row>
    <row r="1452" spans="1:45" ht="15" customHeight="1" x14ac:dyDescent="0.15">
      <c r="A1452" s="13">
        <v>1451</v>
      </c>
      <c r="B1452" s="69" t="s">
        <v>1192</v>
      </c>
      <c r="C1452" s="67" t="s">
        <v>35</v>
      </c>
      <c r="D1452" s="67" t="s">
        <v>36</v>
      </c>
      <c r="E1452" s="67" t="s">
        <v>56</v>
      </c>
      <c r="F1452" s="67" t="s">
        <v>36</v>
      </c>
      <c r="G1452" s="67" t="s">
        <v>40</v>
      </c>
      <c r="H1452" s="67" t="s">
        <v>38</v>
      </c>
      <c r="I1452" s="67" t="s">
        <v>41</v>
      </c>
      <c r="J1452" s="67" t="s">
        <v>39</v>
      </c>
      <c r="K1452" s="67" t="s">
        <v>42</v>
      </c>
      <c r="L1452" s="67" t="s">
        <v>41</v>
      </c>
      <c r="M1452" s="67" t="s">
        <v>43</v>
      </c>
      <c r="N1452" s="67" t="s">
        <v>42</v>
      </c>
      <c r="O1452" s="67"/>
      <c r="P1452" s="17" t="s">
        <v>1193</v>
      </c>
      <c r="Q1452" s="17" t="s">
        <v>256</v>
      </c>
      <c r="R1452" s="17" t="s">
        <v>1185</v>
      </c>
      <c r="S1452" s="17" t="s">
        <v>79</v>
      </c>
      <c r="T1452" s="17" t="s">
        <v>257</v>
      </c>
      <c r="U1452" s="17" t="s">
        <v>111</v>
      </c>
      <c r="V1452" s="17" t="s">
        <v>1172</v>
      </c>
      <c r="W1452" s="17"/>
      <c r="X1452" s="17"/>
      <c r="Y1452" s="17" t="s">
        <v>4245</v>
      </c>
      <c r="Z1452" s="17" t="s">
        <v>75</v>
      </c>
      <c r="AA1452" s="17" t="s">
        <v>76</v>
      </c>
      <c r="AB1452" s="17" t="s">
        <v>126</v>
      </c>
      <c r="AC1452" s="17" t="s">
        <v>56</v>
      </c>
      <c r="AD1452" s="17" t="s">
        <v>56</v>
      </c>
      <c r="AE1452" s="17"/>
      <c r="AF1452" s="17"/>
      <c r="AG1452" s="17" t="s">
        <v>115</v>
      </c>
      <c r="AH1452" s="17" t="s">
        <v>170</v>
      </c>
      <c r="AI1452" s="17" t="s">
        <v>104</v>
      </c>
      <c r="AJ1452" s="17" t="s">
        <v>258</v>
      </c>
      <c r="AK1452" s="17" t="s">
        <v>117</v>
      </c>
      <c r="AL1452" s="17" t="s">
        <v>358</v>
      </c>
      <c r="AM1452" s="17" t="s">
        <v>1174</v>
      </c>
      <c r="AN1452" s="17" t="s">
        <v>1175</v>
      </c>
      <c r="AO1452" s="17" t="s">
        <v>161</v>
      </c>
      <c r="AP1452" s="17" t="s">
        <v>1188</v>
      </c>
      <c r="AQ1452" s="17"/>
      <c r="AR1452" s="17"/>
      <c r="AS1452" s="17"/>
    </row>
    <row r="1453" spans="1:45" ht="15" customHeight="1" x14ac:dyDescent="0.15">
      <c r="A1453" s="13">
        <v>1452</v>
      </c>
      <c r="B1453" s="69" t="s">
        <v>1194</v>
      </c>
      <c r="C1453" s="67" t="s">
        <v>35</v>
      </c>
      <c r="D1453" s="67" t="s">
        <v>36</v>
      </c>
      <c r="E1453" s="67" t="s">
        <v>56</v>
      </c>
      <c r="F1453" s="67" t="s">
        <v>36</v>
      </c>
      <c r="G1453" s="67" t="s">
        <v>40</v>
      </c>
      <c r="H1453" s="67" t="s">
        <v>38</v>
      </c>
      <c r="I1453" s="67" t="s">
        <v>41</v>
      </c>
      <c r="J1453" s="67" t="s">
        <v>39</v>
      </c>
      <c r="K1453" s="67" t="s">
        <v>42</v>
      </c>
      <c r="L1453" s="67" t="s">
        <v>41</v>
      </c>
      <c r="M1453" s="67" t="s">
        <v>43</v>
      </c>
      <c r="N1453" s="67" t="s">
        <v>42</v>
      </c>
      <c r="O1453" s="67"/>
      <c r="P1453" s="17" t="s">
        <v>1193</v>
      </c>
      <c r="Q1453" s="17" t="s">
        <v>256</v>
      </c>
      <c r="R1453" s="17" t="s">
        <v>1185</v>
      </c>
      <c r="S1453" s="17" t="s">
        <v>79</v>
      </c>
      <c r="T1453" s="17" t="s">
        <v>257</v>
      </c>
      <c r="U1453" s="17" t="s">
        <v>111</v>
      </c>
      <c r="V1453" s="17" t="s">
        <v>1172</v>
      </c>
      <c r="W1453" s="17"/>
      <c r="X1453" s="17" t="s">
        <v>3727</v>
      </c>
      <c r="Y1453" s="17" t="s">
        <v>4245</v>
      </c>
      <c r="Z1453" s="17" t="s">
        <v>75</v>
      </c>
      <c r="AA1453" s="17" t="s">
        <v>76</v>
      </c>
      <c r="AB1453" s="17" t="s">
        <v>126</v>
      </c>
      <c r="AC1453" s="17" t="s">
        <v>56</v>
      </c>
      <c r="AD1453" s="17" t="s">
        <v>56</v>
      </c>
      <c r="AE1453" s="17"/>
      <c r="AF1453" s="17"/>
      <c r="AG1453" s="17" t="s">
        <v>115</v>
      </c>
      <c r="AH1453" s="17" t="s">
        <v>170</v>
      </c>
      <c r="AI1453" s="17" t="s">
        <v>104</v>
      </c>
      <c r="AJ1453" s="17" t="s">
        <v>258</v>
      </c>
      <c r="AK1453" s="17" t="s">
        <v>117</v>
      </c>
      <c r="AL1453" s="17" t="s">
        <v>358</v>
      </c>
      <c r="AM1453" s="17" t="s">
        <v>1174</v>
      </c>
      <c r="AN1453" s="17" t="s">
        <v>1175</v>
      </c>
      <c r="AO1453" s="17" t="s">
        <v>161</v>
      </c>
      <c r="AP1453" s="17" t="s">
        <v>1188</v>
      </c>
      <c r="AQ1453" s="17"/>
      <c r="AR1453" s="17"/>
      <c r="AS1453" s="17"/>
    </row>
    <row r="1454" spans="1:45" ht="15" customHeight="1" x14ac:dyDescent="0.15">
      <c r="A1454" s="13">
        <v>1453</v>
      </c>
      <c r="B1454" s="69" t="s">
        <v>1195</v>
      </c>
      <c r="C1454" s="67" t="s">
        <v>35</v>
      </c>
      <c r="D1454" s="67" t="s">
        <v>36</v>
      </c>
      <c r="E1454" s="67" t="s">
        <v>56</v>
      </c>
      <c r="F1454" s="67" t="s">
        <v>36</v>
      </c>
      <c r="G1454" s="67" t="s">
        <v>40</v>
      </c>
      <c r="H1454" s="67" t="s">
        <v>38</v>
      </c>
      <c r="I1454" s="67" t="s">
        <v>41</v>
      </c>
      <c r="J1454" s="67" t="s">
        <v>39</v>
      </c>
      <c r="K1454" s="67" t="s">
        <v>42</v>
      </c>
      <c r="L1454" s="67" t="s">
        <v>41</v>
      </c>
      <c r="M1454" s="67" t="s">
        <v>43</v>
      </c>
      <c r="N1454" s="67" t="s">
        <v>42</v>
      </c>
      <c r="O1454" s="67"/>
      <c r="P1454" s="17" t="s">
        <v>1193</v>
      </c>
      <c r="Q1454" s="17" t="s">
        <v>256</v>
      </c>
      <c r="R1454" s="17" t="s">
        <v>1185</v>
      </c>
      <c r="S1454" s="17" t="s">
        <v>79</v>
      </c>
      <c r="T1454" s="17" t="s">
        <v>257</v>
      </c>
      <c r="U1454" s="17" t="s">
        <v>111</v>
      </c>
      <c r="V1454" s="17" t="s">
        <v>1172</v>
      </c>
      <c r="W1454" s="17" t="s">
        <v>4166</v>
      </c>
      <c r="X1454" s="17"/>
      <c r="Y1454" s="17" t="s">
        <v>4245</v>
      </c>
      <c r="Z1454" s="17" t="s">
        <v>75</v>
      </c>
      <c r="AA1454" s="17" t="s">
        <v>76</v>
      </c>
      <c r="AB1454" s="17" t="s">
        <v>126</v>
      </c>
      <c r="AC1454" s="17" t="s">
        <v>66</v>
      </c>
      <c r="AD1454" s="17" t="s">
        <v>56</v>
      </c>
      <c r="AE1454" s="17"/>
      <c r="AF1454" s="17"/>
      <c r="AG1454" s="17" t="s">
        <v>115</v>
      </c>
      <c r="AH1454" s="17" t="s">
        <v>170</v>
      </c>
      <c r="AI1454" s="17" t="s">
        <v>104</v>
      </c>
      <c r="AJ1454" s="17" t="s">
        <v>258</v>
      </c>
      <c r="AK1454" s="17" t="s">
        <v>117</v>
      </c>
      <c r="AL1454" s="17" t="s">
        <v>358</v>
      </c>
      <c r="AM1454" s="17" t="s">
        <v>1174</v>
      </c>
      <c r="AN1454" s="17" t="s">
        <v>1175</v>
      </c>
      <c r="AO1454" s="17" t="s">
        <v>161</v>
      </c>
      <c r="AP1454" s="17" t="s">
        <v>1188</v>
      </c>
      <c r="AQ1454" s="17"/>
      <c r="AR1454" s="17"/>
      <c r="AS1454" s="17"/>
    </row>
    <row r="1455" spans="1:45" ht="15" customHeight="1" x14ac:dyDescent="0.15">
      <c r="A1455" s="13">
        <v>1454</v>
      </c>
      <c r="B1455" s="69" t="s">
        <v>3955</v>
      </c>
      <c r="C1455" s="67" t="s">
        <v>35</v>
      </c>
      <c r="D1455" s="67" t="s">
        <v>36</v>
      </c>
      <c r="E1455" s="67" t="s">
        <v>56</v>
      </c>
      <c r="F1455" s="67" t="s">
        <v>36</v>
      </c>
      <c r="G1455" s="67" t="s">
        <v>40</v>
      </c>
      <c r="H1455" s="67" t="s">
        <v>37</v>
      </c>
      <c r="I1455" s="67" t="s">
        <v>42</v>
      </c>
      <c r="J1455" s="67" t="s">
        <v>41</v>
      </c>
      <c r="K1455" s="67" t="s">
        <v>37</v>
      </c>
      <c r="L1455" s="67" t="s">
        <v>68</v>
      </c>
      <c r="M1455" s="67" t="s">
        <v>87</v>
      </c>
      <c r="N1455" s="67" t="s">
        <v>39</v>
      </c>
      <c r="O1455" s="67" t="s">
        <v>45</v>
      </c>
      <c r="P1455" s="17" t="s">
        <v>1369</v>
      </c>
      <c r="Q1455" s="17" t="s">
        <v>2916</v>
      </c>
      <c r="R1455" s="17" t="s">
        <v>3956</v>
      </c>
      <c r="S1455" s="17" t="s">
        <v>79</v>
      </c>
      <c r="T1455" s="17" t="s">
        <v>4165</v>
      </c>
      <c r="U1455" s="17" t="s">
        <v>266</v>
      </c>
      <c r="V1455" s="17" t="s">
        <v>1451</v>
      </c>
      <c r="W1455" s="17"/>
      <c r="X1455" s="17"/>
      <c r="Y1455" s="17" t="s">
        <v>4235</v>
      </c>
      <c r="Z1455" s="17" t="s">
        <v>96</v>
      </c>
      <c r="AA1455" s="17" t="s">
        <v>76</v>
      </c>
      <c r="AB1455" s="17" t="s">
        <v>55</v>
      </c>
      <c r="AC1455" s="17" t="s">
        <v>36</v>
      </c>
      <c r="AD1455" s="17" t="s">
        <v>36</v>
      </c>
      <c r="AE1455" s="17" t="s">
        <v>4044</v>
      </c>
      <c r="AF1455" s="17"/>
      <c r="AG1455" s="17" t="s">
        <v>115</v>
      </c>
      <c r="AH1455" s="17" t="s">
        <v>381</v>
      </c>
      <c r="AI1455" s="17" t="s">
        <v>307</v>
      </c>
      <c r="AJ1455" s="17" t="s">
        <v>171</v>
      </c>
      <c r="AK1455" s="17" t="s">
        <v>270</v>
      </c>
      <c r="AL1455" s="17" t="s">
        <v>3957</v>
      </c>
      <c r="AM1455" s="17" t="s">
        <v>644</v>
      </c>
      <c r="AN1455" s="17" t="s">
        <v>1664</v>
      </c>
      <c r="AO1455" s="17" t="s">
        <v>161</v>
      </c>
      <c r="AP1455" s="17" t="s">
        <v>418</v>
      </c>
      <c r="AQ1455" s="17"/>
      <c r="AR1455" s="17"/>
      <c r="AS1455" s="17"/>
    </row>
    <row r="1456" spans="1:45" ht="15" customHeight="1" x14ac:dyDescent="0.15">
      <c r="A1456" s="13">
        <v>1455</v>
      </c>
      <c r="B1456" s="69" t="s">
        <v>1196</v>
      </c>
      <c r="C1456" s="67" t="s">
        <v>35</v>
      </c>
      <c r="D1456" s="67" t="s">
        <v>56</v>
      </c>
      <c r="E1456" s="67" t="s">
        <v>56</v>
      </c>
      <c r="F1456" s="67" t="s">
        <v>66</v>
      </c>
      <c r="G1456" s="67" t="s">
        <v>40</v>
      </c>
      <c r="H1456" s="67" t="s">
        <v>37</v>
      </c>
      <c r="I1456" s="67" t="s">
        <v>43</v>
      </c>
      <c r="J1456" s="67" t="s">
        <v>44</v>
      </c>
      <c r="K1456" s="67" t="s">
        <v>67</v>
      </c>
      <c r="L1456" s="67" t="s">
        <v>200</v>
      </c>
      <c r="M1456" s="67" t="s">
        <v>120</v>
      </c>
      <c r="N1456" s="67" t="s">
        <v>120</v>
      </c>
      <c r="O1456" s="67" t="s">
        <v>45</v>
      </c>
      <c r="P1456" s="17" t="s">
        <v>1197</v>
      </c>
      <c r="Q1456" s="17" t="s">
        <v>79</v>
      </c>
      <c r="R1456" s="17" t="s">
        <v>890</v>
      </c>
      <c r="S1456" s="17" t="s">
        <v>115</v>
      </c>
      <c r="T1456" s="17" t="s">
        <v>408</v>
      </c>
      <c r="U1456" s="17" t="s">
        <v>168</v>
      </c>
      <c r="V1456" s="17" t="s">
        <v>446</v>
      </c>
      <c r="W1456" s="17"/>
      <c r="X1456" s="17" t="s">
        <v>3487</v>
      </c>
      <c r="Y1456" s="17" t="s">
        <v>4231</v>
      </c>
      <c r="Z1456" s="17" t="s">
        <v>75</v>
      </c>
      <c r="AA1456" s="17" t="s">
        <v>76</v>
      </c>
      <c r="AB1456" s="17" t="s">
        <v>3962</v>
      </c>
      <c r="AC1456" s="17" t="s">
        <v>56</v>
      </c>
      <c r="AD1456" s="17" t="s">
        <v>36</v>
      </c>
      <c r="AE1456" s="17"/>
      <c r="AF1456" s="17"/>
      <c r="AG1456" s="17" t="s">
        <v>131</v>
      </c>
      <c r="AH1456" s="17" t="s">
        <v>95</v>
      </c>
      <c r="AI1456" s="17" t="s">
        <v>411</v>
      </c>
      <c r="AJ1456" s="17" t="s">
        <v>1198</v>
      </c>
      <c r="AK1456" s="17" t="s">
        <v>339</v>
      </c>
      <c r="AL1456" s="17" t="s">
        <v>103</v>
      </c>
      <c r="AM1456" s="17" t="s">
        <v>402</v>
      </c>
      <c r="AN1456" s="17" t="s">
        <v>1199</v>
      </c>
      <c r="AO1456" s="17" t="s">
        <v>161</v>
      </c>
      <c r="AP1456" s="17" t="s">
        <v>3030</v>
      </c>
      <c r="AQ1456" s="17"/>
      <c r="AR1456" s="17"/>
      <c r="AS1456" s="17"/>
    </row>
    <row r="1457" spans="1:45" ht="15" customHeight="1" x14ac:dyDescent="0.15">
      <c r="A1457" s="13">
        <v>1456</v>
      </c>
      <c r="B1457" s="69" t="s">
        <v>1200</v>
      </c>
      <c r="C1457" s="67" t="s">
        <v>35</v>
      </c>
      <c r="D1457" s="67" t="s">
        <v>36</v>
      </c>
      <c r="E1457" s="67" t="s">
        <v>56</v>
      </c>
      <c r="F1457" s="67" t="s">
        <v>56</v>
      </c>
      <c r="G1457" s="67" t="s">
        <v>37</v>
      </c>
      <c r="H1457" s="67" t="s">
        <v>40</v>
      </c>
      <c r="I1457" s="67" t="s">
        <v>67</v>
      </c>
      <c r="J1457" s="67" t="s">
        <v>44</v>
      </c>
      <c r="K1457" s="67" t="s">
        <v>120</v>
      </c>
      <c r="L1457" s="67" t="s">
        <v>67</v>
      </c>
      <c r="M1457" s="67" t="s">
        <v>68</v>
      </c>
      <c r="N1457" s="67" t="s">
        <v>37</v>
      </c>
      <c r="O1457" s="67"/>
      <c r="P1457" s="17" t="s">
        <v>703</v>
      </c>
      <c r="Q1457" s="17" t="s">
        <v>3438</v>
      </c>
      <c r="R1457" s="17" t="s">
        <v>651</v>
      </c>
      <c r="S1457" s="17" t="s">
        <v>57</v>
      </c>
      <c r="T1457" s="17" t="s">
        <v>79</v>
      </c>
      <c r="U1457" s="17" t="s">
        <v>3022</v>
      </c>
      <c r="V1457" s="17" t="s">
        <v>1201</v>
      </c>
      <c r="W1457" s="17"/>
      <c r="X1457" s="17"/>
      <c r="Y1457" s="17" t="s">
        <v>4233</v>
      </c>
      <c r="Z1457" s="17" t="s">
        <v>75</v>
      </c>
      <c r="AA1457" s="17" t="s">
        <v>76</v>
      </c>
      <c r="AB1457" s="17" t="s">
        <v>55</v>
      </c>
      <c r="AC1457" s="17" t="s">
        <v>36</v>
      </c>
      <c r="AD1457" s="17" t="s">
        <v>56</v>
      </c>
      <c r="AE1457" s="17"/>
      <c r="AF1457" s="17"/>
      <c r="AG1457" s="17" t="s">
        <v>144</v>
      </c>
      <c r="AH1457" s="17" t="s">
        <v>145</v>
      </c>
      <c r="AI1457" s="17" t="s">
        <v>115</v>
      </c>
      <c r="AJ1457" s="17" t="s">
        <v>688</v>
      </c>
      <c r="AK1457" s="17" t="s">
        <v>77</v>
      </c>
      <c r="AL1457" s="17" t="s">
        <v>80</v>
      </c>
      <c r="AM1457" s="17" t="s">
        <v>1202</v>
      </c>
      <c r="AN1457" s="17" t="s">
        <v>1203</v>
      </c>
      <c r="AO1457" s="17" t="s">
        <v>64</v>
      </c>
      <c r="AP1457" s="17" t="s">
        <v>85</v>
      </c>
      <c r="AQ1457" s="17"/>
      <c r="AR1457" s="17"/>
      <c r="AS1457" s="17"/>
    </row>
    <row r="1458" spans="1:45" ht="15" customHeight="1" x14ac:dyDescent="0.15">
      <c r="A1458" s="13">
        <v>1457</v>
      </c>
      <c r="B1458" s="69" t="s">
        <v>1204</v>
      </c>
      <c r="C1458" s="67" t="s">
        <v>35</v>
      </c>
      <c r="D1458" s="67" t="s">
        <v>36</v>
      </c>
      <c r="E1458" s="67" t="s">
        <v>36</v>
      </c>
      <c r="F1458" s="67" t="s">
        <v>66</v>
      </c>
      <c r="G1458" s="67" t="s">
        <v>37</v>
      </c>
      <c r="H1458" s="67" t="s">
        <v>37</v>
      </c>
      <c r="I1458" s="67" t="s">
        <v>40</v>
      </c>
      <c r="J1458" s="67" t="s">
        <v>40</v>
      </c>
      <c r="K1458" s="67" t="s">
        <v>40</v>
      </c>
      <c r="L1458" s="67" t="s">
        <v>40</v>
      </c>
      <c r="M1458" s="67" t="s">
        <v>44</v>
      </c>
      <c r="N1458" s="67" t="s">
        <v>42</v>
      </c>
      <c r="O1458" s="67"/>
      <c r="P1458" s="17" t="s">
        <v>628</v>
      </c>
      <c r="Q1458" s="17" t="s">
        <v>629</v>
      </c>
      <c r="R1458" s="17" t="s">
        <v>1205</v>
      </c>
      <c r="S1458" s="17" t="s">
        <v>575</v>
      </c>
      <c r="T1458" s="17" t="s">
        <v>137</v>
      </c>
      <c r="U1458" s="17" t="s">
        <v>2916</v>
      </c>
      <c r="V1458" s="17" t="s">
        <v>826</v>
      </c>
      <c r="W1458" s="17"/>
      <c r="X1458" s="17" t="s">
        <v>3728</v>
      </c>
      <c r="Y1458" s="17" t="s">
        <v>4252</v>
      </c>
      <c r="Z1458" s="17" t="s">
        <v>75</v>
      </c>
      <c r="AA1458" s="17" t="s">
        <v>76</v>
      </c>
      <c r="AB1458" s="17" t="s">
        <v>3962</v>
      </c>
      <c r="AC1458" s="17" t="s">
        <v>56</v>
      </c>
      <c r="AD1458" s="17" t="s">
        <v>56</v>
      </c>
      <c r="AE1458" s="17"/>
      <c r="AF1458" s="17"/>
      <c r="AG1458" s="17" t="s">
        <v>49</v>
      </c>
      <c r="AH1458" s="17" t="s">
        <v>72</v>
      </c>
      <c r="AI1458" s="17" t="s">
        <v>3438</v>
      </c>
      <c r="AJ1458" s="17" t="s">
        <v>256</v>
      </c>
      <c r="AK1458" s="17" t="s">
        <v>79</v>
      </c>
      <c r="AL1458" s="17" t="s">
        <v>4387</v>
      </c>
      <c r="AM1458" s="17" t="s">
        <v>4161</v>
      </c>
      <c r="AN1458" s="17" t="s">
        <v>1179</v>
      </c>
      <c r="AO1458" s="17" t="s">
        <v>64</v>
      </c>
      <c r="AP1458" s="17" t="s">
        <v>161</v>
      </c>
      <c r="AQ1458" s="17"/>
      <c r="AR1458" s="17"/>
      <c r="AS1458" s="17"/>
    </row>
    <row r="1459" spans="1:45" ht="15" customHeight="1" x14ac:dyDescent="0.15">
      <c r="A1459" s="13">
        <v>1458</v>
      </c>
      <c r="B1459" s="69" t="s">
        <v>3260</v>
      </c>
      <c r="C1459" s="67" t="s">
        <v>35</v>
      </c>
      <c r="D1459" s="67" t="s">
        <v>36</v>
      </c>
      <c r="E1459" s="67" t="s">
        <v>36</v>
      </c>
      <c r="F1459" s="67" t="s">
        <v>66</v>
      </c>
      <c r="G1459" s="67" t="s">
        <v>37</v>
      </c>
      <c r="H1459" s="67" t="s">
        <v>37</v>
      </c>
      <c r="I1459" s="67" t="s">
        <v>40</v>
      </c>
      <c r="J1459" s="67" t="s">
        <v>40</v>
      </c>
      <c r="K1459" s="67" t="s">
        <v>40</v>
      </c>
      <c r="L1459" s="67" t="s">
        <v>40</v>
      </c>
      <c r="M1459" s="67" t="s">
        <v>44</v>
      </c>
      <c r="N1459" s="67" t="s">
        <v>42</v>
      </c>
      <c r="O1459" s="67"/>
      <c r="P1459" s="17" t="s">
        <v>628</v>
      </c>
      <c r="Q1459" s="17" t="s">
        <v>629</v>
      </c>
      <c r="R1459" s="17" t="s">
        <v>1205</v>
      </c>
      <c r="S1459" s="17" t="s">
        <v>575</v>
      </c>
      <c r="T1459" s="17" t="s">
        <v>137</v>
      </c>
      <c r="U1459" s="17" t="s">
        <v>2916</v>
      </c>
      <c r="V1459" s="17" t="s">
        <v>826</v>
      </c>
      <c r="W1459" s="17"/>
      <c r="X1459" s="17" t="s">
        <v>3729</v>
      </c>
      <c r="Y1459" s="17" t="s">
        <v>4252</v>
      </c>
      <c r="Z1459" s="17" t="s">
        <v>53</v>
      </c>
      <c r="AA1459" s="17" t="s">
        <v>76</v>
      </c>
      <c r="AB1459" s="17" t="s">
        <v>3962</v>
      </c>
      <c r="AC1459" s="17" t="s">
        <v>56</v>
      </c>
      <c r="AD1459" s="17" t="s">
        <v>56</v>
      </c>
      <c r="AE1459" s="17" t="s">
        <v>4103</v>
      </c>
      <c r="AF1459" s="17"/>
      <c r="AG1459" s="17" t="s">
        <v>49</v>
      </c>
      <c r="AH1459" s="17" t="s">
        <v>72</v>
      </c>
      <c r="AI1459" s="17" t="s">
        <v>3438</v>
      </c>
      <c r="AJ1459" s="17" t="s">
        <v>256</v>
      </c>
      <c r="AK1459" s="17" t="s">
        <v>79</v>
      </c>
      <c r="AL1459" s="17" t="s">
        <v>4387</v>
      </c>
      <c r="AM1459" s="17" t="s">
        <v>4161</v>
      </c>
      <c r="AN1459" s="17" t="s">
        <v>1179</v>
      </c>
      <c r="AO1459" s="17" t="s">
        <v>64</v>
      </c>
      <c r="AP1459" s="17" t="s">
        <v>161</v>
      </c>
      <c r="AQ1459" s="17"/>
      <c r="AR1459" s="17"/>
      <c r="AS1459" s="17"/>
    </row>
    <row r="1460" spans="1:45" ht="15" customHeight="1" x14ac:dyDescent="0.15">
      <c r="A1460" s="13">
        <v>1459</v>
      </c>
      <c r="B1460" s="69" t="s">
        <v>5116</v>
      </c>
      <c r="C1460" s="67" t="s">
        <v>35</v>
      </c>
      <c r="D1460" s="67" t="s">
        <v>36</v>
      </c>
      <c r="E1460" s="67" t="s">
        <v>36</v>
      </c>
      <c r="F1460" s="67" t="s">
        <v>66</v>
      </c>
      <c r="G1460" s="67" t="s">
        <v>37</v>
      </c>
      <c r="H1460" s="67" t="s">
        <v>37</v>
      </c>
      <c r="I1460" s="67" t="s">
        <v>40</v>
      </c>
      <c r="J1460" s="67" t="s">
        <v>40</v>
      </c>
      <c r="K1460" s="67" t="s">
        <v>40</v>
      </c>
      <c r="L1460" s="67" t="s">
        <v>40</v>
      </c>
      <c r="M1460" s="67" t="s">
        <v>44</v>
      </c>
      <c r="N1460" s="67" t="s">
        <v>42</v>
      </c>
      <c r="O1460" s="67"/>
      <c r="P1460" s="17" t="s">
        <v>628</v>
      </c>
      <c r="Q1460" s="17" t="s">
        <v>629</v>
      </c>
      <c r="R1460" s="17" t="s">
        <v>1205</v>
      </c>
      <c r="S1460" s="17" t="s">
        <v>575</v>
      </c>
      <c r="T1460" s="17" t="s">
        <v>137</v>
      </c>
      <c r="U1460" s="17" t="s">
        <v>2916</v>
      </c>
      <c r="V1460" s="17" t="s">
        <v>826</v>
      </c>
      <c r="W1460" s="17" t="s">
        <v>4160</v>
      </c>
      <c r="X1460" s="17" t="s">
        <v>5117</v>
      </c>
      <c r="Y1460" s="17" t="s">
        <v>4252</v>
      </c>
      <c r="Z1460" s="17" t="s">
        <v>75</v>
      </c>
      <c r="AA1460" s="17" t="s">
        <v>76</v>
      </c>
      <c r="AB1460" s="17" t="s">
        <v>3962</v>
      </c>
      <c r="AC1460" s="17" t="s">
        <v>56</v>
      </c>
      <c r="AD1460" s="17" t="s">
        <v>36</v>
      </c>
      <c r="AE1460" s="17" t="s">
        <v>4008</v>
      </c>
      <c r="AF1460" s="17"/>
      <c r="AG1460" s="17" t="s">
        <v>49</v>
      </c>
      <c r="AH1460" s="17" t="s">
        <v>72</v>
      </c>
      <c r="AI1460" s="17" t="s">
        <v>3438</v>
      </c>
      <c r="AJ1460" s="17" t="s">
        <v>256</v>
      </c>
      <c r="AK1460" s="17" t="s">
        <v>79</v>
      </c>
      <c r="AL1460" s="17" t="s">
        <v>4387</v>
      </c>
      <c r="AM1460" s="17" t="s">
        <v>4161</v>
      </c>
      <c r="AN1460" s="17" t="s">
        <v>1179</v>
      </c>
      <c r="AO1460" s="17" t="s">
        <v>64</v>
      </c>
      <c r="AP1460" s="17" t="s">
        <v>161</v>
      </c>
      <c r="AQ1460" s="17"/>
      <c r="AR1460" s="17"/>
      <c r="AS1460" s="17"/>
    </row>
    <row r="1461" spans="1:45" ht="15" customHeight="1" x14ac:dyDescent="0.15">
      <c r="A1461" s="13">
        <v>1460</v>
      </c>
      <c r="B1461" s="69" t="s">
        <v>3803</v>
      </c>
      <c r="C1461" s="67" t="s">
        <v>35</v>
      </c>
      <c r="D1461" s="67" t="s">
        <v>36</v>
      </c>
      <c r="E1461" s="67" t="s">
        <v>36</v>
      </c>
      <c r="F1461" s="67" t="s">
        <v>66</v>
      </c>
      <c r="G1461" s="67" t="s">
        <v>37</v>
      </c>
      <c r="H1461" s="67" t="s">
        <v>37</v>
      </c>
      <c r="I1461" s="67" t="s">
        <v>40</v>
      </c>
      <c r="J1461" s="67" t="s">
        <v>40</v>
      </c>
      <c r="K1461" s="67" t="s">
        <v>40</v>
      </c>
      <c r="L1461" s="67" t="s">
        <v>40</v>
      </c>
      <c r="M1461" s="67" t="s">
        <v>44</v>
      </c>
      <c r="N1461" s="67" t="s">
        <v>42</v>
      </c>
      <c r="O1461" s="67"/>
      <c r="P1461" s="17" t="s">
        <v>628</v>
      </c>
      <c r="Q1461" s="17" t="s">
        <v>629</v>
      </c>
      <c r="R1461" s="17" t="s">
        <v>1205</v>
      </c>
      <c r="S1461" s="17" t="s">
        <v>575</v>
      </c>
      <c r="T1461" s="17" t="s">
        <v>137</v>
      </c>
      <c r="U1461" s="17" t="s">
        <v>2916</v>
      </c>
      <c r="V1461" s="17" t="s">
        <v>826</v>
      </c>
      <c r="W1461" s="17" t="s">
        <v>4160</v>
      </c>
      <c r="X1461" s="17" t="s">
        <v>3804</v>
      </c>
      <c r="Y1461" s="17" t="s">
        <v>4252</v>
      </c>
      <c r="Z1461" s="17" t="s">
        <v>75</v>
      </c>
      <c r="AA1461" s="17" t="s">
        <v>76</v>
      </c>
      <c r="AB1461" s="17" t="s">
        <v>3962</v>
      </c>
      <c r="AC1461" s="17" t="s">
        <v>56</v>
      </c>
      <c r="AD1461" s="17" t="s">
        <v>36</v>
      </c>
      <c r="AE1461" s="17" t="s">
        <v>4008</v>
      </c>
      <c r="AF1461" s="17"/>
      <c r="AG1461" s="17" t="s">
        <v>49</v>
      </c>
      <c r="AH1461" s="17" t="s">
        <v>72</v>
      </c>
      <c r="AI1461" s="17" t="s">
        <v>3438</v>
      </c>
      <c r="AJ1461" s="17" t="s">
        <v>256</v>
      </c>
      <c r="AK1461" s="17" t="s">
        <v>79</v>
      </c>
      <c r="AL1461" s="17" t="s">
        <v>4387</v>
      </c>
      <c r="AM1461" s="17" t="s">
        <v>4161</v>
      </c>
      <c r="AN1461" s="17" t="s">
        <v>1179</v>
      </c>
      <c r="AO1461" s="17" t="s">
        <v>64</v>
      </c>
      <c r="AP1461" s="17" t="s">
        <v>161</v>
      </c>
      <c r="AQ1461" s="17"/>
      <c r="AR1461" s="17"/>
      <c r="AS1461" s="17"/>
    </row>
    <row r="1462" spans="1:45" s="13" customFormat="1" ht="12" x14ac:dyDescent="0.15">
      <c r="A1462" s="13">
        <v>1461</v>
      </c>
      <c r="B1462" s="69" t="s">
        <v>1206</v>
      </c>
      <c r="C1462" s="67" t="s">
        <v>35</v>
      </c>
      <c r="D1462" s="67" t="s">
        <v>36</v>
      </c>
      <c r="E1462" s="67" t="s">
        <v>56</v>
      </c>
      <c r="F1462" s="67" t="s">
        <v>36</v>
      </c>
      <c r="G1462" s="67" t="s">
        <v>40</v>
      </c>
      <c r="H1462" s="67" t="s">
        <v>87</v>
      </c>
      <c r="I1462" s="67" t="s">
        <v>39</v>
      </c>
      <c r="J1462" s="67" t="s">
        <v>42</v>
      </c>
      <c r="K1462" s="67" t="s">
        <v>67</v>
      </c>
      <c r="L1462" s="67" t="s">
        <v>38</v>
      </c>
      <c r="M1462" s="67" t="s">
        <v>88</v>
      </c>
      <c r="N1462" s="67" t="s">
        <v>120</v>
      </c>
      <c r="O1462" s="67" t="s">
        <v>45</v>
      </c>
      <c r="P1462" s="17" t="s">
        <v>4161</v>
      </c>
      <c r="Q1462" s="17" t="s">
        <v>79</v>
      </c>
      <c r="R1462" s="17" t="s">
        <v>1187</v>
      </c>
      <c r="S1462" s="17" t="s">
        <v>115</v>
      </c>
      <c r="T1462" s="17" t="s">
        <v>557</v>
      </c>
      <c r="U1462" s="17" t="s">
        <v>1207</v>
      </c>
      <c r="V1462" s="17" t="s">
        <v>717</v>
      </c>
      <c r="W1462" s="17"/>
      <c r="X1462" s="17"/>
      <c r="Y1462" s="17" t="s">
        <v>4260</v>
      </c>
      <c r="Z1462" s="17" t="s">
        <v>75</v>
      </c>
      <c r="AA1462" s="17" t="s">
        <v>54</v>
      </c>
      <c r="AB1462" s="17" t="s">
        <v>3962</v>
      </c>
      <c r="AC1462" s="17" t="s">
        <v>36</v>
      </c>
      <c r="AD1462" s="17" t="s">
        <v>66</v>
      </c>
      <c r="AE1462" s="17"/>
      <c r="AF1462" s="17"/>
      <c r="AG1462" s="17" t="s">
        <v>131</v>
      </c>
      <c r="AH1462" s="17" t="s">
        <v>95</v>
      </c>
      <c r="AI1462" s="17" t="s">
        <v>496</v>
      </c>
      <c r="AJ1462" s="17" t="s">
        <v>906</v>
      </c>
      <c r="AK1462" s="17" t="s">
        <v>1208</v>
      </c>
      <c r="AL1462" s="17" t="s">
        <v>194</v>
      </c>
      <c r="AM1462" s="17" t="s">
        <v>413</v>
      </c>
      <c r="AN1462" s="17" t="s">
        <v>1209</v>
      </c>
      <c r="AO1462" s="17" t="s">
        <v>161</v>
      </c>
      <c r="AP1462" s="17" t="s">
        <v>3041</v>
      </c>
      <c r="AQ1462" s="17"/>
      <c r="AR1462" s="17"/>
      <c r="AS1462" s="17"/>
    </row>
    <row r="1463" spans="1:45" s="13" customFormat="1" ht="12" x14ac:dyDescent="0.15">
      <c r="A1463" s="13">
        <v>1462</v>
      </c>
      <c r="B1463" s="69" t="s">
        <v>1210</v>
      </c>
      <c r="C1463" s="67" t="s">
        <v>35</v>
      </c>
      <c r="D1463" s="67" t="s">
        <v>36</v>
      </c>
      <c r="E1463" s="67" t="s">
        <v>56</v>
      </c>
      <c r="F1463" s="67" t="s">
        <v>36</v>
      </c>
      <c r="G1463" s="67" t="s">
        <v>40</v>
      </c>
      <c r="H1463" s="67" t="s">
        <v>87</v>
      </c>
      <c r="I1463" s="67" t="s">
        <v>39</v>
      </c>
      <c r="J1463" s="67" t="s">
        <v>42</v>
      </c>
      <c r="K1463" s="67" t="s">
        <v>67</v>
      </c>
      <c r="L1463" s="67" t="s">
        <v>38</v>
      </c>
      <c r="M1463" s="67" t="s">
        <v>88</v>
      </c>
      <c r="N1463" s="67" t="s">
        <v>120</v>
      </c>
      <c r="O1463" s="67" t="s">
        <v>45</v>
      </c>
      <c r="P1463" s="17" t="s">
        <v>4161</v>
      </c>
      <c r="Q1463" s="17" t="s">
        <v>79</v>
      </c>
      <c r="R1463" s="17" t="s">
        <v>1187</v>
      </c>
      <c r="S1463" s="17" t="s">
        <v>115</v>
      </c>
      <c r="T1463" s="17" t="s">
        <v>557</v>
      </c>
      <c r="U1463" s="17" t="s">
        <v>1207</v>
      </c>
      <c r="V1463" s="17" t="s">
        <v>717</v>
      </c>
      <c r="W1463" s="17"/>
      <c r="X1463" s="17" t="s">
        <v>3730</v>
      </c>
      <c r="Y1463" s="17" t="s">
        <v>4260</v>
      </c>
      <c r="Z1463" s="17" t="s">
        <v>75</v>
      </c>
      <c r="AA1463" s="17" t="s">
        <v>54</v>
      </c>
      <c r="AB1463" s="17" t="s">
        <v>3962</v>
      </c>
      <c r="AC1463" s="17" t="s">
        <v>36</v>
      </c>
      <c r="AD1463" s="17" t="s">
        <v>66</v>
      </c>
      <c r="AE1463" s="17"/>
      <c r="AF1463" s="17"/>
      <c r="AG1463" s="17" t="s">
        <v>131</v>
      </c>
      <c r="AH1463" s="17" t="s">
        <v>95</v>
      </c>
      <c r="AI1463" s="17" t="s">
        <v>496</v>
      </c>
      <c r="AJ1463" s="17" t="s">
        <v>906</v>
      </c>
      <c r="AK1463" s="17" t="s">
        <v>1208</v>
      </c>
      <c r="AL1463" s="17" t="s">
        <v>194</v>
      </c>
      <c r="AM1463" s="17" t="s">
        <v>413</v>
      </c>
      <c r="AN1463" s="17" t="s">
        <v>1209</v>
      </c>
      <c r="AO1463" s="17" t="s">
        <v>161</v>
      </c>
      <c r="AP1463" s="17" t="s">
        <v>3041</v>
      </c>
      <c r="AQ1463" s="17"/>
      <c r="AR1463" s="17"/>
      <c r="AS1463" s="17"/>
    </row>
    <row r="1464" spans="1:45" s="13" customFormat="1" ht="12" x14ac:dyDescent="0.15">
      <c r="A1464" s="13">
        <v>1463</v>
      </c>
      <c r="B1464" s="69" t="s">
        <v>1211</v>
      </c>
      <c r="C1464" s="67" t="s">
        <v>35</v>
      </c>
      <c r="D1464" s="67" t="s">
        <v>36</v>
      </c>
      <c r="E1464" s="67" t="s">
        <v>36</v>
      </c>
      <c r="F1464" s="67" t="s">
        <v>56</v>
      </c>
      <c r="G1464" s="67" t="s">
        <v>40</v>
      </c>
      <c r="H1464" s="67" t="s">
        <v>37</v>
      </c>
      <c r="I1464" s="67" t="s">
        <v>120</v>
      </c>
      <c r="J1464" s="67" t="s">
        <v>39</v>
      </c>
      <c r="K1464" s="67" t="s">
        <v>67</v>
      </c>
      <c r="L1464" s="67" t="s">
        <v>43</v>
      </c>
      <c r="M1464" s="67" t="s">
        <v>41</v>
      </c>
      <c r="N1464" s="67" t="s">
        <v>44</v>
      </c>
      <c r="O1464" s="67" t="s">
        <v>45</v>
      </c>
      <c r="P1464" s="17" t="s">
        <v>2916</v>
      </c>
      <c r="Q1464" s="17" t="s">
        <v>79</v>
      </c>
      <c r="R1464" s="17" t="s">
        <v>3356</v>
      </c>
      <c r="S1464" s="17" t="s">
        <v>115</v>
      </c>
      <c r="T1464" s="17" t="s">
        <v>381</v>
      </c>
      <c r="U1464" s="17" t="s">
        <v>3761</v>
      </c>
      <c r="V1464" s="17" t="s">
        <v>548</v>
      </c>
      <c r="W1464" s="17" t="s">
        <v>4157</v>
      </c>
      <c r="X1464" s="17"/>
      <c r="Y1464" s="17" t="s">
        <v>4231</v>
      </c>
      <c r="Z1464" s="17" t="s">
        <v>53</v>
      </c>
      <c r="AA1464" s="17" t="s">
        <v>76</v>
      </c>
      <c r="AB1464" s="17" t="s">
        <v>3962</v>
      </c>
      <c r="AC1464" s="17" t="s">
        <v>56</v>
      </c>
      <c r="AD1464" s="17" t="s">
        <v>56</v>
      </c>
      <c r="AE1464" s="17" t="s">
        <v>4024</v>
      </c>
      <c r="AF1464" s="17"/>
      <c r="AG1464" s="17" t="s">
        <v>131</v>
      </c>
      <c r="AH1464" s="17" t="s">
        <v>95</v>
      </c>
      <c r="AI1464" s="17" t="s">
        <v>57</v>
      </c>
      <c r="AJ1464" s="17" t="s">
        <v>4390</v>
      </c>
      <c r="AK1464" s="17" t="s">
        <v>916</v>
      </c>
      <c r="AL1464" s="17" t="s">
        <v>111</v>
      </c>
      <c r="AM1464" s="17" t="s">
        <v>110</v>
      </c>
      <c r="AN1464" s="17" t="s">
        <v>827</v>
      </c>
      <c r="AO1464" s="17" t="s">
        <v>161</v>
      </c>
      <c r="AP1464" s="17" t="s">
        <v>975</v>
      </c>
      <c r="AQ1464" s="17"/>
      <c r="AR1464" s="17"/>
      <c r="AS1464" s="17"/>
    </row>
    <row r="1465" spans="1:45" s="13" customFormat="1" ht="12" x14ac:dyDescent="0.15">
      <c r="A1465" s="13">
        <v>1464</v>
      </c>
      <c r="B1465" s="69" t="s">
        <v>1212</v>
      </c>
      <c r="C1465" s="67" t="s">
        <v>35</v>
      </c>
      <c r="D1465" s="67" t="s">
        <v>36</v>
      </c>
      <c r="E1465" s="67" t="s">
        <v>36</v>
      </c>
      <c r="F1465" s="67" t="s">
        <v>56</v>
      </c>
      <c r="G1465" s="67" t="s">
        <v>40</v>
      </c>
      <c r="H1465" s="67" t="s">
        <v>37</v>
      </c>
      <c r="I1465" s="67" t="s">
        <v>120</v>
      </c>
      <c r="J1465" s="67" t="s">
        <v>39</v>
      </c>
      <c r="K1465" s="67" t="s">
        <v>67</v>
      </c>
      <c r="L1465" s="67" t="s">
        <v>43</v>
      </c>
      <c r="M1465" s="67" t="s">
        <v>41</v>
      </c>
      <c r="N1465" s="67" t="s">
        <v>44</v>
      </c>
      <c r="O1465" s="67" t="s">
        <v>45</v>
      </c>
      <c r="P1465" s="17" t="s">
        <v>2916</v>
      </c>
      <c r="Q1465" s="17" t="s">
        <v>79</v>
      </c>
      <c r="R1465" s="17" t="s">
        <v>3356</v>
      </c>
      <c r="S1465" s="17" t="s">
        <v>115</v>
      </c>
      <c r="T1465" s="17" t="s">
        <v>381</v>
      </c>
      <c r="U1465" s="17" t="s">
        <v>3761</v>
      </c>
      <c r="V1465" s="17" t="s">
        <v>548</v>
      </c>
      <c r="W1465" s="17"/>
      <c r="X1465" s="17" t="s">
        <v>3731</v>
      </c>
      <c r="Y1465" s="17" t="s">
        <v>4231</v>
      </c>
      <c r="Z1465" s="17" t="s">
        <v>75</v>
      </c>
      <c r="AA1465" s="17" t="s">
        <v>76</v>
      </c>
      <c r="AB1465" s="17" t="s">
        <v>3962</v>
      </c>
      <c r="AC1465" s="17" t="s">
        <v>56</v>
      </c>
      <c r="AD1465" s="17" t="s">
        <v>56</v>
      </c>
      <c r="AE1465" s="17"/>
      <c r="AF1465" s="17"/>
      <c r="AG1465" s="17" t="s">
        <v>131</v>
      </c>
      <c r="AH1465" s="17" t="s">
        <v>95</v>
      </c>
      <c r="AI1465" s="17" t="s">
        <v>57</v>
      </c>
      <c r="AJ1465" s="17" t="s">
        <v>4390</v>
      </c>
      <c r="AK1465" s="17" t="s">
        <v>916</v>
      </c>
      <c r="AL1465" s="17" t="s">
        <v>111</v>
      </c>
      <c r="AM1465" s="17" t="s">
        <v>110</v>
      </c>
      <c r="AN1465" s="17" t="s">
        <v>827</v>
      </c>
      <c r="AO1465" s="17" t="s">
        <v>161</v>
      </c>
      <c r="AP1465" s="17" t="s">
        <v>975</v>
      </c>
      <c r="AQ1465" s="17"/>
      <c r="AR1465" s="17"/>
      <c r="AS1465" s="17"/>
    </row>
    <row r="1466" spans="1:45" s="13" customFormat="1" ht="12" x14ac:dyDescent="0.15">
      <c r="A1466" s="13">
        <v>1465</v>
      </c>
      <c r="B1466" s="69" t="s">
        <v>4844</v>
      </c>
      <c r="C1466" s="67" t="s">
        <v>35</v>
      </c>
      <c r="D1466" s="67" t="s">
        <v>36</v>
      </c>
      <c r="E1466" s="67" t="s">
        <v>36</v>
      </c>
      <c r="F1466" s="67" t="s">
        <v>56</v>
      </c>
      <c r="G1466" s="67" t="s">
        <v>40</v>
      </c>
      <c r="H1466" s="67" t="s">
        <v>37</v>
      </c>
      <c r="I1466" s="67" t="s">
        <v>120</v>
      </c>
      <c r="J1466" s="67" t="s">
        <v>39</v>
      </c>
      <c r="K1466" s="67" t="s">
        <v>67</v>
      </c>
      <c r="L1466" s="67" t="s">
        <v>43</v>
      </c>
      <c r="M1466" s="67" t="s">
        <v>41</v>
      </c>
      <c r="N1466" s="67" t="s">
        <v>44</v>
      </c>
      <c r="O1466" s="67" t="s">
        <v>45</v>
      </c>
      <c r="P1466" s="17" t="s">
        <v>2916</v>
      </c>
      <c r="Q1466" s="17" t="s">
        <v>79</v>
      </c>
      <c r="R1466" s="17" t="s">
        <v>3356</v>
      </c>
      <c r="S1466" s="17" t="s">
        <v>115</v>
      </c>
      <c r="T1466" s="17" t="s">
        <v>381</v>
      </c>
      <c r="U1466" s="17" t="s">
        <v>3761</v>
      </c>
      <c r="V1466" s="17" t="s">
        <v>548</v>
      </c>
      <c r="W1466" s="17"/>
      <c r="X1466" s="17" t="s">
        <v>3731</v>
      </c>
      <c r="Y1466" s="17" t="s">
        <v>4231</v>
      </c>
      <c r="Z1466" s="17" t="s">
        <v>75</v>
      </c>
      <c r="AA1466" s="17" t="s">
        <v>76</v>
      </c>
      <c r="AB1466" s="17" t="s">
        <v>3962</v>
      </c>
      <c r="AC1466" s="17" t="s">
        <v>56</v>
      </c>
      <c r="AD1466" s="17" t="s">
        <v>56</v>
      </c>
      <c r="AE1466" s="17"/>
      <c r="AF1466" s="17"/>
      <c r="AG1466" s="17" t="s">
        <v>131</v>
      </c>
      <c r="AH1466" s="17" t="s">
        <v>95</v>
      </c>
      <c r="AI1466" s="17" t="s">
        <v>57</v>
      </c>
      <c r="AJ1466" s="17" t="s">
        <v>4390</v>
      </c>
      <c r="AK1466" s="17" t="s">
        <v>916</v>
      </c>
      <c r="AL1466" s="17" t="s">
        <v>111</v>
      </c>
      <c r="AM1466" s="17" t="s">
        <v>110</v>
      </c>
      <c r="AN1466" s="17" t="s">
        <v>827</v>
      </c>
      <c r="AO1466" s="17" t="s">
        <v>161</v>
      </c>
      <c r="AP1466" s="17" t="s">
        <v>975</v>
      </c>
      <c r="AQ1466" s="17"/>
      <c r="AR1466" s="17"/>
      <c r="AS1466" s="17"/>
    </row>
    <row r="1467" spans="1:45" s="13" customFormat="1" ht="12" x14ac:dyDescent="0.15">
      <c r="A1467" s="13">
        <v>1466</v>
      </c>
      <c r="B1467" s="69" t="s">
        <v>3406</v>
      </c>
      <c r="C1467" s="67" t="s">
        <v>35</v>
      </c>
      <c r="D1467" s="67" t="s">
        <v>36</v>
      </c>
      <c r="E1467" s="67" t="s">
        <v>36</v>
      </c>
      <c r="F1467" s="67" t="s">
        <v>56</v>
      </c>
      <c r="G1467" s="67" t="s">
        <v>39</v>
      </c>
      <c r="H1467" s="67" t="s">
        <v>38</v>
      </c>
      <c r="I1467" s="67" t="s">
        <v>43</v>
      </c>
      <c r="J1467" s="67" t="s">
        <v>43</v>
      </c>
      <c r="K1467" s="67" t="s">
        <v>88</v>
      </c>
      <c r="L1467" s="67" t="s">
        <v>43</v>
      </c>
      <c r="M1467" s="67" t="s">
        <v>42</v>
      </c>
      <c r="N1467" s="67" t="s">
        <v>42</v>
      </c>
      <c r="O1467" s="67"/>
      <c r="P1467" s="17" t="s">
        <v>51</v>
      </c>
      <c r="Q1467" s="17" t="s">
        <v>61</v>
      </c>
      <c r="R1467" s="17" t="s">
        <v>62</v>
      </c>
      <c r="S1467" s="17" t="s">
        <v>761</v>
      </c>
      <c r="T1467" s="17" t="s">
        <v>762</v>
      </c>
      <c r="U1467" s="17" t="s">
        <v>121</v>
      </c>
      <c r="V1467" s="17" t="s">
        <v>763</v>
      </c>
      <c r="W1467" s="17" t="s">
        <v>4157</v>
      </c>
      <c r="X1467" s="17" t="s">
        <v>3732</v>
      </c>
      <c r="Y1467" s="17" t="s">
        <v>4249</v>
      </c>
      <c r="Z1467" s="17" t="s">
        <v>75</v>
      </c>
      <c r="AA1467" s="17" t="s">
        <v>76</v>
      </c>
      <c r="AB1467" s="17" t="s">
        <v>126</v>
      </c>
      <c r="AC1467" s="17" t="s">
        <v>36</v>
      </c>
      <c r="AD1467" s="17" t="s">
        <v>36</v>
      </c>
      <c r="AE1467" s="17" t="s">
        <v>4023</v>
      </c>
      <c r="AF1467" s="17"/>
      <c r="AG1467" s="17" t="s">
        <v>580</v>
      </c>
      <c r="AH1467" s="17" t="s">
        <v>1332</v>
      </c>
      <c r="AI1467" s="17" t="s">
        <v>814</v>
      </c>
      <c r="AJ1467" s="17" t="s">
        <v>3407</v>
      </c>
      <c r="AK1467" s="17" t="s">
        <v>123</v>
      </c>
      <c r="AL1467" s="17" t="s">
        <v>4640</v>
      </c>
      <c r="AM1467" s="17" t="s">
        <v>358</v>
      </c>
      <c r="AN1467" s="17" t="s">
        <v>3408</v>
      </c>
      <c r="AO1467" s="17" t="s">
        <v>766</v>
      </c>
      <c r="AP1467" s="17" t="s">
        <v>134</v>
      </c>
      <c r="AQ1467" s="17"/>
      <c r="AR1467" s="17"/>
      <c r="AS1467" s="17"/>
    </row>
    <row r="1468" spans="1:45" s="13" customFormat="1" ht="12" x14ac:dyDescent="0.15">
      <c r="A1468" s="13">
        <v>1467</v>
      </c>
      <c r="B1468" s="69" t="s">
        <v>1213</v>
      </c>
      <c r="C1468" s="67" t="s">
        <v>35</v>
      </c>
      <c r="D1468" s="67" t="s">
        <v>36</v>
      </c>
      <c r="E1468" s="67" t="s">
        <v>56</v>
      </c>
      <c r="F1468" s="67" t="s">
        <v>56</v>
      </c>
      <c r="G1468" s="67" t="s">
        <v>43</v>
      </c>
      <c r="H1468" s="67" t="s">
        <v>39</v>
      </c>
      <c r="I1468" s="67" t="s">
        <v>41</v>
      </c>
      <c r="J1468" s="67" t="s">
        <v>39</v>
      </c>
      <c r="K1468" s="67" t="s">
        <v>120</v>
      </c>
      <c r="L1468" s="67" t="s">
        <v>87</v>
      </c>
      <c r="M1468" s="67" t="s">
        <v>43</v>
      </c>
      <c r="N1468" s="67" t="s">
        <v>38</v>
      </c>
      <c r="O1468" s="67"/>
      <c r="P1468" s="17" t="s">
        <v>603</v>
      </c>
      <c r="Q1468" s="17" t="s">
        <v>4503</v>
      </c>
      <c r="R1468" s="17" t="s">
        <v>406</v>
      </c>
      <c r="S1468" s="17" t="s">
        <v>563</v>
      </c>
      <c r="T1468" s="17" t="s">
        <v>1214</v>
      </c>
      <c r="U1468" s="17" t="s">
        <v>1150</v>
      </c>
      <c r="V1468" s="17" t="s">
        <v>130</v>
      </c>
      <c r="W1468" s="17" t="s">
        <v>4162</v>
      </c>
      <c r="X1468" s="17" t="s">
        <v>3733</v>
      </c>
      <c r="Y1468" s="17" t="s">
        <v>4273</v>
      </c>
      <c r="Z1468" s="17" t="s">
        <v>75</v>
      </c>
      <c r="AA1468" s="17" t="s">
        <v>54</v>
      </c>
      <c r="AB1468" s="17" t="s">
        <v>126</v>
      </c>
      <c r="AC1468" s="17" t="s">
        <v>56</v>
      </c>
      <c r="AD1468" s="17" t="s">
        <v>36</v>
      </c>
      <c r="AE1468" s="17" t="s">
        <v>4011</v>
      </c>
      <c r="AF1468" s="17"/>
      <c r="AG1468" s="17" t="s">
        <v>1215</v>
      </c>
      <c r="AH1468" s="17" t="s">
        <v>1216</v>
      </c>
      <c r="AI1468" s="17" t="s">
        <v>1217</v>
      </c>
      <c r="AJ1468" s="17" t="s">
        <v>559</v>
      </c>
      <c r="AK1468" s="17" t="s">
        <v>1152</v>
      </c>
      <c r="AL1468" s="17" t="s">
        <v>646</v>
      </c>
      <c r="AM1468" s="17" t="s">
        <v>582</v>
      </c>
      <c r="AN1468" s="17" t="s">
        <v>1218</v>
      </c>
      <c r="AO1468" s="17" t="s">
        <v>1047</v>
      </c>
      <c r="AP1468" s="17" t="s">
        <v>1153</v>
      </c>
      <c r="AQ1468" s="17"/>
      <c r="AR1468" s="17"/>
      <c r="AS1468" s="17"/>
    </row>
    <row r="1469" spans="1:45" s="13" customFormat="1" ht="12" x14ac:dyDescent="0.15">
      <c r="A1469" s="13">
        <v>1468</v>
      </c>
      <c r="B1469" s="69" t="s">
        <v>1219</v>
      </c>
      <c r="C1469" s="67" t="s">
        <v>35</v>
      </c>
      <c r="D1469" s="67" t="s">
        <v>56</v>
      </c>
      <c r="E1469" s="67" t="s">
        <v>56</v>
      </c>
      <c r="F1469" s="67" t="s">
        <v>56</v>
      </c>
      <c r="G1469" s="67" t="s">
        <v>68</v>
      </c>
      <c r="H1469" s="67" t="s">
        <v>43</v>
      </c>
      <c r="I1469" s="67" t="s">
        <v>40</v>
      </c>
      <c r="J1469" s="67" t="s">
        <v>44</v>
      </c>
      <c r="K1469" s="67" t="s">
        <v>136</v>
      </c>
      <c r="L1469" s="67" t="s">
        <v>41</v>
      </c>
      <c r="M1469" s="67" t="s">
        <v>44</v>
      </c>
      <c r="N1469" s="67" t="s">
        <v>39</v>
      </c>
      <c r="O1469" s="67" t="s">
        <v>45</v>
      </c>
      <c r="P1469" s="17" t="s">
        <v>812</v>
      </c>
      <c r="Q1469" s="17" t="s">
        <v>80</v>
      </c>
      <c r="R1469" s="17" t="s">
        <v>1220</v>
      </c>
      <c r="S1469" s="17" t="s">
        <v>171</v>
      </c>
      <c r="T1469" s="17" t="s">
        <v>790</v>
      </c>
      <c r="U1469" s="17" t="s">
        <v>3616</v>
      </c>
      <c r="V1469" s="17" t="s">
        <v>317</v>
      </c>
      <c r="W1469" s="17"/>
      <c r="X1469" s="17"/>
      <c r="Y1469" s="17" t="s">
        <v>4242</v>
      </c>
      <c r="Z1469" s="17" t="s">
        <v>96</v>
      </c>
      <c r="AA1469" s="17" t="s">
        <v>76</v>
      </c>
      <c r="AB1469" s="17" t="s">
        <v>55</v>
      </c>
      <c r="AC1469" s="17" t="s">
        <v>36</v>
      </c>
      <c r="AD1469" s="17" t="s">
        <v>56</v>
      </c>
      <c r="AE1469" s="17"/>
      <c r="AF1469" s="17"/>
      <c r="AG1469" s="17" t="s">
        <v>195</v>
      </c>
      <c r="AH1469" s="17" t="s">
        <v>338</v>
      </c>
      <c r="AI1469" s="17" t="s">
        <v>168</v>
      </c>
      <c r="AJ1469" s="17" t="s">
        <v>495</v>
      </c>
      <c r="AK1469" s="17" t="s">
        <v>115</v>
      </c>
      <c r="AL1469" s="17" t="s">
        <v>1222</v>
      </c>
      <c r="AM1469" s="17" t="s">
        <v>189</v>
      </c>
      <c r="AN1469" s="17" t="s">
        <v>1223</v>
      </c>
      <c r="AO1469" s="17" t="s">
        <v>816</v>
      </c>
      <c r="AP1469" s="17" t="s">
        <v>1274</v>
      </c>
      <c r="AQ1469" s="17"/>
      <c r="AR1469" s="17"/>
      <c r="AS1469" s="17"/>
    </row>
    <row r="1470" spans="1:45" s="13" customFormat="1" ht="12" x14ac:dyDescent="0.15">
      <c r="A1470" s="13">
        <v>1469</v>
      </c>
      <c r="B1470" s="69" t="s">
        <v>1224</v>
      </c>
      <c r="C1470" s="67" t="s">
        <v>35</v>
      </c>
      <c r="D1470" s="67" t="s">
        <v>56</v>
      </c>
      <c r="E1470" s="67" t="s">
        <v>56</v>
      </c>
      <c r="F1470" s="67" t="s">
        <v>56</v>
      </c>
      <c r="G1470" s="67" t="s">
        <v>40</v>
      </c>
      <c r="H1470" s="67" t="s">
        <v>68</v>
      </c>
      <c r="I1470" s="67" t="s">
        <v>44</v>
      </c>
      <c r="J1470" s="67" t="s">
        <v>87</v>
      </c>
      <c r="K1470" s="67" t="s">
        <v>42</v>
      </c>
      <c r="L1470" s="67" t="s">
        <v>42</v>
      </c>
      <c r="M1470" s="67" t="s">
        <v>87</v>
      </c>
      <c r="N1470" s="67" t="s">
        <v>39</v>
      </c>
      <c r="O1470" s="67"/>
      <c r="P1470" s="17" t="s">
        <v>1225</v>
      </c>
      <c r="Q1470" s="17" t="s">
        <v>3269</v>
      </c>
      <c r="R1470" s="17" t="s">
        <v>1226</v>
      </c>
      <c r="S1470" s="17" t="s">
        <v>79</v>
      </c>
      <c r="T1470" s="17" t="s">
        <v>80</v>
      </c>
      <c r="U1470" s="17" t="s">
        <v>183</v>
      </c>
      <c r="V1470" s="17" t="s">
        <v>290</v>
      </c>
      <c r="W1470" s="17"/>
      <c r="X1470" s="17"/>
      <c r="Y1470" s="17" t="s">
        <v>4256</v>
      </c>
      <c r="Z1470" s="17" t="s">
        <v>75</v>
      </c>
      <c r="AA1470" s="17" t="s">
        <v>76</v>
      </c>
      <c r="AB1470" s="17" t="s">
        <v>3962</v>
      </c>
      <c r="AC1470" s="17" t="s">
        <v>36</v>
      </c>
      <c r="AD1470" s="17" t="s">
        <v>66</v>
      </c>
      <c r="AE1470" s="17"/>
      <c r="AF1470" s="17"/>
      <c r="AG1470" s="17" t="s">
        <v>115</v>
      </c>
      <c r="AH1470" s="17" t="s">
        <v>116</v>
      </c>
      <c r="AI1470" s="17" t="s">
        <v>171</v>
      </c>
      <c r="AJ1470" s="17" t="s">
        <v>717</v>
      </c>
      <c r="AK1470" s="17" t="s">
        <v>193</v>
      </c>
      <c r="AL1470" s="17" t="s">
        <v>1227</v>
      </c>
      <c r="AM1470" s="17" t="s">
        <v>293</v>
      </c>
      <c r="AN1470" s="17" t="s">
        <v>1228</v>
      </c>
      <c r="AO1470" s="17" t="s">
        <v>161</v>
      </c>
      <c r="AP1470" s="17" t="s">
        <v>187</v>
      </c>
      <c r="AQ1470" s="17"/>
      <c r="AR1470" s="17"/>
      <c r="AS1470" s="17"/>
    </row>
    <row r="1471" spans="1:45" s="13" customFormat="1" ht="12" x14ac:dyDescent="0.15">
      <c r="A1471" s="13">
        <v>1470</v>
      </c>
      <c r="B1471" s="69" t="s">
        <v>1229</v>
      </c>
      <c r="C1471" s="67" t="s">
        <v>35</v>
      </c>
      <c r="D1471" s="67" t="s">
        <v>36</v>
      </c>
      <c r="E1471" s="67" t="s">
        <v>56</v>
      </c>
      <c r="F1471" s="67" t="s">
        <v>36</v>
      </c>
      <c r="G1471" s="67" t="s">
        <v>37</v>
      </c>
      <c r="H1471" s="67" t="s">
        <v>43</v>
      </c>
      <c r="I1471" s="67" t="s">
        <v>44</v>
      </c>
      <c r="J1471" s="67" t="s">
        <v>88</v>
      </c>
      <c r="K1471" s="67" t="s">
        <v>43</v>
      </c>
      <c r="L1471" s="67" t="s">
        <v>88</v>
      </c>
      <c r="M1471" s="67" t="s">
        <v>41</v>
      </c>
      <c r="N1471" s="67" t="s">
        <v>39</v>
      </c>
      <c r="O1471" s="67"/>
      <c r="P1471" s="17" t="s">
        <v>1230</v>
      </c>
      <c r="Q1471" s="17" t="s">
        <v>994</v>
      </c>
      <c r="R1471" s="17" t="s">
        <v>3172</v>
      </c>
      <c r="S1471" s="17" t="s">
        <v>4642</v>
      </c>
      <c r="T1471" s="17" t="s">
        <v>403</v>
      </c>
      <c r="U1471" s="17" t="s">
        <v>183</v>
      </c>
      <c r="V1471" s="17" t="s">
        <v>398</v>
      </c>
      <c r="W1471" s="17"/>
      <c r="X1471" s="17" t="s">
        <v>3734</v>
      </c>
      <c r="Y1471" s="17" t="s">
        <v>4252</v>
      </c>
      <c r="Z1471" s="17" t="s">
        <v>75</v>
      </c>
      <c r="AA1471" s="17" t="s">
        <v>54</v>
      </c>
      <c r="AB1471" s="17" t="s">
        <v>3962</v>
      </c>
      <c r="AC1471" s="17" t="s">
        <v>56</v>
      </c>
      <c r="AD1471" s="17" t="s">
        <v>36</v>
      </c>
      <c r="AE1471" s="17"/>
      <c r="AF1471" s="17"/>
      <c r="AG1471" s="17" t="s">
        <v>307</v>
      </c>
      <c r="AH1471" s="17" t="s">
        <v>988</v>
      </c>
      <c r="AI1471" s="17" t="s">
        <v>405</v>
      </c>
      <c r="AJ1471" s="17" t="s">
        <v>870</v>
      </c>
      <c r="AK1471" s="17" t="s">
        <v>193</v>
      </c>
      <c r="AL1471" s="17" t="s">
        <v>478</v>
      </c>
      <c r="AM1471" s="17" t="s">
        <v>1231</v>
      </c>
      <c r="AN1471" s="17" t="s">
        <v>1052</v>
      </c>
      <c r="AO1471" s="17" t="s">
        <v>998</v>
      </c>
      <c r="AP1471" s="17" t="s">
        <v>187</v>
      </c>
      <c r="AQ1471" s="17"/>
      <c r="AR1471" s="17"/>
      <c r="AS1471" s="17"/>
    </row>
    <row r="1472" spans="1:45" s="13" customFormat="1" ht="12" x14ac:dyDescent="0.15">
      <c r="A1472" s="13">
        <v>1471</v>
      </c>
      <c r="B1472" s="69" t="s">
        <v>5206</v>
      </c>
      <c r="C1472" s="67" t="s">
        <v>35</v>
      </c>
      <c r="D1472" s="67" t="s">
        <v>36</v>
      </c>
      <c r="E1472" s="67" t="s">
        <v>56</v>
      </c>
      <c r="F1472" s="67" t="s">
        <v>36</v>
      </c>
      <c r="G1472" s="67" t="s">
        <v>37</v>
      </c>
      <c r="H1472" s="67" t="s">
        <v>43</v>
      </c>
      <c r="I1472" s="67" t="s">
        <v>44</v>
      </c>
      <c r="J1472" s="67" t="s">
        <v>88</v>
      </c>
      <c r="K1472" s="67" t="s">
        <v>43</v>
      </c>
      <c r="L1472" s="67" t="s">
        <v>88</v>
      </c>
      <c r="M1472" s="67" t="s">
        <v>41</v>
      </c>
      <c r="N1472" s="67" t="s">
        <v>39</v>
      </c>
      <c r="O1472" s="67"/>
      <c r="P1472" s="17" t="s">
        <v>1230</v>
      </c>
      <c r="Q1472" s="17" t="s">
        <v>994</v>
      </c>
      <c r="R1472" s="17" t="s">
        <v>3172</v>
      </c>
      <c r="S1472" s="17" t="s">
        <v>4642</v>
      </c>
      <c r="T1472" s="17" t="s">
        <v>403</v>
      </c>
      <c r="U1472" s="17" t="s">
        <v>183</v>
      </c>
      <c r="V1472" s="17" t="s">
        <v>398</v>
      </c>
      <c r="W1472" s="17"/>
      <c r="X1472" s="17" t="s">
        <v>5381</v>
      </c>
      <c r="Y1472" s="17" t="s">
        <v>4252</v>
      </c>
      <c r="Z1472" s="17" t="s">
        <v>75</v>
      </c>
      <c r="AA1472" s="17" t="s">
        <v>54</v>
      </c>
      <c r="AB1472" s="17" t="s">
        <v>3962</v>
      </c>
      <c r="AC1472" s="17" t="s">
        <v>56</v>
      </c>
      <c r="AD1472" s="17" t="s">
        <v>36</v>
      </c>
      <c r="AE1472" s="17"/>
      <c r="AF1472" s="17"/>
      <c r="AG1472" s="17" t="s">
        <v>307</v>
      </c>
      <c r="AH1472" s="17" t="s">
        <v>988</v>
      </c>
      <c r="AI1472" s="17" t="s">
        <v>405</v>
      </c>
      <c r="AJ1472" s="17" t="s">
        <v>870</v>
      </c>
      <c r="AK1472" s="17" t="s">
        <v>193</v>
      </c>
      <c r="AL1472" s="17" t="s">
        <v>478</v>
      </c>
      <c r="AM1472" s="17" t="s">
        <v>1231</v>
      </c>
      <c r="AN1472" s="17" t="s">
        <v>1052</v>
      </c>
      <c r="AO1472" s="17" t="s">
        <v>998</v>
      </c>
      <c r="AP1472" s="17" t="s">
        <v>187</v>
      </c>
      <c r="AQ1472" s="17"/>
      <c r="AR1472" s="17"/>
      <c r="AS1472" s="17"/>
    </row>
    <row r="1473" spans="1:45" ht="15" customHeight="1" x14ac:dyDescent="0.15">
      <c r="A1473" s="13">
        <v>1472</v>
      </c>
      <c r="B1473" s="69" t="s">
        <v>1232</v>
      </c>
      <c r="C1473" s="67" t="s">
        <v>35</v>
      </c>
      <c r="D1473" s="67" t="s">
        <v>56</v>
      </c>
      <c r="E1473" s="67" t="s">
        <v>36</v>
      </c>
      <c r="F1473" s="67" t="s">
        <v>36</v>
      </c>
      <c r="G1473" s="67" t="s">
        <v>67</v>
      </c>
      <c r="H1473" s="67" t="s">
        <v>41</v>
      </c>
      <c r="I1473" s="67" t="s">
        <v>40</v>
      </c>
      <c r="J1473" s="67" t="s">
        <v>44</v>
      </c>
      <c r="K1473" s="67" t="s">
        <v>44</v>
      </c>
      <c r="L1473" s="67" t="s">
        <v>200</v>
      </c>
      <c r="M1473" s="67" t="s">
        <v>42</v>
      </c>
      <c r="N1473" s="67" t="s">
        <v>68</v>
      </c>
      <c r="O1473" s="67" t="s">
        <v>45</v>
      </c>
      <c r="P1473" s="17" t="s">
        <v>247</v>
      </c>
      <c r="Q1473" s="17" t="s">
        <v>3022</v>
      </c>
      <c r="R1473" s="17" t="s">
        <v>256</v>
      </c>
      <c r="S1473" s="17" t="s">
        <v>77</v>
      </c>
      <c r="T1473" s="17" t="s">
        <v>3346</v>
      </c>
      <c r="U1473" s="17" t="s">
        <v>79</v>
      </c>
      <c r="V1473" s="17" t="s">
        <v>1233</v>
      </c>
      <c r="W1473" s="17"/>
      <c r="X1473" s="17"/>
      <c r="Y1473" s="17" t="s">
        <v>4263</v>
      </c>
      <c r="Z1473" s="17" t="s">
        <v>96</v>
      </c>
      <c r="AA1473" s="17" t="s">
        <v>76</v>
      </c>
      <c r="AB1473" s="17" t="s">
        <v>55</v>
      </c>
      <c r="AC1473" s="17" t="s">
        <v>36</v>
      </c>
      <c r="AD1473" s="17" t="s">
        <v>56</v>
      </c>
      <c r="AE1473" s="17"/>
      <c r="AF1473" s="17"/>
      <c r="AG1473" s="17" t="s">
        <v>95</v>
      </c>
      <c r="AH1473" s="17" t="s">
        <v>189</v>
      </c>
      <c r="AI1473" s="17" t="s">
        <v>202</v>
      </c>
      <c r="AJ1473" s="17" t="s">
        <v>206</v>
      </c>
      <c r="AK1473" s="17" t="s">
        <v>115</v>
      </c>
      <c r="AL1473" s="17" t="s">
        <v>170</v>
      </c>
      <c r="AM1473" s="17" t="s">
        <v>148</v>
      </c>
      <c r="AN1473" s="17" t="s">
        <v>171</v>
      </c>
      <c r="AO1473" s="17" t="s">
        <v>85</v>
      </c>
      <c r="AP1473" s="17" t="s">
        <v>161</v>
      </c>
      <c r="AQ1473" s="17"/>
      <c r="AR1473" s="17"/>
      <c r="AS1473" s="17"/>
    </row>
    <row r="1474" spans="1:45" ht="15" customHeight="1" x14ac:dyDescent="0.15">
      <c r="A1474" s="13">
        <v>1473</v>
      </c>
      <c r="B1474" s="69" t="s">
        <v>1234</v>
      </c>
      <c r="C1474" s="67" t="s">
        <v>35</v>
      </c>
      <c r="D1474" s="67" t="s">
        <v>36</v>
      </c>
      <c r="E1474" s="67" t="s">
        <v>56</v>
      </c>
      <c r="F1474" s="67" t="s">
        <v>36</v>
      </c>
      <c r="G1474" s="67" t="s">
        <v>41</v>
      </c>
      <c r="H1474" s="67" t="s">
        <v>40</v>
      </c>
      <c r="I1474" s="67" t="s">
        <v>40</v>
      </c>
      <c r="J1474" s="67" t="s">
        <v>68</v>
      </c>
      <c r="K1474" s="67" t="s">
        <v>41</v>
      </c>
      <c r="L1474" s="67" t="s">
        <v>44</v>
      </c>
      <c r="M1474" s="67" t="s">
        <v>43</v>
      </c>
      <c r="N1474" s="67" t="s">
        <v>41</v>
      </c>
      <c r="O1474" s="67"/>
      <c r="P1474" s="17" t="s">
        <v>448</v>
      </c>
      <c r="Q1474" s="17" t="s">
        <v>449</v>
      </c>
      <c r="R1474" s="17" t="s">
        <v>264</v>
      </c>
      <c r="S1474" s="17" t="s">
        <v>201</v>
      </c>
      <c r="T1474" s="17" t="s">
        <v>79</v>
      </c>
      <c r="U1474" s="17" t="s">
        <v>79</v>
      </c>
      <c r="V1474" s="17" t="s">
        <v>80</v>
      </c>
      <c r="W1474" s="17"/>
      <c r="X1474" s="17" t="s">
        <v>3735</v>
      </c>
      <c r="Y1474" s="17" t="s">
        <v>4272</v>
      </c>
      <c r="Z1474" s="17" t="s">
        <v>53</v>
      </c>
      <c r="AA1474" s="17" t="s">
        <v>76</v>
      </c>
      <c r="AB1474" s="17" t="s">
        <v>3962</v>
      </c>
      <c r="AC1474" s="17" t="s">
        <v>56</v>
      </c>
      <c r="AD1474" s="17" t="s">
        <v>56</v>
      </c>
      <c r="AE1474" s="17" t="s">
        <v>4104</v>
      </c>
      <c r="AF1474" s="17"/>
      <c r="AG1474" s="17" t="s">
        <v>3200</v>
      </c>
      <c r="AH1474" s="17" t="s">
        <v>450</v>
      </c>
      <c r="AI1474" s="17" t="s">
        <v>115</v>
      </c>
      <c r="AJ1474" s="17" t="s">
        <v>451</v>
      </c>
      <c r="AK1474" s="17" t="s">
        <v>115</v>
      </c>
      <c r="AL1474" s="17" t="s">
        <v>4390</v>
      </c>
      <c r="AM1474" s="17" t="s">
        <v>171</v>
      </c>
      <c r="AN1474" s="17" t="s">
        <v>452</v>
      </c>
      <c r="AO1474" s="17" t="s">
        <v>209</v>
      </c>
      <c r="AP1474" s="17" t="s">
        <v>161</v>
      </c>
      <c r="AQ1474" s="17"/>
      <c r="AR1474" s="17"/>
      <c r="AS1474" s="17"/>
    </row>
    <row r="1475" spans="1:45" ht="15" customHeight="1" x14ac:dyDescent="0.15">
      <c r="A1475" s="13">
        <v>1474</v>
      </c>
      <c r="B1475" s="69" t="s">
        <v>3220</v>
      </c>
      <c r="C1475" s="67" t="s">
        <v>35</v>
      </c>
      <c r="D1475" s="67" t="s">
        <v>36</v>
      </c>
      <c r="E1475" s="67" t="s">
        <v>56</v>
      </c>
      <c r="F1475" s="67" t="s">
        <v>66</v>
      </c>
      <c r="G1475" s="67" t="s">
        <v>41</v>
      </c>
      <c r="H1475" s="67" t="s">
        <v>200</v>
      </c>
      <c r="I1475" s="67" t="s">
        <v>41</v>
      </c>
      <c r="J1475" s="67" t="s">
        <v>44</v>
      </c>
      <c r="K1475" s="67" t="s">
        <v>43</v>
      </c>
      <c r="L1475" s="67" t="s">
        <v>44</v>
      </c>
      <c r="M1475" s="67" t="s">
        <v>41</v>
      </c>
      <c r="N1475" s="67" t="s">
        <v>43</v>
      </c>
      <c r="O1475" s="67"/>
      <c r="P1475" s="17" t="s">
        <v>201</v>
      </c>
      <c r="Q1475" s="17" t="s">
        <v>3200</v>
      </c>
      <c r="R1475" s="17" t="s">
        <v>3026</v>
      </c>
      <c r="S1475" s="17" t="s">
        <v>202</v>
      </c>
      <c r="T1475" s="17" t="s">
        <v>203</v>
      </c>
      <c r="U1475" s="17" t="s">
        <v>4639</v>
      </c>
      <c r="V1475" s="17" t="s">
        <v>204</v>
      </c>
      <c r="W1475" s="17"/>
      <c r="X1475" s="17"/>
      <c r="Y1475" s="17" t="s">
        <v>4244</v>
      </c>
      <c r="Z1475" s="17" t="s">
        <v>96</v>
      </c>
      <c r="AA1475" s="17" t="s">
        <v>76</v>
      </c>
      <c r="AB1475" s="17" t="s">
        <v>55</v>
      </c>
      <c r="AC1475" s="17" t="s">
        <v>36</v>
      </c>
      <c r="AD1475" s="17" t="s">
        <v>66</v>
      </c>
      <c r="AE1475" s="17" t="s">
        <v>4105</v>
      </c>
      <c r="AF1475" s="17"/>
      <c r="AG1475" s="17" t="s">
        <v>205</v>
      </c>
      <c r="AH1475" s="17" t="s">
        <v>94</v>
      </c>
      <c r="AI1475" s="17" t="s">
        <v>206</v>
      </c>
      <c r="AJ1475" s="17" t="s">
        <v>207</v>
      </c>
      <c r="AK1475" s="17" t="s">
        <v>202</v>
      </c>
      <c r="AL1475" s="17" t="s">
        <v>196</v>
      </c>
      <c r="AM1475" s="17" t="s">
        <v>193</v>
      </c>
      <c r="AN1475" s="17" t="s">
        <v>208</v>
      </c>
      <c r="AO1475" s="17" t="s">
        <v>209</v>
      </c>
      <c r="AP1475" s="17" t="s">
        <v>209</v>
      </c>
      <c r="AQ1475" s="17"/>
      <c r="AR1475" s="17"/>
      <c r="AS1475" s="17"/>
    </row>
    <row r="1476" spans="1:45" ht="15" customHeight="1" x14ac:dyDescent="0.15">
      <c r="A1476" s="13">
        <v>1475</v>
      </c>
      <c r="B1476" s="69" t="s">
        <v>1235</v>
      </c>
      <c r="C1476" s="67" t="s">
        <v>35</v>
      </c>
      <c r="D1476" s="67" t="s">
        <v>36</v>
      </c>
      <c r="E1476" s="67" t="s">
        <v>56</v>
      </c>
      <c r="F1476" s="67" t="s">
        <v>36</v>
      </c>
      <c r="G1476" s="67" t="s">
        <v>44</v>
      </c>
      <c r="H1476" s="67" t="s">
        <v>41</v>
      </c>
      <c r="I1476" s="67" t="s">
        <v>37</v>
      </c>
      <c r="J1476" s="67" t="s">
        <v>43</v>
      </c>
      <c r="K1476" s="67" t="s">
        <v>120</v>
      </c>
      <c r="L1476" s="67" t="s">
        <v>43</v>
      </c>
      <c r="M1476" s="67" t="s">
        <v>120</v>
      </c>
      <c r="N1476" s="67" t="s">
        <v>39</v>
      </c>
      <c r="O1476" s="67"/>
      <c r="P1476" s="17" t="s">
        <v>3172</v>
      </c>
      <c r="Q1476" s="17" t="s">
        <v>183</v>
      </c>
      <c r="R1476" s="17" t="s">
        <v>3438</v>
      </c>
      <c r="S1476" s="17" t="s">
        <v>193</v>
      </c>
      <c r="T1476" s="17" t="s">
        <v>478</v>
      </c>
      <c r="U1476" s="17" t="s">
        <v>57</v>
      </c>
      <c r="V1476" s="17" t="s">
        <v>4503</v>
      </c>
      <c r="W1476" s="17"/>
      <c r="X1476" s="17" t="s">
        <v>3736</v>
      </c>
      <c r="Y1476" s="17" t="s">
        <v>4230</v>
      </c>
      <c r="Z1476" s="17" t="s">
        <v>75</v>
      </c>
      <c r="AA1476" s="17" t="s">
        <v>76</v>
      </c>
      <c r="AB1476" s="17" t="s">
        <v>55</v>
      </c>
      <c r="AC1476" s="17" t="s">
        <v>36</v>
      </c>
      <c r="AD1476" s="17" t="s">
        <v>56</v>
      </c>
      <c r="AE1476" s="17" t="s">
        <v>4003</v>
      </c>
      <c r="AF1476" s="17"/>
      <c r="AG1476" s="17" t="s">
        <v>131</v>
      </c>
      <c r="AH1476" s="17" t="s">
        <v>195</v>
      </c>
      <c r="AI1476" s="17" t="s">
        <v>498</v>
      </c>
      <c r="AJ1476" s="17" t="s">
        <v>334</v>
      </c>
      <c r="AK1476" s="17" t="s">
        <v>144</v>
      </c>
      <c r="AL1476" s="17" t="s">
        <v>145</v>
      </c>
      <c r="AM1476" s="17" t="s">
        <v>563</v>
      </c>
      <c r="AN1476" s="17" t="s">
        <v>769</v>
      </c>
      <c r="AO1476" s="17" t="s">
        <v>187</v>
      </c>
      <c r="AP1476" s="17" t="s">
        <v>64</v>
      </c>
      <c r="AQ1476" s="17"/>
      <c r="AR1476" s="17"/>
      <c r="AS1476" s="17"/>
    </row>
    <row r="1477" spans="1:45" ht="15" customHeight="1" x14ac:dyDescent="0.15">
      <c r="A1477" s="13">
        <v>1476</v>
      </c>
      <c r="B1477" s="69" t="s">
        <v>5263</v>
      </c>
      <c r="C1477" s="67" t="s">
        <v>35</v>
      </c>
      <c r="D1477" s="67" t="s">
        <v>36</v>
      </c>
      <c r="E1477" s="67" t="s">
        <v>56</v>
      </c>
      <c r="F1477" s="67" t="s">
        <v>36</v>
      </c>
      <c r="G1477" s="67" t="s">
        <v>44</v>
      </c>
      <c r="H1477" s="67" t="s">
        <v>41</v>
      </c>
      <c r="I1477" s="67" t="s">
        <v>37</v>
      </c>
      <c r="J1477" s="67" t="s">
        <v>43</v>
      </c>
      <c r="K1477" s="67" t="s">
        <v>120</v>
      </c>
      <c r="L1477" s="67" t="s">
        <v>43</v>
      </c>
      <c r="M1477" s="67" t="s">
        <v>120</v>
      </c>
      <c r="N1477" s="67" t="s">
        <v>39</v>
      </c>
      <c r="O1477" s="67"/>
      <c r="P1477" s="17" t="s">
        <v>3172</v>
      </c>
      <c r="Q1477" s="17" t="s">
        <v>183</v>
      </c>
      <c r="R1477" s="17" t="s">
        <v>3438</v>
      </c>
      <c r="S1477" s="17" t="s">
        <v>193</v>
      </c>
      <c r="T1477" s="17" t="s">
        <v>478</v>
      </c>
      <c r="U1477" s="17" t="s">
        <v>57</v>
      </c>
      <c r="V1477" s="17" t="s">
        <v>4503</v>
      </c>
      <c r="W1477" s="17" t="s">
        <v>4159</v>
      </c>
      <c r="X1477" s="17" t="s">
        <v>5264</v>
      </c>
      <c r="Y1477" s="17" t="s">
        <v>4230</v>
      </c>
      <c r="Z1477" s="17" t="s">
        <v>75</v>
      </c>
      <c r="AA1477" s="17" t="s">
        <v>76</v>
      </c>
      <c r="AB1477" s="17" t="s">
        <v>55</v>
      </c>
      <c r="AC1477" s="17" t="s">
        <v>36</v>
      </c>
      <c r="AD1477" s="17" t="s">
        <v>56</v>
      </c>
      <c r="AE1477" s="17" t="s">
        <v>4005</v>
      </c>
      <c r="AF1477" s="17"/>
      <c r="AG1477" s="17" t="s">
        <v>131</v>
      </c>
      <c r="AH1477" s="17" t="s">
        <v>195</v>
      </c>
      <c r="AI1477" s="17" t="s">
        <v>498</v>
      </c>
      <c r="AJ1477" s="17" t="s">
        <v>334</v>
      </c>
      <c r="AK1477" s="17" t="s">
        <v>144</v>
      </c>
      <c r="AL1477" s="17" t="s">
        <v>145</v>
      </c>
      <c r="AM1477" s="17" t="s">
        <v>563</v>
      </c>
      <c r="AN1477" s="17" t="s">
        <v>769</v>
      </c>
      <c r="AO1477" s="17" t="s">
        <v>187</v>
      </c>
      <c r="AP1477" s="17" t="s">
        <v>64</v>
      </c>
      <c r="AQ1477" s="17"/>
      <c r="AR1477" s="17"/>
      <c r="AS1477" s="17"/>
    </row>
    <row r="1478" spans="1:45" ht="15" customHeight="1" x14ac:dyDescent="0.15">
      <c r="A1478" s="13">
        <v>1477</v>
      </c>
      <c r="B1478" s="69" t="s">
        <v>3898</v>
      </c>
      <c r="C1478" s="67" t="s">
        <v>35</v>
      </c>
      <c r="D1478" s="67" t="s">
        <v>36</v>
      </c>
      <c r="E1478" s="67" t="s">
        <v>56</v>
      </c>
      <c r="F1478" s="67" t="s">
        <v>36</v>
      </c>
      <c r="G1478" s="67" t="s">
        <v>44</v>
      </c>
      <c r="H1478" s="67" t="s">
        <v>41</v>
      </c>
      <c r="I1478" s="67" t="s">
        <v>37</v>
      </c>
      <c r="J1478" s="67" t="s">
        <v>43</v>
      </c>
      <c r="K1478" s="67" t="s">
        <v>120</v>
      </c>
      <c r="L1478" s="67" t="s">
        <v>43</v>
      </c>
      <c r="M1478" s="67" t="s">
        <v>120</v>
      </c>
      <c r="N1478" s="67" t="s">
        <v>39</v>
      </c>
      <c r="O1478" s="67"/>
      <c r="P1478" s="17" t="s">
        <v>3172</v>
      </c>
      <c r="Q1478" s="17" t="s">
        <v>183</v>
      </c>
      <c r="R1478" s="17" t="s">
        <v>3438</v>
      </c>
      <c r="S1478" s="17" t="s">
        <v>193</v>
      </c>
      <c r="T1478" s="17" t="s">
        <v>478</v>
      </c>
      <c r="U1478" s="17" t="s">
        <v>57</v>
      </c>
      <c r="V1478" s="17" t="s">
        <v>4503</v>
      </c>
      <c r="W1478" s="17" t="s">
        <v>4159</v>
      </c>
      <c r="X1478" s="17"/>
      <c r="Y1478" s="17" t="s">
        <v>4230</v>
      </c>
      <c r="Z1478" s="17" t="s">
        <v>75</v>
      </c>
      <c r="AA1478" s="17" t="s">
        <v>76</v>
      </c>
      <c r="AB1478" s="17" t="s">
        <v>55</v>
      </c>
      <c r="AC1478" s="17" t="s">
        <v>36</v>
      </c>
      <c r="AD1478" s="17" t="s">
        <v>56</v>
      </c>
      <c r="AE1478" s="17" t="s">
        <v>4005</v>
      </c>
      <c r="AF1478" s="17"/>
      <c r="AG1478" s="17" t="s">
        <v>131</v>
      </c>
      <c r="AH1478" s="17" t="s">
        <v>195</v>
      </c>
      <c r="AI1478" s="17" t="s">
        <v>498</v>
      </c>
      <c r="AJ1478" s="17" t="s">
        <v>334</v>
      </c>
      <c r="AK1478" s="17" t="s">
        <v>144</v>
      </c>
      <c r="AL1478" s="17" t="s">
        <v>145</v>
      </c>
      <c r="AM1478" s="17" t="s">
        <v>563</v>
      </c>
      <c r="AN1478" s="17" t="s">
        <v>769</v>
      </c>
      <c r="AO1478" s="17" t="s">
        <v>187</v>
      </c>
      <c r="AP1478" s="17" t="s">
        <v>64</v>
      </c>
      <c r="AQ1478" s="17"/>
      <c r="AR1478" s="17"/>
      <c r="AS1478" s="17"/>
    </row>
    <row r="1479" spans="1:45" ht="15" customHeight="1" x14ac:dyDescent="0.15">
      <c r="A1479" s="13">
        <v>1478</v>
      </c>
      <c r="B1479" s="69" t="s">
        <v>4938</v>
      </c>
      <c r="C1479" s="67" t="s">
        <v>35</v>
      </c>
      <c r="D1479" s="67" t="s">
        <v>36</v>
      </c>
      <c r="E1479" s="67" t="s">
        <v>56</v>
      </c>
      <c r="F1479" s="67" t="s">
        <v>36</v>
      </c>
      <c r="G1479" s="67" t="s">
        <v>88</v>
      </c>
      <c r="H1479" s="67" t="s">
        <v>120</v>
      </c>
      <c r="I1479" s="67" t="s">
        <v>41</v>
      </c>
      <c r="J1479" s="67" t="s">
        <v>67</v>
      </c>
      <c r="K1479" s="67" t="s">
        <v>120</v>
      </c>
      <c r="L1479" s="67" t="s">
        <v>88</v>
      </c>
      <c r="M1479" s="67" t="s">
        <v>38</v>
      </c>
      <c r="N1479" s="67" t="s">
        <v>42</v>
      </c>
      <c r="O1479" s="67">
        <v>0</v>
      </c>
      <c r="P1479" s="67" t="s">
        <v>870</v>
      </c>
      <c r="Q1479" s="67" t="s">
        <v>457</v>
      </c>
      <c r="R1479" s="67" t="s">
        <v>883</v>
      </c>
      <c r="S1479" s="67" t="s">
        <v>460</v>
      </c>
      <c r="T1479" s="67" t="s">
        <v>4872</v>
      </c>
      <c r="U1479" s="67" t="s">
        <v>3026</v>
      </c>
      <c r="V1479" s="67" t="s">
        <v>3022</v>
      </c>
      <c r="W1479" s="67">
        <v>0</v>
      </c>
      <c r="X1479" s="67"/>
      <c r="Y1479" s="67" t="s">
        <v>4269</v>
      </c>
      <c r="Z1479" s="67" t="s">
        <v>249</v>
      </c>
      <c r="AA1479" s="67" t="s">
        <v>76</v>
      </c>
      <c r="AB1479" s="67" t="s">
        <v>126</v>
      </c>
      <c r="AC1479" s="67" t="s">
        <v>56</v>
      </c>
      <c r="AD1479" s="67" t="s">
        <v>56</v>
      </c>
      <c r="AE1479" s="67"/>
      <c r="AF1479" s="67"/>
      <c r="AG1479" s="67" t="s">
        <v>4709</v>
      </c>
      <c r="AH1479" s="67" t="s">
        <v>4355</v>
      </c>
      <c r="AI1479" s="67" t="s">
        <v>363</v>
      </c>
      <c r="AJ1479" s="67" t="s">
        <v>1269</v>
      </c>
      <c r="AK1479" s="67" t="s">
        <v>4639</v>
      </c>
      <c r="AL1479" s="67" t="s">
        <v>410</v>
      </c>
      <c r="AM1479" s="67" t="s">
        <v>77</v>
      </c>
      <c r="AN1479" s="67" t="s">
        <v>266</v>
      </c>
      <c r="AO1479" s="67" t="s">
        <v>2151</v>
      </c>
      <c r="AP1479" s="67"/>
      <c r="AQ1479" s="17">
        <v>0</v>
      </c>
      <c r="AR1479" s="17">
        <v>0</v>
      </c>
      <c r="AS1479" s="17"/>
    </row>
    <row r="1480" spans="1:45" ht="15" customHeight="1" x14ac:dyDescent="0.15">
      <c r="A1480" s="13">
        <v>1479</v>
      </c>
      <c r="B1480" s="69" t="s">
        <v>4845</v>
      </c>
      <c r="C1480" s="67" t="s">
        <v>35</v>
      </c>
      <c r="D1480" s="67" t="s">
        <v>36</v>
      </c>
      <c r="E1480" s="67" t="s">
        <v>36</v>
      </c>
      <c r="F1480" s="67" t="s">
        <v>56</v>
      </c>
      <c r="G1480" s="67" t="s">
        <v>88</v>
      </c>
      <c r="H1480" s="67" t="s">
        <v>120</v>
      </c>
      <c r="I1480" s="67" t="s">
        <v>120</v>
      </c>
      <c r="J1480" s="67" t="s">
        <v>88</v>
      </c>
      <c r="K1480" s="67" t="s">
        <v>136</v>
      </c>
      <c r="L1480" s="67" t="s">
        <v>136</v>
      </c>
      <c r="M1480" s="67" t="s">
        <v>41</v>
      </c>
      <c r="N1480" s="67" t="s">
        <v>41</v>
      </c>
      <c r="O1480" s="67">
        <v>0</v>
      </c>
      <c r="P1480" s="17" t="s">
        <v>457</v>
      </c>
      <c r="Q1480" s="17" t="s">
        <v>460</v>
      </c>
      <c r="R1480" s="17" t="s">
        <v>131</v>
      </c>
      <c r="S1480" s="17" t="s">
        <v>4709</v>
      </c>
      <c r="T1480" s="17" t="s">
        <v>4355</v>
      </c>
      <c r="U1480" s="17" t="s">
        <v>363</v>
      </c>
      <c r="V1480" s="17" t="s">
        <v>1269</v>
      </c>
      <c r="W1480" s="17">
        <v>0</v>
      </c>
      <c r="X1480" s="17" t="s">
        <v>4846</v>
      </c>
      <c r="Y1480" s="17" t="s">
        <v>4847</v>
      </c>
      <c r="Z1480" s="17" t="s">
        <v>249</v>
      </c>
      <c r="AA1480" s="17" t="s">
        <v>76</v>
      </c>
      <c r="AB1480" s="17" t="s">
        <v>143</v>
      </c>
      <c r="AC1480" s="17" t="s">
        <v>36</v>
      </c>
      <c r="AD1480" s="17" t="s">
        <v>56</v>
      </c>
      <c r="AE1480" s="17"/>
      <c r="AF1480" s="17"/>
      <c r="AG1480" s="17" t="s">
        <v>4848</v>
      </c>
      <c r="AH1480" s="17" t="s">
        <v>3104</v>
      </c>
      <c r="AI1480" s="17" t="s">
        <v>363</v>
      </c>
      <c r="AJ1480" s="17" t="s">
        <v>924</v>
      </c>
      <c r="AK1480" s="17" t="s">
        <v>279</v>
      </c>
      <c r="AL1480" s="17" t="s">
        <v>3885</v>
      </c>
      <c r="AM1480" s="17" t="s">
        <v>4849</v>
      </c>
      <c r="AN1480" s="17" t="s">
        <v>352</v>
      </c>
      <c r="AO1480" s="17" t="s">
        <v>2151</v>
      </c>
      <c r="AP1480" s="17" t="s">
        <v>872</v>
      </c>
      <c r="AQ1480" s="17"/>
      <c r="AR1480" s="17"/>
      <c r="AS1480" s="17"/>
    </row>
    <row r="1481" spans="1:45" ht="15" customHeight="1" x14ac:dyDescent="0.15">
      <c r="A1481" s="13">
        <v>1480</v>
      </c>
      <c r="B1481" s="69" t="s">
        <v>1236</v>
      </c>
      <c r="C1481" s="67" t="s">
        <v>35</v>
      </c>
      <c r="D1481" s="67" t="s">
        <v>36</v>
      </c>
      <c r="E1481" s="67" t="s">
        <v>36</v>
      </c>
      <c r="F1481" s="67" t="s">
        <v>66</v>
      </c>
      <c r="G1481" s="67" t="s">
        <v>37</v>
      </c>
      <c r="H1481" s="67" t="s">
        <v>136</v>
      </c>
      <c r="I1481" s="67" t="s">
        <v>40</v>
      </c>
      <c r="J1481" s="67" t="s">
        <v>87</v>
      </c>
      <c r="K1481" s="67" t="s">
        <v>44</v>
      </c>
      <c r="L1481" s="67" t="s">
        <v>43</v>
      </c>
      <c r="M1481" s="67" t="s">
        <v>68</v>
      </c>
      <c r="N1481" s="67" t="s">
        <v>39</v>
      </c>
      <c r="O1481" s="67" t="s">
        <v>45</v>
      </c>
      <c r="P1481" s="17" t="s">
        <v>653</v>
      </c>
      <c r="Q1481" s="17" t="s">
        <v>49</v>
      </c>
      <c r="R1481" s="17" t="s">
        <v>810</v>
      </c>
      <c r="S1481" s="17" t="s">
        <v>57</v>
      </c>
      <c r="T1481" s="17" t="s">
        <v>4750</v>
      </c>
      <c r="U1481" s="17" t="s">
        <v>3269</v>
      </c>
      <c r="V1481" s="17" t="s">
        <v>875</v>
      </c>
      <c r="W1481" s="17"/>
      <c r="X1481" s="17"/>
      <c r="Y1481" s="17" t="s">
        <v>4254</v>
      </c>
      <c r="Z1481" s="17" t="s">
        <v>75</v>
      </c>
      <c r="AA1481" s="17" t="s">
        <v>76</v>
      </c>
      <c r="AB1481" s="17" t="s">
        <v>126</v>
      </c>
      <c r="AC1481" s="17" t="s">
        <v>56</v>
      </c>
      <c r="AD1481" s="17" t="s">
        <v>36</v>
      </c>
      <c r="AE1481" s="17" t="s">
        <v>4010</v>
      </c>
      <c r="AF1481" s="17"/>
      <c r="AG1481" s="17" t="s">
        <v>144</v>
      </c>
      <c r="AH1481" s="17" t="s">
        <v>189</v>
      </c>
      <c r="AI1481" s="17" t="s">
        <v>330</v>
      </c>
      <c r="AJ1481" s="17" t="s">
        <v>1237</v>
      </c>
      <c r="AK1481" s="17" t="s">
        <v>79</v>
      </c>
      <c r="AL1481" s="17" t="s">
        <v>80</v>
      </c>
      <c r="AM1481" s="17" t="s">
        <v>97</v>
      </c>
      <c r="AN1481" s="17" t="s">
        <v>282</v>
      </c>
      <c r="AO1481" s="17" t="s">
        <v>64</v>
      </c>
      <c r="AP1481" s="17" t="s">
        <v>161</v>
      </c>
      <c r="AQ1481" s="17"/>
      <c r="AR1481" s="17"/>
      <c r="AS1481" s="17"/>
    </row>
    <row r="1482" spans="1:45" ht="15" customHeight="1" x14ac:dyDescent="0.15">
      <c r="A1482" s="13">
        <v>1481</v>
      </c>
      <c r="B1482" s="69" t="s">
        <v>1238</v>
      </c>
      <c r="C1482" s="67" t="s">
        <v>35</v>
      </c>
      <c r="D1482" s="67" t="s">
        <v>36</v>
      </c>
      <c r="E1482" s="67" t="s">
        <v>36</v>
      </c>
      <c r="F1482" s="67" t="s">
        <v>66</v>
      </c>
      <c r="G1482" s="67" t="s">
        <v>37</v>
      </c>
      <c r="H1482" s="67" t="s">
        <v>136</v>
      </c>
      <c r="I1482" s="67" t="s">
        <v>40</v>
      </c>
      <c r="J1482" s="67" t="s">
        <v>87</v>
      </c>
      <c r="K1482" s="67" t="s">
        <v>44</v>
      </c>
      <c r="L1482" s="67" t="s">
        <v>43</v>
      </c>
      <c r="M1482" s="67" t="s">
        <v>68</v>
      </c>
      <c r="N1482" s="67" t="s">
        <v>39</v>
      </c>
      <c r="O1482" s="67" t="s">
        <v>45</v>
      </c>
      <c r="P1482" s="17" t="s">
        <v>653</v>
      </c>
      <c r="Q1482" s="17" t="s">
        <v>49</v>
      </c>
      <c r="R1482" s="17" t="s">
        <v>810</v>
      </c>
      <c r="S1482" s="17" t="s">
        <v>57</v>
      </c>
      <c r="T1482" s="17" t="s">
        <v>4750</v>
      </c>
      <c r="U1482" s="17" t="s">
        <v>3269</v>
      </c>
      <c r="V1482" s="17" t="s">
        <v>875</v>
      </c>
      <c r="W1482" s="17" t="s">
        <v>4157</v>
      </c>
      <c r="X1482" s="17" t="s">
        <v>3737</v>
      </c>
      <c r="Y1482" s="17" t="s">
        <v>4254</v>
      </c>
      <c r="Z1482" s="17" t="s">
        <v>75</v>
      </c>
      <c r="AA1482" s="17" t="s">
        <v>76</v>
      </c>
      <c r="AB1482" s="17" t="s">
        <v>126</v>
      </c>
      <c r="AC1482" s="17" t="s">
        <v>56</v>
      </c>
      <c r="AD1482" s="17" t="s">
        <v>36</v>
      </c>
      <c r="AE1482" s="17"/>
      <c r="AF1482" s="17"/>
      <c r="AG1482" s="17" t="s">
        <v>144</v>
      </c>
      <c r="AH1482" s="17" t="s">
        <v>189</v>
      </c>
      <c r="AI1482" s="17" t="s">
        <v>330</v>
      </c>
      <c r="AJ1482" s="17" t="s">
        <v>1237</v>
      </c>
      <c r="AK1482" s="17" t="s">
        <v>79</v>
      </c>
      <c r="AL1482" s="17" t="s">
        <v>80</v>
      </c>
      <c r="AM1482" s="17" t="s">
        <v>97</v>
      </c>
      <c r="AN1482" s="17" t="s">
        <v>282</v>
      </c>
      <c r="AO1482" s="17" t="s">
        <v>64</v>
      </c>
      <c r="AP1482" s="17" t="s">
        <v>161</v>
      </c>
      <c r="AQ1482" s="17"/>
      <c r="AR1482" s="17"/>
      <c r="AS1482" s="17"/>
    </row>
    <row r="1483" spans="1:45" ht="15" customHeight="1" x14ac:dyDescent="0.15">
      <c r="A1483" s="13">
        <v>1482</v>
      </c>
      <c r="B1483" s="69" t="s">
        <v>3859</v>
      </c>
      <c r="C1483" s="67" t="s">
        <v>35</v>
      </c>
      <c r="D1483" s="67" t="s">
        <v>36</v>
      </c>
      <c r="E1483" s="67" t="s">
        <v>36</v>
      </c>
      <c r="F1483" s="67" t="s">
        <v>66</v>
      </c>
      <c r="G1483" s="67" t="s">
        <v>37</v>
      </c>
      <c r="H1483" s="67" t="s">
        <v>136</v>
      </c>
      <c r="I1483" s="67" t="s">
        <v>40</v>
      </c>
      <c r="J1483" s="67" t="s">
        <v>87</v>
      </c>
      <c r="K1483" s="67" t="s">
        <v>44</v>
      </c>
      <c r="L1483" s="67" t="s">
        <v>43</v>
      </c>
      <c r="M1483" s="67" t="s">
        <v>68</v>
      </c>
      <c r="N1483" s="67" t="s">
        <v>39</v>
      </c>
      <c r="O1483" s="67" t="s">
        <v>45</v>
      </c>
      <c r="P1483" s="17" t="s">
        <v>653</v>
      </c>
      <c r="Q1483" s="17" t="s">
        <v>49</v>
      </c>
      <c r="R1483" s="17" t="s">
        <v>810</v>
      </c>
      <c r="S1483" s="17" t="s">
        <v>57</v>
      </c>
      <c r="T1483" s="17" t="s">
        <v>4750</v>
      </c>
      <c r="U1483" s="17" t="s">
        <v>3269</v>
      </c>
      <c r="V1483" s="17" t="s">
        <v>875</v>
      </c>
      <c r="W1483" s="17" t="s">
        <v>4175</v>
      </c>
      <c r="X1483" s="17" t="s">
        <v>3860</v>
      </c>
      <c r="Y1483" s="17" t="s">
        <v>4254</v>
      </c>
      <c r="Z1483" s="17" t="s">
        <v>75</v>
      </c>
      <c r="AA1483" s="17" t="s">
        <v>76</v>
      </c>
      <c r="AB1483" s="17" t="s">
        <v>126</v>
      </c>
      <c r="AC1483" s="17" t="s">
        <v>56</v>
      </c>
      <c r="AD1483" s="17" t="s">
        <v>36</v>
      </c>
      <c r="AE1483" s="17" t="s">
        <v>4106</v>
      </c>
      <c r="AF1483" s="17"/>
      <c r="AG1483" s="17" t="s">
        <v>144</v>
      </c>
      <c r="AH1483" s="17" t="s">
        <v>189</v>
      </c>
      <c r="AI1483" s="17" t="s">
        <v>330</v>
      </c>
      <c r="AJ1483" s="17" t="s">
        <v>1237</v>
      </c>
      <c r="AK1483" s="17" t="s">
        <v>79</v>
      </c>
      <c r="AL1483" s="17" t="s">
        <v>80</v>
      </c>
      <c r="AM1483" s="17" t="s">
        <v>97</v>
      </c>
      <c r="AN1483" s="17" t="s">
        <v>282</v>
      </c>
      <c r="AO1483" s="17" t="s">
        <v>64</v>
      </c>
      <c r="AP1483" s="17" t="s">
        <v>161</v>
      </c>
      <c r="AQ1483" s="17"/>
      <c r="AR1483" s="17"/>
      <c r="AS1483" s="17"/>
    </row>
    <row r="1484" spans="1:45" ht="15" customHeight="1" x14ac:dyDescent="0.15">
      <c r="A1484" s="13">
        <v>1483</v>
      </c>
      <c r="B1484" s="69" t="s">
        <v>4695</v>
      </c>
      <c r="C1484" s="67" t="s">
        <v>35</v>
      </c>
      <c r="D1484" s="67" t="s">
        <v>36</v>
      </c>
      <c r="E1484" s="67" t="s">
        <v>36</v>
      </c>
      <c r="F1484" s="67" t="s">
        <v>66</v>
      </c>
      <c r="G1484" s="67" t="s">
        <v>37</v>
      </c>
      <c r="H1484" s="67" t="s">
        <v>136</v>
      </c>
      <c r="I1484" s="67" t="s">
        <v>40</v>
      </c>
      <c r="J1484" s="67" t="s">
        <v>87</v>
      </c>
      <c r="K1484" s="67" t="s">
        <v>44</v>
      </c>
      <c r="L1484" s="67" t="s">
        <v>43</v>
      </c>
      <c r="M1484" s="67" t="s">
        <v>68</v>
      </c>
      <c r="N1484" s="67" t="s">
        <v>39</v>
      </c>
      <c r="O1484" s="67" t="s">
        <v>45</v>
      </c>
      <c r="P1484" s="17" t="s">
        <v>653</v>
      </c>
      <c r="Q1484" s="17" t="s">
        <v>49</v>
      </c>
      <c r="R1484" s="17" t="s">
        <v>810</v>
      </c>
      <c r="S1484" s="17" t="s">
        <v>57</v>
      </c>
      <c r="T1484" s="17" t="s">
        <v>4750</v>
      </c>
      <c r="U1484" s="17" t="s">
        <v>3269</v>
      </c>
      <c r="V1484" s="17" t="s">
        <v>875</v>
      </c>
      <c r="W1484" s="17"/>
      <c r="X1484" s="17" t="s">
        <v>4696</v>
      </c>
      <c r="Y1484" s="17" t="s">
        <v>4254</v>
      </c>
      <c r="Z1484" s="17" t="s">
        <v>75</v>
      </c>
      <c r="AA1484" s="17" t="s">
        <v>76</v>
      </c>
      <c r="AB1484" s="17" t="s">
        <v>126</v>
      </c>
      <c r="AC1484" s="17" t="s">
        <v>56</v>
      </c>
      <c r="AD1484" s="17" t="s">
        <v>36</v>
      </c>
      <c r="AE1484" s="17" t="s">
        <v>4697</v>
      </c>
      <c r="AF1484" s="17"/>
      <c r="AG1484" s="17" t="s">
        <v>144</v>
      </c>
      <c r="AH1484" s="17" t="s">
        <v>189</v>
      </c>
      <c r="AI1484" s="17" t="s">
        <v>330</v>
      </c>
      <c r="AJ1484" s="17" t="s">
        <v>1237</v>
      </c>
      <c r="AK1484" s="17" t="s">
        <v>79</v>
      </c>
      <c r="AL1484" s="17" t="s">
        <v>80</v>
      </c>
      <c r="AM1484" s="17" t="s">
        <v>97</v>
      </c>
      <c r="AN1484" s="17" t="s">
        <v>282</v>
      </c>
      <c r="AO1484" s="17" t="s">
        <v>64</v>
      </c>
      <c r="AP1484" s="17" t="s">
        <v>161</v>
      </c>
      <c r="AQ1484" s="17"/>
      <c r="AR1484" s="17"/>
      <c r="AS1484" s="17"/>
    </row>
    <row r="1485" spans="1:45" ht="15" customHeight="1" x14ac:dyDescent="0.15">
      <c r="A1485" s="13">
        <v>1484</v>
      </c>
      <c r="B1485" s="69" t="s">
        <v>3221</v>
      </c>
      <c r="C1485" s="67" t="s">
        <v>35</v>
      </c>
      <c r="D1485" s="67" t="s">
        <v>36</v>
      </c>
      <c r="E1485" s="67" t="s">
        <v>36</v>
      </c>
      <c r="F1485" s="67" t="s">
        <v>66</v>
      </c>
      <c r="G1485" s="67" t="s">
        <v>41</v>
      </c>
      <c r="H1485" s="67" t="s">
        <v>38</v>
      </c>
      <c r="I1485" s="67" t="s">
        <v>42</v>
      </c>
      <c r="J1485" s="67" t="s">
        <v>67</v>
      </c>
      <c r="K1485" s="67" t="s">
        <v>67</v>
      </c>
      <c r="L1485" s="67" t="s">
        <v>44</v>
      </c>
      <c r="M1485" s="67" t="s">
        <v>37</v>
      </c>
      <c r="N1485" s="67" t="s">
        <v>44</v>
      </c>
      <c r="O1485" s="67"/>
      <c r="P1485" s="17" t="s">
        <v>666</v>
      </c>
      <c r="Q1485" s="17" t="s">
        <v>667</v>
      </c>
      <c r="R1485" s="17" t="s">
        <v>668</v>
      </c>
      <c r="S1485" s="17" t="s">
        <v>669</v>
      </c>
      <c r="T1485" s="17" t="s">
        <v>670</v>
      </c>
      <c r="U1485" s="17" t="s">
        <v>266</v>
      </c>
      <c r="V1485" s="17" t="s">
        <v>3151</v>
      </c>
      <c r="W1485" s="17"/>
      <c r="X1485" s="17"/>
      <c r="Y1485" s="17" t="s">
        <v>4233</v>
      </c>
      <c r="Z1485" s="17" t="s">
        <v>53</v>
      </c>
      <c r="AA1485" s="17" t="s">
        <v>76</v>
      </c>
      <c r="AB1485" s="17" t="s">
        <v>3962</v>
      </c>
      <c r="AC1485" s="17" t="s">
        <v>56</v>
      </c>
      <c r="AD1485" s="17" t="s">
        <v>56</v>
      </c>
      <c r="AE1485" s="17" t="s">
        <v>4107</v>
      </c>
      <c r="AF1485" s="17"/>
      <c r="AG1485" s="17" t="s">
        <v>562</v>
      </c>
      <c r="AH1485" s="17" t="s">
        <v>77</v>
      </c>
      <c r="AI1485" s="17" t="s">
        <v>4519</v>
      </c>
      <c r="AJ1485" s="17" t="s">
        <v>671</v>
      </c>
      <c r="AK1485" s="17" t="s">
        <v>270</v>
      </c>
      <c r="AL1485" s="17" t="s">
        <v>408</v>
      </c>
      <c r="AM1485" s="17" t="s">
        <v>3022</v>
      </c>
      <c r="AN1485" s="17" t="s">
        <v>672</v>
      </c>
      <c r="AO1485" s="17" t="s">
        <v>209</v>
      </c>
      <c r="AP1485" s="17" t="s">
        <v>418</v>
      </c>
      <c r="AQ1485" s="17"/>
      <c r="AR1485" s="17"/>
      <c r="AS1485" s="17"/>
    </row>
    <row r="1486" spans="1:45" ht="15" customHeight="1" x14ac:dyDescent="0.15">
      <c r="A1486" s="13">
        <v>1485</v>
      </c>
      <c r="B1486" s="69" t="s">
        <v>1239</v>
      </c>
      <c r="C1486" s="67" t="s">
        <v>35</v>
      </c>
      <c r="D1486" s="67" t="s">
        <v>36</v>
      </c>
      <c r="E1486" s="67" t="s">
        <v>56</v>
      </c>
      <c r="F1486" s="67" t="s">
        <v>66</v>
      </c>
      <c r="G1486" s="67" t="s">
        <v>37</v>
      </c>
      <c r="H1486" s="67" t="s">
        <v>136</v>
      </c>
      <c r="I1486" s="67" t="s">
        <v>40</v>
      </c>
      <c r="J1486" s="67" t="s">
        <v>87</v>
      </c>
      <c r="K1486" s="67" t="s">
        <v>44</v>
      </c>
      <c r="L1486" s="67" t="s">
        <v>43</v>
      </c>
      <c r="M1486" s="67" t="s">
        <v>68</v>
      </c>
      <c r="N1486" s="67" t="s">
        <v>39</v>
      </c>
      <c r="O1486" s="67" t="s">
        <v>45</v>
      </c>
      <c r="P1486" s="17" t="s">
        <v>653</v>
      </c>
      <c r="Q1486" s="17" t="s">
        <v>49</v>
      </c>
      <c r="R1486" s="17" t="s">
        <v>810</v>
      </c>
      <c r="S1486" s="17" t="s">
        <v>57</v>
      </c>
      <c r="T1486" s="17" t="s">
        <v>4750</v>
      </c>
      <c r="U1486" s="17" t="s">
        <v>3269</v>
      </c>
      <c r="V1486" s="17" t="s">
        <v>875</v>
      </c>
      <c r="W1486" s="17" t="s">
        <v>4166</v>
      </c>
      <c r="X1486" s="17"/>
      <c r="Y1486" s="17" t="s">
        <v>4254</v>
      </c>
      <c r="Z1486" s="17" t="s">
        <v>75</v>
      </c>
      <c r="AA1486" s="17" t="s">
        <v>76</v>
      </c>
      <c r="AB1486" s="17" t="s">
        <v>126</v>
      </c>
      <c r="AC1486" s="17" t="s">
        <v>56</v>
      </c>
      <c r="AD1486" s="17" t="s">
        <v>36</v>
      </c>
      <c r="AE1486" s="17"/>
      <c r="AF1486" s="17"/>
      <c r="AG1486" s="17" t="s">
        <v>144</v>
      </c>
      <c r="AH1486" s="17" t="s">
        <v>189</v>
      </c>
      <c r="AI1486" s="17" t="s">
        <v>330</v>
      </c>
      <c r="AJ1486" s="17" t="s">
        <v>1237</v>
      </c>
      <c r="AK1486" s="17" t="s">
        <v>79</v>
      </c>
      <c r="AL1486" s="17" t="s">
        <v>80</v>
      </c>
      <c r="AM1486" s="17" t="s">
        <v>97</v>
      </c>
      <c r="AN1486" s="17" t="s">
        <v>282</v>
      </c>
      <c r="AO1486" s="17" t="s">
        <v>64</v>
      </c>
      <c r="AP1486" s="17" t="s">
        <v>161</v>
      </c>
      <c r="AQ1486" s="17"/>
      <c r="AR1486" s="17"/>
    </row>
    <row r="1487" spans="1:45" ht="15" customHeight="1" x14ac:dyDescent="0.15">
      <c r="A1487" s="13">
        <v>1486</v>
      </c>
      <c r="B1487" s="69" t="s">
        <v>3222</v>
      </c>
      <c r="C1487" s="67" t="s">
        <v>35</v>
      </c>
      <c r="D1487" s="67" t="s">
        <v>36</v>
      </c>
      <c r="E1487" s="67" t="s">
        <v>36</v>
      </c>
      <c r="F1487" s="67" t="s">
        <v>36</v>
      </c>
      <c r="G1487" s="67" t="s">
        <v>37</v>
      </c>
      <c r="H1487" s="67" t="s">
        <v>38</v>
      </c>
      <c r="I1487" s="67" t="s">
        <v>39</v>
      </c>
      <c r="J1487" s="67" t="s">
        <v>40</v>
      </c>
      <c r="K1487" s="67" t="s">
        <v>41</v>
      </c>
      <c r="L1487" s="67" t="s">
        <v>42</v>
      </c>
      <c r="M1487" s="67" t="s">
        <v>43</v>
      </c>
      <c r="N1487" s="67" t="s">
        <v>44</v>
      </c>
      <c r="O1487" s="67" t="s">
        <v>45</v>
      </c>
      <c r="P1487" s="17" t="s">
        <v>46</v>
      </c>
      <c r="Q1487" s="17" t="s">
        <v>47</v>
      </c>
      <c r="R1487" s="17" t="s">
        <v>3344</v>
      </c>
      <c r="S1487" s="17" t="s">
        <v>49</v>
      </c>
      <c r="T1487" s="17" t="s">
        <v>50</v>
      </c>
      <c r="U1487" s="17" t="s">
        <v>51</v>
      </c>
      <c r="V1487" s="17" t="s">
        <v>52</v>
      </c>
      <c r="W1487" s="17"/>
      <c r="X1487" s="17" t="s">
        <v>3738</v>
      </c>
      <c r="Y1487" s="17" t="s">
        <v>4232</v>
      </c>
      <c r="Z1487" s="17" t="s">
        <v>53</v>
      </c>
      <c r="AA1487" s="17" t="s">
        <v>54</v>
      </c>
      <c r="AB1487" s="17" t="s">
        <v>55</v>
      </c>
      <c r="AC1487" s="17" t="s">
        <v>56</v>
      </c>
      <c r="AD1487" s="17" t="s">
        <v>56</v>
      </c>
      <c r="AE1487" s="17" t="s">
        <v>4108</v>
      </c>
      <c r="AF1487" s="17"/>
      <c r="AG1487" s="17" t="s">
        <v>57</v>
      </c>
      <c r="AH1487" s="17" t="s">
        <v>4639</v>
      </c>
      <c r="AI1487" s="17" t="s">
        <v>4519</v>
      </c>
      <c r="AJ1487" s="17" t="s">
        <v>60</v>
      </c>
      <c r="AK1487" s="17" t="s">
        <v>61</v>
      </c>
      <c r="AL1487" s="17" t="s">
        <v>62</v>
      </c>
      <c r="AM1487" s="17" t="s">
        <v>3269</v>
      </c>
      <c r="AN1487" s="17" t="s">
        <v>63</v>
      </c>
      <c r="AO1487" s="17" t="s">
        <v>64</v>
      </c>
      <c r="AP1487" s="17" t="s">
        <v>766</v>
      </c>
      <c r="AQ1487" s="17"/>
      <c r="AR1487" s="17"/>
      <c r="AS1487" s="17"/>
    </row>
    <row r="1488" spans="1:45" ht="15" customHeight="1" x14ac:dyDescent="0.15">
      <c r="A1488" s="13">
        <v>1487</v>
      </c>
      <c r="B1488" s="69" t="s">
        <v>5020</v>
      </c>
      <c r="C1488" s="8" t="s">
        <v>35</v>
      </c>
      <c r="D1488" s="67" t="s">
        <v>36</v>
      </c>
      <c r="E1488" s="67" t="s">
        <v>36</v>
      </c>
      <c r="F1488" s="67" t="s">
        <v>36</v>
      </c>
      <c r="G1488" s="67" t="s">
        <v>41</v>
      </c>
      <c r="H1488" s="67" t="s">
        <v>88</v>
      </c>
      <c r="I1488" s="67" t="s">
        <v>88</v>
      </c>
      <c r="J1488" s="67" t="s">
        <v>88</v>
      </c>
      <c r="K1488" s="67" t="s">
        <v>43</v>
      </c>
      <c r="L1488" s="67" t="s">
        <v>88</v>
      </c>
      <c r="M1488" s="67" t="s">
        <v>41</v>
      </c>
      <c r="N1488" s="67" t="s">
        <v>43</v>
      </c>
      <c r="O1488" s="67">
        <v>0</v>
      </c>
      <c r="P1488" s="17" t="s">
        <v>196</v>
      </c>
      <c r="Q1488" s="17" t="s">
        <v>429</v>
      </c>
      <c r="R1488" s="17" t="s">
        <v>430</v>
      </c>
      <c r="S1488" s="17" t="s">
        <v>835</v>
      </c>
      <c r="T1488" s="17" t="s">
        <v>836</v>
      </c>
      <c r="U1488" s="17" t="s">
        <v>4156</v>
      </c>
      <c r="V1488" s="17" t="s">
        <v>737</v>
      </c>
      <c r="W1488" s="17">
        <v>0</v>
      </c>
      <c r="X1488" s="17" t="s">
        <v>5037</v>
      </c>
      <c r="Y1488" s="17" t="s">
        <v>4245</v>
      </c>
      <c r="Z1488" s="17" t="s">
        <v>75</v>
      </c>
      <c r="AA1488" s="17" t="s">
        <v>76</v>
      </c>
      <c r="AB1488" s="17" t="s">
        <v>55</v>
      </c>
      <c r="AC1488" s="17" t="s">
        <v>36</v>
      </c>
      <c r="AD1488" s="17" t="s">
        <v>56</v>
      </c>
      <c r="AE1488" s="17"/>
      <c r="AF1488" s="17"/>
      <c r="AG1488" s="17" t="s">
        <v>3918</v>
      </c>
      <c r="AH1488" s="17" t="s">
        <v>3257</v>
      </c>
      <c r="AI1488" s="17" t="s">
        <v>3214</v>
      </c>
      <c r="AJ1488" s="17" t="s">
        <v>5038</v>
      </c>
      <c r="AK1488" s="17" t="s">
        <v>3382</v>
      </c>
      <c r="AL1488" s="17" t="s">
        <v>5039</v>
      </c>
      <c r="AM1488" s="17" t="s">
        <v>5040</v>
      </c>
      <c r="AN1488" s="17" t="s">
        <v>736</v>
      </c>
      <c r="AO1488" s="17" t="s">
        <v>1721</v>
      </c>
      <c r="AP1488" s="17">
        <v>0</v>
      </c>
      <c r="AQ1488" s="17"/>
      <c r="AR1488" s="17"/>
      <c r="AS1488" s="17"/>
    </row>
    <row r="1489" spans="1:45" ht="15" customHeight="1" x14ac:dyDescent="0.15">
      <c r="A1489" s="13">
        <v>1488</v>
      </c>
      <c r="B1489" s="69" t="s">
        <v>3273</v>
      </c>
      <c r="C1489" s="67" t="s">
        <v>35</v>
      </c>
      <c r="D1489" s="67" t="s">
        <v>56</v>
      </c>
      <c r="E1489" s="67" t="s">
        <v>56</v>
      </c>
      <c r="F1489" s="67" t="s">
        <v>56</v>
      </c>
      <c r="G1489" s="67" t="s">
        <v>40</v>
      </c>
      <c r="H1489" s="67" t="s">
        <v>68</v>
      </c>
      <c r="I1489" s="67" t="s">
        <v>44</v>
      </c>
      <c r="J1489" s="67" t="s">
        <v>120</v>
      </c>
      <c r="K1489" s="67" t="s">
        <v>67</v>
      </c>
      <c r="L1489" s="67" t="s">
        <v>43</v>
      </c>
      <c r="M1489" s="67" t="s">
        <v>41</v>
      </c>
      <c r="N1489" s="67" t="s">
        <v>136</v>
      </c>
      <c r="O1489" s="67" t="s">
        <v>45</v>
      </c>
      <c r="P1489" s="17" t="s">
        <v>570</v>
      </c>
      <c r="Q1489" s="17" t="s">
        <v>79</v>
      </c>
      <c r="R1489" s="17" t="s">
        <v>4641</v>
      </c>
      <c r="S1489" s="17" t="s">
        <v>115</v>
      </c>
      <c r="T1489" s="17" t="s">
        <v>80</v>
      </c>
      <c r="U1489" s="17" t="s">
        <v>287</v>
      </c>
      <c r="V1489" s="17" t="s">
        <v>781</v>
      </c>
      <c r="W1489" s="17"/>
      <c r="X1489" s="17"/>
      <c r="Y1489" s="17" t="s">
        <v>4291</v>
      </c>
      <c r="Z1489" s="17" t="s">
        <v>75</v>
      </c>
      <c r="AA1489" s="17" t="s">
        <v>76</v>
      </c>
      <c r="AB1489" s="17" t="s">
        <v>3962</v>
      </c>
      <c r="AC1489" s="17" t="s">
        <v>36</v>
      </c>
      <c r="AD1489" s="17" t="s">
        <v>36</v>
      </c>
      <c r="AE1489" s="17"/>
      <c r="AF1489" s="17"/>
      <c r="AG1489" s="17" t="s">
        <v>131</v>
      </c>
      <c r="AH1489" s="17" t="s">
        <v>95</v>
      </c>
      <c r="AI1489" s="17" t="s">
        <v>171</v>
      </c>
      <c r="AJ1489" s="17" t="s">
        <v>197</v>
      </c>
      <c r="AK1489" s="17" t="s">
        <v>193</v>
      </c>
      <c r="AL1489" s="17" t="s">
        <v>196</v>
      </c>
      <c r="AM1489" s="17" t="s">
        <v>131</v>
      </c>
      <c r="AN1489" s="17" t="s">
        <v>275</v>
      </c>
      <c r="AO1489" s="17" t="s">
        <v>161</v>
      </c>
      <c r="AP1489" s="17" t="s">
        <v>295</v>
      </c>
      <c r="AQ1489" s="17"/>
      <c r="AR1489" s="17"/>
      <c r="AS1489" s="17"/>
    </row>
    <row r="1490" spans="1:45" ht="15" customHeight="1" x14ac:dyDescent="0.15">
      <c r="A1490" s="13">
        <v>1489</v>
      </c>
      <c r="B1490" s="69" t="s">
        <v>3089</v>
      </c>
      <c r="C1490" s="67" t="s">
        <v>35</v>
      </c>
      <c r="D1490" s="67" t="s">
        <v>36</v>
      </c>
      <c r="E1490" s="67" t="s">
        <v>36</v>
      </c>
      <c r="F1490" s="67" t="s">
        <v>36</v>
      </c>
      <c r="G1490" s="67" t="s">
        <v>40</v>
      </c>
      <c r="H1490" s="67" t="s">
        <v>42</v>
      </c>
      <c r="I1490" s="67" t="s">
        <v>44</v>
      </c>
      <c r="J1490" s="67" t="s">
        <v>120</v>
      </c>
      <c r="K1490" s="67" t="s">
        <v>67</v>
      </c>
      <c r="L1490" s="67" t="s">
        <v>120</v>
      </c>
      <c r="M1490" s="67" t="s">
        <v>41</v>
      </c>
      <c r="N1490" s="67" t="s">
        <v>40</v>
      </c>
      <c r="O1490" s="67"/>
      <c r="P1490" s="17" t="s">
        <v>3269</v>
      </c>
      <c r="Q1490" s="17" t="s">
        <v>79</v>
      </c>
      <c r="R1490" s="17" t="s">
        <v>3172</v>
      </c>
      <c r="S1490" s="17" t="s">
        <v>115</v>
      </c>
      <c r="T1490" s="17" t="s">
        <v>116</v>
      </c>
      <c r="U1490" s="17" t="s">
        <v>183</v>
      </c>
      <c r="V1490" s="17" t="s">
        <v>2552</v>
      </c>
      <c r="W1490" s="17" t="s">
        <v>4164</v>
      </c>
      <c r="X1490" s="17" t="s">
        <v>3739</v>
      </c>
      <c r="Y1490" s="17" t="s">
        <v>4246</v>
      </c>
      <c r="Z1490" s="17" t="s">
        <v>53</v>
      </c>
      <c r="AA1490" s="17" t="s">
        <v>76</v>
      </c>
      <c r="AB1490" s="17" t="s">
        <v>3962</v>
      </c>
      <c r="AC1490" s="17" t="s">
        <v>36</v>
      </c>
      <c r="AD1490" s="17" t="s">
        <v>56</v>
      </c>
      <c r="AE1490" s="17" t="s">
        <v>4025</v>
      </c>
      <c r="AF1490" s="17"/>
      <c r="AG1490" s="17" t="s">
        <v>131</v>
      </c>
      <c r="AH1490" s="17" t="s">
        <v>95</v>
      </c>
      <c r="AI1490" s="17" t="s">
        <v>261</v>
      </c>
      <c r="AJ1490" s="17" t="s">
        <v>195</v>
      </c>
      <c r="AK1490" s="17" t="s">
        <v>193</v>
      </c>
      <c r="AL1490" s="17" t="s">
        <v>478</v>
      </c>
      <c r="AM1490" s="17" t="s">
        <v>3114</v>
      </c>
      <c r="AN1490" s="17" t="s">
        <v>79</v>
      </c>
      <c r="AO1490" s="17" t="s">
        <v>161</v>
      </c>
      <c r="AP1490" s="17" t="s">
        <v>187</v>
      </c>
      <c r="AQ1490" s="17"/>
      <c r="AR1490" s="17"/>
      <c r="AS1490" s="17"/>
    </row>
    <row r="1491" spans="1:45" ht="15" customHeight="1" x14ac:dyDescent="0.15">
      <c r="A1491" s="13">
        <v>1490</v>
      </c>
      <c r="B1491" s="69" t="s">
        <v>4109</v>
      </c>
      <c r="C1491" s="67" t="s">
        <v>35</v>
      </c>
      <c r="D1491" s="67" t="s">
        <v>36</v>
      </c>
      <c r="E1491" s="67" t="s">
        <v>36</v>
      </c>
      <c r="F1491" s="67" t="s">
        <v>36</v>
      </c>
      <c r="G1491" s="67" t="s">
        <v>40</v>
      </c>
      <c r="H1491" s="67" t="s">
        <v>42</v>
      </c>
      <c r="I1491" s="67" t="s">
        <v>44</v>
      </c>
      <c r="J1491" s="67" t="s">
        <v>120</v>
      </c>
      <c r="K1491" s="67" t="s">
        <v>67</v>
      </c>
      <c r="L1491" s="67" t="s">
        <v>120</v>
      </c>
      <c r="M1491" s="67" t="s">
        <v>41</v>
      </c>
      <c r="N1491" s="67" t="s">
        <v>40</v>
      </c>
      <c r="O1491" s="67"/>
      <c r="P1491" s="17" t="s">
        <v>3269</v>
      </c>
      <c r="Q1491" s="17" t="s">
        <v>79</v>
      </c>
      <c r="R1491" s="17" t="s">
        <v>3172</v>
      </c>
      <c r="S1491" s="17" t="s">
        <v>115</v>
      </c>
      <c r="T1491" s="17" t="s">
        <v>116</v>
      </c>
      <c r="U1491" s="17" t="s">
        <v>183</v>
      </c>
      <c r="V1491" s="17" t="s">
        <v>2552</v>
      </c>
      <c r="W1491" s="17" t="s">
        <v>4160</v>
      </c>
      <c r="X1491" s="17" t="s">
        <v>4110</v>
      </c>
      <c r="Y1491" s="17" t="s">
        <v>4246</v>
      </c>
      <c r="Z1491" s="17" t="s">
        <v>53</v>
      </c>
      <c r="AA1491" s="17" t="s">
        <v>76</v>
      </c>
      <c r="AB1491" s="17" t="s">
        <v>3962</v>
      </c>
      <c r="AC1491" s="17" t="s">
        <v>36</v>
      </c>
      <c r="AD1491" s="17" t="s">
        <v>56</v>
      </c>
      <c r="AE1491" s="17" t="s">
        <v>4008</v>
      </c>
      <c r="AF1491" s="17"/>
      <c r="AG1491" s="17" t="s">
        <v>131</v>
      </c>
      <c r="AH1491" s="17" t="s">
        <v>95</v>
      </c>
      <c r="AI1491" s="17" t="s">
        <v>261</v>
      </c>
      <c r="AJ1491" s="17" t="s">
        <v>195</v>
      </c>
      <c r="AK1491" s="17" t="s">
        <v>193</v>
      </c>
      <c r="AL1491" s="17" t="s">
        <v>478</v>
      </c>
      <c r="AM1491" s="17" t="s">
        <v>3114</v>
      </c>
      <c r="AN1491" s="17" t="s">
        <v>79</v>
      </c>
      <c r="AO1491" s="17" t="s">
        <v>161</v>
      </c>
      <c r="AP1491" s="17" t="s">
        <v>187</v>
      </c>
      <c r="AQ1491" s="17"/>
      <c r="AR1491" s="17"/>
      <c r="AS1491" s="17"/>
    </row>
    <row r="1492" spans="1:45" ht="15" customHeight="1" x14ac:dyDescent="0.15">
      <c r="A1492" s="13">
        <v>1491</v>
      </c>
      <c r="B1492" s="69" t="s">
        <v>5132</v>
      </c>
      <c r="C1492" s="67" t="s">
        <v>35</v>
      </c>
      <c r="D1492" s="67" t="s">
        <v>36</v>
      </c>
      <c r="E1492" s="67" t="s">
        <v>36</v>
      </c>
      <c r="F1492" s="67" t="s">
        <v>56</v>
      </c>
      <c r="G1492" s="67" t="s">
        <v>40</v>
      </c>
      <c r="H1492" s="67" t="s">
        <v>42</v>
      </c>
      <c r="I1492" s="67" t="s">
        <v>44</v>
      </c>
      <c r="J1492" s="67" t="s">
        <v>120</v>
      </c>
      <c r="K1492" s="67" t="s">
        <v>67</v>
      </c>
      <c r="L1492" s="67" t="s">
        <v>120</v>
      </c>
      <c r="M1492" s="67" t="s">
        <v>41</v>
      </c>
      <c r="N1492" s="67" t="s">
        <v>40</v>
      </c>
      <c r="O1492" s="67"/>
      <c r="P1492" s="17" t="s">
        <v>3269</v>
      </c>
      <c r="Q1492" s="17" t="s">
        <v>79</v>
      </c>
      <c r="R1492" s="17" t="s">
        <v>3172</v>
      </c>
      <c r="S1492" s="17" t="s">
        <v>115</v>
      </c>
      <c r="T1492" s="17" t="s">
        <v>116</v>
      </c>
      <c r="U1492" s="17" t="s">
        <v>183</v>
      </c>
      <c r="V1492" s="17" t="s">
        <v>2552</v>
      </c>
      <c r="W1492" s="17" t="s">
        <v>4160</v>
      </c>
      <c r="X1492" s="17" t="s">
        <v>5133</v>
      </c>
      <c r="Y1492" s="17" t="s">
        <v>4246</v>
      </c>
      <c r="Z1492" s="17" t="s">
        <v>53</v>
      </c>
      <c r="AA1492" s="17" t="s">
        <v>76</v>
      </c>
      <c r="AB1492" s="17" t="s">
        <v>3962</v>
      </c>
      <c r="AC1492" s="17" t="s">
        <v>36</v>
      </c>
      <c r="AD1492" s="17" t="s">
        <v>56</v>
      </c>
      <c r="AE1492" s="17" t="s">
        <v>4008</v>
      </c>
      <c r="AF1492" s="17"/>
      <c r="AG1492" s="17" t="s">
        <v>131</v>
      </c>
      <c r="AH1492" s="17" t="s">
        <v>95</v>
      </c>
      <c r="AI1492" s="17" t="s">
        <v>261</v>
      </c>
      <c r="AJ1492" s="17" t="s">
        <v>195</v>
      </c>
      <c r="AK1492" s="17" t="s">
        <v>193</v>
      </c>
      <c r="AL1492" s="17" t="s">
        <v>478</v>
      </c>
      <c r="AM1492" s="17" t="s">
        <v>3114</v>
      </c>
      <c r="AN1492" s="17" t="s">
        <v>79</v>
      </c>
      <c r="AO1492" s="17" t="s">
        <v>161</v>
      </c>
      <c r="AP1492" s="17" t="s">
        <v>187</v>
      </c>
      <c r="AQ1492" s="17"/>
      <c r="AR1492" s="17"/>
      <c r="AS1492" s="17"/>
    </row>
    <row r="1493" spans="1:45" ht="15" customHeight="1" x14ac:dyDescent="0.15">
      <c r="A1493" s="13">
        <v>1492</v>
      </c>
      <c r="B1493" s="69" t="s">
        <v>2965</v>
      </c>
      <c r="C1493" s="67" t="s">
        <v>35</v>
      </c>
      <c r="D1493" s="67" t="s">
        <v>36</v>
      </c>
      <c r="E1493" s="67" t="s">
        <v>56</v>
      </c>
      <c r="F1493" s="67" t="s">
        <v>36</v>
      </c>
      <c r="G1493" s="67" t="s">
        <v>41</v>
      </c>
      <c r="H1493" s="67" t="s">
        <v>42</v>
      </c>
      <c r="I1493" s="67" t="s">
        <v>37</v>
      </c>
      <c r="J1493" s="67" t="s">
        <v>41</v>
      </c>
      <c r="K1493" s="67" t="s">
        <v>120</v>
      </c>
      <c r="L1493" s="67" t="s">
        <v>41</v>
      </c>
      <c r="M1493" s="67" t="s">
        <v>88</v>
      </c>
      <c r="N1493" s="67" t="s">
        <v>88</v>
      </c>
      <c r="O1493" s="67"/>
      <c r="P1493" s="17" t="s">
        <v>3346</v>
      </c>
      <c r="Q1493" s="17" t="s">
        <v>202</v>
      </c>
      <c r="R1493" s="17" t="s">
        <v>1203</v>
      </c>
      <c r="S1493" s="17" t="s">
        <v>205</v>
      </c>
      <c r="T1493" s="17" t="s">
        <v>236</v>
      </c>
      <c r="U1493" s="17" t="s">
        <v>144</v>
      </c>
      <c r="V1493" s="17" t="s">
        <v>196</v>
      </c>
      <c r="W1493" s="17"/>
      <c r="X1493" s="17"/>
      <c r="Y1493" s="17" t="s">
        <v>4309</v>
      </c>
      <c r="Z1493" s="17" t="s">
        <v>75</v>
      </c>
      <c r="AA1493" s="17" t="s">
        <v>76</v>
      </c>
      <c r="AB1493" s="17" t="s">
        <v>126</v>
      </c>
      <c r="AC1493" s="17" t="s">
        <v>56</v>
      </c>
      <c r="AD1493" s="17" t="s">
        <v>56</v>
      </c>
      <c r="AE1493" s="17" t="s">
        <v>4018</v>
      </c>
      <c r="AF1493" s="17"/>
      <c r="AG1493" s="17" t="s">
        <v>238</v>
      </c>
      <c r="AH1493" s="17" t="s">
        <v>239</v>
      </c>
      <c r="AI1493" s="17" t="s">
        <v>240</v>
      </c>
      <c r="AJ1493" s="17" t="s">
        <v>196</v>
      </c>
      <c r="AK1493" s="17" t="s">
        <v>411</v>
      </c>
      <c r="AL1493" s="17" t="s">
        <v>2966</v>
      </c>
      <c r="AM1493" s="17" t="s">
        <v>429</v>
      </c>
      <c r="AN1493" s="17" t="s">
        <v>194</v>
      </c>
      <c r="AO1493" s="17" t="s">
        <v>209</v>
      </c>
      <c r="AP1493" s="17" t="s">
        <v>806</v>
      </c>
      <c r="AQ1493" s="17"/>
      <c r="AR1493" s="17"/>
      <c r="AS1493" s="17"/>
    </row>
    <row r="1494" spans="1:45" ht="15" customHeight="1" x14ac:dyDescent="0.15">
      <c r="A1494" s="13">
        <v>1493</v>
      </c>
      <c r="B1494" s="69" t="s">
        <v>5382</v>
      </c>
      <c r="C1494" s="67" t="s">
        <v>35</v>
      </c>
      <c r="D1494" s="67" t="s">
        <v>36</v>
      </c>
      <c r="E1494" s="67" t="s">
        <v>36</v>
      </c>
      <c r="F1494" s="67" t="s">
        <v>36</v>
      </c>
      <c r="G1494" s="67" t="s">
        <v>41</v>
      </c>
      <c r="H1494" s="67" t="s">
        <v>42</v>
      </c>
      <c r="I1494" s="67" t="s">
        <v>37</v>
      </c>
      <c r="J1494" s="67" t="s">
        <v>41</v>
      </c>
      <c r="K1494" s="67" t="s">
        <v>120</v>
      </c>
      <c r="L1494" s="67" t="s">
        <v>41</v>
      </c>
      <c r="M1494" s="67" t="s">
        <v>88</v>
      </c>
      <c r="N1494" s="67" t="s">
        <v>88</v>
      </c>
      <c r="O1494" s="67"/>
      <c r="P1494" s="17" t="s">
        <v>3346</v>
      </c>
      <c r="Q1494" s="17" t="s">
        <v>202</v>
      </c>
      <c r="R1494" s="17" t="s">
        <v>1203</v>
      </c>
      <c r="S1494" s="17" t="s">
        <v>205</v>
      </c>
      <c r="T1494" s="17" t="s">
        <v>236</v>
      </c>
      <c r="U1494" s="17" t="s">
        <v>144</v>
      </c>
      <c r="V1494" s="17" t="s">
        <v>196</v>
      </c>
      <c r="W1494" s="17"/>
      <c r="X1494" s="17"/>
      <c r="Y1494" s="17" t="s">
        <v>4309</v>
      </c>
      <c r="Z1494" s="17" t="s">
        <v>75</v>
      </c>
      <c r="AA1494" s="17" t="s">
        <v>76</v>
      </c>
      <c r="AB1494" s="17" t="s">
        <v>126</v>
      </c>
      <c r="AC1494" s="17" t="s">
        <v>56</v>
      </c>
      <c r="AD1494" s="17" t="s">
        <v>56</v>
      </c>
      <c r="AE1494" s="17" t="s">
        <v>4018</v>
      </c>
      <c r="AF1494" s="17"/>
      <c r="AG1494" s="17" t="s">
        <v>238</v>
      </c>
      <c r="AH1494" s="17" t="s">
        <v>239</v>
      </c>
      <c r="AI1494" s="17" t="s">
        <v>240</v>
      </c>
      <c r="AJ1494" s="17" t="s">
        <v>196</v>
      </c>
      <c r="AK1494" s="17" t="s">
        <v>411</v>
      </c>
      <c r="AL1494" s="17" t="s">
        <v>2966</v>
      </c>
      <c r="AM1494" s="17" t="s">
        <v>429</v>
      </c>
      <c r="AN1494" s="17" t="s">
        <v>194</v>
      </c>
      <c r="AO1494" s="17" t="s">
        <v>209</v>
      </c>
      <c r="AP1494" s="17" t="s">
        <v>806</v>
      </c>
      <c r="AQ1494" s="17"/>
      <c r="AR1494" s="17"/>
      <c r="AS1494" s="17"/>
    </row>
    <row r="1495" spans="1:45" ht="15" customHeight="1" x14ac:dyDescent="0.15">
      <c r="A1495" s="13">
        <v>1494</v>
      </c>
      <c r="B1495" s="69" t="s">
        <v>4517</v>
      </c>
      <c r="C1495" s="67" t="s">
        <v>35</v>
      </c>
      <c r="D1495" s="67" t="s">
        <v>36</v>
      </c>
      <c r="E1495" s="67" t="s">
        <v>56</v>
      </c>
      <c r="F1495" s="67" t="s">
        <v>56</v>
      </c>
      <c r="G1495" s="67" t="s">
        <v>37</v>
      </c>
      <c r="H1495" s="67" t="s">
        <v>44</v>
      </c>
      <c r="I1495" s="67" t="s">
        <v>44</v>
      </c>
      <c r="J1495" s="67" t="s">
        <v>136</v>
      </c>
      <c r="K1495" s="67" t="s">
        <v>200</v>
      </c>
      <c r="L1495" s="67" t="s">
        <v>42</v>
      </c>
      <c r="M1495" s="67" t="s">
        <v>88</v>
      </c>
      <c r="N1495" s="67" t="s">
        <v>120</v>
      </c>
      <c r="O1495" s="67" t="s">
        <v>45</v>
      </c>
      <c r="P1495" s="17" t="s">
        <v>49</v>
      </c>
      <c r="Q1495" s="17" t="s">
        <v>57</v>
      </c>
      <c r="R1495" s="17" t="s">
        <v>426</v>
      </c>
      <c r="S1495" s="17" t="s">
        <v>144</v>
      </c>
      <c r="T1495" s="17" t="s">
        <v>189</v>
      </c>
      <c r="U1495" s="17" t="s">
        <v>708</v>
      </c>
      <c r="V1495" s="17" t="s">
        <v>338</v>
      </c>
      <c r="W1495" s="17" t="s">
        <v>4157</v>
      </c>
      <c r="X1495" s="17" t="s">
        <v>4518</v>
      </c>
      <c r="Y1495" s="17" t="s">
        <v>4323</v>
      </c>
      <c r="Z1495" s="17" t="s">
        <v>96</v>
      </c>
      <c r="AA1495" s="17" t="s">
        <v>76</v>
      </c>
      <c r="AB1495" s="17" t="s">
        <v>126</v>
      </c>
      <c r="AC1495" s="17" t="s">
        <v>36</v>
      </c>
      <c r="AD1495" s="17" t="s">
        <v>36</v>
      </c>
      <c r="AE1495" s="17" t="s">
        <v>4003</v>
      </c>
      <c r="AF1495" s="17"/>
      <c r="AG1495" s="17" t="s">
        <v>411</v>
      </c>
      <c r="AH1495" s="17" t="s">
        <v>689</v>
      </c>
      <c r="AI1495" s="17" t="s">
        <v>193</v>
      </c>
      <c r="AJ1495" s="17" t="s">
        <v>261</v>
      </c>
      <c r="AK1495" s="17" t="s">
        <v>193</v>
      </c>
      <c r="AL1495" s="17" t="s">
        <v>738</v>
      </c>
      <c r="AM1495" s="17" t="s">
        <v>1053</v>
      </c>
      <c r="AN1495" s="17" t="s">
        <v>690</v>
      </c>
      <c r="AO1495" s="17" t="s">
        <v>64</v>
      </c>
      <c r="AP1495" s="17" t="s">
        <v>2844</v>
      </c>
      <c r="AQ1495" s="17"/>
      <c r="AR1495" s="17"/>
      <c r="AS1495" s="17"/>
    </row>
    <row r="1496" spans="1:45" ht="15" customHeight="1" x14ac:dyDescent="0.15">
      <c r="A1496" s="13">
        <v>1495</v>
      </c>
      <c r="B1496" s="69" t="s">
        <v>3298</v>
      </c>
      <c r="C1496" s="67" t="s">
        <v>35</v>
      </c>
      <c r="D1496" s="67" t="s">
        <v>36</v>
      </c>
      <c r="E1496" s="67" t="s">
        <v>36</v>
      </c>
      <c r="F1496" s="67" t="s">
        <v>56</v>
      </c>
      <c r="G1496" s="67" t="s">
        <v>37</v>
      </c>
      <c r="H1496" s="67" t="s">
        <v>40</v>
      </c>
      <c r="I1496" s="67" t="s">
        <v>41</v>
      </c>
      <c r="J1496" s="67" t="s">
        <v>136</v>
      </c>
      <c r="K1496" s="67" t="s">
        <v>42</v>
      </c>
      <c r="L1496" s="67" t="s">
        <v>39</v>
      </c>
      <c r="M1496" s="67" t="s">
        <v>67</v>
      </c>
      <c r="N1496" s="67" t="s">
        <v>38</v>
      </c>
      <c r="O1496" s="67" t="s">
        <v>45</v>
      </c>
      <c r="P1496" s="67" t="s">
        <v>227</v>
      </c>
      <c r="Q1496" s="67" t="s">
        <v>137</v>
      </c>
      <c r="R1496" s="67" t="s">
        <v>254</v>
      </c>
      <c r="S1496" s="67" t="s">
        <v>3438</v>
      </c>
      <c r="T1496" s="67" t="s">
        <v>4647</v>
      </c>
      <c r="U1496" s="67" t="s">
        <v>596</v>
      </c>
      <c r="V1496" s="67" t="s">
        <v>4750</v>
      </c>
      <c r="W1496" s="67" t="s">
        <v>4157</v>
      </c>
      <c r="X1496" s="67" t="s">
        <v>3740</v>
      </c>
      <c r="Y1496" s="67" t="s">
        <v>4310</v>
      </c>
      <c r="Z1496" s="67" t="s">
        <v>75</v>
      </c>
      <c r="AA1496" s="67" t="s">
        <v>54</v>
      </c>
      <c r="AB1496" s="67" t="s">
        <v>3962</v>
      </c>
      <c r="AC1496" s="67" t="s">
        <v>56</v>
      </c>
      <c r="AD1496" s="67" t="s">
        <v>56</v>
      </c>
      <c r="AE1496" s="67"/>
      <c r="AF1496" s="67"/>
      <c r="AG1496" s="67" t="s">
        <v>57</v>
      </c>
      <c r="AH1496" s="67" t="s">
        <v>4520</v>
      </c>
      <c r="AI1496" s="67" t="s">
        <v>4161</v>
      </c>
      <c r="AJ1496" s="67" t="s">
        <v>3760</v>
      </c>
      <c r="AK1496" s="67" t="s">
        <v>598</v>
      </c>
      <c r="AL1496" s="67" t="s">
        <v>77</v>
      </c>
      <c r="AM1496" s="67" t="s">
        <v>330</v>
      </c>
      <c r="AN1496" s="67" t="s">
        <v>1481</v>
      </c>
      <c r="AO1496" s="67" t="s">
        <v>64</v>
      </c>
      <c r="AP1496" s="67" t="s">
        <v>1721</v>
      </c>
      <c r="AQ1496" s="17"/>
      <c r="AR1496" s="17"/>
      <c r="AS1496" s="17"/>
    </row>
    <row r="1497" spans="1:45" ht="15" customHeight="1" x14ac:dyDescent="0.15">
      <c r="A1497" s="13">
        <v>1496</v>
      </c>
      <c r="B1497" s="69" t="s">
        <v>1240</v>
      </c>
      <c r="C1497" s="67" t="s">
        <v>35</v>
      </c>
      <c r="D1497" s="67" t="s">
        <v>36</v>
      </c>
      <c r="E1497" s="67" t="s">
        <v>56</v>
      </c>
      <c r="F1497" s="67" t="s">
        <v>36</v>
      </c>
      <c r="G1497" s="67" t="s">
        <v>37</v>
      </c>
      <c r="H1497" s="67" t="s">
        <v>44</v>
      </c>
      <c r="I1497" s="67" t="s">
        <v>136</v>
      </c>
      <c r="J1497" s="67" t="s">
        <v>43</v>
      </c>
      <c r="K1497" s="67" t="s">
        <v>200</v>
      </c>
      <c r="L1497" s="67" t="s">
        <v>42</v>
      </c>
      <c r="M1497" s="67" t="s">
        <v>200</v>
      </c>
      <c r="N1497" s="67" t="s">
        <v>200</v>
      </c>
      <c r="O1497" s="67"/>
      <c r="P1497" s="17" t="s">
        <v>49</v>
      </c>
      <c r="Q1497" s="17" t="s">
        <v>57</v>
      </c>
      <c r="R1497" s="17" t="s">
        <v>4750</v>
      </c>
      <c r="S1497" s="17" t="s">
        <v>144</v>
      </c>
      <c r="T1497" s="17" t="s">
        <v>189</v>
      </c>
      <c r="U1497" s="17" t="s">
        <v>330</v>
      </c>
      <c r="V1497" s="17" t="s">
        <v>1237</v>
      </c>
      <c r="W1497" s="17" t="s">
        <v>4157</v>
      </c>
      <c r="X1497" s="17" t="s">
        <v>3741</v>
      </c>
      <c r="Y1497" s="17" t="s">
        <v>4241</v>
      </c>
      <c r="Z1497" s="17" t="s">
        <v>75</v>
      </c>
      <c r="AA1497" s="17" t="s">
        <v>76</v>
      </c>
      <c r="AB1497" s="17" t="s">
        <v>3962</v>
      </c>
      <c r="AC1497" s="17" t="s">
        <v>66</v>
      </c>
      <c r="AD1497" s="17" t="s">
        <v>36</v>
      </c>
      <c r="AE1497" s="17"/>
      <c r="AF1497" s="17"/>
      <c r="AG1497" s="17" t="s">
        <v>411</v>
      </c>
      <c r="AH1497" s="17" t="s">
        <v>689</v>
      </c>
      <c r="AI1497" s="17" t="s">
        <v>193</v>
      </c>
      <c r="AJ1497" s="17" t="s">
        <v>261</v>
      </c>
      <c r="AK1497" s="17" t="s">
        <v>332</v>
      </c>
      <c r="AL1497" s="17" t="s">
        <v>333</v>
      </c>
      <c r="AM1497" s="17" t="s">
        <v>94</v>
      </c>
      <c r="AN1497" s="17" t="s">
        <v>1241</v>
      </c>
      <c r="AO1497" s="17" t="s">
        <v>64</v>
      </c>
      <c r="AP1497" s="17" t="s">
        <v>336</v>
      </c>
      <c r="AQ1497" s="17"/>
      <c r="AR1497" s="17"/>
      <c r="AS1497" s="17"/>
    </row>
    <row r="1498" spans="1:45" ht="15" customHeight="1" x14ac:dyDescent="0.15">
      <c r="A1498" s="13">
        <v>1497</v>
      </c>
      <c r="B1498" s="69" t="s">
        <v>1710</v>
      </c>
      <c r="C1498" s="67" t="s">
        <v>35</v>
      </c>
      <c r="D1498" s="67" t="s">
        <v>56</v>
      </c>
      <c r="E1498" s="67" t="s">
        <v>36</v>
      </c>
      <c r="F1498" s="67" t="s">
        <v>56</v>
      </c>
      <c r="G1498" s="67" t="s">
        <v>37</v>
      </c>
      <c r="H1498" s="67" t="s">
        <v>40</v>
      </c>
      <c r="I1498" s="67" t="s">
        <v>40</v>
      </c>
      <c r="J1498" s="67" t="s">
        <v>67</v>
      </c>
      <c r="K1498" s="67" t="s">
        <v>42</v>
      </c>
      <c r="L1498" s="67" t="s">
        <v>39</v>
      </c>
      <c r="M1498" s="67" t="s">
        <v>44</v>
      </c>
      <c r="N1498" s="67" t="s">
        <v>40</v>
      </c>
      <c r="O1498" s="67"/>
      <c r="P1498" s="17" t="s">
        <v>227</v>
      </c>
      <c r="Q1498" s="17" t="s">
        <v>137</v>
      </c>
      <c r="R1498" s="17" t="s">
        <v>216</v>
      </c>
      <c r="S1498" s="17" t="s">
        <v>3438</v>
      </c>
      <c r="T1498" s="17" t="s">
        <v>4647</v>
      </c>
      <c r="U1498" s="17" t="s">
        <v>222</v>
      </c>
      <c r="V1498" s="17" t="s">
        <v>3022</v>
      </c>
      <c r="W1498" s="17"/>
      <c r="X1498" s="17"/>
      <c r="Y1498" s="17" t="s">
        <v>4237</v>
      </c>
      <c r="Z1498" s="17" t="s">
        <v>53</v>
      </c>
      <c r="AA1498" s="17" t="s">
        <v>54</v>
      </c>
      <c r="AB1498" s="17" t="s">
        <v>3962</v>
      </c>
      <c r="AC1498" s="17" t="s">
        <v>36</v>
      </c>
      <c r="AD1498" s="17" t="s">
        <v>36</v>
      </c>
      <c r="AE1498" s="17" t="s">
        <v>4211</v>
      </c>
      <c r="AF1498" s="17"/>
      <c r="AG1498" s="17" t="s">
        <v>57</v>
      </c>
      <c r="AH1498" s="17" t="s">
        <v>4520</v>
      </c>
      <c r="AI1498" s="17" t="s">
        <v>4161</v>
      </c>
      <c r="AJ1498" s="17" t="s">
        <v>3760</v>
      </c>
      <c r="AK1498" s="17" t="s">
        <v>79</v>
      </c>
      <c r="AL1498" s="17" t="s">
        <v>82</v>
      </c>
      <c r="AM1498" s="17" t="s">
        <v>77</v>
      </c>
      <c r="AN1498" s="17" t="s">
        <v>264</v>
      </c>
      <c r="AO1498" s="17" t="s">
        <v>64</v>
      </c>
      <c r="AP1498" s="17" t="s">
        <v>161</v>
      </c>
      <c r="AQ1498" s="17"/>
      <c r="AR1498" s="17"/>
      <c r="AS1498" s="17"/>
    </row>
    <row r="1499" spans="1:45" ht="15" customHeight="1" x14ac:dyDescent="0.15">
      <c r="A1499" s="13">
        <v>1498</v>
      </c>
      <c r="B1499" s="69" t="s">
        <v>4409</v>
      </c>
      <c r="C1499" s="67" t="s">
        <v>35</v>
      </c>
      <c r="D1499" s="67" t="s">
        <v>36</v>
      </c>
      <c r="E1499" s="67" t="s">
        <v>36</v>
      </c>
      <c r="F1499" s="67" t="s">
        <v>36</v>
      </c>
      <c r="G1499" s="67" t="s">
        <v>44</v>
      </c>
      <c r="H1499" s="67" t="s">
        <v>38</v>
      </c>
      <c r="I1499" s="67" t="s">
        <v>41</v>
      </c>
      <c r="J1499" s="67" t="s">
        <v>42</v>
      </c>
      <c r="K1499" s="67" t="s">
        <v>39</v>
      </c>
      <c r="L1499" s="67" t="s">
        <v>200</v>
      </c>
      <c r="M1499" s="67" t="s">
        <v>88</v>
      </c>
      <c r="N1499" s="67" t="s">
        <v>42</v>
      </c>
      <c r="O1499" s="67"/>
      <c r="P1499" s="17" t="s">
        <v>287</v>
      </c>
      <c r="Q1499" s="17" t="s">
        <v>193</v>
      </c>
      <c r="R1499" s="17" t="s">
        <v>644</v>
      </c>
      <c r="S1499" s="17" t="s">
        <v>131</v>
      </c>
      <c r="T1499" s="17" t="s">
        <v>706</v>
      </c>
      <c r="U1499" s="17" t="s">
        <v>196</v>
      </c>
      <c r="V1499" s="17" t="s">
        <v>236</v>
      </c>
      <c r="W1499" s="17" t="s">
        <v>4157</v>
      </c>
      <c r="X1499" s="17" t="s">
        <v>4410</v>
      </c>
      <c r="Y1499" s="17" t="s">
        <v>4266</v>
      </c>
      <c r="Z1499" s="17" t="s">
        <v>75</v>
      </c>
      <c r="AA1499" s="17" t="s">
        <v>76</v>
      </c>
      <c r="AB1499" s="17" t="s">
        <v>55</v>
      </c>
      <c r="AC1499" s="17" t="s">
        <v>36</v>
      </c>
      <c r="AD1499" s="17" t="s">
        <v>56</v>
      </c>
      <c r="AE1499" s="17" t="s">
        <v>4031</v>
      </c>
      <c r="AF1499" s="17"/>
      <c r="AG1499" s="17" t="s">
        <v>363</v>
      </c>
      <c r="AH1499" s="17" t="s">
        <v>832</v>
      </c>
      <c r="AI1499" s="17" t="s">
        <v>415</v>
      </c>
      <c r="AJ1499" s="17" t="s">
        <v>2289</v>
      </c>
      <c r="AK1499" s="17" t="s">
        <v>429</v>
      </c>
      <c r="AL1499" s="17" t="s">
        <v>194</v>
      </c>
      <c r="AM1499" s="17" t="s">
        <v>240</v>
      </c>
      <c r="AN1499" s="17" t="s">
        <v>3160</v>
      </c>
      <c r="AO1499" s="17" t="s">
        <v>295</v>
      </c>
      <c r="AP1499" s="17" t="s">
        <v>1721</v>
      </c>
      <c r="AQ1499" s="17"/>
      <c r="AR1499" s="17"/>
      <c r="AS1499" s="17"/>
    </row>
    <row r="1500" spans="1:45" ht="15" customHeight="1" x14ac:dyDescent="0.15">
      <c r="A1500" s="13">
        <v>1499</v>
      </c>
      <c r="B1500" s="69" t="s">
        <v>3861</v>
      </c>
      <c r="C1500" s="67" t="s">
        <v>35</v>
      </c>
      <c r="D1500" s="67" t="s">
        <v>36</v>
      </c>
      <c r="E1500" s="67" t="s">
        <v>36</v>
      </c>
      <c r="F1500" s="67" t="s">
        <v>66</v>
      </c>
      <c r="G1500" s="67" t="s">
        <v>44</v>
      </c>
      <c r="H1500" s="67" t="s">
        <v>41</v>
      </c>
      <c r="I1500" s="67" t="s">
        <v>43</v>
      </c>
      <c r="J1500" s="67" t="s">
        <v>43</v>
      </c>
      <c r="K1500" s="67" t="s">
        <v>38</v>
      </c>
      <c r="L1500" s="67" t="s">
        <v>42</v>
      </c>
      <c r="M1500" s="67" t="s">
        <v>120</v>
      </c>
      <c r="N1500" s="67" t="s">
        <v>42</v>
      </c>
      <c r="O1500" s="67"/>
      <c r="P1500" s="17" t="s">
        <v>4387</v>
      </c>
      <c r="Q1500" s="17" t="s">
        <v>287</v>
      </c>
      <c r="R1500" s="17" t="s">
        <v>3892</v>
      </c>
      <c r="S1500" s="17" t="s">
        <v>193</v>
      </c>
      <c r="T1500" s="17" t="s">
        <v>644</v>
      </c>
      <c r="U1500" s="17" t="s">
        <v>820</v>
      </c>
      <c r="V1500" s="17" t="s">
        <v>2739</v>
      </c>
      <c r="W1500" s="17"/>
      <c r="X1500" s="17"/>
      <c r="Y1500" s="17" t="s">
        <v>4233</v>
      </c>
      <c r="Z1500" s="17" t="s">
        <v>53</v>
      </c>
      <c r="AA1500" s="17" t="s">
        <v>54</v>
      </c>
      <c r="AB1500" s="17" t="s">
        <v>126</v>
      </c>
      <c r="AC1500" s="17" t="s">
        <v>56</v>
      </c>
      <c r="AD1500" s="17" t="s">
        <v>56</v>
      </c>
      <c r="AE1500" s="17" t="s">
        <v>4045</v>
      </c>
      <c r="AF1500" s="17"/>
      <c r="AG1500" s="17" t="s">
        <v>131</v>
      </c>
      <c r="AH1500" s="17" t="s">
        <v>706</v>
      </c>
      <c r="AI1500" s="17" t="s">
        <v>196</v>
      </c>
      <c r="AJ1500" s="17" t="s">
        <v>236</v>
      </c>
      <c r="AK1500" s="17" t="s">
        <v>358</v>
      </c>
      <c r="AL1500" s="17" t="s">
        <v>131</v>
      </c>
      <c r="AM1500" s="17" t="s">
        <v>94</v>
      </c>
      <c r="AN1500" s="17" t="s">
        <v>3862</v>
      </c>
      <c r="AO1500" s="17" t="s">
        <v>295</v>
      </c>
      <c r="AP1500" s="17" t="s">
        <v>366</v>
      </c>
      <c r="AQ1500" s="17"/>
      <c r="AR1500" s="17"/>
      <c r="AS1500" s="17"/>
    </row>
    <row r="1501" spans="1:45" ht="15" customHeight="1" x14ac:dyDescent="0.15">
      <c r="A1501" s="13">
        <v>1500</v>
      </c>
      <c r="B1501" s="69" t="s">
        <v>1242</v>
      </c>
      <c r="C1501" s="67" t="s">
        <v>35</v>
      </c>
      <c r="D1501" s="67" t="s">
        <v>36</v>
      </c>
      <c r="E1501" s="67" t="s">
        <v>56</v>
      </c>
      <c r="F1501" s="67" t="s">
        <v>36</v>
      </c>
      <c r="G1501" s="67" t="s">
        <v>40</v>
      </c>
      <c r="H1501" s="67" t="s">
        <v>41</v>
      </c>
      <c r="I1501" s="67" t="s">
        <v>43</v>
      </c>
      <c r="J1501" s="67" t="s">
        <v>40</v>
      </c>
      <c r="K1501" s="67" t="s">
        <v>42</v>
      </c>
      <c r="L1501" s="67" t="s">
        <v>68</v>
      </c>
      <c r="M1501" s="67" t="s">
        <v>68</v>
      </c>
      <c r="N1501" s="67" t="s">
        <v>37</v>
      </c>
      <c r="O1501" s="67"/>
      <c r="P1501" s="17" t="s">
        <v>351</v>
      </c>
      <c r="Q1501" s="17" t="s">
        <v>72</v>
      </c>
      <c r="R1501" s="17" t="s">
        <v>1012</v>
      </c>
      <c r="S1501" s="17" t="s">
        <v>79</v>
      </c>
      <c r="T1501" s="17" t="s">
        <v>3200</v>
      </c>
      <c r="U1501" s="17" t="s">
        <v>1015</v>
      </c>
      <c r="V1501" s="17" t="s">
        <v>3269</v>
      </c>
      <c r="W1501" s="17"/>
      <c r="X1501" s="17" t="s">
        <v>3469</v>
      </c>
      <c r="Y1501" s="17" t="s">
        <v>4250</v>
      </c>
      <c r="Z1501" s="17" t="s">
        <v>75</v>
      </c>
      <c r="AA1501" s="17" t="s">
        <v>142</v>
      </c>
      <c r="AB1501" s="17" t="s">
        <v>126</v>
      </c>
      <c r="AC1501" s="17" t="s">
        <v>36</v>
      </c>
      <c r="AD1501" s="17" t="s">
        <v>56</v>
      </c>
      <c r="AE1501" s="17"/>
      <c r="AF1501" s="17"/>
      <c r="AG1501" s="17" t="s">
        <v>115</v>
      </c>
      <c r="AH1501" s="17" t="s">
        <v>154</v>
      </c>
      <c r="AI1501" s="17" t="s">
        <v>202</v>
      </c>
      <c r="AJ1501" s="17" t="s">
        <v>80</v>
      </c>
      <c r="AK1501" s="17" t="s">
        <v>369</v>
      </c>
      <c r="AL1501" s="17" t="s">
        <v>1066</v>
      </c>
      <c r="AM1501" s="17" t="s">
        <v>79</v>
      </c>
      <c r="AN1501" s="17" t="s">
        <v>4165</v>
      </c>
      <c r="AO1501" s="17" t="s">
        <v>161</v>
      </c>
      <c r="AP1501" s="17" t="s">
        <v>584</v>
      </c>
      <c r="AQ1501" s="17"/>
      <c r="AR1501" s="17"/>
      <c r="AS1501" s="17"/>
    </row>
    <row r="1502" spans="1:45" ht="15" customHeight="1" x14ac:dyDescent="0.15">
      <c r="A1502" s="13">
        <v>1501</v>
      </c>
      <c r="B1502" s="69" t="s">
        <v>1243</v>
      </c>
      <c r="C1502" s="67" t="s">
        <v>35</v>
      </c>
      <c r="D1502" s="67" t="s">
        <v>56</v>
      </c>
      <c r="E1502" s="67" t="s">
        <v>56</v>
      </c>
      <c r="F1502" s="67" t="s">
        <v>36</v>
      </c>
      <c r="G1502" s="67" t="s">
        <v>40</v>
      </c>
      <c r="H1502" s="67" t="s">
        <v>43</v>
      </c>
      <c r="I1502" s="67" t="s">
        <v>44</v>
      </c>
      <c r="J1502" s="67" t="s">
        <v>87</v>
      </c>
      <c r="K1502" s="67" t="s">
        <v>44</v>
      </c>
      <c r="L1502" s="67" t="s">
        <v>43</v>
      </c>
      <c r="M1502" s="67" t="s">
        <v>38</v>
      </c>
      <c r="N1502" s="67" t="s">
        <v>38</v>
      </c>
      <c r="O1502" s="67"/>
      <c r="P1502" s="17" t="s">
        <v>1244</v>
      </c>
      <c r="Q1502" s="17" t="s">
        <v>569</v>
      </c>
      <c r="R1502" s="17" t="s">
        <v>1245</v>
      </c>
      <c r="S1502" s="17" t="s">
        <v>570</v>
      </c>
      <c r="T1502" s="17" t="s">
        <v>368</v>
      </c>
      <c r="U1502" s="17" t="s">
        <v>3119</v>
      </c>
      <c r="V1502" s="17" t="s">
        <v>1246</v>
      </c>
      <c r="W1502" s="17" t="s">
        <v>4157</v>
      </c>
      <c r="X1502" s="17"/>
      <c r="Y1502" s="17" t="s">
        <v>4282</v>
      </c>
      <c r="Z1502" s="17" t="s">
        <v>53</v>
      </c>
      <c r="AA1502" s="17" t="s">
        <v>76</v>
      </c>
      <c r="AB1502" s="17" t="s">
        <v>3962</v>
      </c>
      <c r="AC1502" s="17" t="s">
        <v>56</v>
      </c>
      <c r="AD1502" s="17" t="s">
        <v>56</v>
      </c>
      <c r="AE1502" s="17"/>
      <c r="AF1502" s="17"/>
      <c r="AG1502" s="17" t="s">
        <v>79</v>
      </c>
      <c r="AH1502" s="17" t="s">
        <v>4641</v>
      </c>
      <c r="AI1502" s="17" t="s">
        <v>369</v>
      </c>
      <c r="AJ1502" s="17" t="s">
        <v>1247</v>
      </c>
      <c r="AK1502" s="17" t="s">
        <v>827</v>
      </c>
      <c r="AL1502" s="17" t="s">
        <v>615</v>
      </c>
      <c r="AM1502" s="17" t="s">
        <v>1248</v>
      </c>
      <c r="AN1502" s="17" t="s">
        <v>1249</v>
      </c>
      <c r="AO1502" s="17" t="s">
        <v>161</v>
      </c>
      <c r="AP1502" s="17" t="s">
        <v>959</v>
      </c>
      <c r="AQ1502" s="17"/>
      <c r="AR1502" s="17"/>
      <c r="AS1502" s="17"/>
    </row>
    <row r="1503" spans="1:45" ht="15" customHeight="1" x14ac:dyDescent="0.15">
      <c r="A1503" s="13">
        <v>1502</v>
      </c>
      <c r="B1503" s="69" t="s">
        <v>4212</v>
      </c>
      <c r="C1503" s="67" t="s">
        <v>35</v>
      </c>
      <c r="D1503" s="67" t="s">
        <v>36</v>
      </c>
      <c r="E1503" s="67" t="s">
        <v>36</v>
      </c>
      <c r="F1503" s="67" t="s">
        <v>66</v>
      </c>
      <c r="G1503" s="67" t="s">
        <v>40</v>
      </c>
      <c r="H1503" s="67" t="s">
        <v>67</v>
      </c>
      <c r="I1503" s="67" t="s">
        <v>87</v>
      </c>
      <c r="J1503" s="67" t="s">
        <v>38</v>
      </c>
      <c r="K1503" s="67" t="s">
        <v>43</v>
      </c>
      <c r="L1503" s="67" t="s">
        <v>39</v>
      </c>
      <c r="M1503" s="67" t="s">
        <v>136</v>
      </c>
      <c r="N1503" s="67" t="s">
        <v>41</v>
      </c>
      <c r="O1503" s="67" t="s">
        <v>45</v>
      </c>
      <c r="P1503" s="17" t="s">
        <v>79</v>
      </c>
      <c r="Q1503" s="17" t="s">
        <v>115</v>
      </c>
      <c r="R1503" s="17" t="s">
        <v>557</v>
      </c>
      <c r="S1503" s="17" t="s">
        <v>131</v>
      </c>
      <c r="T1503" s="17" t="s">
        <v>95</v>
      </c>
      <c r="U1503" s="17" t="s">
        <v>496</v>
      </c>
      <c r="V1503" s="17" t="s">
        <v>906</v>
      </c>
      <c r="W1503" s="17" t="s">
        <v>4160</v>
      </c>
      <c r="X1503" s="17" t="s">
        <v>4213</v>
      </c>
      <c r="Y1503" s="17" t="s">
        <v>4285</v>
      </c>
      <c r="Z1503" s="17" t="s">
        <v>75</v>
      </c>
      <c r="AA1503" s="17" t="s">
        <v>76</v>
      </c>
      <c r="AB1503" s="17" t="s">
        <v>55</v>
      </c>
      <c r="AC1503" s="17" t="s">
        <v>36</v>
      </c>
      <c r="AD1503" s="17" t="s">
        <v>36</v>
      </c>
      <c r="AE1503" s="17" t="s">
        <v>4053</v>
      </c>
      <c r="AF1503" s="17"/>
      <c r="AG1503" s="17" t="s">
        <v>363</v>
      </c>
      <c r="AH1503" s="17" t="s">
        <v>101</v>
      </c>
      <c r="AI1503" s="17" t="s">
        <v>103</v>
      </c>
      <c r="AJ1503" s="17" t="s">
        <v>376</v>
      </c>
      <c r="AK1503" s="17" t="s">
        <v>112</v>
      </c>
      <c r="AL1503" s="17" t="s">
        <v>924</v>
      </c>
      <c r="AM1503" s="17" t="s">
        <v>3168</v>
      </c>
      <c r="AN1503" s="17" t="s">
        <v>3139</v>
      </c>
      <c r="AO1503" s="17" t="s">
        <v>161</v>
      </c>
      <c r="AP1503" s="17" t="s">
        <v>1104</v>
      </c>
      <c r="AQ1503" s="17"/>
      <c r="AR1503" s="17"/>
      <c r="AS1503" s="17"/>
    </row>
    <row r="1504" spans="1:45" ht="15" customHeight="1" x14ac:dyDescent="0.15">
      <c r="A1504" s="13">
        <v>1503</v>
      </c>
      <c r="B1504" s="69" t="s">
        <v>5221</v>
      </c>
      <c r="C1504" s="67" t="s">
        <v>35</v>
      </c>
      <c r="D1504" s="67" t="s">
        <v>36</v>
      </c>
      <c r="E1504" s="67" t="s">
        <v>36</v>
      </c>
      <c r="F1504" s="67" t="s">
        <v>66</v>
      </c>
      <c r="G1504" s="67" t="s">
        <v>40</v>
      </c>
      <c r="H1504" s="67" t="s">
        <v>67</v>
      </c>
      <c r="I1504" s="67" t="s">
        <v>87</v>
      </c>
      <c r="J1504" s="67" t="s">
        <v>38</v>
      </c>
      <c r="K1504" s="67" t="s">
        <v>43</v>
      </c>
      <c r="L1504" s="67" t="s">
        <v>39</v>
      </c>
      <c r="M1504" s="67" t="s">
        <v>136</v>
      </c>
      <c r="N1504" s="67" t="s">
        <v>41</v>
      </c>
      <c r="O1504" s="67" t="s">
        <v>45</v>
      </c>
      <c r="P1504" s="17" t="s">
        <v>79</v>
      </c>
      <c r="Q1504" s="17" t="s">
        <v>115</v>
      </c>
      <c r="R1504" s="17" t="s">
        <v>557</v>
      </c>
      <c r="S1504" s="17" t="s">
        <v>131</v>
      </c>
      <c r="T1504" s="17" t="s">
        <v>95</v>
      </c>
      <c r="U1504" s="17" t="s">
        <v>496</v>
      </c>
      <c r="V1504" s="17" t="s">
        <v>906</v>
      </c>
      <c r="W1504" s="17" t="s">
        <v>4160</v>
      </c>
      <c r="X1504" s="17" t="s">
        <v>5237</v>
      </c>
      <c r="Y1504" s="17" t="s">
        <v>4285</v>
      </c>
      <c r="Z1504" s="17" t="s">
        <v>75</v>
      </c>
      <c r="AA1504" s="17" t="s">
        <v>76</v>
      </c>
      <c r="AB1504" s="17" t="s">
        <v>55</v>
      </c>
      <c r="AC1504" s="17" t="s">
        <v>36</v>
      </c>
      <c r="AD1504" s="17" t="s">
        <v>36</v>
      </c>
      <c r="AE1504" s="17"/>
      <c r="AF1504" s="17"/>
      <c r="AG1504" s="17" t="s">
        <v>363</v>
      </c>
      <c r="AH1504" s="17" t="s">
        <v>101</v>
      </c>
      <c r="AI1504" s="17" t="s">
        <v>103</v>
      </c>
      <c r="AJ1504" s="17" t="s">
        <v>376</v>
      </c>
      <c r="AK1504" s="17" t="s">
        <v>112</v>
      </c>
      <c r="AL1504" s="17" t="s">
        <v>924</v>
      </c>
      <c r="AM1504" s="17" t="s">
        <v>3168</v>
      </c>
      <c r="AN1504" s="17" t="s">
        <v>3139</v>
      </c>
      <c r="AO1504" s="17" t="s">
        <v>161</v>
      </c>
      <c r="AP1504" s="17"/>
      <c r="AQ1504" s="17"/>
      <c r="AR1504" s="17"/>
      <c r="AS1504" s="17"/>
    </row>
    <row r="1505" spans="1:45" ht="15" customHeight="1" x14ac:dyDescent="0.15">
      <c r="A1505" s="13">
        <v>1504</v>
      </c>
      <c r="B1505" s="69" t="s">
        <v>4860</v>
      </c>
      <c r="C1505" s="67" t="s">
        <v>35</v>
      </c>
      <c r="D1505" s="67" t="s">
        <v>36</v>
      </c>
      <c r="E1505" s="67" t="s">
        <v>36</v>
      </c>
      <c r="F1505" s="67" t="s">
        <v>66</v>
      </c>
      <c r="G1505" s="67" t="s">
        <v>40</v>
      </c>
      <c r="H1505" s="67" t="s">
        <v>67</v>
      </c>
      <c r="I1505" s="67" t="s">
        <v>87</v>
      </c>
      <c r="J1505" s="67" t="s">
        <v>38</v>
      </c>
      <c r="K1505" s="67" t="s">
        <v>43</v>
      </c>
      <c r="L1505" s="67" t="s">
        <v>39</v>
      </c>
      <c r="M1505" s="67" t="s">
        <v>136</v>
      </c>
      <c r="N1505" s="67" t="s">
        <v>41</v>
      </c>
      <c r="O1505" s="67" t="s">
        <v>45</v>
      </c>
      <c r="P1505" s="17" t="s">
        <v>79</v>
      </c>
      <c r="Q1505" s="17" t="s">
        <v>115</v>
      </c>
      <c r="R1505" s="17" t="s">
        <v>557</v>
      </c>
      <c r="S1505" s="17" t="s">
        <v>131</v>
      </c>
      <c r="T1505" s="17" t="s">
        <v>95</v>
      </c>
      <c r="U1505" s="17" t="s">
        <v>496</v>
      </c>
      <c r="V1505" s="17" t="s">
        <v>906</v>
      </c>
      <c r="W1505" s="17" t="s">
        <v>4160</v>
      </c>
      <c r="X1505" s="17" t="s">
        <v>4884</v>
      </c>
      <c r="Y1505" s="17" t="s">
        <v>4285</v>
      </c>
      <c r="Z1505" s="17" t="s">
        <v>75</v>
      </c>
      <c r="AA1505" s="17" t="s">
        <v>76</v>
      </c>
      <c r="AB1505" s="17" t="s">
        <v>55</v>
      </c>
      <c r="AC1505" s="17" t="s">
        <v>36</v>
      </c>
      <c r="AD1505" s="17" t="s">
        <v>36</v>
      </c>
      <c r="AE1505" s="17" t="s">
        <v>4053</v>
      </c>
      <c r="AF1505" s="17"/>
      <c r="AG1505" s="17" t="s">
        <v>363</v>
      </c>
      <c r="AH1505" s="17" t="s">
        <v>101</v>
      </c>
      <c r="AI1505" s="17" t="s">
        <v>103</v>
      </c>
      <c r="AJ1505" s="17" t="s">
        <v>376</v>
      </c>
      <c r="AK1505" s="17" t="s">
        <v>112</v>
      </c>
      <c r="AL1505" s="17" t="s">
        <v>924</v>
      </c>
      <c r="AM1505" s="17" t="s">
        <v>3168</v>
      </c>
      <c r="AN1505" s="17" t="s">
        <v>3139</v>
      </c>
      <c r="AO1505" s="17" t="s">
        <v>161</v>
      </c>
      <c r="AP1505" s="17"/>
      <c r="AQ1505" s="17"/>
      <c r="AR1505" s="17"/>
      <c r="AS1505" s="17"/>
    </row>
    <row r="1506" spans="1:45" ht="15" customHeight="1" x14ac:dyDescent="0.15">
      <c r="A1506" s="13">
        <v>1505</v>
      </c>
      <c r="B1506" s="69" t="s">
        <v>3223</v>
      </c>
      <c r="C1506" s="67" t="s">
        <v>35</v>
      </c>
      <c r="D1506" s="67" t="s">
        <v>36</v>
      </c>
      <c r="E1506" s="67" t="s">
        <v>36</v>
      </c>
      <c r="F1506" s="67" t="s">
        <v>66</v>
      </c>
      <c r="G1506" s="67" t="s">
        <v>67</v>
      </c>
      <c r="H1506" s="67" t="s">
        <v>40</v>
      </c>
      <c r="I1506" s="67" t="s">
        <v>44</v>
      </c>
      <c r="J1506" s="67" t="s">
        <v>44</v>
      </c>
      <c r="K1506" s="67" t="s">
        <v>68</v>
      </c>
      <c r="L1506" s="67" t="s">
        <v>68</v>
      </c>
      <c r="M1506" s="67" t="s">
        <v>44</v>
      </c>
      <c r="N1506" s="67" t="s">
        <v>44</v>
      </c>
      <c r="O1506" s="67"/>
      <c r="P1506" s="17" t="s">
        <v>69</v>
      </c>
      <c r="Q1506" s="17" t="s">
        <v>70</v>
      </c>
      <c r="R1506" s="17" t="s">
        <v>71</v>
      </c>
      <c r="S1506" s="17" t="s">
        <v>3022</v>
      </c>
      <c r="T1506" s="17" t="s">
        <v>72</v>
      </c>
      <c r="U1506" s="17" t="s">
        <v>3345</v>
      </c>
      <c r="V1506" s="17" t="s">
        <v>74</v>
      </c>
      <c r="W1506" s="17"/>
      <c r="X1506" s="17" t="s">
        <v>3742</v>
      </c>
      <c r="Y1506" s="17" t="s">
        <v>4233</v>
      </c>
      <c r="Z1506" s="17" t="s">
        <v>75</v>
      </c>
      <c r="AA1506" s="17" t="s">
        <v>76</v>
      </c>
      <c r="AB1506" s="17" t="s">
        <v>55</v>
      </c>
      <c r="AC1506" s="17" t="s">
        <v>56</v>
      </c>
      <c r="AD1506" s="17" t="s">
        <v>66</v>
      </c>
      <c r="AE1506" s="17" t="s">
        <v>4111</v>
      </c>
      <c r="AF1506" s="17"/>
      <c r="AG1506" s="17" t="s">
        <v>77</v>
      </c>
      <c r="AH1506" s="17" t="s">
        <v>78</v>
      </c>
      <c r="AI1506" s="17" t="s">
        <v>79</v>
      </c>
      <c r="AJ1506" s="17" t="s">
        <v>80</v>
      </c>
      <c r="AK1506" s="17" t="s">
        <v>81</v>
      </c>
      <c r="AL1506" s="17" t="s">
        <v>82</v>
      </c>
      <c r="AM1506" s="17" t="s">
        <v>83</v>
      </c>
      <c r="AN1506" s="17" t="s">
        <v>4387</v>
      </c>
      <c r="AO1506" s="17" t="s">
        <v>85</v>
      </c>
      <c r="AP1506" s="17" t="s">
        <v>349</v>
      </c>
      <c r="AQ1506" s="17"/>
      <c r="AR1506" s="17"/>
      <c r="AS1506" s="17"/>
    </row>
    <row r="1507" spans="1:45" ht="15" customHeight="1" x14ac:dyDescent="0.15">
      <c r="A1507" s="13">
        <v>1506</v>
      </c>
      <c r="B1507" s="69" t="s">
        <v>4698</v>
      </c>
      <c r="C1507" s="67" t="s">
        <v>35</v>
      </c>
      <c r="D1507" s="67" t="s">
        <v>36</v>
      </c>
      <c r="E1507" s="67" t="s">
        <v>56</v>
      </c>
      <c r="F1507" s="67" t="s">
        <v>56</v>
      </c>
      <c r="G1507" s="67" t="s">
        <v>39</v>
      </c>
      <c r="H1507" s="67" t="s">
        <v>38</v>
      </c>
      <c r="I1507" s="67" t="s">
        <v>87</v>
      </c>
      <c r="J1507" s="67" t="s">
        <v>88</v>
      </c>
      <c r="K1507" s="67" t="s">
        <v>43</v>
      </c>
      <c r="L1507" s="67" t="s">
        <v>120</v>
      </c>
      <c r="M1507" s="67" t="s">
        <v>38</v>
      </c>
      <c r="N1507" s="67" t="s">
        <v>42</v>
      </c>
      <c r="O1507" s="67" t="s">
        <v>45</v>
      </c>
      <c r="P1507" s="17" t="s">
        <v>3316</v>
      </c>
      <c r="Q1507" s="17" t="s">
        <v>712</v>
      </c>
      <c r="R1507" s="17" t="s">
        <v>4699</v>
      </c>
      <c r="S1507" s="17" t="s">
        <v>362</v>
      </c>
      <c r="T1507" s="17" t="s">
        <v>2230</v>
      </c>
      <c r="U1507" s="17" t="s">
        <v>496</v>
      </c>
      <c r="V1507" s="17" t="s">
        <v>958</v>
      </c>
      <c r="W1507" s="17" t="s">
        <v>4157</v>
      </c>
      <c r="X1507" s="17" t="s">
        <v>4700</v>
      </c>
      <c r="Y1507" s="17" t="s">
        <v>4246</v>
      </c>
      <c r="Z1507" s="17" t="s">
        <v>249</v>
      </c>
      <c r="AA1507" s="17" t="s">
        <v>76</v>
      </c>
      <c r="AB1507" s="17" t="s">
        <v>3962</v>
      </c>
      <c r="AC1507" s="17" t="s">
        <v>36</v>
      </c>
      <c r="AD1507" s="17" t="s">
        <v>36</v>
      </c>
      <c r="AE1507" s="17" t="s">
        <v>4495</v>
      </c>
      <c r="AF1507" s="17"/>
      <c r="AG1507" s="17" t="s">
        <v>832</v>
      </c>
      <c r="AH1507" s="17" t="s">
        <v>101</v>
      </c>
      <c r="AI1507" s="17" t="s">
        <v>3237</v>
      </c>
      <c r="AJ1507" s="17" t="s">
        <v>3238</v>
      </c>
      <c r="AK1507" s="17" t="s">
        <v>112</v>
      </c>
      <c r="AL1507" s="17" t="s">
        <v>132</v>
      </c>
      <c r="AM1507" s="17" t="s">
        <v>460</v>
      </c>
      <c r="AN1507" s="17" t="s">
        <v>3773</v>
      </c>
      <c r="AO1507" s="17" t="s">
        <v>1170</v>
      </c>
      <c r="AP1507" s="17" t="s">
        <v>1104</v>
      </c>
      <c r="AQ1507" s="17"/>
      <c r="AR1507" s="17"/>
      <c r="AS1507" s="17"/>
    </row>
    <row r="1508" spans="1:45" ht="15" customHeight="1" x14ac:dyDescent="0.15">
      <c r="A1508" s="13">
        <v>1507</v>
      </c>
      <c r="B1508" s="69" t="s">
        <v>5265</v>
      </c>
      <c r="C1508" s="67" t="s">
        <v>35</v>
      </c>
      <c r="D1508" s="67" t="s">
        <v>36</v>
      </c>
      <c r="E1508" s="67" t="s">
        <v>56</v>
      </c>
      <c r="F1508" s="67" t="s">
        <v>56</v>
      </c>
      <c r="G1508" s="67" t="s">
        <v>39</v>
      </c>
      <c r="H1508" s="67" t="s">
        <v>38</v>
      </c>
      <c r="I1508" s="67" t="s">
        <v>87</v>
      </c>
      <c r="J1508" s="67" t="s">
        <v>88</v>
      </c>
      <c r="K1508" s="67" t="s">
        <v>43</v>
      </c>
      <c r="L1508" s="67" t="s">
        <v>120</v>
      </c>
      <c r="M1508" s="67" t="s">
        <v>38</v>
      </c>
      <c r="N1508" s="67" t="s">
        <v>42</v>
      </c>
      <c r="O1508" s="67" t="s">
        <v>45</v>
      </c>
      <c r="P1508" s="17" t="s">
        <v>3316</v>
      </c>
      <c r="Q1508" s="17" t="s">
        <v>712</v>
      </c>
      <c r="R1508" s="17" t="s">
        <v>4699</v>
      </c>
      <c r="S1508" s="17" t="s">
        <v>362</v>
      </c>
      <c r="T1508" s="17" t="s">
        <v>2230</v>
      </c>
      <c r="U1508" s="17" t="s">
        <v>496</v>
      </c>
      <c r="V1508" s="17" t="s">
        <v>958</v>
      </c>
      <c r="W1508" s="17" t="s">
        <v>4157</v>
      </c>
      <c r="X1508" s="17"/>
      <c r="Y1508" s="17" t="s">
        <v>4246</v>
      </c>
      <c r="Z1508" s="17" t="s">
        <v>249</v>
      </c>
      <c r="AA1508" s="17" t="s">
        <v>76</v>
      </c>
      <c r="AB1508" s="17" t="s">
        <v>3962</v>
      </c>
      <c r="AC1508" s="17" t="s">
        <v>36</v>
      </c>
      <c r="AD1508" s="17" t="s">
        <v>36</v>
      </c>
      <c r="AE1508" s="17" t="s">
        <v>4495</v>
      </c>
      <c r="AF1508" s="17"/>
      <c r="AG1508" s="17" t="s">
        <v>832</v>
      </c>
      <c r="AH1508" s="17" t="s">
        <v>101</v>
      </c>
      <c r="AI1508" s="17" t="s">
        <v>3237</v>
      </c>
      <c r="AJ1508" s="17" t="s">
        <v>3238</v>
      </c>
      <c r="AK1508" s="17" t="s">
        <v>112</v>
      </c>
      <c r="AL1508" s="17" t="s">
        <v>132</v>
      </c>
      <c r="AM1508" s="17" t="s">
        <v>460</v>
      </c>
      <c r="AN1508" s="17" t="s">
        <v>3773</v>
      </c>
      <c r="AO1508" s="17" t="s">
        <v>1170</v>
      </c>
      <c r="AP1508" s="17" t="s">
        <v>1104</v>
      </c>
      <c r="AQ1508" s="17"/>
      <c r="AR1508" s="17"/>
      <c r="AS1508" s="17"/>
    </row>
    <row r="1509" spans="1:45" ht="15" customHeight="1" x14ac:dyDescent="0.15">
      <c r="A1509" s="13">
        <v>1508</v>
      </c>
      <c r="B1509" s="69" t="s">
        <v>4610</v>
      </c>
      <c r="C1509" s="67" t="s">
        <v>35</v>
      </c>
      <c r="D1509" s="67" t="s">
        <v>36</v>
      </c>
      <c r="E1509" s="67" t="s">
        <v>56</v>
      </c>
      <c r="F1509" s="67" t="s">
        <v>56</v>
      </c>
      <c r="G1509" s="67" t="s">
        <v>38</v>
      </c>
      <c r="H1509" s="67" t="s">
        <v>88</v>
      </c>
      <c r="I1509" s="67" t="s">
        <v>136</v>
      </c>
      <c r="J1509" s="67" t="s">
        <v>39</v>
      </c>
      <c r="K1509" s="67" t="s">
        <v>120</v>
      </c>
      <c r="L1509" s="67" t="s">
        <v>39</v>
      </c>
      <c r="M1509" s="67" t="s">
        <v>39</v>
      </c>
      <c r="N1509" s="67" t="s">
        <v>38</v>
      </c>
      <c r="O1509" s="67"/>
      <c r="P1509" s="17" t="s">
        <v>600</v>
      </c>
      <c r="Q1509" s="17" t="s">
        <v>876</v>
      </c>
      <c r="R1509" s="17" t="s">
        <v>3035</v>
      </c>
      <c r="S1509" s="17" t="s">
        <v>415</v>
      </c>
      <c r="T1509" s="17" t="s">
        <v>879</v>
      </c>
      <c r="U1509" s="17" t="s">
        <v>277</v>
      </c>
      <c r="V1509" s="17" t="s">
        <v>2150</v>
      </c>
      <c r="W1509" s="17" t="s">
        <v>4160</v>
      </c>
      <c r="X1509" s="17" t="s">
        <v>4611</v>
      </c>
      <c r="Y1509" s="17" t="s">
        <v>4336</v>
      </c>
      <c r="Z1509" s="17" t="s">
        <v>96</v>
      </c>
      <c r="AA1509" s="17" t="s">
        <v>76</v>
      </c>
      <c r="AB1509" s="17" t="s">
        <v>126</v>
      </c>
      <c r="AC1509" s="17" t="s">
        <v>56</v>
      </c>
      <c r="AD1509" s="17" t="s">
        <v>36</v>
      </c>
      <c r="AE1509" s="17" t="s">
        <v>4053</v>
      </c>
      <c r="AF1509" s="17"/>
      <c r="AG1509" s="17" t="s">
        <v>260</v>
      </c>
      <c r="AH1509" s="17" t="s">
        <v>4407</v>
      </c>
      <c r="AI1509" s="17" t="s">
        <v>3594</v>
      </c>
      <c r="AJ1509" s="17" t="s">
        <v>3169</v>
      </c>
      <c r="AK1509" s="17" t="s">
        <v>924</v>
      </c>
      <c r="AL1509" s="17" t="s">
        <v>364</v>
      </c>
      <c r="AM1509" s="17" t="s">
        <v>364</v>
      </c>
      <c r="AN1509" s="17" t="s">
        <v>132</v>
      </c>
      <c r="AO1509" s="17" t="s">
        <v>862</v>
      </c>
      <c r="AP1509" s="17" t="s">
        <v>925</v>
      </c>
      <c r="AQ1509" s="17"/>
      <c r="AR1509" s="17"/>
      <c r="AS1509" s="17"/>
    </row>
    <row r="1510" spans="1:45" ht="15" customHeight="1" x14ac:dyDescent="0.15">
      <c r="A1510" s="13">
        <v>1509</v>
      </c>
      <c r="B1510" s="69" t="s">
        <v>4701</v>
      </c>
      <c r="C1510" s="67" t="s">
        <v>35</v>
      </c>
      <c r="D1510" s="67" t="s">
        <v>36</v>
      </c>
      <c r="E1510" s="67" t="s">
        <v>36</v>
      </c>
      <c r="F1510" s="67" t="s">
        <v>36</v>
      </c>
      <c r="G1510" s="67" t="s">
        <v>42</v>
      </c>
      <c r="H1510" s="67" t="s">
        <v>88</v>
      </c>
      <c r="I1510" s="67" t="s">
        <v>136</v>
      </c>
      <c r="J1510" s="67" t="s">
        <v>38</v>
      </c>
      <c r="K1510" s="67" t="s">
        <v>136</v>
      </c>
      <c r="L1510" s="67" t="s">
        <v>39</v>
      </c>
      <c r="M1510" s="67" t="s">
        <v>200</v>
      </c>
      <c r="N1510" s="67" t="s">
        <v>88</v>
      </c>
      <c r="O1510" s="67"/>
      <c r="P1510" s="17" t="s">
        <v>129</v>
      </c>
      <c r="Q1510" s="17" t="s">
        <v>1600</v>
      </c>
      <c r="R1510" s="17" t="s">
        <v>396</v>
      </c>
      <c r="S1510" s="17" t="s">
        <v>3773</v>
      </c>
      <c r="T1510" s="17" t="s">
        <v>4702</v>
      </c>
      <c r="U1510" s="17" t="s">
        <v>461</v>
      </c>
      <c r="V1510" s="17" t="s">
        <v>4703</v>
      </c>
      <c r="W1510" s="17" t="s">
        <v>4159</v>
      </c>
      <c r="X1510" s="17"/>
      <c r="Y1510" s="17" t="s">
        <v>4303</v>
      </c>
      <c r="Z1510" s="17" t="s">
        <v>75</v>
      </c>
      <c r="AA1510" s="17" t="s">
        <v>76</v>
      </c>
      <c r="AB1510" s="17" t="s">
        <v>126</v>
      </c>
      <c r="AC1510" s="17" t="s">
        <v>56</v>
      </c>
      <c r="AD1510" s="17" t="s">
        <v>56</v>
      </c>
      <c r="AE1510" s="17" t="s">
        <v>4704</v>
      </c>
      <c r="AF1510" s="17"/>
      <c r="AG1510" s="17" t="s">
        <v>4705</v>
      </c>
      <c r="AH1510" s="17" t="s">
        <v>4706</v>
      </c>
      <c r="AI1510" s="17" t="s">
        <v>3594</v>
      </c>
      <c r="AJ1510" s="17" t="s">
        <v>364</v>
      </c>
      <c r="AK1510" s="17" t="s">
        <v>1053</v>
      </c>
      <c r="AL1510" s="17" t="s">
        <v>3248</v>
      </c>
      <c r="AM1510" s="17" t="s">
        <v>260</v>
      </c>
      <c r="AN1510" s="17" t="s">
        <v>836</v>
      </c>
      <c r="AO1510" s="17" t="s">
        <v>418</v>
      </c>
      <c r="AP1510" s="17" t="s">
        <v>2195</v>
      </c>
      <c r="AQ1510" s="17"/>
      <c r="AR1510" s="17"/>
      <c r="AS1510" s="17"/>
    </row>
    <row r="1511" spans="1:45" ht="15" customHeight="1" x14ac:dyDescent="0.15">
      <c r="A1511" s="13">
        <v>1510</v>
      </c>
      <c r="B1511" s="69" t="s">
        <v>4853</v>
      </c>
      <c r="C1511" s="67" t="s">
        <v>35</v>
      </c>
      <c r="D1511" s="67" t="s">
        <v>36</v>
      </c>
      <c r="E1511" s="67" t="s">
        <v>36</v>
      </c>
      <c r="F1511" s="67" t="s">
        <v>36</v>
      </c>
      <c r="G1511" s="67" t="s">
        <v>136</v>
      </c>
      <c r="H1511" s="67" t="s">
        <v>200</v>
      </c>
      <c r="I1511" s="67" t="s">
        <v>39</v>
      </c>
      <c r="J1511" s="67" t="s">
        <v>200</v>
      </c>
      <c r="K1511" s="67" t="s">
        <v>136</v>
      </c>
      <c r="L1511" s="67" t="s">
        <v>136</v>
      </c>
      <c r="M1511" s="67" t="s">
        <v>200</v>
      </c>
      <c r="N1511" s="67" t="s">
        <v>38</v>
      </c>
      <c r="O1511" s="67">
        <v>0</v>
      </c>
      <c r="P1511" s="17" t="s">
        <v>4750</v>
      </c>
      <c r="Q1511" s="17" t="s">
        <v>330</v>
      </c>
      <c r="R1511" s="17" t="s">
        <v>625</v>
      </c>
      <c r="S1511" s="17" t="s">
        <v>332</v>
      </c>
      <c r="T1511" s="17" t="s">
        <v>333</v>
      </c>
      <c r="U1511" s="17" t="s">
        <v>376</v>
      </c>
      <c r="V1511" s="17" t="s">
        <v>1290</v>
      </c>
      <c r="W1511" s="17">
        <v>0</v>
      </c>
      <c r="X1511" s="17" t="s">
        <v>4854</v>
      </c>
      <c r="Y1511" s="17" t="s">
        <v>4250</v>
      </c>
      <c r="Z1511" s="17" t="s">
        <v>96</v>
      </c>
      <c r="AA1511" s="17" t="s">
        <v>76</v>
      </c>
      <c r="AB1511" s="17" t="s">
        <v>55</v>
      </c>
      <c r="AC1511" s="17" t="s">
        <v>56</v>
      </c>
      <c r="AD1511" s="17" t="s">
        <v>36</v>
      </c>
      <c r="AE1511" s="17"/>
      <c r="AF1511" s="17"/>
      <c r="AG1511" s="17" t="s">
        <v>461</v>
      </c>
      <c r="AH1511" s="17" t="s">
        <v>394</v>
      </c>
      <c r="AI1511" s="17" t="s">
        <v>2287</v>
      </c>
      <c r="AJ1511" s="17" t="s">
        <v>461</v>
      </c>
      <c r="AK1511" s="17" t="s">
        <v>832</v>
      </c>
      <c r="AL1511" s="17" t="s">
        <v>1198</v>
      </c>
      <c r="AM1511" s="17" t="s">
        <v>344</v>
      </c>
      <c r="AN1511" s="17" t="s">
        <v>706</v>
      </c>
      <c r="AO1511" s="17" t="s">
        <v>336</v>
      </c>
      <c r="AP1511" s="17"/>
      <c r="AQ1511" s="17"/>
      <c r="AR1511" s="17"/>
      <c r="AS1511" s="17"/>
    </row>
    <row r="1512" spans="1:45" ht="15" customHeight="1" x14ac:dyDescent="0.15">
      <c r="A1512" s="13">
        <v>1511</v>
      </c>
      <c r="B1512" s="69" t="s">
        <v>4214</v>
      </c>
      <c r="C1512" s="67" t="s">
        <v>35</v>
      </c>
      <c r="D1512" s="67" t="s">
        <v>56</v>
      </c>
      <c r="E1512" s="67" t="s">
        <v>36</v>
      </c>
      <c r="F1512" s="67" t="s">
        <v>56</v>
      </c>
      <c r="G1512" s="67" t="s">
        <v>40</v>
      </c>
      <c r="H1512" s="67" t="s">
        <v>43</v>
      </c>
      <c r="I1512" s="67" t="s">
        <v>120</v>
      </c>
      <c r="J1512" s="67" t="s">
        <v>38</v>
      </c>
      <c r="K1512" s="67" t="s">
        <v>41</v>
      </c>
      <c r="L1512" s="67" t="s">
        <v>43</v>
      </c>
      <c r="M1512" s="67" t="s">
        <v>41</v>
      </c>
      <c r="N1512" s="67" t="s">
        <v>136</v>
      </c>
      <c r="O1512" s="67"/>
      <c r="P1512" s="17" t="s">
        <v>4215</v>
      </c>
      <c r="Q1512" s="17" t="s">
        <v>351</v>
      </c>
      <c r="R1512" s="17" t="s">
        <v>3356</v>
      </c>
      <c r="S1512" s="17" t="s">
        <v>72</v>
      </c>
      <c r="T1512" s="17" t="s">
        <v>1330</v>
      </c>
      <c r="U1512" s="17" t="s">
        <v>3761</v>
      </c>
      <c r="V1512" s="17" t="s">
        <v>661</v>
      </c>
      <c r="W1512" s="17"/>
      <c r="X1512" s="17"/>
      <c r="Y1512" s="17" t="s">
        <v>4258</v>
      </c>
      <c r="Z1512" s="17" t="s">
        <v>53</v>
      </c>
      <c r="AA1512" s="17" t="s">
        <v>76</v>
      </c>
      <c r="AB1512" s="17" t="s">
        <v>126</v>
      </c>
      <c r="AC1512" s="17" t="s">
        <v>56</v>
      </c>
      <c r="AD1512" s="17" t="s">
        <v>36</v>
      </c>
      <c r="AE1512" s="17" t="s">
        <v>4216</v>
      </c>
      <c r="AF1512" s="17"/>
      <c r="AG1512" s="17" t="s">
        <v>79</v>
      </c>
      <c r="AH1512" s="17" t="s">
        <v>3200</v>
      </c>
      <c r="AI1512" s="17" t="s">
        <v>4503</v>
      </c>
      <c r="AJ1512" s="17" t="s">
        <v>4217</v>
      </c>
      <c r="AK1512" s="17" t="s">
        <v>916</v>
      </c>
      <c r="AL1512" s="17" t="s">
        <v>111</v>
      </c>
      <c r="AM1512" s="17" t="s">
        <v>899</v>
      </c>
      <c r="AN1512" s="17" t="s">
        <v>456</v>
      </c>
      <c r="AO1512" s="17" t="s">
        <v>161</v>
      </c>
      <c r="AP1512" s="17" t="s">
        <v>975</v>
      </c>
      <c r="AQ1512" s="17"/>
      <c r="AR1512" s="17"/>
      <c r="AS1512" s="17"/>
    </row>
    <row r="1513" spans="1:45" ht="15" customHeight="1" x14ac:dyDescent="0.15">
      <c r="A1513" s="13">
        <v>1512</v>
      </c>
      <c r="B1513" s="69" t="s">
        <v>3299</v>
      </c>
      <c r="C1513" s="67" t="s">
        <v>35</v>
      </c>
      <c r="D1513" s="67" t="s">
        <v>36</v>
      </c>
      <c r="E1513" s="67" t="s">
        <v>36</v>
      </c>
      <c r="F1513" s="67" t="s">
        <v>36</v>
      </c>
      <c r="G1513" s="67" t="s">
        <v>37</v>
      </c>
      <c r="H1513" s="67" t="s">
        <v>44</v>
      </c>
      <c r="I1513" s="67" t="s">
        <v>37</v>
      </c>
      <c r="J1513" s="67" t="s">
        <v>67</v>
      </c>
      <c r="K1513" s="67" t="s">
        <v>41</v>
      </c>
      <c r="L1513" s="67" t="s">
        <v>68</v>
      </c>
      <c r="M1513" s="67" t="s">
        <v>67</v>
      </c>
      <c r="N1513" s="67" t="s">
        <v>37</v>
      </c>
      <c r="O1513" s="67"/>
      <c r="P1513" s="17" t="s">
        <v>607</v>
      </c>
      <c r="Q1513" s="17" t="s">
        <v>3153</v>
      </c>
      <c r="R1513" s="17" t="s">
        <v>324</v>
      </c>
      <c r="S1513" s="17" t="s">
        <v>49</v>
      </c>
      <c r="T1513" s="17" t="s">
        <v>609</v>
      </c>
      <c r="U1513" s="17" t="s">
        <v>137</v>
      </c>
      <c r="V1513" s="17" t="s">
        <v>650</v>
      </c>
      <c r="W1513" s="17"/>
      <c r="X1513" s="17" t="s">
        <v>3743</v>
      </c>
      <c r="Y1513" s="17" t="s">
        <v>4263</v>
      </c>
      <c r="Z1513" s="17" t="s">
        <v>75</v>
      </c>
      <c r="AA1513" s="17" t="s">
        <v>76</v>
      </c>
      <c r="AB1513" s="17" t="s">
        <v>55</v>
      </c>
      <c r="AC1513" s="17" t="s">
        <v>56</v>
      </c>
      <c r="AD1513" s="17" t="s">
        <v>56</v>
      </c>
      <c r="AE1513" s="17"/>
      <c r="AF1513" s="17"/>
      <c r="AG1513" s="17" t="s">
        <v>57</v>
      </c>
      <c r="AH1513" s="17" t="s">
        <v>196</v>
      </c>
      <c r="AI1513" s="17" t="s">
        <v>3345</v>
      </c>
      <c r="AJ1513" s="17" t="s">
        <v>225</v>
      </c>
      <c r="AK1513" s="17" t="s">
        <v>3438</v>
      </c>
      <c r="AL1513" s="17" t="s">
        <v>304</v>
      </c>
      <c r="AM1513" s="17" t="s">
        <v>651</v>
      </c>
      <c r="AN1513" s="17" t="s">
        <v>653</v>
      </c>
      <c r="AO1513" s="17" t="s">
        <v>64</v>
      </c>
      <c r="AP1513" s="17" t="s">
        <v>64</v>
      </c>
      <c r="AQ1513" s="17"/>
      <c r="AR1513" s="17"/>
      <c r="AS1513" s="17"/>
    </row>
    <row r="1514" spans="1:45" ht="15" customHeight="1" x14ac:dyDescent="0.15">
      <c r="A1514" s="13">
        <v>1513</v>
      </c>
      <c r="B1514" s="69" t="s">
        <v>2967</v>
      </c>
      <c r="C1514" s="67" t="s">
        <v>35</v>
      </c>
      <c r="D1514" s="67" t="s">
        <v>36</v>
      </c>
      <c r="E1514" s="67" t="s">
        <v>56</v>
      </c>
      <c r="F1514" s="67" t="s">
        <v>56</v>
      </c>
      <c r="G1514" s="67" t="s">
        <v>44</v>
      </c>
      <c r="H1514" s="67" t="s">
        <v>37</v>
      </c>
      <c r="I1514" s="67" t="s">
        <v>42</v>
      </c>
      <c r="J1514" s="67" t="s">
        <v>41</v>
      </c>
      <c r="K1514" s="67" t="s">
        <v>41</v>
      </c>
      <c r="L1514" s="67" t="s">
        <v>43</v>
      </c>
      <c r="M1514" s="67" t="s">
        <v>68</v>
      </c>
      <c r="N1514" s="67" t="s">
        <v>43</v>
      </c>
      <c r="O1514" s="67"/>
      <c r="P1514" s="17" t="s">
        <v>538</v>
      </c>
      <c r="Q1514" s="17" t="s">
        <v>3172</v>
      </c>
      <c r="R1514" s="17" t="s">
        <v>3805</v>
      </c>
      <c r="S1514" s="17" t="s">
        <v>183</v>
      </c>
      <c r="T1514" s="17" t="s">
        <v>3438</v>
      </c>
      <c r="U1514" s="17" t="s">
        <v>266</v>
      </c>
      <c r="V1514" s="17" t="s">
        <v>562</v>
      </c>
      <c r="W1514" s="17" t="s">
        <v>4172</v>
      </c>
      <c r="X1514" s="17"/>
      <c r="Y1514" s="17" t="s">
        <v>4231</v>
      </c>
      <c r="Z1514" s="17" t="s">
        <v>96</v>
      </c>
      <c r="AA1514" s="17" t="s">
        <v>76</v>
      </c>
      <c r="AB1514" s="17" t="s">
        <v>55</v>
      </c>
      <c r="AC1514" s="17" t="s">
        <v>36</v>
      </c>
      <c r="AD1514" s="17" t="s">
        <v>56</v>
      </c>
      <c r="AE1514" s="17"/>
      <c r="AF1514" s="17"/>
      <c r="AG1514" s="17" t="s">
        <v>193</v>
      </c>
      <c r="AH1514" s="17" t="s">
        <v>478</v>
      </c>
      <c r="AI1514" s="17" t="s">
        <v>57</v>
      </c>
      <c r="AJ1514" s="17" t="s">
        <v>4503</v>
      </c>
      <c r="AK1514" s="17" t="s">
        <v>270</v>
      </c>
      <c r="AL1514" s="17" t="s">
        <v>80</v>
      </c>
      <c r="AM1514" s="17" t="s">
        <v>3346</v>
      </c>
      <c r="AN1514" s="17" t="s">
        <v>707</v>
      </c>
      <c r="AO1514" s="17" t="s">
        <v>187</v>
      </c>
      <c r="AP1514" s="17" t="s">
        <v>418</v>
      </c>
      <c r="AQ1514" s="17"/>
      <c r="AR1514" s="17"/>
      <c r="AS1514" s="17"/>
    </row>
    <row r="1515" spans="1:45" ht="15" customHeight="1" x14ac:dyDescent="0.15">
      <c r="A1515" s="13">
        <v>1514</v>
      </c>
      <c r="B1515" s="69" t="s">
        <v>3409</v>
      </c>
      <c r="C1515" s="67" t="s">
        <v>35</v>
      </c>
      <c r="D1515" s="67" t="s">
        <v>56</v>
      </c>
      <c r="E1515" s="67" t="s">
        <v>56</v>
      </c>
      <c r="F1515" s="67" t="s">
        <v>36</v>
      </c>
      <c r="G1515" s="67" t="s">
        <v>67</v>
      </c>
      <c r="H1515" s="67" t="s">
        <v>40</v>
      </c>
      <c r="I1515" s="67" t="s">
        <v>87</v>
      </c>
      <c r="J1515" s="67" t="s">
        <v>41</v>
      </c>
      <c r="K1515" s="67" t="s">
        <v>44</v>
      </c>
      <c r="L1515" s="67" t="s">
        <v>37</v>
      </c>
      <c r="M1515" s="67" t="s">
        <v>41</v>
      </c>
      <c r="N1515" s="67" t="s">
        <v>44</v>
      </c>
      <c r="O1515" s="67"/>
      <c r="P1515" s="17" t="s">
        <v>1488</v>
      </c>
      <c r="Q1515" s="17" t="s">
        <v>3350</v>
      </c>
      <c r="R1515" s="17" t="s">
        <v>215</v>
      </c>
      <c r="S1515" s="17" t="s">
        <v>3022</v>
      </c>
      <c r="T1515" s="17" t="s">
        <v>1444</v>
      </c>
      <c r="U1515" s="17" t="s">
        <v>220</v>
      </c>
      <c r="V1515" s="17" t="s">
        <v>1624</v>
      </c>
      <c r="W1515" s="17"/>
      <c r="X1515" s="17"/>
      <c r="Y1515" s="17" t="s">
        <v>4250</v>
      </c>
      <c r="Z1515" s="17" t="s">
        <v>53</v>
      </c>
      <c r="AA1515" s="17" t="s">
        <v>76</v>
      </c>
      <c r="AB1515" s="17" t="s">
        <v>3962</v>
      </c>
      <c r="AC1515" s="17" t="s">
        <v>56</v>
      </c>
      <c r="AD1515" s="17" t="s">
        <v>36</v>
      </c>
      <c r="AE1515" s="17"/>
      <c r="AF1515" s="17"/>
      <c r="AG1515" s="17" t="s">
        <v>77</v>
      </c>
      <c r="AH1515" s="17" t="s">
        <v>82</v>
      </c>
      <c r="AI1515" s="17" t="s">
        <v>79</v>
      </c>
      <c r="AJ1515" s="17" t="s">
        <v>4165</v>
      </c>
      <c r="AK1515" s="17" t="s">
        <v>1320</v>
      </c>
      <c r="AL1515" s="17" t="s">
        <v>1321</v>
      </c>
      <c r="AM1515" s="17" t="s">
        <v>598</v>
      </c>
      <c r="AN1515" s="17" t="s">
        <v>590</v>
      </c>
      <c r="AO1515" s="17" t="s">
        <v>85</v>
      </c>
      <c r="AP1515" s="17" t="s">
        <v>1104</v>
      </c>
      <c r="AQ1515" s="17"/>
      <c r="AR1515" s="17"/>
      <c r="AS1515" s="17"/>
    </row>
    <row r="1516" spans="1:45" ht="15" customHeight="1" x14ac:dyDescent="0.15">
      <c r="A1516" s="13">
        <v>1515</v>
      </c>
      <c r="B1516" s="69" t="s">
        <v>1250</v>
      </c>
      <c r="C1516" s="67" t="s">
        <v>35</v>
      </c>
      <c r="D1516" s="67" t="s">
        <v>36</v>
      </c>
      <c r="E1516" s="67" t="s">
        <v>56</v>
      </c>
      <c r="F1516" s="67" t="s">
        <v>56</v>
      </c>
      <c r="G1516" s="67" t="s">
        <v>67</v>
      </c>
      <c r="H1516" s="67" t="s">
        <v>40</v>
      </c>
      <c r="I1516" s="67" t="s">
        <v>37</v>
      </c>
      <c r="J1516" s="67" t="s">
        <v>67</v>
      </c>
      <c r="K1516" s="67" t="s">
        <v>40</v>
      </c>
      <c r="L1516" s="67" t="s">
        <v>38</v>
      </c>
      <c r="M1516" s="67" t="s">
        <v>44</v>
      </c>
      <c r="N1516" s="67" t="s">
        <v>40</v>
      </c>
      <c r="O1516" s="67"/>
      <c r="P1516" s="17" t="s">
        <v>951</v>
      </c>
      <c r="Q1516" s="17" t="s">
        <v>379</v>
      </c>
      <c r="R1516" s="17" t="s">
        <v>607</v>
      </c>
      <c r="S1516" s="17" t="s">
        <v>3022</v>
      </c>
      <c r="T1516" s="17" t="s">
        <v>569</v>
      </c>
      <c r="U1516" s="17" t="s">
        <v>3153</v>
      </c>
      <c r="V1516" s="17" t="s">
        <v>961</v>
      </c>
      <c r="W1516" s="17"/>
      <c r="X1516" s="17"/>
      <c r="Y1516" s="17" t="s">
        <v>4258</v>
      </c>
      <c r="Z1516" s="17" t="s">
        <v>191</v>
      </c>
      <c r="AA1516" s="17" t="s">
        <v>76</v>
      </c>
      <c r="AB1516" s="17" t="s">
        <v>3962</v>
      </c>
      <c r="AC1516" s="17" t="s">
        <v>56</v>
      </c>
      <c r="AD1516" s="17" t="s">
        <v>36</v>
      </c>
      <c r="AE1516" s="17"/>
      <c r="AF1516" s="17"/>
      <c r="AG1516" s="17" t="s">
        <v>77</v>
      </c>
      <c r="AH1516" s="17" t="s">
        <v>264</v>
      </c>
      <c r="AI1516" s="17" t="s">
        <v>570</v>
      </c>
      <c r="AJ1516" s="17" t="s">
        <v>571</v>
      </c>
      <c r="AK1516" s="17" t="s">
        <v>49</v>
      </c>
      <c r="AL1516" s="17" t="s">
        <v>609</v>
      </c>
      <c r="AM1516" s="17" t="s">
        <v>3022</v>
      </c>
      <c r="AN1516" s="17" t="s">
        <v>4647</v>
      </c>
      <c r="AO1516" s="17" t="s">
        <v>85</v>
      </c>
      <c r="AP1516" s="17" t="s">
        <v>64</v>
      </c>
      <c r="AQ1516" s="17"/>
      <c r="AR1516" s="17"/>
      <c r="AS1516" s="17"/>
    </row>
    <row r="1517" spans="1:45" ht="15" customHeight="1" x14ac:dyDescent="0.15">
      <c r="A1517" s="13">
        <v>1516</v>
      </c>
      <c r="B1517" s="69" t="s">
        <v>3261</v>
      </c>
      <c r="C1517" s="67" t="s">
        <v>35</v>
      </c>
      <c r="D1517" s="67" t="s">
        <v>36</v>
      </c>
      <c r="E1517" s="67" t="s">
        <v>36</v>
      </c>
      <c r="F1517" s="67" t="s">
        <v>36</v>
      </c>
      <c r="G1517" s="67" t="s">
        <v>44</v>
      </c>
      <c r="H1517" s="67" t="s">
        <v>41</v>
      </c>
      <c r="I1517" s="67" t="s">
        <v>43</v>
      </c>
      <c r="J1517" s="67" t="s">
        <v>67</v>
      </c>
      <c r="K1517" s="67" t="s">
        <v>120</v>
      </c>
      <c r="L1517" s="67" t="s">
        <v>43</v>
      </c>
      <c r="M1517" s="67" t="s">
        <v>120</v>
      </c>
      <c r="N1517" s="67" t="s">
        <v>120</v>
      </c>
      <c r="O1517" s="67"/>
      <c r="P1517" s="17" t="s">
        <v>3172</v>
      </c>
      <c r="Q1517" s="17" t="s">
        <v>183</v>
      </c>
      <c r="R1517" s="17" t="s">
        <v>4503</v>
      </c>
      <c r="S1517" s="17" t="s">
        <v>193</v>
      </c>
      <c r="T1517" s="17" t="s">
        <v>478</v>
      </c>
      <c r="U1517" s="17" t="s">
        <v>563</v>
      </c>
      <c r="V1517" s="17" t="s">
        <v>77</v>
      </c>
      <c r="W1517" s="17" t="s">
        <v>4157</v>
      </c>
      <c r="X1517" s="17"/>
      <c r="Y1517" s="17" t="s">
        <v>4241</v>
      </c>
      <c r="Z1517" s="17" t="s">
        <v>53</v>
      </c>
      <c r="AA1517" s="17" t="s">
        <v>76</v>
      </c>
      <c r="AB1517" s="17" t="s">
        <v>55</v>
      </c>
      <c r="AC1517" s="17" t="s">
        <v>36</v>
      </c>
      <c r="AD1517" s="17" t="s">
        <v>56</v>
      </c>
      <c r="AE1517" s="17" t="s">
        <v>4112</v>
      </c>
      <c r="AF1517" s="17"/>
      <c r="AG1517" s="17" t="s">
        <v>131</v>
      </c>
      <c r="AH1517" s="17" t="s">
        <v>195</v>
      </c>
      <c r="AI1517" s="17" t="s">
        <v>498</v>
      </c>
      <c r="AJ1517" s="17" t="s">
        <v>334</v>
      </c>
      <c r="AK1517" s="17" t="s">
        <v>1215</v>
      </c>
      <c r="AL1517" s="17" t="s">
        <v>1216</v>
      </c>
      <c r="AM1517" s="17" t="s">
        <v>95</v>
      </c>
      <c r="AN1517" s="17" t="s">
        <v>335</v>
      </c>
      <c r="AO1517" s="17" t="s">
        <v>187</v>
      </c>
      <c r="AP1517" s="17" t="s">
        <v>1047</v>
      </c>
      <c r="AQ1517" s="17"/>
      <c r="AR1517" s="17"/>
      <c r="AS1517" s="17"/>
    </row>
    <row r="1518" spans="1:45" ht="15" customHeight="1" x14ac:dyDescent="0.15">
      <c r="A1518" s="13">
        <v>1517</v>
      </c>
      <c r="B1518" s="69" t="s">
        <v>1251</v>
      </c>
      <c r="C1518" s="67" t="s">
        <v>35</v>
      </c>
      <c r="D1518" s="67" t="s">
        <v>36</v>
      </c>
      <c r="E1518" s="67" t="s">
        <v>36</v>
      </c>
      <c r="F1518" s="67" t="s">
        <v>36</v>
      </c>
      <c r="G1518" s="67" t="s">
        <v>44</v>
      </c>
      <c r="H1518" s="67" t="s">
        <v>41</v>
      </c>
      <c r="I1518" s="67" t="s">
        <v>43</v>
      </c>
      <c r="J1518" s="67" t="s">
        <v>67</v>
      </c>
      <c r="K1518" s="67" t="s">
        <v>120</v>
      </c>
      <c r="L1518" s="67" t="s">
        <v>43</v>
      </c>
      <c r="M1518" s="67" t="s">
        <v>120</v>
      </c>
      <c r="N1518" s="67" t="s">
        <v>120</v>
      </c>
      <c r="O1518" s="67"/>
      <c r="P1518" s="17" t="s">
        <v>3172</v>
      </c>
      <c r="Q1518" s="17" t="s">
        <v>183</v>
      </c>
      <c r="R1518" s="17" t="s">
        <v>4503</v>
      </c>
      <c r="S1518" s="17" t="s">
        <v>193</v>
      </c>
      <c r="T1518" s="17" t="s">
        <v>478</v>
      </c>
      <c r="U1518" s="17" t="s">
        <v>563</v>
      </c>
      <c r="V1518" s="17" t="s">
        <v>77</v>
      </c>
      <c r="W1518" s="17" t="s">
        <v>4157</v>
      </c>
      <c r="X1518" s="17" t="s">
        <v>3744</v>
      </c>
      <c r="Y1518" s="17" t="s">
        <v>4241</v>
      </c>
      <c r="Z1518" s="17" t="s">
        <v>53</v>
      </c>
      <c r="AA1518" s="17" t="s">
        <v>76</v>
      </c>
      <c r="AB1518" s="17" t="s">
        <v>55</v>
      </c>
      <c r="AC1518" s="17" t="s">
        <v>36</v>
      </c>
      <c r="AD1518" s="17" t="s">
        <v>56</v>
      </c>
      <c r="AE1518" s="17" t="s">
        <v>4018</v>
      </c>
      <c r="AF1518" s="17"/>
      <c r="AG1518" s="17" t="s">
        <v>131</v>
      </c>
      <c r="AH1518" s="17" t="s">
        <v>195</v>
      </c>
      <c r="AI1518" s="17" t="s">
        <v>498</v>
      </c>
      <c r="AJ1518" s="17" t="s">
        <v>334</v>
      </c>
      <c r="AK1518" s="17" t="s">
        <v>1215</v>
      </c>
      <c r="AL1518" s="17" t="s">
        <v>1216</v>
      </c>
      <c r="AM1518" s="17" t="s">
        <v>95</v>
      </c>
      <c r="AN1518" s="17" t="s">
        <v>335</v>
      </c>
      <c r="AO1518" s="17" t="s">
        <v>187</v>
      </c>
      <c r="AP1518" s="17" t="s">
        <v>1047</v>
      </c>
      <c r="AQ1518" s="17"/>
      <c r="AR1518" s="17"/>
      <c r="AS1518" s="17"/>
    </row>
    <row r="1519" spans="1:45" ht="15" customHeight="1" x14ac:dyDescent="0.15">
      <c r="A1519" s="13">
        <v>1518</v>
      </c>
      <c r="B1519" s="69" t="s">
        <v>3806</v>
      </c>
      <c r="C1519" s="67" t="s">
        <v>35</v>
      </c>
      <c r="D1519" s="67" t="s">
        <v>36</v>
      </c>
      <c r="E1519" s="67" t="s">
        <v>36</v>
      </c>
      <c r="F1519" s="67" t="s">
        <v>36</v>
      </c>
      <c r="G1519" s="67" t="s">
        <v>44</v>
      </c>
      <c r="H1519" s="67" t="s">
        <v>41</v>
      </c>
      <c r="I1519" s="67" t="s">
        <v>43</v>
      </c>
      <c r="J1519" s="67" t="s">
        <v>67</v>
      </c>
      <c r="K1519" s="67" t="s">
        <v>120</v>
      </c>
      <c r="L1519" s="67" t="s">
        <v>43</v>
      </c>
      <c r="M1519" s="67" t="s">
        <v>120</v>
      </c>
      <c r="N1519" s="67" t="s">
        <v>120</v>
      </c>
      <c r="O1519" s="67"/>
      <c r="P1519" s="17" t="s">
        <v>3172</v>
      </c>
      <c r="Q1519" s="17" t="s">
        <v>183</v>
      </c>
      <c r="R1519" s="17" t="s">
        <v>4503</v>
      </c>
      <c r="S1519" s="17" t="s">
        <v>193</v>
      </c>
      <c r="T1519" s="17" t="s">
        <v>478</v>
      </c>
      <c r="U1519" s="17" t="s">
        <v>563</v>
      </c>
      <c r="V1519" s="17" t="s">
        <v>77</v>
      </c>
      <c r="W1519" s="17" t="s">
        <v>4164</v>
      </c>
      <c r="X1519" s="17" t="s">
        <v>3807</v>
      </c>
      <c r="Y1519" s="17" t="s">
        <v>4241</v>
      </c>
      <c r="Z1519" s="17" t="s">
        <v>53</v>
      </c>
      <c r="AA1519" s="17" t="s">
        <v>76</v>
      </c>
      <c r="AB1519" s="17" t="s">
        <v>55</v>
      </c>
      <c r="AC1519" s="17" t="s">
        <v>36</v>
      </c>
      <c r="AD1519" s="17" t="s">
        <v>56</v>
      </c>
      <c r="AE1519" s="17" t="s">
        <v>4040</v>
      </c>
      <c r="AF1519" s="17"/>
      <c r="AG1519" s="17" t="s">
        <v>131</v>
      </c>
      <c r="AH1519" s="17" t="s">
        <v>195</v>
      </c>
      <c r="AI1519" s="17" t="s">
        <v>498</v>
      </c>
      <c r="AJ1519" s="17" t="s">
        <v>334</v>
      </c>
      <c r="AK1519" s="17" t="s">
        <v>1215</v>
      </c>
      <c r="AL1519" s="17" t="s">
        <v>1216</v>
      </c>
      <c r="AM1519" s="17" t="s">
        <v>95</v>
      </c>
      <c r="AN1519" s="17" t="s">
        <v>335</v>
      </c>
      <c r="AO1519" s="17" t="s">
        <v>187</v>
      </c>
      <c r="AP1519" s="17" t="s">
        <v>1047</v>
      </c>
      <c r="AQ1519" s="17"/>
      <c r="AR1519" s="17"/>
      <c r="AS1519" s="17"/>
    </row>
    <row r="1520" spans="1:45" ht="15" customHeight="1" x14ac:dyDescent="0.15">
      <c r="A1520" s="13">
        <v>1519</v>
      </c>
      <c r="B1520" s="69" t="s">
        <v>5383</v>
      </c>
      <c r="C1520" s="67" t="s">
        <v>35</v>
      </c>
      <c r="D1520" s="67" t="s">
        <v>36</v>
      </c>
      <c r="E1520" s="67" t="s">
        <v>36</v>
      </c>
      <c r="F1520" s="67" t="s">
        <v>36</v>
      </c>
      <c r="G1520" s="67" t="s">
        <v>44</v>
      </c>
      <c r="H1520" s="67" t="s">
        <v>41</v>
      </c>
      <c r="I1520" s="67" t="s">
        <v>43</v>
      </c>
      <c r="J1520" s="67" t="s">
        <v>67</v>
      </c>
      <c r="K1520" s="67" t="s">
        <v>120</v>
      </c>
      <c r="L1520" s="67" t="s">
        <v>43</v>
      </c>
      <c r="M1520" s="67" t="s">
        <v>120</v>
      </c>
      <c r="N1520" s="67" t="s">
        <v>120</v>
      </c>
      <c r="O1520" s="67"/>
      <c r="P1520" s="17" t="s">
        <v>3172</v>
      </c>
      <c r="Q1520" s="17" t="s">
        <v>183</v>
      </c>
      <c r="R1520" s="17" t="s">
        <v>4503</v>
      </c>
      <c r="S1520" s="17" t="s">
        <v>193</v>
      </c>
      <c r="T1520" s="17" t="s">
        <v>478</v>
      </c>
      <c r="U1520" s="17" t="s">
        <v>563</v>
      </c>
      <c r="V1520" s="17" t="s">
        <v>77</v>
      </c>
      <c r="W1520" s="17" t="s">
        <v>4157</v>
      </c>
      <c r="X1520" s="17" t="s">
        <v>5384</v>
      </c>
      <c r="Y1520" s="17" t="s">
        <v>4241</v>
      </c>
      <c r="Z1520" s="17" t="s">
        <v>53</v>
      </c>
      <c r="AA1520" s="17" t="s">
        <v>76</v>
      </c>
      <c r="AB1520" s="17" t="s">
        <v>55</v>
      </c>
      <c r="AC1520" s="17" t="s">
        <v>36</v>
      </c>
      <c r="AD1520" s="17" t="s">
        <v>56</v>
      </c>
      <c r="AE1520" s="17" t="s">
        <v>4018</v>
      </c>
      <c r="AF1520" s="17"/>
      <c r="AG1520" s="17" t="s">
        <v>131</v>
      </c>
      <c r="AH1520" s="17" t="s">
        <v>195</v>
      </c>
      <c r="AI1520" s="17" t="s">
        <v>498</v>
      </c>
      <c r="AJ1520" s="17" t="s">
        <v>334</v>
      </c>
      <c r="AK1520" s="17" t="s">
        <v>1215</v>
      </c>
      <c r="AL1520" s="17" t="s">
        <v>1216</v>
      </c>
      <c r="AM1520" s="17" t="s">
        <v>95</v>
      </c>
      <c r="AN1520" s="17" t="s">
        <v>335</v>
      </c>
      <c r="AO1520" s="17" t="s">
        <v>187</v>
      </c>
      <c r="AP1520" s="17" t="s">
        <v>1047</v>
      </c>
      <c r="AQ1520" s="17"/>
      <c r="AR1520" s="17"/>
      <c r="AS1520" s="17"/>
    </row>
    <row r="1521" spans="1:45" ht="15" customHeight="1" x14ac:dyDescent="0.15">
      <c r="A1521" s="13">
        <v>1520</v>
      </c>
      <c r="B1521" s="69" t="s">
        <v>5385</v>
      </c>
      <c r="C1521" s="67" t="s">
        <v>35</v>
      </c>
      <c r="D1521" s="67" t="s">
        <v>36</v>
      </c>
      <c r="E1521" s="67" t="s">
        <v>36</v>
      </c>
      <c r="F1521" s="67" t="s">
        <v>36</v>
      </c>
      <c r="G1521" s="67" t="s">
        <v>44</v>
      </c>
      <c r="H1521" s="67" t="s">
        <v>41</v>
      </c>
      <c r="I1521" s="67" t="s">
        <v>43</v>
      </c>
      <c r="J1521" s="67" t="s">
        <v>67</v>
      </c>
      <c r="K1521" s="67" t="s">
        <v>120</v>
      </c>
      <c r="L1521" s="67" t="s">
        <v>43</v>
      </c>
      <c r="M1521" s="67" t="s">
        <v>120</v>
      </c>
      <c r="N1521" s="67" t="s">
        <v>120</v>
      </c>
      <c r="O1521" s="67"/>
      <c r="P1521" s="17" t="s">
        <v>3172</v>
      </c>
      <c r="Q1521" s="17" t="s">
        <v>183</v>
      </c>
      <c r="R1521" s="17" t="s">
        <v>4503</v>
      </c>
      <c r="S1521" s="17" t="s">
        <v>193</v>
      </c>
      <c r="T1521" s="17" t="s">
        <v>478</v>
      </c>
      <c r="U1521" s="17" t="s">
        <v>563</v>
      </c>
      <c r="V1521" s="17" t="s">
        <v>77</v>
      </c>
      <c r="W1521" s="17" t="s">
        <v>4157</v>
      </c>
      <c r="X1521" s="17" t="s">
        <v>5317</v>
      </c>
      <c r="Y1521" s="17" t="s">
        <v>4241</v>
      </c>
      <c r="Z1521" s="17" t="s">
        <v>53</v>
      </c>
      <c r="AA1521" s="17" t="s">
        <v>76</v>
      </c>
      <c r="AB1521" s="17" t="s">
        <v>55</v>
      </c>
      <c r="AC1521" s="17" t="s">
        <v>36</v>
      </c>
      <c r="AD1521" s="17" t="s">
        <v>56</v>
      </c>
      <c r="AE1521" s="17" t="s">
        <v>4018</v>
      </c>
      <c r="AF1521" s="17"/>
      <c r="AG1521" s="17" t="s">
        <v>131</v>
      </c>
      <c r="AH1521" s="17" t="s">
        <v>195</v>
      </c>
      <c r="AI1521" s="17" t="s">
        <v>498</v>
      </c>
      <c r="AJ1521" s="17" t="s">
        <v>334</v>
      </c>
      <c r="AK1521" s="17" t="s">
        <v>1215</v>
      </c>
      <c r="AL1521" s="17" t="s">
        <v>1216</v>
      </c>
      <c r="AM1521" s="17" t="s">
        <v>95</v>
      </c>
      <c r="AN1521" s="17" t="s">
        <v>335</v>
      </c>
      <c r="AO1521" s="17" t="s">
        <v>187</v>
      </c>
      <c r="AP1521" s="17" t="s">
        <v>1047</v>
      </c>
      <c r="AQ1521" s="17"/>
      <c r="AR1521" s="17"/>
      <c r="AS1521" s="17"/>
    </row>
    <row r="1522" spans="1:45" ht="15" customHeight="1" x14ac:dyDescent="0.15">
      <c r="A1522" s="13">
        <v>1521</v>
      </c>
      <c r="B1522" s="69" t="s">
        <v>1252</v>
      </c>
      <c r="C1522" s="67" t="s">
        <v>35</v>
      </c>
      <c r="D1522" s="67" t="s">
        <v>56</v>
      </c>
      <c r="E1522" s="67" t="s">
        <v>36</v>
      </c>
      <c r="F1522" s="67" t="s">
        <v>36</v>
      </c>
      <c r="G1522" s="67" t="s">
        <v>67</v>
      </c>
      <c r="H1522" s="67" t="s">
        <v>42</v>
      </c>
      <c r="I1522" s="67" t="s">
        <v>37</v>
      </c>
      <c r="J1522" s="67" t="s">
        <v>67</v>
      </c>
      <c r="K1522" s="67" t="s">
        <v>40</v>
      </c>
      <c r="L1522" s="67" t="s">
        <v>38</v>
      </c>
      <c r="M1522" s="67" t="s">
        <v>42</v>
      </c>
      <c r="N1522" s="67" t="s">
        <v>200</v>
      </c>
      <c r="O1522" s="67"/>
      <c r="P1522" s="17" t="s">
        <v>1253</v>
      </c>
      <c r="Q1522" s="17" t="s">
        <v>1075</v>
      </c>
      <c r="R1522" s="17" t="s">
        <v>137</v>
      </c>
      <c r="S1522" s="17" t="s">
        <v>247</v>
      </c>
      <c r="T1522" s="17" t="s">
        <v>1254</v>
      </c>
      <c r="U1522" s="17" t="s">
        <v>3438</v>
      </c>
      <c r="V1522" s="17" t="s">
        <v>786</v>
      </c>
      <c r="W1522" s="17"/>
      <c r="X1522" s="17" t="s">
        <v>3745</v>
      </c>
      <c r="Y1522" s="17" t="s">
        <v>4347</v>
      </c>
      <c r="Z1522" s="17" t="s">
        <v>53</v>
      </c>
      <c r="AA1522" s="17" t="s">
        <v>54</v>
      </c>
      <c r="AB1522" s="17" t="s">
        <v>3962</v>
      </c>
      <c r="AC1522" s="17" t="s">
        <v>56</v>
      </c>
      <c r="AD1522" s="17" t="s">
        <v>56</v>
      </c>
      <c r="AE1522" s="17"/>
      <c r="AF1522" s="17"/>
      <c r="AG1522" s="17" t="s">
        <v>3022</v>
      </c>
      <c r="AH1522" s="17" t="s">
        <v>383</v>
      </c>
      <c r="AI1522" s="17" t="s">
        <v>266</v>
      </c>
      <c r="AJ1522" s="17" t="s">
        <v>1255</v>
      </c>
      <c r="AK1522" s="17" t="s">
        <v>57</v>
      </c>
      <c r="AL1522" s="17" t="s">
        <v>4520</v>
      </c>
      <c r="AM1522" s="17" t="s">
        <v>224</v>
      </c>
      <c r="AN1522" s="17" t="s">
        <v>233</v>
      </c>
      <c r="AO1522" s="17" t="s">
        <v>85</v>
      </c>
      <c r="AP1522" s="17" t="s">
        <v>64</v>
      </c>
      <c r="AQ1522" s="17"/>
      <c r="AR1522" s="17"/>
      <c r="AS1522" s="17"/>
    </row>
    <row r="1523" spans="1:45" ht="15" customHeight="1" x14ac:dyDescent="0.15">
      <c r="A1523" s="13">
        <v>1522</v>
      </c>
      <c r="B1523" s="69" t="s">
        <v>3410</v>
      </c>
      <c r="C1523" s="67" t="s">
        <v>35</v>
      </c>
      <c r="D1523" s="67" t="s">
        <v>36</v>
      </c>
      <c r="E1523" s="67" t="s">
        <v>56</v>
      </c>
      <c r="F1523" s="67" t="s">
        <v>36</v>
      </c>
      <c r="G1523" s="67" t="s">
        <v>37</v>
      </c>
      <c r="H1523" s="67" t="s">
        <v>44</v>
      </c>
      <c r="I1523" s="67" t="s">
        <v>42</v>
      </c>
      <c r="J1523" s="67" t="s">
        <v>40</v>
      </c>
      <c r="K1523" s="67" t="s">
        <v>200</v>
      </c>
      <c r="L1523" s="67" t="s">
        <v>42</v>
      </c>
      <c r="M1523" s="67" t="s">
        <v>38</v>
      </c>
      <c r="N1523" s="67" t="s">
        <v>120</v>
      </c>
      <c r="O1523" s="67" t="s">
        <v>45</v>
      </c>
      <c r="P1523" s="17" t="s">
        <v>49</v>
      </c>
      <c r="Q1523" s="17" t="s">
        <v>57</v>
      </c>
      <c r="R1523" s="17" t="s">
        <v>266</v>
      </c>
      <c r="S1523" s="17" t="s">
        <v>144</v>
      </c>
      <c r="T1523" s="17" t="s">
        <v>189</v>
      </c>
      <c r="U1523" s="17" t="s">
        <v>270</v>
      </c>
      <c r="V1523" s="17" t="s">
        <v>115</v>
      </c>
      <c r="W1523" s="17" t="s">
        <v>4157</v>
      </c>
      <c r="X1523" s="17" t="s">
        <v>3746</v>
      </c>
      <c r="Y1523" s="17" t="s">
        <v>4277</v>
      </c>
      <c r="Z1523" s="17" t="s">
        <v>249</v>
      </c>
      <c r="AA1523" s="17" t="s">
        <v>76</v>
      </c>
      <c r="AB1523" s="17" t="s">
        <v>3962</v>
      </c>
      <c r="AC1523" s="17" t="s">
        <v>56</v>
      </c>
      <c r="AD1523" s="17" t="s">
        <v>56</v>
      </c>
      <c r="AE1523" s="17" t="s">
        <v>4003</v>
      </c>
      <c r="AF1523" s="17"/>
      <c r="AG1523" s="17" t="s">
        <v>411</v>
      </c>
      <c r="AH1523" s="17" t="s">
        <v>689</v>
      </c>
      <c r="AI1523" s="17" t="s">
        <v>193</v>
      </c>
      <c r="AJ1523" s="17" t="s">
        <v>261</v>
      </c>
      <c r="AK1523" s="17" t="s">
        <v>409</v>
      </c>
      <c r="AL1523" s="17" t="s">
        <v>410</v>
      </c>
      <c r="AM1523" s="17" t="s">
        <v>131</v>
      </c>
      <c r="AN1523" s="17" t="s">
        <v>1656</v>
      </c>
      <c r="AO1523" s="17" t="s">
        <v>64</v>
      </c>
      <c r="AP1523" s="17" t="s">
        <v>418</v>
      </c>
      <c r="AQ1523" s="17"/>
      <c r="AR1523" s="17"/>
      <c r="AS1523" s="17"/>
    </row>
    <row r="1524" spans="1:45" ht="15" customHeight="1" x14ac:dyDescent="0.15">
      <c r="A1524" s="13">
        <v>1523</v>
      </c>
      <c r="B1524" s="69" t="s">
        <v>3300</v>
      </c>
      <c r="C1524" s="67" t="s">
        <v>35</v>
      </c>
      <c r="D1524" s="67" t="s">
        <v>56</v>
      </c>
      <c r="E1524" s="67" t="s">
        <v>36</v>
      </c>
      <c r="F1524" s="67" t="s">
        <v>56</v>
      </c>
      <c r="G1524" s="67" t="s">
        <v>44</v>
      </c>
      <c r="H1524" s="67" t="s">
        <v>120</v>
      </c>
      <c r="I1524" s="67" t="s">
        <v>41</v>
      </c>
      <c r="J1524" s="67" t="s">
        <v>41</v>
      </c>
      <c r="K1524" s="67" t="s">
        <v>39</v>
      </c>
      <c r="L1524" s="67" t="s">
        <v>42</v>
      </c>
      <c r="M1524" s="67" t="s">
        <v>43</v>
      </c>
      <c r="N1524" s="67" t="s">
        <v>38</v>
      </c>
      <c r="O1524" s="67" t="s">
        <v>45</v>
      </c>
      <c r="P1524" s="17" t="s">
        <v>183</v>
      </c>
      <c r="Q1524" s="17" t="s">
        <v>193</v>
      </c>
      <c r="R1524" s="17" t="s">
        <v>2278</v>
      </c>
      <c r="S1524" s="17" t="s">
        <v>131</v>
      </c>
      <c r="T1524" s="17" t="s">
        <v>195</v>
      </c>
      <c r="U1524" s="17" t="s">
        <v>694</v>
      </c>
      <c r="V1524" s="17" t="s">
        <v>3301</v>
      </c>
      <c r="W1524" s="17" t="s">
        <v>4176</v>
      </c>
      <c r="X1524" s="17"/>
      <c r="Y1524" s="17" t="s">
        <v>4295</v>
      </c>
      <c r="Z1524" s="17" t="s">
        <v>96</v>
      </c>
      <c r="AA1524" s="17" t="s">
        <v>76</v>
      </c>
      <c r="AB1524" s="17" t="s">
        <v>126</v>
      </c>
      <c r="AC1524" s="17" t="s">
        <v>36</v>
      </c>
      <c r="AD1524" s="17" t="s">
        <v>56</v>
      </c>
      <c r="AE1524" s="17" t="s">
        <v>4055</v>
      </c>
      <c r="AF1524" s="17"/>
      <c r="AG1524" s="17" t="s">
        <v>363</v>
      </c>
      <c r="AH1524" s="17" t="s">
        <v>832</v>
      </c>
      <c r="AI1524" s="17" t="s">
        <v>690</v>
      </c>
      <c r="AJ1524" s="17" t="s">
        <v>591</v>
      </c>
      <c r="AK1524" s="17" t="s">
        <v>478</v>
      </c>
      <c r="AL1524" s="17" t="s">
        <v>563</v>
      </c>
      <c r="AM1524" s="17" t="s">
        <v>835</v>
      </c>
      <c r="AN1524" s="17" t="s">
        <v>3302</v>
      </c>
      <c r="AO1524" s="17" t="s">
        <v>187</v>
      </c>
      <c r="AP1524" s="17" t="s">
        <v>3027</v>
      </c>
      <c r="AQ1524" s="17"/>
      <c r="AR1524" s="17"/>
      <c r="AS1524" s="17"/>
    </row>
    <row r="1525" spans="1:45" ht="15" customHeight="1" x14ac:dyDescent="0.15">
      <c r="A1525" s="13">
        <v>1524</v>
      </c>
      <c r="B1525" s="69" t="s">
        <v>5230</v>
      </c>
      <c r="C1525" s="67" t="s">
        <v>35</v>
      </c>
      <c r="D1525" s="67" t="s">
        <v>36</v>
      </c>
      <c r="E1525" s="67" t="s">
        <v>36</v>
      </c>
      <c r="F1525" s="67" t="s">
        <v>56</v>
      </c>
      <c r="G1525" s="67" t="s">
        <v>44</v>
      </c>
      <c r="H1525" s="67" t="s">
        <v>120</v>
      </c>
      <c r="I1525" s="67" t="s">
        <v>41</v>
      </c>
      <c r="J1525" s="67" t="s">
        <v>41</v>
      </c>
      <c r="K1525" s="67" t="s">
        <v>39</v>
      </c>
      <c r="L1525" s="67" t="s">
        <v>42</v>
      </c>
      <c r="M1525" s="67" t="s">
        <v>43</v>
      </c>
      <c r="N1525" s="67" t="s">
        <v>38</v>
      </c>
      <c r="O1525" s="67">
        <v>0</v>
      </c>
      <c r="P1525" s="17" t="s">
        <v>183</v>
      </c>
      <c r="Q1525" s="17" t="s">
        <v>193</v>
      </c>
      <c r="R1525" s="17" t="s">
        <v>2278</v>
      </c>
      <c r="S1525" s="17" t="s">
        <v>4872</v>
      </c>
      <c r="T1525" s="17" t="s">
        <v>195</v>
      </c>
      <c r="U1525" s="17" t="s">
        <v>694</v>
      </c>
      <c r="V1525" s="17" t="s">
        <v>3301</v>
      </c>
      <c r="W1525" s="17">
        <v>0</v>
      </c>
      <c r="X1525" s="17" t="s">
        <v>5241</v>
      </c>
      <c r="Y1525" s="17" t="s">
        <v>4295</v>
      </c>
      <c r="Z1525" s="17" t="s">
        <v>96</v>
      </c>
      <c r="AA1525" s="17" t="s">
        <v>76</v>
      </c>
      <c r="AB1525" s="17" t="s">
        <v>126</v>
      </c>
      <c r="AC1525" s="17" t="s">
        <v>36</v>
      </c>
      <c r="AD1525" s="17" t="s">
        <v>56</v>
      </c>
      <c r="AE1525" s="17"/>
      <c r="AF1525" s="17"/>
      <c r="AG1525" s="17" t="s">
        <v>363</v>
      </c>
      <c r="AH1525" s="17" t="s">
        <v>832</v>
      </c>
      <c r="AI1525" s="17" t="s">
        <v>690</v>
      </c>
      <c r="AJ1525" s="17" t="s">
        <v>591</v>
      </c>
      <c r="AK1525" s="17" t="s">
        <v>478</v>
      </c>
      <c r="AL1525" s="17" t="s">
        <v>563</v>
      </c>
      <c r="AM1525" s="17" t="s">
        <v>835</v>
      </c>
      <c r="AN1525" s="17" t="s">
        <v>3302</v>
      </c>
      <c r="AO1525" s="17" t="s">
        <v>187</v>
      </c>
      <c r="AP1525" s="17">
        <v>0</v>
      </c>
      <c r="AQ1525" s="17">
        <v>0</v>
      </c>
      <c r="AR1525" s="17">
        <v>0</v>
      </c>
      <c r="AS1525" s="17"/>
    </row>
    <row r="1526" spans="1:45" ht="15" customHeight="1" x14ac:dyDescent="0.15">
      <c r="A1526" s="13">
        <v>1525</v>
      </c>
      <c r="B1526" s="69" t="s">
        <v>2968</v>
      </c>
      <c r="C1526" s="67" t="s">
        <v>35</v>
      </c>
      <c r="D1526" s="67" t="s">
        <v>36</v>
      </c>
      <c r="E1526" s="67" t="s">
        <v>36</v>
      </c>
      <c r="F1526" s="67" t="s">
        <v>56</v>
      </c>
      <c r="G1526" s="67" t="s">
        <v>67</v>
      </c>
      <c r="H1526" s="67" t="s">
        <v>40</v>
      </c>
      <c r="I1526" s="67" t="s">
        <v>44</v>
      </c>
      <c r="J1526" s="67" t="s">
        <v>68</v>
      </c>
      <c r="K1526" s="67" t="s">
        <v>44</v>
      </c>
      <c r="L1526" s="67" t="s">
        <v>41</v>
      </c>
      <c r="M1526" s="67" t="s">
        <v>41</v>
      </c>
      <c r="N1526" s="67" t="s">
        <v>37</v>
      </c>
      <c r="O1526" s="67"/>
      <c r="P1526" s="17" t="s">
        <v>379</v>
      </c>
      <c r="Q1526" s="17" t="s">
        <v>3022</v>
      </c>
      <c r="R1526" s="17" t="s">
        <v>3345</v>
      </c>
      <c r="S1526" s="17" t="s">
        <v>77</v>
      </c>
      <c r="T1526" s="17" t="s">
        <v>264</v>
      </c>
      <c r="U1526" s="17" t="s">
        <v>81</v>
      </c>
      <c r="V1526" s="17" t="s">
        <v>80</v>
      </c>
      <c r="W1526" s="17"/>
      <c r="X1526" s="17" t="s">
        <v>3747</v>
      </c>
      <c r="Y1526" s="17" t="s">
        <v>4323</v>
      </c>
      <c r="Z1526" s="17" t="s">
        <v>53</v>
      </c>
      <c r="AA1526" s="17" t="s">
        <v>76</v>
      </c>
      <c r="AB1526" s="17" t="s">
        <v>55</v>
      </c>
      <c r="AC1526" s="17" t="s">
        <v>36</v>
      </c>
      <c r="AD1526" s="17" t="s">
        <v>56</v>
      </c>
      <c r="AE1526" s="17"/>
      <c r="AF1526" s="17"/>
      <c r="AG1526" s="17" t="s">
        <v>95</v>
      </c>
      <c r="AH1526" s="17" t="s">
        <v>189</v>
      </c>
      <c r="AI1526" s="17" t="s">
        <v>79</v>
      </c>
      <c r="AJ1526" s="17" t="s">
        <v>380</v>
      </c>
      <c r="AK1526" s="17" t="s">
        <v>158</v>
      </c>
      <c r="AL1526" s="17" t="s">
        <v>159</v>
      </c>
      <c r="AM1526" s="17" t="s">
        <v>171</v>
      </c>
      <c r="AN1526" s="17" t="s">
        <v>307</v>
      </c>
      <c r="AO1526" s="17" t="s">
        <v>85</v>
      </c>
      <c r="AP1526" s="17" t="s">
        <v>349</v>
      </c>
      <c r="AQ1526" s="17"/>
      <c r="AR1526" s="17"/>
      <c r="AS1526" s="17"/>
    </row>
    <row r="1527" spans="1:45" ht="15" customHeight="1" x14ac:dyDescent="0.15">
      <c r="A1527" s="13">
        <v>1526</v>
      </c>
      <c r="B1527" s="69" t="s">
        <v>4814</v>
      </c>
      <c r="C1527" s="67" t="s">
        <v>35</v>
      </c>
      <c r="D1527" s="67" t="s">
        <v>36</v>
      </c>
      <c r="E1527" s="67" t="s">
        <v>36</v>
      </c>
      <c r="F1527" s="67" t="s">
        <v>56</v>
      </c>
      <c r="G1527" s="67" t="s">
        <v>67</v>
      </c>
      <c r="H1527" s="67" t="s">
        <v>40</v>
      </c>
      <c r="I1527" s="67" t="s">
        <v>44</v>
      </c>
      <c r="J1527" s="67" t="s">
        <v>68</v>
      </c>
      <c r="K1527" s="67" t="s">
        <v>44</v>
      </c>
      <c r="L1527" s="67" t="s">
        <v>41</v>
      </c>
      <c r="M1527" s="67" t="s">
        <v>41</v>
      </c>
      <c r="N1527" s="67" t="s">
        <v>37</v>
      </c>
      <c r="O1527" s="67"/>
      <c r="P1527" s="17" t="s">
        <v>379</v>
      </c>
      <c r="Q1527" s="17" t="s">
        <v>3022</v>
      </c>
      <c r="R1527" s="17" t="s">
        <v>3345</v>
      </c>
      <c r="S1527" s="17" t="s">
        <v>77</v>
      </c>
      <c r="T1527" s="17" t="s">
        <v>264</v>
      </c>
      <c r="U1527" s="17" t="s">
        <v>81</v>
      </c>
      <c r="V1527" s="17" t="s">
        <v>80</v>
      </c>
      <c r="W1527" s="17" t="s">
        <v>4159</v>
      </c>
      <c r="X1527" s="17"/>
      <c r="Y1527" s="17" t="s">
        <v>4323</v>
      </c>
      <c r="Z1527" s="17" t="s">
        <v>53</v>
      </c>
      <c r="AA1527" s="17" t="s">
        <v>76</v>
      </c>
      <c r="AB1527" s="17" t="s">
        <v>55</v>
      </c>
      <c r="AC1527" s="17" t="s">
        <v>36</v>
      </c>
      <c r="AD1527" s="17" t="s">
        <v>56</v>
      </c>
      <c r="AE1527" s="17" t="s">
        <v>4005</v>
      </c>
      <c r="AF1527" s="17"/>
      <c r="AG1527" s="17" t="s">
        <v>95</v>
      </c>
      <c r="AH1527" s="17" t="s">
        <v>189</v>
      </c>
      <c r="AI1527" s="17" t="s">
        <v>79</v>
      </c>
      <c r="AJ1527" s="17" t="s">
        <v>380</v>
      </c>
      <c r="AK1527" s="17" t="s">
        <v>158</v>
      </c>
      <c r="AL1527" s="17" t="s">
        <v>159</v>
      </c>
      <c r="AM1527" s="17" t="s">
        <v>171</v>
      </c>
      <c r="AN1527" s="17" t="s">
        <v>307</v>
      </c>
      <c r="AO1527" s="17" t="s">
        <v>85</v>
      </c>
      <c r="AP1527" s="17" t="s">
        <v>349</v>
      </c>
      <c r="AQ1527" s="17"/>
      <c r="AR1527" s="17"/>
      <c r="AS1527" s="17"/>
    </row>
    <row r="1528" spans="1:45" ht="15" customHeight="1" x14ac:dyDescent="0.15">
      <c r="A1528" s="13">
        <v>1527</v>
      </c>
      <c r="B1528" s="69" t="s">
        <v>3748</v>
      </c>
      <c r="C1528" s="67" t="s">
        <v>35</v>
      </c>
      <c r="D1528" s="67" t="s">
        <v>36</v>
      </c>
      <c r="E1528" s="67" t="s">
        <v>56</v>
      </c>
      <c r="F1528" s="67" t="s">
        <v>36</v>
      </c>
      <c r="G1528" s="67" t="s">
        <v>40</v>
      </c>
      <c r="H1528" s="67" t="s">
        <v>42</v>
      </c>
      <c r="I1528" s="67" t="s">
        <v>200</v>
      </c>
      <c r="J1528" s="67" t="s">
        <v>88</v>
      </c>
      <c r="K1528" s="67" t="s">
        <v>67</v>
      </c>
      <c r="L1528" s="67" t="s">
        <v>120</v>
      </c>
      <c r="M1528" s="67" t="s">
        <v>136</v>
      </c>
      <c r="N1528" s="67" t="s">
        <v>120</v>
      </c>
      <c r="O1528" s="67" t="s">
        <v>45</v>
      </c>
      <c r="P1528" s="17" t="s">
        <v>3269</v>
      </c>
      <c r="Q1528" s="17" t="s">
        <v>79</v>
      </c>
      <c r="R1528" s="17" t="s">
        <v>741</v>
      </c>
      <c r="S1528" s="17" t="s">
        <v>115</v>
      </c>
      <c r="T1528" s="17" t="s">
        <v>116</v>
      </c>
      <c r="U1528" s="17" t="s">
        <v>344</v>
      </c>
      <c r="V1528" s="17" t="s">
        <v>796</v>
      </c>
      <c r="W1528" s="17" t="s">
        <v>4160</v>
      </c>
      <c r="X1528" s="17" t="s">
        <v>3749</v>
      </c>
      <c r="Y1528" s="17" t="s">
        <v>4285</v>
      </c>
      <c r="Z1528" s="17" t="s">
        <v>53</v>
      </c>
      <c r="AA1528" s="17" t="s">
        <v>76</v>
      </c>
      <c r="AB1528" s="17" t="s">
        <v>55</v>
      </c>
      <c r="AC1528" s="17" t="s">
        <v>36</v>
      </c>
      <c r="AD1528" s="17" t="s">
        <v>36</v>
      </c>
      <c r="AE1528" s="17" t="s">
        <v>4008</v>
      </c>
      <c r="AF1528" s="17"/>
      <c r="AG1528" s="17" t="s">
        <v>131</v>
      </c>
      <c r="AH1528" s="17" t="s">
        <v>95</v>
      </c>
      <c r="AI1528" s="17" t="s">
        <v>261</v>
      </c>
      <c r="AJ1528" s="17" t="s">
        <v>195</v>
      </c>
      <c r="AK1528" s="17" t="s">
        <v>1082</v>
      </c>
      <c r="AL1528" s="17" t="s">
        <v>1114</v>
      </c>
      <c r="AM1528" s="17" t="s">
        <v>1087</v>
      </c>
      <c r="AN1528" s="17" t="s">
        <v>195</v>
      </c>
      <c r="AO1528" s="17" t="s">
        <v>161</v>
      </c>
      <c r="AP1528" s="17" t="s">
        <v>1166</v>
      </c>
      <c r="AQ1528" s="17"/>
      <c r="AR1528" s="17"/>
      <c r="AS1528" s="17"/>
    </row>
    <row r="1529" spans="1:45" ht="15" customHeight="1" x14ac:dyDescent="0.15">
      <c r="A1529" s="13">
        <v>1528</v>
      </c>
      <c r="B1529" s="69" t="s">
        <v>1256</v>
      </c>
      <c r="C1529" s="67" t="s">
        <v>35</v>
      </c>
      <c r="D1529" s="67" t="s">
        <v>36</v>
      </c>
      <c r="E1529" s="67" t="s">
        <v>56</v>
      </c>
      <c r="F1529" s="67" t="s">
        <v>66</v>
      </c>
      <c r="G1529" s="67" t="s">
        <v>40</v>
      </c>
      <c r="H1529" s="67" t="s">
        <v>67</v>
      </c>
      <c r="I1529" s="67" t="s">
        <v>67</v>
      </c>
      <c r="J1529" s="67" t="s">
        <v>44</v>
      </c>
      <c r="K1529" s="67" t="s">
        <v>37</v>
      </c>
      <c r="L1529" s="67" t="s">
        <v>41</v>
      </c>
      <c r="M1529" s="67" t="s">
        <v>43</v>
      </c>
      <c r="N1529" s="67" t="s">
        <v>40</v>
      </c>
      <c r="O1529" s="67"/>
      <c r="P1529" s="17" t="s">
        <v>1257</v>
      </c>
      <c r="Q1529" s="17" t="s">
        <v>934</v>
      </c>
      <c r="R1529" s="17" t="s">
        <v>3349</v>
      </c>
      <c r="S1529" s="17" t="s">
        <v>72</v>
      </c>
      <c r="T1529" s="17" t="s">
        <v>304</v>
      </c>
      <c r="U1529" s="17" t="s">
        <v>3022</v>
      </c>
      <c r="V1529" s="17" t="s">
        <v>4521</v>
      </c>
      <c r="W1529" s="17"/>
      <c r="X1529" s="17"/>
      <c r="Y1529" s="17" t="s">
        <v>4289</v>
      </c>
      <c r="Z1529" s="17" t="s">
        <v>96</v>
      </c>
      <c r="AA1529" s="17" t="s">
        <v>142</v>
      </c>
      <c r="AB1529" s="17" t="s">
        <v>126</v>
      </c>
      <c r="AC1529" s="17" t="s">
        <v>56</v>
      </c>
      <c r="AD1529" s="17" t="s">
        <v>36</v>
      </c>
      <c r="AE1529" s="17"/>
      <c r="AF1529" s="17"/>
      <c r="AG1529" s="17" t="s">
        <v>79</v>
      </c>
      <c r="AH1529" s="17" t="s">
        <v>4165</v>
      </c>
      <c r="AI1529" s="17" t="s">
        <v>3814</v>
      </c>
      <c r="AJ1529" s="17" t="s">
        <v>306</v>
      </c>
      <c r="AK1529" s="17" t="s">
        <v>77</v>
      </c>
      <c r="AL1529" s="17" t="s">
        <v>265</v>
      </c>
      <c r="AM1529" s="17" t="s">
        <v>4641</v>
      </c>
      <c r="AN1529" s="17" t="s">
        <v>3269</v>
      </c>
      <c r="AO1529" s="17" t="s">
        <v>161</v>
      </c>
      <c r="AP1529" s="17" t="s">
        <v>85</v>
      </c>
      <c r="AQ1529" s="17"/>
      <c r="AR1529" s="17"/>
      <c r="AS1529" s="17"/>
    </row>
    <row r="1530" spans="1:45" ht="15" customHeight="1" x14ac:dyDescent="0.15">
      <c r="A1530" s="13">
        <v>1529</v>
      </c>
      <c r="B1530" s="69" t="s">
        <v>1258</v>
      </c>
      <c r="C1530" s="67" t="s">
        <v>35</v>
      </c>
      <c r="D1530" s="67" t="s">
        <v>36</v>
      </c>
      <c r="E1530" s="67" t="s">
        <v>36</v>
      </c>
      <c r="F1530" s="67" t="s">
        <v>36</v>
      </c>
      <c r="G1530" s="67" t="s">
        <v>67</v>
      </c>
      <c r="H1530" s="67" t="s">
        <v>40</v>
      </c>
      <c r="I1530" s="67" t="s">
        <v>40</v>
      </c>
      <c r="J1530" s="67" t="s">
        <v>41</v>
      </c>
      <c r="K1530" s="67" t="s">
        <v>40</v>
      </c>
      <c r="L1530" s="67" t="s">
        <v>38</v>
      </c>
      <c r="M1530" s="67" t="s">
        <v>44</v>
      </c>
      <c r="N1530" s="67" t="s">
        <v>136</v>
      </c>
      <c r="O1530" s="67"/>
      <c r="P1530" s="17" t="s">
        <v>951</v>
      </c>
      <c r="Q1530" s="17" t="s">
        <v>379</v>
      </c>
      <c r="R1530" s="17" t="s">
        <v>216</v>
      </c>
      <c r="S1530" s="17" t="s">
        <v>3022</v>
      </c>
      <c r="T1530" s="17" t="s">
        <v>569</v>
      </c>
      <c r="U1530" s="17" t="s">
        <v>222</v>
      </c>
      <c r="V1530" s="17" t="s">
        <v>1259</v>
      </c>
      <c r="W1530" s="17"/>
      <c r="X1530" s="17"/>
      <c r="Y1530" s="17" t="s">
        <v>4282</v>
      </c>
      <c r="Z1530" s="17" t="s">
        <v>53</v>
      </c>
      <c r="AA1530" s="17" t="s">
        <v>76</v>
      </c>
      <c r="AB1530" s="17" t="s">
        <v>3962</v>
      </c>
      <c r="AC1530" s="17" t="s">
        <v>56</v>
      </c>
      <c r="AD1530" s="17" t="s">
        <v>56</v>
      </c>
      <c r="AE1530" s="17"/>
      <c r="AF1530" s="17"/>
      <c r="AG1530" s="17" t="s">
        <v>77</v>
      </c>
      <c r="AH1530" s="17" t="s">
        <v>264</v>
      </c>
      <c r="AI1530" s="17" t="s">
        <v>570</v>
      </c>
      <c r="AJ1530" s="17" t="s">
        <v>571</v>
      </c>
      <c r="AK1530" s="17" t="s">
        <v>79</v>
      </c>
      <c r="AL1530" s="17" t="s">
        <v>82</v>
      </c>
      <c r="AM1530" s="17" t="s">
        <v>3200</v>
      </c>
      <c r="AN1530" s="17" t="s">
        <v>4750</v>
      </c>
      <c r="AO1530" s="17" t="s">
        <v>85</v>
      </c>
      <c r="AP1530" s="17" t="s">
        <v>161</v>
      </c>
      <c r="AQ1530" s="17"/>
      <c r="AR1530" s="17"/>
      <c r="AS1530" s="17"/>
    </row>
    <row r="1531" spans="1:45" ht="15" customHeight="1" x14ac:dyDescent="0.15">
      <c r="A1531" s="13">
        <v>1530</v>
      </c>
      <c r="B1531" s="69" t="s">
        <v>1260</v>
      </c>
      <c r="C1531" s="67" t="s">
        <v>35</v>
      </c>
      <c r="D1531" s="67" t="s">
        <v>36</v>
      </c>
      <c r="E1531" s="67" t="s">
        <v>36</v>
      </c>
      <c r="F1531" s="67" t="s">
        <v>36</v>
      </c>
      <c r="G1531" s="67" t="s">
        <v>67</v>
      </c>
      <c r="H1531" s="67" t="s">
        <v>40</v>
      </c>
      <c r="I1531" s="67" t="s">
        <v>40</v>
      </c>
      <c r="J1531" s="67" t="s">
        <v>41</v>
      </c>
      <c r="K1531" s="67" t="s">
        <v>40</v>
      </c>
      <c r="L1531" s="67" t="s">
        <v>38</v>
      </c>
      <c r="M1531" s="67" t="s">
        <v>44</v>
      </c>
      <c r="N1531" s="67" t="s">
        <v>136</v>
      </c>
      <c r="O1531" s="67"/>
      <c r="P1531" s="17" t="s">
        <v>951</v>
      </c>
      <c r="Q1531" s="17" t="s">
        <v>379</v>
      </c>
      <c r="R1531" s="17" t="s">
        <v>216</v>
      </c>
      <c r="S1531" s="17" t="s">
        <v>3022</v>
      </c>
      <c r="T1531" s="17" t="s">
        <v>569</v>
      </c>
      <c r="U1531" s="17" t="s">
        <v>222</v>
      </c>
      <c r="V1531" s="17" t="s">
        <v>1259</v>
      </c>
      <c r="W1531" s="17" t="s">
        <v>4157</v>
      </c>
      <c r="X1531" s="17" t="s">
        <v>3750</v>
      </c>
      <c r="Y1531" s="17" t="s">
        <v>4250</v>
      </c>
      <c r="Z1531" s="17" t="s">
        <v>53</v>
      </c>
      <c r="AA1531" s="17" t="s">
        <v>76</v>
      </c>
      <c r="AB1531" s="17" t="s">
        <v>3962</v>
      </c>
      <c r="AC1531" s="17" t="s">
        <v>56</v>
      </c>
      <c r="AD1531" s="17" t="s">
        <v>56</v>
      </c>
      <c r="AE1531" s="17"/>
      <c r="AF1531" s="17"/>
      <c r="AG1531" s="17" t="s">
        <v>77</v>
      </c>
      <c r="AH1531" s="17" t="s">
        <v>264</v>
      </c>
      <c r="AI1531" s="17" t="s">
        <v>570</v>
      </c>
      <c r="AJ1531" s="17" t="s">
        <v>571</v>
      </c>
      <c r="AK1531" s="17" t="s">
        <v>79</v>
      </c>
      <c r="AL1531" s="17" t="s">
        <v>82</v>
      </c>
      <c r="AM1531" s="17" t="s">
        <v>3200</v>
      </c>
      <c r="AN1531" s="17" t="s">
        <v>4750</v>
      </c>
      <c r="AO1531" s="17" t="s">
        <v>85</v>
      </c>
      <c r="AP1531" s="17" t="s">
        <v>161</v>
      </c>
      <c r="AQ1531" s="17"/>
      <c r="AR1531" s="17"/>
      <c r="AS1531" s="17"/>
    </row>
    <row r="1532" spans="1:45" ht="15" customHeight="1" x14ac:dyDescent="0.15">
      <c r="A1532" s="13">
        <v>1531</v>
      </c>
      <c r="B1532" s="69" t="s">
        <v>4612</v>
      </c>
      <c r="C1532" s="67" t="s">
        <v>35</v>
      </c>
      <c r="D1532" s="67" t="s">
        <v>36</v>
      </c>
      <c r="E1532" s="67" t="s">
        <v>36</v>
      </c>
      <c r="F1532" s="67" t="s">
        <v>56</v>
      </c>
      <c r="G1532" s="67" t="s">
        <v>67</v>
      </c>
      <c r="H1532" s="67" t="s">
        <v>40</v>
      </c>
      <c r="I1532" s="67" t="s">
        <v>40</v>
      </c>
      <c r="J1532" s="67" t="s">
        <v>41</v>
      </c>
      <c r="K1532" s="67" t="s">
        <v>40</v>
      </c>
      <c r="L1532" s="67" t="s">
        <v>38</v>
      </c>
      <c r="M1532" s="67" t="s">
        <v>44</v>
      </c>
      <c r="N1532" s="67" t="s">
        <v>136</v>
      </c>
      <c r="O1532" s="67"/>
      <c r="P1532" s="17" t="s">
        <v>951</v>
      </c>
      <c r="Q1532" s="17" t="s">
        <v>379</v>
      </c>
      <c r="R1532" s="17" t="s">
        <v>216</v>
      </c>
      <c r="S1532" s="17" t="s">
        <v>3022</v>
      </c>
      <c r="T1532" s="17" t="s">
        <v>569</v>
      </c>
      <c r="U1532" s="17" t="s">
        <v>222</v>
      </c>
      <c r="V1532" s="17" t="s">
        <v>1259</v>
      </c>
      <c r="W1532" s="17" t="s">
        <v>4160</v>
      </c>
      <c r="X1532" s="17" t="s">
        <v>4613</v>
      </c>
      <c r="Y1532" s="17" t="s">
        <v>4291</v>
      </c>
      <c r="Z1532" s="17" t="s">
        <v>53</v>
      </c>
      <c r="AA1532" s="17" t="s">
        <v>76</v>
      </c>
      <c r="AB1532" s="17" t="s">
        <v>3962</v>
      </c>
      <c r="AC1532" s="17" t="s">
        <v>56</v>
      </c>
      <c r="AD1532" s="17" t="s">
        <v>56</v>
      </c>
      <c r="AE1532" s="17" t="s">
        <v>4008</v>
      </c>
      <c r="AF1532" s="17"/>
      <c r="AG1532" s="17" t="s">
        <v>77</v>
      </c>
      <c r="AH1532" s="17" t="s">
        <v>264</v>
      </c>
      <c r="AI1532" s="17" t="s">
        <v>570</v>
      </c>
      <c r="AJ1532" s="17" t="s">
        <v>571</v>
      </c>
      <c r="AK1532" s="17" t="s">
        <v>79</v>
      </c>
      <c r="AL1532" s="17" t="s">
        <v>82</v>
      </c>
      <c r="AM1532" s="17" t="s">
        <v>3200</v>
      </c>
      <c r="AN1532" s="17" t="s">
        <v>4750</v>
      </c>
      <c r="AO1532" s="17" t="s">
        <v>85</v>
      </c>
      <c r="AP1532" s="17" t="s">
        <v>161</v>
      </c>
      <c r="AQ1532" s="17"/>
      <c r="AR1532" s="17"/>
      <c r="AS1532" s="17"/>
    </row>
    <row r="1533" spans="1:45" ht="15" customHeight="1" x14ac:dyDescent="0.15">
      <c r="A1533" s="13">
        <v>1532</v>
      </c>
      <c r="B1533" s="69" t="s">
        <v>3318</v>
      </c>
      <c r="C1533" s="67" t="s">
        <v>35</v>
      </c>
      <c r="D1533" s="67" t="s">
        <v>36</v>
      </c>
      <c r="E1533" s="67" t="s">
        <v>36</v>
      </c>
      <c r="F1533" s="67" t="s">
        <v>36</v>
      </c>
      <c r="G1533" s="67" t="s">
        <v>67</v>
      </c>
      <c r="H1533" s="67" t="s">
        <v>40</v>
      </c>
      <c r="I1533" s="67" t="s">
        <v>40</v>
      </c>
      <c r="J1533" s="67" t="s">
        <v>41</v>
      </c>
      <c r="K1533" s="67" t="s">
        <v>40</v>
      </c>
      <c r="L1533" s="67" t="s">
        <v>38</v>
      </c>
      <c r="M1533" s="67" t="s">
        <v>44</v>
      </c>
      <c r="N1533" s="67" t="s">
        <v>136</v>
      </c>
      <c r="O1533" s="67"/>
      <c r="P1533" s="17" t="s">
        <v>951</v>
      </c>
      <c r="Q1533" s="17" t="s">
        <v>379</v>
      </c>
      <c r="R1533" s="17" t="s">
        <v>216</v>
      </c>
      <c r="S1533" s="17" t="s">
        <v>3022</v>
      </c>
      <c r="T1533" s="17" t="s">
        <v>569</v>
      </c>
      <c r="U1533" s="17" t="s">
        <v>222</v>
      </c>
      <c r="V1533" s="17" t="s">
        <v>1259</v>
      </c>
      <c r="W1533" s="17" t="s">
        <v>4164</v>
      </c>
      <c r="X1533" s="17" t="s">
        <v>3751</v>
      </c>
      <c r="Y1533" s="17" t="s">
        <v>4250</v>
      </c>
      <c r="Z1533" s="17" t="s">
        <v>53</v>
      </c>
      <c r="AA1533" s="17" t="s">
        <v>76</v>
      </c>
      <c r="AB1533" s="17" t="s">
        <v>3962</v>
      </c>
      <c r="AC1533" s="17" t="s">
        <v>56</v>
      </c>
      <c r="AD1533" s="17" t="s">
        <v>56</v>
      </c>
      <c r="AE1533" s="17" t="s">
        <v>4034</v>
      </c>
      <c r="AF1533" s="17"/>
      <c r="AG1533" s="17" t="s">
        <v>77</v>
      </c>
      <c r="AH1533" s="17" t="s">
        <v>264</v>
      </c>
      <c r="AI1533" s="17" t="s">
        <v>570</v>
      </c>
      <c r="AJ1533" s="17" t="s">
        <v>571</v>
      </c>
      <c r="AK1533" s="17" t="s">
        <v>79</v>
      </c>
      <c r="AL1533" s="17" t="s">
        <v>82</v>
      </c>
      <c r="AM1533" s="17" t="s">
        <v>3200</v>
      </c>
      <c r="AN1533" s="17" t="s">
        <v>4750</v>
      </c>
      <c r="AO1533" s="17" t="s">
        <v>85</v>
      </c>
      <c r="AP1533" s="17" t="s">
        <v>161</v>
      </c>
      <c r="AQ1533" s="17"/>
      <c r="AR1533" s="17"/>
      <c r="AS1533" s="17"/>
    </row>
    <row r="1534" spans="1:45" ht="15" customHeight="1" x14ac:dyDescent="0.15">
      <c r="A1534" s="13">
        <v>1533</v>
      </c>
      <c r="B1534" s="69" t="s">
        <v>5086</v>
      </c>
      <c r="C1534" s="67" t="s">
        <v>35</v>
      </c>
      <c r="D1534" s="67" t="s">
        <v>36</v>
      </c>
      <c r="E1534" s="67" t="s">
        <v>36</v>
      </c>
      <c r="F1534" s="67" t="s">
        <v>56</v>
      </c>
      <c r="G1534" s="67" t="s">
        <v>67</v>
      </c>
      <c r="H1534" s="67" t="s">
        <v>40</v>
      </c>
      <c r="I1534" s="67" t="s">
        <v>40</v>
      </c>
      <c r="J1534" s="67" t="s">
        <v>41</v>
      </c>
      <c r="K1534" s="67" t="s">
        <v>40</v>
      </c>
      <c r="L1534" s="67" t="s">
        <v>38</v>
      </c>
      <c r="M1534" s="67" t="s">
        <v>44</v>
      </c>
      <c r="N1534" s="67" t="s">
        <v>136</v>
      </c>
      <c r="O1534" s="67"/>
      <c r="P1534" s="17" t="s">
        <v>951</v>
      </c>
      <c r="Q1534" s="17" t="s">
        <v>379</v>
      </c>
      <c r="R1534" s="17" t="s">
        <v>216</v>
      </c>
      <c r="S1534" s="17" t="s">
        <v>3022</v>
      </c>
      <c r="T1534" s="17" t="s">
        <v>569</v>
      </c>
      <c r="U1534" s="17" t="s">
        <v>222</v>
      </c>
      <c r="V1534" s="17" t="s">
        <v>1259</v>
      </c>
      <c r="W1534" s="17" t="s">
        <v>4160</v>
      </c>
      <c r="X1534" s="17" t="s">
        <v>5386</v>
      </c>
      <c r="Y1534" s="17" t="s">
        <v>4291</v>
      </c>
      <c r="Z1534" s="17" t="s">
        <v>53</v>
      </c>
      <c r="AA1534" s="17" t="s">
        <v>76</v>
      </c>
      <c r="AB1534" s="17" t="s">
        <v>3962</v>
      </c>
      <c r="AC1534" s="17" t="s">
        <v>56</v>
      </c>
      <c r="AD1534" s="17" t="s">
        <v>56</v>
      </c>
      <c r="AE1534" s="17" t="s">
        <v>4008</v>
      </c>
      <c r="AF1534" s="17"/>
      <c r="AG1534" s="17" t="s">
        <v>77</v>
      </c>
      <c r="AH1534" s="17" t="s">
        <v>264</v>
      </c>
      <c r="AI1534" s="17" t="s">
        <v>570</v>
      </c>
      <c r="AJ1534" s="17" t="s">
        <v>571</v>
      </c>
      <c r="AK1534" s="17" t="s">
        <v>79</v>
      </c>
      <c r="AL1534" s="17" t="s">
        <v>82</v>
      </c>
      <c r="AM1534" s="17" t="s">
        <v>3200</v>
      </c>
      <c r="AN1534" s="17" t="s">
        <v>4750</v>
      </c>
      <c r="AO1534" s="17" t="s">
        <v>85</v>
      </c>
      <c r="AP1534" s="17" t="s">
        <v>161</v>
      </c>
      <c r="AQ1534" s="17"/>
      <c r="AR1534" s="17"/>
      <c r="AS1534" s="17"/>
    </row>
    <row r="1535" spans="1:45" ht="15" customHeight="1" x14ac:dyDescent="0.15">
      <c r="A1535" s="13">
        <v>1534</v>
      </c>
      <c r="B1535" s="69" t="s">
        <v>2142</v>
      </c>
      <c r="C1535" s="67" t="s">
        <v>35</v>
      </c>
      <c r="D1535" s="67" t="s">
        <v>56</v>
      </c>
      <c r="E1535" s="67" t="s">
        <v>36</v>
      </c>
      <c r="F1535" s="67" t="s">
        <v>56</v>
      </c>
      <c r="G1535" s="67" t="s">
        <v>40</v>
      </c>
      <c r="H1535" s="67" t="s">
        <v>37</v>
      </c>
      <c r="I1535" s="67" t="s">
        <v>40</v>
      </c>
      <c r="J1535" s="67" t="s">
        <v>67</v>
      </c>
      <c r="K1535" s="67" t="s">
        <v>37</v>
      </c>
      <c r="L1535" s="67" t="s">
        <v>37</v>
      </c>
      <c r="M1535" s="67" t="s">
        <v>44</v>
      </c>
      <c r="N1535" s="67" t="s">
        <v>40</v>
      </c>
      <c r="O1535" s="67"/>
      <c r="P1535" s="17" t="s">
        <v>2124</v>
      </c>
      <c r="Q1535" s="17" t="s">
        <v>182</v>
      </c>
      <c r="R1535" s="17" t="s">
        <v>2143</v>
      </c>
      <c r="S1535" s="17" t="s">
        <v>4161</v>
      </c>
      <c r="T1535" s="17" t="s">
        <v>3438</v>
      </c>
      <c r="U1535" s="17" t="s">
        <v>851</v>
      </c>
      <c r="V1535" s="17" t="s">
        <v>2144</v>
      </c>
      <c r="W1535" s="17"/>
      <c r="X1535" s="17"/>
      <c r="Y1535" s="17" t="s">
        <v>4282</v>
      </c>
      <c r="Z1535" s="17" t="s">
        <v>96</v>
      </c>
      <c r="AA1535" s="17" t="s">
        <v>76</v>
      </c>
      <c r="AB1535" s="17" t="s">
        <v>3962</v>
      </c>
      <c r="AC1535" s="17" t="s">
        <v>36</v>
      </c>
      <c r="AD1535" s="17" t="s">
        <v>56</v>
      </c>
      <c r="AE1535" s="17" t="s">
        <v>4113</v>
      </c>
      <c r="AF1535" s="17"/>
      <c r="AG1535" s="17" t="s">
        <v>79</v>
      </c>
      <c r="AH1535" s="17" t="s">
        <v>388</v>
      </c>
      <c r="AI1535" s="17" t="s">
        <v>57</v>
      </c>
      <c r="AJ1535" s="17" t="s">
        <v>4165</v>
      </c>
      <c r="AK1535" s="17" t="s">
        <v>3269</v>
      </c>
      <c r="AL1535" s="17" t="s">
        <v>2145</v>
      </c>
      <c r="AM1535" s="17" t="s">
        <v>3343</v>
      </c>
      <c r="AN1535" s="17" t="s">
        <v>810</v>
      </c>
      <c r="AO1535" s="17" t="s">
        <v>161</v>
      </c>
      <c r="AP1535" s="17" t="s">
        <v>161</v>
      </c>
      <c r="AQ1535" s="17"/>
      <c r="AR1535" s="17"/>
      <c r="AS1535" s="17"/>
    </row>
    <row r="1536" spans="1:45" ht="15" customHeight="1" x14ac:dyDescent="0.15">
      <c r="A1536" s="13">
        <v>1535</v>
      </c>
      <c r="B1536" s="69" t="s">
        <v>3411</v>
      </c>
      <c r="C1536" s="67" t="s">
        <v>35</v>
      </c>
      <c r="D1536" s="67" t="s">
        <v>56</v>
      </c>
      <c r="E1536" s="67" t="s">
        <v>36</v>
      </c>
      <c r="F1536" s="67" t="s">
        <v>66</v>
      </c>
      <c r="G1536" s="67" t="s">
        <v>40</v>
      </c>
      <c r="H1536" s="67" t="s">
        <v>44</v>
      </c>
      <c r="I1536" s="67" t="s">
        <v>37</v>
      </c>
      <c r="J1536" s="67" t="s">
        <v>44</v>
      </c>
      <c r="K1536" s="67" t="s">
        <v>37</v>
      </c>
      <c r="L1536" s="67" t="s">
        <v>41</v>
      </c>
      <c r="M1536" s="67" t="s">
        <v>42</v>
      </c>
      <c r="N1536" s="67" t="s">
        <v>40</v>
      </c>
      <c r="O1536" s="67"/>
      <c r="P1536" s="17" t="s">
        <v>1728</v>
      </c>
      <c r="Q1536" s="17" t="s">
        <v>1729</v>
      </c>
      <c r="R1536" s="17" t="s">
        <v>137</v>
      </c>
      <c r="S1536" s="17" t="s">
        <v>768</v>
      </c>
      <c r="T1536" s="17" t="s">
        <v>1730</v>
      </c>
      <c r="U1536" s="17" t="s">
        <v>3438</v>
      </c>
      <c r="V1536" s="17" t="s">
        <v>1731</v>
      </c>
      <c r="W1536" s="17"/>
      <c r="X1536" s="17" t="s">
        <v>3752</v>
      </c>
      <c r="Y1536" s="17" t="s">
        <v>4263</v>
      </c>
      <c r="Z1536" s="17" t="s">
        <v>75</v>
      </c>
      <c r="AA1536" s="17" t="s">
        <v>54</v>
      </c>
      <c r="AB1536" s="17" t="s">
        <v>3962</v>
      </c>
      <c r="AC1536" s="17" t="s">
        <v>36</v>
      </c>
      <c r="AD1536" s="17" t="s">
        <v>56</v>
      </c>
      <c r="AE1536" s="17" t="s">
        <v>4003</v>
      </c>
      <c r="AF1536" s="17"/>
      <c r="AG1536" s="17" t="s">
        <v>2916</v>
      </c>
      <c r="AH1536" s="17" t="s">
        <v>3438</v>
      </c>
      <c r="AI1536" s="17" t="s">
        <v>4641</v>
      </c>
      <c r="AJ1536" s="17" t="s">
        <v>1732</v>
      </c>
      <c r="AK1536" s="17" t="s">
        <v>57</v>
      </c>
      <c r="AL1536" s="17" t="s">
        <v>4520</v>
      </c>
      <c r="AM1536" s="17" t="s">
        <v>82</v>
      </c>
      <c r="AN1536" s="17" t="s">
        <v>264</v>
      </c>
      <c r="AO1536" s="17" t="s">
        <v>161</v>
      </c>
      <c r="AP1536" s="17" t="s">
        <v>64</v>
      </c>
      <c r="AQ1536" s="17">
        <v>0</v>
      </c>
      <c r="AR1536" s="17">
        <v>0</v>
      </c>
      <c r="AS1536" s="17"/>
    </row>
    <row r="1537" spans="1:45" ht="15" customHeight="1" x14ac:dyDescent="0.15">
      <c r="A1537" s="13">
        <v>1536</v>
      </c>
      <c r="B1537" s="69" t="s">
        <v>4218</v>
      </c>
      <c r="C1537" s="67" t="s">
        <v>35</v>
      </c>
      <c r="D1537" s="67" t="s">
        <v>36</v>
      </c>
      <c r="E1537" s="67" t="s">
        <v>36</v>
      </c>
      <c r="F1537" s="67" t="s">
        <v>56</v>
      </c>
      <c r="G1537" s="67" t="s">
        <v>37</v>
      </c>
      <c r="H1537" s="67" t="s">
        <v>40</v>
      </c>
      <c r="I1537" s="67" t="s">
        <v>40</v>
      </c>
      <c r="J1537" s="67" t="s">
        <v>40</v>
      </c>
      <c r="K1537" s="67" t="s">
        <v>42</v>
      </c>
      <c r="L1537" s="67" t="s">
        <v>39</v>
      </c>
      <c r="M1537" s="67" t="s">
        <v>41</v>
      </c>
      <c r="N1537" s="67" t="s">
        <v>44</v>
      </c>
      <c r="O1537" s="67"/>
      <c r="P1537" s="17" t="s">
        <v>227</v>
      </c>
      <c r="Q1537" s="17" t="s">
        <v>137</v>
      </c>
      <c r="R1537" s="17" t="s">
        <v>4219</v>
      </c>
      <c r="S1537" s="17" t="s">
        <v>3438</v>
      </c>
      <c r="T1537" s="17" t="s">
        <v>4647</v>
      </c>
      <c r="U1537" s="17" t="s">
        <v>72</v>
      </c>
      <c r="V1537" s="17" t="s">
        <v>2404</v>
      </c>
      <c r="W1537" s="17"/>
      <c r="X1537" s="17" t="s">
        <v>4220</v>
      </c>
      <c r="Y1537" s="17" t="s">
        <v>4258</v>
      </c>
      <c r="Z1537" s="17" t="s">
        <v>96</v>
      </c>
      <c r="AA1537" s="17" t="s">
        <v>76</v>
      </c>
      <c r="AB1537" s="17" t="s">
        <v>3962</v>
      </c>
      <c r="AC1537" s="17" t="s">
        <v>56</v>
      </c>
      <c r="AD1537" s="17" t="s">
        <v>56</v>
      </c>
      <c r="AE1537" s="17"/>
      <c r="AF1537" s="17"/>
      <c r="AG1537" s="17" t="s">
        <v>57</v>
      </c>
      <c r="AH1537" s="17" t="s">
        <v>4520</v>
      </c>
      <c r="AI1537" s="17" t="s">
        <v>4161</v>
      </c>
      <c r="AJ1537" s="17" t="s">
        <v>3760</v>
      </c>
      <c r="AK1537" s="17" t="s">
        <v>79</v>
      </c>
      <c r="AL1537" s="17" t="s">
        <v>669</v>
      </c>
      <c r="AM1537" s="17" t="s">
        <v>4161</v>
      </c>
      <c r="AN1537" s="17" t="s">
        <v>2405</v>
      </c>
      <c r="AO1537" s="17" t="s">
        <v>64</v>
      </c>
      <c r="AP1537" s="17" t="s">
        <v>161</v>
      </c>
      <c r="AQ1537" s="17"/>
      <c r="AR1537" s="17"/>
      <c r="AS1537" s="17"/>
    </row>
    <row r="1538" spans="1:45" ht="15" customHeight="1" x14ac:dyDescent="0.15">
      <c r="A1538" s="13">
        <v>1537</v>
      </c>
      <c r="B1538" s="69" t="s">
        <v>1261</v>
      </c>
      <c r="C1538" s="67" t="s">
        <v>35</v>
      </c>
      <c r="D1538" s="67" t="s">
        <v>36</v>
      </c>
      <c r="E1538" s="67" t="s">
        <v>56</v>
      </c>
      <c r="F1538" s="67" t="s">
        <v>36</v>
      </c>
      <c r="G1538" s="67" t="s">
        <v>40</v>
      </c>
      <c r="H1538" s="67" t="s">
        <v>41</v>
      </c>
      <c r="I1538" s="67" t="s">
        <v>40</v>
      </c>
      <c r="J1538" s="67" t="s">
        <v>44</v>
      </c>
      <c r="K1538" s="67" t="s">
        <v>42</v>
      </c>
      <c r="L1538" s="67" t="s">
        <v>68</v>
      </c>
      <c r="M1538" s="67" t="s">
        <v>43</v>
      </c>
      <c r="N1538" s="67" t="s">
        <v>41</v>
      </c>
      <c r="O1538" s="67"/>
      <c r="P1538" s="17" t="s">
        <v>351</v>
      </c>
      <c r="Q1538" s="17" t="s">
        <v>72</v>
      </c>
      <c r="R1538" s="17" t="s">
        <v>1131</v>
      </c>
      <c r="S1538" s="17" t="s">
        <v>79</v>
      </c>
      <c r="T1538" s="17" t="s">
        <v>3200</v>
      </c>
      <c r="U1538" s="17" t="s">
        <v>79</v>
      </c>
      <c r="V1538" s="17" t="s">
        <v>1262</v>
      </c>
      <c r="W1538" s="17"/>
      <c r="X1538" s="17" t="s">
        <v>3469</v>
      </c>
      <c r="Y1538" s="17" t="s">
        <v>4252</v>
      </c>
      <c r="Z1538" s="17" t="s">
        <v>75</v>
      </c>
      <c r="AA1538" s="17" t="s">
        <v>142</v>
      </c>
      <c r="AB1538" s="17" t="s">
        <v>3962</v>
      </c>
      <c r="AC1538" s="17" t="s">
        <v>56</v>
      </c>
      <c r="AD1538" s="17" t="s">
        <v>36</v>
      </c>
      <c r="AE1538" s="17"/>
      <c r="AF1538" s="17"/>
      <c r="AG1538" s="17" t="s">
        <v>115</v>
      </c>
      <c r="AH1538" s="17" t="s">
        <v>154</v>
      </c>
      <c r="AI1538" s="17" t="s">
        <v>202</v>
      </c>
      <c r="AJ1538" s="17" t="s">
        <v>80</v>
      </c>
      <c r="AK1538" s="17" t="s">
        <v>115</v>
      </c>
      <c r="AL1538" s="17" t="s">
        <v>334</v>
      </c>
      <c r="AM1538" s="17" t="s">
        <v>148</v>
      </c>
      <c r="AN1538" s="17" t="s">
        <v>644</v>
      </c>
      <c r="AO1538" s="17" t="s">
        <v>161</v>
      </c>
      <c r="AP1538" s="17" t="s">
        <v>161</v>
      </c>
      <c r="AQ1538" s="17"/>
      <c r="AR1538" s="17"/>
      <c r="AS1538" s="17"/>
    </row>
    <row r="1539" spans="1:45" ht="15" customHeight="1" x14ac:dyDescent="0.15">
      <c r="A1539" s="13">
        <v>1538</v>
      </c>
      <c r="B1539" s="69" t="s">
        <v>4896</v>
      </c>
      <c r="C1539" s="67" t="s">
        <v>35</v>
      </c>
      <c r="D1539" s="67" t="s">
        <v>36</v>
      </c>
      <c r="E1539" s="67" t="s">
        <v>36</v>
      </c>
      <c r="F1539" s="67" t="s">
        <v>56</v>
      </c>
      <c r="G1539" s="67" t="s">
        <v>37</v>
      </c>
      <c r="H1539" s="67" t="s">
        <v>200</v>
      </c>
      <c r="I1539" s="67" t="s">
        <v>44</v>
      </c>
      <c r="J1539" s="67" t="s">
        <v>42</v>
      </c>
      <c r="K1539" s="67" t="s">
        <v>88</v>
      </c>
      <c r="L1539" s="67" t="s">
        <v>42</v>
      </c>
      <c r="M1539" s="67" t="s">
        <v>43</v>
      </c>
      <c r="N1539" s="67" t="s">
        <v>200</v>
      </c>
      <c r="O1539" s="67">
        <v>0</v>
      </c>
      <c r="P1539" s="17" t="s">
        <v>57</v>
      </c>
      <c r="Q1539" s="17" t="s">
        <v>144</v>
      </c>
      <c r="R1539" s="17" t="s">
        <v>189</v>
      </c>
      <c r="S1539" s="17" t="s">
        <v>411</v>
      </c>
      <c r="T1539" s="17" t="s">
        <v>689</v>
      </c>
      <c r="U1539" s="17" t="s">
        <v>193</v>
      </c>
      <c r="V1539" s="17" t="s">
        <v>261</v>
      </c>
      <c r="W1539" s="17">
        <v>0</v>
      </c>
      <c r="X1539" s="17" t="s">
        <v>4921</v>
      </c>
      <c r="Y1539" s="17" t="s">
        <v>4248</v>
      </c>
      <c r="Z1539" s="17" t="s">
        <v>249</v>
      </c>
      <c r="AA1539" s="17" t="s">
        <v>142</v>
      </c>
      <c r="AB1539" s="17" t="s">
        <v>55</v>
      </c>
      <c r="AC1539" s="17" t="s">
        <v>36</v>
      </c>
      <c r="AD1539" s="17" t="s">
        <v>56</v>
      </c>
      <c r="AE1539" s="17"/>
      <c r="AF1539" s="17"/>
      <c r="AG1539" s="17" t="s">
        <v>4872</v>
      </c>
      <c r="AH1539" s="17" t="s">
        <v>1266</v>
      </c>
      <c r="AI1539" s="17" t="s">
        <v>949</v>
      </c>
      <c r="AJ1539" s="17" t="s">
        <v>240</v>
      </c>
      <c r="AK1539" s="17" t="s">
        <v>4872</v>
      </c>
      <c r="AL1539" s="17" t="s">
        <v>1661</v>
      </c>
      <c r="AM1539" s="17" t="s">
        <v>591</v>
      </c>
      <c r="AN1539" s="17" t="s">
        <v>949</v>
      </c>
      <c r="AO1539" s="17" t="s">
        <v>2195</v>
      </c>
      <c r="AP1539" s="17"/>
      <c r="AQ1539" s="17"/>
      <c r="AR1539" s="17"/>
      <c r="AS1539" s="17"/>
    </row>
    <row r="1540" spans="1:45" ht="15" customHeight="1" x14ac:dyDescent="0.15">
      <c r="A1540" s="13">
        <v>1539</v>
      </c>
      <c r="B1540" s="69" t="s">
        <v>4740</v>
      </c>
      <c r="C1540" s="67" t="s">
        <v>35</v>
      </c>
      <c r="D1540" s="67" t="s">
        <v>36</v>
      </c>
      <c r="E1540" s="67" t="s">
        <v>36</v>
      </c>
      <c r="F1540" s="67" t="s">
        <v>36</v>
      </c>
      <c r="G1540" s="67" t="s">
        <v>40</v>
      </c>
      <c r="H1540" s="67" t="s">
        <v>41</v>
      </c>
      <c r="I1540" s="67" t="s">
        <v>43</v>
      </c>
      <c r="J1540" s="67" t="s">
        <v>88</v>
      </c>
      <c r="K1540" s="67" t="s">
        <v>42</v>
      </c>
      <c r="L1540" s="67" t="s">
        <v>44</v>
      </c>
      <c r="M1540" s="67" t="s">
        <v>42</v>
      </c>
      <c r="N1540" s="67" t="s">
        <v>39</v>
      </c>
      <c r="O1540" s="67" t="s">
        <v>45</v>
      </c>
      <c r="P1540" s="17" t="s">
        <v>1388</v>
      </c>
      <c r="Q1540" s="17" t="s">
        <v>3269</v>
      </c>
      <c r="R1540" s="17" t="s">
        <v>62</v>
      </c>
      <c r="S1540" s="17" t="s">
        <v>79</v>
      </c>
      <c r="T1540" s="17" t="s">
        <v>3346</v>
      </c>
      <c r="U1540" s="17" t="s">
        <v>121</v>
      </c>
      <c r="V1540" s="17" t="s">
        <v>4741</v>
      </c>
      <c r="W1540" s="17" t="s">
        <v>4160</v>
      </c>
      <c r="X1540" s="17" t="s">
        <v>4742</v>
      </c>
      <c r="Y1540" s="17" t="s">
        <v>4241</v>
      </c>
      <c r="Z1540" s="17" t="s">
        <v>53</v>
      </c>
      <c r="AA1540" s="17" t="s">
        <v>76</v>
      </c>
      <c r="AB1540" s="17" t="s">
        <v>3962</v>
      </c>
      <c r="AC1540" s="17" t="s">
        <v>36</v>
      </c>
      <c r="AD1540" s="17" t="s">
        <v>56</v>
      </c>
      <c r="AE1540" s="17" t="s">
        <v>4070</v>
      </c>
      <c r="AF1540" s="17"/>
      <c r="AG1540" s="17" t="s">
        <v>115</v>
      </c>
      <c r="AH1540" s="17" t="s">
        <v>116</v>
      </c>
      <c r="AI1540" s="17" t="s">
        <v>202</v>
      </c>
      <c r="AJ1540" s="17" t="s">
        <v>1307</v>
      </c>
      <c r="AK1540" s="17" t="s">
        <v>123</v>
      </c>
      <c r="AL1540" s="17" t="s">
        <v>4640</v>
      </c>
      <c r="AM1540" s="17" t="s">
        <v>1332</v>
      </c>
      <c r="AN1540" s="17" t="s">
        <v>900</v>
      </c>
      <c r="AO1540" s="17" t="s">
        <v>161</v>
      </c>
      <c r="AP1540" s="17" t="s">
        <v>134</v>
      </c>
      <c r="AQ1540" s="17"/>
      <c r="AR1540" s="17"/>
      <c r="AS1540" s="17"/>
    </row>
    <row r="1541" spans="1:45" ht="15" customHeight="1" x14ac:dyDescent="0.15">
      <c r="A1541" s="13">
        <v>1540</v>
      </c>
      <c r="B1541" s="69" t="s">
        <v>4707</v>
      </c>
      <c r="C1541" s="67" t="s">
        <v>35</v>
      </c>
      <c r="D1541" s="67" t="s">
        <v>36</v>
      </c>
      <c r="E1541" s="67" t="s">
        <v>36</v>
      </c>
      <c r="F1541" s="67" t="s">
        <v>56</v>
      </c>
      <c r="G1541" s="67" t="s">
        <v>38</v>
      </c>
      <c r="H1541" s="67" t="s">
        <v>88</v>
      </c>
      <c r="I1541" s="67" t="s">
        <v>88</v>
      </c>
      <c r="J1541" s="67" t="s">
        <v>39</v>
      </c>
      <c r="K1541" s="67" t="s">
        <v>120</v>
      </c>
      <c r="L1541" s="67" t="s">
        <v>39</v>
      </c>
      <c r="M1541" s="67" t="s">
        <v>120</v>
      </c>
      <c r="N1541" s="67" t="s">
        <v>120</v>
      </c>
      <c r="O1541" s="67"/>
      <c r="P1541" s="17" t="s">
        <v>600</v>
      </c>
      <c r="Q1541" s="17" t="s">
        <v>876</v>
      </c>
      <c r="R1541" s="17" t="s">
        <v>457</v>
      </c>
      <c r="S1541" s="17" t="s">
        <v>415</v>
      </c>
      <c r="T1541" s="17" t="s">
        <v>4708</v>
      </c>
      <c r="U1541" s="17" t="s">
        <v>460</v>
      </c>
      <c r="V1541" s="17" t="s">
        <v>130</v>
      </c>
      <c r="W1541" s="17"/>
      <c r="X1541" s="17"/>
      <c r="Y1541" s="17" t="s">
        <v>4291</v>
      </c>
      <c r="Z1541" s="17" t="s">
        <v>53</v>
      </c>
      <c r="AA1541" s="17" t="s">
        <v>54</v>
      </c>
      <c r="AB1541" s="17" t="s">
        <v>126</v>
      </c>
      <c r="AC1541" s="17" t="s">
        <v>36</v>
      </c>
      <c r="AD1541" s="17" t="s">
        <v>66</v>
      </c>
      <c r="AE1541" s="17" t="s">
        <v>4058</v>
      </c>
      <c r="AF1541" s="17"/>
      <c r="AG1541" s="17" t="s">
        <v>260</v>
      </c>
      <c r="AH1541" s="17" t="s">
        <v>4407</v>
      </c>
      <c r="AI1541" s="17" t="s">
        <v>3594</v>
      </c>
      <c r="AJ1541" s="17" t="s">
        <v>3169</v>
      </c>
      <c r="AK1541" s="17" t="s">
        <v>4709</v>
      </c>
      <c r="AL1541" s="17" t="s">
        <v>4355</v>
      </c>
      <c r="AM1541" s="17" t="s">
        <v>582</v>
      </c>
      <c r="AN1541" s="17" t="s">
        <v>805</v>
      </c>
      <c r="AO1541" s="17" t="s">
        <v>862</v>
      </c>
      <c r="AP1541" s="17" t="s">
        <v>2151</v>
      </c>
      <c r="AQ1541" s="17"/>
      <c r="AR1541" s="17"/>
      <c r="AS1541" s="17"/>
    </row>
    <row r="1542" spans="1:45" ht="15" customHeight="1" x14ac:dyDescent="0.15">
      <c r="A1542" s="13">
        <v>1541</v>
      </c>
      <c r="B1542" s="69" t="s">
        <v>4707</v>
      </c>
      <c r="C1542" s="67" t="s">
        <v>35</v>
      </c>
      <c r="D1542" s="67" t="s">
        <v>36</v>
      </c>
      <c r="E1542" s="67" t="s">
        <v>36</v>
      </c>
      <c r="F1542" s="67" t="s">
        <v>56</v>
      </c>
      <c r="G1542" s="67" t="s">
        <v>38</v>
      </c>
      <c r="H1542" s="67" t="s">
        <v>88</v>
      </c>
      <c r="I1542" s="67" t="s">
        <v>88</v>
      </c>
      <c r="J1542" s="67" t="s">
        <v>39</v>
      </c>
      <c r="K1542" s="67" t="s">
        <v>120</v>
      </c>
      <c r="L1542" s="67" t="s">
        <v>39</v>
      </c>
      <c r="M1542" s="67" t="s">
        <v>120</v>
      </c>
      <c r="N1542" s="67" t="s">
        <v>120</v>
      </c>
      <c r="O1542" s="67">
        <v>0</v>
      </c>
      <c r="P1542" s="17" t="s">
        <v>600</v>
      </c>
      <c r="Q1542" s="17" t="s">
        <v>876</v>
      </c>
      <c r="R1542" s="17" t="s">
        <v>457</v>
      </c>
      <c r="S1542" s="17" t="s">
        <v>415</v>
      </c>
      <c r="T1542" s="17" t="s">
        <v>879</v>
      </c>
      <c r="U1542" s="17" t="s">
        <v>460</v>
      </c>
      <c r="V1542" s="17" t="s">
        <v>130</v>
      </c>
      <c r="W1542" s="17">
        <v>0</v>
      </c>
      <c r="X1542" s="17">
        <v>0</v>
      </c>
      <c r="Y1542" s="17" t="s">
        <v>4291</v>
      </c>
      <c r="Z1542" s="17" t="s">
        <v>53</v>
      </c>
      <c r="AA1542" s="17" t="s">
        <v>54</v>
      </c>
      <c r="AB1542" s="17" t="s">
        <v>126</v>
      </c>
      <c r="AC1542" s="17" t="s">
        <v>36</v>
      </c>
      <c r="AD1542" s="17" t="s">
        <v>66</v>
      </c>
      <c r="AE1542" s="17"/>
      <c r="AF1542" s="17"/>
      <c r="AG1542" s="17" t="s">
        <v>260</v>
      </c>
      <c r="AH1542" s="17" t="s">
        <v>4407</v>
      </c>
      <c r="AI1542" s="17" t="s">
        <v>3594</v>
      </c>
      <c r="AJ1542" s="17" t="s">
        <v>3169</v>
      </c>
      <c r="AK1542" s="17" t="s">
        <v>4709</v>
      </c>
      <c r="AL1542" s="17" t="s">
        <v>4355</v>
      </c>
      <c r="AM1542" s="17" t="s">
        <v>582</v>
      </c>
      <c r="AN1542" s="17" t="s">
        <v>805</v>
      </c>
      <c r="AO1542" s="17" t="s">
        <v>862</v>
      </c>
      <c r="AP1542" s="17">
        <v>0</v>
      </c>
      <c r="AQ1542" s="17">
        <v>0</v>
      </c>
      <c r="AR1542" s="17">
        <v>0</v>
      </c>
      <c r="AS1542" s="17"/>
    </row>
    <row r="1543" spans="1:45" ht="15" customHeight="1" x14ac:dyDescent="0.15">
      <c r="A1543" s="13">
        <v>1542</v>
      </c>
      <c r="B1543" s="69" t="s">
        <v>1263</v>
      </c>
      <c r="C1543" s="67" t="s">
        <v>35</v>
      </c>
      <c r="D1543" s="67" t="s">
        <v>56</v>
      </c>
      <c r="E1543" s="67" t="s">
        <v>56</v>
      </c>
      <c r="F1543" s="67" t="s">
        <v>56</v>
      </c>
      <c r="G1543" s="67" t="s">
        <v>120</v>
      </c>
      <c r="H1543" s="67" t="s">
        <v>88</v>
      </c>
      <c r="I1543" s="67" t="s">
        <v>87</v>
      </c>
      <c r="J1543" s="67" t="s">
        <v>39</v>
      </c>
      <c r="K1543" s="67" t="s">
        <v>88</v>
      </c>
      <c r="L1543" s="67" t="s">
        <v>88</v>
      </c>
      <c r="M1543" s="67" t="s">
        <v>136</v>
      </c>
      <c r="N1543" s="67" t="s">
        <v>41</v>
      </c>
      <c r="O1543" s="67"/>
      <c r="P1543" s="17" t="s">
        <v>902</v>
      </c>
      <c r="Q1543" s="17" t="s">
        <v>1264</v>
      </c>
      <c r="R1543" s="17" t="s">
        <v>875</v>
      </c>
      <c r="S1543" s="17" t="s">
        <v>1265</v>
      </c>
      <c r="T1543" s="17" t="s">
        <v>1266</v>
      </c>
      <c r="U1543" s="17" t="s">
        <v>97</v>
      </c>
      <c r="V1543" s="17" t="s">
        <v>1267</v>
      </c>
      <c r="W1543" s="17" t="s">
        <v>4162</v>
      </c>
      <c r="X1543" s="17" t="s">
        <v>3753</v>
      </c>
      <c r="Y1543" s="17" t="s">
        <v>4258</v>
      </c>
      <c r="Z1543" s="17" t="s">
        <v>96</v>
      </c>
      <c r="AA1543" s="17" t="s">
        <v>54</v>
      </c>
      <c r="AB1543" s="17" t="s">
        <v>126</v>
      </c>
      <c r="AC1543" s="17" t="s">
        <v>36</v>
      </c>
      <c r="AD1543" s="17" t="s">
        <v>66</v>
      </c>
      <c r="AE1543" s="17" t="s">
        <v>4019</v>
      </c>
      <c r="AF1543" s="17"/>
      <c r="AG1543" s="17" t="s">
        <v>617</v>
      </c>
      <c r="AH1543" s="17" t="s">
        <v>1268</v>
      </c>
      <c r="AI1543" s="17" t="s">
        <v>1269</v>
      </c>
      <c r="AJ1543" s="17" t="s">
        <v>1270</v>
      </c>
      <c r="AK1543" s="17" t="s">
        <v>112</v>
      </c>
      <c r="AL1543" s="17" t="s">
        <v>275</v>
      </c>
      <c r="AM1543" s="17" t="s">
        <v>1217</v>
      </c>
      <c r="AN1543" s="17" t="s">
        <v>1169</v>
      </c>
      <c r="AO1543" s="17" t="s">
        <v>1271</v>
      </c>
      <c r="AP1543" s="17" t="s">
        <v>105</v>
      </c>
      <c r="AQ1543" s="17"/>
      <c r="AR1543" s="17"/>
      <c r="AS1543" s="17"/>
    </row>
    <row r="1544" spans="1:45" ht="15" customHeight="1" x14ac:dyDescent="0.15">
      <c r="A1544" s="13">
        <v>1543</v>
      </c>
      <c r="B1544" s="69" t="s">
        <v>1272</v>
      </c>
      <c r="C1544" s="67" t="s">
        <v>35</v>
      </c>
      <c r="D1544" s="67" t="s">
        <v>36</v>
      </c>
      <c r="E1544" s="67" t="s">
        <v>56</v>
      </c>
      <c r="F1544" s="67" t="s">
        <v>36</v>
      </c>
      <c r="G1544" s="67" t="s">
        <v>40</v>
      </c>
      <c r="H1544" s="67" t="s">
        <v>67</v>
      </c>
      <c r="I1544" s="67" t="s">
        <v>43</v>
      </c>
      <c r="J1544" s="67" t="s">
        <v>120</v>
      </c>
      <c r="K1544" s="67" t="s">
        <v>43</v>
      </c>
      <c r="L1544" s="67" t="s">
        <v>42</v>
      </c>
      <c r="M1544" s="67" t="s">
        <v>38</v>
      </c>
      <c r="N1544" s="67" t="s">
        <v>39</v>
      </c>
      <c r="O1544" s="67" t="s">
        <v>45</v>
      </c>
      <c r="P1544" s="17" t="s">
        <v>4758</v>
      </c>
      <c r="Q1544" s="17" t="s">
        <v>115</v>
      </c>
      <c r="R1544" s="17" t="s">
        <v>339</v>
      </c>
      <c r="S1544" s="17" t="s">
        <v>131</v>
      </c>
      <c r="T1544" s="17" t="s">
        <v>95</v>
      </c>
      <c r="U1544" s="17" t="s">
        <v>101</v>
      </c>
      <c r="V1544" s="17" t="s">
        <v>500</v>
      </c>
      <c r="W1544" s="17"/>
      <c r="X1544" s="17"/>
      <c r="Y1544" s="17" t="s">
        <v>4250</v>
      </c>
      <c r="Z1544" s="17" t="s">
        <v>96</v>
      </c>
      <c r="AA1544" s="17" t="s">
        <v>54</v>
      </c>
      <c r="AB1544" s="17" t="s">
        <v>55</v>
      </c>
      <c r="AC1544" s="17" t="s">
        <v>56</v>
      </c>
      <c r="AD1544" s="17" t="s">
        <v>36</v>
      </c>
      <c r="AE1544" s="17"/>
      <c r="AF1544" s="17"/>
      <c r="AG1544" s="17" t="s">
        <v>363</v>
      </c>
      <c r="AH1544" s="17" t="s">
        <v>101</v>
      </c>
      <c r="AI1544" s="17" t="s">
        <v>103</v>
      </c>
      <c r="AJ1544" s="17" t="s">
        <v>909</v>
      </c>
      <c r="AK1544" s="17" t="s">
        <v>361</v>
      </c>
      <c r="AL1544" s="17" t="s">
        <v>1273</v>
      </c>
      <c r="AM1544" s="17" t="s">
        <v>131</v>
      </c>
      <c r="AN1544" s="17" t="s">
        <v>376</v>
      </c>
      <c r="AO1544" s="17" t="s">
        <v>1274</v>
      </c>
      <c r="AP1544" s="17" t="s">
        <v>3030</v>
      </c>
      <c r="AQ1544" s="17"/>
      <c r="AR1544" s="17"/>
      <c r="AS1544" s="17"/>
    </row>
    <row r="1545" spans="1:45" ht="15" customHeight="1" x14ac:dyDescent="0.15">
      <c r="A1545" s="13">
        <v>1544</v>
      </c>
      <c r="B1545" s="69" t="s">
        <v>1275</v>
      </c>
      <c r="C1545" s="67" t="s">
        <v>35</v>
      </c>
      <c r="D1545" s="67" t="s">
        <v>36</v>
      </c>
      <c r="E1545" s="67" t="s">
        <v>56</v>
      </c>
      <c r="F1545" s="67" t="s">
        <v>36</v>
      </c>
      <c r="G1545" s="67" t="s">
        <v>40</v>
      </c>
      <c r="H1545" s="67" t="s">
        <v>67</v>
      </c>
      <c r="I1545" s="67" t="s">
        <v>43</v>
      </c>
      <c r="J1545" s="67" t="s">
        <v>120</v>
      </c>
      <c r="K1545" s="67" t="s">
        <v>43</v>
      </c>
      <c r="L1545" s="67" t="s">
        <v>42</v>
      </c>
      <c r="M1545" s="67" t="s">
        <v>38</v>
      </c>
      <c r="N1545" s="67" t="s">
        <v>39</v>
      </c>
      <c r="O1545" s="67" t="s">
        <v>45</v>
      </c>
      <c r="P1545" s="17" t="s">
        <v>4758</v>
      </c>
      <c r="Q1545" s="17" t="s">
        <v>115</v>
      </c>
      <c r="R1545" s="17" t="s">
        <v>339</v>
      </c>
      <c r="S1545" s="17" t="s">
        <v>131</v>
      </c>
      <c r="T1545" s="17" t="s">
        <v>95</v>
      </c>
      <c r="U1545" s="17" t="s">
        <v>101</v>
      </c>
      <c r="V1545" s="17" t="s">
        <v>500</v>
      </c>
      <c r="W1545" s="17"/>
      <c r="X1545" s="17" t="s">
        <v>3754</v>
      </c>
      <c r="Y1545" s="17" t="s">
        <v>4250</v>
      </c>
      <c r="Z1545" s="17" t="s">
        <v>96</v>
      </c>
      <c r="AA1545" s="17" t="s">
        <v>54</v>
      </c>
      <c r="AB1545" s="17" t="s">
        <v>55</v>
      </c>
      <c r="AC1545" s="17" t="s">
        <v>56</v>
      </c>
      <c r="AD1545" s="17" t="s">
        <v>36</v>
      </c>
      <c r="AE1545" s="17"/>
      <c r="AF1545" s="17"/>
      <c r="AG1545" s="17" t="s">
        <v>363</v>
      </c>
      <c r="AH1545" s="17" t="s">
        <v>101</v>
      </c>
      <c r="AI1545" s="17" t="s">
        <v>103</v>
      </c>
      <c r="AJ1545" s="17" t="s">
        <v>909</v>
      </c>
      <c r="AK1545" s="17" t="s">
        <v>361</v>
      </c>
      <c r="AL1545" s="17" t="s">
        <v>1273</v>
      </c>
      <c r="AM1545" s="17" t="s">
        <v>131</v>
      </c>
      <c r="AN1545" s="17" t="s">
        <v>376</v>
      </c>
      <c r="AO1545" s="17" t="s">
        <v>1274</v>
      </c>
      <c r="AP1545" s="17" t="s">
        <v>3030</v>
      </c>
      <c r="AQ1545" s="17"/>
      <c r="AR1545" s="17"/>
      <c r="AS1545" s="17"/>
    </row>
    <row r="1546" spans="1:45" ht="15" customHeight="1" x14ac:dyDescent="0.15">
      <c r="A1546" s="13">
        <v>1545</v>
      </c>
      <c r="B1546" s="69" t="s">
        <v>5026</v>
      </c>
      <c r="C1546" s="8" t="s">
        <v>35</v>
      </c>
      <c r="D1546" s="67" t="s">
        <v>56</v>
      </c>
      <c r="E1546" s="67" t="s">
        <v>36</v>
      </c>
      <c r="F1546" s="67" t="s">
        <v>66</v>
      </c>
      <c r="G1546" s="67" t="s">
        <v>37</v>
      </c>
      <c r="H1546" s="67" t="s">
        <v>40</v>
      </c>
      <c r="I1546" s="67" t="s">
        <v>67</v>
      </c>
      <c r="J1546" s="67" t="s">
        <v>200</v>
      </c>
      <c r="K1546" s="67" t="s">
        <v>42</v>
      </c>
      <c r="L1546" s="67" t="s">
        <v>39</v>
      </c>
      <c r="M1546" s="67" t="s">
        <v>40</v>
      </c>
      <c r="N1546" s="67" t="s">
        <v>136</v>
      </c>
      <c r="O1546" s="67">
        <v>0</v>
      </c>
      <c r="P1546" s="17" t="s">
        <v>227</v>
      </c>
      <c r="Q1546" s="17" t="s">
        <v>137</v>
      </c>
      <c r="R1546" s="17" t="s">
        <v>951</v>
      </c>
      <c r="S1546" s="17" t="s">
        <v>3438</v>
      </c>
      <c r="T1546" s="17" t="s">
        <v>4647</v>
      </c>
      <c r="U1546" s="17" t="s">
        <v>379</v>
      </c>
      <c r="V1546" s="17" t="s">
        <v>1534</v>
      </c>
      <c r="W1546" s="17">
        <v>0</v>
      </c>
      <c r="X1546" s="17" t="s">
        <v>5041</v>
      </c>
      <c r="Y1546" s="17" t="s">
        <v>4244</v>
      </c>
      <c r="Z1546" s="17" t="s">
        <v>75</v>
      </c>
      <c r="AA1546" s="17" t="s">
        <v>76</v>
      </c>
      <c r="AB1546" s="17" t="s">
        <v>126</v>
      </c>
      <c r="AC1546" s="17" t="s">
        <v>56</v>
      </c>
      <c r="AD1546" s="17" t="s">
        <v>36</v>
      </c>
      <c r="AE1546" s="17"/>
      <c r="AF1546" s="17"/>
      <c r="AG1546" s="17" t="s">
        <v>57</v>
      </c>
      <c r="AH1546" s="17" t="s">
        <v>4520</v>
      </c>
      <c r="AI1546" s="17" t="s">
        <v>4161</v>
      </c>
      <c r="AJ1546" s="17" t="s">
        <v>3760</v>
      </c>
      <c r="AK1546" s="17" t="s">
        <v>3022</v>
      </c>
      <c r="AL1546" s="17" t="s">
        <v>569</v>
      </c>
      <c r="AM1546" s="17" t="s">
        <v>4760</v>
      </c>
      <c r="AN1546" s="17" t="s">
        <v>2334</v>
      </c>
      <c r="AO1546" s="17" t="s">
        <v>64</v>
      </c>
      <c r="AP1546" s="17">
        <v>0</v>
      </c>
      <c r="AQ1546"/>
      <c r="AR1546"/>
      <c r="AS1546" s="17"/>
    </row>
    <row r="1547" spans="1:45" ht="15" customHeight="1" x14ac:dyDescent="0.15">
      <c r="A1547" s="13">
        <v>1546</v>
      </c>
      <c r="B1547" s="69" t="s">
        <v>4710</v>
      </c>
      <c r="C1547" s="67" t="s">
        <v>35</v>
      </c>
      <c r="D1547" s="67" t="s">
        <v>36</v>
      </c>
      <c r="E1547" s="67" t="s">
        <v>36</v>
      </c>
      <c r="F1547" s="67" t="s">
        <v>56</v>
      </c>
      <c r="G1547" s="67" t="s">
        <v>40</v>
      </c>
      <c r="H1547" s="67" t="s">
        <v>67</v>
      </c>
      <c r="I1547" s="67" t="s">
        <v>41</v>
      </c>
      <c r="J1547" s="67" t="s">
        <v>88</v>
      </c>
      <c r="K1547" s="67" t="s">
        <v>43</v>
      </c>
      <c r="L1547" s="67" t="s">
        <v>39</v>
      </c>
      <c r="M1547" s="67" t="s">
        <v>88</v>
      </c>
      <c r="N1547" s="67" t="s">
        <v>39</v>
      </c>
      <c r="O1547" s="67"/>
      <c r="P1547" s="17" t="s">
        <v>79</v>
      </c>
      <c r="Q1547" s="17" t="s">
        <v>115</v>
      </c>
      <c r="R1547" s="17" t="s">
        <v>196</v>
      </c>
      <c r="S1547" s="17" t="s">
        <v>131</v>
      </c>
      <c r="T1547" s="17" t="s">
        <v>95</v>
      </c>
      <c r="U1547" s="17" t="s">
        <v>429</v>
      </c>
      <c r="V1547" s="17" t="s">
        <v>194</v>
      </c>
      <c r="W1547" s="17" t="s">
        <v>4164</v>
      </c>
      <c r="X1547" s="17" t="s">
        <v>4711</v>
      </c>
      <c r="Y1547" s="17" t="s">
        <v>4261</v>
      </c>
      <c r="Z1547" s="17" t="s">
        <v>249</v>
      </c>
      <c r="AA1547" s="17" t="s">
        <v>76</v>
      </c>
      <c r="AB1547" s="17" t="s">
        <v>3962</v>
      </c>
      <c r="AC1547" s="17" t="s">
        <v>36</v>
      </c>
      <c r="AD1547" s="17" t="s">
        <v>56</v>
      </c>
      <c r="AE1547" s="17" t="s">
        <v>4003</v>
      </c>
      <c r="AF1547" s="17"/>
      <c r="AG1547" s="17" t="s">
        <v>363</v>
      </c>
      <c r="AH1547" s="17" t="s">
        <v>101</v>
      </c>
      <c r="AI1547" s="17" t="s">
        <v>103</v>
      </c>
      <c r="AJ1547" s="17" t="s">
        <v>376</v>
      </c>
      <c r="AK1547" s="17" t="s">
        <v>835</v>
      </c>
      <c r="AL1547" s="17" t="s">
        <v>836</v>
      </c>
      <c r="AM1547" s="17" t="s">
        <v>3164</v>
      </c>
      <c r="AN1547" s="17" t="s">
        <v>4712</v>
      </c>
      <c r="AO1547" s="17" t="s">
        <v>161</v>
      </c>
      <c r="AP1547" s="17" t="s">
        <v>1721</v>
      </c>
      <c r="AQ1547" s="17"/>
      <c r="AR1547" s="17"/>
      <c r="AS1547" s="17"/>
    </row>
    <row r="1548" spans="1:45" ht="15" customHeight="1" x14ac:dyDescent="0.15">
      <c r="A1548" s="13">
        <v>1547</v>
      </c>
      <c r="B1548" s="69" t="s">
        <v>3171</v>
      </c>
      <c r="C1548" s="67" t="s">
        <v>1277</v>
      </c>
      <c r="D1548" s="67" t="s">
        <v>56</v>
      </c>
      <c r="E1548" s="67" t="s">
        <v>56</v>
      </c>
      <c r="F1548" s="67" t="s">
        <v>56</v>
      </c>
      <c r="G1548" s="67" t="s">
        <v>40</v>
      </c>
      <c r="H1548" s="67" t="s">
        <v>120</v>
      </c>
      <c r="I1548" s="67" t="s">
        <v>44</v>
      </c>
      <c r="J1548" s="67" t="s">
        <v>44</v>
      </c>
      <c r="K1548" s="67" t="s">
        <v>37</v>
      </c>
      <c r="L1548" s="67" t="s">
        <v>38</v>
      </c>
      <c r="M1548" s="67" t="s">
        <v>41</v>
      </c>
      <c r="N1548" s="67" t="s">
        <v>37</v>
      </c>
      <c r="O1548" s="67"/>
      <c r="P1548" s="17" t="s">
        <v>915</v>
      </c>
      <c r="Q1548" s="17" t="s">
        <v>2916</v>
      </c>
      <c r="R1548" s="17" t="s">
        <v>3172</v>
      </c>
      <c r="S1548" s="17" t="s">
        <v>79</v>
      </c>
      <c r="T1548" s="17" t="s">
        <v>3761</v>
      </c>
      <c r="U1548" s="17" t="s">
        <v>183</v>
      </c>
      <c r="V1548" s="17" t="s">
        <v>221</v>
      </c>
      <c r="W1548" s="17" t="s">
        <v>4163</v>
      </c>
      <c r="X1548" s="17"/>
      <c r="Y1548" s="17" t="s">
        <v>4242</v>
      </c>
      <c r="Z1548" s="17" t="s">
        <v>75</v>
      </c>
      <c r="AA1548" s="17" t="s">
        <v>76</v>
      </c>
      <c r="AB1548" s="17" t="s">
        <v>55</v>
      </c>
      <c r="AC1548" s="17" t="s">
        <v>36</v>
      </c>
      <c r="AD1548" s="17" t="s">
        <v>56</v>
      </c>
      <c r="AE1548" s="17"/>
      <c r="AF1548" s="17"/>
      <c r="AG1548" s="17" t="s">
        <v>115</v>
      </c>
      <c r="AH1548" s="17" t="s">
        <v>381</v>
      </c>
      <c r="AI1548" s="17" t="s">
        <v>916</v>
      </c>
      <c r="AJ1548" s="17" t="s">
        <v>917</v>
      </c>
      <c r="AK1548" s="17" t="s">
        <v>193</v>
      </c>
      <c r="AL1548" s="17" t="s">
        <v>478</v>
      </c>
      <c r="AM1548" s="17" t="s">
        <v>148</v>
      </c>
      <c r="AN1548" s="17" t="s">
        <v>388</v>
      </c>
      <c r="AO1548" s="17" t="s">
        <v>161</v>
      </c>
      <c r="AP1548" s="17" t="s">
        <v>187</v>
      </c>
      <c r="AQ1548" s="17"/>
      <c r="AR1548" s="17"/>
      <c r="AS1548" s="17"/>
    </row>
    <row r="1549" spans="1:45" ht="15" customHeight="1" x14ac:dyDescent="0.15">
      <c r="A1549" s="13">
        <v>1548</v>
      </c>
      <c r="B1549" s="69" t="s">
        <v>1276</v>
      </c>
      <c r="C1549" s="67" t="s">
        <v>1277</v>
      </c>
      <c r="D1549" s="67" t="s">
        <v>56</v>
      </c>
      <c r="E1549" s="67" t="s">
        <v>36</v>
      </c>
      <c r="F1549" s="67" t="s">
        <v>66</v>
      </c>
      <c r="G1549" s="67" t="s">
        <v>43</v>
      </c>
      <c r="H1549" s="67" t="s">
        <v>39</v>
      </c>
      <c r="I1549" s="67" t="s">
        <v>44</v>
      </c>
      <c r="J1549" s="67" t="s">
        <v>39</v>
      </c>
      <c r="K1549" s="67" t="s">
        <v>120</v>
      </c>
      <c r="L1549" s="67" t="s">
        <v>87</v>
      </c>
      <c r="M1549" s="67" t="s">
        <v>43</v>
      </c>
      <c r="N1549" s="67" t="s">
        <v>39</v>
      </c>
      <c r="O1549" s="67"/>
      <c r="P1549" s="17" t="s">
        <v>603</v>
      </c>
      <c r="Q1549" s="17" t="s">
        <v>4503</v>
      </c>
      <c r="R1549" s="17" t="s">
        <v>446</v>
      </c>
      <c r="S1549" s="17" t="s">
        <v>563</v>
      </c>
      <c r="T1549" s="17" t="s">
        <v>1214</v>
      </c>
      <c r="U1549" s="17" t="s">
        <v>402</v>
      </c>
      <c r="V1549" s="17" t="s">
        <v>1278</v>
      </c>
      <c r="W1549" s="17"/>
      <c r="X1549" s="17"/>
      <c r="Y1549" s="17" t="s">
        <v>4232</v>
      </c>
      <c r="Z1549" s="17" t="s">
        <v>96</v>
      </c>
      <c r="AA1549" s="17" t="s">
        <v>76</v>
      </c>
      <c r="AB1549" s="17" t="s">
        <v>3962</v>
      </c>
      <c r="AC1549" s="17" t="s">
        <v>56</v>
      </c>
      <c r="AD1549" s="17" t="s">
        <v>56</v>
      </c>
      <c r="AE1549" s="17"/>
      <c r="AF1549" s="17"/>
      <c r="AG1549" s="17" t="s">
        <v>1215</v>
      </c>
      <c r="AH1549" s="17" t="s">
        <v>1216</v>
      </c>
      <c r="AI1549" s="17" t="s">
        <v>1217</v>
      </c>
      <c r="AJ1549" s="17" t="s">
        <v>559</v>
      </c>
      <c r="AK1549" s="17" t="s">
        <v>193</v>
      </c>
      <c r="AL1549" s="17" t="s">
        <v>101</v>
      </c>
      <c r="AM1549" s="17" t="s">
        <v>1217</v>
      </c>
      <c r="AN1549" s="17" t="s">
        <v>1228</v>
      </c>
      <c r="AO1549" s="17" t="s">
        <v>1047</v>
      </c>
      <c r="AP1549" s="17" t="s">
        <v>464</v>
      </c>
      <c r="AQ1549" s="17"/>
      <c r="AR1549" s="17"/>
      <c r="AS1549" s="17"/>
    </row>
    <row r="1550" spans="1:45" ht="15" customHeight="1" x14ac:dyDescent="0.15">
      <c r="A1550" s="13">
        <v>1549</v>
      </c>
      <c r="B1550" s="69" t="s">
        <v>86</v>
      </c>
      <c r="C1550" s="67" t="s">
        <v>1277</v>
      </c>
      <c r="D1550" s="67" t="s">
        <v>56</v>
      </c>
      <c r="E1550" s="67" t="s">
        <v>36</v>
      </c>
      <c r="F1550" s="67" t="s">
        <v>66</v>
      </c>
      <c r="G1550" s="67" t="s">
        <v>87</v>
      </c>
      <c r="H1550" s="67" t="s">
        <v>88</v>
      </c>
      <c r="I1550" s="67" t="s">
        <v>43</v>
      </c>
      <c r="J1550" s="67" t="s">
        <v>67</v>
      </c>
      <c r="K1550" s="67" t="s">
        <v>39</v>
      </c>
      <c r="L1550" s="67" t="s">
        <v>43</v>
      </c>
      <c r="M1550" s="67" t="s">
        <v>43</v>
      </c>
      <c r="N1550" s="67" t="s">
        <v>38</v>
      </c>
      <c r="O1550" s="67"/>
      <c r="P1550" s="17" t="s">
        <v>89</v>
      </c>
      <c r="Q1550" s="17" t="s">
        <v>90</v>
      </c>
      <c r="R1550" s="17" t="s">
        <v>91</v>
      </c>
      <c r="S1550" s="17" t="s">
        <v>92</v>
      </c>
      <c r="T1550" s="17" t="s">
        <v>93</v>
      </c>
      <c r="U1550" s="17" t="s">
        <v>94</v>
      </c>
      <c r="V1550" s="17" t="s">
        <v>95</v>
      </c>
      <c r="W1550" s="17"/>
      <c r="X1550" s="17"/>
      <c r="Y1550" s="17" t="s">
        <v>4234</v>
      </c>
      <c r="Z1550" s="17" t="s">
        <v>96</v>
      </c>
      <c r="AA1550" s="17" t="s">
        <v>54</v>
      </c>
      <c r="AB1550" s="17" t="s">
        <v>55</v>
      </c>
      <c r="AC1550" s="17" t="s">
        <v>56</v>
      </c>
      <c r="AD1550" s="17" t="s">
        <v>56</v>
      </c>
      <c r="AE1550" s="17"/>
      <c r="AF1550" s="17"/>
      <c r="AG1550" s="17" t="s">
        <v>97</v>
      </c>
      <c r="AH1550" s="17" t="s">
        <v>98</v>
      </c>
      <c r="AI1550" s="17" t="s">
        <v>99</v>
      </c>
      <c r="AJ1550" s="17" t="s">
        <v>100</v>
      </c>
      <c r="AK1550" s="17" t="s">
        <v>101</v>
      </c>
      <c r="AL1550" s="17" t="s">
        <v>102</v>
      </c>
      <c r="AM1550" s="17" t="s">
        <v>103</v>
      </c>
      <c r="AN1550" s="17" t="s">
        <v>104</v>
      </c>
      <c r="AO1550" s="17" t="s">
        <v>105</v>
      </c>
      <c r="AP1550" s="17" t="s">
        <v>584</v>
      </c>
      <c r="AQ1550" s="17">
        <v>0</v>
      </c>
      <c r="AR1550" s="17">
        <v>0</v>
      </c>
      <c r="AS1550" s="17"/>
    </row>
    <row r="1551" spans="1:45" ht="15" customHeight="1" x14ac:dyDescent="0.15">
      <c r="A1551" s="13">
        <v>1550</v>
      </c>
      <c r="B1551" s="69" t="s">
        <v>1279</v>
      </c>
      <c r="C1551" s="67" t="s">
        <v>1277</v>
      </c>
      <c r="D1551" s="67" t="s">
        <v>56</v>
      </c>
      <c r="E1551" s="67" t="s">
        <v>36</v>
      </c>
      <c r="F1551" s="67" t="s">
        <v>66</v>
      </c>
      <c r="G1551" s="67" t="s">
        <v>43</v>
      </c>
      <c r="H1551" s="67" t="s">
        <v>39</v>
      </c>
      <c r="I1551" s="67" t="s">
        <v>44</v>
      </c>
      <c r="J1551" s="67" t="s">
        <v>39</v>
      </c>
      <c r="K1551" s="67" t="s">
        <v>120</v>
      </c>
      <c r="L1551" s="67" t="s">
        <v>87</v>
      </c>
      <c r="M1551" s="67" t="s">
        <v>43</v>
      </c>
      <c r="N1551" s="67" t="s">
        <v>39</v>
      </c>
      <c r="O1551" s="67"/>
      <c r="P1551" s="17" t="s">
        <v>603</v>
      </c>
      <c r="Q1551" s="17" t="s">
        <v>4503</v>
      </c>
      <c r="R1551" s="17" t="s">
        <v>446</v>
      </c>
      <c r="S1551" s="17" t="s">
        <v>563</v>
      </c>
      <c r="T1551" s="17" t="s">
        <v>1214</v>
      </c>
      <c r="U1551" s="17" t="s">
        <v>402</v>
      </c>
      <c r="V1551" s="17" t="s">
        <v>1278</v>
      </c>
      <c r="W1551" s="17" t="s">
        <v>4166</v>
      </c>
      <c r="X1551" s="17"/>
      <c r="Y1551" s="17" t="s">
        <v>4232</v>
      </c>
      <c r="Z1551" s="17" t="s">
        <v>96</v>
      </c>
      <c r="AA1551" s="17" t="s">
        <v>76</v>
      </c>
      <c r="AB1551" s="17" t="s">
        <v>3962</v>
      </c>
      <c r="AC1551" s="17" t="s">
        <v>56</v>
      </c>
      <c r="AD1551" s="17" t="s">
        <v>56</v>
      </c>
      <c r="AE1551" s="17"/>
      <c r="AF1551" s="17"/>
      <c r="AG1551" s="17" t="s">
        <v>1215</v>
      </c>
      <c r="AH1551" s="17" t="s">
        <v>1216</v>
      </c>
      <c r="AI1551" s="17" t="s">
        <v>1217</v>
      </c>
      <c r="AJ1551" s="17" t="s">
        <v>559</v>
      </c>
      <c r="AK1551" s="17" t="s">
        <v>193</v>
      </c>
      <c r="AL1551" s="17" t="s">
        <v>101</v>
      </c>
      <c r="AM1551" s="17" t="s">
        <v>1217</v>
      </c>
      <c r="AN1551" s="17" t="s">
        <v>1228</v>
      </c>
      <c r="AO1551" s="17" t="s">
        <v>1047</v>
      </c>
      <c r="AP1551" s="17" t="s">
        <v>464</v>
      </c>
      <c r="AQ1551" s="17"/>
      <c r="AR1551" s="17"/>
      <c r="AS1551" s="17"/>
    </row>
    <row r="1552" spans="1:45" ht="15" customHeight="1" x14ac:dyDescent="0.15">
      <c r="A1552" s="13">
        <v>1551</v>
      </c>
      <c r="B1552" s="69" t="s">
        <v>1280</v>
      </c>
      <c r="C1552" s="67" t="s">
        <v>1277</v>
      </c>
      <c r="D1552" s="67" t="s">
        <v>56</v>
      </c>
      <c r="E1552" s="67" t="s">
        <v>36</v>
      </c>
      <c r="F1552" s="67" t="s">
        <v>56</v>
      </c>
      <c r="G1552" s="67" t="s">
        <v>67</v>
      </c>
      <c r="H1552" s="67" t="s">
        <v>67</v>
      </c>
      <c r="I1552" s="67" t="s">
        <v>37</v>
      </c>
      <c r="J1552" s="67" t="s">
        <v>41</v>
      </c>
      <c r="K1552" s="67" t="s">
        <v>40</v>
      </c>
      <c r="L1552" s="67" t="s">
        <v>40</v>
      </c>
      <c r="M1552" s="67" t="s">
        <v>40</v>
      </c>
      <c r="N1552" s="67" t="s">
        <v>40</v>
      </c>
      <c r="O1552" s="67"/>
      <c r="P1552" s="17" t="s">
        <v>1281</v>
      </c>
      <c r="Q1552" s="17" t="s">
        <v>245</v>
      </c>
      <c r="R1552" s="17" t="s">
        <v>1282</v>
      </c>
      <c r="S1552" s="17" t="s">
        <v>247</v>
      </c>
      <c r="T1552" s="17" t="s">
        <v>1283</v>
      </c>
      <c r="U1552" s="17" t="s">
        <v>3153</v>
      </c>
      <c r="V1552" s="17" t="s">
        <v>449</v>
      </c>
      <c r="W1552" s="17"/>
      <c r="X1552" s="17"/>
      <c r="Y1552" s="17" t="s">
        <v>4242</v>
      </c>
      <c r="Z1552" s="17" t="s">
        <v>75</v>
      </c>
      <c r="AA1552" s="17" t="s">
        <v>142</v>
      </c>
      <c r="AB1552" s="17" t="s">
        <v>3962</v>
      </c>
      <c r="AC1552" s="17" t="s">
        <v>66</v>
      </c>
      <c r="AD1552" s="17" t="s">
        <v>56</v>
      </c>
      <c r="AE1552" s="17"/>
      <c r="AF1552" s="17"/>
      <c r="AG1552" s="17" t="s">
        <v>3022</v>
      </c>
      <c r="AH1552" s="17" t="s">
        <v>72</v>
      </c>
      <c r="AI1552" s="17" t="s">
        <v>3022</v>
      </c>
      <c r="AJ1552" s="17" t="s">
        <v>2916</v>
      </c>
      <c r="AK1552" s="17" t="s">
        <v>49</v>
      </c>
      <c r="AL1552" s="17" t="s">
        <v>72</v>
      </c>
      <c r="AM1552" s="17" t="s">
        <v>201</v>
      </c>
      <c r="AN1552" s="17" t="s">
        <v>1284</v>
      </c>
      <c r="AO1552" s="17" t="s">
        <v>85</v>
      </c>
      <c r="AP1552" s="17" t="s">
        <v>64</v>
      </c>
      <c r="AQ1552" s="17"/>
      <c r="AR1552" s="17"/>
      <c r="AS1552" s="17"/>
    </row>
    <row r="1553" spans="1:45" ht="15" customHeight="1" x14ac:dyDescent="0.15">
      <c r="A1553" s="13">
        <v>1552</v>
      </c>
      <c r="B1553" s="69" t="s">
        <v>1285</v>
      </c>
      <c r="C1553" s="67" t="s">
        <v>1277</v>
      </c>
      <c r="D1553" s="67" t="s">
        <v>56</v>
      </c>
      <c r="E1553" s="67" t="s">
        <v>56</v>
      </c>
      <c r="F1553" s="67" t="s">
        <v>56</v>
      </c>
      <c r="G1553" s="67" t="s">
        <v>44</v>
      </c>
      <c r="H1553" s="67" t="s">
        <v>40</v>
      </c>
      <c r="I1553" s="67" t="s">
        <v>37</v>
      </c>
      <c r="J1553" s="67" t="s">
        <v>40</v>
      </c>
      <c r="K1553" s="67" t="s">
        <v>43</v>
      </c>
      <c r="L1553" s="67" t="s">
        <v>43</v>
      </c>
      <c r="M1553" s="67" t="s">
        <v>42</v>
      </c>
      <c r="N1553" s="67" t="s">
        <v>41</v>
      </c>
      <c r="O1553" s="67"/>
      <c r="P1553" s="17" t="s">
        <v>1286</v>
      </c>
      <c r="Q1553" s="17" t="s">
        <v>174</v>
      </c>
      <c r="R1553" s="17" t="s">
        <v>137</v>
      </c>
      <c r="S1553" s="17" t="s">
        <v>175</v>
      </c>
      <c r="T1553" s="17" t="s">
        <v>264</v>
      </c>
      <c r="U1553" s="17" t="s">
        <v>3438</v>
      </c>
      <c r="V1553" s="17" t="s">
        <v>2916</v>
      </c>
      <c r="W1553" s="17"/>
      <c r="X1553" s="17"/>
      <c r="Y1553" s="17" t="s">
        <v>4287</v>
      </c>
      <c r="Z1553" s="17" t="s">
        <v>75</v>
      </c>
      <c r="AA1553" s="17" t="s">
        <v>54</v>
      </c>
      <c r="AB1553" s="17" t="s">
        <v>55</v>
      </c>
      <c r="AC1553" s="17" t="s">
        <v>56</v>
      </c>
      <c r="AD1553" s="17" t="s">
        <v>36</v>
      </c>
      <c r="AE1553" s="17"/>
      <c r="AF1553" s="17"/>
      <c r="AG1553" s="17" t="s">
        <v>3119</v>
      </c>
      <c r="AH1553" s="17" t="s">
        <v>176</v>
      </c>
      <c r="AI1553" s="17" t="s">
        <v>79</v>
      </c>
      <c r="AJ1553" s="17" t="s">
        <v>1287</v>
      </c>
      <c r="AK1553" s="17" t="s">
        <v>57</v>
      </c>
      <c r="AL1553" s="17" t="s">
        <v>4520</v>
      </c>
      <c r="AM1553" s="17" t="s">
        <v>79</v>
      </c>
      <c r="AN1553" s="17" t="s">
        <v>202</v>
      </c>
      <c r="AO1553" s="17" t="s">
        <v>959</v>
      </c>
      <c r="AP1553" s="17" t="s">
        <v>64</v>
      </c>
      <c r="AQ1553" s="17"/>
      <c r="AR1553" s="17"/>
      <c r="AS1553" s="17"/>
    </row>
    <row r="1554" spans="1:45" ht="15" customHeight="1" x14ac:dyDescent="0.15">
      <c r="A1554" s="13">
        <v>1553</v>
      </c>
      <c r="B1554" s="69" t="s">
        <v>1288</v>
      </c>
      <c r="C1554" s="67" t="s">
        <v>1277</v>
      </c>
      <c r="D1554" s="67" t="s">
        <v>56</v>
      </c>
      <c r="E1554" s="67" t="s">
        <v>56</v>
      </c>
      <c r="F1554" s="67" t="s">
        <v>56</v>
      </c>
      <c r="G1554" s="67" t="s">
        <v>67</v>
      </c>
      <c r="H1554" s="67" t="s">
        <v>136</v>
      </c>
      <c r="I1554" s="67" t="s">
        <v>40</v>
      </c>
      <c r="J1554" s="67" t="s">
        <v>41</v>
      </c>
      <c r="K1554" s="67" t="s">
        <v>44</v>
      </c>
      <c r="L1554" s="67" t="s">
        <v>200</v>
      </c>
      <c r="M1554" s="67" t="s">
        <v>44</v>
      </c>
      <c r="N1554" s="67" t="s">
        <v>41</v>
      </c>
      <c r="O1554" s="67"/>
      <c r="P1554" s="17" t="s">
        <v>1289</v>
      </c>
      <c r="Q1554" s="17" t="s">
        <v>3022</v>
      </c>
      <c r="R1554" s="17" t="s">
        <v>4713</v>
      </c>
      <c r="S1554" s="17" t="s">
        <v>77</v>
      </c>
      <c r="T1554" s="17" t="s">
        <v>4750</v>
      </c>
      <c r="U1554" s="17" t="s">
        <v>72</v>
      </c>
      <c r="V1554" s="17" t="s">
        <v>669</v>
      </c>
      <c r="W1554" s="17"/>
      <c r="X1554" s="17"/>
      <c r="Y1554" s="17" t="s">
        <v>4242</v>
      </c>
      <c r="Z1554" s="17" t="s">
        <v>191</v>
      </c>
      <c r="AA1554" s="17" t="s">
        <v>76</v>
      </c>
      <c r="AB1554" s="17" t="s">
        <v>55</v>
      </c>
      <c r="AC1554" s="17" t="s">
        <v>36</v>
      </c>
      <c r="AD1554" s="17" t="s">
        <v>56</v>
      </c>
      <c r="AE1554" s="17"/>
      <c r="AF1554" s="17"/>
      <c r="AG1554" s="17" t="s">
        <v>95</v>
      </c>
      <c r="AH1554" s="17" t="s">
        <v>189</v>
      </c>
      <c r="AI1554" s="17" t="s">
        <v>330</v>
      </c>
      <c r="AJ1554" s="17" t="s">
        <v>1290</v>
      </c>
      <c r="AK1554" s="17" t="s">
        <v>79</v>
      </c>
      <c r="AL1554" s="17" t="s">
        <v>82</v>
      </c>
      <c r="AM1554" s="17" t="s">
        <v>562</v>
      </c>
      <c r="AN1554" s="17" t="s">
        <v>478</v>
      </c>
      <c r="AO1554" s="17" t="s">
        <v>85</v>
      </c>
      <c r="AP1554" s="17" t="s">
        <v>161</v>
      </c>
      <c r="AQ1554" s="17"/>
      <c r="AR1554" s="17"/>
      <c r="AS1554" s="17"/>
    </row>
    <row r="1555" spans="1:45" ht="15" customHeight="1" x14ac:dyDescent="0.15">
      <c r="A1555" s="13">
        <v>1554</v>
      </c>
      <c r="B1555" t="s">
        <v>4906</v>
      </c>
      <c r="C1555" s="184" t="s">
        <v>1277</v>
      </c>
      <c r="D1555" s="184" t="s">
        <v>56</v>
      </c>
      <c r="E1555" s="184" t="s">
        <v>56</v>
      </c>
      <c r="F1555" s="184" t="s">
        <v>56</v>
      </c>
      <c r="G1555" s="184" t="s">
        <v>67</v>
      </c>
      <c r="H1555" s="184" t="s">
        <v>136</v>
      </c>
      <c r="I1555" s="184" t="s">
        <v>40</v>
      </c>
      <c r="J1555" s="184" t="s">
        <v>41</v>
      </c>
      <c r="K1555" s="184" t="s">
        <v>44</v>
      </c>
      <c r="L1555" s="184" t="s">
        <v>200</v>
      </c>
      <c r="M1555" s="184" t="s">
        <v>44</v>
      </c>
      <c r="N1555" s="184" t="s">
        <v>41</v>
      </c>
      <c r="O1555" s="184"/>
      <c r="P1555" t="s">
        <v>1289</v>
      </c>
      <c r="Q1555" t="s">
        <v>3022</v>
      </c>
      <c r="R1555" t="s">
        <v>4713</v>
      </c>
      <c r="S1555" t="s">
        <v>77</v>
      </c>
      <c r="T1555" t="s">
        <v>4750</v>
      </c>
      <c r="U1555" t="s">
        <v>72</v>
      </c>
      <c r="V1555" t="s">
        <v>669</v>
      </c>
      <c r="W1555"/>
      <c r="X1555"/>
      <c r="Y1555" t="s">
        <v>4242</v>
      </c>
      <c r="Z1555" t="s">
        <v>191</v>
      </c>
      <c r="AA1555" t="s">
        <v>76</v>
      </c>
      <c r="AB1555" t="s">
        <v>55</v>
      </c>
      <c r="AC1555" t="s">
        <v>36</v>
      </c>
      <c r="AD1555" t="s">
        <v>56</v>
      </c>
      <c r="AE1555"/>
      <c r="AF1555"/>
      <c r="AG1555" t="s">
        <v>95</v>
      </c>
      <c r="AH1555" t="s">
        <v>189</v>
      </c>
      <c r="AI1555" t="s">
        <v>330</v>
      </c>
      <c r="AJ1555" t="s">
        <v>1290</v>
      </c>
      <c r="AK1555" t="s">
        <v>79</v>
      </c>
      <c r="AL1555" t="s">
        <v>82</v>
      </c>
      <c r="AM1555" t="s">
        <v>562</v>
      </c>
      <c r="AN1555" t="s">
        <v>478</v>
      </c>
      <c r="AO1555" t="s">
        <v>85</v>
      </c>
      <c r="AP1555" t="s">
        <v>161</v>
      </c>
      <c r="AQ1555" s="17"/>
      <c r="AR1555" s="17"/>
      <c r="AS1555" s="17"/>
    </row>
    <row r="1556" spans="1:45" ht="15" customHeight="1" x14ac:dyDescent="0.15">
      <c r="A1556" s="13">
        <v>1555</v>
      </c>
      <c r="B1556" s="69" t="s">
        <v>1291</v>
      </c>
      <c r="C1556" s="67" t="s">
        <v>1277</v>
      </c>
      <c r="D1556" s="67" t="s">
        <v>56</v>
      </c>
      <c r="E1556" s="67" t="s">
        <v>56</v>
      </c>
      <c r="F1556" s="67" t="s">
        <v>66</v>
      </c>
      <c r="G1556" s="67" t="s">
        <v>37</v>
      </c>
      <c r="H1556" s="67" t="s">
        <v>42</v>
      </c>
      <c r="I1556" s="67" t="s">
        <v>44</v>
      </c>
      <c r="J1556" s="67" t="s">
        <v>39</v>
      </c>
      <c r="K1556" s="67" t="s">
        <v>120</v>
      </c>
      <c r="L1556" s="67" t="s">
        <v>43</v>
      </c>
      <c r="M1556" s="67" t="s">
        <v>136</v>
      </c>
      <c r="N1556" s="67" t="s">
        <v>43</v>
      </c>
      <c r="O1556" s="67" t="s">
        <v>45</v>
      </c>
      <c r="P1556" s="17" t="s">
        <v>137</v>
      </c>
      <c r="Q1556" s="17" t="s">
        <v>3438</v>
      </c>
      <c r="R1556" s="17" t="s">
        <v>139</v>
      </c>
      <c r="S1556" s="17" t="s">
        <v>57</v>
      </c>
      <c r="T1556" s="17" t="s">
        <v>4520</v>
      </c>
      <c r="U1556" s="17" t="s">
        <v>140</v>
      </c>
      <c r="V1556" s="17" t="s">
        <v>141</v>
      </c>
      <c r="W1556" s="17"/>
      <c r="X1556" s="17"/>
      <c r="Y1556" s="17" t="s">
        <v>4258</v>
      </c>
      <c r="Z1556" s="17" t="s">
        <v>191</v>
      </c>
      <c r="AA1556" s="17" t="s">
        <v>142</v>
      </c>
      <c r="AB1556" s="17" t="s">
        <v>3962</v>
      </c>
      <c r="AC1556" s="17" t="s">
        <v>56</v>
      </c>
      <c r="AD1556" s="17" t="s">
        <v>56</v>
      </c>
      <c r="AE1556" s="17"/>
      <c r="AF1556" s="17"/>
      <c r="AG1556" s="17" t="s">
        <v>144</v>
      </c>
      <c r="AH1556" s="17" t="s">
        <v>145</v>
      </c>
      <c r="AI1556" s="17" t="s">
        <v>146</v>
      </c>
      <c r="AJ1556" s="17" t="s">
        <v>147</v>
      </c>
      <c r="AK1556" s="17" t="s">
        <v>148</v>
      </c>
      <c r="AL1556" s="17" t="s">
        <v>149</v>
      </c>
      <c r="AM1556" s="17" t="s">
        <v>3316</v>
      </c>
      <c r="AN1556" s="17" t="s">
        <v>151</v>
      </c>
      <c r="AO1556" s="17" t="s">
        <v>64</v>
      </c>
      <c r="AP1556" s="17" t="s">
        <v>349</v>
      </c>
      <c r="AQ1556" s="17"/>
      <c r="AR1556" s="17"/>
      <c r="AS1556" s="17"/>
    </row>
    <row r="1557" spans="1:45" ht="15" customHeight="1" x14ac:dyDescent="0.15">
      <c r="A1557" s="13">
        <v>1556</v>
      </c>
      <c r="B1557" s="69" t="s">
        <v>1292</v>
      </c>
      <c r="C1557" s="67" t="s">
        <v>1277</v>
      </c>
      <c r="D1557" s="67" t="s">
        <v>56</v>
      </c>
      <c r="E1557" s="67" t="s">
        <v>36</v>
      </c>
      <c r="F1557" s="67" t="s">
        <v>66</v>
      </c>
      <c r="G1557" s="67" t="s">
        <v>44</v>
      </c>
      <c r="H1557" s="67" t="s">
        <v>41</v>
      </c>
      <c r="I1557" s="67" t="s">
        <v>40</v>
      </c>
      <c r="J1557" s="67" t="s">
        <v>44</v>
      </c>
      <c r="K1557" s="67" t="s">
        <v>136</v>
      </c>
      <c r="L1557" s="67" t="s">
        <v>37</v>
      </c>
      <c r="M1557" s="67" t="s">
        <v>42</v>
      </c>
      <c r="N1557" s="67" t="s">
        <v>120</v>
      </c>
      <c r="O1557" s="67" t="s">
        <v>45</v>
      </c>
      <c r="P1557" s="17" t="s">
        <v>511</v>
      </c>
      <c r="Q1557" s="17" t="s">
        <v>4251</v>
      </c>
      <c r="R1557" s="17" t="s">
        <v>256</v>
      </c>
      <c r="S1557" s="17" t="s">
        <v>251</v>
      </c>
      <c r="T1557" s="17" t="s">
        <v>644</v>
      </c>
      <c r="U1557" s="17" t="s">
        <v>79</v>
      </c>
      <c r="V1557" s="17" t="s">
        <v>641</v>
      </c>
      <c r="W1557" s="17"/>
      <c r="X1557" s="17"/>
      <c r="Y1557" s="17" t="s">
        <v>4347</v>
      </c>
      <c r="Z1557" s="17" t="s">
        <v>75</v>
      </c>
      <c r="AA1557" s="17" t="s">
        <v>76</v>
      </c>
      <c r="AB1557" s="17" t="s">
        <v>126</v>
      </c>
      <c r="AC1557" s="17" t="s">
        <v>56</v>
      </c>
      <c r="AD1557" s="17" t="s">
        <v>56</v>
      </c>
      <c r="AE1557" s="17"/>
      <c r="AF1557" s="17"/>
      <c r="AG1557" s="17" t="s">
        <v>291</v>
      </c>
      <c r="AH1557" s="17" t="s">
        <v>645</v>
      </c>
      <c r="AI1557" s="17" t="s">
        <v>196</v>
      </c>
      <c r="AJ1557" s="17" t="s">
        <v>307</v>
      </c>
      <c r="AK1557" s="17" t="s">
        <v>115</v>
      </c>
      <c r="AL1557" s="17" t="s">
        <v>170</v>
      </c>
      <c r="AM1557" s="17" t="s">
        <v>402</v>
      </c>
      <c r="AN1557" s="17" t="s">
        <v>1293</v>
      </c>
      <c r="AO1557" s="17" t="s">
        <v>322</v>
      </c>
      <c r="AP1557" s="17" t="s">
        <v>161</v>
      </c>
      <c r="AQ1557" s="17"/>
      <c r="AR1557" s="17"/>
      <c r="AS1557" s="17"/>
    </row>
    <row r="1558" spans="1:45" ht="15" customHeight="1" x14ac:dyDescent="0.15">
      <c r="A1558" s="13">
        <v>1557</v>
      </c>
      <c r="B1558" s="69" t="s">
        <v>1294</v>
      </c>
      <c r="C1558" s="67" t="s">
        <v>1277</v>
      </c>
      <c r="D1558" s="67" t="s">
        <v>56</v>
      </c>
      <c r="E1558" s="67" t="s">
        <v>56</v>
      </c>
      <c r="F1558" s="67" t="s">
        <v>56</v>
      </c>
      <c r="G1558" s="67" t="s">
        <v>67</v>
      </c>
      <c r="H1558" s="67" t="s">
        <v>40</v>
      </c>
      <c r="I1558" s="67" t="s">
        <v>37</v>
      </c>
      <c r="J1558" s="67" t="s">
        <v>67</v>
      </c>
      <c r="K1558" s="67" t="s">
        <v>41</v>
      </c>
      <c r="L1558" s="67" t="s">
        <v>88</v>
      </c>
      <c r="M1558" s="67" t="s">
        <v>42</v>
      </c>
      <c r="N1558" s="67" t="s">
        <v>40</v>
      </c>
      <c r="O1558" s="67"/>
      <c r="P1558" s="17" t="s">
        <v>1075</v>
      </c>
      <c r="Q1558" s="17" t="s">
        <v>247</v>
      </c>
      <c r="R1558" s="17" t="s">
        <v>137</v>
      </c>
      <c r="S1558" s="17" t="s">
        <v>3022</v>
      </c>
      <c r="T1558" s="17" t="s">
        <v>383</v>
      </c>
      <c r="U1558" s="17" t="s">
        <v>3438</v>
      </c>
      <c r="V1558" s="17" t="s">
        <v>304</v>
      </c>
      <c r="W1558" s="17"/>
      <c r="X1558" s="17"/>
      <c r="Y1558" s="17" t="s">
        <v>4234</v>
      </c>
      <c r="Z1558" s="17" t="s">
        <v>53</v>
      </c>
      <c r="AA1558" s="17" t="s">
        <v>76</v>
      </c>
      <c r="AB1558" s="17" t="s">
        <v>126</v>
      </c>
      <c r="AC1558" s="17" t="s">
        <v>36</v>
      </c>
      <c r="AD1558" s="17" t="s">
        <v>56</v>
      </c>
      <c r="AE1558" s="17"/>
      <c r="AF1558" s="17"/>
      <c r="AG1558" s="17" t="s">
        <v>77</v>
      </c>
      <c r="AH1558" s="17" t="s">
        <v>3346</v>
      </c>
      <c r="AI1558" s="17" t="s">
        <v>79</v>
      </c>
      <c r="AJ1558" s="17" t="s">
        <v>198</v>
      </c>
      <c r="AK1558" s="17" t="s">
        <v>57</v>
      </c>
      <c r="AL1558" s="17" t="s">
        <v>4520</v>
      </c>
      <c r="AM1558" s="17" t="s">
        <v>3814</v>
      </c>
      <c r="AN1558" s="17" t="s">
        <v>1295</v>
      </c>
      <c r="AO1558" s="17" t="s">
        <v>85</v>
      </c>
      <c r="AP1558" s="17" t="s">
        <v>64</v>
      </c>
      <c r="AQ1558" s="17"/>
      <c r="AR1558" s="17"/>
      <c r="AS1558" s="17"/>
    </row>
    <row r="1559" spans="1:45" ht="15" customHeight="1" x14ac:dyDescent="0.15">
      <c r="A1559" s="13">
        <v>1558</v>
      </c>
      <c r="B1559" s="69" t="s">
        <v>5009</v>
      </c>
      <c r="C1559" s="67" t="s">
        <v>1277</v>
      </c>
      <c r="D1559" s="67" t="s">
        <v>36</v>
      </c>
      <c r="E1559" s="67" t="s">
        <v>56</v>
      </c>
      <c r="F1559" s="67" t="s">
        <v>36</v>
      </c>
      <c r="G1559" s="67" t="s">
        <v>67</v>
      </c>
      <c r="H1559" s="67" t="s">
        <v>44</v>
      </c>
      <c r="I1559" s="67" t="s">
        <v>38</v>
      </c>
      <c r="J1559" s="67" t="s">
        <v>39</v>
      </c>
      <c r="K1559" s="67" t="s">
        <v>43</v>
      </c>
      <c r="L1559" s="67" t="s">
        <v>43</v>
      </c>
      <c r="M1559" s="67" t="s">
        <v>120</v>
      </c>
      <c r="N1559" s="67" t="s">
        <v>44</v>
      </c>
      <c r="O1559" s="67">
        <v>0</v>
      </c>
      <c r="P1559" s="17" t="s">
        <v>5010</v>
      </c>
      <c r="Q1559" s="17" t="s">
        <v>3814</v>
      </c>
      <c r="R1559" s="17" t="s">
        <v>613</v>
      </c>
      <c r="S1559" s="17" t="s">
        <v>308</v>
      </c>
      <c r="T1559" s="17" t="s">
        <v>1490</v>
      </c>
      <c r="U1559" s="17" t="s">
        <v>615</v>
      </c>
      <c r="V1559" s="17" t="s">
        <v>3316</v>
      </c>
      <c r="W1559" s="17">
        <v>0</v>
      </c>
      <c r="X1559" s="17">
        <v>0</v>
      </c>
      <c r="Y1559" s="17" t="s">
        <v>4361</v>
      </c>
      <c r="Z1559" s="17" t="s">
        <v>75</v>
      </c>
      <c r="AA1559" s="17" t="s">
        <v>76</v>
      </c>
      <c r="AB1559" s="17" t="s">
        <v>143</v>
      </c>
      <c r="AC1559" s="17" t="s">
        <v>56</v>
      </c>
      <c r="AD1559" s="17" t="s">
        <v>56</v>
      </c>
      <c r="AE1559" s="17"/>
      <c r="AF1559" s="17"/>
      <c r="AG1559" s="17" t="s">
        <v>95</v>
      </c>
      <c r="AH1559" s="17" t="s">
        <v>405</v>
      </c>
      <c r="AI1559" s="17" t="s">
        <v>169</v>
      </c>
      <c r="AJ1559" s="17" t="s">
        <v>5011</v>
      </c>
      <c r="AK1559" s="17" t="s">
        <v>410</v>
      </c>
      <c r="AL1559" s="17" t="s">
        <v>617</v>
      </c>
      <c r="AM1559" s="17" t="s">
        <v>712</v>
      </c>
      <c r="AN1559" s="17" t="s">
        <v>291</v>
      </c>
      <c r="AO1559" s="17" t="s">
        <v>1859</v>
      </c>
      <c r="AP1559" s="17">
        <v>0</v>
      </c>
      <c r="AQ1559" s="17"/>
      <c r="AR1559" s="17"/>
      <c r="AS1559" s="17"/>
    </row>
    <row r="1560" spans="1:45" ht="15" customHeight="1" x14ac:dyDescent="0.15">
      <c r="A1560" s="13">
        <v>1559</v>
      </c>
      <c r="B1560" s="69" t="s">
        <v>1296</v>
      </c>
      <c r="C1560" s="67" t="s">
        <v>1277</v>
      </c>
      <c r="D1560" s="67" t="s">
        <v>56</v>
      </c>
      <c r="E1560" s="67" t="s">
        <v>36</v>
      </c>
      <c r="F1560" s="67" t="s">
        <v>56</v>
      </c>
      <c r="G1560" s="67" t="s">
        <v>67</v>
      </c>
      <c r="H1560" s="67" t="s">
        <v>44</v>
      </c>
      <c r="I1560" s="67" t="s">
        <v>37</v>
      </c>
      <c r="J1560" s="67" t="s">
        <v>40</v>
      </c>
      <c r="K1560" s="67" t="s">
        <v>120</v>
      </c>
      <c r="L1560" s="67" t="s">
        <v>40</v>
      </c>
      <c r="M1560" s="67" t="s">
        <v>40</v>
      </c>
      <c r="N1560" s="67" t="s">
        <v>88</v>
      </c>
      <c r="O1560" s="67"/>
      <c r="P1560" s="17" t="s">
        <v>1297</v>
      </c>
      <c r="Q1560" s="17" t="s">
        <v>650</v>
      </c>
      <c r="R1560" s="17" t="s">
        <v>1298</v>
      </c>
      <c r="S1560" s="17" t="s">
        <v>651</v>
      </c>
      <c r="T1560" s="17" t="s">
        <v>174</v>
      </c>
      <c r="U1560" s="17" t="s">
        <v>137</v>
      </c>
      <c r="V1560" s="17" t="s">
        <v>256</v>
      </c>
      <c r="W1560" s="17"/>
      <c r="X1560" s="17"/>
      <c r="Y1560" s="17" t="s">
        <v>4348</v>
      </c>
      <c r="Z1560" s="17" t="s">
        <v>53</v>
      </c>
      <c r="AA1560" s="17" t="s">
        <v>54</v>
      </c>
      <c r="AB1560" s="17" t="s">
        <v>3962</v>
      </c>
      <c r="AC1560" s="17" t="s">
        <v>56</v>
      </c>
      <c r="AD1560" s="17" t="s">
        <v>56</v>
      </c>
      <c r="AE1560" s="17"/>
      <c r="AF1560" s="17"/>
      <c r="AG1560" s="17" t="s">
        <v>3022</v>
      </c>
      <c r="AH1560" s="17" t="s">
        <v>652</v>
      </c>
      <c r="AI1560" s="17" t="s">
        <v>175</v>
      </c>
      <c r="AJ1560" s="17" t="s">
        <v>79</v>
      </c>
      <c r="AK1560" s="17" t="s">
        <v>3438</v>
      </c>
      <c r="AL1560" s="17"/>
      <c r="AM1560" s="17" t="s">
        <v>79</v>
      </c>
      <c r="AN1560" s="17" t="s">
        <v>398</v>
      </c>
      <c r="AO1560" s="17" t="s">
        <v>85</v>
      </c>
      <c r="AP1560" s="17" t="s">
        <v>64</v>
      </c>
      <c r="AQ1560" s="17"/>
      <c r="AR1560" s="17"/>
      <c r="AS1560" s="17"/>
    </row>
    <row r="1561" spans="1:45" ht="15" customHeight="1" x14ac:dyDescent="0.15">
      <c r="A1561" s="13">
        <v>1560</v>
      </c>
      <c r="B1561" s="69" t="s">
        <v>1300</v>
      </c>
      <c r="C1561" s="67" t="s">
        <v>1277</v>
      </c>
      <c r="D1561" s="67" t="s">
        <v>56</v>
      </c>
      <c r="E1561" s="67" t="s">
        <v>56</v>
      </c>
      <c r="F1561" s="67" t="s">
        <v>56</v>
      </c>
      <c r="G1561" s="67" t="s">
        <v>40</v>
      </c>
      <c r="H1561" s="67" t="s">
        <v>40</v>
      </c>
      <c r="I1561" s="67" t="s">
        <v>44</v>
      </c>
      <c r="J1561" s="67" t="s">
        <v>44</v>
      </c>
      <c r="K1561" s="67" t="s">
        <v>44</v>
      </c>
      <c r="L1561" s="67" t="s">
        <v>42</v>
      </c>
      <c r="M1561" s="67" t="s">
        <v>40</v>
      </c>
      <c r="N1561" s="67" t="s">
        <v>39</v>
      </c>
      <c r="O1561" s="67"/>
      <c r="P1561" s="17" t="s">
        <v>1301</v>
      </c>
      <c r="Q1561" s="17" t="s">
        <v>768</v>
      </c>
      <c r="R1561" s="17" t="s">
        <v>1302</v>
      </c>
      <c r="S1561" s="17" t="s">
        <v>2916</v>
      </c>
      <c r="T1561" s="17" t="s">
        <v>569</v>
      </c>
      <c r="U1561" s="17" t="s">
        <v>1303</v>
      </c>
      <c r="V1561" s="17" t="s">
        <v>1304</v>
      </c>
      <c r="W1561" s="17"/>
      <c r="X1561" s="17"/>
      <c r="Y1561" s="17" t="s">
        <v>4258</v>
      </c>
      <c r="Z1561" s="17" t="s">
        <v>191</v>
      </c>
      <c r="AA1561" s="17" t="s">
        <v>76</v>
      </c>
      <c r="AB1561" s="17" t="s">
        <v>126</v>
      </c>
      <c r="AC1561" s="17" t="s">
        <v>36</v>
      </c>
      <c r="AD1561" s="17" t="s">
        <v>56</v>
      </c>
      <c r="AE1561" s="17"/>
      <c r="AF1561" s="17"/>
      <c r="AG1561" s="17" t="s">
        <v>79</v>
      </c>
      <c r="AH1561" s="17" t="s">
        <v>4521</v>
      </c>
      <c r="AI1561" s="17" t="s">
        <v>570</v>
      </c>
      <c r="AJ1561" s="17" t="s">
        <v>514</v>
      </c>
      <c r="AK1561" s="17" t="s">
        <v>1305</v>
      </c>
      <c r="AL1561" s="17" t="s">
        <v>851</v>
      </c>
      <c r="AM1561" s="17" t="s">
        <v>4251</v>
      </c>
      <c r="AN1561" s="17" t="s">
        <v>51</v>
      </c>
      <c r="AO1561" s="17" t="s">
        <v>161</v>
      </c>
      <c r="AP1561" s="17" t="s">
        <v>349</v>
      </c>
      <c r="AQ1561" s="17">
        <v>0</v>
      </c>
      <c r="AR1561" s="17">
        <v>0</v>
      </c>
      <c r="AS1561" s="17"/>
    </row>
    <row r="1562" spans="1:45" ht="15" customHeight="1" x14ac:dyDescent="0.15">
      <c r="A1562" s="13">
        <v>1561</v>
      </c>
      <c r="B1562" s="69" t="s">
        <v>1306</v>
      </c>
      <c r="C1562" s="67" t="s">
        <v>1277</v>
      </c>
      <c r="D1562" s="67" t="s">
        <v>56</v>
      </c>
      <c r="E1562" s="67" t="s">
        <v>56</v>
      </c>
      <c r="F1562" s="67" t="s">
        <v>56</v>
      </c>
      <c r="G1562" s="67" t="s">
        <v>37</v>
      </c>
      <c r="H1562" s="67" t="s">
        <v>42</v>
      </c>
      <c r="I1562" s="67" t="s">
        <v>67</v>
      </c>
      <c r="J1562" s="67" t="s">
        <v>44</v>
      </c>
      <c r="K1562" s="67" t="s">
        <v>120</v>
      </c>
      <c r="L1562" s="67" t="s">
        <v>43</v>
      </c>
      <c r="M1562" s="67" t="s">
        <v>44</v>
      </c>
      <c r="N1562" s="67" t="s">
        <v>41</v>
      </c>
      <c r="O1562" s="67" t="s">
        <v>45</v>
      </c>
      <c r="P1562" s="17" t="s">
        <v>137</v>
      </c>
      <c r="Q1562" s="17" t="s">
        <v>3438</v>
      </c>
      <c r="R1562" s="17" t="s">
        <v>3343</v>
      </c>
      <c r="S1562" s="17" t="s">
        <v>57</v>
      </c>
      <c r="T1562" s="17" t="s">
        <v>4520</v>
      </c>
      <c r="U1562" s="17" t="s">
        <v>77</v>
      </c>
      <c r="V1562" s="17" t="s">
        <v>1307</v>
      </c>
      <c r="W1562" s="17"/>
      <c r="X1562" s="17"/>
      <c r="Y1562" s="17" t="s">
        <v>4349</v>
      </c>
      <c r="Z1562" s="17" t="s">
        <v>75</v>
      </c>
      <c r="AA1562" s="17" t="s">
        <v>76</v>
      </c>
      <c r="AB1562" s="17" t="s">
        <v>3962</v>
      </c>
      <c r="AC1562" s="17" t="s">
        <v>66</v>
      </c>
      <c r="AD1562" s="17" t="s">
        <v>56</v>
      </c>
      <c r="AE1562" s="17" t="s">
        <v>4024</v>
      </c>
      <c r="AF1562" s="17"/>
      <c r="AG1562" s="17" t="s">
        <v>144</v>
      </c>
      <c r="AH1562" s="17" t="s">
        <v>145</v>
      </c>
      <c r="AI1562" s="17" t="s">
        <v>146</v>
      </c>
      <c r="AJ1562" s="17" t="s">
        <v>147</v>
      </c>
      <c r="AK1562" s="17" t="s">
        <v>95</v>
      </c>
      <c r="AL1562" s="17" t="s">
        <v>204</v>
      </c>
      <c r="AM1562" s="17" t="s">
        <v>708</v>
      </c>
      <c r="AN1562" s="17" t="s">
        <v>644</v>
      </c>
      <c r="AO1562" s="17" t="s">
        <v>64</v>
      </c>
      <c r="AP1562" s="17" t="s">
        <v>85</v>
      </c>
      <c r="AQ1562" s="17"/>
      <c r="AR1562" s="17"/>
      <c r="AS1562" s="17"/>
    </row>
    <row r="1563" spans="1:45" ht="15" customHeight="1" x14ac:dyDescent="0.15">
      <c r="A1563" s="13">
        <v>1562</v>
      </c>
      <c r="B1563" s="69" t="s">
        <v>1308</v>
      </c>
      <c r="C1563" s="67" t="s">
        <v>1277</v>
      </c>
      <c r="D1563" s="67" t="s">
        <v>56</v>
      </c>
      <c r="E1563" s="67" t="s">
        <v>56</v>
      </c>
      <c r="F1563" s="67" t="s">
        <v>56</v>
      </c>
      <c r="G1563" s="67" t="s">
        <v>37</v>
      </c>
      <c r="H1563" s="67" t="s">
        <v>136</v>
      </c>
      <c r="I1563" s="67" t="s">
        <v>40</v>
      </c>
      <c r="J1563" s="67" t="s">
        <v>38</v>
      </c>
      <c r="K1563" s="67" t="s">
        <v>44</v>
      </c>
      <c r="L1563" s="67" t="s">
        <v>43</v>
      </c>
      <c r="M1563" s="67" t="s">
        <v>42</v>
      </c>
      <c r="N1563" s="67" t="s">
        <v>41</v>
      </c>
      <c r="O1563" s="67" t="s">
        <v>45</v>
      </c>
      <c r="P1563" s="17" t="s">
        <v>653</v>
      </c>
      <c r="Q1563" s="17" t="s">
        <v>49</v>
      </c>
      <c r="R1563" s="17" t="s">
        <v>256</v>
      </c>
      <c r="S1563" s="17" t="s">
        <v>57</v>
      </c>
      <c r="T1563" s="17" t="s">
        <v>4750</v>
      </c>
      <c r="U1563" s="17" t="s">
        <v>79</v>
      </c>
      <c r="V1563" s="17" t="s">
        <v>257</v>
      </c>
      <c r="W1563" s="17"/>
      <c r="X1563" s="17"/>
      <c r="Y1563" s="17" t="s">
        <v>4263</v>
      </c>
      <c r="Z1563" s="17" t="s">
        <v>191</v>
      </c>
      <c r="AA1563" s="17" t="s">
        <v>76</v>
      </c>
      <c r="AB1563" s="17" t="s">
        <v>126</v>
      </c>
      <c r="AC1563" s="17" t="s">
        <v>56</v>
      </c>
      <c r="AD1563" s="17" t="s">
        <v>66</v>
      </c>
      <c r="AE1563" s="17"/>
      <c r="AF1563" s="17"/>
      <c r="AG1563" s="17" t="s">
        <v>144</v>
      </c>
      <c r="AH1563" s="17" t="s">
        <v>189</v>
      </c>
      <c r="AI1563" s="17" t="s">
        <v>330</v>
      </c>
      <c r="AJ1563" s="17" t="s">
        <v>1237</v>
      </c>
      <c r="AK1563" s="17" t="s">
        <v>115</v>
      </c>
      <c r="AL1563" s="17" t="s">
        <v>170</v>
      </c>
      <c r="AM1563" s="17" t="s">
        <v>104</v>
      </c>
      <c r="AN1563" s="17" t="s">
        <v>258</v>
      </c>
      <c r="AO1563" s="17" t="s">
        <v>64</v>
      </c>
      <c r="AP1563" s="17" t="s">
        <v>161</v>
      </c>
      <c r="AQ1563" s="17"/>
      <c r="AR1563" s="17"/>
      <c r="AS1563" s="17"/>
    </row>
    <row r="1564" spans="1:45" ht="15" customHeight="1" x14ac:dyDescent="0.15">
      <c r="A1564" s="13">
        <v>1563</v>
      </c>
      <c r="B1564" s="69" t="s">
        <v>1309</v>
      </c>
      <c r="C1564" s="67" t="s">
        <v>1277</v>
      </c>
      <c r="D1564" s="67" t="s">
        <v>56</v>
      </c>
      <c r="E1564" s="67" t="s">
        <v>56</v>
      </c>
      <c r="F1564" s="67" t="s">
        <v>66</v>
      </c>
      <c r="G1564" s="67" t="s">
        <v>37</v>
      </c>
      <c r="H1564" s="67" t="s">
        <v>40</v>
      </c>
      <c r="I1564" s="67" t="s">
        <v>40</v>
      </c>
      <c r="J1564" s="67" t="s">
        <v>88</v>
      </c>
      <c r="K1564" s="67" t="s">
        <v>42</v>
      </c>
      <c r="L1564" s="67" t="s">
        <v>43</v>
      </c>
      <c r="M1564" s="67" t="s">
        <v>42</v>
      </c>
      <c r="N1564" s="67" t="s">
        <v>44</v>
      </c>
      <c r="O1564" s="67"/>
      <c r="P1564" s="17" t="s">
        <v>1310</v>
      </c>
      <c r="Q1564" s="17" t="s">
        <v>137</v>
      </c>
      <c r="R1564" s="17" t="s">
        <v>256</v>
      </c>
      <c r="S1564" s="17" t="s">
        <v>3438</v>
      </c>
      <c r="T1564" s="17" t="s">
        <v>810</v>
      </c>
      <c r="U1564" s="17" t="s">
        <v>79</v>
      </c>
      <c r="V1564" s="17" t="s">
        <v>398</v>
      </c>
      <c r="W1564" s="17"/>
      <c r="X1564" s="17"/>
      <c r="Y1564" s="17" t="s">
        <v>4258</v>
      </c>
      <c r="Z1564" s="17" t="s">
        <v>53</v>
      </c>
      <c r="AA1564" s="17" t="s">
        <v>76</v>
      </c>
      <c r="AB1564" s="17" t="s">
        <v>126</v>
      </c>
      <c r="AC1564" s="17" t="s">
        <v>66</v>
      </c>
      <c r="AD1564" s="17" t="s">
        <v>56</v>
      </c>
      <c r="AE1564" s="17"/>
      <c r="AF1564" s="17"/>
      <c r="AG1564" s="17" t="s">
        <v>57</v>
      </c>
      <c r="AH1564" s="17" t="s">
        <v>4520</v>
      </c>
      <c r="AI1564" s="17" t="s">
        <v>3269</v>
      </c>
      <c r="AJ1564" s="17" t="s">
        <v>357</v>
      </c>
      <c r="AK1564" s="17" t="s">
        <v>115</v>
      </c>
      <c r="AL1564" s="17" t="s">
        <v>170</v>
      </c>
      <c r="AM1564" s="17" t="s">
        <v>1231</v>
      </c>
      <c r="AN1564" s="17" t="s">
        <v>183</v>
      </c>
      <c r="AO1564" s="17" t="s">
        <v>64</v>
      </c>
      <c r="AP1564" s="17" t="s">
        <v>161</v>
      </c>
      <c r="AQ1564" s="17"/>
      <c r="AR1564" s="17"/>
      <c r="AS1564" s="17"/>
    </row>
    <row r="1565" spans="1:45" ht="15" customHeight="1" x14ac:dyDescent="0.15">
      <c r="A1565" s="13">
        <v>1564</v>
      </c>
      <c r="B1565" s="69" t="s">
        <v>1311</v>
      </c>
      <c r="C1565" s="67" t="s">
        <v>1277</v>
      </c>
      <c r="D1565" s="67" t="s">
        <v>56</v>
      </c>
      <c r="E1565" s="67" t="s">
        <v>56</v>
      </c>
      <c r="F1565" s="67" t="s">
        <v>56</v>
      </c>
      <c r="G1565" s="67" t="s">
        <v>67</v>
      </c>
      <c r="H1565" s="67" t="s">
        <v>40</v>
      </c>
      <c r="I1565" s="67" t="s">
        <v>37</v>
      </c>
      <c r="J1565" s="67" t="s">
        <v>40</v>
      </c>
      <c r="K1565" s="67" t="s">
        <v>40</v>
      </c>
      <c r="L1565" s="67" t="s">
        <v>44</v>
      </c>
      <c r="M1565" s="67" t="s">
        <v>42</v>
      </c>
      <c r="N1565" s="67" t="s">
        <v>200</v>
      </c>
      <c r="O1565" s="67"/>
      <c r="P1565" s="17" t="s">
        <v>808</v>
      </c>
      <c r="Q1565" s="17" t="s">
        <v>379</v>
      </c>
      <c r="R1565" s="17" t="s">
        <v>137</v>
      </c>
      <c r="S1565" s="17" t="s">
        <v>3022</v>
      </c>
      <c r="T1565" s="17" t="s">
        <v>2916</v>
      </c>
      <c r="U1565" s="17" t="s">
        <v>3438</v>
      </c>
      <c r="V1565" s="17" t="s">
        <v>256</v>
      </c>
      <c r="W1565" s="17"/>
      <c r="X1565" s="17"/>
      <c r="Y1565" s="17" t="s">
        <v>4310</v>
      </c>
      <c r="Z1565" s="17" t="s">
        <v>75</v>
      </c>
      <c r="AA1565" s="17" t="s">
        <v>76</v>
      </c>
      <c r="AB1565" s="17" t="s">
        <v>55</v>
      </c>
      <c r="AC1565" s="17" t="s">
        <v>36</v>
      </c>
      <c r="AD1565" s="17" t="s">
        <v>56</v>
      </c>
      <c r="AE1565" s="17"/>
      <c r="AF1565" s="17"/>
      <c r="AG1565" s="17" t="s">
        <v>77</v>
      </c>
      <c r="AH1565" s="17" t="s">
        <v>264</v>
      </c>
      <c r="AI1565" s="17" t="s">
        <v>79</v>
      </c>
      <c r="AJ1565" s="17" t="s">
        <v>3345</v>
      </c>
      <c r="AK1565" s="17" t="s">
        <v>57</v>
      </c>
      <c r="AL1565" s="17" t="s">
        <v>4520</v>
      </c>
      <c r="AM1565" s="17" t="s">
        <v>79</v>
      </c>
      <c r="AN1565" s="17" t="s">
        <v>741</v>
      </c>
      <c r="AO1565" s="17" t="s">
        <v>85</v>
      </c>
      <c r="AP1565" s="17" t="s">
        <v>64</v>
      </c>
      <c r="AQ1565" s="17"/>
      <c r="AR1565" s="17"/>
      <c r="AS1565" s="17"/>
    </row>
    <row r="1566" spans="1:45" ht="15" customHeight="1" x14ac:dyDescent="0.15">
      <c r="A1566" s="13">
        <v>1565</v>
      </c>
      <c r="B1566" s="69" t="s">
        <v>1312</v>
      </c>
      <c r="C1566" s="67" t="s">
        <v>1277</v>
      </c>
      <c r="D1566" s="67" t="s">
        <v>56</v>
      </c>
      <c r="E1566" s="67" t="s">
        <v>36</v>
      </c>
      <c r="F1566" s="67" t="s">
        <v>56</v>
      </c>
      <c r="G1566" s="67" t="s">
        <v>37</v>
      </c>
      <c r="H1566" s="67" t="s">
        <v>67</v>
      </c>
      <c r="I1566" s="67" t="s">
        <v>67</v>
      </c>
      <c r="J1566" s="67" t="s">
        <v>39</v>
      </c>
      <c r="K1566" s="67" t="s">
        <v>42</v>
      </c>
      <c r="L1566" s="67" t="s">
        <v>41</v>
      </c>
      <c r="M1566" s="67" t="s">
        <v>37</v>
      </c>
      <c r="N1566" s="67" t="s">
        <v>38</v>
      </c>
      <c r="O1566" s="67"/>
      <c r="P1566" s="17" t="s">
        <v>324</v>
      </c>
      <c r="Q1566" s="17" t="s">
        <v>137</v>
      </c>
      <c r="R1566" s="17" t="s">
        <v>325</v>
      </c>
      <c r="S1566" s="17" t="s">
        <v>3438</v>
      </c>
      <c r="T1566" s="17" t="s">
        <v>304</v>
      </c>
      <c r="U1566" s="17" t="s">
        <v>3022</v>
      </c>
      <c r="V1566" s="17" t="s">
        <v>326</v>
      </c>
      <c r="W1566" s="17"/>
      <c r="X1566" s="17"/>
      <c r="Y1566" s="17" t="s">
        <v>4238</v>
      </c>
      <c r="Z1566" s="17" t="s">
        <v>75</v>
      </c>
      <c r="AA1566" s="17" t="s">
        <v>54</v>
      </c>
      <c r="AB1566" s="17" t="s">
        <v>3962</v>
      </c>
      <c r="AC1566" s="17" t="s">
        <v>56</v>
      </c>
      <c r="AD1566" s="17" t="s">
        <v>56</v>
      </c>
      <c r="AE1566" s="17"/>
      <c r="AF1566" s="17"/>
      <c r="AG1566" s="17" t="s">
        <v>57</v>
      </c>
      <c r="AH1566" s="17" t="s">
        <v>4520</v>
      </c>
      <c r="AI1566" s="17" t="s">
        <v>3814</v>
      </c>
      <c r="AJ1566" s="17" t="s">
        <v>327</v>
      </c>
      <c r="AK1566" s="17" t="s">
        <v>77</v>
      </c>
      <c r="AL1566" s="17" t="s">
        <v>3438</v>
      </c>
      <c r="AM1566" s="17" t="s">
        <v>3760</v>
      </c>
      <c r="AN1566" s="17" t="s">
        <v>184</v>
      </c>
      <c r="AO1566" s="17" t="s">
        <v>64</v>
      </c>
      <c r="AP1566" s="17" t="s">
        <v>85</v>
      </c>
      <c r="AQ1566" s="17"/>
      <c r="AR1566" s="17"/>
      <c r="AS1566" s="17"/>
    </row>
    <row r="1567" spans="1:45" ht="15" customHeight="1" x14ac:dyDescent="0.15">
      <c r="A1567" s="13">
        <v>1566</v>
      </c>
      <c r="B1567" s="69" t="s">
        <v>4350</v>
      </c>
      <c r="C1567" s="67" t="s">
        <v>1277</v>
      </c>
      <c r="D1567" s="67" t="s">
        <v>36</v>
      </c>
      <c r="E1567" s="67" t="s">
        <v>56</v>
      </c>
      <c r="F1567" s="67" t="s">
        <v>56</v>
      </c>
      <c r="G1567" s="67" t="s">
        <v>44</v>
      </c>
      <c r="H1567" s="67" t="s">
        <v>136</v>
      </c>
      <c r="I1567" s="67" t="s">
        <v>68</v>
      </c>
      <c r="J1567" s="67" t="s">
        <v>40</v>
      </c>
      <c r="K1567" s="67" t="s">
        <v>136</v>
      </c>
      <c r="L1567" s="67" t="s">
        <v>43</v>
      </c>
      <c r="M1567" s="67" t="s">
        <v>136</v>
      </c>
      <c r="N1567" s="67" t="s">
        <v>39</v>
      </c>
      <c r="O1567" s="67"/>
      <c r="P1567" s="17" t="s">
        <v>4251</v>
      </c>
      <c r="Q1567" s="17" t="s">
        <v>251</v>
      </c>
      <c r="R1567" s="17" t="s">
        <v>80</v>
      </c>
      <c r="S1567" s="17" t="s">
        <v>291</v>
      </c>
      <c r="T1567" s="17" t="s">
        <v>645</v>
      </c>
      <c r="U1567" s="17" t="s">
        <v>171</v>
      </c>
      <c r="V1567" s="17" t="s">
        <v>79</v>
      </c>
      <c r="W1567" s="17"/>
      <c r="X1567" s="17"/>
      <c r="Y1567" s="17" t="s">
        <v>4246</v>
      </c>
      <c r="Z1567" s="17" t="s">
        <v>75</v>
      </c>
      <c r="AA1567" s="17" t="s">
        <v>76</v>
      </c>
      <c r="AB1567" s="17" t="s">
        <v>55</v>
      </c>
      <c r="AC1567" s="17" t="s">
        <v>56</v>
      </c>
      <c r="AD1567" s="17" t="s">
        <v>56</v>
      </c>
      <c r="AE1567" s="17" t="s">
        <v>4003</v>
      </c>
      <c r="AF1567" s="17"/>
      <c r="AG1567" s="17" t="s">
        <v>193</v>
      </c>
      <c r="AH1567" s="17" t="s">
        <v>396</v>
      </c>
      <c r="AI1567" s="17" t="s">
        <v>292</v>
      </c>
      <c r="AJ1567" s="17" t="s">
        <v>646</v>
      </c>
      <c r="AK1567" s="17" t="s">
        <v>195</v>
      </c>
      <c r="AL1567" s="17" t="s">
        <v>338</v>
      </c>
      <c r="AM1567" s="17" t="s">
        <v>115</v>
      </c>
      <c r="AN1567" s="17" t="s">
        <v>376</v>
      </c>
      <c r="AO1567" s="17" t="s">
        <v>322</v>
      </c>
      <c r="AP1567" s="17" t="s">
        <v>816</v>
      </c>
      <c r="AQ1567" s="17"/>
      <c r="AR1567" s="17"/>
      <c r="AS1567" s="17"/>
    </row>
    <row r="1568" spans="1:45" ht="15" customHeight="1" x14ac:dyDescent="0.15">
      <c r="A1568" s="13">
        <v>1567</v>
      </c>
      <c r="B1568" s="69" t="s">
        <v>1313</v>
      </c>
      <c r="C1568" s="67" t="s">
        <v>1277</v>
      </c>
      <c r="D1568" s="67" t="s">
        <v>56</v>
      </c>
      <c r="E1568" s="67" t="s">
        <v>36</v>
      </c>
      <c r="F1568" s="67" t="s">
        <v>36</v>
      </c>
      <c r="G1568" s="67" t="s">
        <v>44</v>
      </c>
      <c r="H1568" s="67" t="s">
        <v>43</v>
      </c>
      <c r="I1568" s="67" t="s">
        <v>40</v>
      </c>
      <c r="J1568" s="67" t="s">
        <v>44</v>
      </c>
      <c r="K1568" s="67" t="s">
        <v>88</v>
      </c>
      <c r="L1568" s="67" t="s">
        <v>136</v>
      </c>
      <c r="M1568" s="67" t="s">
        <v>68</v>
      </c>
      <c r="N1568" s="67" t="s">
        <v>87</v>
      </c>
      <c r="O1568" s="67" t="s">
        <v>45</v>
      </c>
      <c r="P1568" s="17" t="s">
        <v>174</v>
      </c>
      <c r="Q1568" s="17" t="s">
        <v>175</v>
      </c>
      <c r="R1568" s="17" t="s">
        <v>810</v>
      </c>
      <c r="S1568" s="17" t="s">
        <v>3119</v>
      </c>
      <c r="T1568" s="17" t="s">
        <v>176</v>
      </c>
      <c r="U1568" s="17" t="s">
        <v>3269</v>
      </c>
      <c r="V1568" s="17" t="s">
        <v>446</v>
      </c>
      <c r="W1568" s="17"/>
      <c r="X1568" s="17"/>
      <c r="Y1568" s="17" t="s">
        <v>4269</v>
      </c>
      <c r="Z1568" s="17" t="s">
        <v>53</v>
      </c>
      <c r="AA1568" s="17" t="s">
        <v>76</v>
      </c>
      <c r="AB1568" s="17" t="s">
        <v>3962</v>
      </c>
      <c r="AC1568" s="17" t="s">
        <v>56</v>
      </c>
      <c r="AD1568" s="17" t="s">
        <v>56</v>
      </c>
      <c r="AE1568" s="17"/>
      <c r="AF1568" s="17"/>
      <c r="AG1568" s="17" t="s">
        <v>827</v>
      </c>
      <c r="AH1568" s="17" t="s">
        <v>956</v>
      </c>
      <c r="AI1568" s="17" t="s">
        <v>101</v>
      </c>
      <c r="AJ1568" s="17" t="s">
        <v>957</v>
      </c>
      <c r="AK1568" s="17" t="s">
        <v>79</v>
      </c>
      <c r="AL1568" s="17" t="s">
        <v>80</v>
      </c>
      <c r="AM1568" s="17" t="s">
        <v>402</v>
      </c>
      <c r="AN1568" s="17" t="s">
        <v>274</v>
      </c>
      <c r="AO1568" s="17" t="s">
        <v>959</v>
      </c>
      <c r="AP1568" s="17" t="s">
        <v>161</v>
      </c>
      <c r="AQ1568" s="17"/>
      <c r="AR1568" s="17"/>
      <c r="AS1568" s="17"/>
    </row>
    <row r="1569" spans="1:45" ht="15" customHeight="1" x14ac:dyDescent="0.15">
      <c r="A1569" s="13">
        <v>1568</v>
      </c>
      <c r="B1569" s="69" t="s">
        <v>1314</v>
      </c>
      <c r="C1569" s="67" t="s">
        <v>1277</v>
      </c>
      <c r="D1569" s="67" t="s">
        <v>66</v>
      </c>
      <c r="E1569" s="67" t="s">
        <v>56</v>
      </c>
      <c r="F1569" s="67" t="s">
        <v>56</v>
      </c>
      <c r="G1569" s="67" t="s">
        <v>37</v>
      </c>
      <c r="H1569" s="67" t="s">
        <v>44</v>
      </c>
      <c r="I1569" s="67" t="s">
        <v>40</v>
      </c>
      <c r="J1569" s="67" t="s">
        <v>42</v>
      </c>
      <c r="K1569" s="67" t="s">
        <v>42</v>
      </c>
      <c r="L1569" s="67" t="s">
        <v>40</v>
      </c>
      <c r="M1569" s="67" t="s">
        <v>42</v>
      </c>
      <c r="N1569" s="67" t="s">
        <v>40</v>
      </c>
      <c r="O1569" s="67"/>
      <c r="P1569" s="17" t="s">
        <v>744</v>
      </c>
      <c r="Q1569" s="17" t="s">
        <v>137</v>
      </c>
      <c r="R1569" s="17" t="s">
        <v>222</v>
      </c>
      <c r="S1569" s="17" t="s">
        <v>3438</v>
      </c>
      <c r="T1569" s="17" t="s">
        <v>174</v>
      </c>
      <c r="U1569" s="17" t="s">
        <v>79</v>
      </c>
      <c r="V1569" s="17" t="s">
        <v>1315</v>
      </c>
      <c r="W1569" s="17"/>
      <c r="X1569" s="17"/>
      <c r="Y1569" s="17" t="s">
        <v>4351</v>
      </c>
      <c r="Z1569" s="17" t="s">
        <v>191</v>
      </c>
      <c r="AA1569" s="17" t="s">
        <v>54</v>
      </c>
      <c r="AB1569" s="17" t="s">
        <v>126</v>
      </c>
      <c r="AC1569" s="17" t="s">
        <v>66</v>
      </c>
      <c r="AD1569" s="17" t="s">
        <v>56</v>
      </c>
      <c r="AE1569" s="17"/>
      <c r="AF1569" s="17"/>
      <c r="AG1569" s="17" t="s">
        <v>57</v>
      </c>
      <c r="AH1569" s="17" t="s">
        <v>4520</v>
      </c>
      <c r="AI1569" s="17" t="s">
        <v>175</v>
      </c>
      <c r="AJ1569" s="17" t="s">
        <v>4161</v>
      </c>
      <c r="AK1569" s="17" t="s">
        <v>115</v>
      </c>
      <c r="AL1569" s="17" t="s">
        <v>740</v>
      </c>
      <c r="AM1569" s="17" t="s">
        <v>266</v>
      </c>
      <c r="AN1569" s="17" t="s">
        <v>1036</v>
      </c>
      <c r="AO1569" s="17" t="s">
        <v>64</v>
      </c>
      <c r="AP1569" s="17" t="s">
        <v>161</v>
      </c>
      <c r="AQ1569" s="17"/>
      <c r="AR1569" s="17"/>
      <c r="AS1569" s="17"/>
    </row>
    <row r="1570" spans="1:45" ht="15" customHeight="1" x14ac:dyDescent="0.15">
      <c r="A1570" s="13">
        <v>1569</v>
      </c>
      <c r="B1570" s="69" t="s">
        <v>4977</v>
      </c>
      <c r="C1570" s="67" t="s">
        <v>1277</v>
      </c>
      <c r="D1570" s="67" t="s">
        <v>36</v>
      </c>
      <c r="E1570" s="67" t="s">
        <v>36</v>
      </c>
      <c r="F1570" s="67" t="s">
        <v>56</v>
      </c>
      <c r="G1570" s="67" t="s">
        <v>67</v>
      </c>
      <c r="H1570" s="67" t="s">
        <v>68</v>
      </c>
      <c r="I1570" s="67" t="s">
        <v>40</v>
      </c>
      <c r="J1570" s="67" t="s">
        <v>43</v>
      </c>
      <c r="K1570" s="67" t="s">
        <v>44</v>
      </c>
      <c r="L1570" s="67" t="s">
        <v>43</v>
      </c>
      <c r="M1570" s="67" t="s">
        <v>40</v>
      </c>
      <c r="N1570" s="67" t="s">
        <v>39</v>
      </c>
      <c r="O1570" s="67">
        <v>0</v>
      </c>
      <c r="P1570" s="17" t="s">
        <v>651</v>
      </c>
      <c r="Q1570" s="17" t="s">
        <v>3022</v>
      </c>
      <c r="R1570" s="17" t="s">
        <v>256</v>
      </c>
      <c r="S1570" s="17" t="s">
        <v>77</v>
      </c>
      <c r="T1570" s="17" t="s">
        <v>80</v>
      </c>
      <c r="U1570" s="17" t="s">
        <v>79</v>
      </c>
      <c r="V1570" s="17" t="s">
        <v>321</v>
      </c>
      <c r="W1570" s="17">
        <v>0</v>
      </c>
      <c r="X1570" s="17">
        <v>0</v>
      </c>
      <c r="Y1570" s="17" t="s">
        <v>4282</v>
      </c>
      <c r="Z1570" s="17" t="s">
        <v>53</v>
      </c>
      <c r="AA1570" s="17" t="s">
        <v>76</v>
      </c>
      <c r="AB1570" s="17" t="s">
        <v>143</v>
      </c>
      <c r="AC1570" s="17" t="s">
        <v>56</v>
      </c>
      <c r="AD1570" s="17" t="s">
        <v>66</v>
      </c>
      <c r="AE1570" s="17"/>
      <c r="AF1570" s="17"/>
      <c r="AG1570" s="17" t="s">
        <v>95</v>
      </c>
      <c r="AH1570" s="17" t="s">
        <v>189</v>
      </c>
      <c r="AI1570" s="17" t="s">
        <v>171</v>
      </c>
      <c r="AJ1570" s="17" t="s">
        <v>168</v>
      </c>
      <c r="AK1570" s="17" t="s">
        <v>115</v>
      </c>
      <c r="AL1570" s="17" t="s">
        <v>170</v>
      </c>
      <c r="AM1570" s="17" t="s">
        <v>910</v>
      </c>
      <c r="AN1570" s="17" t="s">
        <v>1538</v>
      </c>
      <c r="AO1570" s="17" t="s">
        <v>85</v>
      </c>
      <c r="AP1570" s="17">
        <v>0</v>
      </c>
      <c r="AQ1570" s="17"/>
      <c r="AR1570" s="17"/>
      <c r="AS1570" s="17"/>
    </row>
    <row r="1571" spans="1:45" ht="15" customHeight="1" x14ac:dyDescent="0.15">
      <c r="A1571" s="13">
        <v>1570</v>
      </c>
      <c r="B1571" s="69" t="s">
        <v>1316</v>
      </c>
      <c r="C1571" s="67" t="s">
        <v>1277</v>
      </c>
      <c r="D1571" s="67" t="s">
        <v>56</v>
      </c>
      <c r="E1571" s="67" t="s">
        <v>36</v>
      </c>
      <c r="F1571" s="67" t="s">
        <v>36</v>
      </c>
      <c r="G1571" s="67" t="s">
        <v>67</v>
      </c>
      <c r="H1571" s="67" t="s">
        <v>42</v>
      </c>
      <c r="I1571" s="67" t="s">
        <v>87</v>
      </c>
      <c r="J1571" s="67" t="s">
        <v>43</v>
      </c>
      <c r="K1571" s="67" t="s">
        <v>44</v>
      </c>
      <c r="L1571" s="67" t="s">
        <v>41</v>
      </c>
      <c r="M1571" s="67" t="s">
        <v>41</v>
      </c>
      <c r="N1571" s="67" t="s">
        <v>43</v>
      </c>
      <c r="O1571" s="67"/>
      <c r="P1571" s="17" t="s">
        <v>1317</v>
      </c>
      <c r="Q1571" s="17" t="s">
        <v>3022</v>
      </c>
      <c r="R1571" s="17" t="s">
        <v>215</v>
      </c>
      <c r="S1571" s="17" t="s">
        <v>77</v>
      </c>
      <c r="T1571" s="17" t="s">
        <v>3805</v>
      </c>
      <c r="U1571" s="17" t="s">
        <v>220</v>
      </c>
      <c r="V1571" s="17" t="s">
        <v>1319</v>
      </c>
      <c r="W1571" s="17"/>
      <c r="X1571" s="17"/>
      <c r="Y1571" s="17" t="s">
        <v>4246</v>
      </c>
      <c r="Z1571" s="17" t="s">
        <v>96</v>
      </c>
      <c r="AA1571" s="17" t="s">
        <v>76</v>
      </c>
      <c r="AB1571" s="17" t="s">
        <v>55</v>
      </c>
      <c r="AC1571" s="17" t="s">
        <v>66</v>
      </c>
      <c r="AD1571" s="17" t="s">
        <v>66</v>
      </c>
      <c r="AE1571" s="17" t="s">
        <v>4024</v>
      </c>
      <c r="AF1571" s="17"/>
      <c r="AG1571" s="17" t="s">
        <v>95</v>
      </c>
      <c r="AH1571" s="17" t="s">
        <v>189</v>
      </c>
      <c r="AI1571" s="17" t="s">
        <v>266</v>
      </c>
      <c r="AJ1571" s="17" t="s">
        <v>562</v>
      </c>
      <c r="AK1571" s="17" t="s">
        <v>1320</v>
      </c>
      <c r="AL1571" s="17" t="s">
        <v>1321</v>
      </c>
      <c r="AM1571" s="17" t="s">
        <v>4503</v>
      </c>
      <c r="AN1571" s="17" t="s">
        <v>1322</v>
      </c>
      <c r="AO1571" s="17" t="s">
        <v>85</v>
      </c>
      <c r="AP1571" s="17" t="s">
        <v>1104</v>
      </c>
      <c r="AQ1571" s="17"/>
      <c r="AR1571" s="17"/>
      <c r="AS1571" s="17"/>
    </row>
    <row r="1572" spans="1:45" ht="15" customHeight="1" x14ac:dyDescent="0.15">
      <c r="A1572" s="13">
        <v>1571</v>
      </c>
      <c r="B1572" s="69" t="s">
        <v>1323</v>
      </c>
      <c r="C1572" s="67" t="s">
        <v>1277</v>
      </c>
      <c r="D1572" s="67" t="s">
        <v>36</v>
      </c>
      <c r="E1572" s="67" t="s">
        <v>56</v>
      </c>
      <c r="F1572" s="67" t="s">
        <v>36</v>
      </c>
      <c r="G1572" s="67" t="s">
        <v>40</v>
      </c>
      <c r="H1572" s="67" t="s">
        <v>42</v>
      </c>
      <c r="I1572" s="67" t="s">
        <v>67</v>
      </c>
      <c r="J1572" s="67" t="s">
        <v>43</v>
      </c>
      <c r="K1572" s="67" t="s">
        <v>67</v>
      </c>
      <c r="L1572" s="67" t="s">
        <v>87</v>
      </c>
      <c r="M1572" s="67" t="s">
        <v>40</v>
      </c>
      <c r="N1572" s="67" t="s">
        <v>41</v>
      </c>
      <c r="O1572" s="67"/>
      <c r="P1572" s="17" t="s">
        <v>72</v>
      </c>
      <c r="Q1572" s="17" t="s">
        <v>79</v>
      </c>
      <c r="R1572" s="17" t="s">
        <v>1324</v>
      </c>
      <c r="S1572" s="17" t="s">
        <v>115</v>
      </c>
      <c r="T1572" s="17" t="s">
        <v>154</v>
      </c>
      <c r="U1572" s="17" t="s">
        <v>218</v>
      </c>
      <c r="V1572" s="17" t="s">
        <v>4390</v>
      </c>
      <c r="W1572" s="17"/>
      <c r="X1572" s="17"/>
      <c r="Y1572" s="17" t="s">
        <v>4242</v>
      </c>
      <c r="Z1572" s="17" t="s">
        <v>53</v>
      </c>
      <c r="AA1572" s="17" t="s">
        <v>76</v>
      </c>
      <c r="AB1572" s="17" t="s">
        <v>3962</v>
      </c>
      <c r="AC1572" s="17" t="s">
        <v>36</v>
      </c>
      <c r="AD1572" s="17" t="s">
        <v>56</v>
      </c>
      <c r="AE1572" s="17" t="s">
        <v>4049</v>
      </c>
      <c r="AF1572" s="17"/>
      <c r="AG1572" s="17" t="s">
        <v>131</v>
      </c>
      <c r="AH1572" s="17" t="s">
        <v>95</v>
      </c>
      <c r="AI1572" s="17" t="s">
        <v>156</v>
      </c>
      <c r="AJ1572" s="17" t="s">
        <v>157</v>
      </c>
      <c r="AK1572" s="17" t="s">
        <v>3022</v>
      </c>
      <c r="AL1572" s="17" t="s">
        <v>3269</v>
      </c>
      <c r="AM1572" s="17" t="s">
        <v>707</v>
      </c>
      <c r="AN1572" s="17" t="s">
        <v>309</v>
      </c>
      <c r="AO1572" s="17" t="s">
        <v>161</v>
      </c>
      <c r="AP1572" s="17" t="s">
        <v>85</v>
      </c>
      <c r="AQ1572" s="17"/>
      <c r="AR1572" s="17"/>
      <c r="AS1572" s="17"/>
    </row>
    <row r="1573" spans="1:45" ht="15" customHeight="1" x14ac:dyDescent="0.15">
      <c r="A1573" s="13">
        <v>1572</v>
      </c>
      <c r="B1573" s="69" t="s">
        <v>1325</v>
      </c>
      <c r="C1573" s="67" t="s">
        <v>1277</v>
      </c>
      <c r="D1573" s="67" t="s">
        <v>56</v>
      </c>
      <c r="E1573" s="67" t="s">
        <v>56</v>
      </c>
      <c r="F1573" s="67" t="s">
        <v>56</v>
      </c>
      <c r="G1573" s="67" t="s">
        <v>200</v>
      </c>
      <c r="H1573" s="67" t="s">
        <v>39</v>
      </c>
      <c r="I1573" s="67" t="s">
        <v>44</v>
      </c>
      <c r="J1573" s="67" t="s">
        <v>40</v>
      </c>
      <c r="K1573" s="67" t="s">
        <v>136</v>
      </c>
      <c r="L1573" s="67" t="s">
        <v>43</v>
      </c>
      <c r="M1573" s="67" t="s">
        <v>43</v>
      </c>
      <c r="N1573" s="67" t="s">
        <v>68</v>
      </c>
      <c r="O1573" s="67" t="s">
        <v>45</v>
      </c>
      <c r="P1573" s="17" t="s">
        <v>1161</v>
      </c>
      <c r="Q1573" s="17" t="s">
        <v>230</v>
      </c>
      <c r="R1573" s="17" t="s">
        <v>174</v>
      </c>
      <c r="S1573" s="17" t="s">
        <v>233</v>
      </c>
      <c r="T1573" s="17" t="s">
        <v>1090</v>
      </c>
      <c r="U1573" s="17" t="s">
        <v>175</v>
      </c>
      <c r="V1573" s="17" t="s">
        <v>79</v>
      </c>
      <c r="W1573" s="17" t="s">
        <v>4158</v>
      </c>
      <c r="X1573" s="17"/>
      <c r="Y1573" s="17" t="s">
        <v>4242</v>
      </c>
      <c r="Z1573" s="17" t="s">
        <v>96</v>
      </c>
      <c r="AA1573" s="17" t="s">
        <v>76</v>
      </c>
      <c r="AB1573" s="17" t="s">
        <v>55</v>
      </c>
      <c r="AC1573" s="17" t="s">
        <v>56</v>
      </c>
      <c r="AD1573" s="17" t="s">
        <v>56</v>
      </c>
      <c r="AE1573" s="17"/>
      <c r="AF1573" s="17"/>
      <c r="AG1573" s="17" t="s">
        <v>333</v>
      </c>
      <c r="AH1573" s="17" t="s">
        <v>330</v>
      </c>
      <c r="AI1573" s="17" t="s">
        <v>625</v>
      </c>
      <c r="AJ1573" s="17" t="s">
        <v>1044</v>
      </c>
      <c r="AK1573" s="17" t="s">
        <v>3119</v>
      </c>
      <c r="AL1573" s="17" t="s">
        <v>176</v>
      </c>
      <c r="AM1573" s="17" t="s">
        <v>115</v>
      </c>
      <c r="AN1573" s="17" t="s">
        <v>171</v>
      </c>
      <c r="AO1573" s="17" t="s">
        <v>1166</v>
      </c>
      <c r="AP1573" s="17" t="s">
        <v>959</v>
      </c>
      <c r="AQ1573" s="17"/>
      <c r="AR1573" s="17"/>
      <c r="AS1573" s="17"/>
    </row>
    <row r="1574" spans="1:45" ht="15" customHeight="1" x14ac:dyDescent="0.15">
      <c r="A1574" s="13">
        <v>1573</v>
      </c>
      <c r="B1574" s="69" t="s">
        <v>1326</v>
      </c>
      <c r="C1574" s="67" t="s">
        <v>1277</v>
      </c>
      <c r="D1574" s="67" t="s">
        <v>36</v>
      </c>
      <c r="E1574" s="67" t="s">
        <v>66</v>
      </c>
      <c r="F1574" s="67" t="s">
        <v>56</v>
      </c>
      <c r="G1574" s="67" t="s">
        <v>40</v>
      </c>
      <c r="H1574" s="67" t="s">
        <v>41</v>
      </c>
      <c r="I1574" s="67" t="s">
        <v>43</v>
      </c>
      <c r="J1574" s="67" t="s">
        <v>136</v>
      </c>
      <c r="K1574" s="67" t="s">
        <v>87</v>
      </c>
      <c r="L1574" s="67" t="s">
        <v>38</v>
      </c>
      <c r="M1574" s="67" t="s">
        <v>88</v>
      </c>
      <c r="N1574" s="67" t="s">
        <v>88</v>
      </c>
      <c r="O1574" s="67" t="s">
        <v>45</v>
      </c>
      <c r="P1574" s="17" t="s">
        <v>1327</v>
      </c>
      <c r="Q1574" s="17" t="s">
        <v>4161</v>
      </c>
      <c r="R1574" s="17" t="s">
        <v>1328</v>
      </c>
      <c r="S1574" s="17" t="s">
        <v>79</v>
      </c>
      <c r="T1574" s="17" t="s">
        <v>1329</v>
      </c>
      <c r="U1574" s="17" t="s">
        <v>1330</v>
      </c>
      <c r="V1574" s="17" t="s">
        <v>1331</v>
      </c>
      <c r="W1574" s="17"/>
      <c r="X1574" s="17"/>
      <c r="Y1574" s="17" t="s">
        <v>4284</v>
      </c>
      <c r="Z1574" s="17" t="s">
        <v>96</v>
      </c>
      <c r="AA1574" s="17" t="s">
        <v>76</v>
      </c>
      <c r="AB1574" s="17" t="s">
        <v>126</v>
      </c>
      <c r="AC1574" s="17" t="s">
        <v>56</v>
      </c>
      <c r="AD1574" s="17" t="s">
        <v>66</v>
      </c>
      <c r="AE1574" s="17"/>
      <c r="AF1574" s="17"/>
      <c r="AG1574" s="17" t="s">
        <v>115</v>
      </c>
      <c r="AH1574" s="17" t="s">
        <v>557</v>
      </c>
      <c r="AI1574" s="17" t="s">
        <v>309</v>
      </c>
      <c r="AJ1574" s="17" t="s">
        <v>600</v>
      </c>
      <c r="AK1574" s="17" t="s">
        <v>4503</v>
      </c>
      <c r="AL1574" s="17" t="s">
        <v>1332</v>
      </c>
      <c r="AM1574" s="17" t="s">
        <v>1333</v>
      </c>
      <c r="AN1574" s="17" t="s">
        <v>1334</v>
      </c>
      <c r="AO1574" s="17" t="s">
        <v>161</v>
      </c>
      <c r="AP1574" s="17" t="s">
        <v>1047</v>
      </c>
      <c r="AQ1574" s="17"/>
      <c r="AR1574" s="17"/>
      <c r="AS1574" s="17"/>
    </row>
    <row r="1575" spans="1:45" ht="15" customHeight="1" x14ac:dyDescent="0.15">
      <c r="A1575" s="13">
        <v>1574</v>
      </c>
      <c r="B1575" s="69" t="s">
        <v>1335</v>
      </c>
      <c r="C1575" s="67" t="s">
        <v>1277</v>
      </c>
      <c r="D1575" s="67" t="s">
        <v>66</v>
      </c>
      <c r="E1575" s="67" t="s">
        <v>56</v>
      </c>
      <c r="F1575" s="67" t="s">
        <v>66</v>
      </c>
      <c r="G1575" s="67" t="s">
        <v>37</v>
      </c>
      <c r="H1575" s="67" t="s">
        <v>42</v>
      </c>
      <c r="I1575" s="67" t="s">
        <v>40</v>
      </c>
      <c r="J1575" s="67" t="s">
        <v>44</v>
      </c>
      <c r="K1575" s="67" t="s">
        <v>120</v>
      </c>
      <c r="L1575" s="67" t="s">
        <v>43</v>
      </c>
      <c r="M1575" s="67" t="s">
        <v>42</v>
      </c>
      <c r="N1575" s="67" t="s">
        <v>43</v>
      </c>
      <c r="O1575" s="67"/>
      <c r="P1575" s="17" t="s">
        <v>137</v>
      </c>
      <c r="Q1575" s="17" t="s">
        <v>3438</v>
      </c>
      <c r="R1575" s="17" t="s">
        <v>256</v>
      </c>
      <c r="S1575" s="17" t="s">
        <v>57</v>
      </c>
      <c r="T1575" s="17" t="s">
        <v>4520</v>
      </c>
      <c r="U1575" s="17" t="s">
        <v>79</v>
      </c>
      <c r="V1575" s="17" t="s">
        <v>672</v>
      </c>
      <c r="W1575" s="17"/>
      <c r="X1575" s="17"/>
      <c r="Y1575" s="17" t="s">
        <v>4238</v>
      </c>
      <c r="Z1575" s="17" t="s">
        <v>53</v>
      </c>
      <c r="AA1575" s="17" t="s">
        <v>76</v>
      </c>
      <c r="AB1575" s="17" t="s">
        <v>3962</v>
      </c>
      <c r="AC1575" s="17" t="s">
        <v>36</v>
      </c>
      <c r="AD1575" s="17" t="s">
        <v>36</v>
      </c>
      <c r="AE1575" s="17"/>
      <c r="AF1575" s="17"/>
      <c r="AG1575" s="17" t="s">
        <v>144</v>
      </c>
      <c r="AH1575" s="17" t="s">
        <v>145</v>
      </c>
      <c r="AI1575" s="17" t="s">
        <v>146</v>
      </c>
      <c r="AJ1575" s="17" t="s">
        <v>147</v>
      </c>
      <c r="AK1575" s="17" t="s">
        <v>115</v>
      </c>
      <c r="AL1575" s="17" t="s">
        <v>170</v>
      </c>
      <c r="AM1575" s="17" t="s">
        <v>140</v>
      </c>
      <c r="AN1575" s="17" t="s">
        <v>1336</v>
      </c>
      <c r="AO1575" s="17" t="s">
        <v>64</v>
      </c>
      <c r="AP1575" s="17" t="s">
        <v>161</v>
      </c>
      <c r="AQ1575" s="17"/>
      <c r="AR1575" s="17"/>
      <c r="AS1575" s="17"/>
    </row>
    <row r="1576" spans="1:45" ht="15" customHeight="1" x14ac:dyDescent="0.15">
      <c r="A1576" s="13">
        <v>1575</v>
      </c>
      <c r="B1576" s="69" t="s">
        <v>1337</v>
      </c>
      <c r="C1576" s="67" t="s">
        <v>1277</v>
      </c>
      <c r="D1576" s="67" t="s">
        <v>56</v>
      </c>
      <c r="E1576" s="67" t="s">
        <v>36</v>
      </c>
      <c r="F1576" s="67" t="s">
        <v>36</v>
      </c>
      <c r="G1576" s="67" t="s">
        <v>37</v>
      </c>
      <c r="H1576" s="67" t="s">
        <v>42</v>
      </c>
      <c r="I1576" s="67" t="s">
        <v>44</v>
      </c>
      <c r="J1576" s="67" t="s">
        <v>43</v>
      </c>
      <c r="K1576" s="67" t="s">
        <v>120</v>
      </c>
      <c r="L1576" s="67" t="s">
        <v>43</v>
      </c>
      <c r="M1576" s="67" t="s">
        <v>67</v>
      </c>
      <c r="N1576" s="67" t="s">
        <v>41</v>
      </c>
      <c r="O1576" s="67" t="s">
        <v>45</v>
      </c>
      <c r="P1576" s="17" t="s">
        <v>137</v>
      </c>
      <c r="Q1576" s="17" t="s">
        <v>3438</v>
      </c>
      <c r="R1576" s="17" t="s">
        <v>672</v>
      </c>
      <c r="S1576" s="17" t="s">
        <v>57</v>
      </c>
      <c r="T1576" s="17" t="s">
        <v>4520</v>
      </c>
      <c r="U1576" s="17" t="s">
        <v>140</v>
      </c>
      <c r="V1576" s="17" t="s">
        <v>1336</v>
      </c>
      <c r="W1576" s="17"/>
      <c r="X1576" s="17"/>
      <c r="Y1576" s="17" t="s">
        <v>4269</v>
      </c>
      <c r="Z1576" s="17" t="s">
        <v>53</v>
      </c>
      <c r="AA1576" s="17" t="s">
        <v>76</v>
      </c>
      <c r="AB1576" s="17" t="s">
        <v>126</v>
      </c>
      <c r="AC1576" s="17" t="s">
        <v>56</v>
      </c>
      <c r="AD1576" s="17" t="s">
        <v>66</v>
      </c>
      <c r="AE1576" s="17" t="s">
        <v>4024</v>
      </c>
      <c r="AF1576" s="17"/>
      <c r="AG1576" s="17" t="s">
        <v>144</v>
      </c>
      <c r="AH1576" s="17" t="s">
        <v>145</v>
      </c>
      <c r="AI1576" s="17" t="s">
        <v>146</v>
      </c>
      <c r="AJ1576" s="17" t="s">
        <v>147</v>
      </c>
      <c r="AK1576" s="17" t="s">
        <v>148</v>
      </c>
      <c r="AL1576" s="17" t="s">
        <v>1338</v>
      </c>
      <c r="AM1576" s="17" t="s">
        <v>4503</v>
      </c>
      <c r="AN1576" s="17" t="s">
        <v>202</v>
      </c>
      <c r="AO1576" s="17" t="s">
        <v>64</v>
      </c>
      <c r="AP1576" s="17" t="s">
        <v>349</v>
      </c>
      <c r="AQ1576" s="17"/>
      <c r="AR1576" s="17"/>
      <c r="AS1576" s="17"/>
    </row>
    <row r="1577" spans="1:45" ht="15" customHeight="1" x14ac:dyDescent="0.15">
      <c r="A1577" s="13">
        <v>1576</v>
      </c>
      <c r="B1577" s="69" t="s">
        <v>1339</v>
      </c>
      <c r="C1577" s="67" t="s">
        <v>1277</v>
      </c>
      <c r="D1577" s="67" t="s">
        <v>56</v>
      </c>
      <c r="E1577" s="67" t="s">
        <v>56</v>
      </c>
      <c r="F1577" s="67" t="s">
        <v>56</v>
      </c>
      <c r="G1577" s="67" t="s">
        <v>67</v>
      </c>
      <c r="H1577" s="67" t="s">
        <v>42</v>
      </c>
      <c r="I1577" s="67" t="s">
        <v>43</v>
      </c>
      <c r="J1577" s="67" t="s">
        <v>67</v>
      </c>
      <c r="K1577" s="67" t="s">
        <v>40</v>
      </c>
      <c r="L1577" s="67" t="s">
        <v>39</v>
      </c>
      <c r="M1577" s="67" t="s">
        <v>44</v>
      </c>
      <c r="N1577" s="67" t="s">
        <v>39</v>
      </c>
      <c r="O1577" s="67"/>
      <c r="P1577" s="17" t="s">
        <v>1340</v>
      </c>
      <c r="Q1577" s="17" t="s">
        <v>379</v>
      </c>
      <c r="R1577" s="17" t="s">
        <v>610</v>
      </c>
      <c r="S1577" s="17" t="s">
        <v>3022</v>
      </c>
      <c r="T1577" s="17" t="s">
        <v>514</v>
      </c>
      <c r="U1577" s="17" t="s">
        <v>62</v>
      </c>
      <c r="V1577" s="17" t="s">
        <v>1341</v>
      </c>
      <c r="W1577" s="17"/>
      <c r="X1577" s="17"/>
      <c r="Y1577" s="17" t="s">
        <v>4270</v>
      </c>
      <c r="Z1577" s="17" t="s">
        <v>53</v>
      </c>
      <c r="AA1577" s="17" t="s">
        <v>76</v>
      </c>
      <c r="AB1577" s="17" t="s">
        <v>3962</v>
      </c>
      <c r="AC1577" s="17" t="s">
        <v>56</v>
      </c>
      <c r="AD1577" s="17" t="s">
        <v>56</v>
      </c>
      <c r="AE1577" s="17"/>
      <c r="AF1577" s="17"/>
      <c r="AG1577" s="17" t="s">
        <v>77</v>
      </c>
      <c r="AH1577" s="17" t="s">
        <v>264</v>
      </c>
      <c r="AI1577" s="17" t="s">
        <v>515</v>
      </c>
      <c r="AJ1577" s="17" t="s">
        <v>516</v>
      </c>
      <c r="AK1577" s="17" t="s">
        <v>121</v>
      </c>
      <c r="AL1577" s="17" t="s">
        <v>1093</v>
      </c>
      <c r="AM1577" s="17" t="s">
        <v>304</v>
      </c>
      <c r="AN1577" s="17" t="s">
        <v>51</v>
      </c>
      <c r="AO1577" s="17" t="s">
        <v>85</v>
      </c>
      <c r="AP1577" s="17" t="s">
        <v>134</v>
      </c>
      <c r="AQ1577" s="17"/>
      <c r="AR1577" s="17"/>
      <c r="AS1577" s="17"/>
    </row>
    <row r="1578" spans="1:45" ht="15" customHeight="1" x14ac:dyDescent="0.15">
      <c r="A1578" s="13">
        <v>1577</v>
      </c>
      <c r="B1578" s="69" t="s">
        <v>1342</v>
      </c>
      <c r="C1578" s="67" t="s">
        <v>1277</v>
      </c>
      <c r="D1578" s="67" t="s">
        <v>56</v>
      </c>
      <c r="E1578" s="67" t="s">
        <v>36</v>
      </c>
      <c r="F1578" s="67" t="s">
        <v>66</v>
      </c>
      <c r="G1578" s="67" t="s">
        <v>42</v>
      </c>
      <c r="H1578" s="67" t="s">
        <v>37</v>
      </c>
      <c r="I1578" s="67" t="s">
        <v>120</v>
      </c>
      <c r="J1578" s="67" t="s">
        <v>41</v>
      </c>
      <c r="K1578" s="67" t="s">
        <v>38</v>
      </c>
      <c r="L1578" s="67" t="s">
        <v>39</v>
      </c>
      <c r="M1578" s="67" t="s">
        <v>41</v>
      </c>
      <c r="N1578" s="67" t="s">
        <v>41</v>
      </c>
      <c r="O1578" s="67"/>
      <c r="P1578" s="17" t="s">
        <v>668</v>
      </c>
      <c r="Q1578" s="17" t="s">
        <v>266</v>
      </c>
      <c r="R1578" s="17" t="s">
        <v>1343</v>
      </c>
      <c r="S1578" s="17" t="s">
        <v>270</v>
      </c>
      <c r="T1578" s="17" t="s">
        <v>408</v>
      </c>
      <c r="U1578" s="17" t="s">
        <v>652</v>
      </c>
      <c r="V1578" s="17" t="s">
        <v>644</v>
      </c>
      <c r="W1578" s="17"/>
      <c r="X1578" s="17"/>
      <c r="Y1578" s="17" t="s">
        <v>4282</v>
      </c>
      <c r="Z1578" s="17" t="s">
        <v>96</v>
      </c>
      <c r="AA1578" s="17" t="s">
        <v>76</v>
      </c>
      <c r="AB1578" s="17" t="s">
        <v>3962</v>
      </c>
      <c r="AC1578" s="17" t="s">
        <v>66</v>
      </c>
      <c r="AD1578" s="17" t="s">
        <v>56</v>
      </c>
      <c r="AE1578" s="17" t="s">
        <v>4024</v>
      </c>
      <c r="AF1578" s="17"/>
      <c r="AG1578" s="17" t="s">
        <v>409</v>
      </c>
      <c r="AH1578" s="17" t="s">
        <v>410</v>
      </c>
      <c r="AI1578" s="17" t="s">
        <v>411</v>
      </c>
      <c r="AJ1578" s="17" t="s">
        <v>412</v>
      </c>
      <c r="AK1578" s="17" t="s">
        <v>963</v>
      </c>
      <c r="AL1578" s="17" t="s">
        <v>196</v>
      </c>
      <c r="AM1578" s="17" t="s">
        <v>196</v>
      </c>
      <c r="AN1578" s="17" t="s">
        <v>4639</v>
      </c>
      <c r="AO1578" s="17" t="s">
        <v>418</v>
      </c>
      <c r="AP1578" s="17" t="s">
        <v>2362</v>
      </c>
      <c r="AQ1578" s="17"/>
      <c r="AR1578" s="17"/>
      <c r="AS1578" s="17"/>
    </row>
    <row r="1579" spans="1:45" ht="15" customHeight="1" x14ac:dyDescent="0.15">
      <c r="A1579" s="13">
        <v>1578</v>
      </c>
      <c r="B1579" s="69" t="s">
        <v>3197</v>
      </c>
      <c r="C1579" s="67" t="s">
        <v>1277</v>
      </c>
      <c r="D1579" s="67" t="s">
        <v>56</v>
      </c>
      <c r="E1579" s="67" t="s">
        <v>36</v>
      </c>
      <c r="F1579" s="67" t="s">
        <v>56</v>
      </c>
      <c r="G1579" s="67" t="s">
        <v>42</v>
      </c>
      <c r="H1579" s="67" t="s">
        <v>41</v>
      </c>
      <c r="I1579" s="67" t="s">
        <v>39</v>
      </c>
      <c r="J1579" s="67" t="s">
        <v>43</v>
      </c>
      <c r="K1579" s="67" t="s">
        <v>87</v>
      </c>
      <c r="L1579" s="67" t="s">
        <v>43</v>
      </c>
      <c r="M1579" s="67" t="s">
        <v>41</v>
      </c>
      <c r="N1579" s="67" t="s">
        <v>87</v>
      </c>
      <c r="O1579" s="67"/>
      <c r="P1579" s="17" t="s">
        <v>1180</v>
      </c>
      <c r="Q1579" s="17" t="s">
        <v>1181</v>
      </c>
      <c r="R1579" s="17" t="s">
        <v>900</v>
      </c>
      <c r="S1579" s="17" t="s">
        <v>129</v>
      </c>
      <c r="T1579" s="17" t="s">
        <v>202</v>
      </c>
      <c r="U1579" s="17" t="s">
        <v>362</v>
      </c>
      <c r="V1579" s="17" t="s">
        <v>719</v>
      </c>
      <c r="W1579" s="17"/>
      <c r="X1579" s="17"/>
      <c r="Y1579" s="17" t="s">
        <v>4238</v>
      </c>
      <c r="Z1579" s="17" t="s">
        <v>75</v>
      </c>
      <c r="AA1579" s="17" t="s">
        <v>54</v>
      </c>
      <c r="AB1579" s="17" t="s">
        <v>126</v>
      </c>
      <c r="AC1579" s="17" t="s">
        <v>56</v>
      </c>
      <c r="AD1579" s="17" t="s">
        <v>66</v>
      </c>
      <c r="AE1579" s="17" t="s">
        <v>4114</v>
      </c>
      <c r="AF1579" s="17"/>
      <c r="AG1579" s="17" t="s">
        <v>1600</v>
      </c>
      <c r="AH1579" s="17" t="s">
        <v>1601</v>
      </c>
      <c r="AI1579" s="17" t="s">
        <v>205</v>
      </c>
      <c r="AJ1579" s="17" t="s">
        <v>101</v>
      </c>
      <c r="AK1579" s="17" t="s">
        <v>832</v>
      </c>
      <c r="AL1579" s="17" t="s">
        <v>484</v>
      </c>
      <c r="AM1579" s="17" t="s">
        <v>339</v>
      </c>
      <c r="AN1579" s="17" t="s">
        <v>1602</v>
      </c>
      <c r="AO1579" s="17" t="s">
        <v>418</v>
      </c>
      <c r="AP1579" s="17" t="s">
        <v>1170</v>
      </c>
      <c r="AQ1579" s="17"/>
      <c r="AR1579" s="17"/>
      <c r="AS1579" s="17"/>
    </row>
    <row r="1580" spans="1:45" ht="15" customHeight="1" x14ac:dyDescent="0.15">
      <c r="A1580" s="13">
        <v>1579</v>
      </c>
      <c r="B1580" s="69" t="s">
        <v>1344</v>
      </c>
      <c r="C1580" s="67" t="s">
        <v>1277</v>
      </c>
      <c r="D1580" s="67" t="s">
        <v>56</v>
      </c>
      <c r="E1580" s="67" t="s">
        <v>56</v>
      </c>
      <c r="F1580" s="67" t="s">
        <v>66</v>
      </c>
      <c r="G1580" s="67" t="s">
        <v>40</v>
      </c>
      <c r="H1580" s="67" t="s">
        <v>38</v>
      </c>
      <c r="I1580" s="67" t="s">
        <v>87</v>
      </c>
      <c r="J1580" s="67" t="s">
        <v>67</v>
      </c>
      <c r="K1580" s="67" t="s">
        <v>44</v>
      </c>
      <c r="L1580" s="67" t="s">
        <v>44</v>
      </c>
      <c r="M1580" s="67" t="s">
        <v>43</v>
      </c>
      <c r="N1580" s="67" t="s">
        <v>44</v>
      </c>
      <c r="O1580" s="67"/>
      <c r="P1580" s="17" t="s">
        <v>844</v>
      </c>
      <c r="Q1580" s="17" t="s">
        <v>845</v>
      </c>
      <c r="R1580" s="17" t="s">
        <v>1345</v>
      </c>
      <c r="S1580" s="17" t="s">
        <v>846</v>
      </c>
      <c r="T1580" s="17" t="s">
        <v>181</v>
      </c>
      <c r="U1580" s="17" t="s">
        <v>1346</v>
      </c>
      <c r="V1580" s="17" t="s">
        <v>304</v>
      </c>
      <c r="W1580" s="17"/>
      <c r="X1580" s="17"/>
      <c r="Y1580" s="17" t="s">
        <v>4337</v>
      </c>
      <c r="Z1580" s="17" t="s">
        <v>96</v>
      </c>
      <c r="AA1580" s="17" t="s">
        <v>54</v>
      </c>
      <c r="AB1580" s="17" t="s">
        <v>126</v>
      </c>
      <c r="AC1580" s="17" t="s">
        <v>56</v>
      </c>
      <c r="AD1580" s="17" t="s">
        <v>56</v>
      </c>
      <c r="AE1580" s="17"/>
      <c r="AF1580" s="17"/>
      <c r="AG1580" s="17" t="s">
        <v>570</v>
      </c>
      <c r="AH1580" s="17" t="s">
        <v>848</v>
      </c>
      <c r="AI1580" s="17" t="s">
        <v>184</v>
      </c>
      <c r="AJ1580" s="17" t="s">
        <v>849</v>
      </c>
      <c r="AK1580" s="17" t="s">
        <v>3775</v>
      </c>
      <c r="AL1580" s="17" t="s">
        <v>1347</v>
      </c>
      <c r="AM1580" s="17" t="s">
        <v>3814</v>
      </c>
      <c r="AN1580" s="17" t="s">
        <v>82</v>
      </c>
      <c r="AO1580" s="17" t="s">
        <v>161</v>
      </c>
      <c r="AP1580" s="17" t="s">
        <v>1104</v>
      </c>
      <c r="AQ1580" s="17"/>
      <c r="AR1580" s="17"/>
      <c r="AS1580" s="17"/>
    </row>
    <row r="1581" spans="1:45" ht="15" customHeight="1" x14ac:dyDescent="0.15">
      <c r="A1581" s="13">
        <v>1580</v>
      </c>
      <c r="B1581" s="69" t="s">
        <v>1348</v>
      </c>
      <c r="C1581" s="67" t="s">
        <v>1277</v>
      </c>
      <c r="D1581" s="67" t="s">
        <v>56</v>
      </c>
      <c r="E1581" s="67" t="s">
        <v>56</v>
      </c>
      <c r="F1581" s="67" t="s">
        <v>66</v>
      </c>
      <c r="G1581" s="67" t="s">
        <v>40</v>
      </c>
      <c r="H1581" s="67" t="s">
        <v>44</v>
      </c>
      <c r="I1581" s="67" t="s">
        <v>67</v>
      </c>
      <c r="J1581" s="67" t="s">
        <v>44</v>
      </c>
      <c r="K1581" s="67" t="s">
        <v>41</v>
      </c>
      <c r="L1581" s="67" t="s">
        <v>39</v>
      </c>
      <c r="M1581" s="67" t="s">
        <v>68</v>
      </c>
      <c r="N1581" s="67" t="s">
        <v>40</v>
      </c>
      <c r="O1581" s="67"/>
      <c r="P1581" s="17" t="s">
        <v>751</v>
      </c>
      <c r="Q1581" s="17" t="s">
        <v>752</v>
      </c>
      <c r="R1581" s="17" t="s">
        <v>961</v>
      </c>
      <c r="S1581" s="17" t="s">
        <v>264</v>
      </c>
      <c r="T1581" s="17" t="s">
        <v>511</v>
      </c>
      <c r="U1581" s="17" t="s">
        <v>3022</v>
      </c>
      <c r="V1581" s="17" t="s">
        <v>82</v>
      </c>
      <c r="W1581" s="17"/>
      <c r="X1581" s="17"/>
      <c r="Y1581" s="17" t="s">
        <v>4310</v>
      </c>
      <c r="Z1581" s="17" t="s">
        <v>53</v>
      </c>
      <c r="AA1581" s="17" t="s">
        <v>76</v>
      </c>
      <c r="AB1581" s="17" t="s">
        <v>3962</v>
      </c>
      <c r="AC1581" s="17" t="s">
        <v>56</v>
      </c>
      <c r="AD1581" s="17" t="s">
        <v>66</v>
      </c>
      <c r="AE1581" s="17"/>
      <c r="AF1581" s="17"/>
      <c r="AG1581" s="17" t="s">
        <v>79</v>
      </c>
      <c r="AH1581" s="17" t="s">
        <v>754</v>
      </c>
      <c r="AI1581" s="17" t="s">
        <v>4251</v>
      </c>
      <c r="AJ1581" s="17" t="s">
        <v>326</v>
      </c>
      <c r="AK1581" s="17" t="s">
        <v>77</v>
      </c>
      <c r="AL1581" s="17" t="s">
        <v>80</v>
      </c>
      <c r="AM1581" s="17" t="s">
        <v>148</v>
      </c>
      <c r="AN1581" s="17" t="s">
        <v>4161</v>
      </c>
      <c r="AO1581" s="17" t="s">
        <v>161</v>
      </c>
      <c r="AP1581" s="17" t="s">
        <v>85</v>
      </c>
      <c r="AQ1581" s="17"/>
      <c r="AR1581" s="17"/>
      <c r="AS1581" s="17"/>
    </row>
    <row r="1582" spans="1:45" ht="15" customHeight="1" x14ac:dyDescent="0.15">
      <c r="A1582" s="13">
        <v>1581</v>
      </c>
      <c r="B1582" s="69" t="s">
        <v>1349</v>
      </c>
      <c r="C1582" s="67" t="s">
        <v>1277</v>
      </c>
      <c r="D1582" s="67" t="s">
        <v>56</v>
      </c>
      <c r="E1582" s="67" t="s">
        <v>36</v>
      </c>
      <c r="F1582" s="67" t="s">
        <v>56</v>
      </c>
      <c r="G1582" s="67" t="s">
        <v>40</v>
      </c>
      <c r="H1582" s="67" t="s">
        <v>44</v>
      </c>
      <c r="I1582" s="67" t="s">
        <v>44</v>
      </c>
      <c r="J1582" s="67" t="s">
        <v>67</v>
      </c>
      <c r="K1582" s="67" t="s">
        <v>44</v>
      </c>
      <c r="L1582" s="67" t="s">
        <v>37</v>
      </c>
      <c r="M1582" s="67" t="s">
        <v>41</v>
      </c>
      <c r="N1582" s="67" t="s">
        <v>40</v>
      </c>
      <c r="O1582" s="67"/>
      <c r="P1582" s="17" t="s">
        <v>1350</v>
      </c>
      <c r="Q1582" s="17" t="s">
        <v>216</v>
      </c>
      <c r="R1582" s="17" t="s">
        <v>3345</v>
      </c>
      <c r="S1582" s="17" t="s">
        <v>222</v>
      </c>
      <c r="T1582" s="17" t="s">
        <v>538</v>
      </c>
      <c r="U1582" s="17" t="s">
        <v>81</v>
      </c>
      <c r="V1582" s="17" t="s">
        <v>3343</v>
      </c>
      <c r="W1582" s="17"/>
      <c r="X1582" s="17"/>
      <c r="Y1582" s="17" t="s">
        <v>4352</v>
      </c>
      <c r="Z1582" s="17" t="s">
        <v>75</v>
      </c>
      <c r="AA1582" s="17" t="s">
        <v>142</v>
      </c>
      <c r="AB1582" s="17" t="s">
        <v>3962</v>
      </c>
      <c r="AC1582" s="17" t="s">
        <v>66</v>
      </c>
      <c r="AD1582" s="17" t="s">
        <v>56</v>
      </c>
      <c r="AE1582" s="17" t="s">
        <v>4010</v>
      </c>
      <c r="AF1582" s="17"/>
      <c r="AG1582" s="17" t="s">
        <v>79</v>
      </c>
      <c r="AH1582" s="17" t="s">
        <v>300</v>
      </c>
      <c r="AI1582" s="17" t="s">
        <v>3172</v>
      </c>
      <c r="AJ1582" s="17" t="s">
        <v>49</v>
      </c>
      <c r="AK1582" s="17" t="s">
        <v>158</v>
      </c>
      <c r="AL1582" s="17" t="s">
        <v>159</v>
      </c>
      <c r="AM1582" s="17" t="s">
        <v>77</v>
      </c>
      <c r="AN1582" s="17" t="s">
        <v>79</v>
      </c>
      <c r="AO1582" s="17" t="s">
        <v>161</v>
      </c>
      <c r="AP1582" s="17" t="s">
        <v>349</v>
      </c>
      <c r="AQ1582" s="17"/>
      <c r="AR1582" s="17"/>
      <c r="AS1582" s="17"/>
    </row>
    <row r="1583" spans="1:45" ht="15" customHeight="1" x14ac:dyDescent="0.15">
      <c r="A1583" s="13">
        <v>1582</v>
      </c>
      <c r="B1583" s="69" t="s">
        <v>1351</v>
      </c>
      <c r="C1583" s="67" t="s">
        <v>1277</v>
      </c>
      <c r="D1583" s="67" t="s">
        <v>56</v>
      </c>
      <c r="E1583" s="67" t="s">
        <v>36</v>
      </c>
      <c r="F1583" s="67" t="s">
        <v>56</v>
      </c>
      <c r="G1583" s="67" t="s">
        <v>37</v>
      </c>
      <c r="H1583" s="67" t="s">
        <v>40</v>
      </c>
      <c r="I1583" s="67" t="s">
        <v>37</v>
      </c>
      <c r="J1583" s="67" t="s">
        <v>44</v>
      </c>
      <c r="K1583" s="67" t="s">
        <v>42</v>
      </c>
      <c r="L1583" s="67" t="s">
        <v>40</v>
      </c>
      <c r="M1583" s="67" t="s">
        <v>41</v>
      </c>
      <c r="N1583" s="67" t="s">
        <v>43</v>
      </c>
      <c r="O1583" s="67"/>
      <c r="P1583" s="17" t="s">
        <v>649</v>
      </c>
      <c r="Q1583" s="17" t="s">
        <v>137</v>
      </c>
      <c r="R1583" s="17" t="s">
        <v>47</v>
      </c>
      <c r="S1583" s="17" t="s">
        <v>3438</v>
      </c>
      <c r="T1583" s="17" t="s">
        <v>264</v>
      </c>
      <c r="U1583" s="17" t="s">
        <v>49</v>
      </c>
      <c r="V1583" s="17" t="s">
        <v>1352</v>
      </c>
      <c r="W1583" s="17"/>
      <c r="X1583" s="17"/>
      <c r="Y1583" s="17" t="s">
        <v>4252</v>
      </c>
      <c r="Z1583" s="17" t="s">
        <v>96</v>
      </c>
      <c r="AA1583" s="17" t="s">
        <v>76</v>
      </c>
      <c r="AB1583" s="17" t="s">
        <v>55</v>
      </c>
      <c r="AC1583" s="17" t="s">
        <v>56</v>
      </c>
      <c r="AD1583" s="17" t="s">
        <v>56</v>
      </c>
      <c r="AE1583" s="17"/>
      <c r="AF1583" s="17"/>
      <c r="AG1583" s="17" t="s">
        <v>57</v>
      </c>
      <c r="AH1583" s="17" t="s">
        <v>4520</v>
      </c>
      <c r="AI1583" s="17" t="s">
        <v>79</v>
      </c>
      <c r="AJ1583" s="17" t="s">
        <v>637</v>
      </c>
      <c r="AK1583" s="17" t="s">
        <v>57</v>
      </c>
      <c r="AL1583" s="17" t="s">
        <v>4639</v>
      </c>
      <c r="AM1583" s="17" t="s">
        <v>287</v>
      </c>
      <c r="AN1583" s="17" t="s">
        <v>1353</v>
      </c>
      <c r="AO1583" s="17" t="s">
        <v>64</v>
      </c>
      <c r="AP1583" s="17" t="s">
        <v>64</v>
      </c>
      <c r="AQ1583" s="17"/>
      <c r="AR1583" s="17"/>
      <c r="AS1583" s="17"/>
    </row>
    <row r="1584" spans="1:45" ht="15" customHeight="1" x14ac:dyDescent="0.15">
      <c r="A1584" s="13">
        <v>1583</v>
      </c>
      <c r="B1584" s="69" t="s">
        <v>1354</v>
      </c>
      <c r="C1584" s="67" t="s">
        <v>1277</v>
      </c>
      <c r="D1584" s="67" t="s">
        <v>56</v>
      </c>
      <c r="E1584" s="67" t="s">
        <v>56</v>
      </c>
      <c r="F1584" s="67" t="s">
        <v>36</v>
      </c>
      <c r="G1584" s="67" t="s">
        <v>37</v>
      </c>
      <c r="H1584" s="67" t="s">
        <v>44</v>
      </c>
      <c r="I1584" s="67" t="s">
        <v>37</v>
      </c>
      <c r="J1584" s="67" t="s">
        <v>40</v>
      </c>
      <c r="K1584" s="67" t="s">
        <v>41</v>
      </c>
      <c r="L1584" s="67" t="s">
        <v>68</v>
      </c>
      <c r="M1584" s="67" t="s">
        <v>40</v>
      </c>
      <c r="N1584" s="67" t="s">
        <v>37</v>
      </c>
      <c r="O1584" s="67"/>
      <c r="P1584" s="17" t="s">
        <v>607</v>
      </c>
      <c r="Q1584" s="17" t="s">
        <v>3153</v>
      </c>
      <c r="R1584" s="17" t="s">
        <v>1310</v>
      </c>
      <c r="S1584" s="17" t="s">
        <v>49</v>
      </c>
      <c r="T1584" s="17" t="s">
        <v>609</v>
      </c>
      <c r="U1584" s="17" t="s">
        <v>137</v>
      </c>
      <c r="V1584" s="17" t="s">
        <v>2916</v>
      </c>
      <c r="W1584" s="17"/>
      <c r="X1584" s="17"/>
      <c r="Y1584" s="17" t="s">
        <v>4269</v>
      </c>
      <c r="Z1584" s="17" t="s">
        <v>75</v>
      </c>
      <c r="AA1584" s="17" t="s">
        <v>142</v>
      </c>
      <c r="AB1584" s="17" t="s">
        <v>3962</v>
      </c>
      <c r="AC1584" s="17" t="s">
        <v>56</v>
      </c>
      <c r="AD1584" s="17" t="s">
        <v>66</v>
      </c>
      <c r="AE1584" s="17"/>
      <c r="AF1584" s="17"/>
      <c r="AG1584" s="17" t="s">
        <v>57</v>
      </c>
      <c r="AH1584" s="17" t="s">
        <v>196</v>
      </c>
      <c r="AI1584" s="17" t="s">
        <v>3345</v>
      </c>
      <c r="AJ1584" s="17" t="s">
        <v>225</v>
      </c>
      <c r="AK1584" s="17" t="s">
        <v>3438</v>
      </c>
      <c r="AL1584" s="17" t="s">
        <v>810</v>
      </c>
      <c r="AM1584" s="17" t="s">
        <v>79</v>
      </c>
      <c r="AN1584" s="17" t="s">
        <v>4642</v>
      </c>
      <c r="AO1584" s="17" t="s">
        <v>64</v>
      </c>
      <c r="AP1584" s="17" t="s">
        <v>64</v>
      </c>
      <c r="AQ1584" s="17"/>
      <c r="AR1584" s="17"/>
      <c r="AS1584" s="17"/>
    </row>
    <row r="1585" spans="1:45" ht="15" customHeight="1" x14ac:dyDescent="0.15">
      <c r="A1585" s="13">
        <v>1584</v>
      </c>
      <c r="B1585" s="69" t="s">
        <v>4353</v>
      </c>
      <c r="C1585" s="67" t="s">
        <v>1277</v>
      </c>
      <c r="D1585" s="67" t="s">
        <v>36</v>
      </c>
      <c r="E1585" s="67" t="s">
        <v>56</v>
      </c>
      <c r="F1585" s="67" t="s">
        <v>36</v>
      </c>
      <c r="G1585" s="67" t="s">
        <v>43</v>
      </c>
      <c r="H1585" s="67" t="s">
        <v>88</v>
      </c>
      <c r="I1585" s="67" t="s">
        <v>120</v>
      </c>
      <c r="J1585" s="67" t="s">
        <v>120</v>
      </c>
      <c r="K1585" s="67" t="s">
        <v>120</v>
      </c>
      <c r="L1585" s="67" t="s">
        <v>136</v>
      </c>
      <c r="M1585" s="67" t="s">
        <v>43</v>
      </c>
      <c r="N1585" s="67" t="s">
        <v>42</v>
      </c>
      <c r="O1585" s="67"/>
      <c r="P1585" s="17" t="s">
        <v>563</v>
      </c>
      <c r="Q1585" s="17" t="s">
        <v>1215</v>
      </c>
      <c r="R1585" s="17" t="s">
        <v>1216</v>
      </c>
      <c r="S1585" s="17" t="s">
        <v>4354</v>
      </c>
      <c r="T1585" s="17" t="s">
        <v>2149</v>
      </c>
      <c r="U1585" s="17" t="s">
        <v>4355</v>
      </c>
      <c r="V1585" s="17" t="s">
        <v>4355</v>
      </c>
      <c r="W1585" s="17"/>
      <c r="X1585" s="17"/>
      <c r="Y1585" s="17" t="s">
        <v>4258</v>
      </c>
      <c r="Z1585" s="17" t="s">
        <v>53</v>
      </c>
      <c r="AA1585" s="17" t="s">
        <v>142</v>
      </c>
      <c r="AB1585" s="17" t="s">
        <v>126</v>
      </c>
      <c r="AC1585" s="17" t="s">
        <v>66</v>
      </c>
      <c r="AD1585" s="17" t="s">
        <v>56</v>
      </c>
      <c r="AE1585" s="17" t="s">
        <v>4023</v>
      </c>
      <c r="AF1585" s="17"/>
      <c r="AG1585" s="17" t="s">
        <v>736</v>
      </c>
      <c r="AH1585" s="17" t="s">
        <v>279</v>
      </c>
      <c r="AI1585" s="17" t="s">
        <v>3103</v>
      </c>
      <c r="AJ1585" s="17" t="s">
        <v>4356</v>
      </c>
      <c r="AK1585" s="17" t="s">
        <v>363</v>
      </c>
      <c r="AL1585" s="17" t="s">
        <v>646</v>
      </c>
      <c r="AM1585" s="17" t="s">
        <v>363</v>
      </c>
      <c r="AN1585" s="17" t="s">
        <v>880</v>
      </c>
      <c r="AO1585" s="17" t="s">
        <v>1047</v>
      </c>
      <c r="AP1585" s="17" t="s">
        <v>3147</v>
      </c>
      <c r="AQ1585" s="17"/>
      <c r="AR1585" s="17"/>
      <c r="AS1585" s="17"/>
    </row>
    <row r="1586" spans="1:45" ht="15" customHeight="1" x14ac:dyDescent="0.15">
      <c r="A1586" s="13">
        <v>1585</v>
      </c>
      <c r="B1586" s="69" t="s">
        <v>3199</v>
      </c>
      <c r="C1586" s="67" t="s">
        <v>1277</v>
      </c>
      <c r="D1586" s="67" t="s">
        <v>56</v>
      </c>
      <c r="E1586" s="67" t="s">
        <v>56</v>
      </c>
      <c r="F1586" s="67" t="s">
        <v>56</v>
      </c>
      <c r="G1586" s="67" t="s">
        <v>200</v>
      </c>
      <c r="H1586" s="67" t="s">
        <v>39</v>
      </c>
      <c r="I1586" s="67" t="s">
        <v>44</v>
      </c>
      <c r="J1586" s="67" t="s">
        <v>40</v>
      </c>
      <c r="K1586" s="67" t="s">
        <v>136</v>
      </c>
      <c r="L1586" s="67" t="s">
        <v>43</v>
      </c>
      <c r="M1586" s="67" t="s">
        <v>43</v>
      </c>
      <c r="N1586" s="67" t="s">
        <v>68</v>
      </c>
      <c r="O1586" s="67" t="s">
        <v>45</v>
      </c>
      <c r="P1586" s="17" t="s">
        <v>1161</v>
      </c>
      <c r="Q1586" s="17" t="s">
        <v>230</v>
      </c>
      <c r="R1586" s="17" t="s">
        <v>174</v>
      </c>
      <c r="S1586" s="17" t="s">
        <v>233</v>
      </c>
      <c r="T1586" s="17" t="s">
        <v>1090</v>
      </c>
      <c r="U1586" s="17" t="s">
        <v>175</v>
      </c>
      <c r="V1586" s="17" t="s">
        <v>79</v>
      </c>
      <c r="W1586" s="17"/>
      <c r="X1586" s="17"/>
      <c r="Y1586" s="17" t="s">
        <v>4242</v>
      </c>
      <c r="Z1586" s="17" t="s">
        <v>96</v>
      </c>
      <c r="AA1586" s="17" t="s">
        <v>76</v>
      </c>
      <c r="AB1586" s="17" t="s">
        <v>55</v>
      </c>
      <c r="AC1586" s="17" t="s">
        <v>56</v>
      </c>
      <c r="AD1586" s="17" t="s">
        <v>56</v>
      </c>
      <c r="AE1586" s="17" t="s">
        <v>4115</v>
      </c>
      <c r="AF1586" s="17"/>
      <c r="AG1586" s="17" t="s">
        <v>333</v>
      </c>
      <c r="AH1586" s="17" t="s">
        <v>330</v>
      </c>
      <c r="AI1586" s="17" t="s">
        <v>625</v>
      </c>
      <c r="AJ1586" s="17" t="s">
        <v>1044</v>
      </c>
      <c r="AK1586" s="17" t="s">
        <v>3119</v>
      </c>
      <c r="AL1586" s="17" t="s">
        <v>176</v>
      </c>
      <c r="AM1586" s="17" t="s">
        <v>115</v>
      </c>
      <c r="AN1586" s="17" t="s">
        <v>171</v>
      </c>
      <c r="AO1586" s="17" t="s">
        <v>1166</v>
      </c>
      <c r="AP1586" s="17" t="s">
        <v>959</v>
      </c>
      <c r="AQ1586" s="17"/>
      <c r="AR1586" s="17"/>
      <c r="AS1586" s="17"/>
    </row>
    <row r="1587" spans="1:45" ht="15" customHeight="1" x14ac:dyDescent="0.15">
      <c r="A1587" s="13">
        <v>1586</v>
      </c>
      <c r="B1587" s="69" t="s">
        <v>1355</v>
      </c>
      <c r="C1587" s="67" t="s">
        <v>1277</v>
      </c>
      <c r="D1587" s="67" t="s">
        <v>56</v>
      </c>
      <c r="E1587" s="67" t="s">
        <v>56</v>
      </c>
      <c r="F1587" s="67" t="s">
        <v>36</v>
      </c>
      <c r="G1587" s="67" t="s">
        <v>67</v>
      </c>
      <c r="H1587" s="67" t="s">
        <v>41</v>
      </c>
      <c r="I1587" s="67" t="s">
        <v>40</v>
      </c>
      <c r="J1587" s="67" t="s">
        <v>136</v>
      </c>
      <c r="K1587" s="67" t="s">
        <v>200</v>
      </c>
      <c r="L1587" s="67" t="s">
        <v>136</v>
      </c>
      <c r="M1587" s="67" t="s">
        <v>68</v>
      </c>
      <c r="N1587" s="67" t="s">
        <v>44</v>
      </c>
      <c r="O1587" s="67" t="s">
        <v>45</v>
      </c>
      <c r="P1587" s="17" t="s">
        <v>214</v>
      </c>
      <c r="Q1587" s="17" t="s">
        <v>218</v>
      </c>
      <c r="R1587" s="17" t="s">
        <v>219</v>
      </c>
      <c r="S1587" s="17" t="s">
        <v>3022</v>
      </c>
      <c r="T1587" s="17" t="s">
        <v>250</v>
      </c>
      <c r="U1587" s="17" t="s">
        <v>79</v>
      </c>
      <c r="V1587" s="17" t="s">
        <v>4750</v>
      </c>
      <c r="W1587" s="17"/>
      <c r="X1587" s="17"/>
      <c r="Y1587" s="17" t="s">
        <v>4252</v>
      </c>
      <c r="Z1587" s="17" t="s">
        <v>53</v>
      </c>
      <c r="AA1587" s="17" t="s">
        <v>76</v>
      </c>
      <c r="AB1587" s="17" t="s">
        <v>55</v>
      </c>
      <c r="AC1587" s="17" t="s">
        <v>56</v>
      </c>
      <c r="AD1587" s="17" t="s">
        <v>36</v>
      </c>
      <c r="AE1587" s="17"/>
      <c r="AF1587" s="17"/>
      <c r="AG1587" s="17" t="s">
        <v>77</v>
      </c>
      <c r="AH1587" s="17" t="s">
        <v>1356</v>
      </c>
      <c r="AI1587" s="17" t="s">
        <v>478</v>
      </c>
      <c r="AJ1587" s="17" t="s">
        <v>4750</v>
      </c>
      <c r="AK1587" s="17" t="s">
        <v>115</v>
      </c>
      <c r="AL1587" s="17" t="s">
        <v>80</v>
      </c>
      <c r="AM1587" s="17" t="s">
        <v>330</v>
      </c>
      <c r="AN1587" s="17" t="s">
        <v>731</v>
      </c>
      <c r="AO1587" s="17" t="s">
        <v>85</v>
      </c>
      <c r="AP1587" s="17" t="s">
        <v>161</v>
      </c>
      <c r="AQ1587" s="17"/>
      <c r="AR1587" s="17"/>
      <c r="AS1587" s="17"/>
    </row>
    <row r="1588" spans="1:45" ht="15" customHeight="1" x14ac:dyDescent="0.15">
      <c r="A1588" s="13">
        <v>1587</v>
      </c>
      <c r="B1588" s="69" t="s">
        <v>3128</v>
      </c>
      <c r="C1588" s="67" t="s">
        <v>1277</v>
      </c>
      <c r="D1588" s="67" t="s">
        <v>56</v>
      </c>
      <c r="E1588" s="67" t="s">
        <v>36</v>
      </c>
      <c r="F1588" s="67" t="s">
        <v>56</v>
      </c>
      <c r="G1588" s="67" t="s">
        <v>37</v>
      </c>
      <c r="H1588" s="67" t="s">
        <v>136</v>
      </c>
      <c r="I1588" s="67" t="s">
        <v>44</v>
      </c>
      <c r="J1588" s="67" t="s">
        <v>87</v>
      </c>
      <c r="K1588" s="67" t="s">
        <v>44</v>
      </c>
      <c r="L1588" s="67" t="s">
        <v>43</v>
      </c>
      <c r="M1588" s="67" t="s">
        <v>41</v>
      </c>
      <c r="N1588" s="67" t="s">
        <v>136</v>
      </c>
      <c r="O1588" s="67"/>
      <c r="P1588" s="17" t="s">
        <v>653</v>
      </c>
      <c r="Q1588" s="17" t="s">
        <v>49</v>
      </c>
      <c r="R1588" s="17" t="s">
        <v>284</v>
      </c>
      <c r="S1588" s="17" t="s">
        <v>57</v>
      </c>
      <c r="T1588" s="17" t="s">
        <v>4750</v>
      </c>
      <c r="U1588" s="17" t="s">
        <v>4641</v>
      </c>
      <c r="V1588" s="17" t="s">
        <v>290</v>
      </c>
      <c r="W1588" s="17"/>
      <c r="X1588" s="17"/>
      <c r="Y1588" s="17" t="s">
        <v>4256</v>
      </c>
      <c r="Z1588" s="17" t="s">
        <v>53</v>
      </c>
      <c r="AA1588" s="17" t="s">
        <v>54</v>
      </c>
      <c r="AB1588" s="17" t="s">
        <v>126</v>
      </c>
      <c r="AC1588" s="17" t="s">
        <v>56</v>
      </c>
      <c r="AD1588" s="17" t="s">
        <v>56</v>
      </c>
      <c r="AE1588" s="17" t="s">
        <v>4116</v>
      </c>
      <c r="AF1588" s="17"/>
      <c r="AG1588" s="17" t="s">
        <v>144</v>
      </c>
      <c r="AH1588" s="17" t="s">
        <v>189</v>
      </c>
      <c r="AI1588" s="17" t="s">
        <v>330</v>
      </c>
      <c r="AJ1588" s="17" t="s">
        <v>1237</v>
      </c>
      <c r="AK1588" s="17" t="s">
        <v>287</v>
      </c>
      <c r="AL1588" s="17" t="s">
        <v>288</v>
      </c>
      <c r="AM1588" s="17" t="s">
        <v>293</v>
      </c>
      <c r="AN1588" s="17" t="s">
        <v>3129</v>
      </c>
      <c r="AO1588" s="17" t="s">
        <v>64</v>
      </c>
      <c r="AP1588" s="17" t="s">
        <v>295</v>
      </c>
      <c r="AQ1588" s="17"/>
      <c r="AR1588" s="17"/>
      <c r="AS1588" s="17"/>
    </row>
    <row r="1589" spans="1:45" ht="15" customHeight="1" x14ac:dyDescent="0.15">
      <c r="A1589" s="13">
        <v>1588</v>
      </c>
      <c r="B1589" s="69" t="s">
        <v>1357</v>
      </c>
      <c r="C1589" s="67" t="s">
        <v>1277</v>
      </c>
      <c r="D1589" s="67" t="s">
        <v>56</v>
      </c>
      <c r="E1589" s="67" t="s">
        <v>56</v>
      </c>
      <c r="F1589" s="67" t="s">
        <v>66</v>
      </c>
      <c r="G1589" s="67" t="s">
        <v>40</v>
      </c>
      <c r="H1589" s="67" t="s">
        <v>37</v>
      </c>
      <c r="I1589" s="67" t="s">
        <v>120</v>
      </c>
      <c r="J1589" s="67" t="s">
        <v>41</v>
      </c>
      <c r="K1589" s="67" t="s">
        <v>67</v>
      </c>
      <c r="L1589" s="67" t="s">
        <v>43</v>
      </c>
      <c r="M1589" s="67" t="s">
        <v>43</v>
      </c>
      <c r="N1589" s="67" t="s">
        <v>87</v>
      </c>
      <c r="O1589" s="67" t="s">
        <v>45</v>
      </c>
      <c r="P1589" s="17" t="s">
        <v>2916</v>
      </c>
      <c r="Q1589" s="17" t="s">
        <v>79</v>
      </c>
      <c r="R1589" s="17" t="s">
        <v>916</v>
      </c>
      <c r="S1589" s="17" t="s">
        <v>115</v>
      </c>
      <c r="T1589" s="17" t="s">
        <v>381</v>
      </c>
      <c r="U1589" s="17" t="s">
        <v>972</v>
      </c>
      <c r="V1589" s="17" t="s">
        <v>558</v>
      </c>
      <c r="W1589" s="17"/>
      <c r="X1589" s="17"/>
      <c r="Y1589" s="17" t="s">
        <v>4272</v>
      </c>
      <c r="Z1589" s="17" t="s">
        <v>96</v>
      </c>
      <c r="AA1589" s="17" t="s">
        <v>76</v>
      </c>
      <c r="AB1589" s="17" t="s">
        <v>126</v>
      </c>
      <c r="AC1589" s="17" t="s">
        <v>56</v>
      </c>
      <c r="AD1589" s="17" t="s">
        <v>56</v>
      </c>
      <c r="AE1589" s="17"/>
      <c r="AF1589" s="17"/>
      <c r="AG1589" s="17" t="s">
        <v>131</v>
      </c>
      <c r="AH1589" s="17" t="s">
        <v>95</v>
      </c>
      <c r="AI1589" s="17" t="s">
        <v>57</v>
      </c>
      <c r="AJ1589" s="17" t="s">
        <v>4390</v>
      </c>
      <c r="AK1589" s="17" t="s">
        <v>500</v>
      </c>
      <c r="AL1589" s="17" t="s">
        <v>988</v>
      </c>
      <c r="AM1589" s="17" t="s">
        <v>478</v>
      </c>
      <c r="AN1589" s="17" t="s">
        <v>557</v>
      </c>
      <c r="AO1589" s="17" t="s">
        <v>161</v>
      </c>
      <c r="AP1589" s="17" t="s">
        <v>975</v>
      </c>
      <c r="AQ1589" s="17"/>
      <c r="AR1589" s="17"/>
      <c r="AS1589" s="17"/>
    </row>
    <row r="1590" spans="1:45" ht="15" customHeight="1" x14ac:dyDescent="0.15">
      <c r="A1590" s="13">
        <v>1589</v>
      </c>
      <c r="B1590" s="69" t="s">
        <v>2973</v>
      </c>
      <c r="C1590" s="67" t="s">
        <v>1277</v>
      </c>
      <c r="D1590" s="67" t="s">
        <v>36</v>
      </c>
      <c r="E1590" s="67" t="s">
        <v>56</v>
      </c>
      <c r="F1590" s="67" t="s">
        <v>36</v>
      </c>
      <c r="G1590" s="67" t="s">
        <v>37</v>
      </c>
      <c r="H1590" s="67" t="s">
        <v>43</v>
      </c>
      <c r="I1590" s="67" t="s">
        <v>37</v>
      </c>
      <c r="J1590" s="67" t="s">
        <v>44</v>
      </c>
      <c r="K1590" s="67" t="s">
        <v>42</v>
      </c>
      <c r="L1590" s="67" t="s">
        <v>40</v>
      </c>
      <c r="M1590" s="67" t="s">
        <v>44</v>
      </c>
      <c r="N1590" s="67" t="s">
        <v>44</v>
      </c>
      <c r="O1590" s="67"/>
      <c r="P1590" s="17" t="s">
        <v>420</v>
      </c>
      <c r="Q1590" s="17" t="s">
        <v>137</v>
      </c>
      <c r="R1590" s="17" t="s">
        <v>607</v>
      </c>
      <c r="S1590" s="17" t="s">
        <v>3438</v>
      </c>
      <c r="T1590" s="17" t="s">
        <v>422</v>
      </c>
      <c r="U1590" s="17" t="s">
        <v>3153</v>
      </c>
      <c r="V1590" s="17" t="s">
        <v>284</v>
      </c>
      <c r="W1590" s="17"/>
      <c r="X1590" s="17"/>
      <c r="Y1590" s="17" t="s">
        <v>4348</v>
      </c>
      <c r="Z1590" s="17" t="s">
        <v>75</v>
      </c>
      <c r="AA1590" s="17" t="s">
        <v>54</v>
      </c>
      <c r="AB1590" s="17" t="s">
        <v>3962</v>
      </c>
      <c r="AC1590" s="17" t="s">
        <v>56</v>
      </c>
      <c r="AD1590" s="17" t="s">
        <v>66</v>
      </c>
      <c r="AE1590" s="17"/>
      <c r="AF1590" s="17"/>
      <c r="AG1590" s="17" t="s">
        <v>57</v>
      </c>
      <c r="AH1590" s="17" t="s">
        <v>4520</v>
      </c>
      <c r="AI1590" s="17" t="s">
        <v>424</v>
      </c>
      <c r="AJ1590" s="17" t="s">
        <v>256</v>
      </c>
      <c r="AK1590" s="17" t="s">
        <v>49</v>
      </c>
      <c r="AL1590" s="17" t="s">
        <v>609</v>
      </c>
      <c r="AM1590" s="17" t="s">
        <v>4641</v>
      </c>
      <c r="AN1590" s="17" t="s">
        <v>172</v>
      </c>
      <c r="AO1590" s="17" t="s">
        <v>64</v>
      </c>
      <c r="AP1590" s="17" t="s">
        <v>64</v>
      </c>
      <c r="AQ1590" s="17"/>
      <c r="AR1590" s="17"/>
      <c r="AS1590" s="17"/>
    </row>
    <row r="1591" spans="1:45" ht="15" customHeight="1" x14ac:dyDescent="0.15">
      <c r="A1591" s="13">
        <v>1590</v>
      </c>
      <c r="B1591" s="69" t="s">
        <v>1358</v>
      </c>
      <c r="C1591" s="67" t="s">
        <v>1277</v>
      </c>
      <c r="D1591" s="67" t="s">
        <v>36</v>
      </c>
      <c r="E1591" s="67" t="s">
        <v>56</v>
      </c>
      <c r="F1591" s="67" t="s">
        <v>66</v>
      </c>
      <c r="G1591" s="67" t="s">
        <v>40</v>
      </c>
      <c r="H1591" s="67" t="s">
        <v>37</v>
      </c>
      <c r="I1591" s="67" t="s">
        <v>120</v>
      </c>
      <c r="J1591" s="67" t="s">
        <v>38</v>
      </c>
      <c r="K1591" s="67" t="s">
        <v>67</v>
      </c>
      <c r="L1591" s="67" t="s">
        <v>43</v>
      </c>
      <c r="M1591" s="67" t="s">
        <v>41</v>
      </c>
      <c r="N1591" s="67" t="s">
        <v>87</v>
      </c>
      <c r="O1591" s="67" t="s">
        <v>45</v>
      </c>
      <c r="P1591" s="17" t="s">
        <v>2916</v>
      </c>
      <c r="Q1591" s="17" t="s">
        <v>79</v>
      </c>
      <c r="R1591" s="17" t="s">
        <v>3761</v>
      </c>
      <c r="S1591" s="17" t="s">
        <v>115</v>
      </c>
      <c r="T1591" s="17" t="s">
        <v>381</v>
      </c>
      <c r="U1591" s="17" t="s">
        <v>916</v>
      </c>
      <c r="V1591" s="17" t="s">
        <v>917</v>
      </c>
      <c r="W1591" s="17"/>
      <c r="X1591" s="17"/>
      <c r="Y1591" s="17" t="s">
        <v>4270</v>
      </c>
      <c r="Z1591" s="17" t="s">
        <v>53</v>
      </c>
      <c r="AA1591" s="17" t="s">
        <v>54</v>
      </c>
      <c r="AB1591" s="17" t="s">
        <v>126</v>
      </c>
      <c r="AC1591" s="17" t="s">
        <v>56</v>
      </c>
      <c r="AD1591" s="17" t="s">
        <v>36</v>
      </c>
      <c r="AE1591" s="17" t="s">
        <v>4117</v>
      </c>
      <c r="AF1591" s="17"/>
      <c r="AG1591" s="17" t="s">
        <v>131</v>
      </c>
      <c r="AH1591" s="17" t="s">
        <v>95</v>
      </c>
      <c r="AI1591" s="17" t="s">
        <v>57</v>
      </c>
      <c r="AJ1591" s="17" t="s">
        <v>4390</v>
      </c>
      <c r="AK1591" s="17" t="s">
        <v>972</v>
      </c>
      <c r="AL1591" s="17" t="s">
        <v>558</v>
      </c>
      <c r="AM1591" s="17" t="s">
        <v>1359</v>
      </c>
      <c r="AN1591" s="17" t="s">
        <v>1360</v>
      </c>
      <c r="AO1591" s="17" t="s">
        <v>161</v>
      </c>
      <c r="AP1591" s="17" t="s">
        <v>975</v>
      </c>
      <c r="AQ1591" s="17"/>
      <c r="AR1591" s="17"/>
      <c r="AS1591" s="17"/>
    </row>
    <row r="1592" spans="1:45" ht="15" customHeight="1" x14ac:dyDescent="0.15">
      <c r="A1592" s="13">
        <v>1591</v>
      </c>
      <c r="B1592" s="69" t="s">
        <v>2099</v>
      </c>
      <c r="C1592" s="67" t="s">
        <v>1277</v>
      </c>
      <c r="D1592" s="67" t="s">
        <v>56</v>
      </c>
      <c r="E1592" s="67" t="s">
        <v>56</v>
      </c>
      <c r="F1592" s="67" t="s">
        <v>56</v>
      </c>
      <c r="G1592" s="67" t="s">
        <v>67</v>
      </c>
      <c r="H1592" s="67" t="s">
        <v>44</v>
      </c>
      <c r="I1592" s="67" t="s">
        <v>44</v>
      </c>
      <c r="J1592" s="67" t="s">
        <v>43</v>
      </c>
      <c r="K1592" s="67" t="s">
        <v>44</v>
      </c>
      <c r="L1592" s="67" t="s">
        <v>42</v>
      </c>
      <c r="M1592" s="67" t="s">
        <v>43</v>
      </c>
      <c r="N1592" s="67" t="s">
        <v>43</v>
      </c>
      <c r="O1592" s="67"/>
      <c r="P1592" s="17" t="s">
        <v>1918</v>
      </c>
      <c r="Q1592" s="17" t="s">
        <v>1919</v>
      </c>
      <c r="R1592" s="17" t="s">
        <v>1920</v>
      </c>
      <c r="S1592" s="17" t="s">
        <v>3022</v>
      </c>
      <c r="T1592" s="17" t="s">
        <v>4387</v>
      </c>
      <c r="U1592" s="17" t="s">
        <v>4387</v>
      </c>
      <c r="V1592" s="17" t="s">
        <v>1921</v>
      </c>
      <c r="W1592" s="17"/>
      <c r="X1592" s="17"/>
      <c r="Y1592" s="17" t="s">
        <v>4259</v>
      </c>
      <c r="Z1592" s="17" t="s">
        <v>96</v>
      </c>
      <c r="AA1592" s="17" t="s">
        <v>54</v>
      </c>
      <c r="AB1592" s="17" t="s">
        <v>55</v>
      </c>
      <c r="AC1592" s="17" t="s">
        <v>56</v>
      </c>
      <c r="AD1592" s="17" t="s">
        <v>56</v>
      </c>
      <c r="AE1592" s="17" t="s">
        <v>4118</v>
      </c>
      <c r="AF1592" s="17"/>
      <c r="AG1592" s="17" t="s">
        <v>77</v>
      </c>
      <c r="AH1592" s="17" t="s">
        <v>2100</v>
      </c>
      <c r="AI1592" s="17" t="s">
        <v>287</v>
      </c>
      <c r="AJ1592" s="17" t="s">
        <v>266</v>
      </c>
      <c r="AK1592" s="17" t="s">
        <v>287</v>
      </c>
      <c r="AL1592" s="17" t="s">
        <v>3892</v>
      </c>
      <c r="AM1592" s="17" t="s">
        <v>168</v>
      </c>
      <c r="AN1592" s="17" t="s">
        <v>2101</v>
      </c>
      <c r="AO1592" s="17" t="s">
        <v>85</v>
      </c>
      <c r="AP1592" s="17" t="s">
        <v>295</v>
      </c>
      <c r="AQ1592" s="17"/>
      <c r="AR1592" s="17"/>
      <c r="AS1592" s="17"/>
    </row>
    <row r="1593" spans="1:45" ht="15" customHeight="1" x14ac:dyDescent="0.15">
      <c r="A1593" s="13">
        <v>1592</v>
      </c>
      <c r="B1593" s="69" t="s">
        <v>1361</v>
      </c>
      <c r="C1593" s="67" t="s">
        <v>1277</v>
      </c>
      <c r="D1593" s="67" t="s">
        <v>56</v>
      </c>
      <c r="E1593" s="67" t="s">
        <v>56</v>
      </c>
      <c r="F1593" s="67" t="s">
        <v>56</v>
      </c>
      <c r="G1593" s="67" t="s">
        <v>67</v>
      </c>
      <c r="H1593" s="67" t="s">
        <v>37</v>
      </c>
      <c r="I1593" s="67" t="s">
        <v>40</v>
      </c>
      <c r="J1593" s="67" t="s">
        <v>37</v>
      </c>
      <c r="K1593" s="67" t="s">
        <v>44</v>
      </c>
      <c r="L1593" s="67" t="s">
        <v>43</v>
      </c>
      <c r="M1593" s="67" t="s">
        <v>136</v>
      </c>
      <c r="N1593" s="67" t="s">
        <v>42</v>
      </c>
      <c r="O1593" s="67" t="s">
        <v>45</v>
      </c>
      <c r="P1593" s="17" t="s">
        <v>1362</v>
      </c>
      <c r="Q1593" s="17" t="s">
        <v>3022</v>
      </c>
      <c r="R1593" s="17" t="s">
        <v>248</v>
      </c>
      <c r="S1593" s="17" t="s">
        <v>77</v>
      </c>
      <c r="T1593" s="17" t="s">
        <v>1363</v>
      </c>
      <c r="U1593" s="17" t="s">
        <v>253</v>
      </c>
      <c r="V1593" s="17" t="s">
        <v>1364</v>
      </c>
      <c r="W1593" s="17"/>
      <c r="X1593" s="17"/>
      <c r="Y1593" s="17" t="s">
        <v>4242</v>
      </c>
      <c r="Z1593" s="17" t="s">
        <v>75</v>
      </c>
      <c r="AA1593" s="17" t="s">
        <v>76</v>
      </c>
      <c r="AB1593" s="17" t="s">
        <v>55</v>
      </c>
      <c r="AC1593" s="17" t="s">
        <v>56</v>
      </c>
      <c r="AD1593" s="17" t="s">
        <v>36</v>
      </c>
      <c r="AE1593" s="17" t="s">
        <v>4010</v>
      </c>
      <c r="AF1593" s="17"/>
      <c r="AG1593" s="17" t="s">
        <v>95</v>
      </c>
      <c r="AH1593" s="17" t="s">
        <v>189</v>
      </c>
      <c r="AI1593" s="17" t="s">
        <v>384</v>
      </c>
      <c r="AJ1593" s="17" t="s">
        <v>1287</v>
      </c>
      <c r="AK1593" s="17" t="s">
        <v>79</v>
      </c>
      <c r="AL1593" s="17" t="s">
        <v>479</v>
      </c>
      <c r="AM1593" s="17" t="s">
        <v>4165</v>
      </c>
      <c r="AN1593" s="17" t="s">
        <v>1365</v>
      </c>
      <c r="AO1593" s="17" t="s">
        <v>85</v>
      </c>
      <c r="AP1593" s="17" t="s">
        <v>161</v>
      </c>
      <c r="AQ1593" s="17"/>
      <c r="AR1593" s="17"/>
      <c r="AS1593" s="17"/>
    </row>
    <row r="1594" spans="1:45" ht="15" customHeight="1" x14ac:dyDescent="0.15">
      <c r="A1594" s="13">
        <v>1593</v>
      </c>
      <c r="B1594" s="69" t="s">
        <v>1366</v>
      </c>
      <c r="C1594" s="67" t="s">
        <v>1277</v>
      </c>
      <c r="D1594" s="67" t="s">
        <v>56</v>
      </c>
      <c r="E1594" s="67" t="s">
        <v>56</v>
      </c>
      <c r="F1594" s="67" t="s">
        <v>56</v>
      </c>
      <c r="G1594" s="67" t="s">
        <v>37</v>
      </c>
      <c r="H1594" s="67" t="s">
        <v>41</v>
      </c>
      <c r="I1594" s="67" t="s">
        <v>40</v>
      </c>
      <c r="J1594" s="67" t="s">
        <v>67</v>
      </c>
      <c r="K1594" s="67" t="s">
        <v>42</v>
      </c>
      <c r="L1594" s="67" t="s">
        <v>136</v>
      </c>
      <c r="M1594" s="67" t="s">
        <v>136</v>
      </c>
      <c r="N1594" s="67" t="s">
        <v>44</v>
      </c>
      <c r="O1594" s="67" t="s">
        <v>45</v>
      </c>
      <c r="P1594" s="17" t="s">
        <v>477</v>
      </c>
      <c r="Q1594" s="17" t="s">
        <v>137</v>
      </c>
      <c r="R1594" s="17" t="s">
        <v>248</v>
      </c>
      <c r="S1594" s="17" t="s">
        <v>3438</v>
      </c>
      <c r="T1594" s="17" t="s">
        <v>250</v>
      </c>
      <c r="U1594" s="17" t="s">
        <v>253</v>
      </c>
      <c r="V1594" s="17" t="s">
        <v>3022</v>
      </c>
      <c r="W1594" s="17"/>
      <c r="X1594" s="17"/>
      <c r="Y1594" s="17" t="s">
        <v>4307</v>
      </c>
      <c r="Z1594" s="17" t="s">
        <v>75</v>
      </c>
      <c r="AA1594" s="17" t="s">
        <v>76</v>
      </c>
      <c r="AB1594" s="17" t="s">
        <v>55</v>
      </c>
      <c r="AC1594" s="17" t="s">
        <v>56</v>
      </c>
      <c r="AD1594" s="17" t="s">
        <v>56</v>
      </c>
      <c r="AE1594" s="17"/>
      <c r="AF1594" s="17"/>
      <c r="AG1594" s="17" t="s">
        <v>57</v>
      </c>
      <c r="AH1594" s="17" t="s">
        <v>4520</v>
      </c>
      <c r="AI1594" s="17" t="s">
        <v>478</v>
      </c>
      <c r="AJ1594" s="17" t="s">
        <v>4750</v>
      </c>
      <c r="AK1594" s="17" t="s">
        <v>79</v>
      </c>
      <c r="AL1594" s="17" t="s">
        <v>479</v>
      </c>
      <c r="AM1594" s="17" t="s">
        <v>77</v>
      </c>
      <c r="AN1594" s="17" t="s">
        <v>480</v>
      </c>
      <c r="AO1594" s="17" t="s">
        <v>64</v>
      </c>
      <c r="AP1594" s="17" t="s">
        <v>161</v>
      </c>
      <c r="AQ1594" s="17"/>
      <c r="AR1594" s="17"/>
      <c r="AS1594" s="17"/>
    </row>
    <row r="1595" spans="1:45" ht="15" customHeight="1" x14ac:dyDescent="0.15">
      <c r="A1595" s="13">
        <v>1594</v>
      </c>
      <c r="B1595" s="69" t="s">
        <v>3412</v>
      </c>
      <c r="C1595" s="67" t="s">
        <v>1277</v>
      </c>
      <c r="D1595" s="67" t="s">
        <v>56</v>
      </c>
      <c r="E1595" s="67" t="s">
        <v>56</v>
      </c>
      <c r="F1595" s="67" t="s">
        <v>56</v>
      </c>
      <c r="G1595" s="67" t="s">
        <v>41</v>
      </c>
      <c r="H1595" s="67" t="s">
        <v>43</v>
      </c>
      <c r="I1595" s="67" t="s">
        <v>41</v>
      </c>
      <c r="J1595" s="67" t="s">
        <v>136</v>
      </c>
      <c r="K1595" s="67" t="s">
        <v>120</v>
      </c>
      <c r="L1595" s="67" t="s">
        <v>43</v>
      </c>
      <c r="M1595" s="67" t="s">
        <v>88</v>
      </c>
      <c r="N1595" s="67" t="s">
        <v>200</v>
      </c>
      <c r="O1595" s="67"/>
      <c r="P1595" s="17" t="s">
        <v>4639</v>
      </c>
      <c r="Q1595" s="17" t="s">
        <v>202</v>
      </c>
      <c r="R1595" s="17" t="s">
        <v>196</v>
      </c>
      <c r="S1595" s="17" t="s">
        <v>205</v>
      </c>
      <c r="T1595" s="17" t="s">
        <v>94</v>
      </c>
      <c r="U1595" s="17" t="s">
        <v>429</v>
      </c>
      <c r="V1595" s="17" t="s">
        <v>338</v>
      </c>
      <c r="W1595" s="17"/>
      <c r="X1595" s="17"/>
      <c r="Y1595" s="17" t="s">
        <v>4250</v>
      </c>
      <c r="Z1595" s="17" t="s">
        <v>96</v>
      </c>
      <c r="AA1595" s="17" t="s">
        <v>76</v>
      </c>
      <c r="AB1595" s="17" t="s">
        <v>55</v>
      </c>
      <c r="AC1595" s="17" t="s">
        <v>56</v>
      </c>
      <c r="AD1595" s="17" t="s">
        <v>36</v>
      </c>
      <c r="AE1595" s="17" t="s">
        <v>4023</v>
      </c>
      <c r="AF1595" s="17"/>
      <c r="AG1595" s="17" t="s">
        <v>238</v>
      </c>
      <c r="AH1595" s="17" t="s">
        <v>239</v>
      </c>
      <c r="AI1595" s="17" t="s">
        <v>101</v>
      </c>
      <c r="AJ1595" s="17" t="s">
        <v>102</v>
      </c>
      <c r="AK1595" s="17" t="s">
        <v>835</v>
      </c>
      <c r="AL1595" s="17" t="s">
        <v>836</v>
      </c>
      <c r="AM1595" s="17" t="s">
        <v>1053</v>
      </c>
      <c r="AN1595" s="17" t="s">
        <v>949</v>
      </c>
      <c r="AO1595" s="17" t="s">
        <v>209</v>
      </c>
      <c r="AP1595" s="17" t="s">
        <v>1721</v>
      </c>
      <c r="AQ1595" s="17"/>
      <c r="AR1595" s="17"/>
      <c r="AS1595" s="17"/>
    </row>
    <row r="1596" spans="1:45" ht="15" customHeight="1" x14ac:dyDescent="0.15">
      <c r="A1596" s="13">
        <v>1595</v>
      </c>
      <c r="B1596" s="69" t="s">
        <v>1367</v>
      </c>
      <c r="C1596" s="67" t="s">
        <v>1277</v>
      </c>
      <c r="D1596" s="67" t="s">
        <v>56</v>
      </c>
      <c r="E1596" s="67" t="s">
        <v>56</v>
      </c>
      <c r="F1596" s="67" t="s">
        <v>36</v>
      </c>
      <c r="G1596" s="67" t="s">
        <v>37</v>
      </c>
      <c r="H1596" s="67" t="s">
        <v>40</v>
      </c>
      <c r="I1596" s="67" t="s">
        <v>40</v>
      </c>
      <c r="J1596" s="67" t="s">
        <v>42</v>
      </c>
      <c r="K1596" s="67" t="s">
        <v>42</v>
      </c>
      <c r="L1596" s="67" t="s">
        <v>39</v>
      </c>
      <c r="M1596" s="67" t="s">
        <v>44</v>
      </c>
      <c r="N1596" s="67" t="s">
        <v>39</v>
      </c>
      <c r="O1596" s="67"/>
      <c r="P1596" s="17" t="s">
        <v>227</v>
      </c>
      <c r="Q1596" s="17" t="s">
        <v>137</v>
      </c>
      <c r="R1596" s="17" t="s">
        <v>216</v>
      </c>
      <c r="S1596" s="17" t="s">
        <v>3438</v>
      </c>
      <c r="T1596" s="17" t="s">
        <v>4647</v>
      </c>
      <c r="U1596" s="17" t="s">
        <v>222</v>
      </c>
      <c r="V1596" s="17" t="s">
        <v>266</v>
      </c>
      <c r="W1596" s="17"/>
      <c r="X1596" s="17"/>
      <c r="Y1596" s="17" t="s">
        <v>4244</v>
      </c>
      <c r="Z1596" s="17" t="s">
        <v>53</v>
      </c>
      <c r="AA1596" s="17" t="s">
        <v>54</v>
      </c>
      <c r="AB1596" s="17" t="s">
        <v>126</v>
      </c>
      <c r="AC1596" s="17" t="s">
        <v>66</v>
      </c>
      <c r="AD1596" s="17" t="s">
        <v>36</v>
      </c>
      <c r="AE1596" s="17"/>
      <c r="AF1596" s="17"/>
      <c r="AG1596" s="17" t="s">
        <v>57</v>
      </c>
      <c r="AH1596" s="17" t="s">
        <v>4520</v>
      </c>
      <c r="AI1596" s="17" t="s">
        <v>4161</v>
      </c>
      <c r="AJ1596" s="17" t="s">
        <v>3760</v>
      </c>
      <c r="AK1596" s="17" t="s">
        <v>79</v>
      </c>
      <c r="AL1596" s="17" t="s">
        <v>82</v>
      </c>
      <c r="AM1596" s="17" t="s">
        <v>270</v>
      </c>
      <c r="AN1596" s="17" t="s">
        <v>984</v>
      </c>
      <c r="AO1596" s="17" t="s">
        <v>64</v>
      </c>
      <c r="AP1596" s="17" t="s">
        <v>161</v>
      </c>
      <c r="AQ1596" s="17"/>
      <c r="AR1596" s="17"/>
      <c r="AS1596" s="17"/>
    </row>
    <row r="1597" spans="1:45" ht="15" customHeight="1" x14ac:dyDescent="0.15">
      <c r="A1597" s="13">
        <v>1596</v>
      </c>
      <c r="B1597" s="69" t="s">
        <v>539</v>
      </c>
      <c r="C1597" s="67" t="s">
        <v>1277</v>
      </c>
      <c r="D1597" s="67" t="s">
        <v>56</v>
      </c>
      <c r="E1597" s="67" t="s">
        <v>36</v>
      </c>
      <c r="F1597" s="67" t="s">
        <v>56</v>
      </c>
      <c r="G1597" s="67" t="s">
        <v>37</v>
      </c>
      <c r="H1597" s="67" t="s">
        <v>40</v>
      </c>
      <c r="I1597" s="67" t="s">
        <v>44</v>
      </c>
      <c r="J1597" s="67" t="s">
        <v>44</v>
      </c>
      <c r="K1597" s="67" t="s">
        <v>42</v>
      </c>
      <c r="L1597" s="67" t="s">
        <v>39</v>
      </c>
      <c r="M1597" s="67" t="s">
        <v>40</v>
      </c>
      <c r="N1597" s="67" t="s">
        <v>40</v>
      </c>
      <c r="O1597" s="67"/>
      <c r="P1597" s="17" t="s">
        <v>540</v>
      </c>
      <c r="Q1597" s="17" t="s">
        <v>137</v>
      </c>
      <c r="R1597" s="17" t="s">
        <v>541</v>
      </c>
      <c r="S1597" s="17" t="s">
        <v>3438</v>
      </c>
      <c r="T1597" s="17" t="s">
        <v>4647</v>
      </c>
      <c r="U1597" s="17" t="s">
        <v>542</v>
      </c>
      <c r="V1597" s="17" t="s">
        <v>164</v>
      </c>
      <c r="W1597" s="17"/>
      <c r="X1597" s="17"/>
      <c r="Y1597" s="17" t="s">
        <v>4273</v>
      </c>
      <c r="Z1597" s="17" t="s">
        <v>96</v>
      </c>
      <c r="AA1597" s="17" t="s">
        <v>54</v>
      </c>
      <c r="AB1597" s="17" t="s">
        <v>3962</v>
      </c>
      <c r="AC1597" s="17" t="s">
        <v>56</v>
      </c>
      <c r="AD1597" s="17" t="s">
        <v>56</v>
      </c>
      <c r="AE1597" s="17"/>
      <c r="AF1597" s="17"/>
      <c r="AG1597" s="17" t="s">
        <v>57</v>
      </c>
      <c r="AH1597" s="17" t="s">
        <v>4520</v>
      </c>
      <c r="AI1597" s="17" t="s">
        <v>4161</v>
      </c>
      <c r="AJ1597" s="17" t="s">
        <v>3760</v>
      </c>
      <c r="AK1597" s="17" t="s">
        <v>446</v>
      </c>
      <c r="AL1597" s="17" t="s">
        <v>256</v>
      </c>
      <c r="AM1597" s="17" t="s">
        <v>166</v>
      </c>
      <c r="AN1597" s="17" t="s">
        <v>4161</v>
      </c>
      <c r="AO1597" s="17" t="s">
        <v>64</v>
      </c>
      <c r="AP1597" s="17" t="s">
        <v>464</v>
      </c>
      <c r="AQ1597" s="17"/>
      <c r="AR1597" s="17"/>
      <c r="AS1597" s="17"/>
    </row>
    <row r="1598" spans="1:45" ht="15" customHeight="1" x14ac:dyDescent="0.15">
      <c r="A1598" s="13">
        <v>1597</v>
      </c>
      <c r="B1598" s="69" t="s">
        <v>1368</v>
      </c>
      <c r="C1598" s="67" t="s">
        <v>1277</v>
      </c>
      <c r="D1598" s="67" t="s">
        <v>36</v>
      </c>
      <c r="E1598" s="67" t="s">
        <v>56</v>
      </c>
      <c r="F1598" s="67" t="s">
        <v>36</v>
      </c>
      <c r="G1598" s="67" t="s">
        <v>40</v>
      </c>
      <c r="H1598" s="67" t="s">
        <v>37</v>
      </c>
      <c r="I1598" s="67" t="s">
        <v>37</v>
      </c>
      <c r="J1598" s="67" t="s">
        <v>68</v>
      </c>
      <c r="K1598" s="67" t="s">
        <v>37</v>
      </c>
      <c r="L1598" s="67" t="s">
        <v>68</v>
      </c>
      <c r="M1598" s="67" t="s">
        <v>44</v>
      </c>
      <c r="N1598" s="67" t="s">
        <v>41</v>
      </c>
      <c r="O1598" s="67"/>
      <c r="P1598" s="17" t="s">
        <v>1369</v>
      </c>
      <c r="Q1598" s="17" t="s">
        <v>2916</v>
      </c>
      <c r="R1598" s="17" t="s">
        <v>1370</v>
      </c>
      <c r="S1598" s="17" t="s">
        <v>79</v>
      </c>
      <c r="T1598" s="17" t="s">
        <v>4165</v>
      </c>
      <c r="U1598" s="17" t="s">
        <v>49</v>
      </c>
      <c r="V1598" s="17" t="s">
        <v>1371</v>
      </c>
      <c r="W1598" s="17"/>
      <c r="X1598" s="17"/>
      <c r="Y1598" s="17" t="s">
        <v>4231</v>
      </c>
      <c r="Z1598" s="17" t="s">
        <v>53</v>
      </c>
      <c r="AA1598" s="17" t="s">
        <v>76</v>
      </c>
      <c r="AB1598" s="17" t="s">
        <v>3962</v>
      </c>
      <c r="AC1598" s="17" t="s">
        <v>56</v>
      </c>
      <c r="AD1598" s="17" t="s">
        <v>56</v>
      </c>
      <c r="AE1598" s="17" t="s">
        <v>4010</v>
      </c>
      <c r="AF1598" s="17"/>
      <c r="AG1598" s="17" t="s">
        <v>115</v>
      </c>
      <c r="AH1598" s="17" t="s">
        <v>381</v>
      </c>
      <c r="AI1598" s="17" t="s">
        <v>307</v>
      </c>
      <c r="AJ1598" s="17" t="s">
        <v>171</v>
      </c>
      <c r="AK1598" s="17" t="s">
        <v>57</v>
      </c>
      <c r="AL1598" s="17" t="s">
        <v>426</v>
      </c>
      <c r="AM1598" s="17" t="s">
        <v>80</v>
      </c>
      <c r="AN1598" s="17" t="s">
        <v>644</v>
      </c>
      <c r="AO1598" s="17" t="s">
        <v>161</v>
      </c>
      <c r="AP1598" s="17" t="s">
        <v>64</v>
      </c>
      <c r="AQ1598" s="17"/>
      <c r="AR1598" s="17"/>
      <c r="AS1598" s="17"/>
    </row>
    <row r="1599" spans="1:45" ht="15" customHeight="1" x14ac:dyDescent="0.15">
      <c r="A1599" s="13">
        <v>1598</v>
      </c>
      <c r="B1599" s="69" t="s">
        <v>1372</v>
      </c>
      <c r="C1599" s="67" t="s">
        <v>1277</v>
      </c>
      <c r="D1599" s="67" t="s">
        <v>36</v>
      </c>
      <c r="E1599" s="67" t="s">
        <v>56</v>
      </c>
      <c r="F1599" s="67" t="s">
        <v>66</v>
      </c>
      <c r="G1599" s="67" t="s">
        <v>40</v>
      </c>
      <c r="H1599" s="67" t="s">
        <v>38</v>
      </c>
      <c r="I1599" s="67" t="s">
        <v>39</v>
      </c>
      <c r="J1599" s="67" t="s">
        <v>40</v>
      </c>
      <c r="K1599" s="67" t="s">
        <v>37</v>
      </c>
      <c r="L1599" s="67" t="s">
        <v>43</v>
      </c>
      <c r="M1599" s="67" t="s">
        <v>43</v>
      </c>
      <c r="N1599" s="67" t="s">
        <v>44</v>
      </c>
      <c r="O1599" s="67"/>
      <c r="P1599" s="17" t="s">
        <v>724</v>
      </c>
      <c r="Q1599" s="17" t="s">
        <v>934</v>
      </c>
      <c r="R1599" s="17" t="s">
        <v>3344</v>
      </c>
      <c r="S1599" s="17" t="s">
        <v>72</v>
      </c>
      <c r="T1599" s="17" t="s">
        <v>181</v>
      </c>
      <c r="U1599" s="17" t="s">
        <v>51</v>
      </c>
      <c r="V1599" s="17" t="s">
        <v>1373</v>
      </c>
      <c r="W1599" s="17"/>
      <c r="X1599" s="17"/>
      <c r="Y1599" s="17" t="s">
        <v>4357</v>
      </c>
      <c r="Z1599" s="17" t="s">
        <v>96</v>
      </c>
      <c r="AA1599" s="17" t="s">
        <v>54</v>
      </c>
      <c r="AB1599" s="17" t="s">
        <v>126</v>
      </c>
      <c r="AC1599" s="17" t="s">
        <v>56</v>
      </c>
      <c r="AD1599" s="17" t="s">
        <v>66</v>
      </c>
      <c r="AE1599" s="17"/>
      <c r="AF1599" s="17"/>
      <c r="AG1599" s="17" t="s">
        <v>79</v>
      </c>
      <c r="AH1599" s="17" t="s">
        <v>4165</v>
      </c>
      <c r="AI1599" s="17" t="s">
        <v>184</v>
      </c>
      <c r="AJ1599" s="17" t="s">
        <v>302</v>
      </c>
      <c r="AK1599" s="17" t="s">
        <v>61</v>
      </c>
      <c r="AL1599" s="17" t="s">
        <v>62</v>
      </c>
      <c r="AM1599" s="17" t="s">
        <v>79</v>
      </c>
      <c r="AN1599" s="17" t="s">
        <v>4387</v>
      </c>
      <c r="AO1599" s="17" t="s">
        <v>161</v>
      </c>
      <c r="AP1599" s="17" t="s">
        <v>766</v>
      </c>
      <c r="AQ1599" s="17"/>
      <c r="AR1599" s="17"/>
      <c r="AS1599" s="17"/>
    </row>
    <row r="1600" spans="1:45" ht="15" customHeight="1" x14ac:dyDescent="0.15">
      <c r="A1600" s="13">
        <v>1599</v>
      </c>
      <c r="B1600" s="69" t="s">
        <v>4614</v>
      </c>
      <c r="C1600" s="67" t="s">
        <v>1277</v>
      </c>
      <c r="D1600" s="67" t="s">
        <v>36</v>
      </c>
      <c r="E1600" s="67" t="s">
        <v>56</v>
      </c>
      <c r="F1600" s="67" t="s">
        <v>66</v>
      </c>
      <c r="G1600" s="67" t="s">
        <v>200</v>
      </c>
      <c r="H1600" s="67" t="s">
        <v>120</v>
      </c>
      <c r="I1600" s="67" t="s">
        <v>37</v>
      </c>
      <c r="J1600" s="67" t="s">
        <v>44</v>
      </c>
      <c r="K1600" s="67" t="s">
        <v>43</v>
      </c>
      <c r="L1600" s="67" t="s">
        <v>88</v>
      </c>
      <c r="M1600" s="67" t="s">
        <v>120</v>
      </c>
      <c r="N1600" s="67" t="s">
        <v>88</v>
      </c>
      <c r="O1600" s="67"/>
      <c r="P1600" s="17" t="s">
        <v>2963</v>
      </c>
      <c r="Q1600" s="17" t="s">
        <v>2755</v>
      </c>
      <c r="R1600" s="17" t="s">
        <v>3438</v>
      </c>
      <c r="S1600" s="17" t="s">
        <v>4760</v>
      </c>
      <c r="T1600" s="17" t="s">
        <v>1656</v>
      </c>
      <c r="U1600" s="17" t="s">
        <v>57</v>
      </c>
      <c r="V1600" s="17" t="s">
        <v>590</v>
      </c>
      <c r="W1600" s="17"/>
      <c r="X1600" s="17"/>
      <c r="Y1600" s="17" t="s">
        <v>4258</v>
      </c>
      <c r="Z1600" s="17" t="s">
        <v>75</v>
      </c>
      <c r="AA1600" s="17" t="s">
        <v>76</v>
      </c>
      <c r="AB1600" s="17" t="s">
        <v>126</v>
      </c>
      <c r="AC1600" s="17" t="s">
        <v>56</v>
      </c>
      <c r="AD1600" s="17" t="s">
        <v>36</v>
      </c>
      <c r="AE1600" s="17" t="s">
        <v>4662</v>
      </c>
      <c r="AF1600" s="17"/>
      <c r="AG1600" s="17" t="s">
        <v>674</v>
      </c>
      <c r="AH1600" s="17" t="s">
        <v>505</v>
      </c>
      <c r="AI1600" s="17" t="s">
        <v>335</v>
      </c>
      <c r="AJ1600" s="17" t="s">
        <v>664</v>
      </c>
      <c r="AK1600" s="17" t="s">
        <v>144</v>
      </c>
      <c r="AL1600" s="17" t="s">
        <v>145</v>
      </c>
      <c r="AM1600" s="17" t="s">
        <v>193</v>
      </c>
      <c r="AN1600" s="17" t="s">
        <v>1778</v>
      </c>
      <c r="AO1600" s="17" t="s">
        <v>1166</v>
      </c>
      <c r="AP1600" s="17" t="s">
        <v>64</v>
      </c>
      <c r="AQ1600" s="17"/>
      <c r="AR1600" s="17"/>
      <c r="AS1600" s="17"/>
    </row>
    <row r="1601" spans="1:45" ht="15" customHeight="1" x14ac:dyDescent="0.15">
      <c r="A1601" s="13">
        <v>1600</v>
      </c>
      <c r="B1601" s="69" t="s">
        <v>3092</v>
      </c>
      <c r="C1601" s="67" t="s">
        <v>1277</v>
      </c>
      <c r="D1601" s="67" t="s">
        <v>56</v>
      </c>
      <c r="E1601" s="67" t="s">
        <v>56</v>
      </c>
      <c r="F1601" s="67" t="s">
        <v>56</v>
      </c>
      <c r="G1601" s="67" t="s">
        <v>38</v>
      </c>
      <c r="H1601" s="67" t="s">
        <v>88</v>
      </c>
      <c r="I1601" s="67" t="s">
        <v>39</v>
      </c>
      <c r="J1601" s="67" t="s">
        <v>44</v>
      </c>
      <c r="K1601" s="67" t="s">
        <v>87</v>
      </c>
      <c r="L1601" s="67" t="s">
        <v>87</v>
      </c>
      <c r="M1601" s="67" t="s">
        <v>38</v>
      </c>
      <c r="N1601" s="67" t="s">
        <v>39</v>
      </c>
      <c r="O1601" s="67"/>
      <c r="P1601" s="17" t="s">
        <v>1615</v>
      </c>
      <c r="Q1601" s="17" t="s">
        <v>1616</v>
      </c>
      <c r="R1601" s="17" t="s">
        <v>3316</v>
      </c>
      <c r="S1601" s="17" t="s">
        <v>1617</v>
      </c>
      <c r="T1601" s="17" t="s">
        <v>1618</v>
      </c>
      <c r="U1601" s="17" t="s">
        <v>712</v>
      </c>
      <c r="V1601" s="17" t="s">
        <v>402</v>
      </c>
      <c r="W1601" s="17"/>
      <c r="X1601" s="17"/>
      <c r="Y1601" s="17" t="s">
        <v>4358</v>
      </c>
      <c r="Z1601" s="17" t="s">
        <v>96</v>
      </c>
      <c r="AA1601" s="17" t="s">
        <v>54</v>
      </c>
      <c r="AB1601" s="17" t="s">
        <v>126</v>
      </c>
      <c r="AC1601" s="17" t="s">
        <v>56</v>
      </c>
      <c r="AD1601" s="17" t="s">
        <v>56</v>
      </c>
      <c r="AE1601" s="17"/>
      <c r="AF1601" s="17"/>
      <c r="AG1601" s="17" t="s">
        <v>415</v>
      </c>
      <c r="AH1601" s="17" t="s">
        <v>2846</v>
      </c>
      <c r="AI1601" s="17" t="s">
        <v>320</v>
      </c>
      <c r="AJ1601" s="17" t="s">
        <v>3117</v>
      </c>
      <c r="AK1601" s="17" t="s">
        <v>362</v>
      </c>
      <c r="AL1601" s="17" t="s">
        <v>2230</v>
      </c>
      <c r="AM1601" s="17" t="s">
        <v>193</v>
      </c>
      <c r="AN1601" s="17" t="s">
        <v>130</v>
      </c>
      <c r="AO1601" s="17" t="s">
        <v>1620</v>
      </c>
      <c r="AP1601" s="17" t="s">
        <v>1170</v>
      </c>
      <c r="AQ1601" s="17"/>
      <c r="AR1601" s="17"/>
      <c r="AS1601" s="17"/>
    </row>
    <row r="1602" spans="1:45" ht="15" customHeight="1" x14ac:dyDescent="0.15">
      <c r="A1602" s="13">
        <v>1601</v>
      </c>
      <c r="B1602" s="69" t="s">
        <v>568</v>
      </c>
      <c r="C1602" s="67" t="s">
        <v>1277</v>
      </c>
      <c r="D1602" s="67" t="s">
        <v>36</v>
      </c>
      <c r="E1602" s="67" t="s">
        <v>56</v>
      </c>
      <c r="F1602" s="67" t="s">
        <v>36</v>
      </c>
      <c r="G1602" s="67" t="s">
        <v>67</v>
      </c>
      <c r="H1602" s="67" t="s">
        <v>40</v>
      </c>
      <c r="I1602" s="67" t="s">
        <v>40</v>
      </c>
      <c r="J1602" s="67" t="s">
        <v>38</v>
      </c>
      <c r="K1602" s="67" t="s">
        <v>44</v>
      </c>
      <c r="L1602" s="67" t="s">
        <v>41</v>
      </c>
      <c r="M1602" s="67" t="s">
        <v>44</v>
      </c>
      <c r="N1602" s="67" t="s">
        <v>40</v>
      </c>
      <c r="O1602" s="67"/>
      <c r="P1602" s="17" t="s">
        <v>379</v>
      </c>
      <c r="Q1602" s="17" t="s">
        <v>3022</v>
      </c>
      <c r="R1602" s="17" t="s">
        <v>569</v>
      </c>
      <c r="S1602" s="17" t="s">
        <v>77</v>
      </c>
      <c r="T1602" s="17" t="s">
        <v>264</v>
      </c>
      <c r="U1602" s="17" t="s">
        <v>570</v>
      </c>
      <c r="V1602" s="17" t="s">
        <v>571</v>
      </c>
      <c r="W1602" s="17"/>
      <c r="X1602" s="17"/>
      <c r="Y1602" s="17" t="s">
        <v>4233</v>
      </c>
      <c r="Z1602" s="17" t="s">
        <v>53</v>
      </c>
      <c r="AA1602" s="17" t="s">
        <v>76</v>
      </c>
      <c r="AB1602" s="17" t="s">
        <v>55</v>
      </c>
      <c r="AC1602" s="17" t="s">
        <v>56</v>
      </c>
      <c r="AD1602" s="17" t="s">
        <v>56</v>
      </c>
      <c r="AE1602" s="17" t="s">
        <v>4615</v>
      </c>
      <c r="AF1602" s="17"/>
      <c r="AG1602" s="17" t="s">
        <v>95</v>
      </c>
      <c r="AH1602" s="17" t="s">
        <v>189</v>
      </c>
      <c r="AI1602" s="17" t="s">
        <v>79</v>
      </c>
      <c r="AJ1602" s="17" t="s">
        <v>380</v>
      </c>
      <c r="AK1602" s="17" t="s">
        <v>79</v>
      </c>
      <c r="AL1602" s="17" t="s">
        <v>4641</v>
      </c>
      <c r="AM1602" s="17" t="s">
        <v>572</v>
      </c>
      <c r="AN1602" s="17" t="s">
        <v>4656</v>
      </c>
      <c r="AO1602" s="17" t="s">
        <v>85</v>
      </c>
      <c r="AP1602" s="17" t="s">
        <v>161</v>
      </c>
      <c r="AQ1602" s="17"/>
      <c r="AR1602" s="17"/>
      <c r="AS1602" s="17"/>
    </row>
    <row r="1603" spans="1:45" ht="15" customHeight="1" x14ac:dyDescent="0.15">
      <c r="A1603" s="13">
        <v>1602</v>
      </c>
      <c r="B1603" s="69" t="s">
        <v>1374</v>
      </c>
      <c r="C1603" s="67" t="s">
        <v>1277</v>
      </c>
      <c r="D1603" s="67" t="s">
        <v>36</v>
      </c>
      <c r="E1603" s="67" t="s">
        <v>56</v>
      </c>
      <c r="F1603" s="67" t="s">
        <v>56</v>
      </c>
      <c r="G1603" s="67" t="s">
        <v>67</v>
      </c>
      <c r="H1603" s="67" t="s">
        <v>40</v>
      </c>
      <c r="I1603" s="67" t="s">
        <v>42</v>
      </c>
      <c r="J1603" s="67" t="s">
        <v>39</v>
      </c>
      <c r="K1603" s="67" t="s">
        <v>44</v>
      </c>
      <c r="L1603" s="67" t="s">
        <v>41</v>
      </c>
      <c r="M1603" s="67" t="s">
        <v>41</v>
      </c>
      <c r="N1603" s="67" t="s">
        <v>43</v>
      </c>
      <c r="O1603" s="67" t="s">
        <v>45</v>
      </c>
      <c r="P1603" s="17" t="s">
        <v>379</v>
      </c>
      <c r="Q1603" s="17" t="s">
        <v>3022</v>
      </c>
      <c r="R1603" s="17" t="s">
        <v>514</v>
      </c>
      <c r="S1603" s="17" t="s">
        <v>77</v>
      </c>
      <c r="T1603" s="17" t="s">
        <v>264</v>
      </c>
      <c r="U1603" s="17" t="s">
        <v>515</v>
      </c>
      <c r="V1603" s="17" t="s">
        <v>516</v>
      </c>
      <c r="W1603" s="17"/>
      <c r="X1603" s="17"/>
      <c r="Y1603" s="17" t="s">
        <v>4284</v>
      </c>
      <c r="Z1603" s="17" t="s">
        <v>75</v>
      </c>
      <c r="AA1603" s="17" t="s">
        <v>54</v>
      </c>
      <c r="AB1603" s="17" t="s">
        <v>126</v>
      </c>
      <c r="AC1603" s="17" t="s">
        <v>56</v>
      </c>
      <c r="AD1603" s="17" t="s">
        <v>56</v>
      </c>
      <c r="AE1603" s="17" t="s">
        <v>4024</v>
      </c>
      <c r="AF1603" s="17"/>
      <c r="AG1603" s="17" t="s">
        <v>95</v>
      </c>
      <c r="AH1603" s="17" t="s">
        <v>189</v>
      </c>
      <c r="AI1603" s="17" t="s">
        <v>79</v>
      </c>
      <c r="AJ1603" s="17" t="s">
        <v>380</v>
      </c>
      <c r="AK1603" s="17" t="s">
        <v>129</v>
      </c>
      <c r="AL1603" s="17" t="s">
        <v>117</v>
      </c>
      <c r="AM1603" s="17" t="s">
        <v>984</v>
      </c>
      <c r="AN1603" s="17" t="s">
        <v>123</v>
      </c>
      <c r="AO1603" s="17" t="s">
        <v>85</v>
      </c>
      <c r="AP1603" s="17" t="s">
        <v>418</v>
      </c>
      <c r="AQ1603" s="17"/>
      <c r="AR1603" s="17"/>
      <c r="AS1603" s="17"/>
    </row>
    <row r="1604" spans="1:45" ht="15" customHeight="1" x14ac:dyDescent="0.15">
      <c r="A1604" s="13">
        <v>1603</v>
      </c>
      <c r="B1604" s="69" t="s">
        <v>1374</v>
      </c>
      <c r="C1604" s="67" t="s">
        <v>1277</v>
      </c>
      <c r="D1604" s="67" t="s">
        <v>36</v>
      </c>
      <c r="E1604" s="67" t="s">
        <v>56</v>
      </c>
      <c r="F1604" s="67" t="s">
        <v>56</v>
      </c>
      <c r="G1604" s="67" t="s">
        <v>67</v>
      </c>
      <c r="H1604" s="67" t="s">
        <v>40</v>
      </c>
      <c r="I1604" s="67" t="s">
        <v>42</v>
      </c>
      <c r="J1604" s="67" t="s">
        <v>39</v>
      </c>
      <c r="K1604" s="67" t="s">
        <v>44</v>
      </c>
      <c r="L1604" s="67" t="s">
        <v>41</v>
      </c>
      <c r="M1604" s="67" t="s">
        <v>41</v>
      </c>
      <c r="N1604" s="67" t="s">
        <v>43</v>
      </c>
      <c r="O1604" s="67" t="s">
        <v>45</v>
      </c>
      <c r="P1604" s="17" t="s">
        <v>379</v>
      </c>
      <c r="Q1604" s="17" t="s">
        <v>3022</v>
      </c>
      <c r="R1604" s="17" t="s">
        <v>514</v>
      </c>
      <c r="S1604" s="17" t="s">
        <v>77</v>
      </c>
      <c r="T1604" s="17" t="s">
        <v>264</v>
      </c>
      <c r="U1604" s="17" t="s">
        <v>515</v>
      </c>
      <c r="V1604" s="17" t="s">
        <v>516</v>
      </c>
      <c r="W1604" s="17"/>
      <c r="X1604" s="17"/>
      <c r="Y1604" s="17" t="s">
        <v>4284</v>
      </c>
      <c r="Z1604" s="17" t="s">
        <v>75</v>
      </c>
      <c r="AA1604" s="17" t="s">
        <v>54</v>
      </c>
      <c r="AB1604" s="17" t="s">
        <v>126</v>
      </c>
      <c r="AC1604" s="17" t="s">
        <v>56</v>
      </c>
      <c r="AD1604" s="17" t="s">
        <v>56</v>
      </c>
      <c r="AE1604" s="17" t="s">
        <v>4615</v>
      </c>
      <c r="AF1604" s="17"/>
      <c r="AG1604" s="17" t="s">
        <v>95</v>
      </c>
      <c r="AH1604" s="17" t="s">
        <v>189</v>
      </c>
      <c r="AI1604" s="17" t="s">
        <v>79</v>
      </c>
      <c r="AJ1604" s="17" t="s">
        <v>380</v>
      </c>
      <c r="AK1604" s="17" t="s">
        <v>129</v>
      </c>
      <c r="AL1604" s="17" t="s">
        <v>117</v>
      </c>
      <c r="AM1604" s="17" t="s">
        <v>984</v>
      </c>
      <c r="AN1604" s="17" t="s">
        <v>123</v>
      </c>
      <c r="AO1604" s="17" t="s">
        <v>85</v>
      </c>
      <c r="AP1604" s="17" t="s">
        <v>418</v>
      </c>
      <c r="AQ1604" s="17"/>
      <c r="AR1604" s="17"/>
      <c r="AS1604" s="17"/>
    </row>
    <row r="1605" spans="1:45" ht="15" customHeight="1" x14ac:dyDescent="0.15">
      <c r="A1605" s="13">
        <v>1604</v>
      </c>
      <c r="B1605" s="69" t="s">
        <v>1375</v>
      </c>
      <c r="C1605" s="67" t="s">
        <v>1277</v>
      </c>
      <c r="D1605" s="67" t="s">
        <v>56</v>
      </c>
      <c r="E1605" s="67" t="s">
        <v>66</v>
      </c>
      <c r="F1605" s="67" t="s">
        <v>36</v>
      </c>
      <c r="G1605" s="67" t="s">
        <v>40</v>
      </c>
      <c r="H1605" s="67" t="s">
        <v>37</v>
      </c>
      <c r="I1605" s="67" t="s">
        <v>37</v>
      </c>
      <c r="J1605" s="67" t="s">
        <v>37</v>
      </c>
      <c r="K1605" s="67" t="s">
        <v>87</v>
      </c>
      <c r="L1605" s="67" t="s">
        <v>87</v>
      </c>
      <c r="M1605" s="67" t="s">
        <v>120</v>
      </c>
      <c r="N1605" s="67" t="s">
        <v>68</v>
      </c>
      <c r="O1605" s="67"/>
      <c r="P1605" s="17" t="s">
        <v>182</v>
      </c>
      <c r="Q1605" s="17" t="s">
        <v>4161</v>
      </c>
      <c r="R1605" s="17" t="s">
        <v>3438</v>
      </c>
      <c r="S1605" s="17" t="s">
        <v>79</v>
      </c>
      <c r="T1605" s="17" t="s">
        <v>388</v>
      </c>
      <c r="U1605" s="17" t="s">
        <v>57</v>
      </c>
      <c r="V1605" s="17" t="s">
        <v>4165</v>
      </c>
      <c r="W1605" s="17"/>
      <c r="X1605" s="17"/>
      <c r="Y1605" s="17" t="s">
        <v>4267</v>
      </c>
      <c r="Z1605" s="17" t="s">
        <v>53</v>
      </c>
      <c r="AA1605" s="17" t="s">
        <v>76</v>
      </c>
      <c r="AB1605" s="17" t="s">
        <v>126</v>
      </c>
      <c r="AC1605" s="17" t="s">
        <v>56</v>
      </c>
      <c r="AD1605" s="17" t="s">
        <v>66</v>
      </c>
      <c r="AE1605" s="17"/>
      <c r="AF1605" s="17"/>
      <c r="AG1605" s="17" t="s">
        <v>115</v>
      </c>
      <c r="AH1605" s="17" t="s">
        <v>557</v>
      </c>
      <c r="AI1605" s="17" t="s">
        <v>307</v>
      </c>
      <c r="AJ1605" s="17" t="s">
        <v>89</v>
      </c>
      <c r="AK1605" s="17" t="s">
        <v>144</v>
      </c>
      <c r="AL1605" s="17" t="s">
        <v>145</v>
      </c>
      <c r="AM1605" s="17" t="s">
        <v>307</v>
      </c>
      <c r="AN1605" s="17" t="s">
        <v>80</v>
      </c>
      <c r="AO1605" s="17" t="s">
        <v>161</v>
      </c>
      <c r="AP1605" s="17" t="s">
        <v>64</v>
      </c>
      <c r="AQ1605" s="17"/>
      <c r="AR1605" s="17"/>
      <c r="AS1605" s="17"/>
    </row>
    <row r="1606" spans="1:45" ht="15" customHeight="1" x14ac:dyDescent="0.15">
      <c r="A1606" s="13">
        <v>1605</v>
      </c>
      <c r="B1606" s="69" t="s">
        <v>1376</v>
      </c>
      <c r="C1606" s="67" t="s">
        <v>1277</v>
      </c>
      <c r="D1606" s="67" t="s">
        <v>56</v>
      </c>
      <c r="E1606" s="67" t="s">
        <v>36</v>
      </c>
      <c r="F1606" s="67" t="s">
        <v>66</v>
      </c>
      <c r="G1606" s="67" t="s">
        <v>37</v>
      </c>
      <c r="H1606" s="67" t="s">
        <v>120</v>
      </c>
      <c r="I1606" s="67" t="s">
        <v>40</v>
      </c>
      <c r="J1606" s="67" t="s">
        <v>41</v>
      </c>
      <c r="K1606" s="67" t="s">
        <v>44</v>
      </c>
      <c r="L1606" s="67" t="s">
        <v>41</v>
      </c>
      <c r="M1606" s="67" t="s">
        <v>42</v>
      </c>
      <c r="N1606" s="67" t="s">
        <v>67</v>
      </c>
      <c r="O1606" s="67" t="s">
        <v>45</v>
      </c>
      <c r="P1606" s="17" t="s">
        <v>575</v>
      </c>
      <c r="Q1606" s="17" t="s">
        <v>49</v>
      </c>
      <c r="R1606" s="17" t="s">
        <v>72</v>
      </c>
      <c r="S1606" s="17" t="s">
        <v>57</v>
      </c>
      <c r="T1606" s="17" t="s">
        <v>4663</v>
      </c>
      <c r="U1606" s="17" t="s">
        <v>79</v>
      </c>
      <c r="V1606" s="17" t="s">
        <v>3200</v>
      </c>
      <c r="W1606" s="17"/>
      <c r="X1606" s="17"/>
      <c r="Y1606" s="17" t="s">
        <v>4266</v>
      </c>
      <c r="Z1606" s="17" t="s">
        <v>53</v>
      </c>
      <c r="AA1606" s="17" t="s">
        <v>76</v>
      </c>
      <c r="AB1606" s="17" t="s">
        <v>3962</v>
      </c>
      <c r="AC1606" s="17" t="s">
        <v>56</v>
      </c>
      <c r="AD1606" s="17" t="s">
        <v>56</v>
      </c>
      <c r="AE1606" s="17" t="s">
        <v>4024</v>
      </c>
      <c r="AF1606" s="17"/>
      <c r="AG1606" s="17" t="s">
        <v>144</v>
      </c>
      <c r="AH1606" s="17" t="s">
        <v>189</v>
      </c>
      <c r="AI1606" s="17" t="s">
        <v>131</v>
      </c>
      <c r="AJ1606" s="17" t="s">
        <v>576</v>
      </c>
      <c r="AK1606" s="17" t="s">
        <v>115</v>
      </c>
      <c r="AL1606" s="17" t="s">
        <v>154</v>
      </c>
      <c r="AM1606" s="17" t="s">
        <v>202</v>
      </c>
      <c r="AN1606" s="17" t="s">
        <v>77</v>
      </c>
      <c r="AO1606" s="17" t="s">
        <v>64</v>
      </c>
      <c r="AP1606" s="17" t="s">
        <v>161</v>
      </c>
      <c r="AQ1606" s="17"/>
      <c r="AR1606" s="17"/>
      <c r="AS1606" s="17"/>
    </row>
    <row r="1607" spans="1:45" ht="15" customHeight="1" x14ac:dyDescent="0.15">
      <c r="A1607" s="13">
        <v>1606</v>
      </c>
      <c r="B1607" s="69" t="s">
        <v>1377</v>
      </c>
      <c r="C1607" s="67" t="s">
        <v>1277</v>
      </c>
      <c r="D1607" s="67" t="s">
        <v>56</v>
      </c>
      <c r="E1607" s="67" t="s">
        <v>66</v>
      </c>
      <c r="F1607" s="67" t="s">
        <v>56</v>
      </c>
      <c r="G1607" s="67" t="s">
        <v>37</v>
      </c>
      <c r="H1607" s="67" t="s">
        <v>40</v>
      </c>
      <c r="I1607" s="67" t="s">
        <v>40</v>
      </c>
      <c r="J1607" s="67" t="s">
        <v>44</v>
      </c>
      <c r="K1607" s="67" t="s">
        <v>42</v>
      </c>
      <c r="L1607" s="67" t="s">
        <v>41</v>
      </c>
      <c r="M1607" s="67" t="s">
        <v>37</v>
      </c>
      <c r="N1607" s="67" t="s">
        <v>43</v>
      </c>
      <c r="O1607" s="67"/>
      <c r="P1607" s="17" t="s">
        <v>1298</v>
      </c>
      <c r="Q1607" s="17" t="s">
        <v>137</v>
      </c>
      <c r="R1607" s="17" t="s">
        <v>182</v>
      </c>
      <c r="S1607" s="17" t="s">
        <v>3438</v>
      </c>
      <c r="T1607" s="17" t="s">
        <v>3269</v>
      </c>
      <c r="U1607" s="17" t="s">
        <v>4161</v>
      </c>
      <c r="V1607" s="17" t="s">
        <v>446</v>
      </c>
      <c r="W1607" s="17"/>
      <c r="X1607" s="17"/>
      <c r="Y1607" s="17" t="s">
        <v>4352</v>
      </c>
      <c r="Z1607" s="17" t="s">
        <v>75</v>
      </c>
      <c r="AA1607" s="17" t="s">
        <v>76</v>
      </c>
      <c r="AB1607" s="17" t="s">
        <v>126</v>
      </c>
      <c r="AC1607" s="17" t="s">
        <v>56</v>
      </c>
      <c r="AD1607" s="17" t="s">
        <v>66</v>
      </c>
      <c r="AE1607" s="17"/>
      <c r="AF1607" s="17"/>
      <c r="AG1607" s="17" t="s">
        <v>57</v>
      </c>
      <c r="AH1607" s="17" t="s">
        <v>4520</v>
      </c>
      <c r="AI1607" s="17" t="s">
        <v>79</v>
      </c>
      <c r="AJ1607" s="17" t="s">
        <v>3026</v>
      </c>
      <c r="AK1607" s="17" t="s">
        <v>79</v>
      </c>
      <c r="AL1607" s="17" t="s">
        <v>388</v>
      </c>
      <c r="AM1607" s="17" t="s">
        <v>402</v>
      </c>
      <c r="AN1607" s="17" t="s">
        <v>3892</v>
      </c>
      <c r="AO1607" s="17" t="s">
        <v>64</v>
      </c>
      <c r="AP1607" s="17" t="s">
        <v>161</v>
      </c>
      <c r="AQ1607" s="17"/>
      <c r="AR1607" s="17"/>
      <c r="AS1607" s="17"/>
    </row>
    <row r="1608" spans="1:45" ht="15" customHeight="1" x14ac:dyDescent="0.15">
      <c r="A1608" s="13">
        <v>1607</v>
      </c>
      <c r="B1608" s="69" t="s">
        <v>4714</v>
      </c>
      <c r="C1608" s="67" t="s">
        <v>1277</v>
      </c>
      <c r="D1608" s="67" t="s">
        <v>36</v>
      </c>
      <c r="E1608" s="67" t="s">
        <v>56</v>
      </c>
      <c r="F1608" s="67" t="s">
        <v>56</v>
      </c>
      <c r="G1608" s="67" t="s">
        <v>40</v>
      </c>
      <c r="H1608" s="67" t="s">
        <v>42</v>
      </c>
      <c r="I1608" s="67" t="s">
        <v>39</v>
      </c>
      <c r="J1608" s="67" t="s">
        <v>200</v>
      </c>
      <c r="K1608" s="67" t="s">
        <v>67</v>
      </c>
      <c r="L1608" s="67" t="s">
        <v>120</v>
      </c>
      <c r="M1608" s="67" t="s">
        <v>42</v>
      </c>
      <c r="N1608" s="67" t="s">
        <v>42</v>
      </c>
      <c r="O1608" s="67"/>
      <c r="P1608" s="17" t="s">
        <v>3269</v>
      </c>
      <c r="Q1608" s="17" t="s">
        <v>79</v>
      </c>
      <c r="R1608" s="17" t="s">
        <v>110</v>
      </c>
      <c r="S1608" s="17" t="s">
        <v>115</v>
      </c>
      <c r="T1608" s="17" t="s">
        <v>116</v>
      </c>
      <c r="U1608" s="17" t="s">
        <v>114</v>
      </c>
      <c r="V1608" s="17" t="s">
        <v>344</v>
      </c>
      <c r="W1608" s="17"/>
      <c r="X1608" s="17"/>
      <c r="Y1608" s="17" t="s">
        <v>4266</v>
      </c>
      <c r="Z1608" s="17" t="s">
        <v>53</v>
      </c>
      <c r="AA1608" s="17" t="s">
        <v>76</v>
      </c>
      <c r="AB1608" s="17" t="s">
        <v>55</v>
      </c>
      <c r="AC1608" s="17" t="s">
        <v>56</v>
      </c>
      <c r="AD1608" s="17" t="s">
        <v>66</v>
      </c>
      <c r="AE1608" s="17" t="s">
        <v>4023</v>
      </c>
      <c r="AF1608" s="17"/>
      <c r="AG1608" s="17" t="s">
        <v>131</v>
      </c>
      <c r="AH1608" s="17" t="s">
        <v>95</v>
      </c>
      <c r="AI1608" s="17" t="s">
        <v>261</v>
      </c>
      <c r="AJ1608" s="17" t="s">
        <v>195</v>
      </c>
      <c r="AK1608" s="17" t="s">
        <v>2150</v>
      </c>
      <c r="AL1608" s="17" t="s">
        <v>497</v>
      </c>
      <c r="AM1608" s="17" t="s">
        <v>1082</v>
      </c>
      <c r="AN1608" s="17" t="s">
        <v>4715</v>
      </c>
      <c r="AO1608" s="17" t="s">
        <v>161</v>
      </c>
      <c r="AP1608" s="17" t="s">
        <v>2281</v>
      </c>
      <c r="AQ1608" s="17"/>
      <c r="AR1608" s="17"/>
      <c r="AS1608" s="17"/>
    </row>
    <row r="1609" spans="1:45" ht="15" customHeight="1" x14ac:dyDescent="0.15">
      <c r="A1609" s="13">
        <v>1608</v>
      </c>
      <c r="B1609" s="69" t="s">
        <v>4716</v>
      </c>
      <c r="C1609" s="67" t="s">
        <v>1277</v>
      </c>
      <c r="D1609" s="67" t="s">
        <v>36</v>
      </c>
      <c r="E1609" s="67" t="s">
        <v>56</v>
      </c>
      <c r="F1609" s="67" t="s">
        <v>56</v>
      </c>
      <c r="G1609" s="67" t="s">
        <v>41</v>
      </c>
      <c r="H1609" s="67" t="s">
        <v>120</v>
      </c>
      <c r="I1609" s="67" t="s">
        <v>43</v>
      </c>
      <c r="J1609" s="67" t="s">
        <v>43</v>
      </c>
      <c r="K1609" s="67" t="s">
        <v>88</v>
      </c>
      <c r="L1609" s="67" t="s">
        <v>88</v>
      </c>
      <c r="M1609" s="67" t="s">
        <v>88</v>
      </c>
      <c r="N1609" s="67" t="s">
        <v>39</v>
      </c>
      <c r="O1609" s="67"/>
      <c r="P1609" s="17" t="s">
        <v>202</v>
      </c>
      <c r="Q1609" s="17" t="s">
        <v>205</v>
      </c>
      <c r="R1609" s="17" t="s">
        <v>94</v>
      </c>
      <c r="S1609" s="17" t="s">
        <v>238</v>
      </c>
      <c r="T1609" s="17" t="s">
        <v>239</v>
      </c>
      <c r="U1609" s="17" t="s">
        <v>101</v>
      </c>
      <c r="V1609" s="17" t="s">
        <v>102</v>
      </c>
      <c r="W1609" s="17"/>
      <c r="X1609" s="17"/>
      <c r="Y1609" s="17" t="s">
        <v>4286</v>
      </c>
      <c r="Z1609" s="17" t="s">
        <v>96</v>
      </c>
      <c r="AA1609" s="17" t="s">
        <v>76</v>
      </c>
      <c r="AB1609" s="17" t="s">
        <v>55</v>
      </c>
      <c r="AC1609" s="17" t="s">
        <v>56</v>
      </c>
      <c r="AD1609" s="17" t="s">
        <v>56</v>
      </c>
      <c r="AE1609" s="17" t="s">
        <v>4717</v>
      </c>
      <c r="AF1609" s="17"/>
      <c r="AG1609" s="17" t="s">
        <v>4718</v>
      </c>
      <c r="AH1609" s="17" t="s">
        <v>871</v>
      </c>
      <c r="AI1609" s="17" t="s">
        <v>363</v>
      </c>
      <c r="AJ1609" s="17" t="s">
        <v>836</v>
      </c>
      <c r="AK1609" s="17" t="s">
        <v>361</v>
      </c>
      <c r="AL1609" s="17" t="s">
        <v>3214</v>
      </c>
      <c r="AM1609" s="17" t="s">
        <v>736</v>
      </c>
      <c r="AN1609" s="17" t="s">
        <v>376</v>
      </c>
      <c r="AO1609" s="17" t="s">
        <v>209</v>
      </c>
      <c r="AP1609" s="17" t="s">
        <v>584</v>
      </c>
      <c r="AQ1609" s="17"/>
      <c r="AR1609" s="17"/>
      <c r="AS1609" s="17"/>
    </row>
    <row r="1610" spans="1:45" ht="15" customHeight="1" x14ac:dyDescent="0.15">
      <c r="A1610" s="13">
        <v>1609</v>
      </c>
      <c r="B1610" s="69" t="s">
        <v>1378</v>
      </c>
      <c r="C1610" s="67" t="s">
        <v>1277</v>
      </c>
      <c r="D1610" s="67" t="s">
        <v>56</v>
      </c>
      <c r="E1610" s="67" t="s">
        <v>56</v>
      </c>
      <c r="F1610" s="67" t="s">
        <v>66</v>
      </c>
      <c r="G1610" s="67" t="s">
        <v>44</v>
      </c>
      <c r="H1610" s="67" t="s">
        <v>43</v>
      </c>
      <c r="I1610" s="67" t="s">
        <v>41</v>
      </c>
      <c r="J1610" s="67" t="s">
        <v>41</v>
      </c>
      <c r="K1610" s="67" t="s">
        <v>41</v>
      </c>
      <c r="L1610" s="67" t="s">
        <v>67</v>
      </c>
      <c r="M1610" s="67" t="s">
        <v>41</v>
      </c>
      <c r="N1610" s="67" t="s">
        <v>44</v>
      </c>
      <c r="O1610" s="67"/>
      <c r="P1610" s="17" t="s">
        <v>683</v>
      </c>
      <c r="Q1610" s="17" t="s">
        <v>3172</v>
      </c>
      <c r="R1610" s="17" t="s">
        <v>669</v>
      </c>
      <c r="S1610" s="17" t="s">
        <v>183</v>
      </c>
      <c r="T1610" s="17" t="s">
        <v>4503</v>
      </c>
      <c r="U1610" s="17" t="s">
        <v>562</v>
      </c>
      <c r="V1610" s="17" t="s">
        <v>309</v>
      </c>
      <c r="W1610" s="17"/>
      <c r="X1610" s="17"/>
      <c r="Y1610" s="17" t="s">
        <v>4287</v>
      </c>
      <c r="Z1610" s="17" t="s">
        <v>53</v>
      </c>
      <c r="AA1610" s="17" t="s">
        <v>76</v>
      </c>
      <c r="AB1610" s="17" t="s">
        <v>3962</v>
      </c>
      <c r="AC1610" s="17" t="s">
        <v>56</v>
      </c>
      <c r="AD1610" s="17" t="s">
        <v>56</v>
      </c>
      <c r="AE1610" s="17" t="s">
        <v>4010</v>
      </c>
      <c r="AF1610" s="17"/>
      <c r="AG1610" s="17" t="s">
        <v>193</v>
      </c>
      <c r="AH1610" s="17" t="s">
        <v>478</v>
      </c>
      <c r="AI1610" s="17" t="s">
        <v>563</v>
      </c>
      <c r="AJ1610" s="17" t="s">
        <v>77</v>
      </c>
      <c r="AK1610" s="17" t="s">
        <v>3346</v>
      </c>
      <c r="AL1610" s="17" t="s">
        <v>644</v>
      </c>
      <c r="AM1610" s="17" t="s">
        <v>196</v>
      </c>
      <c r="AN1610" s="17" t="s">
        <v>193</v>
      </c>
      <c r="AO1610" s="17" t="s">
        <v>187</v>
      </c>
      <c r="AP1610" s="17" t="s">
        <v>209</v>
      </c>
      <c r="AQ1610" s="17"/>
      <c r="AR1610" s="17"/>
      <c r="AS1610" s="17"/>
    </row>
    <row r="1611" spans="1:45" ht="15" customHeight="1" x14ac:dyDescent="0.15">
      <c r="A1611" s="13">
        <v>1610</v>
      </c>
      <c r="B1611" s="69" t="s">
        <v>593</v>
      </c>
      <c r="C1611" s="67" t="s">
        <v>1277</v>
      </c>
      <c r="D1611" s="67" t="s">
        <v>56</v>
      </c>
      <c r="E1611" s="67" t="s">
        <v>56</v>
      </c>
      <c r="F1611" s="67" t="s">
        <v>36</v>
      </c>
      <c r="G1611" s="67" t="s">
        <v>40</v>
      </c>
      <c r="H1611" s="67" t="s">
        <v>41</v>
      </c>
      <c r="I1611" s="67" t="s">
        <v>87</v>
      </c>
      <c r="J1611" s="67" t="s">
        <v>40</v>
      </c>
      <c r="K1611" s="67" t="s">
        <v>136</v>
      </c>
      <c r="L1611" s="67" t="s">
        <v>44</v>
      </c>
      <c r="M1611" s="67" t="s">
        <v>44</v>
      </c>
      <c r="N1611" s="67" t="s">
        <v>37</v>
      </c>
      <c r="O1611" s="67"/>
      <c r="P1611" s="17" t="s">
        <v>594</v>
      </c>
      <c r="Q1611" s="17" t="s">
        <v>248</v>
      </c>
      <c r="R1611" s="17" t="s">
        <v>595</v>
      </c>
      <c r="S1611" s="17" t="s">
        <v>253</v>
      </c>
      <c r="T1611" s="17" t="s">
        <v>596</v>
      </c>
      <c r="U1611" s="17" t="s">
        <v>89</v>
      </c>
      <c r="V1611" s="17" t="s">
        <v>4758</v>
      </c>
      <c r="W1611" s="17"/>
      <c r="X1611" s="17"/>
      <c r="Y1611" s="17" t="s">
        <v>4234</v>
      </c>
      <c r="Z1611" s="17" t="s">
        <v>53</v>
      </c>
      <c r="AA1611" s="17" t="s">
        <v>76</v>
      </c>
      <c r="AB1611" s="17" t="s">
        <v>55</v>
      </c>
      <c r="AC1611" s="17" t="s">
        <v>36</v>
      </c>
      <c r="AD1611" s="17" t="s">
        <v>56</v>
      </c>
      <c r="AE1611" s="17"/>
      <c r="AF1611" s="17"/>
      <c r="AG1611" s="17" t="s">
        <v>79</v>
      </c>
      <c r="AH1611" s="17" t="s">
        <v>479</v>
      </c>
      <c r="AI1611" s="17" t="s">
        <v>598</v>
      </c>
      <c r="AJ1611" s="17" t="s">
        <v>148</v>
      </c>
      <c r="AK1611" s="17" t="s">
        <v>90</v>
      </c>
      <c r="AL1611" s="17" t="s">
        <v>287</v>
      </c>
      <c r="AM1611" s="17" t="s">
        <v>115</v>
      </c>
      <c r="AN1611" s="17" t="s">
        <v>49</v>
      </c>
      <c r="AO1611" s="17" t="s">
        <v>161</v>
      </c>
      <c r="AP1611" s="17" t="s">
        <v>105</v>
      </c>
      <c r="AQ1611" s="17"/>
      <c r="AR1611" s="17"/>
      <c r="AS1611" s="17"/>
    </row>
    <row r="1612" spans="1:45" ht="15" customHeight="1" x14ac:dyDescent="0.15">
      <c r="A1612" s="13">
        <v>1611</v>
      </c>
      <c r="B1612" s="69" t="s">
        <v>1379</v>
      </c>
      <c r="C1612" s="67" t="s">
        <v>1277</v>
      </c>
      <c r="D1612" s="67" t="s">
        <v>56</v>
      </c>
      <c r="E1612" s="67" t="s">
        <v>36</v>
      </c>
      <c r="F1612" s="67" t="s">
        <v>36</v>
      </c>
      <c r="G1612" s="67" t="s">
        <v>40</v>
      </c>
      <c r="H1612" s="67" t="s">
        <v>67</v>
      </c>
      <c r="I1612" s="67" t="s">
        <v>44</v>
      </c>
      <c r="J1612" s="67" t="s">
        <v>41</v>
      </c>
      <c r="K1612" s="67" t="s">
        <v>37</v>
      </c>
      <c r="L1612" s="67" t="s">
        <v>42</v>
      </c>
      <c r="M1612" s="67" t="s">
        <v>42</v>
      </c>
      <c r="N1612" s="67" t="s">
        <v>87</v>
      </c>
      <c r="O1612" s="67" t="s">
        <v>45</v>
      </c>
      <c r="P1612" s="17" t="s">
        <v>521</v>
      </c>
      <c r="Q1612" s="17" t="s">
        <v>2916</v>
      </c>
      <c r="R1612" s="17" t="s">
        <v>1380</v>
      </c>
      <c r="S1612" s="17" t="s">
        <v>79</v>
      </c>
      <c r="T1612" s="17" t="s">
        <v>3151</v>
      </c>
      <c r="U1612" s="17" t="s">
        <v>1381</v>
      </c>
      <c r="V1612" s="17" t="s">
        <v>306</v>
      </c>
      <c r="W1612" s="17"/>
      <c r="X1612" s="17"/>
      <c r="Y1612" s="17" t="s">
        <v>4258</v>
      </c>
      <c r="Z1612" s="17" t="s">
        <v>75</v>
      </c>
      <c r="AA1612" s="17" t="s">
        <v>76</v>
      </c>
      <c r="AB1612" s="17" t="s">
        <v>3962</v>
      </c>
      <c r="AC1612" s="17" t="s">
        <v>56</v>
      </c>
      <c r="AD1612" s="17" t="s">
        <v>56</v>
      </c>
      <c r="AE1612" s="17"/>
      <c r="AF1612" s="17"/>
      <c r="AG1612" s="17" t="s">
        <v>115</v>
      </c>
      <c r="AH1612" s="17" t="s">
        <v>381</v>
      </c>
      <c r="AI1612" s="17" t="s">
        <v>3022</v>
      </c>
      <c r="AJ1612" s="17" t="s">
        <v>514</v>
      </c>
      <c r="AK1612" s="17" t="s">
        <v>82</v>
      </c>
      <c r="AL1612" s="17" t="s">
        <v>4640</v>
      </c>
      <c r="AM1612" s="17" t="s">
        <v>309</v>
      </c>
      <c r="AN1612" s="17" t="s">
        <v>3775</v>
      </c>
      <c r="AO1612" s="17" t="s">
        <v>161</v>
      </c>
      <c r="AP1612" s="17" t="s">
        <v>349</v>
      </c>
      <c r="AQ1612" s="17"/>
      <c r="AR1612" s="17"/>
      <c r="AS1612" s="17"/>
    </row>
    <row r="1613" spans="1:45" ht="15" customHeight="1" x14ac:dyDescent="0.15">
      <c r="A1613" s="13">
        <v>1612</v>
      </c>
      <c r="B1613" s="69" t="s">
        <v>3863</v>
      </c>
      <c r="C1613" s="67" t="s">
        <v>1277</v>
      </c>
      <c r="D1613" s="67" t="s">
        <v>56</v>
      </c>
      <c r="E1613" s="67" t="s">
        <v>66</v>
      </c>
      <c r="F1613" s="67" t="s">
        <v>56</v>
      </c>
      <c r="G1613" s="67" t="s">
        <v>200</v>
      </c>
      <c r="H1613" s="67" t="s">
        <v>120</v>
      </c>
      <c r="I1613" s="67" t="s">
        <v>37</v>
      </c>
      <c r="J1613" s="67" t="s">
        <v>44</v>
      </c>
      <c r="K1613" s="67" t="s">
        <v>43</v>
      </c>
      <c r="L1613" s="67" t="s">
        <v>88</v>
      </c>
      <c r="M1613" s="67" t="s">
        <v>120</v>
      </c>
      <c r="N1613" s="67" t="s">
        <v>88</v>
      </c>
      <c r="O1613" s="67"/>
      <c r="P1613" s="17" t="s">
        <v>2963</v>
      </c>
      <c r="Q1613" s="17" t="s">
        <v>2755</v>
      </c>
      <c r="R1613" s="17" t="s">
        <v>3438</v>
      </c>
      <c r="S1613" s="17" t="s">
        <v>4760</v>
      </c>
      <c r="T1613" s="17" t="s">
        <v>1656</v>
      </c>
      <c r="U1613" s="17" t="s">
        <v>57</v>
      </c>
      <c r="V1613" s="17" t="s">
        <v>590</v>
      </c>
      <c r="W1613" s="17"/>
      <c r="X1613" s="17"/>
      <c r="Y1613" s="17" t="s">
        <v>4269</v>
      </c>
      <c r="Z1613" s="17" t="s">
        <v>191</v>
      </c>
      <c r="AA1613" s="17" t="s">
        <v>54</v>
      </c>
      <c r="AB1613" s="17" t="s">
        <v>126</v>
      </c>
      <c r="AC1613" s="17" t="s">
        <v>56</v>
      </c>
      <c r="AD1613" s="17" t="s">
        <v>36</v>
      </c>
      <c r="AE1613" s="17" t="s">
        <v>4119</v>
      </c>
      <c r="AF1613" s="17"/>
      <c r="AG1613" s="17" t="s">
        <v>674</v>
      </c>
      <c r="AH1613" s="17" t="s">
        <v>505</v>
      </c>
      <c r="AI1613" s="17" t="s">
        <v>335</v>
      </c>
      <c r="AJ1613" s="17" t="s">
        <v>664</v>
      </c>
      <c r="AK1613" s="17" t="s">
        <v>144</v>
      </c>
      <c r="AL1613" s="17" t="s">
        <v>145</v>
      </c>
      <c r="AM1613" s="17" t="s">
        <v>193</v>
      </c>
      <c r="AN1613" s="17" t="s">
        <v>1778</v>
      </c>
      <c r="AO1613" s="17" t="s">
        <v>1166</v>
      </c>
      <c r="AP1613" s="17" t="s">
        <v>64</v>
      </c>
      <c r="AQ1613" s="17"/>
      <c r="AR1613" s="17"/>
      <c r="AS1613" s="17"/>
    </row>
    <row r="1614" spans="1:45" ht="15" customHeight="1" x14ac:dyDescent="0.15">
      <c r="A1614" s="13">
        <v>1613</v>
      </c>
      <c r="B1614" s="69" t="s">
        <v>1382</v>
      </c>
      <c r="C1614" s="67" t="s">
        <v>1277</v>
      </c>
      <c r="D1614" s="67" t="s">
        <v>66</v>
      </c>
      <c r="E1614" s="67" t="s">
        <v>56</v>
      </c>
      <c r="F1614" s="67" t="s">
        <v>56</v>
      </c>
      <c r="G1614" s="67" t="s">
        <v>43</v>
      </c>
      <c r="H1614" s="67" t="s">
        <v>40</v>
      </c>
      <c r="I1614" s="67" t="s">
        <v>87</v>
      </c>
      <c r="J1614" s="67" t="s">
        <v>40</v>
      </c>
      <c r="K1614" s="67" t="s">
        <v>41</v>
      </c>
      <c r="L1614" s="67" t="s">
        <v>44</v>
      </c>
      <c r="M1614" s="67" t="s">
        <v>44</v>
      </c>
      <c r="N1614" s="67" t="s">
        <v>41</v>
      </c>
      <c r="O1614" s="67"/>
      <c r="P1614" s="17" t="s">
        <v>1383</v>
      </c>
      <c r="Q1614" s="17" t="s">
        <v>422</v>
      </c>
      <c r="R1614" s="17" t="s">
        <v>1384</v>
      </c>
      <c r="S1614" s="17" t="s">
        <v>424</v>
      </c>
      <c r="T1614" s="17" t="s">
        <v>256</v>
      </c>
      <c r="U1614" s="17" t="s">
        <v>551</v>
      </c>
      <c r="V1614" s="17" t="s">
        <v>1385</v>
      </c>
      <c r="W1614" s="17"/>
      <c r="X1614" s="17"/>
      <c r="Y1614" s="17" t="s">
        <v>4294</v>
      </c>
      <c r="Z1614" s="17" t="s">
        <v>53</v>
      </c>
      <c r="AA1614" s="17" t="s">
        <v>76</v>
      </c>
      <c r="AB1614" s="17" t="s">
        <v>3962</v>
      </c>
      <c r="AC1614" s="17" t="s">
        <v>56</v>
      </c>
      <c r="AD1614" s="17" t="s">
        <v>56</v>
      </c>
      <c r="AE1614" s="17"/>
      <c r="AF1614" s="17"/>
      <c r="AG1614" s="17" t="s">
        <v>693</v>
      </c>
      <c r="AH1614" s="17" t="s">
        <v>694</v>
      </c>
      <c r="AI1614" s="17" t="s">
        <v>79</v>
      </c>
      <c r="AJ1614" s="17" t="s">
        <v>402</v>
      </c>
      <c r="AK1614" s="17" t="s">
        <v>552</v>
      </c>
      <c r="AL1614" s="17" t="s">
        <v>287</v>
      </c>
      <c r="AM1614" s="17" t="s">
        <v>115</v>
      </c>
      <c r="AN1614" s="17" t="s">
        <v>467</v>
      </c>
      <c r="AO1614" s="17" t="s">
        <v>698</v>
      </c>
      <c r="AP1614" s="17" t="s">
        <v>105</v>
      </c>
      <c r="AQ1614" s="17"/>
      <c r="AR1614" s="17"/>
      <c r="AS1614" s="17"/>
    </row>
    <row r="1615" spans="1:45" ht="15" customHeight="1" x14ac:dyDescent="0.15">
      <c r="A1615" s="13">
        <v>1614</v>
      </c>
      <c r="B1615" s="69" t="s">
        <v>1386</v>
      </c>
      <c r="C1615" s="67" t="s">
        <v>1277</v>
      </c>
      <c r="D1615" s="67" t="s">
        <v>56</v>
      </c>
      <c r="E1615" s="67" t="s">
        <v>56</v>
      </c>
      <c r="F1615" s="67" t="s">
        <v>66</v>
      </c>
      <c r="G1615" s="67" t="s">
        <v>37</v>
      </c>
      <c r="H1615" s="67" t="s">
        <v>40</v>
      </c>
      <c r="I1615" s="67" t="s">
        <v>40</v>
      </c>
      <c r="J1615" s="67" t="s">
        <v>44</v>
      </c>
      <c r="K1615" s="67" t="s">
        <v>43</v>
      </c>
      <c r="L1615" s="67" t="s">
        <v>43</v>
      </c>
      <c r="M1615" s="67" t="s">
        <v>41</v>
      </c>
      <c r="N1615" s="67" t="s">
        <v>41</v>
      </c>
      <c r="O1615" s="67"/>
      <c r="P1615" s="17" t="s">
        <v>1387</v>
      </c>
      <c r="Q1615" s="17" t="s">
        <v>3180</v>
      </c>
      <c r="R1615" s="17" t="s">
        <v>1388</v>
      </c>
      <c r="S1615" s="17" t="s">
        <v>3438</v>
      </c>
      <c r="T1615" s="17" t="s">
        <v>851</v>
      </c>
      <c r="U1615" s="17" t="s">
        <v>3269</v>
      </c>
      <c r="V1615" s="17" t="s">
        <v>4387</v>
      </c>
      <c r="W1615" s="17"/>
      <c r="X1615" s="17"/>
      <c r="Y1615" s="17" t="s">
        <v>4347</v>
      </c>
      <c r="Z1615" s="17" t="s">
        <v>75</v>
      </c>
      <c r="AA1615" s="17" t="s">
        <v>54</v>
      </c>
      <c r="AB1615" s="17" t="s">
        <v>55</v>
      </c>
      <c r="AC1615" s="17" t="s">
        <v>36</v>
      </c>
      <c r="AD1615" s="17" t="s">
        <v>56</v>
      </c>
      <c r="AE1615" s="17"/>
      <c r="AF1615" s="17"/>
      <c r="AG1615" s="17" t="s">
        <v>57</v>
      </c>
      <c r="AH1615" s="17" t="s">
        <v>4503</v>
      </c>
      <c r="AI1615" s="17" t="s">
        <v>3269</v>
      </c>
      <c r="AJ1615" s="17" t="s">
        <v>852</v>
      </c>
      <c r="AK1615" s="17" t="s">
        <v>79</v>
      </c>
      <c r="AL1615" s="17" t="s">
        <v>3346</v>
      </c>
      <c r="AM1615" s="17" t="s">
        <v>287</v>
      </c>
      <c r="AN1615" s="17" t="s">
        <v>1389</v>
      </c>
      <c r="AO1615" s="17" t="s">
        <v>64</v>
      </c>
      <c r="AP1615" s="17" t="s">
        <v>161</v>
      </c>
      <c r="AQ1615" s="17"/>
      <c r="AR1615" s="17"/>
      <c r="AS1615" s="17"/>
    </row>
    <row r="1616" spans="1:45" ht="15" customHeight="1" x14ac:dyDescent="0.15">
      <c r="A1616" s="13">
        <v>1615</v>
      </c>
      <c r="B1616" s="69" t="s">
        <v>1390</v>
      </c>
      <c r="C1616" s="67" t="s">
        <v>1277</v>
      </c>
      <c r="D1616" s="67" t="s">
        <v>56</v>
      </c>
      <c r="E1616" s="67" t="s">
        <v>36</v>
      </c>
      <c r="F1616" s="67" t="s">
        <v>56</v>
      </c>
      <c r="G1616" s="67" t="s">
        <v>40</v>
      </c>
      <c r="H1616" s="67" t="s">
        <v>42</v>
      </c>
      <c r="I1616" s="67" t="s">
        <v>43</v>
      </c>
      <c r="J1616" s="67" t="s">
        <v>43</v>
      </c>
      <c r="K1616" s="67" t="s">
        <v>67</v>
      </c>
      <c r="L1616" s="67" t="s">
        <v>87</v>
      </c>
      <c r="M1616" s="67" t="s">
        <v>88</v>
      </c>
      <c r="N1616" s="67" t="s">
        <v>44</v>
      </c>
      <c r="O1616" s="67" t="s">
        <v>45</v>
      </c>
      <c r="P1616" s="17" t="s">
        <v>72</v>
      </c>
      <c r="Q1616" s="17" t="s">
        <v>79</v>
      </c>
      <c r="R1616" s="17" t="s">
        <v>185</v>
      </c>
      <c r="S1616" s="17" t="s">
        <v>115</v>
      </c>
      <c r="T1616" s="17" t="s">
        <v>154</v>
      </c>
      <c r="U1616" s="17" t="s">
        <v>1347</v>
      </c>
      <c r="V1616" s="17" t="s">
        <v>438</v>
      </c>
      <c r="W1616" s="17"/>
      <c r="X1616" s="17"/>
      <c r="Y1616" s="17" t="s">
        <v>4258</v>
      </c>
      <c r="Z1616" s="17" t="s">
        <v>53</v>
      </c>
      <c r="AA1616" s="17" t="s">
        <v>76</v>
      </c>
      <c r="AB1616" s="17" t="s">
        <v>3962</v>
      </c>
      <c r="AC1616" s="17" t="s">
        <v>56</v>
      </c>
      <c r="AD1616" s="17" t="s">
        <v>56</v>
      </c>
      <c r="AE1616" s="17"/>
      <c r="AF1616" s="17"/>
      <c r="AG1616" s="17" t="s">
        <v>131</v>
      </c>
      <c r="AH1616" s="17" t="s">
        <v>95</v>
      </c>
      <c r="AI1616" s="17" t="s">
        <v>156</v>
      </c>
      <c r="AJ1616" s="17" t="s">
        <v>157</v>
      </c>
      <c r="AK1616" s="17" t="s">
        <v>101</v>
      </c>
      <c r="AL1616" s="17" t="s">
        <v>958</v>
      </c>
      <c r="AM1616" s="17" t="s">
        <v>334</v>
      </c>
      <c r="AN1616" s="17" t="s">
        <v>289</v>
      </c>
      <c r="AO1616" s="17" t="s">
        <v>161</v>
      </c>
      <c r="AP1616" s="17" t="s">
        <v>584</v>
      </c>
      <c r="AQ1616" s="17"/>
      <c r="AR1616" s="17"/>
      <c r="AS1616" s="17"/>
    </row>
    <row r="1617" spans="1:45" ht="15" customHeight="1" x14ac:dyDescent="0.15">
      <c r="A1617" s="13">
        <v>1616</v>
      </c>
      <c r="B1617" s="69" t="s">
        <v>1391</v>
      </c>
      <c r="C1617" s="67" t="s">
        <v>1277</v>
      </c>
      <c r="D1617" s="67" t="s">
        <v>56</v>
      </c>
      <c r="E1617" s="67" t="s">
        <v>36</v>
      </c>
      <c r="F1617" s="67" t="s">
        <v>66</v>
      </c>
      <c r="G1617" s="67" t="s">
        <v>40</v>
      </c>
      <c r="H1617" s="67" t="s">
        <v>40</v>
      </c>
      <c r="I1617" s="67" t="s">
        <v>67</v>
      </c>
      <c r="J1617" s="67" t="s">
        <v>44</v>
      </c>
      <c r="K1617" s="67" t="s">
        <v>67</v>
      </c>
      <c r="L1617" s="67" t="s">
        <v>37</v>
      </c>
      <c r="M1617" s="67" t="s">
        <v>40</v>
      </c>
      <c r="N1617" s="67" t="s">
        <v>42</v>
      </c>
      <c r="O1617" s="67"/>
      <c r="P1617" s="17" t="s">
        <v>1392</v>
      </c>
      <c r="Q1617" s="17" t="s">
        <v>1393</v>
      </c>
      <c r="R1617" s="17" t="s">
        <v>1394</v>
      </c>
      <c r="S1617" s="17" t="s">
        <v>1395</v>
      </c>
      <c r="T1617" s="17" t="s">
        <v>1396</v>
      </c>
      <c r="U1617" s="17" t="s">
        <v>247</v>
      </c>
      <c r="V1617" s="17" t="s">
        <v>1397</v>
      </c>
      <c r="W1617" s="17"/>
      <c r="X1617" s="17"/>
      <c r="Y1617" s="17" t="s">
        <v>4310</v>
      </c>
      <c r="Z1617" s="17" t="s">
        <v>96</v>
      </c>
      <c r="AA1617" s="17" t="s">
        <v>76</v>
      </c>
      <c r="AB1617" s="17" t="s">
        <v>55</v>
      </c>
      <c r="AC1617" s="17" t="s">
        <v>36</v>
      </c>
      <c r="AD1617" s="17" t="s">
        <v>66</v>
      </c>
      <c r="AE1617" s="17"/>
      <c r="AF1617" s="17"/>
      <c r="AG1617" s="17" t="s">
        <v>216</v>
      </c>
      <c r="AH1617" s="17" t="s">
        <v>786</v>
      </c>
      <c r="AI1617" s="17" t="s">
        <v>841</v>
      </c>
      <c r="AJ1617" s="17" t="s">
        <v>1398</v>
      </c>
      <c r="AK1617" s="17" t="s">
        <v>3022</v>
      </c>
      <c r="AL1617" s="17" t="s">
        <v>3269</v>
      </c>
      <c r="AM1617" s="17" t="s">
        <v>158</v>
      </c>
      <c r="AN1617" s="17" t="s">
        <v>1399</v>
      </c>
      <c r="AO1617" s="17" t="s">
        <v>161</v>
      </c>
      <c r="AP1617" s="17" t="s">
        <v>85</v>
      </c>
      <c r="AQ1617" s="17"/>
      <c r="AR1617" s="17"/>
      <c r="AS1617" s="17"/>
    </row>
    <row r="1618" spans="1:45" ht="15" customHeight="1" x14ac:dyDescent="0.15">
      <c r="A1618" s="13">
        <v>1617</v>
      </c>
      <c r="B1618" s="69" t="s">
        <v>1400</v>
      </c>
      <c r="C1618" s="67" t="s">
        <v>1277</v>
      </c>
      <c r="D1618" s="67" t="s">
        <v>56</v>
      </c>
      <c r="E1618" s="67" t="s">
        <v>56</v>
      </c>
      <c r="F1618" s="67" t="s">
        <v>56</v>
      </c>
      <c r="G1618" s="67" t="s">
        <v>37</v>
      </c>
      <c r="H1618" s="67" t="s">
        <v>41</v>
      </c>
      <c r="I1618" s="67" t="s">
        <v>40</v>
      </c>
      <c r="J1618" s="67" t="s">
        <v>41</v>
      </c>
      <c r="K1618" s="67" t="s">
        <v>42</v>
      </c>
      <c r="L1618" s="67" t="s">
        <v>136</v>
      </c>
      <c r="M1618" s="67" t="s">
        <v>42</v>
      </c>
      <c r="N1618" s="67" t="s">
        <v>44</v>
      </c>
      <c r="O1618" s="67"/>
      <c r="P1618" s="17" t="s">
        <v>477</v>
      </c>
      <c r="Q1618" s="17" t="s">
        <v>137</v>
      </c>
      <c r="R1618" s="17" t="s">
        <v>256</v>
      </c>
      <c r="S1618" s="17" t="s">
        <v>3438</v>
      </c>
      <c r="T1618" s="17" t="s">
        <v>250</v>
      </c>
      <c r="U1618" s="17" t="s">
        <v>79</v>
      </c>
      <c r="V1618" s="17" t="s">
        <v>669</v>
      </c>
      <c r="W1618" s="17"/>
      <c r="X1618" s="17"/>
      <c r="Y1618" s="17" t="s">
        <v>4268</v>
      </c>
      <c r="Z1618" s="17" t="s">
        <v>53</v>
      </c>
      <c r="AA1618" s="17" t="s">
        <v>76</v>
      </c>
      <c r="AB1618" s="17" t="s">
        <v>126</v>
      </c>
      <c r="AC1618" s="17" t="s">
        <v>56</v>
      </c>
      <c r="AD1618" s="17" t="s">
        <v>56</v>
      </c>
      <c r="AE1618" s="17"/>
      <c r="AF1618" s="17"/>
      <c r="AG1618" s="17" t="s">
        <v>57</v>
      </c>
      <c r="AH1618" s="17" t="s">
        <v>4520</v>
      </c>
      <c r="AI1618" s="17" t="s">
        <v>478</v>
      </c>
      <c r="AJ1618" s="17" t="s">
        <v>4750</v>
      </c>
      <c r="AK1618" s="17" t="s">
        <v>115</v>
      </c>
      <c r="AL1618" s="17" t="s">
        <v>170</v>
      </c>
      <c r="AM1618" s="17" t="s">
        <v>562</v>
      </c>
      <c r="AN1618" s="17" t="s">
        <v>83</v>
      </c>
      <c r="AO1618" s="17" t="s">
        <v>64</v>
      </c>
      <c r="AP1618" s="17" t="s">
        <v>161</v>
      </c>
      <c r="AQ1618" s="17"/>
      <c r="AR1618" s="17"/>
      <c r="AS1618" s="17"/>
    </row>
    <row r="1619" spans="1:45" ht="15" customHeight="1" x14ac:dyDescent="0.15">
      <c r="A1619" s="13">
        <v>1618</v>
      </c>
      <c r="B1619" s="69" t="s">
        <v>1401</v>
      </c>
      <c r="C1619" s="67" t="s">
        <v>1277</v>
      </c>
      <c r="D1619" s="67" t="s">
        <v>56</v>
      </c>
      <c r="E1619" s="67" t="s">
        <v>36</v>
      </c>
      <c r="F1619" s="67" t="s">
        <v>56</v>
      </c>
      <c r="G1619" s="67" t="s">
        <v>40</v>
      </c>
      <c r="H1619" s="67" t="s">
        <v>38</v>
      </c>
      <c r="I1619" s="67" t="s">
        <v>67</v>
      </c>
      <c r="J1619" s="67" t="s">
        <v>40</v>
      </c>
      <c r="K1619" s="67" t="s">
        <v>37</v>
      </c>
      <c r="L1619" s="67" t="s">
        <v>43</v>
      </c>
      <c r="M1619" s="67" t="s">
        <v>41</v>
      </c>
      <c r="N1619" s="67" t="s">
        <v>37</v>
      </c>
      <c r="O1619" s="67"/>
      <c r="P1619" s="17" t="s">
        <v>724</v>
      </c>
      <c r="Q1619" s="17" t="s">
        <v>934</v>
      </c>
      <c r="R1619" s="17" t="s">
        <v>1402</v>
      </c>
      <c r="S1619" s="17" t="s">
        <v>72</v>
      </c>
      <c r="T1619" s="17" t="s">
        <v>181</v>
      </c>
      <c r="U1619" s="17" t="s">
        <v>379</v>
      </c>
      <c r="V1619" s="17" t="s">
        <v>264</v>
      </c>
      <c r="W1619" s="17"/>
      <c r="X1619" s="17"/>
      <c r="Y1619" s="17" t="s">
        <v>4244</v>
      </c>
      <c r="Z1619" s="17" t="s">
        <v>75</v>
      </c>
      <c r="AA1619" s="17" t="s">
        <v>76</v>
      </c>
      <c r="AB1619" s="17" t="s">
        <v>3962</v>
      </c>
      <c r="AC1619" s="17" t="s">
        <v>56</v>
      </c>
      <c r="AD1619" s="17" t="s">
        <v>56</v>
      </c>
      <c r="AE1619" s="17"/>
      <c r="AF1619" s="17"/>
      <c r="AG1619" s="17" t="s">
        <v>79</v>
      </c>
      <c r="AH1619" s="17" t="s">
        <v>4165</v>
      </c>
      <c r="AI1619" s="17" t="s">
        <v>184</v>
      </c>
      <c r="AJ1619" s="17" t="s">
        <v>302</v>
      </c>
      <c r="AK1619" s="17" t="s">
        <v>3022</v>
      </c>
      <c r="AL1619" s="17" t="s">
        <v>669</v>
      </c>
      <c r="AM1619" s="17" t="s">
        <v>79</v>
      </c>
      <c r="AN1619" s="17" t="s">
        <v>4642</v>
      </c>
      <c r="AO1619" s="17" t="s">
        <v>161</v>
      </c>
      <c r="AP1619" s="17" t="s">
        <v>85</v>
      </c>
      <c r="AQ1619" s="17"/>
      <c r="AR1619" s="17"/>
      <c r="AS1619" s="17"/>
    </row>
    <row r="1620" spans="1:45" ht="15" customHeight="1" x14ac:dyDescent="0.15">
      <c r="A1620" s="13">
        <v>1619</v>
      </c>
      <c r="B1620" s="69" t="s">
        <v>627</v>
      </c>
      <c r="C1620" s="67" t="s">
        <v>1277</v>
      </c>
      <c r="D1620" s="67" t="s">
        <v>56</v>
      </c>
      <c r="E1620" s="67" t="s">
        <v>56</v>
      </c>
      <c r="F1620" s="67" t="s">
        <v>66</v>
      </c>
      <c r="G1620" s="67" t="s">
        <v>37</v>
      </c>
      <c r="H1620" s="67" t="s">
        <v>37</v>
      </c>
      <c r="I1620" s="67" t="s">
        <v>67</v>
      </c>
      <c r="J1620" s="67" t="s">
        <v>37</v>
      </c>
      <c r="K1620" s="67" t="s">
        <v>40</v>
      </c>
      <c r="L1620" s="67" t="s">
        <v>40</v>
      </c>
      <c r="M1620" s="67" t="s">
        <v>40</v>
      </c>
      <c r="N1620" s="67" t="s">
        <v>41</v>
      </c>
      <c r="O1620" s="67"/>
      <c r="P1620" s="17" t="s">
        <v>628</v>
      </c>
      <c r="Q1620" s="17" t="s">
        <v>629</v>
      </c>
      <c r="R1620" s="17" t="s">
        <v>630</v>
      </c>
      <c r="S1620" s="17" t="s">
        <v>575</v>
      </c>
      <c r="T1620" s="17" t="s">
        <v>137</v>
      </c>
      <c r="U1620" s="17" t="s">
        <v>631</v>
      </c>
      <c r="V1620" s="17" t="s">
        <v>632</v>
      </c>
      <c r="W1620" s="17"/>
      <c r="X1620" s="17"/>
      <c r="Y1620" s="17" t="s">
        <v>4256</v>
      </c>
      <c r="Z1620" s="17" t="s">
        <v>75</v>
      </c>
      <c r="AA1620" s="17" t="s">
        <v>54</v>
      </c>
      <c r="AB1620" s="17" t="s">
        <v>3962</v>
      </c>
      <c r="AC1620" s="17" t="s">
        <v>56</v>
      </c>
      <c r="AD1620" s="17" t="s">
        <v>36</v>
      </c>
      <c r="AE1620" s="17"/>
      <c r="AF1620" s="17"/>
      <c r="AG1620" s="17" t="s">
        <v>49</v>
      </c>
      <c r="AH1620" s="17" t="s">
        <v>72</v>
      </c>
      <c r="AI1620" s="17" t="s">
        <v>3438</v>
      </c>
      <c r="AJ1620" s="17" t="s">
        <v>256</v>
      </c>
      <c r="AK1620" s="17" t="s">
        <v>3343</v>
      </c>
      <c r="AL1620" s="17" t="s">
        <v>79</v>
      </c>
      <c r="AM1620" s="17" t="s">
        <v>634</v>
      </c>
      <c r="AN1620" s="17" t="s">
        <v>635</v>
      </c>
      <c r="AO1620" s="17" t="s">
        <v>64</v>
      </c>
      <c r="AP1620" s="17" t="s">
        <v>85</v>
      </c>
      <c r="AQ1620" s="17"/>
      <c r="AR1620" s="17"/>
      <c r="AS1620" s="17"/>
    </row>
    <row r="1621" spans="1:45" ht="15" customHeight="1" x14ac:dyDescent="0.15">
      <c r="A1621" s="13">
        <v>1620</v>
      </c>
      <c r="B1621" s="69" t="s">
        <v>636</v>
      </c>
      <c r="C1621" s="67" t="s">
        <v>1277</v>
      </c>
      <c r="D1621" s="67" t="s">
        <v>56</v>
      </c>
      <c r="E1621" s="67" t="s">
        <v>56</v>
      </c>
      <c r="F1621" s="67" t="s">
        <v>36</v>
      </c>
      <c r="G1621" s="67" t="s">
        <v>37</v>
      </c>
      <c r="H1621" s="67" t="s">
        <v>42</v>
      </c>
      <c r="I1621" s="67" t="s">
        <v>40</v>
      </c>
      <c r="J1621" s="67" t="s">
        <v>40</v>
      </c>
      <c r="K1621" s="67" t="s">
        <v>120</v>
      </c>
      <c r="L1621" s="67" t="s">
        <v>43</v>
      </c>
      <c r="M1621" s="67" t="s">
        <v>43</v>
      </c>
      <c r="N1621" s="67" t="s">
        <v>43</v>
      </c>
      <c r="O1621" s="67"/>
      <c r="P1621" s="17" t="s">
        <v>137</v>
      </c>
      <c r="Q1621" s="17" t="s">
        <v>3438</v>
      </c>
      <c r="R1621" s="17" t="s">
        <v>264</v>
      </c>
      <c r="S1621" s="17" t="s">
        <v>57</v>
      </c>
      <c r="T1621" s="17" t="s">
        <v>4520</v>
      </c>
      <c r="U1621" s="17" t="s">
        <v>79</v>
      </c>
      <c r="V1621" s="17" t="s">
        <v>637</v>
      </c>
      <c r="W1621" s="17"/>
      <c r="X1621" s="17"/>
      <c r="Y1621" s="17" t="s">
        <v>4229</v>
      </c>
      <c r="Z1621" s="17" t="s">
        <v>96</v>
      </c>
      <c r="AA1621" s="17" t="s">
        <v>76</v>
      </c>
      <c r="AB1621" s="17" t="s">
        <v>55</v>
      </c>
      <c r="AC1621" s="17" t="s">
        <v>56</v>
      </c>
      <c r="AD1621" s="17" t="s">
        <v>56</v>
      </c>
      <c r="AE1621" s="17"/>
      <c r="AF1621" s="17"/>
      <c r="AG1621" s="17" t="s">
        <v>144</v>
      </c>
      <c r="AH1621" s="17" t="s">
        <v>145</v>
      </c>
      <c r="AI1621" s="17" t="s">
        <v>146</v>
      </c>
      <c r="AJ1621" s="17" t="s">
        <v>147</v>
      </c>
      <c r="AK1621" s="17" t="s">
        <v>115</v>
      </c>
      <c r="AL1621" s="17" t="s">
        <v>4390</v>
      </c>
      <c r="AM1621" s="17" t="s">
        <v>3269</v>
      </c>
      <c r="AN1621" s="17" t="s">
        <v>3892</v>
      </c>
      <c r="AO1621" s="17" t="s">
        <v>64</v>
      </c>
      <c r="AP1621" s="17" t="s">
        <v>161</v>
      </c>
      <c r="AQ1621" s="17"/>
      <c r="AR1621" s="17"/>
      <c r="AS1621" s="17"/>
    </row>
    <row r="1622" spans="1:45" ht="15" customHeight="1" x14ac:dyDescent="0.15">
      <c r="A1622" s="13">
        <v>1621</v>
      </c>
      <c r="B1622" s="69" t="s">
        <v>1403</v>
      </c>
      <c r="C1622" s="67" t="s">
        <v>1277</v>
      </c>
      <c r="D1622" s="67" t="s">
        <v>56</v>
      </c>
      <c r="E1622" s="67" t="s">
        <v>56</v>
      </c>
      <c r="F1622" s="67" t="s">
        <v>36</v>
      </c>
      <c r="G1622" s="67" t="s">
        <v>41</v>
      </c>
      <c r="H1622" s="67" t="s">
        <v>41</v>
      </c>
      <c r="I1622" s="67" t="s">
        <v>37</v>
      </c>
      <c r="J1622" s="67" t="s">
        <v>41</v>
      </c>
      <c r="K1622" s="67" t="s">
        <v>43</v>
      </c>
      <c r="L1622" s="67" t="s">
        <v>136</v>
      </c>
      <c r="M1622" s="67" t="s">
        <v>39</v>
      </c>
      <c r="N1622" s="67" t="s">
        <v>44</v>
      </c>
      <c r="O1622" s="67"/>
      <c r="P1622" s="17" t="s">
        <v>3026</v>
      </c>
      <c r="Q1622" s="17" t="s">
        <v>4639</v>
      </c>
      <c r="R1622" s="17" t="s">
        <v>4165</v>
      </c>
      <c r="S1622" s="17" t="s">
        <v>202</v>
      </c>
      <c r="T1622" s="17" t="s">
        <v>196</v>
      </c>
      <c r="U1622" s="17" t="s">
        <v>307</v>
      </c>
      <c r="V1622" s="17" t="s">
        <v>1404</v>
      </c>
      <c r="W1622" s="17"/>
      <c r="X1622" s="17"/>
      <c r="Y1622" s="17" t="s">
        <v>4258</v>
      </c>
      <c r="Z1622" s="17" t="s">
        <v>75</v>
      </c>
      <c r="AA1622" s="17" t="s">
        <v>76</v>
      </c>
      <c r="AB1622" s="17" t="s">
        <v>3962</v>
      </c>
      <c r="AC1622" s="17" t="s">
        <v>56</v>
      </c>
      <c r="AD1622" s="17" t="s">
        <v>56</v>
      </c>
      <c r="AE1622" s="17"/>
      <c r="AF1622" s="17"/>
      <c r="AG1622" s="17" t="s">
        <v>205</v>
      </c>
      <c r="AH1622" s="17" t="s">
        <v>94</v>
      </c>
      <c r="AI1622" s="17" t="s">
        <v>429</v>
      </c>
      <c r="AJ1622" s="17" t="s">
        <v>338</v>
      </c>
      <c r="AK1622" s="17" t="s">
        <v>144</v>
      </c>
      <c r="AL1622" s="17" t="s">
        <v>586</v>
      </c>
      <c r="AM1622" s="17" t="s">
        <v>196</v>
      </c>
      <c r="AN1622" s="17" t="s">
        <v>193</v>
      </c>
      <c r="AO1622" s="17" t="s">
        <v>209</v>
      </c>
      <c r="AP1622" s="17" t="s">
        <v>560</v>
      </c>
      <c r="AQ1622" s="17"/>
      <c r="AR1622" s="17"/>
      <c r="AS1622" s="17"/>
    </row>
    <row r="1623" spans="1:45" ht="15" customHeight="1" x14ac:dyDescent="0.15">
      <c r="A1623" s="13">
        <v>1622</v>
      </c>
      <c r="B1623" s="69" t="s">
        <v>3958</v>
      </c>
      <c r="C1623" s="67" t="s">
        <v>1277</v>
      </c>
      <c r="D1623" s="67" t="s">
        <v>66</v>
      </c>
      <c r="E1623" s="67" t="s">
        <v>36</v>
      </c>
      <c r="F1623" s="67" t="s">
        <v>66</v>
      </c>
      <c r="G1623" s="67" t="s">
        <v>42</v>
      </c>
      <c r="H1623" s="67" t="s">
        <v>88</v>
      </c>
      <c r="I1623" s="67" t="s">
        <v>43</v>
      </c>
      <c r="J1623" s="67" t="s">
        <v>136</v>
      </c>
      <c r="K1623" s="67" t="s">
        <v>88</v>
      </c>
      <c r="L1623" s="67" t="s">
        <v>38</v>
      </c>
      <c r="M1623" s="67" t="s">
        <v>43</v>
      </c>
      <c r="N1623" s="67" t="s">
        <v>38</v>
      </c>
      <c r="O1623" s="67"/>
      <c r="P1623" s="17" t="s">
        <v>2342</v>
      </c>
      <c r="Q1623" s="17" t="s">
        <v>3878</v>
      </c>
      <c r="R1623" s="17" t="s">
        <v>403</v>
      </c>
      <c r="S1623" s="17" t="s">
        <v>156</v>
      </c>
      <c r="T1623" s="17" t="s">
        <v>3959</v>
      </c>
      <c r="U1623" s="17" t="s">
        <v>405</v>
      </c>
      <c r="V1623" s="17" t="s">
        <v>2599</v>
      </c>
      <c r="W1623" s="17"/>
      <c r="X1623" s="17"/>
      <c r="Y1623" s="17" t="s">
        <v>4237</v>
      </c>
      <c r="Z1623" s="17" t="s">
        <v>191</v>
      </c>
      <c r="AA1623" s="17" t="s">
        <v>76</v>
      </c>
      <c r="AB1623" s="17" t="s">
        <v>126</v>
      </c>
      <c r="AC1623" s="17" t="s">
        <v>56</v>
      </c>
      <c r="AD1623" s="17" t="s">
        <v>56</v>
      </c>
      <c r="AE1623" s="17" t="s">
        <v>4120</v>
      </c>
      <c r="AF1623" s="17"/>
      <c r="AG1623" s="17" t="s">
        <v>909</v>
      </c>
      <c r="AH1623" s="17" t="s">
        <v>1087</v>
      </c>
      <c r="AI1623" s="17" t="s">
        <v>879</v>
      </c>
      <c r="AJ1623" s="17" t="s">
        <v>3168</v>
      </c>
      <c r="AK1623" s="17" t="s">
        <v>101</v>
      </c>
      <c r="AL1623" s="17" t="s">
        <v>471</v>
      </c>
      <c r="AM1623" s="17" t="s">
        <v>3129</v>
      </c>
      <c r="AN1623" s="17" t="s">
        <v>1182</v>
      </c>
      <c r="AO1623" s="17" t="s">
        <v>418</v>
      </c>
      <c r="AP1623" s="17" t="s">
        <v>475</v>
      </c>
      <c r="AQ1623" s="17"/>
      <c r="AR1623" s="17"/>
      <c r="AS1623" s="17"/>
    </row>
    <row r="1624" spans="1:45" ht="15" customHeight="1" x14ac:dyDescent="0.15">
      <c r="A1624" s="13">
        <v>1623</v>
      </c>
      <c r="B1624" s="69" t="s">
        <v>3173</v>
      </c>
      <c r="C1624" s="67" t="s">
        <v>1277</v>
      </c>
      <c r="D1624" s="67" t="s">
        <v>36</v>
      </c>
      <c r="E1624" s="67" t="s">
        <v>56</v>
      </c>
      <c r="F1624" s="67" t="s">
        <v>66</v>
      </c>
      <c r="G1624" s="67" t="s">
        <v>37</v>
      </c>
      <c r="H1624" s="67" t="s">
        <v>43</v>
      </c>
      <c r="I1624" s="67" t="s">
        <v>38</v>
      </c>
      <c r="J1624" s="67" t="s">
        <v>40</v>
      </c>
      <c r="K1624" s="67" t="s">
        <v>42</v>
      </c>
      <c r="L1624" s="67" t="s">
        <v>40</v>
      </c>
      <c r="M1624" s="67" t="s">
        <v>39</v>
      </c>
      <c r="N1624" s="67" t="s">
        <v>44</v>
      </c>
      <c r="O1624" s="67" t="s">
        <v>45</v>
      </c>
      <c r="P1624" s="17" t="s">
        <v>420</v>
      </c>
      <c r="Q1624" s="17" t="s">
        <v>137</v>
      </c>
      <c r="R1624" s="17" t="s">
        <v>421</v>
      </c>
      <c r="S1624" s="17" t="s">
        <v>3438</v>
      </c>
      <c r="T1624" s="17" t="s">
        <v>422</v>
      </c>
      <c r="U1624" s="17" t="s">
        <v>423</v>
      </c>
      <c r="V1624" s="17" t="s">
        <v>640</v>
      </c>
      <c r="W1624" s="17" t="s">
        <v>4163</v>
      </c>
      <c r="X1624" s="17"/>
      <c r="Y1624" s="17" t="s">
        <v>4273</v>
      </c>
      <c r="Z1624" s="17" t="s">
        <v>191</v>
      </c>
      <c r="AA1624" s="17" t="s">
        <v>76</v>
      </c>
      <c r="AB1624" s="17" t="s">
        <v>3962</v>
      </c>
      <c r="AC1624" s="17" t="s">
        <v>56</v>
      </c>
      <c r="AD1624" s="17" t="s">
        <v>66</v>
      </c>
      <c r="AE1624" s="17"/>
      <c r="AF1624" s="17"/>
      <c r="AG1624" s="17" t="s">
        <v>57</v>
      </c>
      <c r="AH1624" s="17" t="s">
        <v>4520</v>
      </c>
      <c r="AI1624" s="17" t="s">
        <v>424</v>
      </c>
      <c r="AJ1624" s="17" t="s">
        <v>256</v>
      </c>
      <c r="AK1624" s="17" t="s">
        <v>425</v>
      </c>
      <c r="AL1624" s="17" t="s">
        <v>141</v>
      </c>
      <c r="AM1624" s="17" t="s">
        <v>299</v>
      </c>
      <c r="AN1624" s="17" t="s">
        <v>641</v>
      </c>
      <c r="AO1624" s="17" t="s">
        <v>64</v>
      </c>
      <c r="AP1624" s="17" t="s">
        <v>621</v>
      </c>
      <c r="AQ1624" s="17"/>
      <c r="AR1624" s="17"/>
      <c r="AS1624" s="17"/>
    </row>
    <row r="1625" spans="1:45" ht="15" customHeight="1" x14ac:dyDescent="0.15">
      <c r="A1625" s="13">
        <v>1624</v>
      </c>
      <c r="B1625" s="69" t="s">
        <v>1405</v>
      </c>
      <c r="C1625" s="67" t="s">
        <v>1277</v>
      </c>
      <c r="D1625" s="67" t="s">
        <v>56</v>
      </c>
      <c r="E1625" s="67" t="s">
        <v>36</v>
      </c>
      <c r="F1625" s="67" t="s">
        <v>66</v>
      </c>
      <c r="G1625" s="67" t="s">
        <v>37</v>
      </c>
      <c r="H1625" s="67" t="s">
        <v>40</v>
      </c>
      <c r="I1625" s="67" t="s">
        <v>40</v>
      </c>
      <c r="J1625" s="67" t="s">
        <v>37</v>
      </c>
      <c r="K1625" s="67" t="s">
        <v>42</v>
      </c>
      <c r="L1625" s="67" t="s">
        <v>40</v>
      </c>
      <c r="M1625" s="67" t="s">
        <v>41</v>
      </c>
      <c r="N1625" s="67" t="s">
        <v>67</v>
      </c>
      <c r="O1625" s="67"/>
      <c r="P1625" s="17" t="s">
        <v>649</v>
      </c>
      <c r="Q1625" s="17" t="s">
        <v>137</v>
      </c>
      <c r="R1625" s="17" t="s">
        <v>594</v>
      </c>
      <c r="S1625" s="17" t="s">
        <v>3438</v>
      </c>
      <c r="T1625" s="17" t="s">
        <v>264</v>
      </c>
      <c r="U1625" s="17" t="s">
        <v>248</v>
      </c>
      <c r="V1625" s="17" t="s">
        <v>1406</v>
      </c>
      <c r="W1625" s="17"/>
      <c r="X1625" s="17"/>
      <c r="Y1625" s="17" t="s">
        <v>4263</v>
      </c>
      <c r="Z1625" s="17" t="s">
        <v>75</v>
      </c>
      <c r="AA1625" s="17" t="s">
        <v>76</v>
      </c>
      <c r="AB1625" s="17" t="s">
        <v>55</v>
      </c>
      <c r="AC1625" s="17" t="s">
        <v>56</v>
      </c>
      <c r="AD1625" s="17" t="s">
        <v>56</v>
      </c>
      <c r="AE1625" s="17"/>
      <c r="AF1625" s="17"/>
      <c r="AG1625" s="17" t="s">
        <v>57</v>
      </c>
      <c r="AH1625" s="17" t="s">
        <v>4520</v>
      </c>
      <c r="AI1625" s="17" t="s">
        <v>79</v>
      </c>
      <c r="AJ1625" s="17" t="s">
        <v>637</v>
      </c>
      <c r="AK1625" s="17" t="s">
        <v>253</v>
      </c>
      <c r="AL1625" s="17" t="s">
        <v>596</v>
      </c>
      <c r="AM1625" s="17" t="s">
        <v>1407</v>
      </c>
      <c r="AN1625" s="17" t="s">
        <v>3022</v>
      </c>
      <c r="AO1625" s="17" t="s">
        <v>64</v>
      </c>
      <c r="AP1625" s="17" t="s">
        <v>161</v>
      </c>
      <c r="AQ1625" s="17"/>
      <c r="AR1625" s="17"/>
      <c r="AS1625" s="17"/>
    </row>
    <row r="1626" spans="1:45" ht="15" customHeight="1" x14ac:dyDescent="0.15">
      <c r="A1626" s="13">
        <v>1625</v>
      </c>
      <c r="B1626" s="69" t="s">
        <v>1408</v>
      </c>
      <c r="C1626" s="67" t="s">
        <v>1277</v>
      </c>
      <c r="D1626" s="67" t="s">
        <v>56</v>
      </c>
      <c r="E1626" s="67" t="s">
        <v>66</v>
      </c>
      <c r="F1626" s="67" t="s">
        <v>56</v>
      </c>
      <c r="G1626" s="67" t="s">
        <v>40</v>
      </c>
      <c r="H1626" s="67" t="s">
        <v>44</v>
      </c>
      <c r="I1626" s="67" t="s">
        <v>43</v>
      </c>
      <c r="J1626" s="67" t="s">
        <v>44</v>
      </c>
      <c r="K1626" s="67" t="s">
        <v>43</v>
      </c>
      <c r="L1626" s="67" t="s">
        <v>37</v>
      </c>
      <c r="M1626" s="67" t="s">
        <v>136</v>
      </c>
      <c r="N1626" s="67" t="s">
        <v>41</v>
      </c>
      <c r="O1626" s="67"/>
      <c r="P1626" s="17" t="s">
        <v>1409</v>
      </c>
      <c r="Q1626" s="17" t="s">
        <v>264</v>
      </c>
      <c r="R1626" s="17" t="s">
        <v>1410</v>
      </c>
      <c r="S1626" s="17" t="s">
        <v>79</v>
      </c>
      <c r="T1626" s="17" t="s">
        <v>4641</v>
      </c>
      <c r="U1626" s="17" t="s">
        <v>3892</v>
      </c>
      <c r="V1626" s="17" t="s">
        <v>148</v>
      </c>
      <c r="W1626" s="17"/>
      <c r="X1626" s="17"/>
      <c r="Y1626" s="17" t="s">
        <v>4347</v>
      </c>
      <c r="Z1626" s="17" t="s">
        <v>75</v>
      </c>
      <c r="AA1626" s="17" t="s">
        <v>76</v>
      </c>
      <c r="AB1626" s="17" t="s">
        <v>3962</v>
      </c>
      <c r="AC1626" s="17" t="s">
        <v>36</v>
      </c>
      <c r="AD1626" s="17" t="s">
        <v>36</v>
      </c>
      <c r="AE1626" s="17"/>
      <c r="AF1626" s="17"/>
      <c r="AG1626" s="17" t="s">
        <v>115</v>
      </c>
      <c r="AH1626" s="17" t="s">
        <v>4390</v>
      </c>
      <c r="AI1626" s="17" t="s">
        <v>287</v>
      </c>
      <c r="AJ1626" s="17" t="s">
        <v>307</v>
      </c>
      <c r="AK1626" s="17" t="s">
        <v>820</v>
      </c>
      <c r="AL1626" s="17" t="s">
        <v>1411</v>
      </c>
      <c r="AM1626" s="17" t="s">
        <v>193</v>
      </c>
      <c r="AN1626" s="17" t="s">
        <v>196</v>
      </c>
      <c r="AO1626" s="17" t="s">
        <v>161</v>
      </c>
      <c r="AP1626" s="17" t="s">
        <v>366</v>
      </c>
      <c r="AQ1626" s="17"/>
      <c r="AR1626" s="17"/>
      <c r="AS1626" s="17"/>
    </row>
    <row r="1627" spans="1:45" ht="15" customHeight="1" x14ac:dyDescent="0.15">
      <c r="A1627" s="13">
        <v>1626</v>
      </c>
      <c r="B1627" s="69" t="s">
        <v>1412</v>
      </c>
      <c r="C1627" s="67" t="s">
        <v>1277</v>
      </c>
      <c r="D1627" s="67" t="s">
        <v>56</v>
      </c>
      <c r="E1627" s="67" t="s">
        <v>56</v>
      </c>
      <c r="F1627" s="67" t="s">
        <v>36</v>
      </c>
      <c r="G1627" s="67" t="s">
        <v>40</v>
      </c>
      <c r="H1627" s="67" t="s">
        <v>67</v>
      </c>
      <c r="I1627" s="67" t="s">
        <v>67</v>
      </c>
      <c r="J1627" s="67" t="s">
        <v>37</v>
      </c>
      <c r="K1627" s="67" t="s">
        <v>44</v>
      </c>
      <c r="L1627" s="67" t="s">
        <v>41</v>
      </c>
      <c r="M1627" s="67" t="s">
        <v>40</v>
      </c>
      <c r="N1627" s="67" t="s">
        <v>37</v>
      </c>
      <c r="O1627" s="67"/>
      <c r="P1627" s="17" t="s">
        <v>1413</v>
      </c>
      <c r="Q1627" s="17" t="s">
        <v>216</v>
      </c>
      <c r="R1627" s="17" t="s">
        <v>1414</v>
      </c>
      <c r="S1627" s="17" t="s">
        <v>222</v>
      </c>
      <c r="T1627" s="17" t="s">
        <v>786</v>
      </c>
      <c r="U1627" s="17" t="s">
        <v>3350</v>
      </c>
      <c r="V1627" s="17" t="s">
        <v>3153</v>
      </c>
      <c r="W1627" s="17"/>
      <c r="X1627" s="17"/>
      <c r="Y1627" s="17" t="s">
        <v>4263</v>
      </c>
      <c r="Z1627" s="17" t="s">
        <v>96</v>
      </c>
      <c r="AA1627" s="17" t="s">
        <v>76</v>
      </c>
      <c r="AB1627" s="17" t="s">
        <v>3962</v>
      </c>
      <c r="AC1627" s="17" t="s">
        <v>56</v>
      </c>
      <c r="AD1627" s="17" t="s">
        <v>36</v>
      </c>
      <c r="AE1627" s="17"/>
      <c r="AF1627" s="17"/>
      <c r="AG1627" s="17" t="s">
        <v>79</v>
      </c>
      <c r="AH1627" s="17" t="s">
        <v>300</v>
      </c>
      <c r="AI1627" s="17" t="s">
        <v>224</v>
      </c>
      <c r="AJ1627" s="17" t="s">
        <v>309</v>
      </c>
      <c r="AK1627" s="17" t="s">
        <v>3022</v>
      </c>
      <c r="AL1627" s="17" t="s">
        <v>1415</v>
      </c>
      <c r="AM1627" s="17" t="s">
        <v>49</v>
      </c>
      <c r="AN1627" s="17" t="s">
        <v>384</v>
      </c>
      <c r="AO1627" s="17" t="s">
        <v>161</v>
      </c>
      <c r="AP1627" s="17" t="s">
        <v>85</v>
      </c>
      <c r="AQ1627" s="17"/>
      <c r="AR1627" s="17"/>
      <c r="AS1627" s="17"/>
    </row>
    <row r="1628" spans="1:45" ht="15" customHeight="1" x14ac:dyDescent="0.15">
      <c r="A1628" s="13">
        <v>1627</v>
      </c>
      <c r="B1628" s="69" t="s">
        <v>1416</v>
      </c>
      <c r="C1628" s="67" t="s">
        <v>1277</v>
      </c>
      <c r="D1628" s="67" t="s">
        <v>56</v>
      </c>
      <c r="E1628" s="67" t="s">
        <v>66</v>
      </c>
      <c r="F1628" s="67" t="s">
        <v>66</v>
      </c>
      <c r="G1628" s="67" t="s">
        <v>40</v>
      </c>
      <c r="H1628" s="67" t="s">
        <v>44</v>
      </c>
      <c r="I1628" s="67" t="s">
        <v>44</v>
      </c>
      <c r="J1628" s="67" t="s">
        <v>44</v>
      </c>
      <c r="K1628" s="67" t="s">
        <v>136</v>
      </c>
      <c r="L1628" s="67" t="s">
        <v>41</v>
      </c>
      <c r="M1628" s="67" t="s">
        <v>43</v>
      </c>
      <c r="N1628" s="67" t="s">
        <v>44</v>
      </c>
      <c r="O1628" s="67"/>
      <c r="P1628" s="17" t="s">
        <v>1417</v>
      </c>
      <c r="Q1628" s="17" t="s">
        <v>1418</v>
      </c>
      <c r="R1628" s="17" t="s">
        <v>1139</v>
      </c>
      <c r="S1628" s="17" t="s">
        <v>264</v>
      </c>
      <c r="T1628" s="17" t="s">
        <v>1419</v>
      </c>
      <c r="U1628" s="17" t="s">
        <v>446</v>
      </c>
      <c r="V1628" s="17" t="s">
        <v>1420</v>
      </c>
      <c r="W1628" s="17"/>
      <c r="X1628" s="17"/>
      <c r="Y1628" s="17" t="s">
        <v>4256</v>
      </c>
      <c r="Z1628" s="17" t="s">
        <v>75</v>
      </c>
      <c r="AA1628" s="17" t="s">
        <v>142</v>
      </c>
      <c r="AB1628" s="17" t="s">
        <v>55</v>
      </c>
      <c r="AC1628" s="17" t="s">
        <v>36</v>
      </c>
      <c r="AD1628" s="17" t="s">
        <v>56</v>
      </c>
      <c r="AE1628" s="17"/>
      <c r="AF1628" s="17"/>
      <c r="AG1628" s="17" t="s">
        <v>79</v>
      </c>
      <c r="AH1628" s="17" t="s">
        <v>660</v>
      </c>
      <c r="AI1628" s="17" t="s">
        <v>1421</v>
      </c>
      <c r="AJ1628" s="17" t="s">
        <v>1040</v>
      </c>
      <c r="AK1628" s="17" t="s">
        <v>402</v>
      </c>
      <c r="AL1628" s="17" t="s">
        <v>947</v>
      </c>
      <c r="AM1628" s="17" t="s">
        <v>641</v>
      </c>
      <c r="AN1628" s="17" t="s">
        <v>1422</v>
      </c>
      <c r="AO1628" s="17" t="s">
        <v>161</v>
      </c>
      <c r="AP1628" s="17" t="s">
        <v>464</v>
      </c>
      <c r="AQ1628" s="17"/>
      <c r="AR1628" s="17"/>
      <c r="AS1628" s="17"/>
    </row>
    <row r="1629" spans="1:45" ht="15" customHeight="1" x14ac:dyDescent="0.15">
      <c r="A1629" s="13">
        <v>1628</v>
      </c>
      <c r="B1629" s="69" t="s">
        <v>1423</v>
      </c>
      <c r="C1629" s="67" t="s">
        <v>1277</v>
      </c>
      <c r="D1629" s="67" t="s">
        <v>56</v>
      </c>
      <c r="E1629" s="67" t="s">
        <v>56</v>
      </c>
      <c r="F1629" s="67" t="s">
        <v>56</v>
      </c>
      <c r="G1629" s="67" t="s">
        <v>40</v>
      </c>
      <c r="H1629" s="67" t="s">
        <v>41</v>
      </c>
      <c r="I1629" s="67" t="s">
        <v>87</v>
      </c>
      <c r="J1629" s="67" t="s">
        <v>136</v>
      </c>
      <c r="K1629" s="67" t="s">
        <v>42</v>
      </c>
      <c r="L1629" s="67" t="s">
        <v>68</v>
      </c>
      <c r="M1629" s="67" t="s">
        <v>44</v>
      </c>
      <c r="N1629" s="67" t="s">
        <v>38</v>
      </c>
      <c r="O1629" s="67" t="s">
        <v>45</v>
      </c>
      <c r="P1629" s="17" t="s">
        <v>351</v>
      </c>
      <c r="Q1629" s="17" t="s">
        <v>72</v>
      </c>
      <c r="R1629" s="17" t="s">
        <v>1424</v>
      </c>
      <c r="S1629" s="17" t="s">
        <v>79</v>
      </c>
      <c r="T1629" s="17" t="s">
        <v>3200</v>
      </c>
      <c r="U1629" s="17" t="s">
        <v>157</v>
      </c>
      <c r="V1629" s="17" t="s">
        <v>1425</v>
      </c>
      <c r="W1629" s="17"/>
      <c r="X1629" s="17"/>
      <c r="Y1629" s="17" t="s">
        <v>4347</v>
      </c>
      <c r="Z1629" s="17" t="s">
        <v>96</v>
      </c>
      <c r="AA1629" s="17" t="s">
        <v>76</v>
      </c>
      <c r="AB1629" s="17" t="s">
        <v>55</v>
      </c>
      <c r="AC1629" s="17" t="s">
        <v>36</v>
      </c>
      <c r="AD1629" s="17" t="s">
        <v>56</v>
      </c>
      <c r="AE1629" s="17"/>
      <c r="AF1629" s="17"/>
      <c r="AG1629" s="17" t="s">
        <v>115</v>
      </c>
      <c r="AH1629" s="17" t="s">
        <v>154</v>
      </c>
      <c r="AI1629" s="17" t="s">
        <v>202</v>
      </c>
      <c r="AJ1629" s="17" t="s">
        <v>80</v>
      </c>
      <c r="AK1629" s="17" t="s">
        <v>496</v>
      </c>
      <c r="AL1629" s="17" t="s">
        <v>291</v>
      </c>
      <c r="AM1629" s="17" t="s">
        <v>396</v>
      </c>
      <c r="AN1629" s="17" t="s">
        <v>600</v>
      </c>
      <c r="AO1629" s="17" t="s">
        <v>161</v>
      </c>
      <c r="AP1629" s="17" t="s">
        <v>1104</v>
      </c>
      <c r="AQ1629" s="17"/>
      <c r="AR1629" s="17"/>
      <c r="AS1629" s="17"/>
    </row>
    <row r="1630" spans="1:45" ht="15" customHeight="1" x14ac:dyDescent="0.15">
      <c r="A1630" s="13">
        <v>1629</v>
      </c>
      <c r="B1630" s="69" t="s">
        <v>3174</v>
      </c>
      <c r="C1630" s="67" t="s">
        <v>1277</v>
      </c>
      <c r="D1630" s="67" t="s">
        <v>56</v>
      </c>
      <c r="E1630" s="67" t="s">
        <v>56</v>
      </c>
      <c r="F1630" s="67" t="s">
        <v>66</v>
      </c>
      <c r="G1630" s="67" t="s">
        <v>67</v>
      </c>
      <c r="H1630" s="67" t="s">
        <v>68</v>
      </c>
      <c r="I1630" s="67" t="s">
        <v>120</v>
      </c>
      <c r="J1630" s="67" t="s">
        <v>44</v>
      </c>
      <c r="K1630" s="67" t="s">
        <v>44</v>
      </c>
      <c r="L1630" s="67" t="s">
        <v>44</v>
      </c>
      <c r="M1630" s="67" t="s">
        <v>87</v>
      </c>
      <c r="N1630" s="67" t="s">
        <v>136</v>
      </c>
      <c r="O1630" s="67"/>
      <c r="P1630" s="17" t="s">
        <v>2144</v>
      </c>
      <c r="Q1630" s="17" t="s">
        <v>3343</v>
      </c>
      <c r="R1630" s="17" t="s">
        <v>970</v>
      </c>
      <c r="S1630" s="17" t="s">
        <v>77</v>
      </c>
      <c r="T1630" s="17" t="s">
        <v>626</v>
      </c>
      <c r="U1630" s="17" t="s">
        <v>916</v>
      </c>
      <c r="V1630" s="17" t="s">
        <v>1815</v>
      </c>
      <c r="W1630" s="17"/>
      <c r="X1630" s="17"/>
      <c r="Y1630" s="17" t="s">
        <v>4359</v>
      </c>
      <c r="Z1630" s="17" t="s">
        <v>191</v>
      </c>
      <c r="AA1630" s="17" t="s">
        <v>54</v>
      </c>
      <c r="AB1630" s="17" t="s">
        <v>55</v>
      </c>
      <c r="AC1630" s="17" t="s">
        <v>56</v>
      </c>
      <c r="AD1630" s="17" t="s">
        <v>56</v>
      </c>
      <c r="AE1630" s="17"/>
      <c r="AF1630" s="17"/>
      <c r="AG1630" s="17" t="s">
        <v>95</v>
      </c>
      <c r="AH1630" s="17" t="s">
        <v>204</v>
      </c>
      <c r="AI1630" s="17" t="s">
        <v>171</v>
      </c>
      <c r="AJ1630" s="17" t="s">
        <v>193</v>
      </c>
      <c r="AK1630" s="17" t="s">
        <v>972</v>
      </c>
      <c r="AL1630" s="17" t="s">
        <v>496</v>
      </c>
      <c r="AM1630" s="17" t="s">
        <v>780</v>
      </c>
      <c r="AN1630" s="17" t="s">
        <v>645</v>
      </c>
      <c r="AO1630" s="17" t="s">
        <v>85</v>
      </c>
      <c r="AP1630" s="17" t="s">
        <v>975</v>
      </c>
      <c r="AQ1630" s="17"/>
      <c r="AR1630" s="17"/>
      <c r="AS1630" s="17"/>
    </row>
    <row r="1631" spans="1:45" ht="15" customHeight="1" x14ac:dyDescent="0.15">
      <c r="A1631" s="13">
        <v>1630</v>
      </c>
      <c r="B1631" s="69" t="s">
        <v>1426</v>
      </c>
      <c r="C1631" s="67" t="s">
        <v>1277</v>
      </c>
      <c r="D1631" s="67" t="s">
        <v>56</v>
      </c>
      <c r="E1631" s="67" t="s">
        <v>56</v>
      </c>
      <c r="F1631" s="67" t="s">
        <v>56</v>
      </c>
      <c r="G1631" s="67" t="s">
        <v>38</v>
      </c>
      <c r="H1631" s="67" t="s">
        <v>40</v>
      </c>
      <c r="I1631" s="67" t="s">
        <v>44</v>
      </c>
      <c r="J1631" s="67" t="s">
        <v>87</v>
      </c>
      <c r="K1631" s="67" t="s">
        <v>38</v>
      </c>
      <c r="L1631" s="67" t="s">
        <v>88</v>
      </c>
      <c r="M1631" s="67" t="s">
        <v>39</v>
      </c>
      <c r="N1631" s="67" t="s">
        <v>42</v>
      </c>
      <c r="O1631" s="67" t="s">
        <v>45</v>
      </c>
      <c r="P1631" s="17" t="s">
        <v>858</v>
      </c>
      <c r="Q1631" s="17" t="s">
        <v>670</v>
      </c>
      <c r="R1631" s="17" t="s">
        <v>172</v>
      </c>
      <c r="S1631" s="17" t="s">
        <v>4519</v>
      </c>
      <c r="T1631" s="17" t="s">
        <v>859</v>
      </c>
      <c r="U1631" s="17" t="s">
        <v>289</v>
      </c>
      <c r="V1631" s="17" t="s">
        <v>274</v>
      </c>
      <c r="W1631" s="17" t="s">
        <v>4166</v>
      </c>
      <c r="X1631" s="17"/>
      <c r="Y1631" s="17" t="s">
        <v>4234</v>
      </c>
      <c r="Z1631" s="17" t="s">
        <v>96</v>
      </c>
      <c r="AA1631" s="17" t="s">
        <v>76</v>
      </c>
      <c r="AB1631" s="17" t="s">
        <v>3962</v>
      </c>
      <c r="AC1631" s="17" t="s">
        <v>56</v>
      </c>
      <c r="AD1631" s="17" t="s">
        <v>66</v>
      </c>
      <c r="AE1631" s="17"/>
      <c r="AF1631" s="17"/>
      <c r="AG1631" s="17" t="s">
        <v>600</v>
      </c>
      <c r="AH1631" s="17" t="s">
        <v>860</v>
      </c>
      <c r="AI1631" s="17" t="s">
        <v>79</v>
      </c>
      <c r="AJ1631" s="17" t="s">
        <v>861</v>
      </c>
      <c r="AK1631" s="17" t="s">
        <v>193</v>
      </c>
      <c r="AL1631" s="17" t="s">
        <v>130</v>
      </c>
      <c r="AM1631" s="17" t="s">
        <v>112</v>
      </c>
      <c r="AN1631" s="17" t="s">
        <v>501</v>
      </c>
      <c r="AO1631" s="17" t="s">
        <v>862</v>
      </c>
      <c r="AP1631" s="17" t="s">
        <v>942</v>
      </c>
      <c r="AQ1631" s="17"/>
      <c r="AR1631" s="17"/>
      <c r="AS1631" s="17"/>
    </row>
    <row r="1632" spans="1:45" ht="15" customHeight="1" x14ac:dyDescent="0.15">
      <c r="A1632" s="13">
        <v>1631</v>
      </c>
      <c r="B1632" s="69" t="s">
        <v>1427</v>
      </c>
      <c r="C1632" s="67" t="s">
        <v>1277</v>
      </c>
      <c r="D1632" s="67" t="s">
        <v>56</v>
      </c>
      <c r="E1632" s="67" t="s">
        <v>66</v>
      </c>
      <c r="F1632" s="67" t="s">
        <v>36</v>
      </c>
      <c r="G1632" s="67" t="s">
        <v>67</v>
      </c>
      <c r="H1632" s="67" t="s">
        <v>40</v>
      </c>
      <c r="I1632" s="67" t="s">
        <v>44</v>
      </c>
      <c r="J1632" s="67" t="s">
        <v>44</v>
      </c>
      <c r="K1632" s="67" t="s">
        <v>41</v>
      </c>
      <c r="L1632" s="67" t="s">
        <v>88</v>
      </c>
      <c r="M1632" s="67" t="s">
        <v>200</v>
      </c>
      <c r="N1632" s="67" t="s">
        <v>136</v>
      </c>
      <c r="O1632" s="67" t="s">
        <v>45</v>
      </c>
      <c r="P1632" s="17" t="s">
        <v>1075</v>
      </c>
      <c r="Q1632" s="17" t="s">
        <v>247</v>
      </c>
      <c r="R1632" s="17" t="s">
        <v>1428</v>
      </c>
      <c r="S1632" s="17" t="s">
        <v>3022</v>
      </c>
      <c r="T1632" s="17" t="s">
        <v>383</v>
      </c>
      <c r="U1632" s="17" t="s">
        <v>1201</v>
      </c>
      <c r="V1632" s="17" t="s">
        <v>731</v>
      </c>
      <c r="W1632" s="17"/>
      <c r="X1632" s="17"/>
      <c r="Y1632" s="17" t="s">
        <v>4234</v>
      </c>
      <c r="Z1632" s="17" t="s">
        <v>75</v>
      </c>
      <c r="AA1632" s="17" t="s">
        <v>76</v>
      </c>
      <c r="AB1632" s="17" t="s">
        <v>55</v>
      </c>
      <c r="AC1632" s="17" t="s">
        <v>36</v>
      </c>
      <c r="AD1632" s="17" t="s">
        <v>56</v>
      </c>
      <c r="AE1632" s="17"/>
      <c r="AF1632" s="17"/>
      <c r="AG1632" s="17" t="s">
        <v>77</v>
      </c>
      <c r="AH1632" s="17" t="s">
        <v>3346</v>
      </c>
      <c r="AI1632" s="17" t="s">
        <v>79</v>
      </c>
      <c r="AJ1632" s="17" t="s">
        <v>198</v>
      </c>
      <c r="AK1632" s="17" t="s">
        <v>1202</v>
      </c>
      <c r="AL1632" s="17" t="s">
        <v>1429</v>
      </c>
      <c r="AM1632" s="17" t="s">
        <v>148</v>
      </c>
      <c r="AN1632" s="17" t="s">
        <v>338</v>
      </c>
      <c r="AO1632" s="17" t="s">
        <v>85</v>
      </c>
      <c r="AP1632" s="17" t="s">
        <v>2844</v>
      </c>
      <c r="AQ1632" s="17"/>
      <c r="AR1632" s="17"/>
      <c r="AS1632" s="17"/>
    </row>
    <row r="1633" spans="1:45" ht="15" customHeight="1" x14ac:dyDescent="0.15">
      <c r="A1633" s="13">
        <v>1632</v>
      </c>
      <c r="B1633" s="69" t="s">
        <v>1430</v>
      </c>
      <c r="C1633" s="67" t="s">
        <v>1277</v>
      </c>
      <c r="D1633" s="67" t="s">
        <v>56</v>
      </c>
      <c r="E1633" s="67" t="s">
        <v>56</v>
      </c>
      <c r="F1633" s="67" t="s">
        <v>36</v>
      </c>
      <c r="G1633" s="67" t="s">
        <v>44</v>
      </c>
      <c r="H1633" s="67" t="s">
        <v>44</v>
      </c>
      <c r="I1633" s="67" t="s">
        <v>40</v>
      </c>
      <c r="J1633" s="67" t="s">
        <v>38</v>
      </c>
      <c r="K1633" s="67" t="s">
        <v>43</v>
      </c>
      <c r="L1633" s="67" t="s">
        <v>136</v>
      </c>
      <c r="M1633" s="67" t="s">
        <v>42</v>
      </c>
      <c r="N1633" s="67" t="s">
        <v>41</v>
      </c>
      <c r="O1633" s="67" t="s">
        <v>45</v>
      </c>
      <c r="P1633" s="17" t="s">
        <v>542</v>
      </c>
      <c r="Q1633" s="17" t="s">
        <v>446</v>
      </c>
      <c r="R1633" s="17" t="s">
        <v>256</v>
      </c>
      <c r="S1633" s="17" t="s">
        <v>402</v>
      </c>
      <c r="T1633" s="17" t="s">
        <v>172</v>
      </c>
      <c r="U1633" s="17" t="s">
        <v>79</v>
      </c>
      <c r="V1633" s="17" t="s">
        <v>257</v>
      </c>
      <c r="W1633" s="17" t="s">
        <v>4166</v>
      </c>
      <c r="X1633" s="17"/>
      <c r="Y1633" s="17" t="s">
        <v>4239</v>
      </c>
      <c r="Z1633" s="17" t="s">
        <v>75</v>
      </c>
      <c r="AA1633" s="17" t="s">
        <v>76</v>
      </c>
      <c r="AB1633" s="17" t="s">
        <v>3962</v>
      </c>
      <c r="AC1633" s="17" t="s">
        <v>56</v>
      </c>
      <c r="AD1633" s="17" t="s">
        <v>56</v>
      </c>
      <c r="AE1633" s="17"/>
      <c r="AF1633" s="17"/>
      <c r="AG1633" s="17" t="s">
        <v>193</v>
      </c>
      <c r="AH1633" s="17" t="s">
        <v>101</v>
      </c>
      <c r="AI1633" s="17" t="s">
        <v>289</v>
      </c>
      <c r="AJ1633" s="17" t="s">
        <v>678</v>
      </c>
      <c r="AK1633" s="17" t="s">
        <v>115</v>
      </c>
      <c r="AL1633" s="17" t="s">
        <v>170</v>
      </c>
      <c r="AM1633" s="17" t="s">
        <v>104</v>
      </c>
      <c r="AN1633" s="17" t="s">
        <v>258</v>
      </c>
      <c r="AO1633" s="17" t="s">
        <v>464</v>
      </c>
      <c r="AP1633" s="17" t="s">
        <v>161</v>
      </c>
      <c r="AQ1633" s="17"/>
      <c r="AR1633" s="17"/>
      <c r="AS1633" s="17"/>
    </row>
    <row r="1634" spans="1:45" ht="15" customHeight="1" x14ac:dyDescent="0.15">
      <c r="A1634" s="13">
        <v>1633</v>
      </c>
      <c r="B1634" s="69" t="s">
        <v>3109</v>
      </c>
      <c r="C1634" s="67" t="s">
        <v>1277</v>
      </c>
      <c r="D1634" s="67" t="s">
        <v>56</v>
      </c>
      <c r="E1634" s="67" t="s">
        <v>56</v>
      </c>
      <c r="F1634" s="67" t="s">
        <v>56</v>
      </c>
      <c r="G1634" s="67" t="s">
        <v>38</v>
      </c>
      <c r="H1634" s="67" t="s">
        <v>120</v>
      </c>
      <c r="I1634" s="67" t="s">
        <v>120</v>
      </c>
      <c r="J1634" s="67" t="s">
        <v>43</v>
      </c>
      <c r="K1634" s="67" t="s">
        <v>43</v>
      </c>
      <c r="L1634" s="67" t="s">
        <v>42</v>
      </c>
      <c r="M1634" s="67" t="s">
        <v>39</v>
      </c>
      <c r="N1634" s="67" t="s">
        <v>43</v>
      </c>
      <c r="O1634" s="67"/>
      <c r="P1634" s="17" t="s">
        <v>613</v>
      </c>
      <c r="Q1634" s="17" t="s">
        <v>615</v>
      </c>
      <c r="R1634" s="17" t="s">
        <v>4557</v>
      </c>
      <c r="S1634" s="17" t="s">
        <v>410</v>
      </c>
      <c r="T1634" s="17" t="s">
        <v>617</v>
      </c>
      <c r="U1634" s="17" t="s">
        <v>1645</v>
      </c>
      <c r="V1634" s="17" t="s">
        <v>339</v>
      </c>
      <c r="W1634" s="17"/>
      <c r="X1634" s="17"/>
      <c r="Y1634" s="17" t="s">
        <v>4238</v>
      </c>
      <c r="Z1634" s="17" t="s">
        <v>53</v>
      </c>
      <c r="AA1634" s="17" t="s">
        <v>76</v>
      </c>
      <c r="AB1634" s="17" t="s">
        <v>126</v>
      </c>
      <c r="AC1634" s="17" t="s">
        <v>56</v>
      </c>
      <c r="AD1634" s="17" t="s">
        <v>36</v>
      </c>
      <c r="AE1634" s="17" t="s">
        <v>4116</v>
      </c>
      <c r="AF1634" s="17"/>
      <c r="AG1634" s="17" t="s">
        <v>415</v>
      </c>
      <c r="AH1634" s="17" t="s">
        <v>772</v>
      </c>
      <c r="AI1634" s="17" t="s">
        <v>363</v>
      </c>
      <c r="AJ1634" s="17" t="s">
        <v>773</v>
      </c>
      <c r="AK1634" s="17" t="s">
        <v>2009</v>
      </c>
      <c r="AL1634" s="17" t="s">
        <v>3082</v>
      </c>
      <c r="AM1634" s="17" t="s">
        <v>101</v>
      </c>
      <c r="AN1634" s="17" t="s">
        <v>102</v>
      </c>
      <c r="AO1634" s="17" t="s">
        <v>621</v>
      </c>
      <c r="AP1634" s="17" t="s">
        <v>975</v>
      </c>
      <c r="AQ1634" s="17"/>
      <c r="AR1634" s="17"/>
      <c r="AS1634" s="17"/>
    </row>
    <row r="1635" spans="1:45" ht="15" customHeight="1" x14ac:dyDescent="0.15">
      <c r="A1635" s="13">
        <v>1634</v>
      </c>
      <c r="B1635" s="69" t="s">
        <v>1431</v>
      </c>
      <c r="C1635" s="67" t="s">
        <v>1277</v>
      </c>
      <c r="D1635" s="67" t="s">
        <v>66</v>
      </c>
      <c r="E1635" s="67" t="s">
        <v>56</v>
      </c>
      <c r="F1635" s="67" t="s">
        <v>56</v>
      </c>
      <c r="G1635" s="67" t="s">
        <v>44</v>
      </c>
      <c r="H1635" s="67" t="s">
        <v>43</v>
      </c>
      <c r="I1635" s="67" t="s">
        <v>40</v>
      </c>
      <c r="J1635" s="67" t="s">
        <v>39</v>
      </c>
      <c r="K1635" s="67" t="s">
        <v>88</v>
      </c>
      <c r="L1635" s="67" t="s">
        <v>136</v>
      </c>
      <c r="M1635" s="67" t="s">
        <v>42</v>
      </c>
      <c r="N1635" s="67" t="s">
        <v>38</v>
      </c>
      <c r="O1635" s="67" t="s">
        <v>45</v>
      </c>
      <c r="P1635" s="17" t="s">
        <v>174</v>
      </c>
      <c r="Q1635" s="17" t="s">
        <v>175</v>
      </c>
      <c r="R1635" s="17" t="s">
        <v>256</v>
      </c>
      <c r="S1635" s="17" t="s">
        <v>3119</v>
      </c>
      <c r="T1635" s="17" t="s">
        <v>176</v>
      </c>
      <c r="U1635" s="17" t="s">
        <v>79</v>
      </c>
      <c r="V1635" s="17" t="s">
        <v>1432</v>
      </c>
      <c r="W1635" s="17"/>
      <c r="X1635" s="17"/>
      <c r="Y1635" s="17" t="s">
        <v>4311</v>
      </c>
      <c r="Z1635" s="17" t="s">
        <v>191</v>
      </c>
      <c r="AA1635" s="17" t="s">
        <v>76</v>
      </c>
      <c r="AB1635" s="17" t="s">
        <v>126</v>
      </c>
      <c r="AC1635" s="17" t="s">
        <v>56</v>
      </c>
      <c r="AD1635" s="17" t="s">
        <v>66</v>
      </c>
      <c r="AE1635" s="17"/>
      <c r="AF1635" s="17"/>
      <c r="AG1635" s="17" t="s">
        <v>827</v>
      </c>
      <c r="AH1635" s="17" t="s">
        <v>956</v>
      </c>
      <c r="AI1635" s="17" t="s">
        <v>101</v>
      </c>
      <c r="AJ1635" s="17" t="s">
        <v>957</v>
      </c>
      <c r="AK1635" s="17" t="s">
        <v>115</v>
      </c>
      <c r="AL1635" s="17" t="s">
        <v>170</v>
      </c>
      <c r="AM1635" s="17" t="s">
        <v>769</v>
      </c>
      <c r="AN1635" s="17" t="s">
        <v>104</v>
      </c>
      <c r="AO1635" s="17" t="s">
        <v>959</v>
      </c>
      <c r="AP1635" s="17" t="s">
        <v>161</v>
      </c>
      <c r="AQ1635" s="17"/>
      <c r="AR1635" s="17"/>
      <c r="AS1635" s="17"/>
    </row>
    <row r="1636" spans="1:45" ht="15" customHeight="1" x14ac:dyDescent="0.15">
      <c r="A1636" s="13">
        <v>1635</v>
      </c>
      <c r="B1636" s="69" t="s">
        <v>679</v>
      </c>
      <c r="C1636" s="67" t="s">
        <v>1277</v>
      </c>
      <c r="D1636" s="67" t="s">
        <v>56</v>
      </c>
      <c r="E1636" s="67" t="s">
        <v>56</v>
      </c>
      <c r="F1636" s="67" t="s">
        <v>36</v>
      </c>
      <c r="G1636" s="67" t="s">
        <v>44</v>
      </c>
      <c r="H1636" s="67" t="s">
        <v>44</v>
      </c>
      <c r="I1636" s="67" t="s">
        <v>40</v>
      </c>
      <c r="J1636" s="67" t="s">
        <v>38</v>
      </c>
      <c r="K1636" s="67" t="s">
        <v>43</v>
      </c>
      <c r="L1636" s="67" t="s">
        <v>136</v>
      </c>
      <c r="M1636" s="67" t="s">
        <v>42</v>
      </c>
      <c r="N1636" s="67" t="s">
        <v>41</v>
      </c>
      <c r="O1636" s="67" t="s">
        <v>45</v>
      </c>
      <c r="P1636" s="17" t="s">
        <v>542</v>
      </c>
      <c r="Q1636" s="17" t="s">
        <v>446</v>
      </c>
      <c r="R1636" s="17" t="s">
        <v>256</v>
      </c>
      <c r="S1636" s="17" t="s">
        <v>402</v>
      </c>
      <c r="T1636" s="17" t="s">
        <v>172</v>
      </c>
      <c r="U1636" s="17" t="s">
        <v>79</v>
      </c>
      <c r="V1636" s="17" t="s">
        <v>257</v>
      </c>
      <c r="W1636" s="17"/>
      <c r="X1636" s="17"/>
      <c r="Y1636" s="17" t="s">
        <v>4239</v>
      </c>
      <c r="Z1636" s="17" t="s">
        <v>75</v>
      </c>
      <c r="AA1636" s="17" t="s">
        <v>76</v>
      </c>
      <c r="AB1636" s="17" t="s">
        <v>3962</v>
      </c>
      <c r="AC1636" s="17" t="s">
        <v>56</v>
      </c>
      <c r="AD1636" s="17" t="s">
        <v>36</v>
      </c>
      <c r="AE1636" s="17" t="s">
        <v>4121</v>
      </c>
      <c r="AF1636" s="17"/>
      <c r="AG1636" s="17" t="s">
        <v>193</v>
      </c>
      <c r="AH1636" s="17" t="s">
        <v>101</v>
      </c>
      <c r="AI1636" s="17" t="s">
        <v>289</v>
      </c>
      <c r="AJ1636" s="17" t="s">
        <v>678</v>
      </c>
      <c r="AK1636" s="17" t="s">
        <v>115</v>
      </c>
      <c r="AL1636" s="17" t="s">
        <v>170</v>
      </c>
      <c r="AM1636" s="17" t="s">
        <v>104</v>
      </c>
      <c r="AN1636" s="17" t="s">
        <v>258</v>
      </c>
      <c r="AO1636" s="17" t="s">
        <v>464</v>
      </c>
      <c r="AP1636" s="17" t="s">
        <v>161</v>
      </c>
      <c r="AQ1636" s="17"/>
      <c r="AR1636" s="17"/>
      <c r="AS1636" s="17"/>
    </row>
    <row r="1637" spans="1:45" ht="15" customHeight="1" x14ac:dyDescent="0.15">
      <c r="A1637" s="13">
        <v>1636</v>
      </c>
      <c r="B1637" s="69" t="s">
        <v>1433</v>
      </c>
      <c r="C1637" s="67" t="s">
        <v>1277</v>
      </c>
      <c r="D1637" s="67" t="s">
        <v>56</v>
      </c>
      <c r="E1637" s="67" t="s">
        <v>56</v>
      </c>
      <c r="F1637" s="67" t="s">
        <v>66</v>
      </c>
      <c r="G1637" s="67" t="s">
        <v>37</v>
      </c>
      <c r="H1637" s="67" t="s">
        <v>42</v>
      </c>
      <c r="I1637" s="67" t="s">
        <v>40</v>
      </c>
      <c r="J1637" s="67" t="s">
        <v>41</v>
      </c>
      <c r="K1637" s="67" t="s">
        <v>120</v>
      </c>
      <c r="L1637" s="67" t="s">
        <v>43</v>
      </c>
      <c r="M1637" s="67" t="s">
        <v>68</v>
      </c>
      <c r="N1637" s="67" t="s">
        <v>44</v>
      </c>
      <c r="O1637" s="67" t="s">
        <v>45</v>
      </c>
      <c r="P1637" s="17" t="s">
        <v>137</v>
      </c>
      <c r="Q1637" s="17" t="s">
        <v>3438</v>
      </c>
      <c r="R1637" s="17" t="s">
        <v>810</v>
      </c>
      <c r="S1637" s="17" t="s">
        <v>57</v>
      </c>
      <c r="T1637" s="17" t="s">
        <v>4520</v>
      </c>
      <c r="U1637" s="17" t="s">
        <v>3269</v>
      </c>
      <c r="V1637" s="17" t="s">
        <v>635</v>
      </c>
      <c r="W1637" s="17"/>
      <c r="X1637" s="17"/>
      <c r="Y1637" s="17" t="s">
        <v>4234</v>
      </c>
      <c r="Z1637" s="17" t="s">
        <v>53</v>
      </c>
      <c r="AA1637" s="17" t="s">
        <v>76</v>
      </c>
      <c r="AB1637" s="17" t="s">
        <v>126</v>
      </c>
      <c r="AC1637" s="17" t="s">
        <v>56</v>
      </c>
      <c r="AD1637" s="17" t="s">
        <v>56</v>
      </c>
      <c r="AE1637" s="17"/>
      <c r="AF1637" s="17"/>
      <c r="AG1637" s="17" t="s">
        <v>144</v>
      </c>
      <c r="AH1637" s="17" t="s">
        <v>145</v>
      </c>
      <c r="AI1637" s="17" t="s">
        <v>146</v>
      </c>
      <c r="AJ1637" s="17" t="s">
        <v>147</v>
      </c>
      <c r="AK1637" s="17" t="s">
        <v>79</v>
      </c>
      <c r="AL1637" s="17" t="s">
        <v>80</v>
      </c>
      <c r="AM1637" s="17" t="s">
        <v>495</v>
      </c>
      <c r="AN1637" s="17" t="s">
        <v>291</v>
      </c>
      <c r="AO1637" s="17" t="s">
        <v>64</v>
      </c>
      <c r="AP1637" s="17" t="s">
        <v>161</v>
      </c>
      <c r="AQ1637" s="17"/>
      <c r="AR1637" s="17"/>
      <c r="AS1637" s="17"/>
    </row>
    <row r="1638" spans="1:45" ht="15" customHeight="1" x14ac:dyDescent="0.15">
      <c r="A1638" s="13">
        <v>1637</v>
      </c>
      <c r="B1638" s="69" t="s">
        <v>1434</v>
      </c>
      <c r="C1638" s="67" t="s">
        <v>1277</v>
      </c>
      <c r="D1638" s="67" t="s">
        <v>36</v>
      </c>
      <c r="E1638" s="67" t="s">
        <v>56</v>
      </c>
      <c r="F1638" s="67" t="s">
        <v>56</v>
      </c>
      <c r="G1638" s="67" t="s">
        <v>44</v>
      </c>
      <c r="H1638" s="67" t="s">
        <v>43</v>
      </c>
      <c r="I1638" s="67" t="s">
        <v>44</v>
      </c>
      <c r="J1638" s="67" t="s">
        <v>136</v>
      </c>
      <c r="K1638" s="67" t="s">
        <v>87</v>
      </c>
      <c r="L1638" s="67" t="s">
        <v>43</v>
      </c>
      <c r="M1638" s="67" t="s">
        <v>39</v>
      </c>
      <c r="N1638" s="67" t="s">
        <v>87</v>
      </c>
      <c r="O1638" s="67"/>
      <c r="P1638" s="17" t="s">
        <v>446</v>
      </c>
      <c r="Q1638" s="17" t="s">
        <v>402</v>
      </c>
      <c r="R1638" s="17" t="s">
        <v>172</v>
      </c>
      <c r="S1638" s="17" t="s">
        <v>193</v>
      </c>
      <c r="T1638" s="17" t="s">
        <v>101</v>
      </c>
      <c r="U1638" s="17" t="s">
        <v>289</v>
      </c>
      <c r="V1638" s="17" t="s">
        <v>678</v>
      </c>
      <c r="W1638" s="17"/>
      <c r="X1638" s="17"/>
      <c r="Y1638" s="17" t="s">
        <v>4311</v>
      </c>
      <c r="Z1638" s="17" t="s">
        <v>75</v>
      </c>
      <c r="AA1638" s="17" t="s">
        <v>76</v>
      </c>
      <c r="AB1638" s="17" t="s">
        <v>126</v>
      </c>
      <c r="AC1638" s="17" t="s">
        <v>66</v>
      </c>
      <c r="AD1638" s="17" t="s">
        <v>56</v>
      </c>
      <c r="AE1638" s="17" t="s">
        <v>4010</v>
      </c>
      <c r="AF1638" s="17"/>
      <c r="AG1638" s="17" t="s">
        <v>131</v>
      </c>
      <c r="AH1638" s="17" t="s">
        <v>97</v>
      </c>
      <c r="AI1638" s="17" t="s">
        <v>361</v>
      </c>
      <c r="AJ1638" s="17" t="s">
        <v>921</v>
      </c>
      <c r="AK1638" s="17" t="s">
        <v>193</v>
      </c>
      <c r="AL1638" s="17" t="s">
        <v>130</v>
      </c>
      <c r="AM1638" s="17" t="s">
        <v>645</v>
      </c>
      <c r="AN1638" s="17" t="s">
        <v>274</v>
      </c>
      <c r="AO1638" s="17" t="s">
        <v>464</v>
      </c>
      <c r="AP1638" s="17" t="s">
        <v>942</v>
      </c>
      <c r="AQ1638" s="17"/>
      <c r="AR1638" s="17"/>
      <c r="AS1638" s="17"/>
    </row>
    <row r="1639" spans="1:45" ht="15" customHeight="1" x14ac:dyDescent="0.15">
      <c r="A1639" s="13">
        <v>1638</v>
      </c>
      <c r="B1639" s="69" t="s">
        <v>1435</v>
      </c>
      <c r="C1639" s="67" t="s">
        <v>1277</v>
      </c>
      <c r="D1639" s="67" t="s">
        <v>56</v>
      </c>
      <c r="E1639" s="67" t="s">
        <v>36</v>
      </c>
      <c r="F1639" s="67" t="s">
        <v>66</v>
      </c>
      <c r="G1639" s="67" t="s">
        <v>44</v>
      </c>
      <c r="H1639" s="67" t="s">
        <v>43</v>
      </c>
      <c r="I1639" s="67" t="s">
        <v>38</v>
      </c>
      <c r="J1639" s="67" t="s">
        <v>44</v>
      </c>
      <c r="K1639" s="67" t="s">
        <v>41</v>
      </c>
      <c r="L1639" s="67" t="s">
        <v>67</v>
      </c>
      <c r="M1639" s="67" t="s">
        <v>44</v>
      </c>
      <c r="N1639" s="67" t="s">
        <v>87</v>
      </c>
      <c r="O1639" s="67"/>
      <c r="P1639" s="17" t="s">
        <v>683</v>
      </c>
      <c r="Q1639" s="17" t="s">
        <v>3172</v>
      </c>
      <c r="R1639" s="17" t="s">
        <v>684</v>
      </c>
      <c r="S1639" s="17" t="s">
        <v>183</v>
      </c>
      <c r="T1639" s="17" t="s">
        <v>4503</v>
      </c>
      <c r="U1639" s="17" t="s">
        <v>4519</v>
      </c>
      <c r="V1639" s="17" t="s">
        <v>685</v>
      </c>
      <c r="W1639" s="17"/>
      <c r="X1639" s="17"/>
      <c r="Y1639" s="17" t="s">
        <v>4249</v>
      </c>
      <c r="Z1639" s="17" t="s">
        <v>53</v>
      </c>
      <c r="AA1639" s="17" t="s">
        <v>54</v>
      </c>
      <c r="AB1639" s="17" t="s">
        <v>55</v>
      </c>
      <c r="AC1639" s="17" t="s">
        <v>56</v>
      </c>
      <c r="AD1639" s="17" t="s">
        <v>56</v>
      </c>
      <c r="AE1639" s="17" t="s">
        <v>4024</v>
      </c>
      <c r="AF1639" s="17"/>
      <c r="AG1639" s="17" t="s">
        <v>193</v>
      </c>
      <c r="AH1639" s="17" t="s">
        <v>478</v>
      </c>
      <c r="AI1639" s="17" t="s">
        <v>563</v>
      </c>
      <c r="AJ1639" s="17" t="s">
        <v>77</v>
      </c>
      <c r="AK1639" s="17" t="s">
        <v>600</v>
      </c>
      <c r="AL1639" s="17" t="s">
        <v>4387</v>
      </c>
      <c r="AM1639" s="17" t="s">
        <v>148</v>
      </c>
      <c r="AN1639" s="17" t="s">
        <v>686</v>
      </c>
      <c r="AO1639" s="17" t="s">
        <v>187</v>
      </c>
      <c r="AP1639" s="17" t="s">
        <v>862</v>
      </c>
      <c r="AQ1639" s="17"/>
      <c r="AR1639" s="17"/>
      <c r="AS1639" s="17"/>
    </row>
    <row r="1640" spans="1:45" ht="15" customHeight="1" x14ac:dyDescent="0.15">
      <c r="A1640" s="13">
        <v>1639</v>
      </c>
      <c r="B1640" s="69" t="s">
        <v>1436</v>
      </c>
      <c r="C1640" s="67" t="s">
        <v>1277</v>
      </c>
      <c r="D1640" s="67" t="s">
        <v>56</v>
      </c>
      <c r="E1640" s="67" t="s">
        <v>56</v>
      </c>
      <c r="F1640" s="67" t="s">
        <v>56</v>
      </c>
      <c r="G1640" s="67" t="s">
        <v>37</v>
      </c>
      <c r="H1640" s="67" t="s">
        <v>40</v>
      </c>
      <c r="I1640" s="67" t="s">
        <v>40</v>
      </c>
      <c r="J1640" s="67" t="s">
        <v>44</v>
      </c>
      <c r="K1640" s="67" t="s">
        <v>42</v>
      </c>
      <c r="L1640" s="67" t="s">
        <v>39</v>
      </c>
      <c r="M1640" s="67" t="s">
        <v>41</v>
      </c>
      <c r="N1640" s="67" t="s">
        <v>200</v>
      </c>
      <c r="O1640" s="67" t="s">
        <v>45</v>
      </c>
      <c r="P1640" s="17" t="s">
        <v>227</v>
      </c>
      <c r="Q1640" s="17" t="s">
        <v>137</v>
      </c>
      <c r="R1640" s="17" t="s">
        <v>351</v>
      </c>
      <c r="S1640" s="17" t="s">
        <v>3438</v>
      </c>
      <c r="T1640" s="17" t="s">
        <v>4647</v>
      </c>
      <c r="U1640" s="17" t="s">
        <v>72</v>
      </c>
      <c r="V1640" s="17" t="s">
        <v>1437</v>
      </c>
      <c r="W1640" s="17"/>
      <c r="X1640" s="17"/>
      <c r="Y1640" s="17" t="s">
        <v>4263</v>
      </c>
      <c r="Z1640" s="17" t="s">
        <v>53</v>
      </c>
      <c r="AA1640" s="17" t="s">
        <v>76</v>
      </c>
      <c r="AB1640" s="17" t="s">
        <v>3962</v>
      </c>
      <c r="AC1640" s="17" t="s">
        <v>66</v>
      </c>
      <c r="AD1640" s="17" t="s">
        <v>56</v>
      </c>
      <c r="AE1640" s="17"/>
      <c r="AF1640" s="17"/>
      <c r="AG1640" s="17" t="s">
        <v>57</v>
      </c>
      <c r="AH1640" s="17" t="s">
        <v>4520</v>
      </c>
      <c r="AI1640" s="17" t="s">
        <v>4161</v>
      </c>
      <c r="AJ1640" s="17" t="s">
        <v>3760</v>
      </c>
      <c r="AK1640" s="17" t="s">
        <v>79</v>
      </c>
      <c r="AL1640" s="17" t="s">
        <v>3200</v>
      </c>
      <c r="AM1640" s="17" t="s">
        <v>1438</v>
      </c>
      <c r="AN1640" s="17" t="s">
        <v>741</v>
      </c>
      <c r="AO1640" s="17" t="s">
        <v>64</v>
      </c>
      <c r="AP1640" s="17" t="s">
        <v>161</v>
      </c>
      <c r="AQ1640" s="17"/>
      <c r="AR1640" s="17"/>
      <c r="AS1640" s="17"/>
    </row>
    <row r="1641" spans="1:45" ht="15" customHeight="1" x14ac:dyDescent="0.15">
      <c r="A1641" s="13">
        <v>1640</v>
      </c>
      <c r="B1641" s="69" t="s">
        <v>1439</v>
      </c>
      <c r="C1641" s="67" t="s">
        <v>1277</v>
      </c>
      <c r="D1641" s="67" t="s">
        <v>56</v>
      </c>
      <c r="E1641" s="67" t="s">
        <v>36</v>
      </c>
      <c r="F1641" s="67" t="s">
        <v>66</v>
      </c>
      <c r="G1641" s="67" t="s">
        <v>40</v>
      </c>
      <c r="H1641" s="67" t="s">
        <v>41</v>
      </c>
      <c r="I1641" s="67" t="s">
        <v>67</v>
      </c>
      <c r="J1641" s="67" t="s">
        <v>67</v>
      </c>
      <c r="K1641" s="67" t="s">
        <v>44</v>
      </c>
      <c r="L1641" s="67" t="s">
        <v>43</v>
      </c>
      <c r="M1641" s="67" t="s">
        <v>40</v>
      </c>
      <c r="N1641" s="67" t="s">
        <v>44</v>
      </c>
      <c r="O1641" s="67"/>
      <c r="P1641" s="17" t="s">
        <v>1440</v>
      </c>
      <c r="Q1641" s="17" t="s">
        <v>569</v>
      </c>
      <c r="R1641" s="17" t="s">
        <v>1441</v>
      </c>
      <c r="S1641" s="17" t="s">
        <v>570</v>
      </c>
      <c r="T1641" s="17" t="s">
        <v>306</v>
      </c>
      <c r="U1641" s="17" t="s">
        <v>3151</v>
      </c>
      <c r="V1641" s="17" t="s">
        <v>1442</v>
      </c>
      <c r="W1641" s="17"/>
      <c r="X1641" s="17"/>
      <c r="Y1641" s="17" t="s">
        <v>4244</v>
      </c>
      <c r="Z1641" s="17" t="s">
        <v>75</v>
      </c>
      <c r="AA1641" s="17" t="s">
        <v>76</v>
      </c>
      <c r="AB1641" s="17" t="s">
        <v>3962</v>
      </c>
      <c r="AC1641" s="17" t="s">
        <v>56</v>
      </c>
      <c r="AD1641" s="17" t="s">
        <v>56</v>
      </c>
      <c r="AE1641" s="17" t="s">
        <v>4024</v>
      </c>
      <c r="AF1641" s="17"/>
      <c r="AG1641" s="17" t="s">
        <v>79</v>
      </c>
      <c r="AH1641" s="17" t="s">
        <v>4641</v>
      </c>
      <c r="AI1641" s="17" t="s">
        <v>309</v>
      </c>
      <c r="AJ1641" s="17" t="s">
        <v>1443</v>
      </c>
      <c r="AK1641" s="17" t="s">
        <v>3022</v>
      </c>
      <c r="AL1641" s="17" t="s">
        <v>1444</v>
      </c>
      <c r="AM1641" s="17" t="s">
        <v>325</v>
      </c>
      <c r="AN1641" s="17" t="s">
        <v>1445</v>
      </c>
      <c r="AO1641" s="17" t="s">
        <v>161</v>
      </c>
      <c r="AP1641" s="17" t="s">
        <v>85</v>
      </c>
      <c r="AQ1641" s="17"/>
      <c r="AR1641" s="17"/>
      <c r="AS1641" s="17"/>
    </row>
    <row r="1642" spans="1:45" ht="15" customHeight="1" x14ac:dyDescent="0.15">
      <c r="A1642" s="13">
        <v>1641</v>
      </c>
      <c r="B1642" s="69" t="s">
        <v>1446</v>
      </c>
      <c r="C1642" s="67" t="s">
        <v>1277</v>
      </c>
      <c r="D1642" s="67" t="s">
        <v>56</v>
      </c>
      <c r="E1642" s="67" t="s">
        <v>36</v>
      </c>
      <c r="F1642" s="67" t="s">
        <v>56</v>
      </c>
      <c r="G1642" s="67" t="s">
        <v>37</v>
      </c>
      <c r="H1642" s="67" t="s">
        <v>40</v>
      </c>
      <c r="I1642" s="67" t="s">
        <v>40</v>
      </c>
      <c r="J1642" s="67" t="s">
        <v>37</v>
      </c>
      <c r="K1642" s="67" t="s">
        <v>42</v>
      </c>
      <c r="L1642" s="67" t="s">
        <v>39</v>
      </c>
      <c r="M1642" s="67" t="s">
        <v>37</v>
      </c>
      <c r="N1642" s="67" t="s">
        <v>68</v>
      </c>
      <c r="O1642" s="67"/>
      <c r="P1642" s="17" t="s">
        <v>227</v>
      </c>
      <c r="Q1642" s="17" t="s">
        <v>137</v>
      </c>
      <c r="R1642" s="17" t="s">
        <v>701</v>
      </c>
      <c r="S1642" s="17" t="s">
        <v>3438</v>
      </c>
      <c r="T1642" s="17" t="s">
        <v>4647</v>
      </c>
      <c r="U1642" s="17" t="s">
        <v>702</v>
      </c>
      <c r="V1642" s="17" t="s">
        <v>703</v>
      </c>
      <c r="W1642" s="17"/>
      <c r="X1642" s="17"/>
      <c r="Y1642" s="17" t="s">
        <v>4270</v>
      </c>
      <c r="Z1642" s="17" t="s">
        <v>53</v>
      </c>
      <c r="AA1642" s="17" t="s">
        <v>54</v>
      </c>
      <c r="AB1642" s="17" t="s">
        <v>3962</v>
      </c>
      <c r="AC1642" s="17" t="s">
        <v>56</v>
      </c>
      <c r="AD1642" s="17" t="s">
        <v>36</v>
      </c>
      <c r="AE1642" s="17"/>
      <c r="AF1642" s="17"/>
      <c r="AG1642" s="17" t="s">
        <v>57</v>
      </c>
      <c r="AH1642" s="17" t="s">
        <v>4520</v>
      </c>
      <c r="AI1642" s="17" t="s">
        <v>4161</v>
      </c>
      <c r="AJ1642" s="17" t="s">
        <v>3760</v>
      </c>
      <c r="AK1642" s="17" t="s">
        <v>72</v>
      </c>
      <c r="AL1642" s="17" t="s">
        <v>3180</v>
      </c>
      <c r="AM1642" s="17" t="s">
        <v>3438</v>
      </c>
      <c r="AN1642" s="17" t="s">
        <v>704</v>
      </c>
      <c r="AO1642" s="17" t="s">
        <v>64</v>
      </c>
      <c r="AP1642" s="17" t="s">
        <v>161</v>
      </c>
      <c r="AQ1642" s="17"/>
      <c r="AR1642" s="17"/>
      <c r="AS1642" s="17"/>
    </row>
    <row r="1643" spans="1:45" ht="15" customHeight="1" x14ac:dyDescent="0.15">
      <c r="A1643" s="13">
        <v>1642</v>
      </c>
      <c r="B1643" s="69" t="s">
        <v>1447</v>
      </c>
      <c r="C1643" s="67" t="s">
        <v>1277</v>
      </c>
      <c r="D1643" s="67" t="s">
        <v>56</v>
      </c>
      <c r="E1643" s="67" t="s">
        <v>36</v>
      </c>
      <c r="F1643" s="67" t="s">
        <v>56</v>
      </c>
      <c r="G1643" s="67" t="s">
        <v>67</v>
      </c>
      <c r="H1643" s="67" t="s">
        <v>40</v>
      </c>
      <c r="I1643" s="67" t="s">
        <v>40</v>
      </c>
      <c r="J1643" s="67" t="s">
        <v>67</v>
      </c>
      <c r="K1643" s="67" t="s">
        <v>37</v>
      </c>
      <c r="L1643" s="67" t="s">
        <v>41</v>
      </c>
      <c r="M1643" s="67" t="s">
        <v>44</v>
      </c>
      <c r="N1643" s="67" t="s">
        <v>40</v>
      </c>
      <c r="O1643" s="67"/>
      <c r="P1643" s="17" t="s">
        <v>1448</v>
      </c>
      <c r="Q1643" s="17" t="s">
        <v>1449</v>
      </c>
      <c r="R1643" s="17" t="s">
        <v>1450</v>
      </c>
      <c r="S1643" s="17" t="s">
        <v>214</v>
      </c>
      <c r="T1643" s="17" t="s">
        <v>222</v>
      </c>
      <c r="U1643" s="17" t="s">
        <v>222</v>
      </c>
      <c r="V1643" s="17" t="s">
        <v>631</v>
      </c>
      <c r="W1643" s="17"/>
      <c r="X1643" s="17"/>
      <c r="Y1643" s="17" t="s">
        <v>4244</v>
      </c>
      <c r="Z1643" s="17" t="s">
        <v>53</v>
      </c>
      <c r="AA1643" s="17" t="s">
        <v>76</v>
      </c>
      <c r="AB1643" s="17" t="s">
        <v>3962</v>
      </c>
      <c r="AC1643" s="17" t="s">
        <v>66</v>
      </c>
      <c r="AD1643" s="17" t="s">
        <v>56</v>
      </c>
      <c r="AE1643" s="17"/>
      <c r="AF1643" s="17"/>
      <c r="AG1643" s="17" t="s">
        <v>218</v>
      </c>
      <c r="AH1643" s="17" t="s">
        <v>388</v>
      </c>
      <c r="AI1643" s="17" t="s">
        <v>79</v>
      </c>
      <c r="AJ1643" s="17" t="s">
        <v>1451</v>
      </c>
      <c r="AK1643" s="17" t="s">
        <v>79</v>
      </c>
      <c r="AL1643" s="17" t="s">
        <v>82</v>
      </c>
      <c r="AM1643" s="17" t="s">
        <v>3343</v>
      </c>
      <c r="AN1643" s="17" t="s">
        <v>3269</v>
      </c>
      <c r="AO1643" s="17" t="s">
        <v>85</v>
      </c>
      <c r="AP1643" s="17" t="s">
        <v>161</v>
      </c>
      <c r="AQ1643" s="17"/>
      <c r="AR1643" s="17"/>
      <c r="AS1643" s="17"/>
    </row>
    <row r="1644" spans="1:45" ht="15" customHeight="1" x14ac:dyDescent="0.15">
      <c r="A1644" s="13">
        <v>1643</v>
      </c>
      <c r="B1644" s="69" t="s">
        <v>3175</v>
      </c>
      <c r="C1644" s="67" t="s">
        <v>1277</v>
      </c>
      <c r="D1644" s="67" t="s">
        <v>56</v>
      </c>
      <c r="E1644" s="67" t="s">
        <v>56</v>
      </c>
      <c r="F1644" s="67" t="s">
        <v>56</v>
      </c>
      <c r="G1644" s="67" t="s">
        <v>39</v>
      </c>
      <c r="H1644" s="67" t="s">
        <v>87</v>
      </c>
      <c r="I1644" s="67" t="s">
        <v>44</v>
      </c>
      <c r="J1644" s="67" t="s">
        <v>44</v>
      </c>
      <c r="K1644" s="67" t="s">
        <v>38</v>
      </c>
      <c r="L1644" s="67" t="s">
        <v>88</v>
      </c>
      <c r="M1644" s="67" t="s">
        <v>38</v>
      </c>
      <c r="N1644" s="67" t="s">
        <v>39</v>
      </c>
      <c r="O1644" s="67"/>
      <c r="P1644" s="17" t="s">
        <v>141</v>
      </c>
      <c r="Q1644" s="17" t="s">
        <v>3316</v>
      </c>
      <c r="R1644" s="17" t="s">
        <v>1999</v>
      </c>
      <c r="S1644" s="17" t="s">
        <v>712</v>
      </c>
      <c r="T1644" s="17" t="s">
        <v>397</v>
      </c>
      <c r="U1644" s="17" t="s">
        <v>148</v>
      </c>
      <c r="V1644" s="17" t="s">
        <v>3176</v>
      </c>
      <c r="W1644" s="17" t="s">
        <v>4163</v>
      </c>
      <c r="X1644" s="17"/>
      <c r="Y1644" s="17" t="s">
        <v>4269</v>
      </c>
      <c r="Z1644" s="17" t="s">
        <v>53</v>
      </c>
      <c r="AA1644" s="17" t="s">
        <v>76</v>
      </c>
      <c r="AB1644" s="17" t="s">
        <v>55</v>
      </c>
      <c r="AC1644" s="17" t="s">
        <v>36</v>
      </c>
      <c r="AD1644" s="17" t="s">
        <v>56</v>
      </c>
      <c r="AE1644" s="17" t="s">
        <v>4122</v>
      </c>
      <c r="AF1644" s="17"/>
      <c r="AG1644" s="17" t="s">
        <v>362</v>
      </c>
      <c r="AH1644" s="17" t="s">
        <v>2230</v>
      </c>
      <c r="AI1644" s="17" t="s">
        <v>496</v>
      </c>
      <c r="AJ1644" s="17" t="s">
        <v>958</v>
      </c>
      <c r="AK1644" s="17" t="s">
        <v>193</v>
      </c>
      <c r="AL1644" s="17" t="s">
        <v>104</v>
      </c>
      <c r="AM1644" s="17" t="s">
        <v>402</v>
      </c>
      <c r="AN1644" s="17" t="s">
        <v>984</v>
      </c>
      <c r="AO1644" s="17" t="s">
        <v>1170</v>
      </c>
      <c r="AP1644" s="17" t="s">
        <v>349</v>
      </c>
      <c r="AQ1644" s="17"/>
      <c r="AR1644" s="17"/>
      <c r="AS1644" s="17"/>
    </row>
    <row r="1645" spans="1:45" ht="15" customHeight="1" x14ac:dyDescent="0.15">
      <c r="A1645" s="13">
        <v>1644</v>
      </c>
      <c r="B1645" s="69" t="s">
        <v>3290</v>
      </c>
      <c r="C1645" s="67" t="s">
        <v>1277</v>
      </c>
      <c r="D1645" s="67" t="s">
        <v>66</v>
      </c>
      <c r="E1645" s="67" t="s">
        <v>56</v>
      </c>
      <c r="F1645" s="67" t="s">
        <v>66</v>
      </c>
      <c r="G1645" s="67" t="s">
        <v>37</v>
      </c>
      <c r="H1645" s="67" t="s">
        <v>44</v>
      </c>
      <c r="I1645" s="67" t="s">
        <v>37</v>
      </c>
      <c r="J1645" s="67" t="s">
        <v>40</v>
      </c>
      <c r="K1645" s="67" t="s">
        <v>41</v>
      </c>
      <c r="L1645" s="67" t="s">
        <v>68</v>
      </c>
      <c r="M1645" s="67" t="s">
        <v>40</v>
      </c>
      <c r="N1645" s="67" t="s">
        <v>67</v>
      </c>
      <c r="O1645" s="67"/>
      <c r="P1645" s="17" t="s">
        <v>607</v>
      </c>
      <c r="Q1645" s="17" t="s">
        <v>3153</v>
      </c>
      <c r="R1645" s="17" t="s">
        <v>1310</v>
      </c>
      <c r="S1645" s="17" t="s">
        <v>49</v>
      </c>
      <c r="T1645" s="17" t="s">
        <v>609</v>
      </c>
      <c r="U1645" s="17" t="s">
        <v>137</v>
      </c>
      <c r="V1645" s="17" t="s">
        <v>1459</v>
      </c>
      <c r="W1645" s="17"/>
      <c r="X1645" s="17"/>
      <c r="Y1645" s="17" t="s">
        <v>4360</v>
      </c>
      <c r="Z1645" s="17" t="s">
        <v>75</v>
      </c>
      <c r="AA1645" s="17" t="s">
        <v>76</v>
      </c>
      <c r="AB1645" s="17" t="s">
        <v>55</v>
      </c>
      <c r="AC1645" s="17" t="s">
        <v>56</v>
      </c>
      <c r="AD1645" s="17" t="s">
        <v>56</v>
      </c>
      <c r="AE1645" s="17"/>
      <c r="AF1645" s="17"/>
      <c r="AG1645" s="17" t="s">
        <v>57</v>
      </c>
      <c r="AH1645" s="17" t="s">
        <v>196</v>
      </c>
      <c r="AI1645" s="17" t="s">
        <v>3345</v>
      </c>
      <c r="AJ1645" s="17" t="s">
        <v>225</v>
      </c>
      <c r="AK1645" s="17" t="s">
        <v>3438</v>
      </c>
      <c r="AL1645" s="17" t="s">
        <v>810</v>
      </c>
      <c r="AM1645" s="17" t="s">
        <v>182</v>
      </c>
      <c r="AN1645" s="17" t="s">
        <v>3022</v>
      </c>
      <c r="AO1645" s="17" t="s">
        <v>64</v>
      </c>
      <c r="AP1645" s="17" t="s">
        <v>64</v>
      </c>
      <c r="AQ1645" s="17"/>
      <c r="AR1645" s="17"/>
      <c r="AS1645" s="17"/>
    </row>
    <row r="1646" spans="1:45" ht="15" customHeight="1" x14ac:dyDescent="0.15">
      <c r="A1646" s="13">
        <v>1645</v>
      </c>
      <c r="B1646" s="69" t="s">
        <v>1452</v>
      </c>
      <c r="C1646" s="67" t="s">
        <v>1277</v>
      </c>
      <c r="D1646" s="67" t="s">
        <v>36</v>
      </c>
      <c r="E1646" s="67" t="s">
        <v>56</v>
      </c>
      <c r="F1646" s="67" t="s">
        <v>56</v>
      </c>
      <c r="G1646" s="67" t="s">
        <v>40</v>
      </c>
      <c r="H1646" s="67" t="s">
        <v>38</v>
      </c>
      <c r="I1646" s="67" t="s">
        <v>67</v>
      </c>
      <c r="J1646" s="67" t="s">
        <v>42</v>
      </c>
      <c r="K1646" s="67" t="s">
        <v>37</v>
      </c>
      <c r="L1646" s="67" t="s">
        <v>43</v>
      </c>
      <c r="M1646" s="67" t="s">
        <v>68</v>
      </c>
      <c r="N1646" s="67" t="s">
        <v>39</v>
      </c>
      <c r="O1646" s="67" t="s">
        <v>45</v>
      </c>
      <c r="P1646" s="17" t="s">
        <v>724</v>
      </c>
      <c r="Q1646" s="17" t="s">
        <v>934</v>
      </c>
      <c r="R1646" s="17" t="s">
        <v>3151</v>
      </c>
      <c r="S1646" s="17" t="s">
        <v>72</v>
      </c>
      <c r="T1646" s="17" t="s">
        <v>181</v>
      </c>
      <c r="U1646" s="17" t="s">
        <v>3022</v>
      </c>
      <c r="V1646" s="17" t="s">
        <v>514</v>
      </c>
      <c r="W1646" s="17"/>
      <c r="X1646" s="17"/>
      <c r="Y1646" s="17" t="s">
        <v>4231</v>
      </c>
      <c r="Z1646" s="17" t="s">
        <v>53</v>
      </c>
      <c r="AA1646" s="17" t="s">
        <v>76</v>
      </c>
      <c r="AB1646" s="17" t="s">
        <v>126</v>
      </c>
      <c r="AC1646" s="17" t="s">
        <v>56</v>
      </c>
      <c r="AD1646" s="17" t="s">
        <v>66</v>
      </c>
      <c r="AE1646" s="17" t="s">
        <v>4024</v>
      </c>
      <c r="AF1646" s="17"/>
      <c r="AG1646" s="17" t="s">
        <v>79</v>
      </c>
      <c r="AH1646" s="17" t="s">
        <v>4165</v>
      </c>
      <c r="AI1646" s="17" t="s">
        <v>184</v>
      </c>
      <c r="AJ1646" s="17" t="s">
        <v>302</v>
      </c>
      <c r="AK1646" s="17" t="s">
        <v>77</v>
      </c>
      <c r="AL1646" s="17" t="s">
        <v>80</v>
      </c>
      <c r="AM1646" s="17" t="s">
        <v>515</v>
      </c>
      <c r="AN1646" s="17" t="s">
        <v>516</v>
      </c>
      <c r="AO1646" s="17" t="s">
        <v>161</v>
      </c>
      <c r="AP1646" s="17" t="s">
        <v>85</v>
      </c>
      <c r="AQ1646" s="17"/>
      <c r="AR1646" s="17"/>
      <c r="AS1646" s="17"/>
    </row>
    <row r="1647" spans="1:45" ht="15" customHeight="1" x14ac:dyDescent="0.15">
      <c r="A1647" s="13">
        <v>1646</v>
      </c>
      <c r="B1647" s="69" t="s">
        <v>3864</v>
      </c>
      <c r="C1647" s="67" t="s">
        <v>1277</v>
      </c>
      <c r="D1647" s="67" t="s">
        <v>36</v>
      </c>
      <c r="E1647" s="67" t="s">
        <v>56</v>
      </c>
      <c r="F1647" s="67" t="s">
        <v>56</v>
      </c>
      <c r="G1647" s="67" t="s">
        <v>40</v>
      </c>
      <c r="H1647" s="67" t="s">
        <v>67</v>
      </c>
      <c r="I1647" s="67" t="s">
        <v>67</v>
      </c>
      <c r="J1647" s="67" t="s">
        <v>41</v>
      </c>
      <c r="K1647" s="67" t="s">
        <v>44</v>
      </c>
      <c r="L1647" s="67" t="s">
        <v>44</v>
      </c>
      <c r="M1647" s="67" t="s">
        <v>44</v>
      </c>
      <c r="N1647" s="67" t="s">
        <v>87</v>
      </c>
      <c r="O1647" s="67"/>
      <c r="P1647" s="17" t="s">
        <v>2030</v>
      </c>
      <c r="Q1647" s="17" t="s">
        <v>216</v>
      </c>
      <c r="R1647" s="17" t="s">
        <v>3343</v>
      </c>
      <c r="S1647" s="17" t="s">
        <v>222</v>
      </c>
      <c r="T1647" s="17" t="s">
        <v>3865</v>
      </c>
      <c r="U1647" s="17" t="s">
        <v>77</v>
      </c>
      <c r="V1647" s="17" t="s">
        <v>3025</v>
      </c>
      <c r="W1647" s="17"/>
      <c r="X1647" s="17"/>
      <c r="Y1647" s="17" t="s">
        <v>4267</v>
      </c>
      <c r="Z1647" s="17" t="s">
        <v>53</v>
      </c>
      <c r="AA1647" s="17" t="s">
        <v>54</v>
      </c>
      <c r="AB1647" s="17" t="s">
        <v>55</v>
      </c>
      <c r="AC1647" s="17" t="s">
        <v>56</v>
      </c>
      <c r="AD1647" s="17" t="s">
        <v>56</v>
      </c>
      <c r="AE1647" s="17" t="s">
        <v>4022</v>
      </c>
      <c r="AF1647" s="17"/>
      <c r="AG1647" s="17" t="s">
        <v>79</v>
      </c>
      <c r="AH1647" s="17" t="s">
        <v>82</v>
      </c>
      <c r="AI1647" s="17" t="s">
        <v>77</v>
      </c>
      <c r="AJ1647" s="17" t="s">
        <v>3866</v>
      </c>
      <c r="AK1647" s="17" t="s">
        <v>95</v>
      </c>
      <c r="AL1647" s="17" t="s">
        <v>204</v>
      </c>
      <c r="AM1647" s="17" t="s">
        <v>3346</v>
      </c>
      <c r="AN1647" s="17" t="s">
        <v>3867</v>
      </c>
      <c r="AO1647" s="17" t="s">
        <v>161</v>
      </c>
      <c r="AP1647" s="17" t="s">
        <v>85</v>
      </c>
      <c r="AQ1647" s="17"/>
      <c r="AR1647" s="17"/>
      <c r="AS1647" s="17"/>
    </row>
    <row r="1648" spans="1:45" ht="15" customHeight="1" x14ac:dyDescent="0.15">
      <c r="A1648" s="13">
        <v>1647</v>
      </c>
      <c r="B1648" s="69" t="s">
        <v>1453</v>
      </c>
      <c r="C1648" s="67" t="s">
        <v>1277</v>
      </c>
      <c r="D1648" s="67" t="s">
        <v>56</v>
      </c>
      <c r="E1648" s="67" t="s">
        <v>66</v>
      </c>
      <c r="F1648" s="67" t="s">
        <v>56</v>
      </c>
      <c r="G1648" s="67" t="s">
        <v>37</v>
      </c>
      <c r="H1648" s="67" t="s">
        <v>42</v>
      </c>
      <c r="I1648" s="67" t="s">
        <v>40</v>
      </c>
      <c r="J1648" s="67" t="s">
        <v>40</v>
      </c>
      <c r="K1648" s="67" t="s">
        <v>120</v>
      </c>
      <c r="L1648" s="67" t="s">
        <v>43</v>
      </c>
      <c r="M1648" s="67" t="s">
        <v>41</v>
      </c>
      <c r="N1648" s="67" t="s">
        <v>44</v>
      </c>
      <c r="O1648" s="67" t="s">
        <v>45</v>
      </c>
      <c r="P1648" s="17" t="s">
        <v>137</v>
      </c>
      <c r="Q1648" s="17" t="s">
        <v>3438</v>
      </c>
      <c r="R1648" s="17" t="s">
        <v>351</v>
      </c>
      <c r="S1648" s="17" t="s">
        <v>57</v>
      </c>
      <c r="T1648" s="17" t="s">
        <v>4520</v>
      </c>
      <c r="U1648" s="17" t="s">
        <v>72</v>
      </c>
      <c r="V1648" s="17" t="s">
        <v>1388</v>
      </c>
      <c r="W1648" s="17"/>
      <c r="X1648" s="17"/>
      <c r="Y1648" s="17" t="s">
        <v>4311</v>
      </c>
      <c r="Z1648" s="17" t="s">
        <v>53</v>
      </c>
      <c r="AA1648" s="17" t="s">
        <v>76</v>
      </c>
      <c r="AB1648" s="17" t="s">
        <v>3962</v>
      </c>
      <c r="AC1648" s="17" t="s">
        <v>36</v>
      </c>
      <c r="AD1648" s="17" t="s">
        <v>56</v>
      </c>
      <c r="AE1648" s="17"/>
      <c r="AF1648" s="17"/>
      <c r="AG1648" s="17" t="s">
        <v>144</v>
      </c>
      <c r="AH1648" s="17" t="s">
        <v>145</v>
      </c>
      <c r="AI1648" s="17" t="s">
        <v>146</v>
      </c>
      <c r="AJ1648" s="17" t="s">
        <v>147</v>
      </c>
      <c r="AK1648" s="17" t="s">
        <v>79</v>
      </c>
      <c r="AL1648" s="17" t="s">
        <v>3200</v>
      </c>
      <c r="AM1648" s="17" t="s">
        <v>3269</v>
      </c>
      <c r="AN1648" s="17" t="s">
        <v>1454</v>
      </c>
      <c r="AO1648" s="17" t="s">
        <v>64</v>
      </c>
      <c r="AP1648" s="17" t="s">
        <v>161</v>
      </c>
      <c r="AQ1648" s="17"/>
      <c r="AR1648" s="17"/>
      <c r="AS1648" s="17"/>
    </row>
    <row r="1649" spans="1:45" ht="15" customHeight="1" x14ac:dyDescent="0.15">
      <c r="A1649" s="13">
        <v>1648</v>
      </c>
      <c r="B1649" s="69" t="s">
        <v>1455</v>
      </c>
      <c r="C1649" s="67" t="s">
        <v>1277</v>
      </c>
      <c r="D1649" s="67" t="s">
        <v>56</v>
      </c>
      <c r="E1649" s="67" t="s">
        <v>56</v>
      </c>
      <c r="F1649" s="67" t="s">
        <v>66</v>
      </c>
      <c r="G1649" s="67" t="s">
        <v>67</v>
      </c>
      <c r="H1649" s="67" t="s">
        <v>87</v>
      </c>
      <c r="I1649" s="67" t="s">
        <v>40</v>
      </c>
      <c r="J1649" s="67" t="s">
        <v>44</v>
      </c>
      <c r="K1649" s="67" t="s">
        <v>42</v>
      </c>
      <c r="L1649" s="67" t="s">
        <v>43</v>
      </c>
      <c r="M1649" s="67" t="s">
        <v>37</v>
      </c>
      <c r="N1649" s="67" t="s">
        <v>41</v>
      </c>
      <c r="O1649" s="67" t="s">
        <v>45</v>
      </c>
      <c r="P1649" s="17" t="s">
        <v>1456</v>
      </c>
      <c r="Q1649" s="17" t="s">
        <v>1317</v>
      </c>
      <c r="R1649" s="17" t="s">
        <v>2916</v>
      </c>
      <c r="S1649" s="17" t="s">
        <v>3022</v>
      </c>
      <c r="T1649" s="17" t="s">
        <v>215</v>
      </c>
      <c r="U1649" s="17" t="s">
        <v>79</v>
      </c>
      <c r="V1649" s="17" t="s">
        <v>4387</v>
      </c>
      <c r="W1649" s="17"/>
      <c r="X1649" s="17"/>
      <c r="Y1649" s="17" t="s">
        <v>4294</v>
      </c>
      <c r="Z1649" s="17" t="s">
        <v>53</v>
      </c>
      <c r="AA1649" s="17" t="s">
        <v>76</v>
      </c>
      <c r="AB1649" s="17" t="s">
        <v>55</v>
      </c>
      <c r="AC1649" s="17" t="s">
        <v>36</v>
      </c>
      <c r="AD1649" s="17" t="s">
        <v>56</v>
      </c>
      <c r="AE1649" s="17"/>
      <c r="AF1649" s="17"/>
      <c r="AG1649" s="17" t="s">
        <v>77</v>
      </c>
      <c r="AH1649" s="17" t="s">
        <v>3805</v>
      </c>
      <c r="AI1649" s="17" t="s">
        <v>220</v>
      </c>
      <c r="AJ1649" s="17" t="s">
        <v>1319</v>
      </c>
      <c r="AK1649" s="17" t="s">
        <v>115</v>
      </c>
      <c r="AL1649" s="17" t="s">
        <v>381</v>
      </c>
      <c r="AM1649" s="17" t="s">
        <v>287</v>
      </c>
      <c r="AN1649" s="17" t="s">
        <v>4639</v>
      </c>
      <c r="AO1649" s="17" t="s">
        <v>85</v>
      </c>
      <c r="AP1649" s="17" t="s">
        <v>161</v>
      </c>
      <c r="AQ1649" s="17"/>
      <c r="AR1649" s="17"/>
      <c r="AS1649" s="17"/>
    </row>
    <row r="1650" spans="1:45" ht="15" customHeight="1" x14ac:dyDescent="0.15">
      <c r="A1650" s="13">
        <v>1649</v>
      </c>
      <c r="B1650" s="69" t="s">
        <v>1457</v>
      </c>
      <c r="C1650" s="67" t="s">
        <v>1277</v>
      </c>
      <c r="D1650" s="67" t="s">
        <v>56</v>
      </c>
      <c r="E1650" s="67" t="s">
        <v>36</v>
      </c>
      <c r="F1650" s="67" t="s">
        <v>56</v>
      </c>
      <c r="G1650" s="67" t="s">
        <v>37</v>
      </c>
      <c r="H1650" s="67" t="s">
        <v>44</v>
      </c>
      <c r="I1650" s="67" t="s">
        <v>40</v>
      </c>
      <c r="J1650" s="67" t="s">
        <v>43</v>
      </c>
      <c r="K1650" s="67" t="s">
        <v>42</v>
      </c>
      <c r="L1650" s="67" t="s">
        <v>40</v>
      </c>
      <c r="M1650" s="67" t="s">
        <v>43</v>
      </c>
      <c r="N1650" s="67" t="s">
        <v>43</v>
      </c>
      <c r="O1650" s="67"/>
      <c r="P1650" s="17" t="s">
        <v>744</v>
      </c>
      <c r="Q1650" s="17" t="s">
        <v>137</v>
      </c>
      <c r="R1650" s="17" t="s">
        <v>745</v>
      </c>
      <c r="S1650" s="17" t="s">
        <v>3438</v>
      </c>
      <c r="T1650" s="17" t="s">
        <v>174</v>
      </c>
      <c r="U1650" s="17" t="s">
        <v>4758</v>
      </c>
      <c r="V1650" s="17" t="s">
        <v>746</v>
      </c>
      <c r="W1650" s="17"/>
      <c r="X1650" s="17"/>
      <c r="Y1650" s="17" t="s">
        <v>4231</v>
      </c>
      <c r="Z1650" s="17" t="s">
        <v>53</v>
      </c>
      <c r="AA1650" s="17" t="s">
        <v>76</v>
      </c>
      <c r="AB1650" s="17" t="s">
        <v>3962</v>
      </c>
      <c r="AC1650" s="17" t="s">
        <v>36</v>
      </c>
      <c r="AD1650" s="17" t="s">
        <v>56</v>
      </c>
      <c r="AE1650" s="17"/>
      <c r="AF1650" s="17"/>
      <c r="AG1650" s="17" t="s">
        <v>57</v>
      </c>
      <c r="AH1650" s="17" t="s">
        <v>4520</v>
      </c>
      <c r="AI1650" s="17" t="s">
        <v>175</v>
      </c>
      <c r="AJ1650" s="17" t="s">
        <v>4161</v>
      </c>
      <c r="AK1650" s="17" t="s">
        <v>115</v>
      </c>
      <c r="AL1650" s="17" t="s">
        <v>339</v>
      </c>
      <c r="AM1650" s="17" t="s">
        <v>747</v>
      </c>
      <c r="AN1650" s="17" t="s">
        <v>748</v>
      </c>
      <c r="AO1650" s="17" t="s">
        <v>64</v>
      </c>
      <c r="AP1650" s="17" t="s">
        <v>1274</v>
      </c>
      <c r="AQ1650" s="17"/>
      <c r="AR1650" s="17"/>
      <c r="AS1650" s="17"/>
    </row>
    <row r="1651" spans="1:45" ht="15" customHeight="1" x14ac:dyDescent="0.15">
      <c r="A1651" s="13">
        <v>1650</v>
      </c>
      <c r="B1651" s="69" t="s">
        <v>1458</v>
      </c>
      <c r="C1651" s="67" t="s">
        <v>1277</v>
      </c>
      <c r="D1651" s="67" t="s">
        <v>56</v>
      </c>
      <c r="E1651" s="67" t="s">
        <v>56</v>
      </c>
      <c r="F1651" s="67" t="s">
        <v>56</v>
      </c>
      <c r="G1651" s="67" t="s">
        <v>40</v>
      </c>
      <c r="H1651" s="67" t="s">
        <v>87</v>
      </c>
      <c r="I1651" s="67" t="s">
        <v>37</v>
      </c>
      <c r="J1651" s="67" t="s">
        <v>44</v>
      </c>
      <c r="K1651" s="67" t="s">
        <v>37</v>
      </c>
      <c r="L1651" s="67" t="s">
        <v>44</v>
      </c>
      <c r="M1651" s="67" t="s">
        <v>42</v>
      </c>
      <c r="N1651" s="67" t="s">
        <v>40</v>
      </c>
      <c r="O1651" s="67"/>
      <c r="P1651" s="17" t="s">
        <v>1459</v>
      </c>
      <c r="Q1651" s="17" t="s">
        <v>182</v>
      </c>
      <c r="R1651" s="17" t="s">
        <v>137</v>
      </c>
      <c r="S1651" s="17" t="s">
        <v>4161</v>
      </c>
      <c r="T1651" s="17" t="s">
        <v>1345</v>
      </c>
      <c r="U1651" s="17" t="s">
        <v>3438</v>
      </c>
      <c r="V1651" s="17" t="s">
        <v>401</v>
      </c>
      <c r="W1651" s="17"/>
      <c r="X1651" s="17"/>
      <c r="Y1651" s="17" t="s">
        <v>4243</v>
      </c>
      <c r="Z1651" s="17" t="s">
        <v>96</v>
      </c>
      <c r="AA1651" s="17" t="s">
        <v>54</v>
      </c>
      <c r="AB1651" s="17" t="s">
        <v>3962</v>
      </c>
      <c r="AC1651" s="17" t="s">
        <v>36</v>
      </c>
      <c r="AD1651" s="17" t="s">
        <v>56</v>
      </c>
      <c r="AE1651" s="17"/>
      <c r="AF1651" s="17"/>
      <c r="AG1651" s="17" t="s">
        <v>79</v>
      </c>
      <c r="AH1651" s="17" t="s">
        <v>388</v>
      </c>
      <c r="AI1651" s="17" t="s">
        <v>1346</v>
      </c>
      <c r="AJ1651" s="17" t="s">
        <v>1454</v>
      </c>
      <c r="AK1651" s="17" t="s">
        <v>57</v>
      </c>
      <c r="AL1651" s="17" t="s">
        <v>4520</v>
      </c>
      <c r="AM1651" s="17" t="s">
        <v>402</v>
      </c>
      <c r="AN1651" s="17" t="s">
        <v>256</v>
      </c>
      <c r="AO1651" s="17" t="s">
        <v>161</v>
      </c>
      <c r="AP1651" s="17" t="s">
        <v>64</v>
      </c>
      <c r="AQ1651" s="17"/>
      <c r="AR1651" s="17"/>
      <c r="AS1651" s="17"/>
    </row>
    <row r="1652" spans="1:45" ht="15" customHeight="1" x14ac:dyDescent="0.15">
      <c r="A1652" s="13">
        <v>1651</v>
      </c>
      <c r="B1652" s="69" t="s">
        <v>1460</v>
      </c>
      <c r="C1652" s="67" t="s">
        <v>1277</v>
      </c>
      <c r="D1652" s="67" t="s">
        <v>56</v>
      </c>
      <c r="E1652" s="67" t="s">
        <v>66</v>
      </c>
      <c r="F1652" s="67" t="s">
        <v>36</v>
      </c>
      <c r="G1652" s="67" t="s">
        <v>41</v>
      </c>
      <c r="H1652" s="67" t="s">
        <v>41</v>
      </c>
      <c r="I1652" s="67" t="s">
        <v>40</v>
      </c>
      <c r="J1652" s="67" t="s">
        <v>68</v>
      </c>
      <c r="K1652" s="67" t="s">
        <v>43</v>
      </c>
      <c r="L1652" s="67" t="s">
        <v>136</v>
      </c>
      <c r="M1652" s="67" t="s">
        <v>42</v>
      </c>
      <c r="N1652" s="67" t="s">
        <v>41</v>
      </c>
      <c r="O1652" s="67"/>
      <c r="P1652" s="17" t="s">
        <v>3026</v>
      </c>
      <c r="Q1652" s="17" t="s">
        <v>4639</v>
      </c>
      <c r="R1652" s="17" t="s">
        <v>3269</v>
      </c>
      <c r="S1652" s="17" t="s">
        <v>202</v>
      </c>
      <c r="T1652" s="17" t="s">
        <v>196</v>
      </c>
      <c r="U1652" s="17" t="s">
        <v>79</v>
      </c>
      <c r="V1652" s="17" t="s">
        <v>331</v>
      </c>
      <c r="W1652" s="17"/>
      <c r="X1652" s="17"/>
      <c r="Y1652" s="17" t="s">
        <v>4242</v>
      </c>
      <c r="Z1652" s="17" t="s">
        <v>75</v>
      </c>
      <c r="AA1652" s="17" t="s">
        <v>76</v>
      </c>
      <c r="AB1652" s="17" t="s">
        <v>55</v>
      </c>
      <c r="AC1652" s="17" t="s">
        <v>36</v>
      </c>
      <c r="AD1652" s="17" t="s">
        <v>56</v>
      </c>
      <c r="AE1652" s="17"/>
      <c r="AF1652" s="17"/>
      <c r="AG1652" s="17" t="s">
        <v>205</v>
      </c>
      <c r="AH1652" s="17" t="s">
        <v>94</v>
      </c>
      <c r="AI1652" s="17" t="s">
        <v>429</v>
      </c>
      <c r="AJ1652" s="17" t="s">
        <v>338</v>
      </c>
      <c r="AK1652" s="17" t="s">
        <v>115</v>
      </c>
      <c r="AL1652" s="17" t="s">
        <v>116</v>
      </c>
      <c r="AM1652" s="17" t="s">
        <v>171</v>
      </c>
      <c r="AN1652" s="17" t="s">
        <v>452</v>
      </c>
      <c r="AO1652" s="17" t="s">
        <v>209</v>
      </c>
      <c r="AP1652" s="17" t="s">
        <v>161</v>
      </c>
      <c r="AQ1652" s="17"/>
      <c r="AR1652" s="17"/>
      <c r="AS1652" s="17"/>
    </row>
    <row r="1653" spans="1:45" ht="15" customHeight="1" x14ac:dyDescent="0.15">
      <c r="A1653" s="13">
        <v>1652</v>
      </c>
      <c r="B1653" s="69" t="s">
        <v>1461</v>
      </c>
      <c r="C1653" s="67" t="s">
        <v>1277</v>
      </c>
      <c r="D1653" s="67" t="s">
        <v>56</v>
      </c>
      <c r="E1653" s="67" t="s">
        <v>36</v>
      </c>
      <c r="F1653" s="67" t="s">
        <v>66</v>
      </c>
      <c r="G1653" s="67" t="s">
        <v>44</v>
      </c>
      <c r="H1653" s="67" t="s">
        <v>43</v>
      </c>
      <c r="I1653" s="67" t="s">
        <v>40</v>
      </c>
      <c r="J1653" s="67" t="s">
        <v>43</v>
      </c>
      <c r="K1653" s="67" t="s">
        <v>88</v>
      </c>
      <c r="L1653" s="67" t="s">
        <v>136</v>
      </c>
      <c r="M1653" s="67" t="s">
        <v>43</v>
      </c>
      <c r="N1653" s="67" t="s">
        <v>43</v>
      </c>
      <c r="O1653" s="67"/>
      <c r="P1653" s="17" t="s">
        <v>174</v>
      </c>
      <c r="Q1653" s="17" t="s">
        <v>175</v>
      </c>
      <c r="R1653" s="17" t="s">
        <v>264</v>
      </c>
      <c r="S1653" s="17" t="s">
        <v>3119</v>
      </c>
      <c r="T1653" s="17" t="s">
        <v>176</v>
      </c>
      <c r="U1653" s="17" t="s">
        <v>79</v>
      </c>
      <c r="V1653" s="17" t="s">
        <v>1287</v>
      </c>
      <c r="W1653" s="17"/>
      <c r="X1653" s="17"/>
      <c r="Y1653" s="17" t="s">
        <v>4238</v>
      </c>
      <c r="Z1653" s="17" t="s">
        <v>53</v>
      </c>
      <c r="AA1653" s="17" t="s">
        <v>76</v>
      </c>
      <c r="AB1653" s="17" t="s">
        <v>126</v>
      </c>
      <c r="AC1653" s="17" t="s">
        <v>56</v>
      </c>
      <c r="AD1653" s="17" t="s">
        <v>56</v>
      </c>
      <c r="AE1653" s="17"/>
      <c r="AF1653" s="17"/>
      <c r="AG1653" s="17" t="s">
        <v>827</v>
      </c>
      <c r="AH1653" s="17" t="s">
        <v>956</v>
      </c>
      <c r="AI1653" s="17" t="s">
        <v>101</v>
      </c>
      <c r="AJ1653" s="17" t="s">
        <v>957</v>
      </c>
      <c r="AK1653" s="17" t="s">
        <v>115</v>
      </c>
      <c r="AL1653" s="17" t="s">
        <v>4390</v>
      </c>
      <c r="AM1653" s="17" t="s">
        <v>1462</v>
      </c>
      <c r="AN1653" s="17" t="s">
        <v>1463</v>
      </c>
      <c r="AO1653" s="17" t="s">
        <v>959</v>
      </c>
      <c r="AP1653" s="17" t="s">
        <v>161</v>
      </c>
      <c r="AQ1653" s="17"/>
      <c r="AR1653" s="17"/>
      <c r="AS1653" s="17"/>
    </row>
    <row r="1654" spans="1:45" ht="15" customHeight="1" x14ac:dyDescent="0.15">
      <c r="A1654" s="13">
        <v>1653</v>
      </c>
      <c r="B1654" s="69" t="s">
        <v>1464</v>
      </c>
      <c r="C1654" s="67" t="s">
        <v>1277</v>
      </c>
      <c r="D1654" s="67" t="s">
        <v>56</v>
      </c>
      <c r="E1654" s="67" t="s">
        <v>56</v>
      </c>
      <c r="F1654" s="67" t="s">
        <v>56</v>
      </c>
      <c r="G1654" s="67" t="s">
        <v>44</v>
      </c>
      <c r="H1654" s="67" t="s">
        <v>44</v>
      </c>
      <c r="I1654" s="67" t="s">
        <v>40</v>
      </c>
      <c r="J1654" s="67" t="s">
        <v>67</v>
      </c>
      <c r="K1654" s="67" t="s">
        <v>41</v>
      </c>
      <c r="L1654" s="67" t="s">
        <v>68</v>
      </c>
      <c r="M1654" s="67" t="s">
        <v>44</v>
      </c>
      <c r="N1654" s="67" t="s">
        <v>68</v>
      </c>
      <c r="O1654" s="67"/>
      <c r="P1654" s="17" t="s">
        <v>71</v>
      </c>
      <c r="Q1654" s="17" t="s">
        <v>3345</v>
      </c>
      <c r="R1654" s="17" t="s">
        <v>216</v>
      </c>
      <c r="S1654" s="17" t="s">
        <v>81</v>
      </c>
      <c r="T1654" s="17" t="s">
        <v>82</v>
      </c>
      <c r="U1654" s="17" t="s">
        <v>222</v>
      </c>
      <c r="V1654" s="17" t="s">
        <v>3022</v>
      </c>
      <c r="W1654" s="17"/>
      <c r="X1654" s="17"/>
      <c r="Y1654" s="17" t="s">
        <v>4252</v>
      </c>
      <c r="Z1654" s="17" t="s">
        <v>75</v>
      </c>
      <c r="AA1654" s="17" t="s">
        <v>54</v>
      </c>
      <c r="AB1654" s="17" t="s">
        <v>55</v>
      </c>
      <c r="AC1654" s="17" t="s">
        <v>66</v>
      </c>
      <c r="AD1654" s="17" t="s">
        <v>56</v>
      </c>
      <c r="AE1654" s="17"/>
      <c r="AF1654" s="17"/>
      <c r="AG1654" s="17" t="s">
        <v>158</v>
      </c>
      <c r="AH1654" s="17" t="s">
        <v>159</v>
      </c>
      <c r="AI1654" s="17" t="s">
        <v>148</v>
      </c>
      <c r="AJ1654" s="17" t="s">
        <v>80</v>
      </c>
      <c r="AK1654" s="17" t="s">
        <v>79</v>
      </c>
      <c r="AL1654" s="17" t="s">
        <v>82</v>
      </c>
      <c r="AM1654" s="17" t="s">
        <v>77</v>
      </c>
      <c r="AN1654" s="17" t="s">
        <v>80</v>
      </c>
      <c r="AO1654" s="17" t="s">
        <v>349</v>
      </c>
      <c r="AP1654" s="17" t="s">
        <v>161</v>
      </c>
      <c r="AQ1654" s="17"/>
      <c r="AR1654" s="17"/>
      <c r="AS1654" s="17"/>
    </row>
    <row r="1655" spans="1:45" ht="15" customHeight="1" x14ac:dyDescent="0.15">
      <c r="A1655" s="13">
        <v>1654</v>
      </c>
      <c r="B1655" s="69" t="s">
        <v>749</v>
      </c>
      <c r="C1655" s="67" t="s">
        <v>1277</v>
      </c>
      <c r="D1655" s="67" t="s">
        <v>56</v>
      </c>
      <c r="E1655" s="67" t="s">
        <v>56</v>
      </c>
      <c r="F1655" s="67" t="s">
        <v>56</v>
      </c>
      <c r="G1655" s="67" t="s">
        <v>37</v>
      </c>
      <c r="H1655" s="67" t="s">
        <v>44</v>
      </c>
      <c r="I1655" s="67" t="s">
        <v>67</v>
      </c>
      <c r="J1655" s="67" t="s">
        <v>40</v>
      </c>
      <c r="K1655" s="67" t="s">
        <v>42</v>
      </c>
      <c r="L1655" s="67" t="s">
        <v>40</v>
      </c>
      <c r="M1655" s="67" t="s">
        <v>37</v>
      </c>
      <c r="N1655" s="67" t="s">
        <v>44</v>
      </c>
      <c r="O1655" s="67"/>
      <c r="P1655" s="17" t="s">
        <v>744</v>
      </c>
      <c r="Q1655" s="17" t="s">
        <v>137</v>
      </c>
      <c r="R1655" s="17" t="s">
        <v>325</v>
      </c>
      <c r="S1655" s="17" t="s">
        <v>3438</v>
      </c>
      <c r="T1655" s="17" t="s">
        <v>174</v>
      </c>
      <c r="U1655" s="17" t="s">
        <v>3022</v>
      </c>
      <c r="V1655" s="17" t="s">
        <v>264</v>
      </c>
      <c r="W1655" s="17"/>
      <c r="X1655" s="17"/>
      <c r="Y1655" s="17" t="s">
        <v>4272</v>
      </c>
      <c r="Z1655" s="17" t="s">
        <v>53</v>
      </c>
      <c r="AA1655" s="17" t="s">
        <v>142</v>
      </c>
      <c r="AB1655" s="17" t="s">
        <v>126</v>
      </c>
      <c r="AC1655" s="17" t="s">
        <v>56</v>
      </c>
      <c r="AD1655" s="17" t="s">
        <v>56</v>
      </c>
      <c r="AE1655" s="17" t="s">
        <v>4032</v>
      </c>
      <c r="AF1655" s="17"/>
      <c r="AG1655" s="17" t="s">
        <v>57</v>
      </c>
      <c r="AH1655" s="17" t="s">
        <v>4520</v>
      </c>
      <c r="AI1655" s="17" t="s">
        <v>175</v>
      </c>
      <c r="AJ1655" s="17" t="s">
        <v>4161</v>
      </c>
      <c r="AK1655" s="17" t="s">
        <v>77</v>
      </c>
      <c r="AL1655" s="17" t="s">
        <v>3438</v>
      </c>
      <c r="AM1655" s="17" t="s">
        <v>79</v>
      </c>
      <c r="AN1655" s="17" t="s">
        <v>3172</v>
      </c>
      <c r="AO1655" s="17" t="s">
        <v>64</v>
      </c>
      <c r="AP1655" s="17" t="s">
        <v>85</v>
      </c>
      <c r="AQ1655" s="17"/>
      <c r="AR1655" s="17"/>
      <c r="AS1655" s="17"/>
    </row>
    <row r="1656" spans="1:45" ht="15" customHeight="1" x14ac:dyDescent="0.15">
      <c r="A1656" s="13">
        <v>1655</v>
      </c>
      <c r="B1656" s="69" t="s">
        <v>1465</v>
      </c>
      <c r="C1656" s="67" t="s">
        <v>1277</v>
      </c>
      <c r="D1656" s="67" t="s">
        <v>56</v>
      </c>
      <c r="E1656" s="67" t="s">
        <v>56</v>
      </c>
      <c r="F1656" s="67" t="s">
        <v>66</v>
      </c>
      <c r="G1656" s="67" t="s">
        <v>40</v>
      </c>
      <c r="H1656" s="67" t="s">
        <v>67</v>
      </c>
      <c r="I1656" s="67" t="s">
        <v>68</v>
      </c>
      <c r="J1656" s="67" t="s">
        <v>43</v>
      </c>
      <c r="K1656" s="67" t="s">
        <v>41</v>
      </c>
      <c r="L1656" s="67" t="s">
        <v>44</v>
      </c>
      <c r="M1656" s="67" t="s">
        <v>43</v>
      </c>
      <c r="N1656" s="67" t="s">
        <v>87</v>
      </c>
      <c r="O1656" s="67" t="s">
        <v>45</v>
      </c>
      <c r="P1656" s="17" t="s">
        <v>1123</v>
      </c>
      <c r="Q1656" s="17" t="s">
        <v>351</v>
      </c>
      <c r="R1656" s="17" t="s">
        <v>1066</v>
      </c>
      <c r="S1656" s="17" t="s">
        <v>72</v>
      </c>
      <c r="T1656" s="17" t="s">
        <v>3814</v>
      </c>
      <c r="U1656" s="17" t="s">
        <v>1068</v>
      </c>
      <c r="V1656" s="17" t="s">
        <v>369</v>
      </c>
      <c r="W1656" s="17"/>
      <c r="X1656" s="17"/>
      <c r="Y1656" s="17" t="s">
        <v>4239</v>
      </c>
      <c r="Z1656" s="17" t="s">
        <v>96</v>
      </c>
      <c r="AA1656" s="17" t="s">
        <v>54</v>
      </c>
      <c r="AB1656" s="17" t="s">
        <v>3962</v>
      </c>
      <c r="AC1656" s="17" t="s">
        <v>36</v>
      </c>
      <c r="AD1656" s="17" t="s">
        <v>56</v>
      </c>
      <c r="AE1656" s="17"/>
      <c r="AF1656" s="17"/>
      <c r="AG1656" s="17" t="s">
        <v>79</v>
      </c>
      <c r="AH1656" s="17" t="s">
        <v>3200</v>
      </c>
      <c r="AI1656" s="17" t="s">
        <v>308</v>
      </c>
      <c r="AJ1656" s="17" t="s">
        <v>4251</v>
      </c>
      <c r="AK1656" s="17" t="s">
        <v>171</v>
      </c>
      <c r="AL1656" s="17" t="s">
        <v>176</v>
      </c>
      <c r="AM1656" s="17" t="s">
        <v>371</v>
      </c>
      <c r="AN1656" s="17" t="s">
        <v>1466</v>
      </c>
      <c r="AO1656" s="17" t="s">
        <v>161</v>
      </c>
      <c r="AP1656" s="17" t="s">
        <v>816</v>
      </c>
      <c r="AQ1656" s="17"/>
      <c r="AR1656" s="17"/>
      <c r="AS1656" s="17"/>
    </row>
    <row r="1657" spans="1:45" ht="15" customHeight="1" x14ac:dyDescent="0.15">
      <c r="A1657" s="13">
        <v>1656</v>
      </c>
      <c r="B1657" s="69" t="s">
        <v>3177</v>
      </c>
      <c r="C1657" s="67" t="s">
        <v>1277</v>
      </c>
      <c r="D1657" s="67" t="s">
        <v>56</v>
      </c>
      <c r="E1657" s="67" t="s">
        <v>56</v>
      </c>
      <c r="F1657" s="67" t="s">
        <v>36</v>
      </c>
      <c r="G1657" s="67" t="s">
        <v>44</v>
      </c>
      <c r="H1657" s="67" t="s">
        <v>44</v>
      </c>
      <c r="I1657" s="67" t="s">
        <v>40</v>
      </c>
      <c r="J1657" s="67" t="s">
        <v>43</v>
      </c>
      <c r="K1657" s="67" t="s">
        <v>41</v>
      </c>
      <c r="L1657" s="67" t="s">
        <v>68</v>
      </c>
      <c r="M1657" s="67" t="s">
        <v>42</v>
      </c>
      <c r="N1657" s="67" t="s">
        <v>42</v>
      </c>
      <c r="O1657" s="67"/>
      <c r="P1657" s="17" t="s">
        <v>71</v>
      </c>
      <c r="Q1657" s="17" t="s">
        <v>3345</v>
      </c>
      <c r="R1657" s="17" t="s">
        <v>72</v>
      </c>
      <c r="S1657" s="17" t="s">
        <v>81</v>
      </c>
      <c r="T1657" s="17" t="s">
        <v>82</v>
      </c>
      <c r="U1657" s="17" t="s">
        <v>79</v>
      </c>
      <c r="V1657" s="17" t="s">
        <v>1472</v>
      </c>
      <c r="W1657" s="17" t="s">
        <v>4163</v>
      </c>
      <c r="X1657" s="17"/>
      <c r="Y1657" s="17" t="s">
        <v>4276</v>
      </c>
      <c r="Z1657" s="17" t="s">
        <v>53</v>
      </c>
      <c r="AA1657" s="17" t="s">
        <v>142</v>
      </c>
      <c r="AB1657" s="17" t="s">
        <v>3962</v>
      </c>
      <c r="AC1657" s="17" t="s">
        <v>56</v>
      </c>
      <c r="AD1657" s="17" t="s">
        <v>56</v>
      </c>
      <c r="AE1657" s="17"/>
      <c r="AF1657" s="17"/>
      <c r="AG1657" s="17" t="s">
        <v>158</v>
      </c>
      <c r="AH1657" s="17" t="s">
        <v>159</v>
      </c>
      <c r="AI1657" s="17" t="s">
        <v>148</v>
      </c>
      <c r="AJ1657" s="17" t="s">
        <v>80</v>
      </c>
      <c r="AK1657" s="17" t="s">
        <v>115</v>
      </c>
      <c r="AL1657" s="17" t="s">
        <v>154</v>
      </c>
      <c r="AM1657" s="17" t="s">
        <v>3892</v>
      </c>
      <c r="AN1657" s="17" t="s">
        <v>266</v>
      </c>
      <c r="AO1657" s="17" t="s">
        <v>349</v>
      </c>
      <c r="AP1657" s="17" t="s">
        <v>161</v>
      </c>
      <c r="AQ1657" s="17"/>
      <c r="AR1657" s="17"/>
      <c r="AS1657" s="17"/>
    </row>
    <row r="1658" spans="1:45" ht="15" customHeight="1" x14ac:dyDescent="0.15">
      <c r="A1658" s="13">
        <v>1657</v>
      </c>
      <c r="B1658" s="69" t="s">
        <v>1467</v>
      </c>
      <c r="C1658" s="67" t="s">
        <v>1277</v>
      </c>
      <c r="D1658" s="67" t="s">
        <v>66</v>
      </c>
      <c r="E1658" s="67" t="s">
        <v>66</v>
      </c>
      <c r="F1658" s="67" t="s">
        <v>56</v>
      </c>
      <c r="G1658" s="67" t="s">
        <v>37</v>
      </c>
      <c r="H1658" s="67" t="s">
        <v>40</v>
      </c>
      <c r="I1658" s="67" t="s">
        <v>40</v>
      </c>
      <c r="J1658" s="67" t="s">
        <v>37</v>
      </c>
      <c r="K1658" s="67" t="s">
        <v>42</v>
      </c>
      <c r="L1658" s="67" t="s">
        <v>68</v>
      </c>
      <c r="M1658" s="67" t="s">
        <v>41</v>
      </c>
      <c r="N1658" s="67" t="s">
        <v>43</v>
      </c>
      <c r="O1658" s="67"/>
      <c r="P1658" s="17" t="s">
        <v>1468</v>
      </c>
      <c r="Q1658" s="17" t="s">
        <v>137</v>
      </c>
      <c r="R1658" s="17" t="s">
        <v>851</v>
      </c>
      <c r="S1658" s="17" t="s">
        <v>3438</v>
      </c>
      <c r="T1658" s="17" t="s">
        <v>1469</v>
      </c>
      <c r="U1658" s="17" t="s">
        <v>3269</v>
      </c>
      <c r="V1658" s="17" t="s">
        <v>49</v>
      </c>
      <c r="W1658" s="17"/>
      <c r="X1658" s="17"/>
      <c r="Y1658" s="17" t="s">
        <v>4361</v>
      </c>
      <c r="Z1658" s="17" t="s">
        <v>75</v>
      </c>
      <c r="AA1658" s="17" t="s">
        <v>54</v>
      </c>
      <c r="AB1658" s="17" t="s">
        <v>3962</v>
      </c>
      <c r="AC1658" s="17" t="s">
        <v>66</v>
      </c>
      <c r="AD1658" s="17" t="s">
        <v>56</v>
      </c>
      <c r="AE1658" s="17"/>
      <c r="AF1658" s="17"/>
      <c r="AG1658" s="17" t="s">
        <v>57</v>
      </c>
      <c r="AH1658" s="17" t="s">
        <v>4520</v>
      </c>
      <c r="AI1658" s="17" t="s">
        <v>79</v>
      </c>
      <c r="AJ1658" s="17" t="s">
        <v>1470</v>
      </c>
      <c r="AK1658" s="17" t="s">
        <v>79</v>
      </c>
      <c r="AL1658" s="17" t="s">
        <v>309</v>
      </c>
      <c r="AM1658" s="17" t="s">
        <v>57</v>
      </c>
      <c r="AN1658" s="17" t="s">
        <v>3892</v>
      </c>
      <c r="AO1658" s="17" t="s">
        <v>64</v>
      </c>
      <c r="AP1658" s="17" t="s">
        <v>161</v>
      </c>
      <c r="AQ1658" s="17"/>
      <c r="AR1658" s="17"/>
      <c r="AS1658" s="17"/>
    </row>
    <row r="1659" spans="1:45" ht="15" customHeight="1" x14ac:dyDescent="0.15">
      <c r="A1659" s="13">
        <v>1658</v>
      </c>
      <c r="B1659" s="69" t="s">
        <v>1471</v>
      </c>
      <c r="C1659" s="67" t="s">
        <v>1277</v>
      </c>
      <c r="D1659" s="67" t="s">
        <v>56</v>
      </c>
      <c r="E1659" s="67" t="s">
        <v>56</v>
      </c>
      <c r="F1659" s="67" t="s">
        <v>36</v>
      </c>
      <c r="G1659" s="67" t="s">
        <v>44</v>
      </c>
      <c r="H1659" s="67" t="s">
        <v>44</v>
      </c>
      <c r="I1659" s="67" t="s">
        <v>40</v>
      </c>
      <c r="J1659" s="67" t="s">
        <v>43</v>
      </c>
      <c r="K1659" s="67" t="s">
        <v>41</v>
      </c>
      <c r="L1659" s="67" t="s">
        <v>68</v>
      </c>
      <c r="M1659" s="67" t="s">
        <v>42</v>
      </c>
      <c r="N1659" s="67" t="s">
        <v>42</v>
      </c>
      <c r="O1659" s="67"/>
      <c r="P1659" s="17" t="s">
        <v>71</v>
      </c>
      <c r="Q1659" s="17" t="s">
        <v>3345</v>
      </c>
      <c r="R1659" s="17" t="s">
        <v>72</v>
      </c>
      <c r="S1659" s="17" t="s">
        <v>81</v>
      </c>
      <c r="T1659" s="17" t="s">
        <v>82</v>
      </c>
      <c r="U1659" s="17" t="s">
        <v>79</v>
      </c>
      <c r="V1659" s="17" t="s">
        <v>1472</v>
      </c>
      <c r="W1659" s="17"/>
      <c r="X1659" s="17"/>
      <c r="Y1659" s="17" t="s">
        <v>4276</v>
      </c>
      <c r="Z1659" s="17" t="s">
        <v>53</v>
      </c>
      <c r="AA1659" s="17" t="s">
        <v>142</v>
      </c>
      <c r="AB1659" s="17" t="s">
        <v>3962</v>
      </c>
      <c r="AC1659" s="17" t="s">
        <v>56</v>
      </c>
      <c r="AD1659" s="17" t="s">
        <v>56</v>
      </c>
      <c r="AE1659" s="17"/>
      <c r="AF1659" s="17"/>
      <c r="AG1659" s="17" t="s">
        <v>158</v>
      </c>
      <c r="AH1659" s="17" t="s">
        <v>159</v>
      </c>
      <c r="AI1659" s="17" t="s">
        <v>148</v>
      </c>
      <c r="AJ1659" s="17" t="s">
        <v>80</v>
      </c>
      <c r="AK1659" s="17" t="s">
        <v>115</v>
      </c>
      <c r="AL1659" s="17" t="s">
        <v>154</v>
      </c>
      <c r="AM1659" s="17" t="s">
        <v>3892</v>
      </c>
      <c r="AN1659" s="17" t="s">
        <v>266</v>
      </c>
      <c r="AO1659" s="17" t="s">
        <v>349</v>
      </c>
      <c r="AP1659" s="17" t="s">
        <v>161</v>
      </c>
      <c r="AQ1659" s="17"/>
      <c r="AR1659" s="17"/>
      <c r="AS1659" s="17"/>
    </row>
    <row r="1660" spans="1:45" ht="15" customHeight="1" x14ac:dyDescent="0.15">
      <c r="A1660" s="13">
        <v>1659</v>
      </c>
      <c r="B1660" s="69" t="s">
        <v>1473</v>
      </c>
      <c r="C1660" s="67" t="s">
        <v>1277</v>
      </c>
      <c r="D1660" s="67" t="s">
        <v>56</v>
      </c>
      <c r="E1660" s="67" t="s">
        <v>56</v>
      </c>
      <c r="F1660" s="67" t="s">
        <v>36</v>
      </c>
      <c r="G1660" s="67" t="s">
        <v>37</v>
      </c>
      <c r="H1660" s="67" t="s">
        <v>41</v>
      </c>
      <c r="I1660" s="67" t="s">
        <v>44</v>
      </c>
      <c r="J1660" s="67" t="s">
        <v>68</v>
      </c>
      <c r="K1660" s="67" t="s">
        <v>44</v>
      </c>
      <c r="L1660" s="67" t="s">
        <v>42</v>
      </c>
      <c r="M1660" s="67" t="s">
        <v>200</v>
      </c>
      <c r="N1660" s="67" t="s">
        <v>37</v>
      </c>
      <c r="O1660" s="67"/>
      <c r="P1660" s="17" t="s">
        <v>3153</v>
      </c>
      <c r="Q1660" s="17" t="s">
        <v>49</v>
      </c>
      <c r="R1660" s="17" t="s">
        <v>609</v>
      </c>
      <c r="S1660" s="17" t="s">
        <v>57</v>
      </c>
      <c r="T1660" s="17" t="s">
        <v>196</v>
      </c>
      <c r="U1660" s="17" t="s">
        <v>3345</v>
      </c>
      <c r="V1660" s="17" t="s">
        <v>225</v>
      </c>
      <c r="W1660" s="17"/>
      <c r="X1660" s="17"/>
      <c r="Y1660" s="17" t="s">
        <v>4336</v>
      </c>
      <c r="Z1660" s="17" t="s">
        <v>53</v>
      </c>
      <c r="AA1660" s="17" t="s">
        <v>76</v>
      </c>
      <c r="AB1660" s="17" t="s">
        <v>55</v>
      </c>
      <c r="AC1660" s="17" t="s">
        <v>56</v>
      </c>
      <c r="AD1660" s="17" t="s">
        <v>56</v>
      </c>
      <c r="AE1660" s="17"/>
      <c r="AF1660" s="17"/>
      <c r="AG1660" s="17" t="s">
        <v>144</v>
      </c>
      <c r="AH1660" s="17" t="s">
        <v>189</v>
      </c>
      <c r="AI1660" s="17" t="s">
        <v>429</v>
      </c>
      <c r="AJ1660" s="17" t="s">
        <v>996</v>
      </c>
      <c r="AK1660" s="17" t="s">
        <v>81</v>
      </c>
      <c r="AL1660" s="17" t="s">
        <v>741</v>
      </c>
      <c r="AM1660" s="17" t="s">
        <v>626</v>
      </c>
      <c r="AN1660" s="17" t="s">
        <v>408</v>
      </c>
      <c r="AO1660" s="17" t="s">
        <v>64</v>
      </c>
      <c r="AP1660" s="17" t="s">
        <v>349</v>
      </c>
      <c r="AQ1660" s="17"/>
      <c r="AR1660" s="17"/>
      <c r="AS1660" s="17"/>
    </row>
    <row r="1661" spans="1:45" ht="15" customHeight="1" x14ac:dyDescent="0.15">
      <c r="A1661" s="13">
        <v>1660</v>
      </c>
      <c r="B1661" s="69" t="s">
        <v>1474</v>
      </c>
      <c r="C1661" s="67" t="s">
        <v>1277</v>
      </c>
      <c r="D1661" s="67" t="s">
        <v>56</v>
      </c>
      <c r="E1661" s="67" t="s">
        <v>66</v>
      </c>
      <c r="F1661" s="67" t="s">
        <v>36</v>
      </c>
      <c r="G1661" s="67" t="s">
        <v>67</v>
      </c>
      <c r="H1661" s="67" t="s">
        <v>40</v>
      </c>
      <c r="I1661" s="67" t="s">
        <v>42</v>
      </c>
      <c r="J1661" s="67" t="s">
        <v>38</v>
      </c>
      <c r="K1661" s="67" t="s">
        <v>41</v>
      </c>
      <c r="L1661" s="67" t="s">
        <v>88</v>
      </c>
      <c r="M1661" s="67" t="s">
        <v>68</v>
      </c>
      <c r="N1661" s="67" t="s">
        <v>67</v>
      </c>
      <c r="O1661" s="67" t="s">
        <v>45</v>
      </c>
      <c r="P1661" s="17" t="s">
        <v>1075</v>
      </c>
      <c r="Q1661" s="17" t="s">
        <v>247</v>
      </c>
      <c r="R1661" s="17" t="s">
        <v>1254</v>
      </c>
      <c r="S1661" s="17" t="s">
        <v>3022</v>
      </c>
      <c r="T1661" s="17" t="s">
        <v>383</v>
      </c>
      <c r="U1661" s="17" t="s">
        <v>266</v>
      </c>
      <c r="V1661" s="17" t="s">
        <v>1255</v>
      </c>
      <c r="W1661" s="17"/>
      <c r="X1661" s="17"/>
      <c r="Y1661" s="17" t="s">
        <v>4239</v>
      </c>
      <c r="Z1661" s="17" t="s">
        <v>96</v>
      </c>
      <c r="AA1661" s="17" t="s">
        <v>142</v>
      </c>
      <c r="AB1661" s="17" t="s">
        <v>3962</v>
      </c>
      <c r="AC1661" s="17" t="s">
        <v>56</v>
      </c>
      <c r="AD1661" s="17" t="s">
        <v>56</v>
      </c>
      <c r="AE1661" s="17"/>
      <c r="AF1661" s="17"/>
      <c r="AG1661" s="17" t="s">
        <v>77</v>
      </c>
      <c r="AH1661" s="17" t="s">
        <v>3346</v>
      </c>
      <c r="AI1661" s="17" t="s">
        <v>79</v>
      </c>
      <c r="AJ1661" s="17" t="s">
        <v>198</v>
      </c>
      <c r="AK1661" s="17" t="s">
        <v>270</v>
      </c>
      <c r="AL1661" s="17" t="s">
        <v>1475</v>
      </c>
      <c r="AM1661" s="17" t="s">
        <v>104</v>
      </c>
      <c r="AN1661" s="17" t="s">
        <v>1476</v>
      </c>
      <c r="AO1661" s="17" t="s">
        <v>85</v>
      </c>
      <c r="AP1661" s="17" t="s">
        <v>418</v>
      </c>
      <c r="AQ1661" s="17"/>
      <c r="AR1661" s="17"/>
      <c r="AS1661" s="17"/>
    </row>
    <row r="1662" spans="1:45" ht="15" customHeight="1" x14ac:dyDescent="0.15">
      <c r="A1662" s="13">
        <v>1661</v>
      </c>
      <c r="B1662" s="69" t="s">
        <v>1477</v>
      </c>
      <c r="C1662" s="67" t="s">
        <v>1277</v>
      </c>
      <c r="D1662" s="67" t="s">
        <v>56</v>
      </c>
      <c r="E1662" s="67" t="s">
        <v>56</v>
      </c>
      <c r="F1662" s="67" t="s">
        <v>66</v>
      </c>
      <c r="G1662" s="67" t="s">
        <v>37</v>
      </c>
      <c r="H1662" s="67" t="s">
        <v>42</v>
      </c>
      <c r="I1662" s="67" t="s">
        <v>67</v>
      </c>
      <c r="J1662" s="67" t="s">
        <v>40</v>
      </c>
      <c r="K1662" s="67" t="s">
        <v>120</v>
      </c>
      <c r="L1662" s="67" t="s">
        <v>43</v>
      </c>
      <c r="M1662" s="67" t="s">
        <v>40</v>
      </c>
      <c r="N1662" s="67" t="s">
        <v>41</v>
      </c>
      <c r="O1662" s="67" t="s">
        <v>45</v>
      </c>
      <c r="P1662" s="17" t="s">
        <v>137</v>
      </c>
      <c r="Q1662" s="17" t="s">
        <v>3438</v>
      </c>
      <c r="R1662" s="17" t="s">
        <v>379</v>
      </c>
      <c r="S1662" s="17" t="s">
        <v>57</v>
      </c>
      <c r="T1662" s="17" t="s">
        <v>4520</v>
      </c>
      <c r="U1662" s="17" t="s">
        <v>3022</v>
      </c>
      <c r="V1662" s="17" t="s">
        <v>3269</v>
      </c>
      <c r="W1662" s="17"/>
      <c r="X1662" s="17"/>
      <c r="Y1662" s="17" t="s">
        <v>4281</v>
      </c>
      <c r="Z1662" s="17" t="s">
        <v>53</v>
      </c>
      <c r="AA1662" s="17" t="s">
        <v>76</v>
      </c>
      <c r="AB1662" s="17" t="s">
        <v>3962</v>
      </c>
      <c r="AC1662" s="17" t="s">
        <v>36</v>
      </c>
      <c r="AD1662" s="17" t="s">
        <v>56</v>
      </c>
      <c r="AE1662" s="17"/>
      <c r="AF1662" s="17"/>
      <c r="AG1662" s="17" t="s">
        <v>144</v>
      </c>
      <c r="AH1662" s="17" t="s">
        <v>145</v>
      </c>
      <c r="AI1662" s="17" t="s">
        <v>146</v>
      </c>
      <c r="AJ1662" s="17" t="s">
        <v>147</v>
      </c>
      <c r="AK1662" s="17" t="s">
        <v>77</v>
      </c>
      <c r="AL1662" s="17" t="s">
        <v>264</v>
      </c>
      <c r="AM1662" s="17" t="s">
        <v>79</v>
      </c>
      <c r="AN1662" s="17" t="s">
        <v>3026</v>
      </c>
      <c r="AO1662" s="17" t="s">
        <v>64</v>
      </c>
      <c r="AP1662" s="17" t="s">
        <v>85</v>
      </c>
      <c r="AQ1662" s="17"/>
      <c r="AR1662" s="17"/>
      <c r="AS1662" s="17"/>
    </row>
    <row r="1663" spans="1:45" ht="15" customHeight="1" x14ac:dyDescent="0.15">
      <c r="A1663" s="13">
        <v>1662</v>
      </c>
      <c r="B1663" s="69" t="s">
        <v>1478</v>
      </c>
      <c r="C1663" s="67" t="s">
        <v>1277</v>
      </c>
      <c r="D1663" s="67" t="s">
        <v>56</v>
      </c>
      <c r="E1663" s="67" t="s">
        <v>36</v>
      </c>
      <c r="F1663" s="67" t="s">
        <v>56</v>
      </c>
      <c r="G1663" s="67" t="s">
        <v>41</v>
      </c>
      <c r="H1663" s="67" t="s">
        <v>67</v>
      </c>
      <c r="I1663" s="67" t="s">
        <v>38</v>
      </c>
      <c r="J1663" s="67" t="s">
        <v>44</v>
      </c>
      <c r="K1663" s="67" t="s">
        <v>41</v>
      </c>
      <c r="L1663" s="67" t="s">
        <v>120</v>
      </c>
      <c r="M1663" s="67" t="s">
        <v>38</v>
      </c>
      <c r="N1663" s="67" t="s">
        <v>88</v>
      </c>
      <c r="O1663" s="67"/>
      <c r="P1663" s="17" t="s">
        <v>667</v>
      </c>
      <c r="Q1663" s="17" t="s">
        <v>669</v>
      </c>
      <c r="R1663" s="17" t="s">
        <v>670</v>
      </c>
      <c r="S1663" s="17" t="s">
        <v>562</v>
      </c>
      <c r="T1663" s="17" t="s">
        <v>77</v>
      </c>
      <c r="U1663" s="17" t="s">
        <v>4519</v>
      </c>
      <c r="V1663" s="17" t="s">
        <v>671</v>
      </c>
      <c r="W1663" s="17"/>
      <c r="X1663" s="17"/>
      <c r="Y1663" s="17" t="s">
        <v>4256</v>
      </c>
      <c r="Z1663" s="17" t="s">
        <v>75</v>
      </c>
      <c r="AA1663" s="17" t="s">
        <v>76</v>
      </c>
      <c r="AB1663" s="17" t="s">
        <v>3962</v>
      </c>
      <c r="AC1663" s="17" t="s">
        <v>56</v>
      </c>
      <c r="AD1663" s="17" t="s">
        <v>56</v>
      </c>
      <c r="AE1663" s="17" t="s">
        <v>4010</v>
      </c>
      <c r="AF1663" s="17"/>
      <c r="AG1663" s="17" t="s">
        <v>3346</v>
      </c>
      <c r="AH1663" s="17" t="s">
        <v>644</v>
      </c>
      <c r="AI1663" s="17" t="s">
        <v>95</v>
      </c>
      <c r="AJ1663" s="17" t="s">
        <v>884</v>
      </c>
      <c r="AK1663" s="17" t="s">
        <v>600</v>
      </c>
      <c r="AL1663" s="17" t="s">
        <v>860</v>
      </c>
      <c r="AM1663" s="17" t="s">
        <v>291</v>
      </c>
      <c r="AN1663" s="17" t="s">
        <v>870</v>
      </c>
      <c r="AO1663" s="17" t="s">
        <v>209</v>
      </c>
      <c r="AP1663" s="17" t="s">
        <v>862</v>
      </c>
      <c r="AQ1663" s="17">
        <v>0</v>
      </c>
      <c r="AR1663" s="17">
        <v>0</v>
      </c>
      <c r="AS1663" s="17"/>
    </row>
    <row r="1664" spans="1:45" ht="15" customHeight="1" x14ac:dyDescent="0.15">
      <c r="A1664" s="13">
        <v>1663</v>
      </c>
      <c r="B1664" s="69" t="s">
        <v>1479</v>
      </c>
      <c r="C1664" s="67" t="s">
        <v>1277</v>
      </c>
      <c r="D1664" s="67" t="s">
        <v>56</v>
      </c>
      <c r="E1664" s="67" t="s">
        <v>56</v>
      </c>
      <c r="F1664" s="67" t="s">
        <v>66</v>
      </c>
      <c r="G1664" s="67" t="s">
        <v>67</v>
      </c>
      <c r="H1664" s="67" t="s">
        <v>40</v>
      </c>
      <c r="I1664" s="67" t="s">
        <v>37</v>
      </c>
      <c r="J1664" s="67" t="s">
        <v>68</v>
      </c>
      <c r="K1664" s="67" t="s">
        <v>44</v>
      </c>
      <c r="L1664" s="67" t="s">
        <v>41</v>
      </c>
      <c r="M1664" s="67" t="s">
        <v>41</v>
      </c>
      <c r="N1664" s="67" t="s">
        <v>38</v>
      </c>
      <c r="O1664" s="67" t="s">
        <v>45</v>
      </c>
      <c r="P1664" s="17" t="s">
        <v>379</v>
      </c>
      <c r="Q1664" s="17" t="s">
        <v>3022</v>
      </c>
      <c r="R1664" s="17" t="s">
        <v>3153</v>
      </c>
      <c r="S1664" s="17" t="s">
        <v>77</v>
      </c>
      <c r="T1664" s="17" t="s">
        <v>264</v>
      </c>
      <c r="U1664" s="17" t="s">
        <v>49</v>
      </c>
      <c r="V1664" s="17" t="s">
        <v>1480</v>
      </c>
      <c r="W1664" s="17"/>
      <c r="X1664" s="17"/>
      <c r="Y1664" s="17" t="s">
        <v>4362</v>
      </c>
      <c r="Z1664" s="17" t="s">
        <v>53</v>
      </c>
      <c r="AA1664" s="17" t="s">
        <v>76</v>
      </c>
      <c r="AB1664" s="17" t="s">
        <v>55</v>
      </c>
      <c r="AC1664" s="17" t="s">
        <v>66</v>
      </c>
      <c r="AD1664" s="17" t="s">
        <v>56</v>
      </c>
      <c r="AE1664" s="17"/>
      <c r="AF1664" s="17"/>
      <c r="AG1664" s="17" t="s">
        <v>95</v>
      </c>
      <c r="AH1664" s="17" t="s">
        <v>189</v>
      </c>
      <c r="AI1664" s="17" t="s">
        <v>79</v>
      </c>
      <c r="AJ1664" s="17" t="s">
        <v>380</v>
      </c>
      <c r="AK1664" s="17" t="s">
        <v>57</v>
      </c>
      <c r="AL1664" s="17" t="s">
        <v>196</v>
      </c>
      <c r="AM1664" s="17" t="s">
        <v>225</v>
      </c>
      <c r="AN1664" s="17" t="s">
        <v>1481</v>
      </c>
      <c r="AO1664" s="17" t="s">
        <v>85</v>
      </c>
      <c r="AP1664" s="17" t="s">
        <v>64</v>
      </c>
      <c r="AQ1664" s="17"/>
      <c r="AR1664" s="17"/>
      <c r="AS1664" s="17"/>
    </row>
    <row r="1665" spans="1:45" ht="15" customHeight="1" x14ac:dyDescent="0.15">
      <c r="A1665" s="13">
        <v>1664</v>
      </c>
      <c r="B1665" s="69" t="s">
        <v>1482</v>
      </c>
      <c r="C1665" s="67" t="s">
        <v>1277</v>
      </c>
      <c r="D1665" s="67" t="s">
        <v>56</v>
      </c>
      <c r="E1665" s="67" t="s">
        <v>56</v>
      </c>
      <c r="F1665" s="67" t="s">
        <v>36</v>
      </c>
      <c r="G1665" s="67" t="s">
        <v>67</v>
      </c>
      <c r="H1665" s="67" t="s">
        <v>87</v>
      </c>
      <c r="I1665" s="67" t="s">
        <v>40</v>
      </c>
      <c r="J1665" s="67" t="s">
        <v>41</v>
      </c>
      <c r="K1665" s="67" t="s">
        <v>37</v>
      </c>
      <c r="L1665" s="67" t="s">
        <v>44</v>
      </c>
      <c r="M1665" s="67" t="s">
        <v>43</v>
      </c>
      <c r="N1665" s="67" t="s">
        <v>44</v>
      </c>
      <c r="O1665" s="67" t="s">
        <v>45</v>
      </c>
      <c r="P1665" s="17" t="s">
        <v>606</v>
      </c>
      <c r="Q1665" s="17" t="s">
        <v>325</v>
      </c>
      <c r="R1665" s="17" t="s">
        <v>608</v>
      </c>
      <c r="S1665" s="17" t="s">
        <v>3022</v>
      </c>
      <c r="T1665" s="17" t="s">
        <v>3337</v>
      </c>
      <c r="U1665" s="17" t="s">
        <v>79</v>
      </c>
      <c r="V1665" s="17" t="s">
        <v>3200</v>
      </c>
      <c r="W1665" s="17"/>
      <c r="X1665" s="17"/>
      <c r="Y1665" s="17" t="s">
        <v>4242</v>
      </c>
      <c r="Z1665" s="17" t="s">
        <v>191</v>
      </c>
      <c r="AA1665" s="17" t="s">
        <v>76</v>
      </c>
      <c r="AB1665" s="17" t="s">
        <v>3962</v>
      </c>
      <c r="AC1665" s="17" t="s">
        <v>56</v>
      </c>
      <c r="AD1665" s="17" t="s">
        <v>56</v>
      </c>
      <c r="AE1665" s="17" t="s">
        <v>4024</v>
      </c>
      <c r="AF1665" s="17"/>
      <c r="AG1665" s="17" t="s">
        <v>77</v>
      </c>
      <c r="AH1665" s="17" t="s">
        <v>3438</v>
      </c>
      <c r="AI1665" s="17" t="s">
        <v>3775</v>
      </c>
      <c r="AJ1665" s="17" t="s">
        <v>4387</v>
      </c>
      <c r="AK1665" s="17" t="s">
        <v>115</v>
      </c>
      <c r="AL1665" s="17" t="s">
        <v>1483</v>
      </c>
      <c r="AM1665" s="17" t="s">
        <v>202</v>
      </c>
      <c r="AN1665" s="17" t="s">
        <v>165</v>
      </c>
      <c r="AO1665" s="17" t="s">
        <v>85</v>
      </c>
      <c r="AP1665" s="17" t="s">
        <v>161</v>
      </c>
      <c r="AQ1665" s="17"/>
      <c r="AR1665" s="17"/>
      <c r="AS1665" s="17"/>
    </row>
    <row r="1666" spans="1:45" ht="15" customHeight="1" x14ac:dyDescent="0.15">
      <c r="A1666" s="13">
        <v>1665</v>
      </c>
      <c r="B1666" s="69" t="s">
        <v>3178</v>
      </c>
      <c r="C1666" s="67" t="s">
        <v>1277</v>
      </c>
      <c r="D1666" s="67" t="s">
        <v>56</v>
      </c>
      <c r="E1666" s="67" t="s">
        <v>56</v>
      </c>
      <c r="F1666" s="67" t="s">
        <v>56</v>
      </c>
      <c r="G1666" s="67" t="s">
        <v>67</v>
      </c>
      <c r="H1666" s="67" t="s">
        <v>42</v>
      </c>
      <c r="I1666" s="67" t="s">
        <v>43</v>
      </c>
      <c r="J1666" s="67" t="s">
        <v>67</v>
      </c>
      <c r="K1666" s="67" t="s">
        <v>40</v>
      </c>
      <c r="L1666" s="67" t="s">
        <v>39</v>
      </c>
      <c r="M1666" s="67" t="s">
        <v>44</v>
      </c>
      <c r="N1666" s="67" t="s">
        <v>39</v>
      </c>
      <c r="O1666" s="67"/>
      <c r="P1666" s="17" t="s">
        <v>1340</v>
      </c>
      <c r="Q1666" s="17" t="s">
        <v>379</v>
      </c>
      <c r="R1666" s="17" t="s">
        <v>610</v>
      </c>
      <c r="S1666" s="17" t="s">
        <v>3022</v>
      </c>
      <c r="T1666" s="17" t="s">
        <v>514</v>
      </c>
      <c r="U1666" s="17" t="s">
        <v>62</v>
      </c>
      <c r="V1666" s="17" t="s">
        <v>1341</v>
      </c>
      <c r="W1666" s="17" t="s">
        <v>4163</v>
      </c>
      <c r="X1666" s="17"/>
      <c r="Y1666" s="17" t="s">
        <v>4270</v>
      </c>
      <c r="Z1666" s="17" t="s">
        <v>53</v>
      </c>
      <c r="AA1666" s="17" t="s">
        <v>76</v>
      </c>
      <c r="AB1666" s="17" t="s">
        <v>3962</v>
      </c>
      <c r="AC1666" s="17" t="s">
        <v>56</v>
      </c>
      <c r="AD1666" s="17" t="s">
        <v>56</v>
      </c>
      <c r="AE1666" s="17"/>
      <c r="AF1666" s="17"/>
      <c r="AG1666" s="17" t="s">
        <v>77</v>
      </c>
      <c r="AH1666" s="17" t="s">
        <v>264</v>
      </c>
      <c r="AI1666" s="17" t="s">
        <v>515</v>
      </c>
      <c r="AJ1666" s="17" t="s">
        <v>516</v>
      </c>
      <c r="AK1666" s="17" t="s">
        <v>121</v>
      </c>
      <c r="AL1666" s="17" t="s">
        <v>1093</v>
      </c>
      <c r="AM1666" s="17" t="s">
        <v>304</v>
      </c>
      <c r="AN1666" s="17" t="s">
        <v>51</v>
      </c>
      <c r="AO1666" s="17" t="s">
        <v>85</v>
      </c>
      <c r="AP1666" s="17" t="s">
        <v>134</v>
      </c>
      <c r="AQ1666" s="17"/>
      <c r="AR1666" s="17"/>
      <c r="AS1666" s="17"/>
    </row>
    <row r="1667" spans="1:45" ht="15" customHeight="1" x14ac:dyDescent="0.15">
      <c r="A1667" s="13">
        <v>1666</v>
      </c>
      <c r="B1667" s="69" t="s">
        <v>3130</v>
      </c>
      <c r="C1667" s="67" t="s">
        <v>1277</v>
      </c>
      <c r="D1667" s="67" t="s">
        <v>36</v>
      </c>
      <c r="E1667" s="67" t="s">
        <v>56</v>
      </c>
      <c r="F1667" s="67" t="s">
        <v>56</v>
      </c>
      <c r="G1667" s="67" t="s">
        <v>42</v>
      </c>
      <c r="H1667" s="67" t="s">
        <v>136</v>
      </c>
      <c r="I1667" s="67" t="s">
        <v>120</v>
      </c>
      <c r="J1667" s="67" t="s">
        <v>87</v>
      </c>
      <c r="K1667" s="67" t="s">
        <v>88</v>
      </c>
      <c r="L1667" s="67" t="s">
        <v>42</v>
      </c>
      <c r="M1667" s="67" t="s">
        <v>42</v>
      </c>
      <c r="N1667" s="67" t="s">
        <v>88</v>
      </c>
      <c r="O1667" s="67"/>
      <c r="P1667" s="17" t="s">
        <v>439</v>
      </c>
      <c r="Q1667" s="17" t="s">
        <v>261</v>
      </c>
      <c r="R1667" s="17" t="s">
        <v>3131</v>
      </c>
      <c r="S1667" s="17" t="s">
        <v>591</v>
      </c>
      <c r="T1667" s="17" t="s">
        <v>338</v>
      </c>
      <c r="U1667" s="17" t="s">
        <v>617</v>
      </c>
      <c r="V1667" s="17" t="s">
        <v>3132</v>
      </c>
      <c r="W1667" s="17"/>
      <c r="X1667" s="17"/>
      <c r="Y1667" s="17" t="s">
        <v>4351</v>
      </c>
      <c r="Z1667" s="17" t="s">
        <v>75</v>
      </c>
      <c r="AA1667" s="17" t="s">
        <v>54</v>
      </c>
      <c r="AB1667" s="17" t="s">
        <v>3962</v>
      </c>
      <c r="AC1667" s="17" t="s">
        <v>36</v>
      </c>
      <c r="AD1667" s="17" t="s">
        <v>56</v>
      </c>
      <c r="AE1667" s="17"/>
      <c r="AF1667" s="17"/>
      <c r="AG1667" s="17" t="s">
        <v>880</v>
      </c>
      <c r="AH1667" s="17" t="s">
        <v>3133</v>
      </c>
      <c r="AI1667" s="17" t="s">
        <v>1053</v>
      </c>
      <c r="AJ1667" s="17" t="s">
        <v>240</v>
      </c>
      <c r="AK1667" s="17" t="s">
        <v>363</v>
      </c>
      <c r="AL1667" s="17" t="s">
        <v>3134</v>
      </c>
      <c r="AM1667" s="17" t="s">
        <v>112</v>
      </c>
      <c r="AN1667" s="17" t="s">
        <v>3135</v>
      </c>
      <c r="AO1667" s="17" t="s">
        <v>418</v>
      </c>
      <c r="AP1667" s="17" t="s">
        <v>1271</v>
      </c>
      <c r="AQ1667" s="17"/>
      <c r="AR1667" s="17"/>
      <c r="AS1667" s="17"/>
    </row>
    <row r="1668" spans="1:45" ht="15" customHeight="1" x14ac:dyDescent="0.15">
      <c r="A1668" s="13">
        <v>1667</v>
      </c>
      <c r="B1668" s="69" t="s">
        <v>1484</v>
      </c>
      <c r="C1668" s="67" t="s">
        <v>1277</v>
      </c>
      <c r="D1668" s="67" t="s">
        <v>56</v>
      </c>
      <c r="E1668" s="67" t="s">
        <v>56</v>
      </c>
      <c r="F1668" s="67" t="s">
        <v>56</v>
      </c>
      <c r="G1668" s="67" t="s">
        <v>40</v>
      </c>
      <c r="H1668" s="67" t="s">
        <v>43</v>
      </c>
      <c r="I1668" s="67" t="s">
        <v>68</v>
      </c>
      <c r="J1668" s="67" t="s">
        <v>40</v>
      </c>
      <c r="K1668" s="67" t="s">
        <v>41</v>
      </c>
      <c r="L1668" s="67" t="s">
        <v>40</v>
      </c>
      <c r="M1668" s="67" t="s">
        <v>40</v>
      </c>
      <c r="N1668" s="67" t="s">
        <v>136</v>
      </c>
      <c r="O1668" s="67"/>
      <c r="P1668" s="17" t="s">
        <v>1010</v>
      </c>
      <c r="Q1668" s="17" t="s">
        <v>351</v>
      </c>
      <c r="R1668" s="17" t="s">
        <v>1065</v>
      </c>
      <c r="S1668" s="17" t="s">
        <v>72</v>
      </c>
      <c r="T1668" s="17" t="s">
        <v>1012</v>
      </c>
      <c r="U1668" s="17" t="s">
        <v>1066</v>
      </c>
      <c r="V1668" s="17" t="s">
        <v>222</v>
      </c>
      <c r="W1668" s="17"/>
      <c r="X1668" s="17"/>
      <c r="Y1668" s="17" t="s">
        <v>4282</v>
      </c>
      <c r="Z1668" s="17" t="s">
        <v>96</v>
      </c>
      <c r="AA1668" s="17" t="s">
        <v>142</v>
      </c>
      <c r="AB1668" s="17" t="s">
        <v>126</v>
      </c>
      <c r="AC1668" s="17" t="s">
        <v>36</v>
      </c>
      <c r="AD1668" s="17" t="s">
        <v>56</v>
      </c>
      <c r="AE1668" s="17"/>
      <c r="AF1668" s="17"/>
      <c r="AG1668" s="17" t="s">
        <v>79</v>
      </c>
      <c r="AH1668" s="17" t="s">
        <v>3200</v>
      </c>
      <c r="AI1668" s="17" t="s">
        <v>1015</v>
      </c>
      <c r="AJ1668" s="17" t="s">
        <v>3269</v>
      </c>
      <c r="AK1668" s="17" t="s">
        <v>1068</v>
      </c>
      <c r="AL1668" s="17" t="s">
        <v>1014</v>
      </c>
      <c r="AM1668" s="17" t="s">
        <v>79</v>
      </c>
      <c r="AN1668" s="17" t="s">
        <v>4750</v>
      </c>
      <c r="AO1668" s="17" t="s">
        <v>161</v>
      </c>
      <c r="AP1668" s="17" t="s">
        <v>816</v>
      </c>
      <c r="AQ1668" s="17"/>
      <c r="AR1668" s="17"/>
      <c r="AS1668" s="17"/>
    </row>
    <row r="1669" spans="1:45" ht="15" customHeight="1" x14ac:dyDescent="0.15">
      <c r="A1669" s="13">
        <v>1668</v>
      </c>
      <c r="B1669" s="69" t="s">
        <v>1485</v>
      </c>
      <c r="C1669" s="67" t="s">
        <v>1277</v>
      </c>
      <c r="D1669" s="67" t="s">
        <v>56</v>
      </c>
      <c r="E1669" s="67" t="s">
        <v>36</v>
      </c>
      <c r="F1669" s="67" t="s">
        <v>56</v>
      </c>
      <c r="G1669" s="67" t="s">
        <v>37</v>
      </c>
      <c r="H1669" s="67" t="s">
        <v>40</v>
      </c>
      <c r="I1669" s="67" t="s">
        <v>67</v>
      </c>
      <c r="J1669" s="67" t="s">
        <v>40</v>
      </c>
      <c r="K1669" s="67" t="s">
        <v>42</v>
      </c>
      <c r="L1669" s="67" t="s">
        <v>39</v>
      </c>
      <c r="M1669" s="67" t="s">
        <v>40</v>
      </c>
      <c r="N1669" s="67" t="s">
        <v>43</v>
      </c>
      <c r="O1669" s="67"/>
      <c r="P1669" s="17" t="s">
        <v>227</v>
      </c>
      <c r="Q1669" s="17" t="s">
        <v>137</v>
      </c>
      <c r="R1669" s="17" t="s">
        <v>1283</v>
      </c>
      <c r="S1669" s="17" t="s">
        <v>3438</v>
      </c>
      <c r="T1669" s="17" t="s">
        <v>4647</v>
      </c>
      <c r="U1669" s="17" t="s">
        <v>3022</v>
      </c>
      <c r="V1669" s="17" t="s">
        <v>2916</v>
      </c>
      <c r="W1669" s="17"/>
      <c r="X1669" s="17"/>
      <c r="Y1669" s="17" t="s">
        <v>4244</v>
      </c>
      <c r="Z1669" s="17" t="s">
        <v>53</v>
      </c>
      <c r="AA1669" s="17" t="s">
        <v>54</v>
      </c>
      <c r="AB1669" s="17" t="s">
        <v>3962</v>
      </c>
      <c r="AC1669" s="17" t="s">
        <v>66</v>
      </c>
      <c r="AD1669" s="17" t="s">
        <v>66</v>
      </c>
      <c r="AE1669" s="17"/>
      <c r="AF1669" s="17"/>
      <c r="AG1669" s="17" t="s">
        <v>57</v>
      </c>
      <c r="AH1669" s="17" t="s">
        <v>4520</v>
      </c>
      <c r="AI1669" s="17" t="s">
        <v>4161</v>
      </c>
      <c r="AJ1669" s="17" t="s">
        <v>3760</v>
      </c>
      <c r="AK1669" s="17" t="s">
        <v>77</v>
      </c>
      <c r="AL1669" s="17" t="s">
        <v>4161</v>
      </c>
      <c r="AM1669" s="17" t="s">
        <v>79</v>
      </c>
      <c r="AN1669" s="17" t="s">
        <v>3892</v>
      </c>
      <c r="AO1669" s="17" t="s">
        <v>64</v>
      </c>
      <c r="AP1669" s="17" t="s">
        <v>85</v>
      </c>
      <c r="AQ1669" s="17"/>
      <c r="AR1669" s="17"/>
      <c r="AS1669" s="17"/>
    </row>
    <row r="1670" spans="1:45" ht="15" customHeight="1" x14ac:dyDescent="0.15">
      <c r="A1670" s="13">
        <v>1669</v>
      </c>
      <c r="B1670" s="69" t="s">
        <v>3206</v>
      </c>
      <c r="C1670" s="67" t="s">
        <v>1277</v>
      </c>
      <c r="D1670" s="67" t="s">
        <v>56</v>
      </c>
      <c r="E1670" s="67" t="s">
        <v>66</v>
      </c>
      <c r="F1670" s="67" t="s">
        <v>56</v>
      </c>
      <c r="G1670" s="67" t="s">
        <v>67</v>
      </c>
      <c r="H1670" s="67" t="s">
        <v>40</v>
      </c>
      <c r="I1670" s="67" t="s">
        <v>37</v>
      </c>
      <c r="J1670" s="67" t="s">
        <v>40</v>
      </c>
      <c r="K1670" s="67" t="s">
        <v>40</v>
      </c>
      <c r="L1670" s="67" t="s">
        <v>38</v>
      </c>
      <c r="M1670" s="67" t="s">
        <v>40</v>
      </c>
      <c r="N1670" s="67" t="s">
        <v>44</v>
      </c>
      <c r="O1670" s="67"/>
      <c r="P1670" s="17" t="s">
        <v>951</v>
      </c>
      <c r="Q1670" s="17" t="s">
        <v>379</v>
      </c>
      <c r="R1670" s="17" t="s">
        <v>227</v>
      </c>
      <c r="S1670" s="17" t="s">
        <v>3022</v>
      </c>
      <c r="T1670" s="17" t="s">
        <v>569</v>
      </c>
      <c r="U1670" s="17" t="s">
        <v>137</v>
      </c>
      <c r="V1670" s="17" t="s">
        <v>435</v>
      </c>
      <c r="W1670" s="17"/>
      <c r="X1670" s="17"/>
      <c r="Y1670" s="17" t="s">
        <v>4233</v>
      </c>
      <c r="Z1670" s="17" t="s">
        <v>53</v>
      </c>
      <c r="AA1670" s="17" t="s">
        <v>76</v>
      </c>
      <c r="AB1670" s="17" t="s">
        <v>3962</v>
      </c>
      <c r="AC1670" s="17" t="s">
        <v>56</v>
      </c>
      <c r="AD1670" s="17" t="s">
        <v>36</v>
      </c>
      <c r="AE1670" s="17" t="s">
        <v>4123</v>
      </c>
      <c r="AF1670" s="17"/>
      <c r="AG1670" s="17" t="s">
        <v>77</v>
      </c>
      <c r="AH1670" s="17" t="s">
        <v>264</v>
      </c>
      <c r="AI1670" s="17" t="s">
        <v>570</v>
      </c>
      <c r="AJ1670" s="17" t="s">
        <v>571</v>
      </c>
      <c r="AK1670" s="17" t="s">
        <v>3438</v>
      </c>
      <c r="AL1670" s="17" t="s">
        <v>4647</v>
      </c>
      <c r="AM1670" s="17" t="s">
        <v>4657</v>
      </c>
      <c r="AN1670" s="17" t="s">
        <v>174</v>
      </c>
      <c r="AO1670" s="17" t="s">
        <v>85</v>
      </c>
      <c r="AP1670" s="17" t="s">
        <v>64</v>
      </c>
      <c r="AQ1670" s="17"/>
      <c r="AR1670" s="17"/>
      <c r="AS1670" s="17"/>
    </row>
    <row r="1671" spans="1:45" ht="15" customHeight="1" x14ac:dyDescent="0.15">
      <c r="A1671" s="13">
        <v>1670</v>
      </c>
      <c r="B1671" s="69" t="s">
        <v>1486</v>
      </c>
      <c r="C1671" s="67" t="s">
        <v>1277</v>
      </c>
      <c r="D1671" s="67" t="s">
        <v>36</v>
      </c>
      <c r="E1671" s="67" t="s">
        <v>56</v>
      </c>
      <c r="F1671" s="67" t="s">
        <v>56</v>
      </c>
      <c r="G1671" s="67" t="s">
        <v>37</v>
      </c>
      <c r="H1671" s="67" t="s">
        <v>42</v>
      </c>
      <c r="I1671" s="67" t="s">
        <v>40</v>
      </c>
      <c r="J1671" s="67" t="s">
        <v>43</v>
      </c>
      <c r="K1671" s="67" t="s">
        <v>120</v>
      </c>
      <c r="L1671" s="67" t="s">
        <v>43</v>
      </c>
      <c r="M1671" s="67" t="s">
        <v>68</v>
      </c>
      <c r="N1671" s="67" t="s">
        <v>41</v>
      </c>
      <c r="O1671" s="67" t="s">
        <v>45</v>
      </c>
      <c r="P1671" s="17" t="s">
        <v>137</v>
      </c>
      <c r="Q1671" s="17" t="s">
        <v>3438</v>
      </c>
      <c r="R1671" s="17" t="s">
        <v>810</v>
      </c>
      <c r="S1671" s="17" t="s">
        <v>57</v>
      </c>
      <c r="T1671" s="17" t="s">
        <v>4520</v>
      </c>
      <c r="U1671" s="17" t="s">
        <v>3269</v>
      </c>
      <c r="V1671" s="17" t="s">
        <v>357</v>
      </c>
      <c r="W1671" s="17"/>
      <c r="X1671" s="17"/>
      <c r="Y1671" s="17" t="s">
        <v>4336</v>
      </c>
      <c r="Z1671" s="17" t="s">
        <v>53</v>
      </c>
      <c r="AA1671" s="17" t="s">
        <v>54</v>
      </c>
      <c r="AB1671" s="17" t="s">
        <v>3962</v>
      </c>
      <c r="AC1671" s="17" t="s">
        <v>56</v>
      </c>
      <c r="AD1671" s="17" t="s">
        <v>36</v>
      </c>
      <c r="AE1671" s="17" t="s">
        <v>4117</v>
      </c>
      <c r="AF1671" s="17"/>
      <c r="AG1671" s="17" t="s">
        <v>144</v>
      </c>
      <c r="AH1671" s="17" t="s">
        <v>145</v>
      </c>
      <c r="AI1671" s="17" t="s">
        <v>146</v>
      </c>
      <c r="AJ1671" s="17" t="s">
        <v>147</v>
      </c>
      <c r="AK1671" s="17" t="s">
        <v>79</v>
      </c>
      <c r="AL1671" s="17" t="s">
        <v>80</v>
      </c>
      <c r="AM1671" s="17" t="s">
        <v>358</v>
      </c>
      <c r="AN1671" s="17" t="s">
        <v>406</v>
      </c>
      <c r="AO1671" s="17" t="s">
        <v>64</v>
      </c>
      <c r="AP1671" s="17" t="s">
        <v>161</v>
      </c>
      <c r="AQ1671" s="17"/>
      <c r="AR1671" s="17"/>
      <c r="AS1671" s="17"/>
    </row>
    <row r="1672" spans="1:45" ht="15" customHeight="1" x14ac:dyDescent="0.15">
      <c r="A1672" s="13">
        <v>1671</v>
      </c>
      <c r="B1672" s="69" t="s">
        <v>5012</v>
      </c>
      <c r="C1672" s="67" t="s">
        <v>1277</v>
      </c>
      <c r="D1672" s="67" t="s">
        <v>56</v>
      </c>
      <c r="E1672" s="67" t="s">
        <v>36</v>
      </c>
      <c r="F1672" s="67" t="s">
        <v>36</v>
      </c>
      <c r="G1672" s="67" t="s">
        <v>37</v>
      </c>
      <c r="H1672" s="67" t="s">
        <v>42</v>
      </c>
      <c r="I1672" s="67" t="s">
        <v>37</v>
      </c>
      <c r="J1672" s="67" t="s">
        <v>42</v>
      </c>
      <c r="K1672" s="67" t="s">
        <v>41</v>
      </c>
      <c r="L1672" s="67" t="s">
        <v>39</v>
      </c>
      <c r="M1672" s="67" t="s">
        <v>88</v>
      </c>
      <c r="N1672" s="67" t="s">
        <v>120</v>
      </c>
      <c r="O1672" s="67">
        <v>0</v>
      </c>
      <c r="P1672" s="17" t="s">
        <v>4642</v>
      </c>
      <c r="Q1672" s="17" t="s">
        <v>307</v>
      </c>
      <c r="R1672" s="17" t="s">
        <v>144</v>
      </c>
      <c r="S1672" s="17" t="s">
        <v>144</v>
      </c>
      <c r="T1672" s="17" t="s">
        <v>996</v>
      </c>
      <c r="U1672" s="17" t="s">
        <v>411</v>
      </c>
      <c r="V1672" s="17" t="s">
        <v>1029</v>
      </c>
      <c r="W1672" s="17">
        <v>0</v>
      </c>
      <c r="X1672" s="17">
        <v>0</v>
      </c>
      <c r="Y1672" s="17" t="s">
        <v>4258</v>
      </c>
      <c r="Z1672" s="17" t="s">
        <v>96</v>
      </c>
      <c r="AA1672" s="17" t="s">
        <v>76</v>
      </c>
      <c r="AB1672" s="17" t="s">
        <v>143</v>
      </c>
      <c r="AC1672" s="17" t="s">
        <v>56</v>
      </c>
      <c r="AD1672" s="17" t="s">
        <v>56</v>
      </c>
      <c r="AE1672" s="17"/>
      <c r="AF1672" s="17"/>
      <c r="AG1672" s="17" t="s">
        <v>411</v>
      </c>
      <c r="AH1672" s="17" t="s">
        <v>196</v>
      </c>
      <c r="AI1672" s="17" t="s">
        <v>591</v>
      </c>
      <c r="AJ1672" s="17" t="s">
        <v>1688</v>
      </c>
      <c r="AK1672" s="17" t="s">
        <v>4872</v>
      </c>
      <c r="AL1672" s="17" t="s">
        <v>1266</v>
      </c>
      <c r="AM1672" s="17" t="s">
        <v>591</v>
      </c>
      <c r="AN1672" s="17" t="s">
        <v>4872</v>
      </c>
      <c r="AO1672" s="17" t="s">
        <v>998</v>
      </c>
      <c r="AP1672" s="17">
        <v>0</v>
      </c>
      <c r="AQ1672" s="17"/>
      <c r="AR1672" s="17"/>
      <c r="AS1672" s="17"/>
    </row>
    <row r="1673" spans="1:45" ht="15" customHeight="1" x14ac:dyDescent="0.15">
      <c r="A1673" s="13">
        <v>1672</v>
      </c>
      <c r="B1673" s="69" t="s">
        <v>1487</v>
      </c>
      <c r="C1673" s="67" t="s">
        <v>1277</v>
      </c>
      <c r="D1673" s="67" t="s">
        <v>56</v>
      </c>
      <c r="E1673" s="67" t="s">
        <v>36</v>
      </c>
      <c r="F1673" s="67" t="s">
        <v>56</v>
      </c>
      <c r="G1673" s="67" t="s">
        <v>67</v>
      </c>
      <c r="H1673" s="67" t="s">
        <v>40</v>
      </c>
      <c r="I1673" s="67" t="s">
        <v>136</v>
      </c>
      <c r="J1673" s="67" t="s">
        <v>44</v>
      </c>
      <c r="K1673" s="67" t="s">
        <v>44</v>
      </c>
      <c r="L1673" s="67" t="s">
        <v>37</v>
      </c>
      <c r="M1673" s="67" t="s">
        <v>44</v>
      </c>
      <c r="N1673" s="67" t="s">
        <v>43</v>
      </c>
      <c r="O1673" s="67"/>
      <c r="P1673" s="17" t="s">
        <v>1488</v>
      </c>
      <c r="Q1673" s="17" t="s">
        <v>3350</v>
      </c>
      <c r="R1673" s="17" t="s">
        <v>1489</v>
      </c>
      <c r="S1673" s="17" t="s">
        <v>3022</v>
      </c>
      <c r="T1673" s="17" t="s">
        <v>1444</v>
      </c>
      <c r="U1673" s="17" t="s">
        <v>4750</v>
      </c>
      <c r="V1673" s="17" t="s">
        <v>1490</v>
      </c>
      <c r="W1673" s="17"/>
      <c r="X1673" s="17"/>
      <c r="Y1673" s="17" t="s">
        <v>4242</v>
      </c>
      <c r="Z1673" s="17" t="s">
        <v>75</v>
      </c>
      <c r="AA1673" s="17" t="s">
        <v>76</v>
      </c>
      <c r="AB1673" s="17" t="s">
        <v>55</v>
      </c>
      <c r="AC1673" s="17" t="s">
        <v>66</v>
      </c>
      <c r="AD1673" s="17" t="s">
        <v>56</v>
      </c>
      <c r="AE1673" s="17"/>
      <c r="AF1673" s="17"/>
      <c r="AG1673" s="17" t="s">
        <v>77</v>
      </c>
      <c r="AH1673" s="17" t="s">
        <v>300</v>
      </c>
      <c r="AI1673" s="17" t="s">
        <v>79</v>
      </c>
      <c r="AJ1673" s="17" t="s">
        <v>4165</v>
      </c>
      <c r="AK1673" s="17" t="s">
        <v>330</v>
      </c>
      <c r="AL1673" s="17" t="s">
        <v>158</v>
      </c>
      <c r="AM1673" s="17" t="s">
        <v>169</v>
      </c>
      <c r="AN1673" s="17" t="s">
        <v>4503</v>
      </c>
      <c r="AO1673" s="17" t="s">
        <v>85</v>
      </c>
      <c r="AP1673" s="17" t="s">
        <v>336</v>
      </c>
      <c r="AQ1673" s="17"/>
      <c r="AR1673" s="17"/>
      <c r="AS1673" s="17"/>
    </row>
    <row r="1674" spans="1:45" ht="15" customHeight="1" x14ac:dyDescent="0.15">
      <c r="A1674" s="13">
        <v>1673</v>
      </c>
      <c r="B1674" s="69" t="s">
        <v>1491</v>
      </c>
      <c r="C1674" s="67" t="s">
        <v>1277</v>
      </c>
      <c r="D1674" s="67" t="s">
        <v>56</v>
      </c>
      <c r="E1674" s="67" t="s">
        <v>36</v>
      </c>
      <c r="F1674" s="67" t="s">
        <v>36</v>
      </c>
      <c r="G1674" s="67" t="s">
        <v>67</v>
      </c>
      <c r="H1674" s="67" t="s">
        <v>44</v>
      </c>
      <c r="I1674" s="67" t="s">
        <v>37</v>
      </c>
      <c r="J1674" s="67" t="s">
        <v>43</v>
      </c>
      <c r="K1674" s="67" t="s">
        <v>42</v>
      </c>
      <c r="L1674" s="67" t="s">
        <v>88</v>
      </c>
      <c r="M1674" s="67" t="s">
        <v>87</v>
      </c>
      <c r="N1674" s="67" t="s">
        <v>44</v>
      </c>
      <c r="O1674" s="67" t="s">
        <v>45</v>
      </c>
      <c r="P1674" s="17" t="s">
        <v>3022</v>
      </c>
      <c r="Q1674" s="17" t="s">
        <v>77</v>
      </c>
      <c r="R1674" s="17" t="s">
        <v>1363</v>
      </c>
      <c r="S1674" s="17" t="s">
        <v>95</v>
      </c>
      <c r="T1674" s="17" t="s">
        <v>189</v>
      </c>
      <c r="U1674" s="17" t="s">
        <v>384</v>
      </c>
      <c r="V1674" s="17" t="s">
        <v>1287</v>
      </c>
      <c r="W1674" s="17"/>
      <c r="X1674" s="17"/>
      <c r="Y1674" s="17" t="s">
        <v>4310</v>
      </c>
      <c r="Z1674" s="17" t="s">
        <v>96</v>
      </c>
      <c r="AA1674" s="17" t="s">
        <v>76</v>
      </c>
      <c r="AB1674" s="17" t="s">
        <v>3962</v>
      </c>
      <c r="AC1674" s="17" t="s">
        <v>56</v>
      </c>
      <c r="AD1674" s="17" t="s">
        <v>56</v>
      </c>
      <c r="AE1674" s="17"/>
      <c r="AF1674" s="17"/>
      <c r="AG1674" s="17" t="s">
        <v>103</v>
      </c>
      <c r="AH1674" s="17" t="s">
        <v>192</v>
      </c>
      <c r="AI1674" s="17" t="s">
        <v>193</v>
      </c>
      <c r="AJ1674" s="17" t="s">
        <v>194</v>
      </c>
      <c r="AK1674" s="17" t="s">
        <v>144</v>
      </c>
      <c r="AL1674" s="17" t="s">
        <v>1492</v>
      </c>
      <c r="AM1674" s="17" t="s">
        <v>1462</v>
      </c>
      <c r="AN1674" s="17" t="s">
        <v>1493</v>
      </c>
      <c r="AO1674" s="17" t="s">
        <v>85</v>
      </c>
      <c r="AP1674" s="17" t="s">
        <v>806</v>
      </c>
      <c r="AQ1674" s="17"/>
      <c r="AR1674" s="17"/>
      <c r="AS1674" s="17"/>
    </row>
    <row r="1675" spans="1:45" ht="15" customHeight="1" x14ac:dyDescent="0.15">
      <c r="A1675" s="13">
        <v>1674</v>
      </c>
      <c r="B1675" s="69" t="s">
        <v>1494</v>
      </c>
      <c r="C1675" s="67" t="s">
        <v>1277</v>
      </c>
      <c r="D1675" s="67" t="s">
        <v>56</v>
      </c>
      <c r="E1675" s="67" t="s">
        <v>56</v>
      </c>
      <c r="F1675" s="67" t="s">
        <v>66</v>
      </c>
      <c r="G1675" s="67" t="s">
        <v>37</v>
      </c>
      <c r="H1675" s="67" t="s">
        <v>40</v>
      </c>
      <c r="I1675" s="67" t="s">
        <v>43</v>
      </c>
      <c r="J1675" s="67" t="s">
        <v>67</v>
      </c>
      <c r="K1675" s="67" t="s">
        <v>42</v>
      </c>
      <c r="L1675" s="67" t="s">
        <v>40</v>
      </c>
      <c r="M1675" s="67" t="s">
        <v>43</v>
      </c>
      <c r="N1675" s="67" t="s">
        <v>136</v>
      </c>
      <c r="O1675" s="67"/>
      <c r="P1675" s="17" t="s">
        <v>649</v>
      </c>
      <c r="Q1675" s="17" t="s">
        <v>137</v>
      </c>
      <c r="R1675" s="17" t="s">
        <v>818</v>
      </c>
      <c r="S1675" s="17" t="s">
        <v>3438</v>
      </c>
      <c r="T1675" s="17" t="s">
        <v>264</v>
      </c>
      <c r="U1675" s="17" t="s">
        <v>3892</v>
      </c>
      <c r="V1675" s="17" t="s">
        <v>819</v>
      </c>
      <c r="W1675" s="17"/>
      <c r="X1675" s="17"/>
      <c r="Y1675" s="17" t="s">
        <v>4307</v>
      </c>
      <c r="Z1675" s="17" t="s">
        <v>96</v>
      </c>
      <c r="AA1675" s="17" t="s">
        <v>54</v>
      </c>
      <c r="AB1675" s="17" t="s">
        <v>3962</v>
      </c>
      <c r="AC1675" s="17" t="s">
        <v>56</v>
      </c>
      <c r="AD1675" s="17" t="s">
        <v>56</v>
      </c>
      <c r="AE1675" s="17"/>
      <c r="AF1675" s="17"/>
      <c r="AG1675" s="17" t="s">
        <v>57</v>
      </c>
      <c r="AH1675" s="17" t="s">
        <v>4520</v>
      </c>
      <c r="AI1675" s="17" t="s">
        <v>79</v>
      </c>
      <c r="AJ1675" s="17" t="s">
        <v>637</v>
      </c>
      <c r="AK1675" s="17" t="s">
        <v>820</v>
      </c>
      <c r="AL1675" s="17" t="s">
        <v>505</v>
      </c>
      <c r="AM1675" s="17" t="s">
        <v>77</v>
      </c>
      <c r="AN1675" s="17" t="s">
        <v>391</v>
      </c>
      <c r="AO1675" s="17" t="s">
        <v>64</v>
      </c>
      <c r="AP1675" s="17" t="s">
        <v>366</v>
      </c>
      <c r="AQ1675" s="17"/>
      <c r="AR1675" s="17"/>
      <c r="AS1675" s="17"/>
    </row>
    <row r="1676" spans="1:45" ht="15" customHeight="1" x14ac:dyDescent="0.15">
      <c r="A1676" s="13">
        <v>1675</v>
      </c>
      <c r="B1676" s="69" t="s">
        <v>1495</v>
      </c>
      <c r="C1676" s="67" t="s">
        <v>1277</v>
      </c>
      <c r="D1676" s="67" t="s">
        <v>56</v>
      </c>
      <c r="E1676" s="67" t="s">
        <v>56</v>
      </c>
      <c r="F1676" s="67" t="s">
        <v>56</v>
      </c>
      <c r="G1676" s="67" t="s">
        <v>43</v>
      </c>
      <c r="H1676" s="67" t="s">
        <v>44</v>
      </c>
      <c r="I1676" s="67" t="s">
        <v>44</v>
      </c>
      <c r="J1676" s="67" t="s">
        <v>40</v>
      </c>
      <c r="K1676" s="67" t="s">
        <v>44</v>
      </c>
      <c r="L1676" s="67" t="s">
        <v>43</v>
      </c>
      <c r="M1676" s="67" t="s">
        <v>41</v>
      </c>
      <c r="N1676" s="67" t="s">
        <v>38</v>
      </c>
      <c r="O1676" s="67"/>
      <c r="P1676" s="17" t="s">
        <v>824</v>
      </c>
      <c r="Q1676" s="17" t="s">
        <v>825</v>
      </c>
      <c r="R1676" s="17" t="s">
        <v>284</v>
      </c>
      <c r="S1676" s="17" t="s">
        <v>4390</v>
      </c>
      <c r="T1676" s="17" t="s">
        <v>3119</v>
      </c>
      <c r="U1676" s="17" t="s">
        <v>4641</v>
      </c>
      <c r="V1676" s="17" t="s">
        <v>826</v>
      </c>
      <c r="W1676" s="17"/>
      <c r="X1676" s="17"/>
      <c r="Y1676" s="17" t="s">
        <v>4269</v>
      </c>
      <c r="Z1676" s="17" t="s">
        <v>96</v>
      </c>
      <c r="AA1676" s="17" t="s">
        <v>76</v>
      </c>
      <c r="AB1676" s="17" t="s">
        <v>3962</v>
      </c>
      <c r="AC1676" s="17" t="s">
        <v>36</v>
      </c>
      <c r="AD1676" s="17" t="s">
        <v>56</v>
      </c>
      <c r="AE1676" s="17" t="s">
        <v>4049</v>
      </c>
      <c r="AF1676" s="17"/>
      <c r="AG1676" s="17" t="s">
        <v>707</v>
      </c>
      <c r="AH1676" s="17" t="s">
        <v>148</v>
      </c>
      <c r="AI1676" s="17" t="s">
        <v>827</v>
      </c>
      <c r="AJ1676" s="17" t="s">
        <v>828</v>
      </c>
      <c r="AK1676" s="17" t="s">
        <v>287</v>
      </c>
      <c r="AL1676" s="17" t="s">
        <v>288</v>
      </c>
      <c r="AM1676" s="17" t="s">
        <v>4161</v>
      </c>
      <c r="AN1676" s="17" t="s">
        <v>829</v>
      </c>
      <c r="AO1676" s="17" t="s">
        <v>584</v>
      </c>
      <c r="AP1676" s="17" t="s">
        <v>295</v>
      </c>
      <c r="AQ1676" s="17"/>
      <c r="AR1676" s="17"/>
      <c r="AS1676" s="17"/>
    </row>
    <row r="1677" spans="1:45" ht="15" customHeight="1" x14ac:dyDescent="0.15">
      <c r="A1677" s="13">
        <v>1676</v>
      </c>
      <c r="B1677" s="69" t="s">
        <v>2969</v>
      </c>
      <c r="C1677" s="67" t="s">
        <v>1277</v>
      </c>
      <c r="D1677" s="67" t="s">
        <v>56</v>
      </c>
      <c r="E1677" s="67" t="s">
        <v>36</v>
      </c>
      <c r="F1677" s="67" t="s">
        <v>36</v>
      </c>
      <c r="G1677" s="67" t="s">
        <v>38</v>
      </c>
      <c r="H1677" s="67" t="s">
        <v>39</v>
      </c>
      <c r="I1677" s="67" t="s">
        <v>40</v>
      </c>
      <c r="J1677" s="67" t="s">
        <v>67</v>
      </c>
      <c r="K1677" s="67" t="s">
        <v>39</v>
      </c>
      <c r="L1677" s="67" t="s">
        <v>41</v>
      </c>
      <c r="M1677" s="67" t="s">
        <v>42</v>
      </c>
      <c r="N1677" s="67" t="s">
        <v>41</v>
      </c>
      <c r="O1677" s="67"/>
      <c r="P1677" s="17" t="s">
        <v>421</v>
      </c>
      <c r="Q1677" s="17" t="s">
        <v>423</v>
      </c>
      <c r="R1677" s="17" t="s">
        <v>3269</v>
      </c>
      <c r="S1677" s="17" t="s">
        <v>425</v>
      </c>
      <c r="T1677" s="17" t="s">
        <v>141</v>
      </c>
      <c r="U1677" s="17" t="s">
        <v>79</v>
      </c>
      <c r="V1677" s="17" t="s">
        <v>3022</v>
      </c>
      <c r="W1677" s="17" t="s">
        <v>4172</v>
      </c>
      <c r="X1677" s="17"/>
      <c r="Y1677" s="17" t="s">
        <v>4363</v>
      </c>
      <c r="Z1677" s="17" t="s">
        <v>53</v>
      </c>
      <c r="AA1677" s="17" t="s">
        <v>76</v>
      </c>
      <c r="AB1677" s="17" t="s">
        <v>3962</v>
      </c>
      <c r="AC1677" s="17" t="s">
        <v>56</v>
      </c>
      <c r="AD1677" s="17" t="s">
        <v>56</v>
      </c>
      <c r="AE1677" s="17"/>
      <c r="AF1677" s="17"/>
      <c r="AG1677" s="17" t="s">
        <v>613</v>
      </c>
      <c r="AH1677" s="17" t="s">
        <v>1172</v>
      </c>
      <c r="AI1677" s="17" t="s">
        <v>3316</v>
      </c>
      <c r="AJ1677" s="17" t="s">
        <v>406</v>
      </c>
      <c r="AK1677" s="17" t="s">
        <v>115</v>
      </c>
      <c r="AL1677" s="17" t="s">
        <v>116</v>
      </c>
      <c r="AM1677" s="17" t="s">
        <v>77</v>
      </c>
      <c r="AN1677" s="17" t="s">
        <v>1837</v>
      </c>
      <c r="AO1677" s="17" t="s">
        <v>621</v>
      </c>
      <c r="AP1677" s="17" t="s">
        <v>161</v>
      </c>
      <c r="AQ1677" s="17"/>
      <c r="AR1677" s="17"/>
      <c r="AS1677" s="17"/>
    </row>
    <row r="1678" spans="1:45" ht="15" customHeight="1" x14ac:dyDescent="0.15">
      <c r="A1678" s="13">
        <v>1677</v>
      </c>
      <c r="B1678" s="69" t="s">
        <v>1496</v>
      </c>
      <c r="C1678" s="67" t="s">
        <v>1277</v>
      </c>
      <c r="D1678" s="67" t="s">
        <v>56</v>
      </c>
      <c r="E1678" s="67" t="s">
        <v>56</v>
      </c>
      <c r="F1678" s="67" t="s">
        <v>56</v>
      </c>
      <c r="G1678" s="67" t="s">
        <v>37</v>
      </c>
      <c r="H1678" s="67" t="s">
        <v>42</v>
      </c>
      <c r="I1678" s="67" t="s">
        <v>67</v>
      </c>
      <c r="J1678" s="67" t="s">
        <v>40</v>
      </c>
      <c r="K1678" s="67" t="s">
        <v>120</v>
      </c>
      <c r="L1678" s="67" t="s">
        <v>43</v>
      </c>
      <c r="M1678" s="67" t="s">
        <v>68</v>
      </c>
      <c r="N1678" s="67" t="s">
        <v>43</v>
      </c>
      <c r="O1678" s="67" t="s">
        <v>45</v>
      </c>
      <c r="P1678" s="17" t="s">
        <v>137</v>
      </c>
      <c r="Q1678" s="17" t="s">
        <v>3438</v>
      </c>
      <c r="R1678" s="17" t="s">
        <v>840</v>
      </c>
      <c r="S1678" s="17" t="s">
        <v>57</v>
      </c>
      <c r="T1678" s="17" t="s">
        <v>4520</v>
      </c>
      <c r="U1678" s="17" t="s">
        <v>3022</v>
      </c>
      <c r="V1678" s="17" t="s">
        <v>841</v>
      </c>
      <c r="W1678" s="17"/>
      <c r="X1678" s="17"/>
      <c r="Y1678" s="17" t="s">
        <v>4294</v>
      </c>
      <c r="Z1678" s="17" t="s">
        <v>75</v>
      </c>
      <c r="AA1678" s="17" t="s">
        <v>54</v>
      </c>
      <c r="AB1678" s="17" t="s">
        <v>3962</v>
      </c>
      <c r="AC1678" s="17" t="s">
        <v>56</v>
      </c>
      <c r="AD1678" s="17" t="s">
        <v>36</v>
      </c>
      <c r="AE1678" s="17" t="s">
        <v>4121</v>
      </c>
      <c r="AF1678" s="17"/>
      <c r="AG1678" s="17" t="s">
        <v>144</v>
      </c>
      <c r="AH1678" s="17" t="s">
        <v>145</v>
      </c>
      <c r="AI1678" s="17" t="s">
        <v>146</v>
      </c>
      <c r="AJ1678" s="17" t="s">
        <v>147</v>
      </c>
      <c r="AK1678" s="17" t="s">
        <v>77</v>
      </c>
      <c r="AL1678" s="17" t="s">
        <v>80</v>
      </c>
      <c r="AM1678" s="17" t="s">
        <v>4758</v>
      </c>
      <c r="AN1678" s="17" t="s">
        <v>842</v>
      </c>
      <c r="AO1678" s="17" t="s">
        <v>64</v>
      </c>
      <c r="AP1678" s="17" t="s">
        <v>85</v>
      </c>
      <c r="AQ1678" s="17"/>
      <c r="AR1678" s="17"/>
      <c r="AS1678" s="17"/>
    </row>
    <row r="1679" spans="1:45" ht="15" customHeight="1" x14ac:dyDescent="0.15">
      <c r="A1679" s="13">
        <v>1678</v>
      </c>
      <c r="B1679" s="69" t="s">
        <v>1497</v>
      </c>
      <c r="C1679" s="67" t="s">
        <v>1277</v>
      </c>
      <c r="D1679" s="67" t="s">
        <v>56</v>
      </c>
      <c r="E1679" s="67" t="s">
        <v>36</v>
      </c>
      <c r="F1679" s="67" t="s">
        <v>56</v>
      </c>
      <c r="G1679" s="67" t="s">
        <v>40</v>
      </c>
      <c r="H1679" s="67" t="s">
        <v>37</v>
      </c>
      <c r="I1679" s="67" t="s">
        <v>120</v>
      </c>
      <c r="J1679" s="67" t="s">
        <v>44</v>
      </c>
      <c r="K1679" s="67" t="s">
        <v>42</v>
      </c>
      <c r="L1679" s="67" t="s">
        <v>44</v>
      </c>
      <c r="M1679" s="67" t="s">
        <v>41</v>
      </c>
      <c r="N1679" s="67" t="s">
        <v>136</v>
      </c>
      <c r="O1679" s="67" t="s">
        <v>45</v>
      </c>
      <c r="P1679" s="17" t="s">
        <v>1498</v>
      </c>
      <c r="Q1679" s="17" t="s">
        <v>847</v>
      </c>
      <c r="R1679" s="17" t="s">
        <v>3356</v>
      </c>
      <c r="S1679" s="17" t="s">
        <v>79</v>
      </c>
      <c r="T1679" s="17" t="s">
        <v>1499</v>
      </c>
      <c r="U1679" s="17" t="s">
        <v>3761</v>
      </c>
      <c r="V1679" s="17" t="s">
        <v>3119</v>
      </c>
      <c r="W1679" s="17"/>
      <c r="X1679" s="17"/>
      <c r="Y1679" s="17" t="s">
        <v>4310</v>
      </c>
      <c r="Z1679" s="17" t="s">
        <v>53</v>
      </c>
      <c r="AA1679" s="17" t="s">
        <v>54</v>
      </c>
      <c r="AB1679" s="17" t="s">
        <v>3962</v>
      </c>
      <c r="AC1679" s="17" t="s">
        <v>36</v>
      </c>
      <c r="AD1679" s="17" t="s">
        <v>56</v>
      </c>
      <c r="AE1679" s="17" t="s">
        <v>4024</v>
      </c>
      <c r="AF1679" s="17"/>
      <c r="AG1679" s="17" t="s">
        <v>115</v>
      </c>
      <c r="AH1679" s="17" t="s">
        <v>259</v>
      </c>
      <c r="AI1679" s="17" t="s">
        <v>4642</v>
      </c>
      <c r="AJ1679" s="17" t="s">
        <v>1500</v>
      </c>
      <c r="AK1679" s="17" t="s">
        <v>916</v>
      </c>
      <c r="AL1679" s="17" t="s">
        <v>111</v>
      </c>
      <c r="AM1679" s="17" t="s">
        <v>827</v>
      </c>
      <c r="AN1679" s="17" t="s">
        <v>456</v>
      </c>
      <c r="AO1679" s="17" t="s">
        <v>161</v>
      </c>
      <c r="AP1679" s="17" t="s">
        <v>975</v>
      </c>
      <c r="AQ1679" s="17"/>
      <c r="AR1679" s="17"/>
      <c r="AS1679" s="17"/>
    </row>
    <row r="1680" spans="1:45" ht="15" customHeight="1" x14ac:dyDescent="0.15">
      <c r="A1680" s="13">
        <v>1679</v>
      </c>
      <c r="B1680" s="69" t="s">
        <v>1501</v>
      </c>
      <c r="C1680" s="67" t="s">
        <v>1277</v>
      </c>
      <c r="D1680" s="67" t="s">
        <v>36</v>
      </c>
      <c r="E1680" s="67" t="s">
        <v>66</v>
      </c>
      <c r="F1680" s="67" t="s">
        <v>56</v>
      </c>
      <c r="G1680" s="67" t="s">
        <v>37</v>
      </c>
      <c r="H1680" s="67" t="s">
        <v>43</v>
      </c>
      <c r="I1680" s="67" t="s">
        <v>40</v>
      </c>
      <c r="J1680" s="67" t="s">
        <v>43</v>
      </c>
      <c r="K1680" s="67" t="s">
        <v>120</v>
      </c>
      <c r="L1680" s="67" t="s">
        <v>39</v>
      </c>
      <c r="M1680" s="67" t="s">
        <v>41</v>
      </c>
      <c r="N1680" s="67" t="s">
        <v>136</v>
      </c>
      <c r="O1680" s="67" t="s">
        <v>45</v>
      </c>
      <c r="P1680" s="17" t="s">
        <v>3180</v>
      </c>
      <c r="Q1680" s="17" t="s">
        <v>3438</v>
      </c>
      <c r="R1680" s="17" t="s">
        <v>851</v>
      </c>
      <c r="S1680" s="17" t="s">
        <v>57</v>
      </c>
      <c r="T1680" s="17" t="s">
        <v>4503</v>
      </c>
      <c r="U1680" s="17" t="s">
        <v>3269</v>
      </c>
      <c r="V1680" s="17" t="s">
        <v>852</v>
      </c>
      <c r="W1680" s="17"/>
      <c r="X1680" s="17"/>
      <c r="Y1680" s="17" t="s">
        <v>4234</v>
      </c>
      <c r="Z1680" s="17" t="s">
        <v>75</v>
      </c>
      <c r="AA1680" s="17" t="s">
        <v>142</v>
      </c>
      <c r="AB1680" s="17" t="s">
        <v>3962</v>
      </c>
      <c r="AC1680" s="17" t="s">
        <v>56</v>
      </c>
      <c r="AD1680" s="17" t="s">
        <v>56</v>
      </c>
      <c r="AE1680" s="17" t="s">
        <v>4024</v>
      </c>
      <c r="AF1680" s="17"/>
      <c r="AG1680" s="17" t="s">
        <v>144</v>
      </c>
      <c r="AH1680" s="17" t="s">
        <v>145</v>
      </c>
      <c r="AI1680" s="17" t="s">
        <v>563</v>
      </c>
      <c r="AJ1680" s="17" t="s">
        <v>769</v>
      </c>
      <c r="AK1680" s="17" t="s">
        <v>79</v>
      </c>
      <c r="AL1680" s="17" t="s">
        <v>309</v>
      </c>
      <c r="AM1680" s="17" t="s">
        <v>4390</v>
      </c>
      <c r="AN1680" s="17" t="s">
        <v>853</v>
      </c>
      <c r="AO1680" s="17" t="s">
        <v>64</v>
      </c>
      <c r="AP1680" s="17" t="s">
        <v>161</v>
      </c>
      <c r="AQ1680" s="17"/>
      <c r="AR1680" s="17"/>
      <c r="AS1680" s="17"/>
    </row>
    <row r="1681" spans="1:45" ht="15" customHeight="1" x14ac:dyDescent="0.15">
      <c r="A1681" s="13">
        <v>1680</v>
      </c>
      <c r="B1681" s="69" t="s">
        <v>3179</v>
      </c>
      <c r="C1681" s="67" t="s">
        <v>1277</v>
      </c>
      <c r="D1681" s="67" t="s">
        <v>36</v>
      </c>
      <c r="E1681" s="67" t="s">
        <v>36</v>
      </c>
      <c r="F1681" s="67" t="s">
        <v>56</v>
      </c>
      <c r="G1681" s="67" t="s">
        <v>37</v>
      </c>
      <c r="H1681" s="67" t="s">
        <v>43</v>
      </c>
      <c r="I1681" s="67" t="s">
        <v>40</v>
      </c>
      <c r="J1681" s="67" t="s">
        <v>43</v>
      </c>
      <c r="K1681" s="67" t="s">
        <v>120</v>
      </c>
      <c r="L1681" s="67" t="s">
        <v>39</v>
      </c>
      <c r="M1681" s="67" t="s">
        <v>41</v>
      </c>
      <c r="N1681" s="67" t="s">
        <v>136</v>
      </c>
      <c r="O1681" s="67" t="s">
        <v>45</v>
      </c>
      <c r="P1681" s="17" t="s">
        <v>3180</v>
      </c>
      <c r="Q1681" s="17" t="s">
        <v>3438</v>
      </c>
      <c r="R1681" s="17" t="s">
        <v>851</v>
      </c>
      <c r="S1681" s="17" t="s">
        <v>57</v>
      </c>
      <c r="T1681" s="17" t="s">
        <v>4503</v>
      </c>
      <c r="U1681" s="17" t="s">
        <v>3269</v>
      </c>
      <c r="V1681" s="17" t="s">
        <v>852</v>
      </c>
      <c r="W1681" s="17" t="s">
        <v>4163</v>
      </c>
      <c r="X1681" s="17"/>
      <c r="Y1681" s="17" t="s">
        <v>4234</v>
      </c>
      <c r="Z1681" s="17" t="s">
        <v>75</v>
      </c>
      <c r="AA1681" s="17" t="s">
        <v>142</v>
      </c>
      <c r="AB1681" s="17" t="s">
        <v>3962</v>
      </c>
      <c r="AC1681" s="17" t="s">
        <v>56</v>
      </c>
      <c r="AD1681" s="17" t="s">
        <v>56</v>
      </c>
      <c r="AE1681" s="17"/>
      <c r="AF1681" s="17"/>
      <c r="AG1681" s="17" t="s">
        <v>144</v>
      </c>
      <c r="AH1681" s="17" t="s">
        <v>145</v>
      </c>
      <c r="AI1681" s="17" t="s">
        <v>563</v>
      </c>
      <c r="AJ1681" s="17" t="s">
        <v>769</v>
      </c>
      <c r="AK1681" s="17" t="s">
        <v>79</v>
      </c>
      <c r="AL1681" s="17" t="s">
        <v>309</v>
      </c>
      <c r="AM1681" s="17" t="s">
        <v>4390</v>
      </c>
      <c r="AN1681" s="17" t="s">
        <v>853</v>
      </c>
      <c r="AO1681" s="17" t="s">
        <v>64</v>
      </c>
      <c r="AP1681" s="17" t="s">
        <v>161</v>
      </c>
      <c r="AQ1681" s="17"/>
      <c r="AR1681" s="17"/>
      <c r="AS1681" s="17"/>
    </row>
    <row r="1682" spans="1:45" ht="15" customHeight="1" x14ac:dyDescent="0.15">
      <c r="A1682" s="13">
        <v>1681</v>
      </c>
      <c r="B1682" s="69" t="s">
        <v>3209</v>
      </c>
      <c r="C1682" s="67" t="s">
        <v>1277</v>
      </c>
      <c r="D1682" s="67" t="s">
        <v>56</v>
      </c>
      <c r="E1682" s="67" t="s">
        <v>56</v>
      </c>
      <c r="F1682" s="67" t="s">
        <v>56</v>
      </c>
      <c r="G1682" s="67" t="s">
        <v>38</v>
      </c>
      <c r="H1682" s="67" t="s">
        <v>40</v>
      </c>
      <c r="I1682" s="67" t="s">
        <v>44</v>
      </c>
      <c r="J1682" s="67" t="s">
        <v>87</v>
      </c>
      <c r="K1682" s="67" t="s">
        <v>38</v>
      </c>
      <c r="L1682" s="67" t="s">
        <v>88</v>
      </c>
      <c r="M1682" s="67" t="s">
        <v>39</v>
      </c>
      <c r="N1682" s="67" t="s">
        <v>42</v>
      </c>
      <c r="O1682" s="67" t="s">
        <v>45</v>
      </c>
      <c r="P1682" s="17" t="s">
        <v>858</v>
      </c>
      <c r="Q1682" s="17" t="s">
        <v>670</v>
      </c>
      <c r="R1682" s="17" t="s">
        <v>172</v>
      </c>
      <c r="S1682" s="17" t="s">
        <v>4519</v>
      </c>
      <c r="T1682" s="17" t="s">
        <v>859</v>
      </c>
      <c r="U1682" s="17" t="s">
        <v>289</v>
      </c>
      <c r="V1682" s="17" t="s">
        <v>274</v>
      </c>
      <c r="W1682" s="17"/>
      <c r="X1682" s="17"/>
      <c r="Y1682" s="17" t="s">
        <v>4234</v>
      </c>
      <c r="Z1682" s="17" t="s">
        <v>96</v>
      </c>
      <c r="AA1682" s="17" t="s">
        <v>76</v>
      </c>
      <c r="AB1682" s="17" t="s">
        <v>3962</v>
      </c>
      <c r="AC1682" s="17" t="s">
        <v>56</v>
      </c>
      <c r="AD1682" s="17" t="s">
        <v>66</v>
      </c>
      <c r="AE1682" s="17" t="s">
        <v>4124</v>
      </c>
      <c r="AF1682" s="17"/>
      <c r="AG1682" s="17" t="s">
        <v>600</v>
      </c>
      <c r="AH1682" s="17" t="s">
        <v>860</v>
      </c>
      <c r="AI1682" s="17" t="s">
        <v>79</v>
      </c>
      <c r="AJ1682" s="17" t="s">
        <v>861</v>
      </c>
      <c r="AK1682" s="17" t="s">
        <v>193</v>
      </c>
      <c r="AL1682" s="17" t="s">
        <v>130</v>
      </c>
      <c r="AM1682" s="17" t="s">
        <v>112</v>
      </c>
      <c r="AN1682" s="17" t="s">
        <v>501</v>
      </c>
      <c r="AO1682" s="17" t="s">
        <v>862</v>
      </c>
      <c r="AP1682" s="17" t="s">
        <v>942</v>
      </c>
      <c r="AQ1682" s="17"/>
      <c r="AR1682" s="17"/>
      <c r="AS1682" s="17"/>
    </row>
    <row r="1683" spans="1:45" ht="15" customHeight="1" x14ac:dyDescent="0.15">
      <c r="A1683" s="13">
        <v>1682</v>
      </c>
      <c r="B1683" s="69" t="s">
        <v>3181</v>
      </c>
      <c r="C1683" s="67" t="s">
        <v>1277</v>
      </c>
      <c r="D1683" s="67" t="s">
        <v>36</v>
      </c>
      <c r="E1683" s="67" t="s">
        <v>56</v>
      </c>
      <c r="F1683" s="67" t="s">
        <v>56</v>
      </c>
      <c r="G1683" s="67" t="s">
        <v>37</v>
      </c>
      <c r="H1683" s="67" t="s">
        <v>42</v>
      </c>
      <c r="I1683" s="67" t="s">
        <v>40</v>
      </c>
      <c r="J1683" s="67" t="s">
        <v>200</v>
      </c>
      <c r="K1683" s="67" t="s">
        <v>120</v>
      </c>
      <c r="L1683" s="67" t="s">
        <v>43</v>
      </c>
      <c r="M1683" s="67" t="s">
        <v>42</v>
      </c>
      <c r="N1683" s="67" t="s">
        <v>42</v>
      </c>
      <c r="O1683" s="67"/>
      <c r="P1683" s="17" t="s">
        <v>137</v>
      </c>
      <c r="Q1683" s="17" t="s">
        <v>3438</v>
      </c>
      <c r="R1683" s="17" t="s">
        <v>256</v>
      </c>
      <c r="S1683" s="17" t="s">
        <v>57</v>
      </c>
      <c r="T1683" s="17" t="s">
        <v>4520</v>
      </c>
      <c r="U1683" s="17" t="s">
        <v>79</v>
      </c>
      <c r="V1683" s="17" t="s">
        <v>741</v>
      </c>
      <c r="W1683" s="17" t="s">
        <v>4163</v>
      </c>
      <c r="X1683" s="17"/>
      <c r="Y1683" s="17" t="s">
        <v>4234</v>
      </c>
      <c r="Z1683" s="17" t="s">
        <v>75</v>
      </c>
      <c r="AA1683" s="17" t="s">
        <v>142</v>
      </c>
      <c r="AB1683" s="17" t="s">
        <v>3962</v>
      </c>
      <c r="AC1683" s="17" t="s">
        <v>56</v>
      </c>
      <c r="AD1683" s="17" t="s">
        <v>36</v>
      </c>
      <c r="AE1683" s="17"/>
      <c r="AF1683" s="17"/>
      <c r="AG1683" s="17" t="s">
        <v>144</v>
      </c>
      <c r="AH1683" s="17" t="s">
        <v>145</v>
      </c>
      <c r="AI1683" s="17" t="s">
        <v>146</v>
      </c>
      <c r="AJ1683" s="17" t="s">
        <v>147</v>
      </c>
      <c r="AK1683" s="17" t="s">
        <v>115</v>
      </c>
      <c r="AL1683" s="17" t="s">
        <v>170</v>
      </c>
      <c r="AM1683" s="17" t="s">
        <v>344</v>
      </c>
      <c r="AN1683" s="17" t="s">
        <v>866</v>
      </c>
      <c r="AO1683" s="17" t="s">
        <v>64</v>
      </c>
      <c r="AP1683" s="17" t="s">
        <v>161</v>
      </c>
      <c r="AQ1683" s="17"/>
      <c r="AR1683" s="17"/>
      <c r="AS1683" s="17"/>
    </row>
    <row r="1684" spans="1:45" ht="15" customHeight="1" x14ac:dyDescent="0.15">
      <c r="A1684" s="13">
        <v>1683</v>
      </c>
      <c r="B1684" s="69" t="s">
        <v>1502</v>
      </c>
      <c r="C1684" s="67" t="s">
        <v>1277</v>
      </c>
      <c r="D1684" s="67" t="s">
        <v>56</v>
      </c>
      <c r="E1684" s="67" t="s">
        <v>66</v>
      </c>
      <c r="F1684" s="67" t="s">
        <v>66</v>
      </c>
      <c r="G1684" s="67" t="s">
        <v>40</v>
      </c>
      <c r="H1684" s="67" t="s">
        <v>42</v>
      </c>
      <c r="I1684" s="67" t="s">
        <v>41</v>
      </c>
      <c r="J1684" s="67" t="s">
        <v>44</v>
      </c>
      <c r="K1684" s="67" t="s">
        <v>43</v>
      </c>
      <c r="L1684" s="67" t="s">
        <v>42</v>
      </c>
      <c r="M1684" s="67" t="s">
        <v>88</v>
      </c>
      <c r="N1684" s="67" t="s">
        <v>39</v>
      </c>
      <c r="O1684" s="67" t="s">
        <v>45</v>
      </c>
      <c r="P1684" s="17" t="s">
        <v>1295</v>
      </c>
      <c r="Q1684" s="17" t="s">
        <v>115</v>
      </c>
      <c r="R1684" s="17" t="s">
        <v>1503</v>
      </c>
      <c r="S1684" s="17" t="s">
        <v>131</v>
      </c>
      <c r="T1684" s="17" t="s">
        <v>711</v>
      </c>
      <c r="U1684" s="17" t="s">
        <v>406</v>
      </c>
      <c r="V1684" s="17" t="s">
        <v>172</v>
      </c>
      <c r="W1684" s="17"/>
      <c r="X1684" s="17"/>
      <c r="Y1684" s="17" t="s">
        <v>4256</v>
      </c>
      <c r="Z1684" s="17" t="s">
        <v>53</v>
      </c>
      <c r="AA1684" s="17" t="s">
        <v>76</v>
      </c>
      <c r="AB1684" s="17" t="s">
        <v>3962</v>
      </c>
      <c r="AC1684" s="17" t="s">
        <v>36</v>
      </c>
      <c r="AD1684" s="17" t="s">
        <v>56</v>
      </c>
      <c r="AE1684" s="17"/>
      <c r="AF1684" s="17"/>
      <c r="AG1684" s="17" t="s">
        <v>363</v>
      </c>
      <c r="AH1684" s="17" t="s">
        <v>101</v>
      </c>
      <c r="AI1684" s="17" t="s">
        <v>236</v>
      </c>
      <c r="AJ1684" s="17" t="s">
        <v>156</v>
      </c>
      <c r="AK1684" s="17" t="s">
        <v>1150</v>
      </c>
      <c r="AL1684" s="17" t="s">
        <v>1504</v>
      </c>
      <c r="AM1684" s="17" t="s">
        <v>289</v>
      </c>
      <c r="AN1684" s="17" t="s">
        <v>1505</v>
      </c>
      <c r="AO1684" s="17" t="s">
        <v>1274</v>
      </c>
      <c r="AP1684" s="17" t="s">
        <v>1153</v>
      </c>
      <c r="AQ1684" s="17"/>
      <c r="AR1684" s="17"/>
      <c r="AS1684" s="17"/>
    </row>
    <row r="1685" spans="1:45" ht="15" customHeight="1" x14ac:dyDescent="0.15">
      <c r="A1685" s="13">
        <v>1684</v>
      </c>
      <c r="B1685" s="69" t="s">
        <v>865</v>
      </c>
      <c r="C1685" s="67" t="s">
        <v>1277</v>
      </c>
      <c r="D1685" s="67" t="s">
        <v>36</v>
      </c>
      <c r="E1685" s="67" t="s">
        <v>56</v>
      </c>
      <c r="F1685" s="67" t="s">
        <v>56</v>
      </c>
      <c r="G1685" s="67" t="s">
        <v>37</v>
      </c>
      <c r="H1685" s="67" t="s">
        <v>42</v>
      </c>
      <c r="I1685" s="67" t="s">
        <v>40</v>
      </c>
      <c r="J1685" s="67" t="s">
        <v>200</v>
      </c>
      <c r="K1685" s="67" t="s">
        <v>120</v>
      </c>
      <c r="L1685" s="67" t="s">
        <v>43</v>
      </c>
      <c r="M1685" s="67" t="s">
        <v>42</v>
      </c>
      <c r="N1685" s="67" t="s">
        <v>42</v>
      </c>
      <c r="O1685" s="67"/>
      <c r="P1685" s="17" t="s">
        <v>137</v>
      </c>
      <c r="Q1685" s="17" t="s">
        <v>3438</v>
      </c>
      <c r="R1685" s="17" t="s">
        <v>256</v>
      </c>
      <c r="S1685" s="17" t="s">
        <v>57</v>
      </c>
      <c r="T1685" s="17" t="s">
        <v>4520</v>
      </c>
      <c r="U1685" s="17" t="s">
        <v>79</v>
      </c>
      <c r="V1685" s="17" t="s">
        <v>741</v>
      </c>
      <c r="W1685" s="17"/>
      <c r="X1685" s="17"/>
      <c r="Y1685" s="17" t="s">
        <v>4234</v>
      </c>
      <c r="Z1685" s="17" t="s">
        <v>75</v>
      </c>
      <c r="AA1685" s="17" t="s">
        <v>142</v>
      </c>
      <c r="AB1685" s="17" t="s">
        <v>3962</v>
      </c>
      <c r="AC1685" s="17" t="s">
        <v>56</v>
      </c>
      <c r="AD1685" s="17" t="s">
        <v>36</v>
      </c>
      <c r="AE1685" s="17" t="s">
        <v>4125</v>
      </c>
      <c r="AF1685" s="17"/>
      <c r="AG1685" s="17" t="s">
        <v>144</v>
      </c>
      <c r="AH1685" s="17" t="s">
        <v>145</v>
      </c>
      <c r="AI1685" s="17" t="s">
        <v>146</v>
      </c>
      <c r="AJ1685" s="17" t="s">
        <v>147</v>
      </c>
      <c r="AK1685" s="17" t="s">
        <v>115</v>
      </c>
      <c r="AL1685" s="17" t="s">
        <v>170</v>
      </c>
      <c r="AM1685" s="17" t="s">
        <v>344</v>
      </c>
      <c r="AN1685" s="17" t="s">
        <v>866</v>
      </c>
      <c r="AO1685" s="17" t="s">
        <v>64</v>
      </c>
      <c r="AP1685" s="17" t="s">
        <v>161</v>
      </c>
      <c r="AQ1685" s="17"/>
      <c r="AR1685" s="17"/>
      <c r="AS1685" s="17"/>
    </row>
    <row r="1686" spans="1:45" ht="15" customHeight="1" x14ac:dyDescent="0.15">
      <c r="A1686" s="13">
        <v>1685</v>
      </c>
      <c r="B1686" s="69" t="s">
        <v>1506</v>
      </c>
      <c r="C1686" s="67" t="s">
        <v>1277</v>
      </c>
      <c r="D1686" s="67" t="s">
        <v>66</v>
      </c>
      <c r="E1686" s="67" t="s">
        <v>66</v>
      </c>
      <c r="F1686" s="67" t="s">
        <v>36</v>
      </c>
      <c r="G1686" s="67" t="s">
        <v>37</v>
      </c>
      <c r="H1686" s="67" t="s">
        <v>43</v>
      </c>
      <c r="I1686" s="67" t="s">
        <v>44</v>
      </c>
      <c r="J1686" s="67" t="s">
        <v>39</v>
      </c>
      <c r="K1686" s="67" t="s">
        <v>68</v>
      </c>
      <c r="L1686" s="67" t="s">
        <v>136</v>
      </c>
      <c r="M1686" s="67" t="s">
        <v>88</v>
      </c>
      <c r="N1686" s="67" t="s">
        <v>43</v>
      </c>
      <c r="O1686" s="67" t="s">
        <v>45</v>
      </c>
      <c r="P1686" s="17" t="s">
        <v>1507</v>
      </c>
      <c r="Q1686" s="17" t="s">
        <v>1398</v>
      </c>
      <c r="R1686" s="17" t="s">
        <v>1508</v>
      </c>
      <c r="S1686" s="17" t="s">
        <v>57</v>
      </c>
      <c r="T1686" s="17" t="s">
        <v>1509</v>
      </c>
      <c r="U1686" s="17" t="s">
        <v>827</v>
      </c>
      <c r="V1686" s="17" t="s">
        <v>3760</v>
      </c>
      <c r="W1686" s="17"/>
      <c r="X1686" s="17"/>
      <c r="Y1686" s="17" t="s">
        <v>4282</v>
      </c>
      <c r="Z1686" s="17" t="s">
        <v>96</v>
      </c>
      <c r="AA1686" s="17" t="s">
        <v>142</v>
      </c>
      <c r="AB1686" s="17" t="s">
        <v>126</v>
      </c>
      <c r="AC1686" s="17" t="s">
        <v>56</v>
      </c>
      <c r="AD1686" s="17" t="s">
        <v>56</v>
      </c>
      <c r="AE1686" s="17"/>
      <c r="AF1686" s="17"/>
      <c r="AG1686" s="17" t="s">
        <v>144</v>
      </c>
      <c r="AH1686" s="17" t="s">
        <v>171</v>
      </c>
      <c r="AI1686" s="17" t="s">
        <v>1510</v>
      </c>
      <c r="AJ1686" s="17" t="s">
        <v>377</v>
      </c>
      <c r="AK1686" s="17" t="s">
        <v>291</v>
      </c>
      <c r="AL1686" s="17" t="s">
        <v>782</v>
      </c>
      <c r="AM1686" s="17" t="s">
        <v>900</v>
      </c>
      <c r="AN1686" s="17" t="s">
        <v>820</v>
      </c>
      <c r="AO1686" s="17" t="s">
        <v>64</v>
      </c>
      <c r="AP1686" s="17" t="s">
        <v>959</v>
      </c>
      <c r="AQ1686" s="17"/>
      <c r="AR1686" s="17"/>
      <c r="AS1686" s="17"/>
    </row>
    <row r="1687" spans="1:45" ht="15" customHeight="1" x14ac:dyDescent="0.15">
      <c r="A1687" s="13">
        <v>1686</v>
      </c>
      <c r="B1687" s="69" t="s">
        <v>1511</v>
      </c>
      <c r="C1687" s="67" t="s">
        <v>1277</v>
      </c>
      <c r="D1687" s="67" t="s">
        <v>36</v>
      </c>
      <c r="E1687" s="67" t="s">
        <v>36</v>
      </c>
      <c r="F1687" s="67" t="s">
        <v>66</v>
      </c>
      <c r="G1687" s="67" t="s">
        <v>41</v>
      </c>
      <c r="H1687" s="67" t="s">
        <v>41</v>
      </c>
      <c r="I1687" s="67" t="s">
        <v>40</v>
      </c>
      <c r="J1687" s="67" t="s">
        <v>44</v>
      </c>
      <c r="K1687" s="67" t="s">
        <v>200</v>
      </c>
      <c r="L1687" s="67" t="s">
        <v>44</v>
      </c>
      <c r="M1687" s="67" t="s">
        <v>67</v>
      </c>
      <c r="N1687" s="67" t="s">
        <v>44</v>
      </c>
      <c r="O1687" s="67"/>
      <c r="P1687" s="17" t="s">
        <v>449</v>
      </c>
      <c r="Q1687" s="17" t="s">
        <v>201</v>
      </c>
      <c r="R1687" s="17" t="s">
        <v>79</v>
      </c>
      <c r="S1687" s="17" t="s">
        <v>3200</v>
      </c>
      <c r="T1687" s="17" t="s">
        <v>450</v>
      </c>
      <c r="U1687" s="17" t="s">
        <v>115</v>
      </c>
      <c r="V1687" s="17" t="s">
        <v>451</v>
      </c>
      <c r="W1687" s="17"/>
      <c r="X1687" s="17"/>
      <c r="Y1687" s="17" t="s">
        <v>4256</v>
      </c>
      <c r="Z1687" s="17" t="s">
        <v>96</v>
      </c>
      <c r="AA1687" s="17" t="s">
        <v>54</v>
      </c>
      <c r="AB1687" s="17" t="s">
        <v>3962</v>
      </c>
      <c r="AC1687" s="17" t="s">
        <v>56</v>
      </c>
      <c r="AD1687" s="17" t="s">
        <v>56</v>
      </c>
      <c r="AE1687" s="17"/>
      <c r="AF1687" s="17"/>
      <c r="AG1687" s="17" t="s">
        <v>202</v>
      </c>
      <c r="AH1687" s="17" t="s">
        <v>203</v>
      </c>
      <c r="AI1687" s="17" t="s">
        <v>644</v>
      </c>
      <c r="AJ1687" s="17" t="s">
        <v>287</v>
      </c>
      <c r="AK1687" s="17" t="s">
        <v>131</v>
      </c>
      <c r="AL1687" s="17" t="s">
        <v>95</v>
      </c>
      <c r="AM1687" s="17" t="s">
        <v>148</v>
      </c>
      <c r="AN1687" s="17" t="s">
        <v>1512</v>
      </c>
      <c r="AO1687" s="17" t="s">
        <v>209</v>
      </c>
      <c r="AP1687" s="17" t="s">
        <v>161</v>
      </c>
      <c r="AQ1687" s="17">
        <v>0</v>
      </c>
      <c r="AR1687" s="17">
        <v>0</v>
      </c>
      <c r="AS1687" s="17"/>
    </row>
    <row r="1688" spans="1:45" ht="15" customHeight="1" x14ac:dyDescent="0.15">
      <c r="A1688" s="13">
        <v>1687</v>
      </c>
      <c r="B1688" s="69" t="s">
        <v>1513</v>
      </c>
      <c r="C1688" s="67" t="s">
        <v>1277</v>
      </c>
      <c r="D1688" s="67" t="s">
        <v>56</v>
      </c>
      <c r="E1688" s="67" t="s">
        <v>36</v>
      </c>
      <c r="F1688" s="67" t="s">
        <v>66</v>
      </c>
      <c r="G1688" s="67" t="s">
        <v>37</v>
      </c>
      <c r="H1688" s="67" t="s">
        <v>41</v>
      </c>
      <c r="I1688" s="67" t="s">
        <v>44</v>
      </c>
      <c r="J1688" s="67" t="s">
        <v>67</v>
      </c>
      <c r="K1688" s="67" t="s">
        <v>44</v>
      </c>
      <c r="L1688" s="67" t="s">
        <v>42</v>
      </c>
      <c r="M1688" s="67" t="s">
        <v>41</v>
      </c>
      <c r="N1688" s="67" t="s">
        <v>41</v>
      </c>
      <c r="O1688" s="67"/>
      <c r="P1688" s="17" t="s">
        <v>47</v>
      </c>
      <c r="Q1688" s="17" t="s">
        <v>49</v>
      </c>
      <c r="R1688" s="17" t="s">
        <v>897</v>
      </c>
      <c r="S1688" s="17" t="s">
        <v>57</v>
      </c>
      <c r="T1688" s="17" t="s">
        <v>4639</v>
      </c>
      <c r="U1688" s="17" t="s">
        <v>4251</v>
      </c>
      <c r="V1688" s="17" t="s">
        <v>688</v>
      </c>
      <c r="W1688" s="17"/>
      <c r="X1688" s="17"/>
      <c r="Y1688" s="17" t="s">
        <v>4311</v>
      </c>
      <c r="Z1688" s="17" t="s">
        <v>53</v>
      </c>
      <c r="AA1688" s="17" t="s">
        <v>142</v>
      </c>
      <c r="AB1688" s="17" t="s">
        <v>126</v>
      </c>
      <c r="AC1688" s="17" t="s">
        <v>56</v>
      </c>
      <c r="AD1688" s="17" t="s">
        <v>56</v>
      </c>
      <c r="AE1688" s="17"/>
      <c r="AF1688" s="17"/>
      <c r="AG1688" s="17" t="s">
        <v>144</v>
      </c>
      <c r="AH1688" s="17" t="s">
        <v>189</v>
      </c>
      <c r="AI1688" s="17" t="s">
        <v>202</v>
      </c>
      <c r="AJ1688" s="17" t="s">
        <v>711</v>
      </c>
      <c r="AK1688" s="17" t="s">
        <v>251</v>
      </c>
      <c r="AL1688" s="17" t="s">
        <v>493</v>
      </c>
      <c r="AM1688" s="17" t="s">
        <v>691</v>
      </c>
      <c r="AN1688" s="17" t="s">
        <v>4639</v>
      </c>
      <c r="AO1688" s="17" t="s">
        <v>64</v>
      </c>
      <c r="AP1688" s="17" t="s">
        <v>322</v>
      </c>
      <c r="AQ1688" s="17"/>
      <c r="AR1688" s="17"/>
      <c r="AS1688" s="17"/>
    </row>
    <row r="1689" spans="1:45" ht="15" customHeight="1" x14ac:dyDescent="0.15">
      <c r="A1689" s="13">
        <v>1688</v>
      </c>
      <c r="B1689" s="69" t="s">
        <v>1514</v>
      </c>
      <c r="C1689" s="67" t="s">
        <v>1277</v>
      </c>
      <c r="D1689" s="67" t="s">
        <v>56</v>
      </c>
      <c r="E1689" s="67" t="s">
        <v>66</v>
      </c>
      <c r="F1689" s="67" t="s">
        <v>56</v>
      </c>
      <c r="G1689" s="67" t="s">
        <v>67</v>
      </c>
      <c r="H1689" s="67" t="s">
        <v>40</v>
      </c>
      <c r="I1689" s="67" t="s">
        <v>37</v>
      </c>
      <c r="J1689" s="67" t="s">
        <v>40</v>
      </c>
      <c r="K1689" s="67" t="s">
        <v>40</v>
      </c>
      <c r="L1689" s="67" t="s">
        <v>38</v>
      </c>
      <c r="M1689" s="67" t="s">
        <v>40</v>
      </c>
      <c r="N1689" s="67" t="s">
        <v>44</v>
      </c>
      <c r="O1689" s="67"/>
      <c r="P1689" s="17" t="s">
        <v>951</v>
      </c>
      <c r="Q1689" s="17" t="s">
        <v>379</v>
      </c>
      <c r="R1689" s="17" t="s">
        <v>227</v>
      </c>
      <c r="S1689" s="17" t="s">
        <v>3022</v>
      </c>
      <c r="T1689" s="17" t="s">
        <v>569</v>
      </c>
      <c r="U1689" s="17" t="s">
        <v>137</v>
      </c>
      <c r="V1689" s="17" t="s">
        <v>435</v>
      </c>
      <c r="W1689" s="17" t="s">
        <v>4158</v>
      </c>
      <c r="X1689" s="17"/>
      <c r="Y1689" s="17" t="s">
        <v>4233</v>
      </c>
      <c r="Z1689" s="17" t="s">
        <v>53</v>
      </c>
      <c r="AA1689" s="17" t="s">
        <v>76</v>
      </c>
      <c r="AB1689" s="17" t="s">
        <v>3962</v>
      </c>
      <c r="AC1689" s="17" t="s">
        <v>56</v>
      </c>
      <c r="AD1689" s="17" t="s">
        <v>36</v>
      </c>
      <c r="AE1689" s="17"/>
      <c r="AF1689" s="17"/>
      <c r="AG1689" s="17" t="s">
        <v>77</v>
      </c>
      <c r="AH1689" s="17" t="s">
        <v>264</v>
      </c>
      <c r="AI1689" s="17" t="s">
        <v>570</v>
      </c>
      <c r="AJ1689" s="17" t="s">
        <v>571</v>
      </c>
      <c r="AK1689" s="17" t="s">
        <v>3438</v>
      </c>
      <c r="AL1689" s="17" t="s">
        <v>4647</v>
      </c>
      <c r="AM1689" s="17" t="s">
        <v>4657</v>
      </c>
      <c r="AN1689" s="17" t="s">
        <v>174</v>
      </c>
      <c r="AO1689" s="17" t="s">
        <v>85</v>
      </c>
      <c r="AP1689" s="17" t="s">
        <v>64</v>
      </c>
      <c r="AQ1689" s="17"/>
      <c r="AR1689" s="17"/>
      <c r="AS1689" s="17"/>
    </row>
    <row r="1690" spans="1:45" ht="15" customHeight="1" x14ac:dyDescent="0.15">
      <c r="A1690" s="13">
        <v>1689</v>
      </c>
      <c r="B1690" s="69" t="s">
        <v>1515</v>
      </c>
      <c r="C1690" s="67" t="s">
        <v>1277</v>
      </c>
      <c r="D1690" s="67" t="s">
        <v>56</v>
      </c>
      <c r="E1690" s="67" t="s">
        <v>56</v>
      </c>
      <c r="F1690" s="67" t="s">
        <v>36</v>
      </c>
      <c r="G1690" s="67" t="s">
        <v>37</v>
      </c>
      <c r="H1690" s="67" t="s">
        <v>41</v>
      </c>
      <c r="I1690" s="67" t="s">
        <v>44</v>
      </c>
      <c r="J1690" s="67" t="s">
        <v>37</v>
      </c>
      <c r="K1690" s="67" t="s">
        <v>42</v>
      </c>
      <c r="L1690" s="67" t="s">
        <v>136</v>
      </c>
      <c r="M1690" s="67" t="s">
        <v>40</v>
      </c>
      <c r="N1690" s="67" t="s">
        <v>43</v>
      </c>
      <c r="O1690" s="67" t="s">
        <v>45</v>
      </c>
      <c r="P1690" s="17" t="s">
        <v>477</v>
      </c>
      <c r="Q1690" s="17" t="s">
        <v>137</v>
      </c>
      <c r="R1690" s="17" t="s">
        <v>657</v>
      </c>
      <c r="S1690" s="17" t="s">
        <v>3438</v>
      </c>
      <c r="T1690" s="17" t="s">
        <v>250</v>
      </c>
      <c r="U1690" s="17" t="s">
        <v>658</v>
      </c>
      <c r="V1690" s="17" t="s">
        <v>3438</v>
      </c>
      <c r="W1690" s="17"/>
      <c r="X1690" s="17"/>
      <c r="Y1690" s="17" t="s">
        <v>4242</v>
      </c>
      <c r="Z1690" s="17" t="s">
        <v>191</v>
      </c>
      <c r="AA1690" s="17" t="s">
        <v>142</v>
      </c>
      <c r="AB1690" s="17" t="s">
        <v>3962</v>
      </c>
      <c r="AC1690" s="17" t="s">
        <v>66</v>
      </c>
      <c r="AD1690" s="17" t="s">
        <v>66</v>
      </c>
      <c r="AE1690" s="17"/>
      <c r="AF1690" s="17"/>
      <c r="AG1690" s="17" t="s">
        <v>57</v>
      </c>
      <c r="AH1690" s="17" t="s">
        <v>4520</v>
      </c>
      <c r="AI1690" s="17" t="s">
        <v>478</v>
      </c>
      <c r="AJ1690" s="17" t="s">
        <v>4750</v>
      </c>
      <c r="AK1690" s="17" t="s">
        <v>4521</v>
      </c>
      <c r="AL1690" s="17" t="s">
        <v>659</v>
      </c>
      <c r="AM1690" s="17" t="s">
        <v>57</v>
      </c>
      <c r="AN1690" s="17" t="s">
        <v>4503</v>
      </c>
      <c r="AO1690" s="17" t="s">
        <v>64</v>
      </c>
      <c r="AP1690" s="17" t="s">
        <v>295</v>
      </c>
      <c r="AQ1690" s="17"/>
      <c r="AR1690" s="17"/>
      <c r="AS1690" s="17"/>
    </row>
    <row r="1691" spans="1:45" ht="15" customHeight="1" x14ac:dyDescent="0.15">
      <c r="A1691" s="13">
        <v>1690</v>
      </c>
      <c r="B1691" s="69" t="s">
        <v>1516</v>
      </c>
      <c r="C1691" s="67" t="s">
        <v>1277</v>
      </c>
      <c r="D1691" s="67" t="s">
        <v>56</v>
      </c>
      <c r="E1691" s="67" t="s">
        <v>56</v>
      </c>
      <c r="F1691" s="67" t="s">
        <v>56</v>
      </c>
      <c r="G1691" s="67" t="s">
        <v>200</v>
      </c>
      <c r="H1691" s="67" t="s">
        <v>44</v>
      </c>
      <c r="I1691" s="67" t="s">
        <v>40</v>
      </c>
      <c r="J1691" s="67" t="s">
        <v>136</v>
      </c>
      <c r="K1691" s="67" t="s">
        <v>39</v>
      </c>
      <c r="L1691" s="67" t="s">
        <v>67</v>
      </c>
      <c r="M1691" s="67" t="s">
        <v>44</v>
      </c>
      <c r="N1691" s="67" t="s">
        <v>67</v>
      </c>
      <c r="O1691" s="67"/>
      <c r="P1691" s="17" t="s">
        <v>1160</v>
      </c>
      <c r="Q1691" s="17" t="s">
        <v>1161</v>
      </c>
      <c r="R1691" s="17" t="s">
        <v>216</v>
      </c>
      <c r="S1691" s="17" t="s">
        <v>230</v>
      </c>
      <c r="T1691" s="17" t="s">
        <v>3172</v>
      </c>
      <c r="U1691" s="17" t="s">
        <v>222</v>
      </c>
      <c r="V1691" s="17" t="s">
        <v>1517</v>
      </c>
      <c r="W1691" s="17"/>
      <c r="X1691" s="17"/>
      <c r="Y1691" s="17" t="s">
        <v>4282</v>
      </c>
      <c r="Z1691" s="17" t="s">
        <v>96</v>
      </c>
      <c r="AA1691" s="17" t="s">
        <v>54</v>
      </c>
      <c r="AB1691" s="17" t="s">
        <v>55</v>
      </c>
      <c r="AC1691" s="17" t="s">
        <v>56</v>
      </c>
      <c r="AD1691" s="17" t="s">
        <v>56</v>
      </c>
      <c r="AE1691" s="17"/>
      <c r="AF1691" s="17"/>
      <c r="AG1691" s="17" t="s">
        <v>233</v>
      </c>
      <c r="AH1691" s="17" t="s">
        <v>1090</v>
      </c>
      <c r="AI1691" s="17" t="s">
        <v>183</v>
      </c>
      <c r="AJ1691" s="17" t="s">
        <v>3022</v>
      </c>
      <c r="AK1691" s="17" t="s">
        <v>79</v>
      </c>
      <c r="AL1691" s="17" t="s">
        <v>82</v>
      </c>
      <c r="AM1691" s="17" t="s">
        <v>624</v>
      </c>
      <c r="AN1691" s="17" t="s">
        <v>1338</v>
      </c>
      <c r="AO1691" s="17" t="s">
        <v>1166</v>
      </c>
      <c r="AP1691" s="17" t="s">
        <v>161</v>
      </c>
      <c r="AQ1691" s="17"/>
      <c r="AR1691" s="17"/>
      <c r="AS1691" s="17"/>
    </row>
    <row r="1692" spans="1:45" ht="15" customHeight="1" x14ac:dyDescent="0.15">
      <c r="A1692" s="13">
        <v>1691</v>
      </c>
      <c r="B1692" s="69" t="s">
        <v>895</v>
      </c>
      <c r="C1692" s="67" t="s">
        <v>1277</v>
      </c>
      <c r="D1692" s="67" t="s">
        <v>56</v>
      </c>
      <c r="E1692" s="67" t="s">
        <v>36</v>
      </c>
      <c r="F1692" s="67" t="s">
        <v>56</v>
      </c>
      <c r="G1692" s="67" t="s">
        <v>37</v>
      </c>
      <c r="H1692" s="67" t="s">
        <v>42</v>
      </c>
      <c r="I1692" s="67" t="s">
        <v>44</v>
      </c>
      <c r="J1692" s="67" t="s">
        <v>68</v>
      </c>
      <c r="K1692" s="67" t="s">
        <v>120</v>
      </c>
      <c r="L1692" s="67" t="s">
        <v>43</v>
      </c>
      <c r="M1692" s="67" t="s">
        <v>136</v>
      </c>
      <c r="N1692" s="67" t="s">
        <v>200</v>
      </c>
      <c r="O1692" s="67" t="s">
        <v>45</v>
      </c>
      <c r="P1692" s="17" t="s">
        <v>137</v>
      </c>
      <c r="Q1692" s="17" t="s">
        <v>3438</v>
      </c>
      <c r="R1692" s="17" t="s">
        <v>4251</v>
      </c>
      <c r="S1692" s="17" t="s">
        <v>57</v>
      </c>
      <c r="T1692" s="17" t="s">
        <v>4520</v>
      </c>
      <c r="U1692" s="17" t="s">
        <v>251</v>
      </c>
      <c r="V1692" s="17" t="s">
        <v>80</v>
      </c>
      <c r="W1692" s="17"/>
      <c r="X1692" s="17"/>
      <c r="Y1692" s="17" t="s">
        <v>4263</v>
      </c>
      <c r="Z1692" s="17" t="s">
        <v>191</v>
      </c>
      <c r="AA1692" s="17" t="s">
        <v>76</v>
      </c>
      <c r="AB1692" s="17" t="s">
        <v>3962</v>
      </c>
      <c r="AC1692" s="17" t="s">
        <v>56</v>
      </c>
      <c r="AD1692" s="17" t="s">
        <v>56</v>
      </c>
      <c r="AE1692" s="17" t="s">
        <v>4032</v>
      </c>
      <c r="AF1692" s="17"/>
      <c r="AG1692" s="17" t="s">
        <v>144</v>
      </c>
      <c r="AH1692" s="17" t="s">
        <v>145</v>
      </c>
      <c r="AI1692" s="17" t="s">
        <v>146</v>
      </c>
      <c r="AJ1692" s="17" t="s">
        <v>147</v>
      </c>
      <c r="AK1692" s="17" t="s">
        <v>291</v>
      </c>
      <c r="AL1692" s="17" t="s">
        <v>645</v>
      </c>
      <c r="AM1692" s="17" t="s">
        <v>171</v>
      </c>
      <c r="AN1692" s="17" t="s">
        <v>346</v>
      </c>
      <c r="AO1692" s="17" t="s">
        <v>64</v>
      </c>
      <c r="AP1692" s="17" t="s">
        <v>322</v>
      </c>
      <c r="AQ1692" s="17"/>
      <c r="AR1692" s="17"/>
      <c r="AS1692" s="17"/>
    </row>
    <row r="1693" spans="1:45" ht="15" customHeight="1" x14ac:dyDescent="0.15">
      <c r="A1693" s="13">
        <v>1692</v>
      </c>
      <c r="B1693" s="69" t="s">
        <v>1518</v>
      </c>
      <c r="C1693" s="67" t="s">
        <v>1277</v>
      </c>
      <c r="D1693" s="67" t="s">
        <v>36</v>
      </c>
      <c r="E1693" s="67" t="s">
        <v>66</v>
      </c>
      <c r="F1693" s="67" t="s">
        <v>56</v>
      </c>
      <c r="G1693" s="67" t="s">
        <v>37</v>
      </c>
      <c r="H1693" s="67" t="s">
        <v>42</v>
      </c>
      <c r="I1693" s="67" t="s">
        <v>40</v>
      </c>
      <c r="J1693" s="67" t="s">
        <v>41</v>
      </c>
      <c r="K1693" s="67" t="s">
        <v>120</v>
      </c>
      <c r="L1693" s="67" t="s">
        <v>43</v>
      </c>
      <c r="M1693" s="67" t="s">
        <v>42</v>
      </c>
      <c r="N1693" s="67" t="s">
        <v>67</v>
      </c>
      <c r="O1693" s="67" t="s">
        <v>45</v>
      </c>
      <c r="P1693" s="17" t="s">
        <v>137</v>
      </c>
      <c r="Q1693" s="17" t="s">
        <v>3438</v>
      </c>
      <c r="R1693" s="17" t="s">
        <v>3269</v>
      </c>
      <c r="S1693" s="17" t="s">
        <v>57</v>
      </c>
      <c r="T1693" s="17" t="s">
        <v>4520</v>
      </c>
      <c r="U1693" s="17" t="s">
        <v>79</v>
      </c>
      <c r="V1693" s="17" t="s">
        <v>3026</v>
      </c>
      <c r="W1693" s="17"/>
      <c r="X1693" s="17"/>
      <c r="Y1693" s="17" t="s">
        <v>4249</v>
      </c>
      <c r="Z1693" s="17" t="s">
        <v>53</v>
      </c>
      <c r="AA1693" s="17" t="s">
        <v>76</v>
      </c>
      <c r="AB1693" s="17" t="s">
        <v>126</v>
      </c>
      <c r="AC1693" s="17" t="s">
        <v>56</v>
      </c>
      <c r="AD1693" s="17" t="s">
        <v>56</v>
      </c>
      <c r="AE1693" s="17" t="s">
        <v>4024</v>
      </c>
      <c r="AF1693" s="17"/>
      <c r="AG1693" s="17" t="s">
        <v>144</v>
      </c>
      <c r="AH1693" s="17" t="s">
        <v>145</v>
      </c>
      <c r="AI1693" s="17" t="s">
        <v>146</v>
      </c>
      <c r="AJ1693" s="17" t="s">
        <v>147</v>
      </c>
      <c r="AK1693" s="17" t="s">
        <v>115</v>
      </c>
      <c r="AL1693" s="17" t="s">
        <v>116</v>
      </c>
      <c r="AM1693" s="17" t="s">
        <v>4639</v>
      </c>
      <c r="AN1693" s="17" t="s">
        <v>77</v>
      </c>
      <c r="AO1693" s="17" t="s">
        <v>64</v>
      </c>
      <c r="AP1693" s="17" t="s">
        <v>161</v>
      </c>
      <c r="AQ1693" s="17"/>
      <c r="AR1693" s="17"/>
      <c r="AS1693" s="17"/>
    </row>
    <row r="1694" spans="1:45" ht="15" customHeight="1" x14ac:dyDescent="0.15">
      <c r="A1694" s="13">
        <v>1693</v>
      </c>
      <c r="B1694" s="69" t="s">
        <v>2981</v>
      </c>
      <c r="C1694" s="67" t="s">
        <v>1277</v>
      </c>
      <c r="D1694" s="67" t="s">
        <v>36</v>
      </c>
      <c r="E1694" s="67" t="s">
        <v>36</v>
      </c>
      <c r="F1694" s="67" t="s">
        <v>56</v>
      </c>
      <c r="G1694" s="67" t="s">
        <v>40</v>
      </c>
      <c r="H1694" s="67" t="s">
        <v>67</v>
      </c>
      <c r="I1694" s="67" t="s">
        <v>41</v>
      </c>
      <c r="J1694" s="67" t="s">
        <v>43</v>
      </c>
      <c r="K1694" s="67" t="s">
        <v>43</v>
      </c>
      <c r="L1694" s="67" t="s">
        <v>39</v>
      </c>
      <c r="M1694" s="67" t="s">
        <v>120</v>
      </c>
      <c r="N1694" s="67" t="s">
        <v>43</v>
      </c>
      <c r="O1694" s="67"/>
      <c r="P1694" s="17" t="s">
        <v>79</v>
      </c>
      <c r="Q1694" s="17" t="s">
        <v>115</v>
      </c>
      <c r="R1694" s="17" t="s">
        <v>202</v>
      </c>
      <c r="S1694" s="17" t="s">
        <v>131</v>
      </c>
      <c r="T1694" s="17" t="s">
        <v>95</v>
      </c>
      <c r="U1694" s="17" t="s">
        <v>205</v>
      </c>
      <c r="V1694" s="17" t="s">
        <v>2980</v>
      </c>
      <c r="W1694" s="17"/>
      <c r="X1694" s="17"/>
      <c r="Y1694" s="17" t="s">
        <v>4246</v>
      </c>
      <c r="Z1694" s="17" t="s">
        <v>96</v>
      </c>
      <c r="AA1694" s="17" t="s">
        <v>76</v>
      </c>
      <c r="AB1694" s="17" t="s">
        <v>55</v>
      </c>
      <c r="AC1694" s="17" t="s">
        <v>56</v>
      </c>
      <c r="AD1694" s="17" t="s">
        <v>56</v>
      </c>
      <c r="AE1694" s="17"/>
      <c r="AF1694" s="17"/>
      <c r="AG1694" s="17" t="s">
        <v>363</v>
      </c>
      <c r="AH1694" s="17" t="s">
        <v>101</v>
      </c>
      <c r="AI1694" s="17" t="s">
        <v>103</v>
      </c>
      <c r="AJ1694" s="17" t="s">
        <v>376</v>
      </c>
      <c r="AK1694" s="17" t="s">
        <v>238</v>
      </c>
      <c r="AL1694" s="17" t="s">
        <v>239</v>
      </c>
      <c r="AM1694" s="17" t="s">
        <v>2979</v>
      </c>
      <c r="AN1694" s="17" t="s">
        <v>94</v>
      </c>
      <c r="AO1694" s="17" t="s">
        <v>161</v>
      </c>
      <c r="AP1694" s="17" t="s">
        <v>209</v>
      </c>
      <c r="AQ1694" s="17"/>
      <c r="AR1694" s="17"/>
      <c r="AS1694" s="17"/>
    </row>
    <row r="1695" spans="1:45" ht="15" customHeight="1" x14ac:dyDescent="0.15">
      <c r="A1695" s="13">
        <v>1694</v>
      </c>
      <c r="B1695" s="69" t="s">
        <v>4616</v>
      </c>
      <c r="C1695" s="67" t="s">
        <v>1277</v>
      </c>
      <c r="D1695" s="67" t="s">
        <v>56</v>
      </c>
      <c r="E1695" s="67" t="s">
        <v>36</v>
      </c>
      <c r="F1695" s="67" t="s">
        <v>56</v>
      </c>
      <c r="G1695" s="67" t="s">
        <v>68</v>
      </c>
      <c r="H1695" s="67" t="s">
        <v>136</v>
      </c>
      <c r="I1695" s="67" t="s">
        <v>42</v>
      </c>
      <c r="J1695" s="67" t="s">
        <v>38</v>
      </c>
      <c r="K1695" s="67" t="s">
        <v>42</v>
      </c>
      <c r="L1695" s="67" t="s">
        <v>200</v>
      </c>
      <c r="M1695" s="67" t="s">
        <v>41</v>
      </c>
      <c r="N1695" s="67" t="s">
        <v>120</v>
      </c>
      <c r="O1695" s="67" t="s">
        <v>45</v>
      </c>
      <c r="P1695" s="17" t="s">
        <v>80</v>
      </c>
      <c r="Q1695" s="17" t="s">
        <v>171</v>
      </c>
      <c r="R1695" s="17" t="s">
        <v>2246</v>
      </c>
      <c r="S1695" s="17" t="s">
        <v>195</v>
      </c>
      <c r="T1695" s="17" t="s">
        <v>338</v>
      </c>
      <c r="U1695" s="17" t="s">
        <v>266</v>
      </c>
      <c r="V1695" s="17" t="s">
        <v>572</v>
      </c>
      <c r="W1695" s="17"/>
      <c r="X1695" s="17"/>
      <c r="Y1695" s="17" t="s">
        <v>4291</v>
      </c>
      <c r="Z1695" s="17" t="s">
        <v>75</v>
      </c>
      <c r="AA1695" s="17" t="s">
        <v>76</v>
      </c>
      <c r="AB1695" s="17" t="s">
        <v>3962</v>
      </c>
      <c r="AC1695" s="17" t="s">
        <v>56</v>
      </c>
      <c r="AD1695" s="17" t="s">
        <v>66</v>
      </c>
      <c r="AE1695" s="17" t="s">
        <v>4545</v>
      </c>
      <c r="AF1695" s="17"/>
      <c r="AG1695" s="17" t="s">
        <v>690</v>
      </c>
      <c r="AH1695" s="17" t="s">
        <v>591</v>
      </c>
      <c r="AI1695" s="17" t="s">
        <v>1053</v>
      </c>
      <c r="AJ1695" s="17" t="s">
        <v>949</v>
      </c>
      <c r="AK1695" s="17" t="s">
        <v>270</v>
      </c>
      <c r="AL1695" s="17" t="s">
        <v>644</v>
      </c>
      <c r="AM1695" s="17" t="s">
        <v>662</v>
      </c>
      <c r="AN1695" s="17" t="s">
        <v>500</v>
      </c>
      <c r="AO1695" s="17" t="s">
        <v>816</v>
      </c>
      <c r="AP1695" s="17" t="s">
        <v>418</v>
      </c>
      <c r="AQ1695" s="17"/>
      <c r="AR1695" s="17"/>
      <c r="AS1695" s="17"/>
    </row>
    <row r="1696" spans="1:45" ht="15" customHeight="1" x14ac:dyDescent="0.15">
      <c r="A1696" s="13">
        <v>1695</v>
      </c>
      <c r="B1696" s="69" t="s">
        <v>5013</v>
      </c>
      <c r="C1696" s="67" t="s">
        <v>1277</v>
      </c>
      <c r="D1696" s="67" t="s">
        <v>36</v>
      </c>
      <c r="E1696" s="67" t="s">
        <v>56</v>
      </c>
      <c r="F1696" s="67" t="s">
        <v>36</v>
      </c>
      <c r="G1696" s="67" t="s">
        <v>41</v>
      </c>
      <c r="H1696" s="67" t="s">
        <v>136</v>
      </c>
      <c r="I1696" s="67" t="s">
        <v>136</v>
      </c>
      <c r="J1696" s="67" t="s">
        <v>43</v>
      </c>
      <c r="K1696" s="67" t="s">
        <v>42</v>
      </c>
      <c r="L1696" s="67" t="s">
        <v>38</v>
      </c>
      <c r="M1696" s="67" t="s">
        <v>200</v>
      </c>
      <c r="N1696" s="67" t="s">
        <v>200</v>
      </c>
      <c r="O1696" s="67">
        <v>0</v>
      </c>
      <c r="P1696" s="17" t="s">
        <v>562</v>
      </c>
      <c r="Q1696" s="17" t="s">
        <v>3346</v>
      </c>
      <c r="R1696" s="17" t="s">
        <v>4750</v>
      </c>
      <c r="S1696" s="17" t="s">
        <v>202</v>
      </c>
      <c r="T1696" s="17" t="s">
        <v>338</v>
      </c>
      <c r="U1696" s="17" t="s">
        <v>330</v>
      </c>
      <c r="V1696" s="17" t="s">
        <v>1237</v>
      </c>
      <c r="W1696" s="17">
        <v>0</v>
      </c>
      <c r="X1696" s="17">
        <v>0</v>
      </c>
      <c r="Y1696" s="17" t="s">
        <v>4263</v>
      </c>
      <c r="Z1696" s="17" t="s">
        <v>96</v>
      </c>
      <c r="AA1696" s="17" t="s">
        <v>76</v>
      </c>
      <c r="AB1696" s="17" t="s">
        <v>126</v>
      </c>
      <c r="AC1696" s="17" t="s">
        <v>56</v>
      </c>
      <c r="AD1696" s="17" t="s">
        <v>66</v>
      </c>
      <c r="AE1696" s="17"/>
      <c r="AF1696" s="17"/>
      <c r="AG1696" s="17" t="s">
        <v>205</v>
      </c>
      <c r="AH1696" s="17" t="s">
        <v>236</v>
      </c>
      <c r="AI1696" s="17" t="s">
        <v>1053</v>
      </c>
      <c r="AJ1696" s="17" t="s">
        <v>260</v>
      </c>
      <c r="AK1696" s="17" t="s">
        <v>332</v>
      </c>
      <c r="AL1696" s="17" t="s">
        <v>333</v>
      </c>
      <c r="AM1696" s="17" t="s">
        <v>5014</v>
      </c>
      <c r="AN1696" s="17" t="s">
        <v>1241</v>
      </c>
      <c r="AO1696" s="17" t="s">
        <v>209</v>
      </c>
      <c r="AP1696" s="17">
        <v>0</v>
      </c>
      <c r="AQ1696" s="17"/>
      <c r="AR1696" s="17"/>
      <c r="AS1696" s="17"/>
    </row>
    <row r="1697" spans="1:45" ht="15" customHeight="1" x14ac:dyDescent="0.15">
      <c r="A1697" s="13">
        <v>1696</v>
      </c>
      <c r="B1697" s="69" t="s">
        <v>1519</v>
      </c>
      <c r="C1697" s="67" t="s">
        <v>1277</v>
      </c>
      <c r="D1697" s="67" t="s">
        <v>66</v>
      </c>
      <c r="E1697" s="67" t="s">
        <v>56</v>
      </c>
      <c r="F1697" s="67" t="s">
        <v>66</v>
      </c>
      <c r="G1697" s="67" t="s">
        <v>40</v>
      </c>
      <c r="H1697" s="67" t="s">
        <v>136</v>
      </c>
      <c r="I1697" s="67" t="s">
        <v>43</v>
      </c>
      <c r="J1697" s="67" t="s">
        <v>44</v>
      </c>
      <c r="K1697" s="67" t="s">
        <v>87</v>
      </c>
      <c r="L1697" s="67" t="s">
        <v>39</v>
      </c>
      <c r="M1697" s="67" t="s">
        <v>41</v>
      </c>
      <c r="N1697" s="67" t="s">
        <v>44</v>
      </c>
      <c r="O1697" s="67" t="s">
        <v>45</v>
      </c>
      <c r="P1697" s="17" t="s">
        <v>1520</v>
      </c>
      <c r="Q1697" s="17" t="s">
        <v>4161</v>
      </c>
      <c r="R1697" s="17" t="s">
        <v>1521</v>
      </c>
      <c r="S1697" s="17" t="s">
        <v>79</v>
      </c>
      <c r="T1697" s="17" t="s">
        <v>663</v>
      </c>
      <c r="U1697" s="17" t="s">
        <v>424</v>
      </c>
      <c r="V1697" s="17" t="s">
        <v>401</v>
      </c>
      <c r="W1697" s="17"/>
      <c r="X1697" s="17"/>
      <c r="Y1697" s="17" t="s">
        <v>4268</v>
      </c>
      <c r="Z1697" s="17" t="s">
        <v>96</v>
      </c>
      <c r="AA1697" s="17" t="s">
        <v>76</v>
      </c>
      <c r="AB1697" s="17" t="s">
        <v>126</v>
      </c>
      <c r="AC1697" s="17" t="s">
        <v>56</v>
      </c>
      <c r="AD1697" s="17" t="s">
        <v>56</v>
      </c>
      <c r="AE1697" s="17"/>
      <c r="AF1697" s="17"/>
      <c r="AG1697" s="17" t="s">
        <v>115</v>
      </c>
      <c r="AH1697" s="17" t="s">
        <v>557</v>
      </c>
      <c r="AI1697" s="17" t="s">
        <v>292</v>
      </c>
      <c r="AJ1697" s="17" t="s">
        <v>130</v>
      </c>
      <c r="AK1697" s="17" t="s">
        <v>693</v>
      </c>
      <c r="AL1697" s="17" t="s">
        <v>694</v>
      </c>
      <c r="AM1697" s="17" t="s">
        <v>402</v>
      </c>
      <c r="AN1697" s="17" t="s">
        <v>992</v>
      </c>
      <c r="AO1697" s="17" t="s">
        <v>161</v>
      </c>
      <c r="AP1697" s="17" t="s">
        <v>698</v>
      </c>
      <c r="AQ1697" s="17"/>
      <c r="AR1697" s="17"/>
      <c r="AS1697" s="17"/>
    </row>
    <row r="1698" spans="1:45" ht="15" customHeight="1" x14ac:dyDescent="0.15">
      <c r="A1698" s="13">
        <v>1697</v>
      </c>
      <c r="B1698" s="69" t="s">
        <v>1522</v>
      </c>
      <c r="C1698" s="67" t="s">
        <v>1277</v>
      </c>
      <c r="D1698" s="67" t="s">
        <v>56</v>
      </c>
      <c r="E1698" s="67" t="s">
        <v>56</v>
      </c>
      <c r="F1698" s="67" t="s">
        <v>66</v>
      </c>
      <c r="G1698" s="67" t="s">
        <v>37</v>
      </c>
      <c r="H1698" s="67" t="s">
        <v>40</v>
      </c>
      <c r="I1698" s="67" t="s">
        <v>43</v>
      </c>
      <c r="J1698" s="67" t="s">
        <v>44</v>
      </c>
      <c r="K1698" s="67" t="s">
        <v>42</v>
      </c>
      <c r="L1698" s="67" t="s">
        <v>41</v>
      </c>
      <c r="M1698" s="67" t="s">
        <v>40</v>
      </c>
      <c r="N1698" s="67" t="s">
        <v>44</v>
      </c>
      <c r="O1698" s="67"/>
      <c r="P1698" s="17" t="s">
        <v>1298</v>
      </c>
      <c r="Q1698" s="17" t="s">
        <v>137</v>
      </c>
      <c r="R1698" s="17" t="s">
        <v>1383</v>
      </c>
      <c r="S1698" s="17" t="s">
        <v>3438</v>
      </c>
      <c r="T1698" s="17" t="s">
        <v>3269</v>
      </c>
      <c r="U1698" s="17" t="s">
        <v>422</v>
      </c>
      <c r="V1698" s="17" t="s">
        <v>1523</v>
      </c>
      <c r="W1698" s="17"/>
      <c r="X1698" s="17"/>
      <c r="Y1698" s="17" t="s">
        <v>4263</v>
      </c>
      <c r="Z1698" s="17" t="s">
        <v>191</v>
      </c>
      <c r="AA1698" s="17" t="s">
        <v>54</v>
      </c>
      <c r="AB1698" s="17" t="s">
        <v>126</v>
      </c>
      <c r="AC1698" s="17" t="s">
        <v>56</v>
      </c>
      <c r="AD1698" s="17" t="s">
        <v>56</v>
      </c>
      <c r="AE1698" s="17"/>
      <c r="AF1698" s="17"/>
      <c r="AG1698" s="17" t="s">
        <v>57</v>
      </c>
      <c r="AH1698" s="17" t="s">
        <v>4520</v>
      </c>
      <c r="AI1698" s="17" t="s">
        <v>79</v>
      </c>
      <c r="AJ1698" s="17" t="s">
        <v>3026</v>
      </c>
      <c r="AK1698" s="17" t="s">
        <v>424</v>
      </c>
      <c r="AL1698" s="17" t="s">
        <v>256</v>
      </c>
      <c r="AM1698" s="17" t="s">
        <v>1524</v>
      </c>
      <c r="AN1698" s="17" t="s">
        <v>992</v>
      </c>
      <c r="AO1698" s="17" t="s">
        <v>64</v>
      </c>
      <c r="AP1698" s="17" t="s">
        <v>698</v>
      </c>
      <c r="AQ1698" s="17"/>
      <c r="AR1698" s="17"/>
      <c r="AS1698" s="17"/>
    </row>
    <row r="1699" spans="1:45" ht="15" customHeight="1" x14ac:dyDescent="0.15">
      <c r="A1699" s="13">
        <v>1698</v>
      </c>
      <c r="B1699" s="69" t="s">
        <v>1525</v>
      </c>
      <c r="C1699" s="67" t="s">
        <v>1277</v>
      </c>
      <c r="D1699" s="67" t="s">
        <v>56</v>
      </c>
      <c r="E1699" s="67" t="s">
        <v>36</v>
      </c>
      <c r="F1699" s="67" t="s">
        <v>56</v>
      </c>
      <c r="G1699" s="67" t="s">
        <v>37</v>
      </c>
      <c r="H1699" s="67" t="s">
        <v>40</v>
      </c>
      <c r="I1699" s="67" t="s">
        <v>44</v>
      </c>
      <c r="J1699" s="67" t="s">
        <v>39</v>
      </c>
      <c r="K1699" s="67" t="s">
        <v>42</v>
      </c>
      <c r="L1699" s="67" t="s">
        <v>39</v>
      </c>
      <c r="M1699" s="67" t="s">
        <v>40</v>
      </c>
      <c r="N1699" s="67" t="s">
        <v>67</v>
      </c>
      <c r="O1699" s="67"/>
      <c r="P1699" s="17" t="s">
        <v>227</v>
      </c>
      <c r="Q1699" s="17" t="s">
        <v>137</v>
      </c>
      <c r="R1699" s="17" t="s">
        <v>1526</v>
      </c>
      <c r="S1699" s="17" t="s">
        <v>3438</v>
      </c>
      <c r="T1699" s="17" t="s">
        <v>4647</v>
      </c>
      <c r="U1699" s="17" t="s">
        <v>4387</v>
      </c>
      <c r="V1699" s="17" t="s">
        <v>1527</v>
      </c>
      <c r="W1699" s="17"/>
      <c r="X1699" s="17"/>
      <c r="Y1699" s="17" t="s">
        <v>4231</v>
      </c>
      <c r="Z1699" s="17" t="s">
        <v>75</v>
      </c>
      <c r="AA1699" s="17" t="s">
        <v>54</v>
      </c>
      <c r="AB1699" s="17" t="s">
        <v>3962</v>
      </c>
      <c r="AC1699" s="17" t="s">
        <v>56</v>
      </c>
      <c r="AD1699" s="17" t="s">
        <v>56</v>
      </c>
      <c r="AE1699" s="17"/>
      <c r="AF1699" s="17"/>
      <c r="AG1699" s="17" t="s">
        <v>57</v>
      </c>
      <c r="AH1699" s="17" t="s">
        <v>4520</v>
      </c>
      <c r="AI1699" s="17" t="s">
        <v>4161</v>
      </c>
      <c r="AJ1699" s="17" t="s">
        <v>3760</v>
      </c>
      <c r="AK1699" s="17" t="s">
        <v>287</v>
      </c>
      <c r="AL1699" s="17" t="s">
        <v>264</v>
      </c>
      <c r="AM1699" s="17" t="s">
        <v>1528</v>
      </c>
      <c r="AN1699" s="17" t="s">
        <v>3151</v>
      </c>
      <c r="AO1699" s="17" t="s">
        <v>64</v>
      </c>
      <c r="AP1699" s="17" t="s">
        <v>295</v>
      </c>
      <c r="AQ1699" s="17"/>
      <c r="AR1699" s="17"/>
      <c r="AS1699" s="17"/>
    </row>
    <row r="1700" spans="1:45" ht="15" customHeight="1" x14ac:dyDescent="0.15">
      <c r="A1700" s="13">
        <v>1699</v>
      </c>
      <c r="B1700" s="69" t="s">
        <v>1529</v>
      </c>
      <c r="C1700" s="67" t="s">
        <v>1277</v>
      </c>
      <c r="D1700" s="67" t="s">
        <v>56</v>
      </c>
      <c r="E1700" s="67" t="s">
        <v>56</v>
      </c>
      <c r="F1700" s="67" t="s">
        <v>36</v>
      </c>
      <c r="G1700" s="67" t="s">
        <v>37</v>
      </c>
      <c r="H1700" s="67" t="s">
        <v>40</v>
      </c>
      <c r="I1700" s="67" t="s">
        <v>37</v>
      </c>
      <c r="J1700" s="67" t="s">
        <v>40</v>
      </c>
      <c r="K1700" s="67" t="s">
        <v>42</v>
      </c>
      <c r="L1700" s="67" t="s">
        <v>39</v>
      </c>
      <c r="M1700" s="67" t="s">
        <v>41</v>
      </c>
      <c r="N1700" s="67" t="s">
        <v>44</v>
      </c>
      <c r="O1700" s="67"/>
      <c r="P1700" s="17" t="s">
        <v>227</v>
      </c>
      <c r="Q1700" s="17" t="s">
        <v>137</v>
      </c>
      <c r="R1700" s="17" t="s">
        <v>47</v>
      </c>
      <c r="S1700" s="17" t="s">
        <v>3438</v>
      </c>
      <c r="T1700" s="17" t="s">
        <v>4647</v>
      </c>
      <c r="U1700" s="17" t="s">
        <v>49</v>
      </c>
      <c r="V1700" s="17" t="s">
        <v>2916</v>
      </c>
      <c r="W1700" s="17"/>
      <c r="X1700" s="17"/>
      <c r="Y1700" s="17" t="s">
        <v>4244</v>
      </c>
      <c r="Z1700" s="17" t="s">
        <v>53</v>
      </c>
      <c r="AA1700" s="17" t="s">
        <v>76</v>
      </c>
      <c r="AB1700" s="17" t="s">
        <v>3962</v>
      </c>
      <c r="AC1700" s="17" t="s">
        <v>56</v>
      </c>
      <c r="AD1700" s="17" t="s">
        <v>66</v>
      </c>
      <c r="AE1700" s="17"/>
      <c r="AF1700" s="17"/>
      <c r="AG1700" s="17" t="s">
        <v>57</v>
      </c>
      <c r="AH1700" s="17" t="s">
        <v>4520</v>
      </c>
      <c r="AI1700" s="17" t="s">
        <v>4161</v>
      </c>
      <c r="AJ1700" s="17" t="s">
        <v>3760</v>
      </c>
      <c r="AK1700" s="17" t="s">
        <v>57</v>
      </c>
      <c r="AL1700" s="17" t="s">
        <v>4639</v>
      </c>
      <c r="AM1700" s="17" t="s">
        <v>79</v>
      </c>
      <c r="AN1700" s="17" t="s">
        <v>1530</v>
      </c>
      <c r="AO1700" s="17" t="s">
        <v>64</v>
      </c>
      <c r="AP1700" s="17" t="s">
        <v>64</v>
      </c>
      <c r="AQ1700" s="17"/>
      <c r="AR1700" s="17"/>
      <c r="AS1700" s="17"/>
    </row>
    <row r="1701" spans="1:45" ht="15" customHeight="1" x14ac:dyDescent="0.15">
      <c r="A1701" s="13">
        <v>1700</v>
      </c>
      <c r="B1701" s="69" t="s">
        <v>1531</v>
      </c>
      <c r="C1701" s="67" t="s">
        <v>1277</v>
      </c>
      <c r="D1701" s="67" t="s">
        <v>56</v>
      </c>
      <c r="E1701" s="67" t="s">
        <v>56</v>
      </c>
      <c r="F1701" s="67" t="s">
        <v>56</v>
      </c>
      <c r="G1701" s="67" t="s">
        <v>44</v>
      </c>
      <c r="H1701" s="67" t="s">
        <v>67</v>
      </c>
      <c r="I1701" s="67" t="s">
        <v>200</v>
      </c>
      <c r="J1701" s="67" t="s">
        <v>40</v>
      </c>
      <c r="K1701" s="67" t="s">
        <v>67</v>
      </c>
      <c r="L1701" s="67" t="s">
        <v>40</v>
      </c>
      <c r="M1701" s="67" t="s">
        <v>43</v>
      </c>
      <c r="N1701" s="67" t="s">
        <v>200</v>
      </c>
      <c r="O1701" s="67"/>
      <c r="P1701" s="17" t="s">
        <v>1532</v>
      </c>
      <c r="Q1701" s="17" t="s">
        <v>229</v>
      </c>
      <c r="R1701" s="17" t="s">
        <v>1533</v>
      </c>
      <c r="S1701" s="17" t="s">
        <v>71</v>
      </c>
      <c r="T1701" s="17" t="s">
        <v>214</v>
      </c>
      <c r="U1701" s="17" t="s">
        <v>1534</v>
      </c>
      <c r="V1701" s="17" t="s">
        <v>1535</v>
      </c>
      <c r="W1701" s="17"/>
      <c r="X1701" s="17"/>
      <c r="Y1701" s="17" t="s">
        <v>4252</v>
      </c>
      <c r="Z1701" s="17" t="s">
        <v>53</v>
      </c>
      <c r="AA1701" s="17" t="s">
        <v>76</v>
      </c>
      <c r="AB1701" s="17" t="s">
        <v>55</v>
      </c>
      <c r="AC1701" s="17" t="s">
        <v>36</v>
      </c>
      <c r="AD1701" s="17" t="s">
        <v>66</v>
      </c>
      <c r="AE1701" s="17"/>
      <c r="AF1701" s="17"/>
      <c r="AG1701" s="17" t="s">
        <v>3345</v>
      </c>
      <c r="AH1701" s="17" t="s">
        <v>3022</v>
      </c>
      <c r="AI1701" s="17" t="s">
        <v>218</v>
      </c>
      <c r="AJ1701" s="17" t="s">
        <v>3269</v>
      </c>
      <c r="AK1701" s="17" t="s">
        <v>4760</v>
      </c>
      <c r="AL1701" s="17" t="s">
        <v>1536</v>
      </c>
      <c r="AM1701" s="17" t="s">
        <v>79</v>
      </c>
      <c r="AN1701" s="17" t="s">
        <v>1356</v>
      </c>
      <c r="AO1701" s="17" t="s">
        <v>349</v>
      </c>
      <c r="AP1701" s="17" t="s">
        <v>1166</v>
      </c>
      <c r="AQ1701" s="17"/>
      <c r="AR1701" s="17"/>
      <c r="AS1701" s="17"/>
    </row>
    <row r="1702" spans="1:45" ht="15" customHeight="1" x14ac:dyDescent="0.15">
      <c r="A1702" s="13">
        <v>1701</v>
      </c>
      <c r="B1702" s="69" t="s">
        <v>1537</v>
      </c>
      <c r="C1702" s="67" t="s">
        <v>1277</v>
      </c>
      <c r="D1702" s="67" t="s">
        <v>56</v>
      </c>
      <c r="E1702" s="67" t="s">
        <v>56</v>
      </c>
      <c r="F1702" s="67" t="s">
        <v>56</v>
      </c>
      <c r="G1702" s="67" t="s">
        <v>37</v>
      </c>
      <c r="H1702" s="67" t="s">
        <v>42</v>
      </c>
      <c r="I1702" s="67" t="s">
        <v>40</v>
      </c>
      <c r="J1702" s="67" t="s">
        <v>43</v>
      </c>
      <c r="K1702" s="67" t="s">
        <v>120</v>
      </c>
      <c r="L1702" s="67" t="s">
        <v>43</v>
      </c>
      <c r="M1702" s="67" t="s">
        <v>42</v>
      </c>
      <c r="N1702" s="67" t="s">
        <v>39</v>
      </c>
      <c r="O1702" s="67"/>
      <c r="P1702" s="17" t="s">
        <v>137</v>
      </c>
      <c r="Q1702" s="17" t="s">
        <v>3438</v>
      </c>
      <c r="R1702" s="17" t="s">
        <v>256</v>
      </c>
      <c r="S1702" s="17" t="s">
        <v>57</v>
      </c>
      <c r="T1702" s="17" t="s">
        <v>4520</v>
      </c>
      <c r="U1702" s="17" t="s">
        <v>79</v>
      </c>
      <c r="V1702" s="17" t="s">
        <v>321</v>
      </c>
      <c r="W1702" s="17"/>
      <c r="X1702" s="17"/>
      <c r="Y1702" s="17" t="s">
        <v>4242</v>
      </c>
      <c r="Z1702" s="17" t="s">
        <v>191</v>
      </c>
      <c r="AA1702" s="17" t="s">
        <v>76</v>
      </c>
      <c r="AB1702" s="17" t="s">
        <v>126</v>
      </c>
      <c r="AC1702" s="17" t="s">
        <v>56</v>
      </c>
      <c r="AD1702" s="17" t="s">
        <v>56</v>
      </c>
      <c r="AE1702" s="17"/>
      <c r="AF1702" s="17"/>
      <c r="AG1702" s="17" t="s">
        <v>144</v>
      </c>
      <c r="AH1702" s="17" t="s">
        <v>145</v>
      </c>
      <c r="AI1702" s="17" t="s">
        <v>146</v>
      </c>
      <c r="AJ1702" s="17" t="s">
        <v>147</v>
      </c>
      <c r="AK1702" s="17" t="s">
        <v>115</v>
      </c>
      <c r="AL1702" s="17" t="s">
        <v>170</v>
      </c>
      <c r="AM1702" s="17" t="s">
        <v>910</v>
      </c>
      <c r="AN1702" s="17" t="s">
        <v>1538</v>
      </c>
      <c r="AO1702" s="17" t="s">
        <v>64</v>
      </c>
      <c r="AP1702" s="17" t="s">
        <v>161</v>
      </c>
      <c r="AQ1702" s="17"/>
      <c r="AR1702" s="17"/>
      <c r="AS1702" s="17"/>
    </row>
    <row r="1703" spans="1:45" ht="15" customHeight="1" x14ac:dyDescent="0.15">
      <c r="A1703" s="13">
        <v>1702</v>
      </c>
      <c r="B1703" s="69" t="s">
        <v>1539</v>
      </c>
      <c r="C1703" s="67" t="s">
        <v>1277</v>
      </c>
      <c r="D1703" s="67" t="s">
        <v>56</v>
      </c>
      <c r="E1703" s="67" t="s">
        <v>56</v>
      </c>
      <c r="F1703" s="67" t="s">
        <v>56</v>
      </c>
      <c r="G1703" s="67" t="s">
        <v>67</v>
      </c>
      <c r="H1703" s="67" t="s">
        <v>40</v>
      </c>
      <c r="I1703" s="67" t="s">
        <v>37</v>
      </c>
      <c r="J1703" s="67" t="s">
        <v>40</v>
      </c>
      <c r="K1703" s="67" t="s">
        <v>40</v>
      </c>
      <c r="L1703" s="67" t="s">
        <v>38</v>
      </c>
      <c r="M1703" s="67" t="s">
        <v>42</v>
      </c>
      <c r="N1703" s="67" t="s">
        <v>67</v>
      </c>
      <c r="O1703" s="67"/>
      <c r="P1703" s="17" t="s">
        <v>951</v>
      </c>
      <c r="Q1703" s="17" t="s">
        <v>379</v>
      </c>
      <c r="R1703" s="17" t="s">
        <v>137</v>
      </c>
      <c r="S1703" s="17" t="s">
        <v>3022</v>
      </c>
      <c r="T1703" s="17" t="s">
        <v>569</v>
      </c>
      <c r="U1703" s="17" t="s">
        <v>3438</v>
      </c>
      <c r="V1703" s="17" t="s">
        <v>264</v>
      </c>
      <c r="W1703" s="17"/>
      <c r="X1703" s="17"/>
      <c r="Y1703" s="17" t="s">
        <v>4258</v>
      </c>
      <c r="Z1703" s="17" t="s">
        <v>75</v>
      </c>
      <c r="AA1703" s="17" t="s">
        <v>54</v>
      </c>
      <c r="AB1703" s="17" t="s">
        <v>126</v>
      </c>
      <c r="AC1703" s="17" t="s">
        <v>66</v>
      </c>
      <c r="AD1703" s="17" t="s">
        <v>56</v>
      </c>
      <c r="AE1703" s="17"/>
      <c r="AF1703" s="17"/>
      <c r="AG1703" s="17" t="s">
        <v>77</v>
      </c>
      <c r="AH1703" s="17" t="s">
        <v>264</v>
      </c>
      <c r="AI1703" s="17" t="s">
        <v>570</v>
      </c>
      <c r="AJ1703" s="17" t="s">
        <v>571</v>
      </c>
      <c r="AK1703" s="17" t="s">
        <v>57</v>
      </c>
      <c r="AL1703" s="17" t="s">
        <v>4520</v>
      </c>
      <c r="AM1703" s="17" t="s">
        <v>79</v>
      </c>
      <c r="AN1703" s="17" t="s">
        <v>3814</v>
      </c>
      <c r="AO1703" s="17" t="s">
        <v>85</v>
      </c>
      <c r="AP1703" s="17" t="s">
        <v>64</v>
      </c>
      <c r="AQ1703" s="17"/>
      <c r="AR1703" s="17"/>
      <c r="AS1703" s="17"/>
    </row>
    <row r="1704" spans="1:45" ht="15" customHeight="1" x14ac:dyDescent="0.15">
      <c r="A1704" s="13">
        <v>1703</v>
      </c>
      <c r="B1704" s="69" t="s">
        <v>1540</v>
      </c>
      <c r="C1704" s="67" t="s">
        <v>1277</v>
      </c>
      <c r="D1704" s="67" t="s">
        <v>56</v>
      </c>
      <c r="E1704" s="67" t="s">
        <v>36</v>
      </c>
      <c r="F1704" s="67" t="s">
        <v>66</v>
      </c>
      <c r="G1704" s="67" t="s">
        <v>67</v>
      </c>
      <c r="H1704" s="67" t="s">
        <v>40</v>
      </c>
      <c r="I1704" s="67" t="s">
        <v>37</v>
      </c>
      <c r="J1704" s="67" t="s">
        <v>40</v>
      </c>
      <c r="K1704" s="67" t="s">
        <v>40</v>
      </c>
      <c r="L1704" s="67" t="s">
        <v>38</v>
      </c>
      <c r="M1704" s="67" t="s">
        <v>42</v>
      </c>
      <c r="N1704" s="67" t="s">
        <v>67</v>
      </c>
      <c r="O1704" s="67"/>
      <c r="P1704" s="17" t="s">
        <v>951</v>
      </c>
      <c r="Q1704" s="17" t="s">
        <v>379</v>
      </c>
      <c r="R1704" s="17" t="s">
        <v>137</v>
      </c>
      <c r="S1704" s="17" t="s">
        <v>3022</v>
      </c>
      <c r="T1704" s="17" t="s">
        <v>569</v>
      </c>
      <c r="U1704" s="17" t="s">
        <v>3438</v>
      </c>
      <c r="V1704" s="17" t="s">
        <v>264</v>
      </c>
      <c r="W1704" s="17"/>
      <c r="X1704" s="17"/>
      <c r="Y1704" s="17" t="s">
        <v>4258</v>
      </c>
      <c r="Z1704" s="17" t="s">
        <v>75</v>
      </c>
      <c r="AA1704" s="17" t="s">
        <v>76</v>
      </c>
      <c r="AB1704" s="17" t="s">
        <v>126</v>
      </c>
      <c r="AC1704" s="17" t="s">
        <v>66</v>
      </c>
      <c r="AD1704" s="17" t="s">
        <v>56</v>
      </c>
      <c r="AE1704" s="17"/>
      <c r="AF1704" s="17"/>
      <c r="AG1704" s="17" t="s">
        <v>77</v>
      </c>
      <c r="AH1704" s="17" t="s">
        <v>264</v>
      </c>
      <c r="AI1704" s="17" t="s">
        <v>570</v>
      </c>
      <c r="AJ1704" s="17" t="s">
        <v>571</v>
      </c>
      <c r="AK1704" s="17" t="s">
        <v>57</v>
      </c>
      <c r="AL1704" s="17" t="s">
        <v>4520</v>
      </c>
      <c r="AM1704" s="17" t="s">
        <v>79</v>
      </c>
      <c r="AN1704" s="17" t="s">
        <v>3814</v>
      </c>
      <c r="AO1704" s="17" t="s">
        <v>85</v>
      </c>
      <c r="AP1704" s="17" t="s">
        <v>64</v>
      </c>
      <c r="AQ1704" s="17"/>
      <c r="AR1704" s="17"/>
      <c r="AS1704" s="17"/>
    </row>
    <row r="1705" spans="1:45" ht="15" customHeight="1" x14ac:dyDescent="0.15">
      <c r="A1705" s="13">
        <v>1704</v>
      </c>
      <c r="B1705" s="69" t="s">
        <v>3182</v>
      </c>
      <c r="C1705" s="67" t="s">
        <v>1277</v>
      </c>
      <c r="D1705" s="67" t="s">
        <v>56</v>
      </c>
      <c r="E1705" s="67" t="s">
        <v>56</v>
      </c>
      <c r="F1705" s="67" t="s">
        <v>66</v>
      </c>
      <c r="G1705" s="67" t="s">
        <v>43</v>
      </c>
      <c r="H1705" s="67" t="s">
        <v>120</v>
      </c>
      <c r="I1705" s="67" t="s">
        <v>120</v>
      </c>
      <c r="J1705" s="67" t="s">
        <v>43</v>
      </c>
      <c r="K1705" s="67" t="s">
        <v>39</v>
      </c>
      <c r="L1705" s="67" t="s">
        <v>43</v>
      </c>
      <c r="M1705" s="67" t="s">
        <v>42</v>
      </c>
      <c r="N1705" s="67" t="s">
        <v>43</v>
      </c>
      <c r="O1705" s="67"/>
      <c r="P1705" s="17" t="s">
        <v>1543</v>
      </c>
      <c r="Q1705" s="17" t="s">
        <v>578</v>
      </c>
      <c r="R1705" s="17" t="s">
        <v>2339</v>
      </c>
      <c r="S1705" s="17" t="s">
        <v>176</v>
      </c>
      <c r="T1705" s="17" t="s">
        <v>579</v>
      </c>
      <c r="U1705" s="17" t="s">
        <v>4557</v>
      </c>
      <c r="V1705" s="17" t="s">
        <v>403</v>
      </c>
      <c r="W1705" s="17"/>
      <c r="X1705" s="17"/>
      <c r="Y1705" s="17" t="s">
        <v>4364</v>
      </c>
      <c r="Z1705" s="17" t="s">
        <v>96</v>
      </c>
      <c r="AA1705" s="17" t="s">
        <v>54</v>
      </c>
      <c r="AB1705" s="17" t="s">
        <v>3962</v>
      </c>
      <c r="AC1705" s="17" t="s">
        <v>56</v>
      </c>
      <c r="AD1705" s="17" t="s">
        <v>56</v>
      </c>
      <c r="AE1705" s="17"/>
      <c r="AF1705" s="17"/>
      <c r="AG1705" s="17" t="s">
        <v>101</v>
      </c>
      <c r="AH1705" s="17" t="s">
        <v>580</v>
      </c>
      <c r="AI1705" s="17" t="s">
        <v>131</v>
      </c>
      <c r="AJ1705" s="17" t="s">
        <v>581</v>
      </c>
      <c r="AK1705" s="17" t="s">
        <v>1645</v>
      </c>
      <c r="AL1705" s="17" t="s">
        <v>270</v>
      </c>
      <c r="AM1705" s="17" t="s">
        <v>405</v>
      </c>
      <c r="AN1705" s="17" t="s">
        <v>947</v>
      </c>
      <c r="AO1705" s="17" t="s">
        <v>584</v>
      </c>
      <c r="AP1705" s="17" t="s">
        <v>975</v>
      </c>
      <c r="AQ1705" s="17"/>
      <c r="AR1705" s="17"/>
      <c r="AS1705" s="17"/>
    </row>
    <row r="1706" spans="1:45" ht="15" customHeight="1" x14ac:dyDescent="0.15">
      <c r="A1706" s="13">
        <v>1705</v>
      </c>
      <c r="B1706" s="69" t="s">
        <v>4221</v>
      </c>
      <c r="C1706" s="67" t="s">
        <v>1277</v>
      </c>
      <c r="D1706" s="67" t="s">
        <v>56</v>
      </c>
      <c r="E1706" s="67" t="s">
        <v>56</v>
      </c>
      <c r="F1706" s="67" t="s">
        <v>56</v>
      </c>
      <c r="G1706" s="67" t="s">
        <v>40</v>
      </c>
      <c r="H1706" s="67" t="s">
        <v>200</v>
      </c>
      <c r="I1706" s="67" t="s">
        <v>44</v>
      </c>
      <c r="J1706" s="67" t="s">
        <v>44</v>
      </c>
      <c r="K1706" s="67" t="s">
        <v>41</v>
      </c>
      <c r="L1706" s="67" t="s">
        <v>38</v>
      </c>
      <c r="M1706" s="67" t="s">
        <v>42</v>
      </c>
      <c r="N1706" s="67" t="s">
        <v>42</v>
      </c>
      <c r="O1706" s="67"/>
      <c r="P1706" s="17" t="s">
        <v>4222</v>
      </c>
      <c r="Q1706" s="17" t="s">
        <v>715</v>
      </c>
      <c r="R1706" s="17" t="s">
        <v>1352</v>
      </c>
      <c r="S1706" s="17" t="s">
        <v>79</v>
      </c>
      <c r="T1706" s="17" t="s">
        <v>1356</v>
      </c>
      <c r="U1706" s="17" t="s">
        <v>287</v>
      </c>
      <c r="V1706" s="17" t="s">
        <v>446</v>
      </c>
      <c r="W1706" s="17"/>
      <c r="X1706" s="17"/>
      <c r="Y1706" s="17" t="s">
        <v>4263</v>
      </c>
      <c r="Z1706" s="17" t="s">
        <v>75</v>
      </c>
      <c r="AA1706" s="17" t="s">
        <v>76</v>
      </c>
      <c r="AB1706" s="17" t="s">
        <v>55</v>
      </c>
      <c r="AC1706" s="17" t="s">
        <v>66</v>
      </c>
      <c r="AD1706" s="17" t="s">
        <v>36</v>
      </c>
      <c r="AE1706" s="17" t="s">
        <v>4069</v>
      </c>
      <c r="AF1706" s="17"/>
      <c r="AG1706" s="17" t="s">
        <v>115</v>
      </c>
      <c r="AH1706" s="17" t="s">
        <v>309</v>
      </c>
      <c r="AI1706" s="17" t="s">
        <v>333</v>
      </c>
      <c r="AJ1706" s="17" t="s">
        <v>410</v>
      </c>
      <c r="AK1706" s="17" t="s">
        <v>193</v>
      </c>
      <c r="AL1706" s="17" t="s">
        <v>236</v>
      </c>
      <c r="AM1706" s="17" t="s">
        <v>402</v>
      </c>
      <c r="AN1706" s="17" t="s">
        <v>494</v>
      </c>
      <c r="AO1706" s="17" t="s">
        <v>161</v>
      </c>
      <c r="AP1706" s="17" t="s">
        <v>295</v>
      </c>
      <c r="AQ1706" s="17"/>
      <c r="AR1706" s="17"/>
      <c r="AS1706" s="17"/>
    </row>
    <row r="1707" spans="1:45" ht="15" customHeight="1" x14ac:dyDescent="0.15">
      <c r="A1707" s="13">
        <v>1706</v>
      </c>
      <c r="B1707" s="69" t="s">
        <v>1541</v>
      </c>
      <c r="C1707" s="67" t="s">
        <v>1277</v>
      </c>
      <c r="D1707" s="67" t="s">
        <v>56</v>
      </c>
      <c r="E1707" s="67" t="s">
        <v>36</v>
      </c>
      <c r="F1707" s="67" t="s">
        <v>56</v>
      </c>
      <c r="G1707" s="67" t="s">
        <v>37</v>
      </c>
      <c r="H1707" s="67" t="s">
        <v>40</v>
      </c>
      <c r="I1707" s="67" t="s">
        <v>67</v>
      </c>
      <c r="J1707" s="67" t="s">
        <v>40</v>
      </c>
      <c r="K1707" s="67" t="s">
        <v>42</v>
      </c>
      <c r="L1707" s="67" t="s">
        <v>43</v>
      </c>
      <c r="M1707" s="67" t="s">
        <v>44</v>
      </c>
      <c r="N1707" s="67" t="s">
        <v>67</v>
      </c>
      <c r="O1707" s="67"/>
      <c r="P1707" s="17" t="s">
        <v>1310</v>
      </c>
      <c r="Q1707" s="17" t="s">
        <v>137</v>
      </c>
      <c r="R1707" s="17" t="s">
        <v>244</v>
      </c>
      <c r="S1707" s="17" t="s">
        <v>3438</v>
      </c>
      <c r="T1707" s="17" t="s">
        <v>810</v>
      </c>
      <c r="U1707" s="17" t="s">
        <v>214</v>
      </c>
      <c r="V1707" s="17" t="s">
        <v>264</v>
      </c>
      <c r="W1707" s="17"/>
      <c r="X1707" s="17"/>
      <c r="Y1707" s="17" t="s">
        <v>4365</v>
      </c>
      <c r="Z1707" s="17" t="s">
        <v>75</v>
      </c>
      <c r="AA1707" s="17" t="s">
        <v>142</v>
      </c>
      <c r="AB1707" s="17" t="s">
        <v>126</v>
      </c>
      <c r="AC1707" s="17" t="s">
        <v>66</v>
      </c>
      <c r="AD1707" s="17" t="s">
        <v>56</v>
      </c>
      <c r="AE1707" s="17"/>
      <c r="AF1707" s="17"/>
      <c r="AG1707" s="17" t="s">
        <v>57</v>
      </c>
      <c r="AH1707" s="17" t="s">
        <v>4520</v>
      </c>
      <c r="AI1707" s="17" t="s">
        <v>3269</v>
      </c>
      <c r="AJ1707" s="17" t="s">
        <v>357</v>
      </c>
      <c r="AK1707" s="17" t="s">
        <v>218</v>
      </c>
      <c r="AL1707" s="17" t="s">
        <v>4251</v>
      </c>
      <c r="AM1707" s="17" t="s">
        <v>79</v>
      </c>
      <c r="AN1707" s="17" t="s">
        <v>224</v>
      </c>
      <c r="AO1707" s="17" t="s">
        <v>64</v>
      </c>
      <c r="AP1707" s="17" t="s">
        <v>85</v>
      </c>
      <c r="AQ1707" s="17"/>
      <c r="AR1707" s="17"/>
      <c r="AS1707" s="17"/>
    </row>
    <row r="1708" spans="1:45" ht="15" customHeight="1" x14ac:dyDescent="0.15">
      <c r="A1708" s="13">
        <v>1707</v>
      </c>
      <c r="B1708" s="69" t="s">
        <v>1542</v>
      </c>
      <c r="C1708" s="67" t="s">
        <v>1277</v>
      </c>
      <c r="D1708" s="67" t="s">
        <v>56</v>
      </c>
      <c r="E1708" s="67" t="s">
        <v>56</v>
      </c>
      <c r="F1708" s="67" t="s">
        <v>36</v>
      </c>
      <c r="G1708" s="67" t="s">
        <v>43</v>
      </c>
      <c r="H1708" s="67" t="s">
        <v>120</v>
      </c>
      <c r="I1708" s="67" t="s">
        <v>37</v>
      </c>
      <c r="J1708" s="67" t="s">
        <v>44</v>
      </c>
      <c r="K1708" s="67" t="s">
        <v>39</v>
      </c>
      <c r="L1708" s="67" t="s">
        <v>43</v>
      </c>
      <c r="M1708" s="67" t="s">
        <v>39</v>
      </c>
      <c r="N1708" s="67" t="s">
        <v>88</v>
      </c>
      <c r="O1708" s="67"/>
      <c r="P1708" s="17" t="s">
        <v>1543</v>
      </c>
      <c r="Q1708" s="17" t="s">
        <v>578</v>
      </c>
      <c r="R1708" s="17" t="s">
        <v>1544</v>
      </c>
      <c r="S1708" s="17" t="s">
        <v>176</v>
      </c>
      <c r="T1708" s="17" t="s">
        <v>579</v>
      </c>
      <c r="U1708" s="17" t="s">
        <v>307</v>
      </c>
      <c r="V1708" s="17" t="s">
        <v>671</v>
      </c>
      <c r="W1708" s="17"/>
      <c r="X1708" s="17"/>
      <c r="Y1708" s="17" t="s">
        <v>4282</v>
      </c>
      <c r="Z1708" s="17" t="s">
        <v>53</v>
      </c>
      <c r="AA1708" s="17" t="s">
        <v>54</v>
      </c>
      <c r="AB1708" s="17" t="s">
        <v>3962</v>
      </c>
      <c r="AC1708" s="17" t="s">
        <v>56</v>
      </c>
      <c r="AD1708" s="17" t="s">
        <v>56</v>
      </c>
      <c r="AE1708" s="17"/>
      <c r="AF1708" s="17"/>
      <c r="AG1708" s="17" t="s">
        <v>101</v>
      </c>
      <c r="AH1708" s="17" t="s">
        <v>580</v>
      </c>
      <c r="AI1708" s="17" t="s">
        <v>131</v>
      </c>
      <c r="AJ1708" s="17" t="s">
        <v>581</v>
      </c>
      <c r="AK1708" s="17" t="s">
        <v>144</v>
      </c>
      <c r="AL1708" s="17" t="s">
        <v>586</v>
      </c>
      <c r="AM1708" s="17" t="s">
        <v>291</v>
      </c>
      <c r="AN1708" s="17" t="s">
        <v>870</v>
      </c>
      <c r="AO1708" s="17" t="s">
        <v>584</v>
      </c>
      <c r="AP1708" s="17" t="s">
        <v>560</v>
      </c>
      <c r="AQ1708" s="17"/>
      <c r="AR1708" s="17"/>
      <c r="AS1708" s="17"/>
    </row>
    <row r="1709" spans="1:45" ht="15" customHeight="1" x14ac:dyDescent="0.15">
      <c r="A1709" s="13">
        <v>1708</v>
      </c>
      <c r="B1709" s="69" t="s">
        <v>1545</v>
      </c>
      <c r="C1709" s="67" t="s">
        <v>1277</v>
      </c>
      <c r="D1709" s="67" t="s">
        <v>56</v>
      </c>
      <c r="E1709" s="67" t="s">
        <v>56</v>
      </c>
      <c r="F1709" s="67" t="s">
        <v>56</v>
      </c>
      <c r="G1709" s="67" t="s">
        <v>40</v>
      </c>
      <c r="H1709" s="67" t="s">
        <v>41</v>
      </c>
      <c r="I1709" s="67" t="s">
        <v>44</v>
      </c>
      <c r="J1709" s="67" t="s">
        <v>40</v>
      </c>
      <c r="K1709" s="67" t="s">
        <v>43</v>
      </c>
      <c r="L1709" s="67" t="s">
        <v>37</v>
      </c>
      <c r="M1709" s="67" t="s">
        <v>43</v>
      </c>
      <c r="N1709" s="67" t="s">
        <v>120</v>
      </c>
      <c r="O1709" s="67"/>
      <c r="P1709" s="17" t="s">
        <v>1546</v>
      </c>
      <c r="Q1709" s="17" t="s">
        <v>745</v>
      </c>
      <c r="R1709" s="17" t="s">
        <v>174</v>
      </c>
      <c r="S1709" s="17" t="s">
        <v>4758</v>
      </c>
      <c r="T1709" s="17" t="s">
        <v>1547</v>
      </c>
      <c r="U1709" s="17" t="s">
        <v>175</v>
      </c>
      <c r="V1709" s="17" t="s">
        <v>1548</v>
      </c>
      <c r="W1709" s="17"/>
      <c r="X1709" s="17"/>
      <c r="Y1709" s="17" t="s">
        <v>4240</v>
      </c>
      <c r="Z1709" s="17" t="s">
        <v>96</v>
      </c>
      <c r="AA1709" s="17" t="s">
        <v>76</v>
      </c>
      <c r="AB1709" s="17" t="s">
        <v>55</v>
      </c>
      <c r="AC1709" s="17" t="s">
        <v>56</v>
      </c>
      <c r="AD1709" s="17" t="s">
        <v>36</v>
      </c>
      <c r="AE1709" s="17"/>
      <c r="AF1709" s="17"/>
      <c r="AG1709" s="17" t="s">
        <v>115</v>
      </c>
      <c r="AH1709" s="17" t="s">
        <v>339</v>
      </c>
      <c r="AI1709" s="17" t="s">
        <v>3026</v>
      </c>
      <c r="AJ1709" s="17" t="s">
        <v>388</v>
      </c>
      <c r="AK1709" s="17" t="s">
        <v>3119</v>
      </c>
      <c r="AL1709" s="17" t="s">
        <v>176</v>
      </c>
      <c r="AM1709" s="17" t="s">
        <v>1549</v>
      </c>
      <c r="AN1709" s="17" t="s">
        <v>4557</v>
      </c>
      <c r="AO1709" s="17" t="s">
        <v>1274</v>
      </c>
      <c r="AP1709" s="17" t="s">
        <v>959</v>
      </c>
      <c r="AQ1709" s="17"/>
      <c r="AR1709" s="17"/>
      <c r="AS1709" s="17"/>
    </row>
    <row r="1710" spans="1:45" ht="15" customHeight="1" x14ac:dyDescent="0.15">
      <c r="A1710" s="13">
        <v>1709</v>
      </c>
      <c r="B1710" s="69" t="s">
        <v>1550</v>
      </c>
      <c r="C1710" s="67" t="s">
        <v>1277</v>
      </c>
      <c r="D1710" s="67" t="s">
        <v>56</v>
      </c>
      <c r="E1710" s="67" t="s">
        <v>36</v>
      </c>
      <c r="F1710" s="67" t="s">
        <v>56</v>
      </c>
      <c r="G1710" s="67" t="s">
        <v>37</v>
      </c>
      <c r="H1710" s="67" t="s">
        <v>43</v>
      </c>
      <c r="I1710" s="67" t="s">
        <v>38</v>
      </c>
      <c r="J1710" s="67" t="s">
        <v>40</v>
      </c>
      <c r="K1710" s="67" t="s">
        <v>42</v>
      </c>
      <c r="L1710" s="67" t="s">
        <v>40</v>
      </c>
      <c r="M1710" s="67" t="s">
        <v>39</v>
      </c>
      <c r="N1710" s="67" t="s">
        <v>44</v>
      </c>
      <c r="O1710" s="67" t="s">
        <v>45</v>
      </c>
      <c r="P1710" s="17" t="s">
        <v>420</v>
      </c>
      <c r="Q1710" s="17" t="s">
        <v>137</v>
      </c>
      <c r="R1710" s="17" t="s">
        <v>421</v>
      </c>
      <c r="S1710" s="17" t="s">
        <v>3438</v>
      </c>
      <c r="T1710" s="17" t="s">
        <v>422</v>
      </c>
      <c r="U1710" s="17" t="s">
        <v>423</v>
      </c>
      <c r="V1710" s="17" t="s">
        <v>256</v>
      </c>
      <c r="W1710" s="17"/>
      <c r="X1710" s="17"/>
      <c r="Y1710" s="17" t="s">
        <v>4273</v>
      </c>
      <c r="Z1710" s="17" t="s">
        <v>191</v>
      </c>
      <c r="AA1710" s="17" t="s">
        <v>76</v>
      </c>
      <c r="AB1710" s="17" t="s">
        <v>55</v>
      </c>
      <c r="AC1710" s="17" t="s">
        <v>56</v>
      </c>
      <c r="AD1710" s="17" t="s">
        <v>66</v>
      </c>
      <c r="AE1710" s="17" t="s">
        <v>4024</v>
      </c>
      <c r="AF1710" s="17"/>
      <c r="AG1710" s="17" t="s">
        <v>57</v>
      </c>
      <c r="AH1710" s="17" t="s">
        <v>4520</v>
      </c>
      <c r="AI1710" s="17" t="s">
        <v>424</v>
      </c>
      <c r="AJ1710" s="17" t="s">
        <v>256</v>
      </c>
      <c r="AK1710" s="17" t="s">
        <v>425</v>
      </c>
      <c r="AL1710" s="17" t="s">
        <v>141</v>
      </c>
      <c r="AM1710" s="17" t="s">
        <v>79</v>
      </c>
      <c r="AN1710" s="17" t="s">
        <v>426</v>
      </c>
      <c r="AO1710" s="17" t="s">
        <v>64</v>
      </c>
      <c r="AP1710" s="17" t="s">
        <v>621</v>
      </c>
      <c r="AQ1710" s="17"/>
      <c r="AR1710" s="17"/>
      <c r="AS1710" s="17"/>
    </row>
    <row r="1711" spans="1:45" ht="15" customHeight="1" x14ac:dyDescent="0.15">
      <c r="A1711" s="13">
        <v>1710</v>
      </c>
      <c r="B1711" s="69" t="s">
        <v>1551</v>
      </c>
      <c r="C1711" s="67" t="s">
        <v>1277</v>
      </c>
      <c r="D1711" s="67" t="s">
        <v>66</v>
      </c>
      <c r="E1711" s="67" t="s">
        <v>66</v>
      </c>
      <c r="F1711" s="67" t="s">
        <v>56</v>
      </c>
      <c r="G1711" s="67" t="s">
        <v>37</v>
      </c>
      <c r="H1711" s="67" t="s">
        <v>41</v>
      </c>
      <c r="I1711" s="67" t="s">
        <v>44</v>
      </c>
      <c r="J1711" s="67" t="s">
        <v>43</v>
      </c>
      <c r="K1711" s="67" t="s">
        <v>42</v>
      </c>
      <c r="L1711" s="67" t="s">
        <v>136</v>
      </c>
      <c r="M1711" s="67" t="s">
        <v>43</v>
      </c>
      <c r="N1711" s="67" t="s">
        <v>40</v>
      </c>
      <c r="O1711" s="67" t="s">
        <v>45</v>
      </c>
      <c r="P1711" s="17" t="s">
        <v>477</v>
      </c>
      <c r="Q1711" s="17" t="s">
        <v>137</v>
      </c>
      <c r="R1711" s="17" t="s">
        <v>174</v>
      </c>
      <c r="S1711" s="17" t="s">
        <v>3438</v>
      </c>
      <c r="T1711" s="17" t="s">
        <v>250</v>
      </c>
      <c r="U1711" s="17" t="s">
        <v>175</v>
      </c>
      <c r="V1711" s="17" t="s">
        <v>422</v>
      </c>
      <c r="W1711" s="17"/>
      <c r="X1711" s="17"/>
      <c r="Y1711" s="17" t="s">
        <v>4243</v>
      </c>
      <c r="Z1711" s="17" t="s">
        <v>53</v>
      </c>
      <c r="AA1711" s="17" t="s">
        <v>76</v>
      </c>
      <c r="AB1711" s="17" t="s">
        <v>126</v>
      </c>
      <c r="AC1711" s="17" t="s">
        <v>56</v>
      </c>
      <c r="AD1711" s="17" t="s">
        <v>56</v>
      </c>
      <c r="AE1711" s="17"/>
      <c r="AF1711" s="17"/>
      <c r="AG1711" s="17" t="s">
        <v>57</v>
      </c>
      <c r="AH1711" s="17" t="s">
        <v>4520</v>
      </c>
      <c r="AI1711" s="17" t="s">
        <v>478</v>
      </c>
      <c r="AJ1711" s="17" t="s">
        <v>4750</v>
      </c>
      <c r="AK1711" s="17" t="s">
        <v>3119</v>
      </c>
      <c r="AL1711" s="17" t="s">
        <v>176</v>
      </c>
      <c r="AM1711" s="17" t="s">
        <v>424</v>
      </c>
      <c r="AN1711" s="17" t="s">
        <v>256</v>
      </c>
      <c r="AO1711" s="17" t="s">
        <v>64</v>
      </c>
      <c r="AP1711" s="17" t="s">
        <v>959</v>
      </c>
      <c r="AQ1711" s="17"/>
      <c r="AR1711" s="17"/>
      <c r="AS1711" s="17"/>
    </row>
    <row r="1712" spans="1:45" ht="15" customHeight="1" x14ac:dyDescent="0.15">
      <c r="A1712" s="13">
        <v>1711</v>
      </c>
      <c r="B1712" s="69" t="s">
        <v>3413</v>
      </c>
      <c r="C1712" s="67" t="s">
        <v>1277</v>
      </c>
      <c r="D1712" s="67" t="s">
        <v>36</v>
      </c>
      <c r="E1712" s="67" t="s">
        <v>56</v>
      </c>
      <c r="F1712" s="67" t="s">
        <v>66</v>
      </c>
      <c r="G1712" s="67" t="s">
        <v>120</v>
      </c>
      <c r="H1712" s="67" t="s">
        <v>40</v>
      </c>
      <c r="I1712" s="67" t="s">
        <v>44</v>
      </c>
      <c r="J1712" s="67" t="s">
        <v>136</v>
      </c>
      <c r="K1712" s="67" t="s">
        <v>87</v>
      </c>
      <c r="L1712" s="67" t="s">
        <v>41</v>
      </c>
      <c r="M1712" s="67" t="s">
        <v>43</v>
      </c>
      <c r="N1712" s="67" t="s">
        <v>39</v>
      </c>
      <c r="O1712" s="67" t="s">
        <v>45</v>
      </c>
      <c r="P1712" s="17" t="s">
        <v>969</v>
      </c>
      <c r="Q1712" s="17" t="s">
        <v>970</v>
      </c>
      <c r="R1712" s="17" t="s">
        <v>446</v>
      </c>
      <c r="S1712" s="17" t="s">
        <v>916</v>
      </c>
      <c r="T1712" s="17" t="s">
        <v>256</v>
      </c>
      <c r="U1712" s="17" t="s">
        <v>402</v>
      </c>
      <c r="V1712" s="17" t="s">
        <v>971</v>
      </c>
      <c r="W1712" s="17"/>
      <c r="X1712" s="17"/>
      <c r="Y1712" s="17" t="s">
        <v>4242</v>
      </c>
      <c r="Z1712" s="17" t="s">
        <v>53</v>
      </c>
      <c r="AA1712" s="17" t="s">
        <v>54</v>
      </c>
      <c r="AB1712" s="17" t="s">
        <v>55</v>
      </c>
      <c r="AC1712" s="17" t="s">
        <v>56</v>
      </c>
      <c r="AD1712" s="17" t="s">
        <v>36</v>
      </c>
      <c r="AE1712" s="17" t="s">
        <v>4003</v>
      </c>
      <c r="AF1712" s="17"/>
      <c r="AG1712" s="17" t="s">
        <v>972</v>
      </c>
      <c r="AH1712" s="17" t="s">
        <v>496</v>
      </c>
      <c r="AI1712" s="17" t="s">
        <v>79</v>
      </c>
      <c r="AJ1712" s="17" t="s">
        <v>973</v>
      </c>
      <c r="AK1712" s="17" t="s">
        <v>193</v>
      </c>
      <c r="AL1712" s="17" t="s">
        <v>101</v>
      </c>
      <c r="AM1712" s="17" t="s">
        <v>338</v>
      </c>
      <c r="AN1712" s="17" t="s">
        <v>974</v>
      </c>
      <c r="AO1712" s="17" t="s">
        <v>975</v>
      </c>
      <c r="AP1712" s="17" t="s">
        <v>464</v>
      </c>
      <c r="AQ1712" s="17"/>
      <c r="AR1712" s="17"/>
      <c r="AS1712" s="17"/>
    </row>
    <row r="1713" spans="1:45" ht="15" customHeight="1" x14ac:dyDescent="0.15">
      <c r="A1713" s="13">
        <v>1712</v>
      </c>
      <c r="B1713" s="69" t="s">
        <v>1552</v>
      </c>
      <c r="C1713" s="67" t="s">
        <v>1277</v>
      </c>
      <c r="D1713" s="67" t="s">
        <v>56</v>
      </c>
      <c r="E1713" s="67" t="s">
        <v>66</v>
      </c>
      <c r="F1713" s="67" t="s">
        <v>66</v>
      </c>
      <c r="G1713" s="67" t="s">
        <v>40</v>
      </c>
      <c r="H1713" s="67" t="s">
        <v>38</v>
      </c>
      <c r="I1713" s="67" t="s">
        <v>37</v>
      </c>
      <c r="J1713" s="67" t="s">
        <v>41</v>
      </c>
      <c r="K1713" s="67" t="s">
        <v>67</v>
      </c>
      <c r="L1713" s="67" t="s">
        <v>38</v>
      </c>
      <c r="M1713" s="67" t="s">
        <v>1553</v>
      </c>
      <c r="N1713" s="67" t="s">
        <v>88</v>
      </c>
      <c r="O1713" s="67"/>
      <c r="P1713" s="17" t="s">
        <v>614</v>
      </c>
      <c r="Q1713" s="17" t="s">
        <v>79</v>
      </c>
      <c r="R1713" s="17" t="s">
        <v>1554</v>
      </c>
      <c r="S1713" s="17" t="s">
        <v>115</v>
      </c>
      <c r="T1713" s="17" t="s">
        <v>619</v>
      </c>
      <c r="U1713" s="17" t="s">
        <v>4642</v>
      </c>
      <c r="V1713" s="17" t="s">
        <v>1555</v>
      </c>
      <c r="W1713" s="17" t="s">
        <v>4166</v>
      </c>
      <c r="X1713" s="17"/>
      <c r="Y1713" s="17" t="s">
        <v>4256</v>
      </c>
      <c r="Z1713" s="17" t="s">
        <v>53</v>
      </c>
      <c r="AA1713" s="17" t="s">
        <v>76</v>
      </c>
      <c r="AB1713" s="17" t="s">
        <v>3962</v>
      </c>
      <c r="AC1713" s="17" t="s">
        <v>56</v>
      </c>
      <c r="AD1713" s="17" t="s">
        <v>56</v>
      </c>
      <c r="AE1713" s="17"/>
      <c r="AF1713" s="17"/>
      <c r="AG1713" s="17" t="s">
        <v>131</v>
      </c>
      <c r="AH1713" s="17" t="s">
        <v>95</v>
      </c>
      <c r="AI1713" s="17" t="s">
        <v>1556</v>
      </c>
      <c r="AJ1713" s="17" t="s">
        <v>1557</v>
      </c>
      <c r="AK1713" s="17" t="s">
        <v>307</v>
      </c>
      <c r="AL1713" s="17" t="s">
        <v>258</v>
      </c>
      <c r="AM1713" s="17" t="s">
        <v>406</v>
      </c>
      <c r="AN1713" s="17" t="s">
        <v>398</v>
      </c>
      <c r="AO1713" s="17" t="s">
        <v>161</v>
      </c>
      <c r="AP1713" s="17" t="s">
        <v>998</v>
      </c>
      <c r="AQ1713" s="17"/>
      <c r="AR1713" s="17"/>
      <c r="AS1713" s="17"/>
    </row>
    <row r="1714" spans="1:45" ht="15" customHeight="1" x14ac:dyDescent="0.15">
      <c r="A1714" s="13">
        <v>1713</v>
      </c>
      <c r="B1714" s="69" t="s">
        <v>3755</v>
      </c>
      <c r="C1714" s="67" t="s">
        <v>1277</v>
      </c>
      <c r="D1714" s="67" t="s">
        <v>56</v>
      </c>
      <c r="E1714" s="67" t="s">
        <v>56</v>
      </c>
      <c r="F1714" s="67" t="s">
        <v>56</v>
      </c>
      <c r="G1714" s="67" t="s">
        <v>40</v>
      </c>
      <c r="H1714" s="67" t="s">
        <v>38</v>
      </c>
      <c r="I1714" s="67" t="s">
        <v>37</v>
      </c>
      <c r="J1714" s="67" t="s">
        <v>41</v>
      </c>
      <c r="K1714" s="67" t="s">
        <v>67</v>
      </c>
      <c r="L1714" s="67" t="s">
        <v>38</v>
      </c>
      <c r="M1714" s="67" t="s">
        <v>1553</v>
      </c>
      <c r="N1714" s="67" t="s">
        <v>88</v>
      </c>
      <c r="O1714" s="67"/>
      <c r="P1714" s="17" t="s">
        <v>614</v>
      </c>
      <c r="Q1714" s="17" t="s">
        <v>79</v>
      </c>
      <c r="R1714" s="17" t="s">
        <v>1554</v>
      </c>
      <c r="S1714" s="17" t="s">
        <v>115</v>
      </c>
      <c r="T1714" s="17" t="s">
        <v>619</v>
      </c>
      <c r="U1714" s="17" t="s">
        <v>4642</v>
      </c>
      <c r="V1714" s="17" t="s">
        <v>1555</v>
      </c>
      <c r="W1714" s="17"/>
      <c r="X1714" s="17"/>
      <c r="Y1714" s="17" t="s">
        <v>4256</v>
      </c>
      <c r="Z1714" s="17" t="s">
        <v>53</v>
      </c>
      <c r="AA1714" s="17" t="s">
        <v>76</v>
      </c>
      <c r="AB1714" s="17" t="s">
        <v>3962</v>
      </c>
      <c r="AC1714" s="17" t="s">
        <v>66</v>
      </c>
      <c r="AD1714" s="17" t="s">
        <v>36</v>
      </c>
      <c r="AE1714" s="17"/>
      <c r="AF1714" s="17"/>
      <c r="AG1714" s="17" t="s">
        <v>131</v>
      </c>
      <c r="AH1714" s="17" t="s">
        <v>95</v>
      </c>
      <c r="AI1714" s="17" t="s">
        <v>1556</v>
      </c>
      <c r="AJ1714" s="17" t="s">
        <v>1557</v>
      </c>
      <c r="AK1714" s="17" t="s">
        <v>307</v>
      </c>
      <c r="AL1714" s="17" t="s">
        <v>258</v>
      </c>
      <c r="AM1714" s="17" t="s">
        <v>406</v>
      </c>
      <c r="AN1714" s="17" t="s">
        <v>398</v>
      </c>
      <c r="AO1714" s="17" t="s">
        <v>161</v>
      </c>
      <c r="AP1714" s="17" t="s">
        <v>998</v>
      </c>
      <c r="AQ1714" s="17"/>
      <c r="AR1714" s="17"/>
      <c r="AS1714" s="17"/>
    </row>
    <row r="1715" spans="1:45" ht="15" customHeight="1" x14ac:dyDescent="0.15">
      <c r="A1715" s="13">
        <v>1714</v>
      </c>
      <c r="B1715" s="69" t="s">
        <v>1558</v>
      </c>
      <c r="C1715" s="67" t="s">
        <v>1277</v>
      </c>
      <c r="D1715" s="67" t="s">
        <v>36</v>
      </c>
      <c r="E1715" s="67" t="s">
        <v>56</v>
      </c>
      <c r="F1715" s="67" t="s">
        <v>56</v>
      </c>
      <c r="G1715" s="67" t="s">
        <v>40</v>
      </c>
      <c r="H1715" s="67" t="s">
        <v>41</v>
      </c>
      <c r="I1715" s="67" t="s">
        <v>43</v>
      </c>
      <c r="J1715" s="67" t="s">
        <v>43</v>
      </c>
      <c r="K1715" s="67" t="s">
        <v>42</v>
      </c>
      <c r="L1715" s="67" t="s">
        <v>37</v>
      </c>
      <c r="M1715" s="67" t="s">
        <v>42</v>
      </c>
      <c r="N1715" s="67" t="s">
        <v>41</v>
      </c>
      <c r="O1715" s="67"/>
      <c r="P1715" s="17" t="s">
        <v>1559</v>
      </c>
      <c r="Q1715" s="17" t="s">
        <v>299</v>
      </c>
      <c r="R1715" s="17" t="s">
        <v>1560</v>
      </c>
      <c r="S1715" s="17" t="s">
        <v>79</v>
      </c>
      <c r="T1715" s="17" t="s">
        <v>644</v>
      </c>
      <c r="U1715" s="17" t="s">
        <v>369</v>
      </c>
      <c r="V1715" s="17" t="s">
        <v>1561</v>
      </c>
      <c r="W1715" s="17"/>
      <c r="X1715" s="17"/>
      <c r="Y1715" s="17" t="s">
        <v>4246</v>
      </c>
      <c r="Z1715" s="17" t="s">
        <v>75</v>
      </c>
      <c r="AA1715" s="17" t="s">
        <v>76</v>
      </c>
      <c r="AB1715" s="17" t="s">
        <v>126</v>
      </c>
      <c r="AC1715" s="17" t="s">
        <v>56</v>
      </c>
      <c r="AD1715" s="17" t="s">
        <v>66</v>
      </c>
      <c r="AE1715" s="17"/>
      <c r="AF1715" s="17"/>
      <c r="AG1715" s="17" t="s">
        <v>115</v>
      </c>
      <c r="AH1715" s="17" t="s">
        <v>170</v>
      </c>
      <c r="AI1715" s="17" t="s">
        <v>196</v>
      </c>
      <c r="AJ1715" s="17" t="s">
        <v>144</v>
      </c>
      <c r="AK1715" s="17" t="s">
        <v>371</v>
      </c>
      <c r="AL1715" s="17" t="s">
        <v>1175</v>
      </c>
      <c r="AM1715" s="17" t="s">
        <v>563</v>
      </c>
      <c r="AN1715" s="17" t="s">
        <v>1562</v>
      </c>
      <c r="AO1715" s="17" t="s">
        <v>161</v>
      </c>
      <c r="AP1715" s="17" t="s">
        <v>584</v>
      </c>
      <c r="AQ1715" s="17"/>
      <c r="AR1715" s="17"/>
      <c r="AS1715" s="17"/>
    </row>
    <row r="1716" spans="1:45" ht="15" customHeight="1" x14ac:dyDescent="0.15">
      <c r="A1716" s="13">
        <v>1715</v>
      </c>
      <c r="B1716" s="69" t="s">
        <v>1563</v>
      </c>
      <c r="C1716" s="67" t="s">
        <v>1277</v>
      </c>
      <c r="D1716" s="67" t="s">
        <v>56</v>
      </c>
      <c r="E1716" s="67" t="s">
        <v>56</v>
      </c>
      <c r="F1716" s="67" t="s">
        <v>56</v>
      </c>
      <c r="G1716" s="67" t="s">
        <v>43</v>
      </c>
      <c r="H1716" s="67" t="s">
        <v>40</v>
      </c>
      <c r="I1716" s="67" t="s">
        <v>67</v>
      </c>
      <c r="J1716" s="67" t="s">
        <v>44</v>
      </c>
      <c r="K1716" s="67" t="s">
        <v>41</v>
      </c>
      <c r="L1716" s="67" t="s">
        <v>44</v>
      </c>
      <c r="M1716" s="67" t="s">
        <v>42</v>
      </c>
      <c r="N1716" s="67" t="s">
        <v>200</v>
      </c>
      <c r="O1716" s="67" t="s">
        <v>45</v>
      </c>
      <c r="P1716" s="17" t="s">
        <v>1383</v>
      </c>
      <c r="Q1716" s="17" t="s">
        <v>422</v>
      </c>
      <c r="R1716" s="17" t="s">
        <v>786</v>
      </c>
      <c r="S1716" s="17" t="s">
        <v>424</v>
      </c>
      <c r="T1716" s="17" t="s">
        <v>256</v>
      </c>
      <c r="U1716" s="17" t="s">
        <v>224</v>
      </c>
      <c r="V1716" s="17" t="s">
        <v>287</v>
      </c>
      <c r="W1716" s="17"/>
      <c r="X1716" s="17"/>
      <c r="Y1716" s="17" t="s">
        <v>4336</v>
      </c>
      <c r="Z1716" s="17" t="s">
        <v>75</v>
      </c>
      <c r="AA1716" s="17" t="s">
        <v>76</v>
      </c>
      <c r="AB1716" s="17" t="s">
        <v>3962</v>
      </c>
      <c r="AC1716" s="17" t="s">
        <v>36</v>
      </c>
      <c r="AD1716" s="17" t="s">
        <v>56</v>
      </c>
      <c r="AE1716" s="17" t="s">
        <v>4010</v>
      </c>
      <c r="AF1716" s="17"/>
      <c r="AG1716" s="17" t="s">
        <v>693</v>
      </c>
      <c r="AH1716" s="17" t="s">
        <v>694</v>
      </c>
      <c r="AI1716" s="17" t="s">
        <v>79</v>
      </c>
      <c r="AJ1716" s="17" t="s">
        <v>402</v>
      </c>
      <c r="AK1716" s="17" t="s">
        <v>77</v>
      </c>
      <c r="AL1716" s="17" t="s">
        <v>156</v>
      </c>
      <c r="AM1716" s="17" t="s">
        <v>193</v>
      </c>
      <c r="AN1716" s="17" t="s">
        <v>206</v>
      </c>
      <c r="AO1716" s="17" t="s">
        <v>698</v>
      </c>
      <c r="AP1716" s="17" t="s">
        <v>85</v>
      </c>
      <c r="AQ1716" s="17"/>
      <c r="AR1716" s="17"/>
      <c r="AS1716" s="17"/>
    </row>
    <row r="1717" spans="1:45" ht="15" customHeight="1" x14ac:dyDescent="0.15">
      <c r="A1717" s="13">
        <v>1716</v>
      </c>
      <c r="B1717" s="69" t="s">
        <v>1564</v>
      </c>
      <c r="C1717" s="67" t="s">
        <v>1277</v>
      </c>
      <c r="D1717" s="67" t="s">
        <v>56</v>
      </c>
      <c r="E1717" s="67" t="s">
        <v>56</v>
      </c>
      <c r="F1717" s="67" t="s">
        <v>66</v>
      </c>
      <c r="G1717" s="67" t="s">
        <v>67</v>
      </c>
      <c r="H1717" s="67" t="s">
        <v>41</v>
      </c>
      <c r="I1717" s="67" t="s">
        <v>37</v>
      </c>
      <c r="J1717" s="67" t="s">
        <v>40</v>
      </c>
      <c r="K1717" s="67" t="s">
        <v>42</v>
      </c>
      <c r="L1717" s="67" t="s">
        <v>43</v>
      </c>
      <c r="M1717" s="67" t="s">
        <v>42</v>
      </c>
      <c r="N1717" s="67" t="s">
        <v>67</v>
      </c>
      <c r="O1717" s="67"/>
      <c r="P1717" s="17" t="s">
        <v>1565</v>
      </c>
      <c r="Q1717" s="17" t="s">
        <v>977</v>
      </c>
      <c r="R1717" s="17" t="s">
        <v>137</v>
      </c>
      <c r="S1717" s="17" t="s">
        <v>3022</v>
      </c>
      <c r="T1717" s="17" t="s">
        <v>667</v>
      </c>
      <c r="U1717" s="17" t="s">
        <v>3438</v>
      </c>
      <c r="V1717" s="17" t="s">
        <v>264</v>
      </c>
      <c r="W1717" s="17" t="s">
        <v>4158</v>
      </c>
      <c r="X1717" s="17"/>
      <c r="Y1717" s="17" t="s">
        <v>4282</v>
      </c>
      <c r="Z1717" s="17" t="s">
        <v>191</v>
      </c>
      <c r="AA1717" s="17" t="s">
        <v>54</v>
      </c>
      <c r="AB1717" s="17" t="s">
        <v>3962</v>
      </c>
      <c r="AC1717" s="17" t="s">
        <v>56</v>
      </c>
      <c r="AD1717" s="17" t="s">
        <v>56</v>
      </c>
      <c r="AE1717" s="17"/>
      <c r="AF1717" s="17"/>
      <c r="AG1717" s="17" t="s">
        <v>77</v>
      </c>
      <c r="AH1717" s="17" t="s">
        <v>978</v>
      </c>
      <c r="AI1717" s="17" t="s">
        <v>669</v>
      </c>
      <c r="AJ1717" s="17" t="s">
        <v>422</v>
      </c>
      <c r="AK1717" s="17" t="s">
        <v>57</v>
      </c>
      <c r="AL1717" s="17" t="s">
        <v>4520</v>
      </c>
      <c r="AM1717" s="17" t="s">
        <v>79</v>
      </c>
      <c r="AN1717" s="17" t="s">
        <v>3814</v>
      </c>
      <c r="AO1717" s="17" t="s">
        <v>85</v>
      </c>
      <c r="AP1717" s="17" t="s">
        <v>64</v>
      </c>
      <c r="AQ1717" s="17"/>
      <c r="AR1717" s="17"/>
      <c r="AS1717" s="17"/>
    </row>
    <row r="1718" spans="1:45" ht="15" customHeight="1" x14ac:dyDescent="0.15">
      <c r="A1718" s="13">
        <v>1717</v>
      </c>
      <c r="B1718" s="69" t="s">
        <v>1566</v>
      </c>
      <c r="C1718" s="67" t="s">
        <v>1277</v>
      </c>
      <c r="D1718" s="67" t="s">
        <v>56</v>
      </c>
      <c r="E1718" s="67" t="s">
        <v>56</v>
      </c>
      <c r="F1718" s="67" t="s">
        <v>56</v>
      </c>
      <c r="G1718" s="67" t="s">
        <v>40</v>
      </c>
      <c r="H1718" s="67" t="s">
        <v>87</v>
      </c>
      <c r="I1718" s="67" t="s">
        <v>37</v>
      </c>
      <c r="J1718" s="67" t="s">
        <v>40</v>
      </c>
      <c r="K1718" s="67" t="s">
        <v>37</v>
      </c>
      <c r="L1718" s="67" t="s">
        <v>44</v>
      </c>
      <c r="M1718" s="67" t="s">
        <v>44</v>
      </c>
      <c r="N1718" s="67" t="s">
        <v>67</v>
      </c>
      <c r="O1718" s="67"/>
      <c r="P1718" s="17" t="s">
        <v>1459</v>
      </c>
      <c r="Q1718" s="17" t="s">
        <v>182</v>
      </c>
      <c r="R1718" s="17" t="s">
        <v>1567</v>
      </c>
      <c r="S1718" s="17" t="s">
        <v>4161</v>
      </c>
      <c r="T1718" s="17" t="s">
        <v>1345</v>
      </c>
      <c r="U1718" s="17" t="s">
        <v>137</v>
      </c>
      <c r="V1718" s="17" t="s">
        <v>1418</v>
      </c>
      <c r="W1718" s="17"/>
      <c r="X1718" s="17"/>
      <c r="Y1718" s="17" t="s">
        <v>4294</v>
      </c>
      <c r="Z1718" s="17" t="s">
        <v>75</v>
      </c>
      <c r="AA1718" s="17" t="s">
        <v>54</v>
      </c>
      <c r="AB1718" s="17" t="s">
        <v>55</v>
      </c>
      <c r="AC1718" s="17" t="s">
        <v>56</v>
      </c>
      <c r="AD1718" s="17" t="s">
        <v>56</v>
      </c>
      <c r="AE1718" s="17"/>
      <c r="AF1718" s="17"/>
      <c r="AG1718" s="17" t="s">
        <v>79</v>
      </c>
      <c r="AH1718" s="17" t="s">
        <v>388</v>
      </c>
      <c r="AI1718" s="17" t="s">
        <v>1346</v>
      </c>
      <c r="AJ1718" s="17" t="s">
        <v>1454</v>
      </c>
      <c r="AK1718" s="17" t="s">
        <v>3438</v>
      </c>
      <c r="AL1718" s="17" t="s">
        <v>174</v>
      </c>
      <c r="AM1718" s="17" t="s">
        <v>264</v>
      </c>
      <c r="AN1718" s="17" t="s">
        <v>1568</v>
      </c>
      <c r="AO1718" s="17" t="s">
        <v>161</v>
      </c>
      <c r="AP1718" s="17" t="s">
        <v>64</v>
      </c>
      <c r="AQ1718" s="17"/>
      <c r="AR1718" s="17"/>
      <c r="AS1718" s="17"/>
    </row>
    <row r="1719" spans="1:45" ht="15" customHeight="1" x14ac:dyDescent="0.15">
      <c r="A1719" s="13">
        <v>1718</v>
      </c>
      <c r="B1719" s="69" t="s">
        <v>2970</v>
      </c>
      <c r="C1719" s="67" t="s">
        <v>1277</v>
      </c>
      <c r="D1719" s="67" t="s">
        <v>36</v>
      </c>
      <c r="E1719" s="67" t="s">
        <v>56</v>
      </c>
      <c r="F1719" s="67" t="s">
        <v>36</v>
      </c>
      <c r="G1719" s="67" t="s">
        <v>40</v>
      </c>
      <c r="H1719" s="67" t="s">
        <v>37</v>
      </c>
      <c r="I1719" s="67" t="s">
        <v>37</v>
      </c>
      <c r="J1719" s="67" t="s">
        <v>68</v>
      </c>
      <c r="K1719" s="67" t="s">
        <v>67</v>
      </c>
      <c r="L1719" s="67" t="s">
        <v>43</v>
      </c>
      <c r="M1719" s="67" t="s">
        <v>44</v>
      </c>
      <c r="N1719" s="67" t="s">
        <v>200</v>
      </c>
      <c r="O1719" s="67" t="s">
        <v>45</v>
      </c>
      <c r="P1719" s="17" t="s">
        <v>2916</v>
      </c>
      <c r="Q1719" s="17" t="s">
        <v>79</v>
      </c>
      <c r="R1719" s="17" t="s">
        <v>49</v>
      </c>
      <c r="S1719" s="17" t="s">
        <v>115</v>
      </c>
      <c r="T1719" s="17" t="s">
        <v>381</v>
      </c>
      <c r="U1719" s="17" t="s">
        <v>57</v>
      </c>
      <c r="V1719" s="17" t="s">
        <v>80</v>
      </c>
      <c r="W1719" s="17" t="s">
        <v>4172</v>
      </c>
      <c r="X1719" s="17"/>
      <c r="Y1719" s="17" t="s">
        <v>4263</v>
      </c>
      <c r="Z1719" s="17" t="s">
        <v>75</v>
      </c>
      <c r="AA1719" s="17" t="s">
        <v>142</v>
      </c>
      <c r="AB1719" s="17" t="s">
        <v>126</v>
      </c>
      <c r="AC1719" s="17" t="s">
        <v>56</v>
      </c>
      <c r="AD1719" s="17" t="s">
        <v>66</v>
      </c>
      <c r="AE1719" s="17"/>
      <c r="AF1719" s="17"/>
      <c r="AG1719" s="17" t="s">
        <v>131</v>
      </c>
      <c r="AH1719" s="17" t="s">
        <v>95</v>
      </c>
      <c r="AI1719" s="17" t="s">
        <v>57</v>
      </c>
      <c r="AJ1719" s="17" t="s">
        <v>4390</v>
      </c>
      <c r="AK1719" s="17" t="s">
        <v>144</v>
      </c>
      <c r="AL1719" s="17" t="s">
        <v>189</v>
      </c>
      <c r="AM1719" s="17" t="s">
        <v>171</v>
      </c>
      <c r="AN1719" s="17" t="s">
        <v>333</v>
      </c>
      <c r="AO1719" s="17" t="s">
        <v>161</v>
      </c>
      <c r="AP1719" s="17" t="s">
        <v>64</v>
      </c>
      <c r="AQ1719" s="17"/>
      <c r="AR1719" s="17"/>
      <c r="AS1719" s="17"/>
    </row>
    <row r="1720" spans="1:45" ht="15" customHeight="1" x14ac:dyDescent="0.15">
      <c r="A1720" s="13">
        <v>1719</v>
      </c>
      <c r="B1720" s="69" t="s">
        <v>1569</v>
      </c>
      <c r="C1720" s="67" t="s">
        <v>1277</v>
      </c>
      <c r="D1720" s="67" t="s">
        <v>56</v>
      </c>
      <c r="E1720" s="67" t="s">
        <v>66</v>
      </c>
      <c r="F1720" s="67" t="s">
        <v>56</v>
      </c>
      <c r="G1720" s="67" t="s">
        <v>40</v>
      </c>
      <c r="H1720" s="67" t="s">
        <v>41</v>
      </c>
      <c r="I1720" s="67" t="s">
        <v>44</v>
      </c>
      <c r="J1720" s="67" t="s">
        <v>38</v>
      </c>
      <c r="K1720" s="67" t="s">
        <v>68</v>
      </c>
      <c r="L1720" s="67" t="s">
        <v>44</v>
      </c>
      <c r="M1720" s="67" t="s">
        <v>43</v>
      </c>
      <c r="N1720" s="67" t="s">
        <v>43</v>
      </c>
      <c r="O1720" s="67"/>
      <c r="P1720" s="17" t="s">
        <v>1570</v>
      </c>
      <c r="Q1720" s="17" t="s">
        <v>810</v>
      </c>
      <c r="R1720" s="17" t="s">
        <v>446</v>
      </c>
      <c r="S1720" s="17" t="s">
        <v>3269</v>
      </c>
      <c r="T1720" s="17" t="s">
        <v>635</v>
      </c>
      <c r="U1720" s="17" t="s">
        <v>402</v>
      </c>
      <c r="V1720" s="17" t="s">
        <v>613</v>
      </c>
      <c r="W1720" s="17"/>
      <c r="X1720" s="17"/>
      <c r="Y1720" s="17" t="s">
        <v>4243</v>
      </c>
      <c r="Z1720" s="17" t="s">
        <v>96</v>
      </c>
      <c r="AA1720" s="17" t="s">
        <v>76</v>
      </c>
      <c r="AB1720" s="17" t="s">
        <v>126</v>
      </c>
      <c r="AC1720" s="17" t="s">
        <v>56</v>
      </c>
      <c r="AD1720" s="17" t="s">
        <v>56</v>
      </c>
      <c r="AE1720" s="17"/>
      <c r="AF1720" s="17"/>
      <c r="AG1720" s="17" t="s">
        <v>79</v>
      </c>
      <c r="AH1720" s="17" t="s">
        <v>80</v>
      </c>
      <c r="AI1720" s="17" t="s">
        <v>495</v>
      </c>
      <c r="AJ1720" s="17" t="s">
        <v>291</v>
      </c>
      <c r="AK1720" s="17" t="s">
        <v>193</v>
      </c>
      <c r="AL1720" s="17" t="s">
        <v>101</v>
      </c>
      <c r="AM1720" s="17" t="s">
        <v>615</v>
      </c>
      <c r="AN1720" s="17" t="s">
        <v>1571</v>
      </c>
      <c r="AO1720" s="17" t="s">
        <v>161</v>
      </c>
      <c r="AP1720" s="17" t="s">
        <v>464</v>
      </c>
      <c r="AQ1720" s="17"/>
      <c r="AR1720" s="17"/>
      <c r="AS1720" s="17"/>
    </row>
    <row r="1721" spans="1:45" ht="15" customHeight="1" x14ac:dyDescent="0.15">
      <c r="A1721" s="13">
        <v>1720</v>
      </c>
      <c r="B1721" s="69" t="s">
        <v>1572</v>
      </c>
      <c r="C1721" s="67" t="s">
        <v>1277</v>
      </c>
      <c r="D1721" s="67" t="s">
        <v>36</v>
      </c>
      <c r="E1721" s="67" t="s">
        <v>56</v>
      </c>
      <c r="F1721" s="67" t="s">
        <v>56</v>
      </c>
      <c r="G1721" s="67" t="s">
        <v>37</v>
      </c>
      <c r="H1721" s="67" t="s">
        <v>42</v>
      </c>
      <c r="I1721" s="67" t="s">
        <v>67</v>
      </c>
      <c r="J1721" s="67" t="s">
        <v>41</v>
      </c>
      <c r="K1721" s="67" t="s">
        <v>120</v>
      </c>
      <c r="L1721" s="67" t="s">
        <v>43</v>
      </c>
      <c r="M1721" s="67" t="s">
        <v>42</v>
      </c>
      <c r="N1721" s="67" t="s">
        <v>87</v>
      </c>
      <c r="O1721" s="67" t="s">
        <v>45</v>
      </c>
      <c r="P1721" s="17" t="s">
        <v>137</v>
      </c>
      <c r="Q1721" s="17" t="s">
        <v>3438</v>
      </c>
      <c r="R1721" s="17" t="s">
        <v>304</v>
      </c>
      <c r="S1721" s="17" t="s">
        <v>57</v>
      </c>
      <c r="T1721" s="17" t="s">
        <v>4520</v>
      </c>
      <c r="U1721" s="17" t="s">
        <v>3814</v>
      </c>
      <c r="V1721" s="17" t="s">
        <v>327</v>
      </c>
      <c r="W1721" s="17"/>
      <c r="X1721" s="17"/>
      <c r="Y1721" s="17" t="s">
        <v>4249</v>
      </c>
      <c r="Z1721" s="17" t="s">
        <v>53</v>
      </c>
      <c r="AA1721" s="17" t="s">
        <v>76</v>
      </c>
      <c r="AB1721" s="17" t="s">
        <v>55</v>
      </c>
      <c r="AC1721" s="17" t="s">
        <v>56</v>
      </c>
      <c r="AD1721" s="17" t="s">
        <v>66</v>
      </c>
      <c r="AE1721" s="17"/>
      <c r="AF1721" s="17"/>
      <c r="AG1721" s="17" t="s">
        <v>144</v>
      </c>
      <c r="AH1721" s="17" t="s">
        <v>145</v>
      </c>
      <c r="AI1721" s="17" t="s">
        <v>146</v>
      </c>
      <c r="AJ1721" s="17" t="s">
        <v>147</v>
      </c>
      <c r="AK1721" s="17" t="s">
        <v>308</v>
      </c>
      <c r="AL1721" s="17" t="s">
        <v>4640</v>
      </c>
      <c r="AM1721" s="17" t="s">
        <v>493</v>
      </c>
      <c r="AN1721" s="17" t="s">
        <v>798</v>
      </c>
      <c r="AO1721" s="17" t="s">
        <v>64</v>
      </c>
      <c r="AP1721" s="17" t="s">
        <v>1859</v>
      </c>
      <c r="AQ1721" s="17"/>
      <c r="AR1721" s="17"/>
      <c r="AS1721" s="17"/>
    </row>
    <row r="1722" spans="1:45" ht="15" customHeight="1" x14ac:dyDescent="0.15">
      <c r="A1722" s="13">
        <v>1721</v>
      </c>
      <c r="B1722" s="69" t="s">
        <v>1573</v>
      </c>
      <c r="C1722" s="67" t="s">
        <v>1277</v>
      </c>
      <c r="D1722" s="67" t="s">
        <v>56</v>
      </c>
      <c r="E1722" s="67" t="s">
        <v>36</v>
      </c>
      <c r="F1722" s="67" t="s">
        <v>36</v>
      </c>
      <c r="G1722" s="67" t="s">
        <v>39</v>
      </c>
      <c r="H1722" s="67" t="s">
        <v>43</v>
      </c>
      <c r="I1722" s="67" t="s">
        <v>40</v>
      </c>
      <c r="J1722" s="67" t="s">
        <v>40</v>
      </c>
      <c r="K1722" s="67" t="s">
        <v>38</v>
      </c>
      <c r="L1722" s="67" t="s">
        <v>43</v>
      </c>
      <c r="M1722" s="67" t="s">
        <v>43</v>
      </c>
      <c r="N1722" s="67" t="s">
        <v>44</v>
      </c>
      <c r="O1722" s="67"/>
      <c r="P1722" s="17" t="s">
        <v>3344</v>
      </c>
      <c r="Q1722" s="17" t="s">
        <v>51</v>
      </c>
      <c r="R1722" s="17" t="s">
        <v>1574</v>
      </c>
      <c r="S1722" s="17" t="s">
        <v>61</v>
      </c>
      <c r="T1722" s="17" t="s">
        <v>62</v>
      </c>
      <c r="U1722" s="17" t="s">
        <v>1575</v>
      </c>
      <c r="V1722" s="17" t="s">
        <v>847</v>
      </c>
      <c r="W1722" s="17"/>
      <c r="X1722" s="17"/>
      <c r="Y1722" s="17" t="s">
        <v>4258</v>
      </c>
      <c r="Z1722" s="17" t="s">
        <v>53</v>
      </c>
      <c r="AA1722" s="17" t="s">
        <v>76</v>
      </c>
      <c r="AB1722" s="17" t="s">
        <v>3962</v>
      </c>
      <c r="AC1722" s="17" t="s">
        <v>56</v>
      </c>
      <c r="AD1722" s="17" t="s">
        <v>56</v>
      </c>
      <c r="AE1722" s="17" t="s">
        <v>4010</v>
      </c>
      <c r="AF1722" s="17"/>
      <c r="AG1722" s="17" t="s">
        <v>761</v>
      </c>
      <c r="AH1722" s="17" t="s">
        <v>762</v>
      </c>
      <c r="AI1722" s="17" t="s">
        <v>121</v>
      </c>
      <c r="AJ1722" s="17" t="s">
        <v>763</v>
      </c>
      <c r="AK1722" s="17" t="s">
        <v>3269</v>
      </c>
      <c r="AL1722" s="17" t="s">
        <v>121</v>
      </c>
      <c r="AM1722" s="17" t="s">
        <v>79</v>
      </c>
      <c r="AN1722" s="17" t="s">
        <v>1304</v>
      </c>
      <c r="AO1722" s="17" t="s">
        <v>766</v>
      </c>
      <c r="AP1722" s="17" t="s">
        <v>161</v>
      </c>
      <c r="AQ1722" s="17"/>
      <c r="AR1722" s="17"/>
      <c r="AS1722" s="17"/>
    </row>
    <row r="1723" spans="1:45" ht="15" customHeight="1" x14ac:dyDescent="0.15">
      <c r="A1723" s="13">
        <v>1722</v>
      </c>
      <c r="B1723" s="69" t="s">
        <v>1576</v>
      </c>
      <c r="C1723" s="67" t="s">
        <v>1277</v>
      </c>
      <c r="D1723" s="67" t="s">
        <v>56</v>
      </c>
      <c r="E1723" s="67" t="s">
        <v>36</v>
      </c>
      <c r="F1723" s="67" t="s">
        <v>66</v>
      </c>
      <c r="G1723" s="67" t="s">
        <v>40</v>
      </c>
      <c r="H1723" s="67" t="s">
        <v>42</v>
      </c>
      <c r="I1723" s="67" t="s">
        <v>67</v>
      </c>
      <c r="J1723" s="67" t="s">
        <v>37</v>
      </c>
      <c r="K1723" s="67" t="s">
        <v>67</v>
      </c>
      <c r="L1723" s="67" t="s">
        <v>87</v>
      </c>
      <c r="M1723" s="67" t="s">
        <v>41</v>
      </c>
      <c r="N1723" s="67" t="s">
        <v>38</v>
      </c>
      <c r="O1723" s="67" t="s">
        <v>45</v>
      </c>
      <c r="P1723" s="17" t="s">
        <v>72</v>
      </c>
      <c r="Q1723" s="17" t="s">
        <v>79</v>
      </c>
      <c r="R1723" s="17" t="s">
        <v>1577</v>
      </c>
      <c r="S1723" s="17" t="s">
        <v>115</v>
      </c>
      <c r="T1723" s="17" t="s">
        <v>154</v>
      </c>
      <c r="U1723" s="17" t="s">
        <v>3343</v>
      </c>
      <c r="V1723" s="17" t="s">
        <v>49</v>
      </c>
      <c r="W1723" s="17"/>
      <c r="X1723" s="17"/>
      <c r="Y1723" s="17" t="s">
        <v>4234</v>
      </c>
      <c r="Z1723" s="17" t="s">
        <v>96</v>
      </c>
      <c r="AA1723" s="17" t="s">
        <v>76</v>
      </c>
      <c r="AB1723" s="17" t="s">
        <v>55</v>
      </c>
      <c r="AC1723" s="17" t="s">
        <v>56</v>
      </c>
      <c r="AD1723" s="17" t="s">
        <v>56</v>
      </c>
      <c r="AE1723" s="17"/>
      <c r="AF1723" s="17"/>
      <c r="AG1723" s="17" t="s">
        <v>131</v>
      </c>
      <c r="AH1723" s="17" t="s">
        <v>95</v>
      </c>
      <c r="AI1723" s="17" t="s">
        <v>156</v>
      </c>
      <c r="AJ1723" s="17" t="s">
        <v>157</v>
      </c>
      <c r="AK1723" s="17" t="s">
        <v>77</v>
      </c>
      <c r="AL1723" s="17" t="s">
        <v>1578</v>
      </c>
      <c r="AM1723" s="17" t="s">
        <v>57</v>
      </c>
      <c r="AN1723" s="17" t="s">
        <v>410</v>
      </c>
      <c r="AO1723" s="17" t="s">
        <v>161</v>
      </c>
      <c r="AP1723" s="17" t="s">
        <v>85</v>
      </c>
      <c r="AQ1723" s="17"/>
      <c r="AR1723" s="17"/>
      <c r="AS1723" s="17"/>
    </row>
    <row r="1724" spans="1:45" ht="15" customHeight="1" x14ac:dyDescent="0.15">
      <c r="A1724" s="13">
        <v>1723</v>
      </c>
      <c r="B1724" s="69" t="s">
        <v>1579</v>
      </c>
      <c r="C1724" s="67" t="s">
        <v>1277</v>
      </c>
      <c r="D1724" s="67" t="s">
        <v>36</v>
      </c>
      <c r="E1724" s="67" t="s">
        <v>56</v>
      </c>
      <c r="F1724" s="67" t="s">
        <v>56</v>
      </c>
      <c r="G1724" s="67" t="s">
        <v>44</v>
      </c>
      <c r="H1724" s="67" t="s">
        <v>44</v>
      </c>
      <c r="I1724" s="67" t="s">
        <v>67</v>
      </c>
      <c r="J1724" s="67" t="s">
        <v>44</v>
      </c>
      <c r="K1724" s="67" t="s">
        <v>41</v>
      </c>
      <c r="L1724" s="67" t="s">
        <v>68</v>
      </c>
      <c r="M1724" s="67" t="s">
        <v>200</v>
      </c>
      <c r="N1724" s="67" t="s">
        <v>40</v>
      </c>
      <c r="O1724" s="67"/>
      <c r="P1724" s="17" t="s">
        <v>71</v>
      </c>
      <c r="Q1724" s="17" t="s">
        <v>3345</v>
      </c>
      <c r="R1724" s="17" t="s">
        <v>535</v>
      </c>
      <c r="S1724" s="17" t="s">
        <v>81</v>
      </c>
      <c r="T1724" s="17" t="s">
        <v>82</v>
      </c>
      <c r="U1724" s="17" t="s">
        <v>218</v>
      </c>
      <c r="V1724" s="17" t="s">
        <v>74</v>
      </c>
      <c r="W1724" s="17"/>
      <c r="X1724" s="17"/>
      <c r="Y1724" s="17" t="s">
        <v>4242</v>
      </c>
      <c r="Z1724" s="17" t="s">
        <v>96</v>
      </c>
      <c r="AA1724" s="17" t="s">
        <v>76</v>
      </c>
      <c r="AB1724" s="17" t="s">
        <v>55</v>
      </c>
      <c r="AC1724" s="17" t="s">
        <v>56</v>
      </c>
      <c r="AD1724" s="17" t="s">
        <v>56</v>
      </c>
      <c r="AE1724" s="17"/>
      <c r="AF1724" s="17"/>
      <c r="AG1724" s="17" t="s">
        <v>158</v>
      </c>
      <c r="AH1724" s="17" t="s">
        <v>159</v>
      </c>
      <c r="AI1724" s="17" t="s">
        <v>148</v>
      </c>
      <c r="AJ1724" s="17" t="s">
        <v>80</v>
      </c>
      <c r="AK1724" s="17" t="s">
        <v>3022</v>
      </c>
      <c r="AL1724" s="17" t="s">
        <v>1356</v>
      </c>
      <c r="AM1724" s="17" t="s">
        <v>83</v>
      </c>
      <c r="AN1724" s="17" t="s">
        <v>79</v>
      </c>
      <c r="AO1724" s="17" t="s">
        <v>349</v>
      </c>
      <c r="AP1724" s="17" t="s">
        <v>85</v>
      </c>
      <c r="AQ1724" s="17"/>
      <c r="AR1724" s="17"/>
      <c r="AS1724" s="17"/>
    </row>
    <row r="1725" spans="1:45" ht="15" customHeight="1" x14ac:dyDescent="0.15">
      <c r="A1725" s="13">
        <v>1724</v>
      </c>
      <c r="B1725" s="69" t="s">
        <v>1580</v>
      </c>
      <c r="C1725" s="67" t="s">
        <v>1277</v>
      </c>
      <c r="D1725" s="67" t="s">
        <v>56</v>
      </c>
      <c r="E1725" s="67" t="s">
        <v>36</v>
      </c>
      <c r="F1725" s="67" t="s">
        <v>56</v>
      </c>
      <c r="G1725" s="67" t="s">
        <v>40</v>
      </c>
      <c r="H1725" s="67" t="s">
        <v>40</v>
      </c>
      <c r="I1725" s="67" t="s">
        <v>67</v>
      </c>
      <c r="J1725" s="67" t="s">
        <v>40</v>
      </c>
      <c r="K1725" s="67" t="s">
        <v>41</v>
      </c>
      <c r="L1725" s="67" t="s">
        <v>43</v>
      </c>
      <c r="M1725" s="67" t="s">
        <v>40</v>
      </c>
      <c r="N1725" s="67" t="s">
        <v>43</v>
      </c>
      <c r="O1725" s="67"/>
      <c r="P1725" s="17" t="s">
        <v>1581</v>
      </c>
      <c r="Q1725" s="17" t="s">
        <v>351</v>
      </c>
      <c r="R1725" s="17" t="s">
        <v>1582</v>
      </c>
      <c r="S1725" s="17" t="s">
        <v>72</v>
      </c>
      <c r="T1725" s="17" t="s">
        <v>1583</v>
      </c>
      <c r="U1725" s="17" t="s">
        <v>1584</v>
      </c>
      <c r="V1725" s="17" t="s">
        <v>962</v>
      </c>
      <c r="W1725" s="17"/>
      <c r="X1725" s="17"/>
      <c r="Y1725" s="17" t="s">
        <v>4246</v>
      </c>
      <c r="Z1725" s="17" t="s">
        <v>53</v>
      </c>
      <c r="AA1725" s="17" t="s">
        <v>76</v>
      </c>
      <c r="AB1725" s="17" t="s">
        <v>126</v>
      </c>
      <c r="AC1725" s="17" t="s">
        <v>36</v>
      </c>
      <c r="AD1725" s="17" t="s">
        <v>36</v>
      </c>
      <c r="AE1725" s="17"/>
      <c r="AF1725" s="17"/>
      <c r="AG1725" s="17" t="s">
        <v>79</v>
      </c>
      <c r="AH1725" s="17" t="s">
        <v>3200</v>
      </c>
      <c r="AI1725" s="17" t="s">
        <v>1575</v>
      </c>
      <c r="AJ1725" s="17" t="s">
        <v>185</v>
      </c>
      <c r="AK1725" s="17" t="s">
        <v>688</v>
      </c>
      <c r="AL1725" s="17" t="s">
        <v>4161</v>
      </c>
      <c r="AM1725" s="17" t="s">
        <v>79</v>
      </c>
      <c r="AN1725" s="17" t="s">
        <v>1585</v>
      </c>
      <c r="AO1725" s="17" t="s">
        <v>161</v>
      </c>
      <c r="AP1725" s="17" t="s">
        <v>399</v>
      </c>
      <c r="AQ1725" s="17"/>
      <c r="AR1725" s="17"/>
      <c r="AS1725" s="17"/>
    </row>
    <row r="1726" spans="1:45" ht="15" customHeight="1" x14ac:dyDescent="0.15">
      <c r="A1726" s="13">
        <v>1725</v>
      </c>
      <c r="B1726" s="69" t="s">
        <v>1586</v>
      </c>
      <c r="C1726" s="67" t="s">
        <v>1277</v>
      </c>
      <c r="D1726" s="67" t="s">
        <v>56</v>
      </c>
      <c r="E1726" s="67" t="s">
        <v>56</v>
      </c>
      <c r="F1726" s="67" t="s">
        <v>66</v>
      </c>
      <c r="G1726" s="67" t="s">
        <v>44</v>
      </c>
      <c r="H1726" s="67" t="s">
        <v>39</v>
      </c>
      <c r="I1726" s="67" t="s">
        <v>40</v>
      </c>
      <c r="J1726" s="67" t="s">
        <v>67</v>
      </c>
      <c r="K1726" s="67" t="s">
        <v>41</v>
      </c>
      <c r="L1726" s="67" t="s">
        <v>87</v>
      </c>
      <c r="M1726" s="67" t="s">
        <v>43</v>
      </c>
      <c r="N1726" s="67" t="s">
        <v>37</v>
      </c>
      <c r="O1726" s="67" t="s">
        <v>45</v>
      </c>
      <c r="P1726" s="17" t="s">
        <v>1587</v>
      </c>
      <c r="Q1726" s="17" t="s">
        <v>3172</v>
      </c>
      <c r="R1726" s="17" t="s">
        <v>264</v>
      </c>
      <c r="S1726" s="17" t="s">
        <v>183</v>
      </c>
      <c r="T1726" s="17" t="s">
        <v>326</v>
      </c>
      <c r="U1726" s="17" t="s">
        <v>79</v>
      </c>
      <c r="V1726" s="17" t="s">
        <v>3022</v>
      </c>
      <c r="W1726" s="17"/>
      <c r="X1726" s="17"/>
      <c r="Y1726" s="17" t="s">
        <v>4234</v>
      </c>
      <c r="Z1726" s="17" t="s">
        <v>53</v>
      </c>
      <c r="AA1726" s="17" t="s">
        <v>76</v>
      </c>
      <c r="AB1726" s="17" t="s">
        <v>3962</v>
      </c>
      <c r="AC1726" s="17" t="s">
        <v>36</v>
      </c>
      <c r="AD1726" s="17" t="s">
        <v>56</v>
      </c>
      <c r="AE1726" s="17" t="s">
        <v>4024</v>
      </c>
      <c r="AF1726" s="17"/>
      <c r="AG1726" s="17" t="s">
        <v>193</v>
      </c>
      <c r="AH1726" s="17" t="s">
        <v>478</v>
      </c>
      <c r="AI1726" s="17" t="s">
        <v>3760</v>
      </c>
      <c r="AJ1726" s="17" t="s">
        <v>912</v>
      </c>
      <c r="AK1726" s="17" t="s">
        <v>115</v>
      </c>
      <c r="AL1726" s="17" t="s">
        <v>4390</v>
      </c>
      <c r="AM1726" s="17" t="s">
        <v>77</v>
      </c>
      <c r="AN1726" s="17" t="s">
        <v>3438</v>
      </c>
      <c r="AO1726" s="17" t="s">
        <v>187</v>
      </c>
      <c r="AP1726" s="17" t="s">
        <v>161</v>
      </c>
      <c r="AQ1726" s="17"/>
      <c r="AR1726" s="17"/>
      <c r="AS1726" s="17"/>
    </row>
    <row r="1727" spans="1:45" ht="15" customHeight="1" x14ac:dyDescent="0.15">
      <c r="A1727" s="13">
        <v>1726</v>
      </c>
      <c r="B1727" s="69" t="s">
        <v>4719</v>
      </c>
      <c r="C1727" s="67" t="s">
        <v>1277</v>
      </c>
      <c r="D1727" s="67" t="s">
        <v>36</v>
      </c>
      <c r="E1727" s="67" t="s">
        <v>56</v>
      </c>
      <c r="F1727" s="67" t="s">
        <v>36</v>
      </c>
      <c r="G1727" s="67" t="s">
        <v>37</v>
      </c>
      <c r="H1727" s="67" t="s">
        <v>41</v>
      </c>
      <c r="I1727" s="67" t="s">
        <v>42</v>
      </c>
      <c r="J1727" s="67" t="s">
        <v>39</v>
      </c>
      <c r="K1727" s="67" t="s">
        <v>88</v>
      </c>
      <c r="L1727" s="67" t="s">
        <v>88</v>
      </c>
      <c r="M1727" s="67" t="s">
        <v>200</v>
      </c>
      <c r="N1727" s="67" t="s">
        <v>136</v>
      </c>
      <c r="O1727" s="67" t="s">
        <v>45</v>
      </c>
      <c r="P1727" s="17" t="s">
        <v>307</v>
      </c>
      <c r="Q1727" s="17" t="s">
        <v>144</v>
      </c>
      <c r="R1727" s="17" t="s">
        <v>996</v>
      </c>
      <c r="S1727" s="17" t="s">
        <v>411</v>
      </c>
      <c r="T1727" s="17" t="s">
        <v>196</v>
      </c>
      <c r="U1727" s="17" t="s">
        <v>591</v>
      </c>
      <c r="V1727" s="17" t="s">
        <v>1688</v>
      </c>
      <c r="W1727" s="17"/>
      <c r="X1727" s="17"/>
      <c r="Y1727" s="17" t="s">
        <v>4230</v>
      </c>
      <c r="Z1727" s="17" t="s">
        <v>75</v>
      </c>
      <c r="AA1727" s="17" t="s">
        <v>76</v>
      </c>
      <c r="AB1727" s="17" t="s">
        <v>126</v>
      </c>
      <c r="AC1727" s="17" t="s">
        <v>56</v>
      </c>
      <c r="AD1727" s="17" t="s">
        <v>66</v>
      </c>
      <c r="AE1727" s="17" t="s">
        <v>4023</v>
      </c>
      <c r="AF1727" s="17"/>
      <c r="AG1727" s="17" t="s">
        <v>131</v>
      </c>
      <c r="AH1727" s="17" t="s">
        <v>1266</v>
      </c>
      <c r="AI1727" s="17" t="s">
        <v>429</v>
      </c>
      <c r="AJ1727" s="17" t="s">
        <v>831</v>
      </c>
      <c r="AK1727" s="17" t="s">
        <v>880</v>
      </c>
      <c r="AL1727" s="17" t="s">
        <v>4720</v>
      </c>
      <c r="AM1727" s="17" t="s">
        <v>3169</v>
      </c>
      <c r="AN1727" s="17" t="s">
        <v>4721</v>
      </c>
      <c r="AO1727" s="17" t="s">
        <v>560</v>
      </c>
      <c r="AP1727" s="17" t="s">
        <v>418</v>
      </c>
      <c r="AQ1727" s="17"/>
      <c r="AR1727" s="17"/>
      <c r="AS1727" s="17"/>
    </row>
    <row r="1728" spans="1:45" ht="15" customHeight="1" x14ac:dyDescent="0.15">
      <c r="A1728" s="13">
        <v>1727</v>
      </c>
      <c r="B1728" s="69" t="s">
        <v>1588</v>
      </c>
      <c r="C1728" s="67" t="s">
        <v>1277</v>
      </c>
      <c r="D1728" s="67" t="s">
        <v>56</v>
      </c>
      <c r="E1728" s="67" t="s">
        <v>66</v>
      </c>
      <c r="F1728" s="67" t="s">
        <v>36</v>
      </c>
      <c r="G1728" s="67" t="s">
        <v>37</v>
      </c>
      <c r="H1728" s="67" t="s">
        <v>42</v>
      </c>
      <c r="I1728" s="67" t="s">
        <v>40</v>
      </c>
      <c r="J1728" s="67" t="s">
        <v>43</v>
      </c>
      <c r="K1728" s="67" t="s">
        <v>120</v>
      </c>
      <c r="L1728" s="67" t="s">
        <v>43</v>
      </c>
      <c r="M1728" s="67" t="s">
        <v>87</v>
      </c>
      <c r="N1728" s="67" t="s">
        <v>41</v>
      </c>
      <c r="O1728" s="67" t="s">
        <v>45</v>
      </c>
      <c r="P1728" s="17" t="s">
        <v>137</v>
      </c>
      <c r="Q1728" s="17" t="s">
        <v>3438</v>
      </c>
      <c r="R1728" s="17" t="s">
        <v>4161</v>
      </c>
      <c r="S1728" s="17" t="s">
        <v>57</v>
      </c>
      <c r="T1728" s="17" t="s">
        <v>4520</v>
      </c>
      <c r="U1728" s="17" t="s">
        <v>79</v>
      </c>
      <c r="V1728" s="17" t="s">
        <v>1589</v>
      </c>
      <c r="W1728" s="17"/>
      <c r="X1728" s="17"/>
      <c r="Y1728" s="17" t="s">
        <v>4267</v>
      </c>
      <c r="Z1728" s="17" t="s">
        <v>75</v>
      </c>
      <c r="AA1728" s="17" t="s">
        <v>76</v>
      </c>
      <c r="AB1728" s="17" t="s">
        <v>55</v>
      </c>
      <c r="AC1728" s="17" t="s">
        <v>56</v>
      </c>
      <c r="AD1728" s="17" t="s">
        <v>56</v>
      </c>
      <c r="AE1728" s="17"/>
      <c r="AF1728" s="17"/>
      <c r="AG1728" s="17" t="s">
        <v>144</v>
      </c>
      <c r="AH1728" s="17" t="s">
        <v>145</v>
      </c>
      <c r="AI1728" s="17" t="s">
        <v>146</v>
      </c>
      <c r="AJ1728" s="17" t="s">
        <v>147</v>
      </c>
      <c r="AK1728" s="17" t="s">
        <v>115</v>
      </c>
      <c r="AL1728" s="17" t="s">
        <v>557</v>
      </c>
      <c r="AM1728" s="17" t="s">
        <v>1590</v>
      </c>
      <c r="AN1728" s="17" t="s">
        <v>1591</v>
      </c>
      <c r="AO1728" s="17" t="s">
        <v>64</v>
      </c>
      <c r="AP1728" s="17" t="s">
        <v>161</v>
      </c>
      <c r="AQ1728" s="17"/>
      <c r="AR1728" s="17"/>
      <c r="AS1728" s="17"/>
    </row>
    <row r="1729" spans="1:45" ht="15" customHeight="1" x14ac:dyDescent="0.15">
      <c r="A1729" s="13">
        <v>1728</v>
      </c>
      <c r="B1729" s="69" t="s">
        <v>1592</v>
      </c>
      <c r="C1729" s="67" t="s">
        <v>1277</v>
      </c>
      <c r="D1729" s="67" t="s">
        <v>56</v>
      </c>
      <c r="E1729" s="67" t="s">
        <v>36</v>
      </c>
      <c r="F1729" s="67" t="s">
        <v>56</v>
      </c>
      <c r="G1729" s="67" t="s">
        <v>44</v>
      </c>
      <c r="H1729" s="67" t="s">
        <v>38</v>
      </c>
      <c r="I1729" s="67" t="s">
        <v>40</v>
      </c>
      <c r="J1729" s="67" t="s">
        <v>136</v>
      </c>
      <c r="K1729" s="67" t="s">
        <v>41</v>
      </c>
      <c r="L1729" s="67" t="s">
        <v>43</v>
      </c>
      <c r="M1729" s="67" t="s">
        <v>42</v>
      </c>
      <c r="N1729" s="67" t="s">
        <v>37</v>
      </c>
      <c r="O1729" s="67" t="s">
        <v>45</v>
      </c>
      <c r="P1729" s="17" t="s">
        <v>63</v>
      </c>
      <c r="Q1729" s="17" t="s">
        <v>4387</v>
      </c>
      <c r="R1729" s="17" t="s">
        <v>1094</v>
      </c>
      <c r="S1729" s="17" t="s">
        <v>287</v>
      </c>
      <c r="T1729" s="17" t="s">
        <v>600</v>
      </c>
      <c r="U1729" s="17" t="s">
        <v>79</v>
      </c>
      <c r="V1729" s="17" t="s">
        <v>660</v>
      </c>
      <c r="W1729" s="17"/>
      <c r="X1729" s="17"/>
      <c r="Y1729" s="17" t="s">
        <v>4233</v>
      </c>
      <c r="Z1729" s="17" t="s">
        <v>75</v>
      </c>
      <c r="AA1729" s="17" t="s">
        <v>54</v>
      </c>
      <c r="AB1729" s="17" t="s">
        <v>126</v>
      </c>
      <c r="AC1729" s="17" t="s">
        <v>56</v>
      </c>
      <c r="AD1729" s="17" t="s">
        <v>56</v>
      </c>
      <c r="AE1729" s="17"/>
      <c r="AF1729" s="17"/>
      <c r="AG1729" s="17" t="s">
        <v>193</v>
      </c>
      <c r="AH1729" s="17" t="s">
        <v>644</v>
      </c>
      <c r="AI1729" s="17" t="s">
        <v>876</v>
      </c>
      <c r="AJ1729" s="17" t="s">
        <v>1593</v>
      </c>
      <c r="AK1729" s="17" t="s">
        <v>115</v>
      </c>
      <c r="AL1729" s="17" t="s">
        <v>996</v>
      </c>
      <c r="AM1729" s="17" t="s">
        <v>663</v>
      </c>
      <c r="AN1729" s="17" t="s">
        <v>57</v>
      </c>
      <c r="AO1729" s="17" t="s">
        <v>295</v>
      </c>
      <c r="AP1729" s="17" t="s">
        <v>161</v>
      </c>
      <c r="AQ1729" s="17"/>
      <c r="AR1729" s="17"/>
      <c r="AS1729" s="17"/>
    </row>
    <row r="1730" spans="1:45" ht="15" customHeight="1" x14ac:dyDescent="0.15">
      <c r="A1730" s="13">
        <v>1729</v>
      </c>
      <c r="B1730" s="69" t="s">
        <v>1594</v>
      </c>
      <c r="C1730" s="67" t="s">
        <v>1277</v>
      </c>
      <c r="D1730" s="67" t="s">
        <v>56</v>
      </c>
      <c r="E1730" s="67" t="s">
        <v>56</v>
      </c>
      <c r="F1730" s="67" t="s">
        <v>56</v>
      </c>
      <c r="G1730" s="67" t="s">
        <v>43</v>
      </c>
      <c r="H1730" s="67" t="s">
        <v>44</v>
      </c>
      <c r="I1730" s="67" t="s">
        <v>43</v>
      </c>
      <c r="J1730" s="67" t="s">
        <v>120</v>
      </c>
      <c r="K1730" s="67" t="s">
        <v>39</v>
      </c>
      <c r="L1730" s="67" t="s">
        <v>40</v>
      </c>
      <c r="M1730" s="67" t="s">
        <v>38</v>
      </c>
      <c r="N1730" s="67" t="s">
        <v>38</v>
      </c>
      <c r="O1730" s="67"/>
      <c r="P1730" s="17" t="s">
        <v>1043</v>
      </c>
      <c r="Q1730" s="17" t="s">
        <v>1044</v>
      </c>
      <c r="R1730" s="17" t="s">
        <v>1045</v>
      </c>
      <c r="S1730" s="17" t="s">
        <v>4503</v>
      </c>
      <c r="T1730" s="17" t="s">
        <v>451</v>
      </c>
      <c r="U1730" s="17" t="s">
        <v>319</v>
      </c>
      <c r="V1730" s="17" t="s">
        <v>579</v>
      </c>
      <c r="W1730" s="17" t="s">
        <v>4166</v>
      </c>
      <c r="X1730" s="17"/>
      <c r="Y1730" s="17" t="s">
        <v>4242</v>
      </c>
      <c r="Z1730" s="17" t="s">
        <v>53</v>
      </c>
      <c r="AA1730" s="17" t="s">
        <v>54</v>
      </c>
      <c r="AB1730" s="17" t="s">
        <v>3962</v>
      </c>
      <c r="AC1730" s="17" t="s">
        <v>56</v>
      </c>
      <c r="AD1730" s="17" t="s">
        <v>56</v>
      </c>
      <c r="AE1730" s="17"/>
      <c r="AF1730" s="17"/>
      <c r="AG1730" s="17" t="s">
        <v>563</v>
      </c>
      <c r="AH1730" s="17" t="s">
        <v>376</v>
      </c>
      <c r="AI1730" s="17" t="s">
        <v>148</v>
      </c>
      <c r="AJ1730" s="17" t="s">
        <v>115</v>
      </c>
      <c r="AK1730" s="17" t="s">
        <v>334</v>
      </c>
      <c r="AL1730" s="17" t="s">
        <v>1046</v>
      </c>
      <c r="AM1730" s="17" t="s">
        <v>131</v>
      </c>
      <c r="AN1730" s="17" t="s">
        <v>294</v>
      </c>
      <c r="AO1730" s="17" t="s">
        <v>1047</v>
      </c>
      <c r="AP1730" s="17" t="s">
        <v>442</v>
      </c>
      <c r="AQ1730" s="17"/>
      <c r="AR1730" s="17"/>
      <c r="AS1730" s="17"/>
    </row>
    <row r="1731" spans="1:45" ht="15" customHeight="1" x14ac:dyDescent="0.15">
      <c r="A1731" s="13">
        <v>1730</v>
      </c>
      <c r="B1731" s="69" t="s">
        <v>1042</v>
      </c>
      <c r="C1731" s="67" t="s">
        <v>1277</v>
      </c>
      <c r="D1731" s="67" t="s">
        <v>56</v>
      </c>
      <c r="E1731" s="67" t="s">
        <v>56</v>
      </c>
      <c r="F1731" s="67" t="s">
        <v>56</v>
      </c>
      <c r="G1731" s="67" t="s">
        <v>43</v>
      </c>
      <c r="H1731" s="67" t="s">
        <v>44</v>
      </c>
      <c r="I1731" s="67" t="s">
        <v>43</v>
      </c>
      <c r="J1731" s="67" t="s">
        <v>120</v>
      </c>
      <c r="K1731" s="67" t="s">
        <v>39</v>
      </c>
      <c r="L1731" s="67" t="s">
        <v>40</v>
      </c>
      <c r="M1731" s="67" t="s">
        <v>38</v>
      </c>
      <c r="N1731" s="67" t="s">
        <v>38</v>
      </c>
      <c r="O1731" s="67"/>
      <c r="P1731" s="17" t="s">
        <v>1043</v>
      </c>
      <c r="Q1731" s="17" t="s">
        <v>1044</v>
      </c>
      <c r="R1731" s="17" t="s">
        <v>1045</v>
      </c>
      <c r="S1731" s="17" t="s">
        <v>4503</v>
      </c>
      <c r="T1731" s="17" t="s">
        <v>451</v>
      </c>
      <c r="U1731" s="17" t="s">
        <v>319</v>
      </c>
      <c r="V1731" s="17" t="s">
        <v>579</v>
      </c>
      <c r="W1731" s="17"/>
      <c r="X1731" s="17"/>
      <c r="Y1731" s="17" t="s">
        <v>4242</v>
      </c>
      <c r="Z1731" s="17" t="s">
        <v>53</v>
      </c>
      <c r="AA1731" s="17" t="s">
        <v>54</v>
      </c>
      <c r="AB1731" s="17" t="s">
        <v>3962</v>
      </c>
      <c r="AC1731" s="17" t="s">
        <v>56</v>
      </c>
      <c r="AD1731" s="17" t="s">
        <v>56</v>
      </c>
      <c r="AE1731" s="17" t="s">
        <v>4126</v>
      </c>
      <c r="AF1731" s="17"/>
      <c r="AG1731" s="17" t="s">
        <v>563</v>
      </c>
      <c r="AH1731" s="17" t="s">
        <v>376</v>
      </c>
      <c r="AI1731" s="17" t="s">
        <v>148</v>
      </c>
      <c r="AJ1731" s="17" t="s">
        <v>115</v>
      </c>
      <c r="AK1731" s="17" t="s">
        <v>334</v>
      </c>
      <c r="AL1731" s="17" t="s">
        <v>1046</v>
      </c>
      <c r="AM1731" s="17" t="s">
        <v>131</v>
      </c>
      <c r="AN1731" s="17" t="s">
        <v>294</v>
      </c>
      <c r="AO1731" s="17" t="s">
        <v>1047</v>
      </c>
      <c r="AP1731" s="17" t="s">
        <v>442</v>
      </c>
      <c r="AQ1731" s="17"/>
      <c r="AR1731" s="17"/>
      <c r="AS1731" s="17"/>
    </row>
    <row r="1732" spans="1:45" ht="15" customHeight="1" x14ac:dyDescent="0.15">
      <c r="A1732" s="13">
        <v>1731</v>
      </c>
      <c r="B1732" s="69" t="s">
        <v>3279</v>
      </c>
      <c r="C1732" s="67" t="s">
        <v>1277</v>
      </c>
      <c r="D1732" s="67" t="s">
        <v>56</v>
      </c>
      <c r="E1732" s="67" t="s">
        <v>56</v>
      </c>
      <c r="F1732" s="67" t="s">
        <v>56</v>
      </c>
      <c r="G1732" s="67" t="s">
        <v>44</v>
      </c>
      <c r="H1732" s="67" t="s">
        <v>40</v>
      </c>
      <c r="I1732" s="67" t="s">
        <v>67</v>
      </c>
      <c r="J1732" s="67" t="s">
        <v>40</v>
      </c>
      <c r="K1732" s="67" t="s">
        <v>44</v>
      </c>
      <c r="L1732" s="67" t="s">
        <v>38</v>
      </c>
      <c r="M1732" s="67" t="s">
        <v>40</v>
      </c>
      <c r="N1732" s="67" t="s">
        <v>44</v>
      </c>
      <c r="O1732" s="67"/>
      <c r="P1732" s="17" t="s">
        <v>541</v>
      </c>
      <c r="Q1732" s="17" t="s">
        <v>542</v>
      </c>
      <c r="R1732" s="17" t="s">
        <v>379</v>
      </c>
      <c r="S1732" s="17" t="s">
        <v>446</v>
      </c>
      <c r="T1732" s="17" t="s">
        <v>256</v>
      </c>
      <c r="U1732" s="17" t="s">
        <v>3022</v>
      </c>
      <c r="V1732" s="17" t="s">
        <v>2916</v>
      </c>
      <c r="W1732" s="17"/>
      <c r="X1732" s="17"/>
      <c r="Y1732" s="17" t="s">
        <v>4329</v>
      </c>
      <c r="Z1732" s="17" t="s">
        <v>96</v>
      </c>
      <c r="AA1732" s="17" t="s">
        <v>76</v>
      </c>
      <c r="AB1732" s="17" t="s">
        <v>3962</v>
      </c>
      <c r="AC1732" s="17" t="s">
        <v>56</v>
      </c>
      <c r="AD1732" s="17" t="s">
        <v>56</v>
      </c>
      <c r="AE1732" s="17" t="s">
        <v>4069</v>
      </c>
      <c r="AF1732" s="17"/>
      <c r="AG1732" s="17" t="s">
        <v>402</v>
      </c>
      <c r="AH1732" s="17" t="s">
        <v>172</v>
      </c>
      <c r="AI1732" s="17" t="s">
        <v>79</v>
      </c>
      <c r="AJ1732" s="17" t="s">
        <v>257</v>
      </c>
      <c r="AK1732" s="17" t="s">
        <v>77</v>
      </c>
      <c r="AL1732" s="17" t="s">
        <v>264</v>
      </c>
      <c r="AM1732" s="17" t="s">
        <v>79</v>
      </c>
      <c r="AN1732" s="17" t="s">
        <v>3280</v>
      </c>
      <c r="AO1732" s="17" t="s">
        <v>464</v>
      </c>
      <c r="AP1732" s="17" t="s">
        <v>85</v>
      </c>
      <c r="AQ1732" s="17"/>
      <c r="AR1732" s="17"/>
      <c r="AS1732" s="17"/>
    </row>
    <row r="1733" spans="1:45" ht="15" customHeight="1" x14ac:dyDescent="0.15">
      <c r="A1733" s="13">
        <v>1732</v>
      </c>
      <c r="B1733" s="69" t="s">
        <v>1595</v>
      </c>
      <c r="C1733" s="67" t="s">
        <v>1277</v>
      </c>
      <c r="D1733" s="67" t="s">
        <v>56</v>
      </c>
      <c r="E1733" s="67" t="s">
        <v>56</v>
      </c>
      <c r="F1733" s="67" t="s">
        <v>56</v>
      </c>
      <c r="G1733" s="67" t="s">
        <v>37</v>
      </c>
      <c r="H1733" s="67" t="s">
        <v>42</v>
      </c>
      <c r="I1733" s="67" t="s">
        <v>44</v>
      </c>
      <c r="J1733" s="67" t="s">
        <v>136</v>
      </c>
      <c r="K1733" s="67" t="s">
        <v>120</v>
      </c>
      <c r="L1733" s="67" t="s">
        <v>43</v>
      </c>
      <c r="M1733" s="67" t="s">
        <v>43</v>
      </c>
      <c r="N1733" s="67" t="s">
        <v>41</v>
      </c>
      <c r="O1733" s="67" t="s">
        <v>45</v>
      </c>
      <c r="P1733" s="17" t="s">
        <v>137</v>
      </c>
      <c r="Q1733" s="17" t="s">
        <v>3438</v>
      </c>
      <c r="R1733" s="17" t="s">
        <v>1139</v>
      </c>
      <c r="S1733" s="17" t="s">
        <v>57</v>
      </c>
      <c r="T1733" s="17" t="s">
        <v>4520</v>
      </c>
      <c r="U1733" s="17" t="s">
        <v>446</v>
      </c>
      <c r="V1733" s="17" t="s">
        <v>456</v>
      </c>
      <c r="W1733" s="17"/>
      <c r="X1733" s="17"/>
      <c r="Y1733" s="17" t="s">
        <v>4234</v>
      </c>
      <c r="Z1733" s="17" t="s">
        <v>75</v>
      </c>
      <c r="AA1733" s="17" t="s">
        <v>142</v>
      </c>
      <c r="AB1733" s="17" t="s">
        <v>3962</v>
      </c>
      <c r="AC1733" s="17" t="s">
        <v>56</v>
      </c>
      <c r="AD1733" s="17" t="s">
        <v>56</v>
      </c>
      <c r="AE1733" s="17"/>
      <c r="AF1733" s="17"/>
      <c r="AG1733" s="17" t="s">
        <v>144</v>
      </c>
      <c r="AH1733" s="17" t="s">
        <v>145</v>
      </c>
      <c r="AI1733" s="17" t="s">
        <v>146</v>
      </c>
      <c r="AJ1733" s="17" t="s">
        <v>147</v>
      </c>
      <c r="AK1733" s="17" t="s">
        <v>402</v>
      </c>
      <c r="AL1733" s="17" t="s">
        <v>947</v>
      </c>
      <c r="AM1733" s="17" t="s">
        <v>396</v>
      </c>
      <c r="AN1733" s="17" t="s">
        <v>1596</v>
      </c>
      <c r="AO1733" s="17" t="s">
        <v>64</v>
      </c>
      <c r="AP1733" s="17" t="s">
        <v>464</v>
      </c>
      <c r="AQ1733" s="17"/>
      <c r="AR1733" s="17"/>
      <c r="AS1733" s="17"/>
    </row>
    <row r="1734" spans="1:45" ht="15" customHeight="1" x14ac:dyDescent="0.15">
      <c r="A1734" s="13">
        <v>1733</v>
      </c>
      <c r="B1734" s="69" t="s">
        <v>1597</v>
      </c>
      <c r="C1734" s="67" t="s">
        <v>1277</v>
      </c>
      <c r="D1734" s="67" t="s">
        <v>66</v>
      </c>
      <c r="E1734" s="67" t="s">
        <v>56</v>
      </c>
      <c r="F1734" s="67" t="s">
        <v>56</v>
      </c>
      <c r="G1734" s="67" t="s">
        <v>67</v>
      </c>
      <c r="H1734" s="67" t="s">
        <v>40</v>
      </c>
      <c r="I1734" s="67" t="s">
        <v>44</v>
      </c>
      <c r="J1734" s="67" t="s">
        <v>37</v>
      </c>
      <c r="K1734" s="67" t="s">
        <v>40</v>
      </c>
      <c r="L1734" s="67" t="s">
        <v>38</v>
      </c>
      <c r="M1734" s="67" t="s">
        <v>43</v>
      </c>
      <c r="N1734" s="67" t="s">
        <v>40</v>
      </c>
      <c r="O1734" s="67"/>
      <c r="P1734" s="17" t="s">
        <v>951</v>
      </c>
      <c r="Q1734" s="17" t="s">
        <v>379</v>
      </c>
      <c r="R1734" s="17" t="s">
        <v>1598</v>
      </c>
      <c r="S1734" s="17" t="s">
        <v>3022</v>
      </c>
      <c r="T1734" s="17" t="s">
        <v>569</v>
      </c>
      <c r="U1734" s="17" t="s">
        <v>889</v>
      </c>
      <c r="V1734" s="17" t="s">
        <v>1230</v>
      </c>
      <c r="W1734" s="17"/>
      <c r="X1734" s="17"/>
      <c r="Y1734" s="17" t="s">
        <v>4294</v>
      </c>
      <c r="Z1734" s="17" t="s">
        <v>53</v>
      </c>
      <c r="AA1734" s="17" t="s">
        <v>76</v>
      </c>
      <c r="AB1734" s="17" t="s">
        <v>126</v>
      </c>
      <c r="AC1734" s="17" t="s">
        <v>56</v>
      </c>
      <c r="AD1734" s="17" t="s">
        <v>56</v>
      </c>
      <c r="AE1734" s="17"/>
      <c r="AF1734" s="17"/>
      <c r="AG1734" s="17" t="s">
        <v>77</v>
      </c>
      <c r="AH1734" s="17" t="s">
        <v>264</v>
      </c>
      <c r="AI1734" s="17" t="s">
        <v>570</v>
      </c>
      <c r="AJ1734" s="17" t="s">
        <v>571</v>
      </c>
      <c r="AK1734" s="17" t="s">
        <v>251</v>
      </c>
      <c r="AL1734" s="17" t="s">
        <v>890</v>
      </c>
      <c r="AM1734" s="17" t="s">
        <v>994</v>
      </c>
      <c r="AN1734" s="17" t="s">
        <v>256</v>
      </c>
      <c r="AO1734" s="17" t="s">
        <v>85</v>
      </c>
      <c r="AP1734" s="17" t="s">
        <v>322</v>
      </c>
      <c r="AQ1734" s="17"/>
      <c r="AR1734" s="17"/>
      <c r="AS1734" s="17"/>
    </row>
    <row r="1735" spans="1:45" ht="15" customHeight="1" x14ac:dyDescent="0.15">
      <c r="A1735" s="13">
        <v>1734</v>
      </c>
      <c r="B1735" s="69" t="s">
        <v>1599</v>
      </c>
      <c r="C1735" s="67" t="s">
        <v>1277</v>
      </c>
      <c r="D1735" s="67" t="s">
        <v>56</v>
      </c>
      <c r="E1735" s="67" t="s">
        <v>36</v>
      </c>
      <c r="F1735" s="67" t="s">
        <v>56</v>
      </c>
      <c r="G1735" s="67" t="s">
        <v>42</v>
      </c>
      <c r="H1735" s="67" t="s">
        <v>41</v>
      </c>
      <c r="I1735" s="67" t="s">
        <v>39</v>
      </c>
      <c r="J1735" s="67" t="s">
        <v>43</v>
      </c>
      <c r="K1735" s="67" t="s">
        <v>87</v>
      </c>
      <c r="L1735" s="67" t="s">
        <v>43</v>
      </c>
      <c r="M1735" s="67" t="s">
        <v>41</v>
      </c>
      <c r="N1735" s="67" t="s">
        <v>87</v>
      </c>
      <c r="O1735" s="67"/>
      <c r="P1735" s="17" t="s">
        <v>1180</v>
      </c>
      <c r="Q1735" s="17" t="s">
        <v>1181</v>
      </c>
      <c r="R1735" s="17" t="s">
        <v>900</v>
      </c>
      <c r="S1735" s="17" t="s">
        <v>129</v>
      </c>
      <c r="T1735" s="17" t="s">
        <v>202</v>
      </c>
      <c r="U1735" s="17" t="s">
        <v>362</v>
      </c>
      <c r="V1735" s="17" t="s">
        <v>719</v>
      </c>
      <c r="W1735" s="17" t="s">
        <v>4158</v>
      </c>
      <c r="X1735" s="17"/>
      <c r="Y1735" s="17" t="s">
        <v>4238</v>
      </c>
      <c r="Z1735" s="17" t="s">
        <v>75</v>
      </c>
      <c r="AA1735" s="17" t="s">
        <v>54</v>
      </c>
      <c r="AB1735" s="17" t="s">
        <v>126</v>
      </c>
      <c r="AC1735" s="17" t="s">
        <v>56</v>
      </c>
      <c r="AD1735" s="17" t="s">
        <v>66</v>
      </c>
      <c r="AE1735" s="17"/>
      <c r="AF1735" s="17"/>
      <c r="AG1735" s="17" t="s">
        <v>1600</v>
      </c>
      <c r="AH1735" s="17" t="s">
        <v>1601</v>
      </c>
      <c r="AI1735" s="17" t="s">
        <v>205</v>
      </c>
      <c r="AJ1735" s="17" t="s">
        <v>101</v>
      </c>
      <c r="AK1735" s="17" t="s">
        <v>832</v>
      </c>
      <c r="AL1735" s="17" t="s">
        <v>484</v>
      </c>
      <c r="AM1735" s="17" t="s">
        <v>339</v>
      </c>
      <c r="AN1735" s="17" t="s">
        <v>1602</v>
      </c>
      <c r="AO1735" s="17" t="s">
        <v>418</v>
      </c>
      <c r="AP1735" s="17" t="s">
        <v>1170</v>
      </c>
      <c r="AQ1735" s="17"/>
      <c r="AR1735" s="17"/>
      <c r="AS1735" s="17"/>
    </row>
    <row r="1736" spans="1:45" ht="15" customHeight="1" x14ac:dyDescent="0.15">
      <c r="A1736" s="13">
        <v>1735</v>
      </c>
      <c r="B1736" s="69" t="s">
        <v>1061</v>
      </c>
      <c r="C1736" s="67" t="s">
        <v>1277</v>
      </c>
      <c r="D1736" s="67" t="s">
        <v>36</v>
      </c>
      <c r="E1736" s="67" t="s">
        <v>56</v>
      </c>
      <c r="F1736" s="67" t="s">
        <v>56</v>
      </c>
      <c r="G1736" s="67" t="s">
        <v>40</v>
      </c>
      <c r="H1736" s="67" t="s">
        <v>68</v>
      </c>
      <c r="I1736" s="67" t="s">
        <v>87</v>
      </c>
      <c r="J1736" s="67" t="s">
        <v>44</v>
      </c>
      <c r="K1736" s="67" t="s">
        <v>42</v>
      </c>
      <c r="L1736" s="67" t="s">
        <v>44</v>
      </c>
      <c r="M1736" s="67" t="s">
        <v>43</v>
      </c>
      <c r="N1736" s="67" t="s">
        <v>37</v>
      </c>
      <c r="O1736" s="67" t="s">
        <v>45</v>
      </c>
      <c r="P1736" s="17" t="s">
        <v>1062</v>
      </c>
      <c r="Q1736" s="17" t="s">
        <v>72</v>
      </c>
      <c r="R1736" s="17" t="s">
        <v>3337</v>
      </c>
      <c r="S1736" s="17" t="s">
        <v>79</v>
      </c>
      <c r="T1736" s="17" t="s">
        <v>80</v>
      </c>
      <c r="U1736" s="17" t="s">
        <v>3775</v>
      </c>
      <c r="V1736" s="17" t="s">
        <v>4641</v>
      </c>
      <c r="W1736" s="17"/>
      <c r="X1736" s="17"/>
      <c r="Y1736" s="17" t="s">
        <v>4258</v>
      </c>
      <c r="Z1736" s="17" t="s">
        <v>53</v>
      </c>
      <c r="AA1736" s="17" t="s">
        <v>54</v>
      </c>
      <c r="AB1736" s="17" t="s">
        <v>3962</v>
      </c>
      <c r="AC1736" s="17" t="s">
        <v>56</v>
      </c>
      <c r="AD1736" s="17" t="s">
        <v>56</v>
      </c>
      <c r="AE1736" s="17" t="s">
        <v>4003</v>
      </c>
      <c r="AF1736" s="17"/>
      <c r="AG1736" s="17" t="s">
        <v>115</v>
      </c>
      <c r="AH1736" s="17" t="s">
        <v>154</v>
      </c>
      <c r="AI1736" s="17" t="s">
        <v>171</v>
      </c>
      <c r="AJ1736" s="17" t="s">
        <v>685</v>
      </c>
      <c r="AK1736" s="17" t="s">
        <v>157</v>
      </c>
      <c r="AL1736" s="17" t="s">
        <v>176</v>
      </c>
      <c r="AM1736" s="17" t="s">
        <v>287</v>
      </c>
      <c r="AN1736" s="17" t="s">
        <v>307</v>
      </c>
      <c r="AO1736" s="17" t="s">
        <v>161</v>
      </c>
      <c r="AP1736" s="17" t="s">
        <v>1104</v>
      </c>
      <c r="AQ1736" s="17"/>
      <c r="AR1736" s="17"/>
      <c r="AS1736" s="17"/>
    </row>
    <row r="1737" spans="1:45" ht="15" customHeight="1" x14ac:dyDescent="0.15">
      <c r="A1737" s="13">
        <v>1736</v>
      </c>
      <c r="B1737" s="69" t="s">
        <v>1603</v>
      </c>
      <c r="C1737" s="67" t="s">
        <v>1277</v>
      </c>
      <c r="D1737" s="67" t="s">
        <v>56</v>
      </c>
      <c r="E1737" s="67" t="s">
        <v>56</v>
      </c>
      <c r="F1737" s="67" t="s">
        <v>36</v>
      </c>
      <c r="G1737" s="67" t="s">
        <v>44</v>
      </c>
      <c r="H1737" s="67" t="s">
        <v>41</v>
      </c>
      <c r="I1737" s="67" t="s">
        <v>40</v>
      </c>
      <c r="J1737" s="67" t="s">
        <v>42</v>
      </c>
      <c r="K1737" s="67" t="s">
        <v>136</v>
      </c>
      <c r="L1737" s="67" t="s">
        <v>44</v>
      </c>
      <c r="M1737" s="67" t="s">
        <v>67</v>
      </c>
      <c r="N1737" s="67" t="s">
        <v>39</v>
      </c>
      <c r="O1737" s="67" t="s">
        <v>45</v>
      </c>
      <c r="P1737" s="17" t="s">
        <v>1049</v>
      </c>
      <c r="Q1737" s="17" t="s">
        <v>4251</v>
      </c>
      <c r="R1737" s="17" t="s">
        <v>79</v>
      </c>
      <c r="S1737" s="17" t="s">
        <v>251</v>
      </c>
      <c r="T1737" s="17" t="s">
        <v>730</v>
      </c>
      <c r="U1737" s="17" t="s">
        <v>115</v>
      </c>
      <c r="V1737" s="17" t="s">
        <v>266</v>
      </c>
      <c r="W1737" s="17"/>
      <c r="X1737" s="17"/>
      <c r="Y1737" s="17" t="s">
        <v>4249</v>
      </c>
      <c r="Z1737" s="17" t="s">
        <v>75</v>
      </c>
      <c r="AA1737" s="17" t="s">
        <v>76</v>
      </c>
      <c r="AB1737" s="17" t="s">
        <v>3962</v>
      </c>
      <c r="AC1737" s="17" t="s">
        <v>56</v>
      </c>
      <c r="AD1737" s="17" t="s">
        <v>36</v>
      </c>
      <c r="AE1737" s="17" t="s">
        <v>4049</v>
      </c>
      <c r="AF1737" s="17"/>
      <c r="AG1737" s="17" t="s">
        <v>291</v>
      </c>
      <c r="AH1737" s="17" t="s">
        <v>645</v>
      </c>
      <c r="AI1737" s="17" t="s">
        <v>1050</v>
      </c>
      <c r="AJ1737" s="17" t="s">
        <v>590</v>
      </c>
      <c r="AK1737" s="17" t="s">
        <v>131</v>
      </c>
      <c r="AL1737" s="17" t="s">
        <v>95</v>
      </c>
      <c r="AM1737" s="17" t="s">
        <v>270</v>
      </c>
      <c r="AN1737" s="17" t="s">
        <v>984</v>
      </c>
      <c r="AO1737" s="17" t="s">
        <v>322</v>
      </c>
      <c r="AP1737" s="17" t="s">
        <v>161</v>
      </c>
      <c r="AQ1737" s="17"/>
      <c r="AR1737" s="17"/>
      <c r="AS1737" s="17"/>
    </row>
    <row r="1738" spans="1:45" ht="15" customHeight="1" x14ac:dyDescent="0.15">
      <c r="A1738" s="13">
        <v>1737</v>
      </c>
      <c r="B1738" s="69" t="s">
        <v>1604</v>
      </c>
      <c r="C1738" s="67" t="s">
        <v>1277</v>
      </c>
      <c r="D1738" s="67" t="s">
        <v>56</v>
      </c>
      <c r="E1738" s="67" t="s">
        <v>56</v>
      </c>
      <c r="F1738" s="67" t="s">
        <v>66</v>
      </c>
      <c r="G1738" s="67" t="s">
        <v>37</v>
      </c>
      <c r="H1738" s="67" t="s">
        <v>41</v>
      </c>
      <c r="I1738" s="67" t="s">
        <v>40</v>
      </c>
      <c r="J1738" s="67" t="s">
        <v>44</v>
      </c>
      <c r="K1738" s="67" t="s">
        <v>42</v>
      </c>
      <c r="L1738" s="67" t="s">
        <v>136</v>
      </c>
      <c r="M1738" s="67" t="s">
        <v>68</v>
      </c>
      <c r="N1738" s="67" t="s">
        <v>43</v>
      </c>
      <c r="O1738" s="67" t="s">
        <v>45</v>
      </c>
      <c r="P1738" s="17" t="s">
        <v>477</v>
      </c>
      <c r="Q1738" s="17" t="s">
        <v>137</v>
      </c>
      <c r="R1738" s="17" t="s">
        <v>1062</v>
      </c>
      <c r="S1738" s="17" t="s">
        <v>3438</v>
      </c>
      <c r="T1738" s="17" t="s">
        <v>250</v>
      </c>
      <c r="U1738" s="17" t="s">
        <v>72</v>
      </c>
      <c r="V1738" s="17" t="s">
        <v>4641</v>
      </c>
      <c r="W1738" s="17"/>
      <c r="X1738" s="17"/>
      <c r="Y1738" s="17" t="s">
        <v>4282</v>
      </c>
      <c r="Z1738" s="17" t="s">
        <v>53</v>
      </c>
      <c r="AA1738" s="17" t="s">
        <v>76</v>
      </c>
      <c r="AB1738" s="17" t="s">
        <v>3962</v>
      </c>
      <c r="AC1738" s="17" t="s">
        <v>36</v>
      </c>
      <c r="AD1738" s="17" t="s">
        <v>66</v>
      </c>
      <c r="AE1738" s="17"/>
      <c r="AF1738" s="17"/>
      <c r="AG1738" s="17" t="s">
        <v>57</v>
      </c>
      <c r="AH1738" s="17" t="s">
        <v>4520</v>
      </c>
      <c r="AI1738" s="17" t="s">
        <v>478</v>
      </c>
      <c r="AJ1738" s="17" t="s">
        <v>4750</v>
      </c>
      <c r="AK1738" s="17" t="s">
        <v>79</v>
      </c>
      <c r="AL1738" s="17" t="s">
        <v>80</v>
      </c>
      <c r="AM1738" s="17" t="s">
        <v>287</v>
      </c>
      <c r="AN1738" s="17" t="s">
        <v>185</v>
      </c>
      <c r="AO1738" s="17" t="s">
        <v>64</v>
      </c>
      <c r="AP1738" s="17" t="s">
        <v>161</v>
      </c>
      <c r="AQ1738" s="17"/>
      <c r="AR1738" s="17"/>
      <c r="AS1738" s="17"/>
    </row>
    <row r="1739" spans="1:45" ht="15" customHeight="1" x14ac:dyDescent="0.15">
      <c r="A1739" s="13">
        <v>1738</v>
      </c>
      <c r="B1739" s="69" t="s">
        <v>1605</v>
      </c>
      <c r="C1739" s="67" t="s">
        <v>1277</v>
      </c>
      <c r="D1739" s="67" t="s">
        <v>56</v>
      </c>
      <c r="E1739" s="67" t="s">
        <v>66</v>
      </c>
      <c r="F1739" s="67" t="s">
        <v>56</v>
      </c>
      <c r="G1739" s="67" t="s">
        <v>40</v>
      </c>
      <c r="H1739" s="67" t="s">
        <v>37</v>
      </c>
      <c r="I1739" s="67" t="s">
        <v>44</v>
      </c>
      <c r="J1739" s="67" t="s">
        <v>41</v>
      </c>
      <c r="K1739" s="67" t="s">
        <v>67</v>
      </c>
      <c r="L1739" s="67" t="s">
        <v>43</v>
      </c>
      <c r="M1739" s="67" t="s">
        <v>41</v>
      </c>
      <c r="N1739" s="67" t="s">
        <v>43</v>
      </c>
      <c r="O1739" s="67"/>
      <c r="P1739" s="17" t="s">
        <v>4657</v>
      </c>
      <c r="Q1739" s="17" t="s">
        <v>79</v>
      </c>
      <c r="R1739" s="17" t="s">
        <v>441</v>
      </c>
      <c r="S1739" s="17" t="s">
        <v>115</v>
      </c>
      <c r="T1739" s="17" t="s">
        <v>381</v>
      </c>
      <c r="U1739" s="17" t="s">
        <v>3345</v>
      </c>
      <c r="V1739" s="17" t="s">
        <v>1606</v>
      </c>
      <c r="W1739" s="17"/>
      <c r="X1739" s="17"/>
      <c r="Y1739" s="17" t="s">
        <v>4262</v>
      </c>
      <c r="Z1739" s="17" t="s">
        <v>53</v>
      </c>
      <c r="AA1739" s="17" t="s">
        <v>76</v>
      </c>
      <c r="AB1739" s="17" t="s">
        <v>126</v>
      </c>
      <c r="AC1739" s="17" t="s">
        <v>36</v>
      </c>
      <c r="AD1739" s="17" t="s">
        <v>36</v>
      </c>
      <c r="AE1739" s="17"/>
      <c r="AF1739" s="17"/>
      <c r="AG1739" s="17" t="s">
        <v>131</v>
      </c>
      <c r="AH1739" s="17" t="s">
        <v>95</v>
      </c>
      <c r="AI1739" s="17" t="s">
        <v>57</v>
      </c>
      <c r="AJ1739" s="17" t="s">
        <v>4390</v>
      </c>
      <c r="AK1739" s="17" t="s">
        <v>81</v>
      </c>
      <c r="AL1739" s="17" t="s">
        <v>644</v>
      </c>
      <c r="AM1739" s="17" t="s">
        <v>202</v>
      </c>
      <c r="AN1739" s="17" t="s">
        <v>1607</v>
      </c>
      <c r="AO1739" s="17" t="s">
        <v>161</v>
      </c>
      <c r="AP1739" s="17" t="s">
        <v>349</v>
      </c>
      <c r="AQ1739" s="17"/>
      <c r="AR1739" s="17"/>
      <c r="AS1739" s="17"/>
    </row>
    <row r="1740" spans="1:45" ht="15" customHeight="1" x14ac:dyDescent="0.15">
      <c r="A1740" s="13">
        <v>1739</v>
      </c>
      <c r="B1740" s="69" t="s">
        <v>1608</v>
      </c>
      <c r="C1740" s="67" t="s">
        <v>1277</v>
      </c>
      <c r="D1740" s="67" t="s">
        <v>56</v>
      </c>
      <c r="E1740" s="67" t="s">
        <v>66</v>
      </c>
      <c r="F1740" s="67" t="s">
        <v>66</v>
      </c>
      <c r="G1740" s="67" t="s">
        <v>44</v>
      </c>
      <c r="H1740" s="67" t="s">
        <v>37</v>
      </c>
      <c r="I1740" s="67" t="s">
        <v>40</v>
      </c>
      <c r="J1740" s="67" t="s">
        <v>41</v>
      </c>
      <c r="K1740" s="67" t="s">
        <v>41</v>
      </c>
      <c r="L1740" s="67" t="s">
        <v>43</v>
      </c>
      <c r="M1740" s="67" t="s">
        <v>42</v>
      </c>
      <c r="N1740" s="67" t="s">
        <v>39</v>
      </c>
      <c r="O1740" s="67" t="s">
        <v>45</v>
      </c>
      <c r="P1740" s="17" t="s">
        <v>538</v>
      </c>
      <c r="Q1740" s="17" t="s">
        <v>3172</v>
      </c>
      <c r="R1740" s="17" t="s">
        <v>3269</v>
      </c>
      <c r="S1740" s="17" t="s">
        <v>183</v>
      </c>
      <c r="T1740" s="17" t="s">
        <v>3438</v>
      </c>
      <c r="U1740" s="17" t="s">
        <v>79</v>
      </c>
      <c r="V1740" s="17" t="s">
        <v>3026</v>
      </c>
      <c r="W1740" s="17"/>
      <c r="X1740" s="17"/>
      <c r="Y1740" s="17" t="s">
        <v>4242</v>
      </c>
      <c r="Z1740" s="17" t="s">
        <v>53</v>
      </c>
      <c r="AA1740" s="17" t="s">
        <v>76</v>
      </c>
      <c r="AB1740" s="17" t="s">
        <v>3962</v>
      </c>
      <c r="AC1740" s="17" t="s">
        <v>56</v>
      </c>
      <c r="AD1740" s="17" t="s">
        <v>36</v>
      </c>
      <c r="AE1740" s="17" t="s">
        <v>4121</v>
      </c>
      <c r="AF1740" s="17"/>
      <c r="AG1740" s="17" t="s">
        <v>193</v>
      </c>
      <c r="AH1740" s="17" t="s">
        <v>478</v>
      </c>
      <c r="AI1740" s="17" t="s">
        <v>57</v>
      </c>
      <c r="AJ1740" s="17" t="s">
        <v>4503</v>
      </c>
      <c r="AK1740" s="17" t="s">
        <v>115</v>
      </c>
      <c r="AL1740" s="17" t="s">
        <v>116</v>
      </c>
      <c r="AM1740" s="17" t="s">
        <v>4639</v>
      </c>
      <c r="AN1740" s="17" t="s">
        <v>1432</v>
      </c>
      <c r="AO1740" s="17" t="s">
        <v>187</v>
      </c>
      <c r="AP1740" s="17" t="s">
        <v>161</v>
      </c>
      <c r="AQ1740" s="17"/>
      <c r="AR1740" s="17"/>
      <c r="AS1740" s="17"/>
    </row>
    <row r="1741" spans="1:45" ht="15" customHeight="1" x14ac:dyDescent="0.15">
      <c r="A1741" s="13">
        <v>1740</v>
      </c>
      <c r="B1741" s="69" t="s">
        <v>1609</v>
      </c>
      <c r="C1741" s="67" t="s">
        <v>1277</v>
      </c>
      <c r="D1741" s="67" t="s">
        <v>56</v>
      </c>
      <c r="E1741" s="67" t="s">
        <v>56</v>
      </c>
      <c r="F1741" s="67" t="s">
        <v>36</v>
      </c>
      <c r="G1741" s="67" t="s">
        <v>37</v>
      </c>
      <c r="H1741" s="67" t="s">
        <v>43</v>
      </c>
      <c r="I1741" s="67" t="s">
        <v>40</v>
      </c>
      <c r="J1741" s="67" t="s">
        <v>43</v>
      </c>
      <c r="K1741" s="67" t="s">
        <v>42</v>
      </c>
      <c r="L1741" s="67" t="s">
        <v>40</v>
      </c>
      <c r="M1741" s="67" t="s">
        <v>41</v>
      </c>
      <c r="N1741" s="67" t="s">
        <v>87</v>
      </c>
      <c r="O1741" s="67"/>
      <c r="P1741" s="17" t="s">
        <v>420</v>
      </c>
      <c r="Q1741" s="17" t="s">
        <v>137</v>
      </c>
      <c r="R1741" s="17" t="s">
        <v>351</v>
      </c>
      <c r="S1741" s="17" t="s">
        <v>3438</v>
      </c>
      <c r="T1741" s="17" t="s">
        <v>422</v>
      </c>
      <c r="U1741" s="17" t="s">
        <v>72</v>
      </c>
      <c r="V1741" s="17" t="s">
        <v>1610</v>
      </c>
      <c r="W1741" s="17"/>
      <c r="X1741" s="17"/>
      <c r="Y1741" s="17" t="s">
        <v>4273</v>
      </c>
      <c r="Z1741" s="17" t="s">
        <v>75</v>
      </c>
      <c r="AA1741" s="17" t="s">
        <v>76</v>
      </c>
      <c r="AB1741" s="17" t="s">
        <v>3962</v>
      </c>
      <c r="AC1741" s="17" t="s">
        <v>56</v>
      </c>
      <c r="AD1741" s="17" t="s">
        <v>56</v>
      </c>
      <c r="AE1741" s="17"/>
      <c r="AF1741" s="17"/>
      <c r="AG1741" s="17" t="s">
        <v>57</v>
      </c>
      <c r="AH1741" s="17" t="s">
        <v>4520</v>
      </c>
      <c r="AI1741" s="17" t="s">
        <v>424</v>
      </c>
      <c r="AJ1741" s="17" t="s">
        <v>256</v>
      </c>
      <c r="AK1741" s="17" t="s">
        <v>79</v>
      </c>
      <c r="AL1741" s="17" t="s">
        <v>3200</v>
      </c>
      <c r="AM1741" s="17" t="s">
        <v>319</v>
      </c>
      <c r="AN1741" s="17" t="s">
        <v>1611</v>
      </c>
      <c r="AO1741" s="17" t="s">
        <v>64</v>
      </c>
      <c r="AP1741" s="17" t="s">
        <v>161</v>
      </c>
      <c r="AQ1741" s="17"/>
      <c r="AR1741" s="17"/>
      <c r="AS1741" s="17"/>
    </row>
    <row r="1742" spans="1:45" ht="15" customHeight="1" x14ac:dyDescent="0.15">
      <c r="A1742" s="13">
        <v>1741</v>
      </c>
      <c r="B1742" s="69" t="s">
        <v>1612</v>
      </c>
      <c r="C1742" s="67" t="s">
        <v>1277</v>
      </c>
      <c r="D1742" s="67" t="s">
        <v>56</v>
      </c>
      <c r="E1742" s="67" t="s">
        <v>56</v>
      </c>
      <c r="F1742" s="67" t="s">
        <v>36</v>
      </c>
      <c r="G1742" s="67" t="s">
        <v>37</v>
      </c>
      <c r="H1742" s="67" t="s">
        <v>42</v>
      </c>
      <c r="I1742" s="67" t="s">
        <v>41</v>
      </c>
      <c r="J1742" s="67" t="s">
        <v>136</v>
      </c>
      <c r="K1742" s="67" t="s">
        <v>120</v>
      </c>
      <c r="L1742" s="67" t="s">
        <v>43</v>
      </c>
      <c r="M1742" s="67" t="s">
        <v>88</v>
      </c>
      <c r="N1742" s="67" t="s">
        <v>44</v>
      </c>
      <c r="O1742" s="67" t="s">
        <v>45</v>
      </c>
      <c r="P1742" s="17" t="s">
        <v>137</v>
      </c>
      <c r="Q1742" s="17" t="s">
        <v>3438</v>
      </c>
      <c r="R1742" s="17" t="s">
        <v>250</v>
      </c>
      <c r="S1742" s="17" t="s">
        <v>57</v>
      </c>
      <c r="T1742" s="17" t="s">
        <v>4520</v>
      </c>
      <c r="U1742" s="17" t="s">
        <v>478</v>
      </c>
      <c r="V1742" s="17" t="s">
        <v>4750</v>
      </c>
      <c r="W1742" s="17"/>
      <c r="X1742" s="17"/>
      <c r="Y1742" s="17" t="s">
        <v>4234</v>
      </c>
      <c r="Z1742" s="17" t="s">
        <v>75</v>
      </c>
      <c r="AA1742" s="17" t="s">
        <v>76</v>
      </c>
      <c r="AB1742" s="17" t="s">
        <v>3962</v>
      </c>
      <c r="AC1742" s="17" t="s">
        <v>36</v>
      </c>
      <c r="AD1742" s="17" t="s">
        <v>56</v>
      </c>
      <c r="AE1742" s="17"/>
      <c r="AF1742" s="17"/>
      <c r="AG1742" s="17" t="s">
        <v>144</v>
      </c>
      <c r="AH1742" s="17" t="s">
        <v>145</v>
      </c>
      <c r="AI1742" s="17" t="s">
        <v>146</v>
      </c>
      <c r="AJ1742" s="17" t="s">
        <v>147</v>
      </c>
      <c r="AK1742" s="17" t="s">
        <v>498</v>
      </c>
      <c r="AL1742" s="17" t="s">
        <v>1085</v>
      </c>
      <c r="AM1742" s="17" t="s">
        <v>330</v>
      </c>
      <c r="AN1742" s="17" t="s">
        <v>731</v>
      </c>
      <c r="AO1742" s="17" t="s">
        <v>64</v>
      </c>
      <c r="AP1742" s="17" t="s">
        <v>3027</v>
      </c>
      <c r="AQ1742" s="17"/>
      <c r="AR1742" s="17"/>
      <c r="AS1742" s="17"/>
    </row>
    <row r="1743" spans="1:45" ht="15" customHeight="1" x14ac:dyDescent="0.15">
      <c r="A1743" s="13">
        <v>1742</v>
      </c>
      <c r="B1743" s="69" t="s">
        <v>3093</v>
      </c>
      <c r="C1743" s="67" t="s">
        <v>1277</v>
      </c>
      <c r="D1743" s="67" t="s">
        <v>56</v>
      </c>
      <c r="E1743" s="67" t="s">
        <v>56</v>
      </c>
      <c r="F1743" s="67" t="s">
        <v>56</v>
      </c>
      <c r="G1743" s="67" t="s">
        <v>44</v>
      </c>
      <c r="H1743" s="67" t="s">
        <v>42</v>
      </c>
      <c r="I1743" s="67" t="s">
        <v>44</v>
      </c>
      <c r="J1743" s="67" t="s">
        <v>136</v>
      </c>
      <c r="K1743" s="67" t="s">
        <v>38</v>
      </c>
      <c r="L1743" s="67" t="s">
        <v>42</v>
      </c>
      <c r="M1743" s="67" t="s">
        <v>43</v>
      </c>
      <c r="N1743" s="67" t="s">
        <v>41</v>
      </c>
      <c r="O1743" s="67"/>
      <c r="P1743" s="17" t="s">
        <v>1352</v>
      </c>
      <c r="Q1743" s="17" t="s">
        <v>287</v>
      </c>
      <c r="R1743" s="17" t="s">
        <v>1139</v>
      </c>
      <c r="S1743" s="17" t="s">
        <v>193</v>
      </c>
      <c r="T1743" s="17" t="s">
        <v>236</v>
      </c>
      <c r="U1743" s="17" t="s">
        <v>446</v>
      </c>
      <c r="V1743" s="17" t="s">
        <v>3118</v>
      </c>
      <c r="W1743" s="17"/>
      <c r="X1743" s="17"/>
      <c r="Y1743" s="17" t="s">
        <v>4282</v>
      </c>
      <c r="Z1743" s="17" t="s">
        <v>75</v>
      </c>
      <c r="AA1743" s="17" t="s">
        <v>54</v>
      </c>
      <c r="AB1743" s="17" t="s">
        <v>3962</v>
      </c>
      <c r="AC1743" s="17" t="s">
        <v>66</v>
      </c>
      <c r="AD1743" s="17" t="s">
        <v>56</v>
      </c>
      <c r="AE1743" s="17"/>
      <c r="AF1743" s="17"/>
      <c r="AG1743" s="17" t="s">
        <v>131</v>
      </c>
      <c r="AH1743" s="17" t="s">
        <v>706</v>
      </c>
      <c r="AI1743" s="17" t="s">
        <v>240</v>
      </c>
      <c r="AJ1743" s="17" t="s">
        <v>413</v>
      </c>
      <c r="AK1743" s="17" t="s">
        <v>402</v>
      </c>
      <c r="AL1743" s="17" t="s">
        <v>947</v>
      </c>
      <c r="AM1743" s="17" t="s">
        <v>645</v>
      </c>
      <c r="AN1743" s="17" t="s">
        <v>406</v>
      </c>
      <c r="AO1743" s="17" t="s">
        <v>295</v>
      </c>
      <c r="AP1743" s="17" t="s">
        <v>464</v>
      </c>
      <c r="AQ1743" s="17"/>
      <c r="AR1743" s="17"/>
      <c r="AS1743" s="17"/>
    </row>
    <row r="1744" spans="1:45" ht="15" customHeight="1" x14ac:dyDescent="0.15">
      <c r="A1744" s="13">
        <v>1743</v>
      </c>
      <c r="B1744" s="69" t="s">
        <v>1613</v>
      </c>
      <c r="C1744" s="67" t="s">
        <v>1277</v>
      </c>
      <c r="D1744" s="67" t="s">
        <v>66</v>
      </c>
      <c r="E1744" s="67" t="s">
        <v>56</v>
      </c>
      <c r="F1744" s="67" t="s">
        <v>66</v>
      </c>
      <c r="G1744" s="67" t="s">
        <v>38</v>
      </c>
      <c r="H1744" s="67" t="s">
        <v>41</v>
      </c>
      <c r="I1744" s="67" t="s">
        <v>44</v>
      </c>
      <c r="J1744" s="67" t="s">
        <v>39</v>
      </c>
      <c r="K1744" s="67" t="s">
        <v>88</v>
      </c>
      <c r="L1744" s="67" t="s">
        <v>43</v>
      </c>
      <c r="M1744" s="67" t="s">
        <v>87</v>
      </c>
      <c r="N1744" s="67" t="s">
        <v>43</v>
      </c>
      <c r="O1744" s="67" t="s">
        <v>45</v>
      </c>
      <c r="P1744" s="17" t="s">
        <v>1614</v>
      </c>
      <c r="Q1744" s="17" t="s">
        <v>1615</v>
      </c>
      <c r="R1744" s="17" t="s">
        <v>937</v>
      </c>
      <c r="S1744" s="17" t="s">
        <v>1616</v>
      </c>
      <c r="T1744" s="17" t="s">
        <v>644</v>
      </c>
      <c r="U1744" s="17" t="s">
        <v>289</v>
      </c>
      <c r="V1744" s="17" t="s">
        <v>141</v>
      </c>
      <c r="W1744" s="17"/>
      <c r="X1744" s="17"/>
      <c r="Y1744" s="17" t="s">
        <v>4243</v>
      </c>
      <c r="Z1744" s="17" t="s">
        <v>96</v>
      </c>
      <c r="AA1744" s="17" t="s">
        <v>54</v>
      </c>
      <c r="AB1744" s="17" t="s">
        <v>126</v>
      </c>
      <c r="AC1744" s="17" t="s">
        <v>56</v>
      </c>
      <c r="AD1744" s="17" t="s">
        <v>56</v>
      </c>
      <c r="AE1744" s="17"/>
      <c r="AF1744" s="17"/>
      <c r="AG1744" s="17" t="s">
        <v>1617</v>
      </c>
      <c r="AH1744" s="17" t="s">
        <v>1618</v>
      </c>
      <c r="AI1744" s="17" t="s">
        <v>196</v>
      </c>
      <c r="AJ1744" s="17" t="s">
        <v>1619</v>
      </c>
      <c r="AK1744" s="17" t="s">
        <v>193</v>
      </c>
      <c r="AL1744" s="17" t="s">
        <v>157</v>
      </c>
      <c r="AM1744" s="17" t="s">
        <v>3316</v>
      </c>
      <c r="AN1744" s="17" t="s">
        <v>938</v>
      </c>
      <c r="AO1744" s="17" t="s">
        <v>1620</v>
      </c>
      <c r="AP1744" s="17" t="s">
        <v>942</v>
      </c>
      <c r="AQ1744" s="17"/>
      <c r="AR1744" s="17"/>
      <c r="AS1744" s="17"/>
    </row>
    <row r="1745" spans="1:45" ht="15" customHeight="1" x14ac:dyDescent="0.15">
      <c r="A1745" s="13">
        <v>1744</v>
      </c>
      <c r="B1745" s="69" t="s">
        <v>3414</v>
      </c>
      <c r="C1745" s="67" t="s">
        <v>1277</v>
      </c>
      <c r="D1745" s="67" t="s">
        <v>36</v>
      </c>
      <c r="E1745" s="67" t="s">
        <v>56</v>
      </c>
      <c r="F1745" s="67" t="s">
        <v>36</v>
      </c>
      <c r="G1745" s="67" t="s">
        <v>42</v>
      </c>
      <c r="H1745" s="67" t="s">
        <v>38</v>
      </c>
      <c r="I1745" s="67" t="s">
        <v>68</v>
      </c>
      <c r="J1745" s="67" t="s">
        <v>43</v>
      </c>
      <c r="K1745" s="67" t="s">
        <v>120</v>
      </c>
      <c r="L1745" s="67" t="s">
        <v>120</v>
      </c>
      <c r="M1745" s="67" t="s">
        <v>136</v>
      </c>
      <c r="N1745" s="67" t="s">
        <v>44</v>
      </c>
      <c r="O1745" s="67" t="s">
        <v>45</v>
      </c>
      <c r="P1745" s="17" t="s">
        <v>266</v>
      </c>
      <c r="Q1745" s="17" t="s">
        <v>270</v>
      </c>
      <c r="R1745" s="17" t="s">
        <v>80</v>
      </c>
      <c r="S1745" s="17" t="s">
        <v>409</v>
      </c>
      <c r="T1745" s="17" t="s">
        <v>410</v>
      </c>
      <c r="U1745" s="17" t="s">
        <v>171</v>
      </c>
      <c r="V1745" s="17" t="s">
        <v>168</v>
      </c>
      <c r="W1745" s="17"/>
      <c r="X1745" s="17"/>
      <c r="Y1745" s="17" t="s">
        <v>4233</v>
      </c>
      <c r="Z1745" s="17" t="s">
        <v>75</v>
      </c>
      <c r="AA1745" s="17" t="s">
        <v>54</v>
      </c>
      <c r="AB1745" s="17" t="s">
        <v>55</v>
      </c>
      <c r="AC1745" s="17" t="s">
        <v>36</v>
      </c>
      <c r="AD1745" s="17" t="s">
        <v>56</v>
      </c>
      <c r="AE1745" s="17" t="s">
        <v>4003</v>
      </c>
      <c r="AF1745" s="17"/>
      <c r="AG1745" s="17" t="s">
        <v>413</v>
      </c>
      <c r="AH1745" s="17" t="s">
        <v>414</v>
      </c>
      <c r="AI1745" s="17" t="s">
        <v>415</v>
      </c>
      <c r="AJ1745" s="17" t="s">
        <v>416</v>
      </c>
      <c r="AK1745" s="17" t="s">
        <v>195</v>
      </c>
      <c r="AL1745" s="17" t="s">
        <v>338</v>
      </c>
      <c r="AM1745" s="17" t="s">
        <v>339</v>
      </c>
      <c r="AN1745" s="17" t="s">
        <v>193</v>
      </c>
      <c r="AO1745" s="17" t="s">
        <v>418</v>
      </c>
      <c r="AP1745" s="17" t="s">
        <v>816</v>
      </c>
      <c r="AQ1745" s="17"/>
      <c r="AR1745" s="17"/>
      <c r="AS1745" s="17"/>
    </row>
    <row r="1746" spans="1:45" ht="15" customHeight="1" x14ac:dyDescent="0.15">
      <c r="A1746" s="13">
        <v>1745</v>
      </c>
      <c r="B1746" s="69" t="s">
        <v>1621</v>
      </c>
      <c r="C1746" s="67" t="s">
        <v>1277</v>
      </c>
      <c r="D1746" s="67" t="s">
        <v>36</v>
      </c>
      <c r="E1746" s="67" t="s">
        <v>56</v>
      </c>
      <c r="F1746" s="67" t="s">
        <v>66</v>
      </c>
      <c r="G1746" s="67" t="s">
        <v>37</v>
      </c>
      <c r="H1746" s="67" t="s">
        <v>42</v>
      </c>
      <c r="I1746" s="67" t="s">
        <v>40</v>
      </c>
      <c r="J1746" s="67" t="s">
        <v>39</v>
      </c>
      <c r="K1746" s="67" t="s">
        <v>120</v>
      </c>
      <c r="L1746" s="67" t="s">
        <v>43</v>
      </c>
      <c r="M1746" s="67" t="s">
        <v>37</v>
      </c>
      <c r="N1746" s="67" t="s">
        <v>87</v>
      </c>
      <c r="O1746" s="67" t="s">
        <v>45</v>
      </c>
      <c r="P1746" s="17" t="s">
        <v>137</v>
      </c>
      <c r="Q1746" s="17" t="s">
        <v>3438</v>
      </c>
      <c r="R1746" s="17" t="s">
        <v>4647</v>
      </c>
      <c r="S1746" s="17" t="s">
        <v>57</v>
      </c>
      <c r="T1746" s="17" t="s">
        <v>4520</v>
      </c>
      <c r="U1746" s="17" t="s">
        <v>4161</v>
      </c>
      <c r="V1746" s="17" t="s">
        <v>3760</v>
      </c>
      <c r="W1746" s="17"/>
      <c r="X1746" s="17"/>
      <c r="Y1746" s="17" t="s">
        <v>4270</v>
      </c>
      <c r="Z1746" s="17" t="s">
        <v>53</v>
      </c>
      <c r="AA1746" s="17" t="s">
        <v>54</v>
      </c>
      <c r="AB1746" s="17" t="s">
        <v>3962</v>
      </c>
      <c r="AC1746" s="17" t="s">
        <v>56</v>
      </c>
      <c r="AD1746" s="17" t="s">
        <v>56</v>
      </c>
      <c r="AE1746" s="17" t="s">
        <v>4024</v>
      </c>
      <c r="AF1746" s="17"/>
      <c r="AG1746" s="17" t="s">
        <v>144</v>
      </c>
      <c r="AH1746" s="17" t="s">
        <v>145</v>
      </c>
      <c r="AI1746" s="17" t="s">
        <v>146</v>
      </c>
      <c r="AJ1746" s="17" t="s">
        <v>147</v>
      </c>
      <c r="AK1746" s="17" t="s">
        <v>79</v>
      </c>
      <c r="AL1746" s="17" t="s">
        <v>4165</v>
      </c>
      <c r="AM1746" s="17" t="s">
        <v>900</v>
      </c>
      <c r="AN1746" s="17" t="s">
        <v>912</v>
      </c>
      <c r="AO1746" s="17" t="s">
        <v>64</v>
      </c>
      <c r="AP1746" s="17" t="s">
        <v>161</v>
      </c>
      <c r="AQ1746" s="17"/>
      <c r="AR1746" s="17"/>
      <c r="AS1746" s="17"/>
    </row>
    <row r="1747" spans="1:45" ht="15" customHeight="1" x14ac:dyDescent="0.15">
      <c r="A1747" s="13">
        <v>1746</v>
      </c>
      <c r="B1747" s="69" t="s">
        <v>1622</v>
      </c>
      <c r="C1747" s="67" t="s">
        <v>1277</v>
      </c>
      <c r="D1747" s="67" t="s">
        <v>56</v>
      </c>
      <c r="E1747" s="67" t="s">
        <v>66</v>
      </c>
      <c r="F1747" s="67" t="s">
        <v>56</v>
      </c>
      <c r="G1747" s="67" t="s">
        <v>37</v>
      </c>
      <c r="H1747" s="67" t="s">
        <v>41</v>
      </c>
      <c r="I1747" s="67" t="s">
        <v>67</v>
      </c>
      <c r="J1747" s="67" t="s">
        <v>40</v>
      </c>
      <c r="K1747" s="67" t="s">
        <v>44</v>
      </c>
      <c r="L1747" s="67" t="s">
        <v>42</v>
      </c>
      <c r="M1747" s="67" t="s">
        <v>44</v>
      </c>
      <c r="N1747" s="67" t="s">
        <v>44</v>
      </c>
      <c r="O1747" s="67"/>
      <c r="P1747" s="17" t="s">
        <v>47</v>
      </c>
      <c r="Q1747" s="17" t="s">
        <v>49</v>
      </c>
      <c r="R1747" s="17" t="s">
        <v>3022</v>
      </c>
      <c r="S1747" s="17" t="s">
        <v>57</v>
      </c>
      <c r="T1747" s="17" t="s">
        <v>4639</v>
      </c>
      <c r="U1747" s="17" t="s">
        <v>77</v>
      </c>
      <c r="V1747" s="17" t="s">
        <v>264</v>
      </c>
      <c r="W1747" s="17"/>
      <c r="X1747" s="17"/>
      <c r="Y1747" s="17" t="s">
        <v>4231</v>
      </c>
      <c r="Z1747" s="17" t="s">
        <v>96</v>
      </c>
      <c r="AA1747" s="17" t="s">
        <v>76</v>
      </c>
      <c r="AB1747" s="17" t="s">
        <v>55</v>
      </c>
      <c r="AC1747" s="17" t="s">
        <v>36</v>
      </c>
      <c r="AD1747" s="17" t="s">
        <v>56</v>
      </c>
      <c r="AE1747" s="17"/>
      <c r="AF1747" s="17"/>
      <c r="AG1747" s="17" t="s">
        <v>144</v>
      </c>
      <c r="AH1747" s="17" t="s">
        <v>189</v>
      </c>
      <c r="AI1747" s="17" t="s">
        <v>202</v>
      </c>
      <c r="AJ1747" s="17" t="s">
        <v>711</v>
      </c>
      <c r="AK1747" s="17" t="s">
        <v>95</v>
      </c>
      <c r="AL1747" s="17" t="s">
        <v>189</v>
      </c>
      <c r="AM1747" s="17" t="s">
        <v>79</v>
      </c>
      <c r="AN1747" s="17" t="s">
        <v>4387</v>
      </c>
      <c r="AO1747" s="17" t="s">
        <v>64</v>
      </c>
      <c r="AP1747" s="17" t="s">
        <v>85</v>
      </c>
      <c r="AQ1747" s="17"/>
      <c r="AR1747" s="17"/>
      <c r="AS1747" s="17"/>
    </row>
    <row r="1748" spans="1:45" ht="15" customHeight="1" x14ac:dyDescent="0.15">
      <c r="A1748" s="13">
        <v>1747</v>
      </c>
      <c r="B1748" s="69" t="s">
        <v>1623</v>
      </c>
      <c r="C1748" s="67" t="s">
        <v>1277</v>
      </c>
      <c r="D1748" s="67" t="s">
        <v>56</v>
      </c>
      <c r="E1748" s="67" t="s">
        <v>66</v>
      </c>
      <c r="F1748" s="67" t="s">
        <v>36</v>
      </c>
      <c r="G1748" s="67" t="s">
        <v>67</v>
      </c>
      <c r="H1748" s="67" t="s">
        <v>40</v>
      </c>
      <c r="I1748" s="67" t="s">
        <v>41</v>
      </c>
      <c r="J1748" s="67" t="s">
        <v>44</v>
      </c>
      <c r="K1748" s="67" t="s">
        <v>41</v>
      </c>
      <c r="L1748" s="67" t="s">
        <v>88</v>
      </c>
      <c r="M1748" s="67" t="s">
        <v>44</v>
      </c>
      <c r="N1748" s="67" t="s">
        <v>43</v>
      </c>
      <c r="O1748" s="67"/>
      <c r="P1748" s="17" t="s">
        <v>1075</v>
      </c>
      <c r="Q1748" s="17" t="s">
        <v>247</v>
      </c>
      <c r="R1748" s="17" t="s">
        <v>232</v>
      </c>
      <c r="S1748" s="17" t="s">
        <v>3022</v>
      </c>
      <c r="T1748" s="17" t="s">
        <v>383</v>
      </c>
      <c r="U1748" s="17" t="s">
        <v>1624</v>
      </c>
      <c r="V1748" s="17" t="s">
        <v>1625</v>
      </c>
      <c r="W1748" s="17"/>
      <c r="X1748" s="17"/>
      <c r="Y1748" s="17" t="s">
        <v>4234</v>
      </c>
      <c r="Z1748" s="17" t="s">
        <v>75</v>
      </c>
      <c r="AA1748" s="17" t="s">
        <v>142</v>
      </c>
      <c r="AB1748" s="17" t="s">
        <v>55</v>
      </c>
      <c r="AC1748" s="17" t="s">
        <v>56</v>
      </c>
      <c r="AD1748" s="17" t="s">
        <v>56</v>
      </c>
      <c r="AE1748" s="17"/>
      <c r="AF1748" s="17"/>
      <c r="AG1748" s="17" t="s">
        <v>77</v>
      </c>
      <c r="AH1748" s="17" t="s">
        <v>3346</v>
      </c>
      <c r="AI1748" s="17" t="s">
        <v>79</v>
      </c>
      <c r="AJ1748" s="17" t="s">
        <v>198</v>
      </c>
      <c r="AK1748" s="17" t="s">
        <v>598</v>
      </c>
      <c r="AL1748" s="17" t="s">
        <v>1626</v>
      </c>
      <c r="AM1748" s="17" t="s">
        <v>82</v>
      </c>
      <c r="AN1748" s="17" t="s">
        <v>1044</v>
      </c>
      <c r="AO1748" s="17" t="s">
        <v>85</v>
      </c>
      <c r="AP1748" s="17" t="s">
        <v>1721</v>
      </c>
      <c r="AQ1748" s="17"/>
      <c r="AR1748" s="17"/>
      <c r="AS1748" s="17"/>
    </row>
    <row r="1749" spans="1:45" ht="15" customHeight="1" x14ac:dyDescent="0.15">
      <c r="A1749" s="13">
        <v>1748</v>
      </c>
      <c r="B1749" s="69" t="s">
        <v>1627</v>
      </c>
      <c r="C1749" s="67" t="s">
        <v>1277</v>
      </c>
      <c r="D1749" s="67" t="s">
        <v>56</v>
      </c>
      <c r="E1749" s="67" t="s">
        <v>56</v>
      </c>
      <c r="F1749" s="67" t="s">
        <v>66</v>
      </c>
      <c r="G1749" s="67" t="s">
        <v>44</v>
      </c>
      <c r="H1749" s="67" t="s">
        <v>39</v>
      </c>
      <c r="I1749" s="67" t="s">
        <v>41</v>
      </c>
      <c r="J1749" s="67" t="s">
        <v>38</v>
      </c>
      <c r="K1749" s="67" t="s">
        <v>88</v>
      </c>
      <c r="L1749" s="67" t="s">
        <v>136</v>
      </c>
      <c r="M1749" s="67" t="s">
        <v>120</v>
      </c>
      <c r="N1749" s="67" t="s">
        <v>39</v>
      </c>
      <c r="O1749" s="67" t="s">
        <v>45</v>
      </c>
      <c r="P1749" s="17" t="s">
        <v>1628</v>
      </c>
      <c r="Q1749" s="17" t="s">
        <v>291</v>
      </c>
      <c r="R1749" s="17" t="s">
        <v>1629</v>
      </c>
      <c r="S1749" s="17" t="s">
        <v>193</v>
      </c>
      <c r="T1749" s="17" t="s">
        <v>130</v>
      </c>
      <c r="U1749" s="17" t="s">
        <v>493</v>
      </c>
      <c r="V1749" s="17" t="s">
        <v>1630</v>
      </c>
      <c r="W1749" s="17"/>
      <c r="X1749" s="17"/>
      <c r="Y1749" s="17" t="s">
        <v>4269</v>
      </c>
      <c r="Z1749" s="17" t="s">
        <v>53</v>
      </c>
      <c r="AA1749" s="17" t="s">
        <v>76</v>
      </c>
      <c r="AB1749" s="17" t="s">
        <v>126</v>
      </c>
      <c r="AC1749" s="17" t="s">
        <v>66</v>
      </c>
      <c r="AD1749" s="17" t="s">
        <v>56</v>
      </c>
      <c r="AE1749" s="17" t="s">
        <v>4024</v>
      </c>
      <c r="AF1749" s="17"/>
      <c r="AG1749" s="17" t="s">
        <v>131</v>
      </c>
      <c r="AH1749" s="17" t="s">
        <v>583</v>
      </c>
      <c r="AI1749" s="17" t="s">
        <v>582</v>
      </c>
      <c r="AJ1749" s="17" t="s">
        <v>924</v>
      </c>
      <c r="AK1749" s="17" t="s">
        <v>495</v>
      </c>
      <c r="AL1749" s="17" t="s">
        <v>500</v>
      </c>
      <c r="AM1749" s="17" t="s">
        <v>1631</v>
      </c>
      <c r="AN1749" s="17" t="s">
        <v>1632</v>
      </c>
      <c r="AO1749" s="17" t="s">
        <v>1633</v>
      </c>
      <c r="AP1749" s="17" t="s">
        <v>502</v>
      </c>
      <c r="AQ1749" s="17"/>
      <c r="AR1749" s="17"/>
      <c r="AS1749" s="17"/>
    </row>
    <row r="1750" spans="1:45" ht="15" customHeight="1" x14ac:dyDescent="0.15">
      <c r="A1750" s="13">
        <v>1749</v>
      </c>
      <c r="B1750" s="69" t="s">
        <v>1634</v>
      </c>
      <c r="C1750" s="67" t="s">
        <v>1277</v>
      </c>
      <c r="D1750" s="67" t="s">
        <v>56</v>
      </c>
      <c r="E1750" s="67" t="s">
        <v>66</v>
      </c>
      <c r="F1750" s="67" t="s">
        <v>56</v>
      </c>
      <c r="G1750" s="67" t="s">
        <v>43</v>
      </c>
      <c r="H1750" s="67" t="s">
        <v>88</v>
      </c>
      <c r="I1750" s="67" t="s">
        <v>44</v>
      </c>
      <c r="J1750" s="67" t="s">
        <v>39</v>
      </c>
      <c r="K1750" s="67" t="s">
        <v>120</v>
      </c>
      <c r="L1750" s="67" t="s">
        <v>120</v>
      </c>
      <c r="M1750" s="67" t="s">
        <v>42</v>
      </c>
      <c r="N1750" s="67" t="s">
        <v>38</v>
      </c>
      <c r="O1750" s="67" t="s">
        <v>45</v>
      </c>
      <c r="P1750" s="17" t="s">
        <v>1635</v>
      </c>
      <c r="Q1750" s="17" t="s">
        <v>438</v>
      </c>
      <c r="R1750" s="17" t="s">
        <v>992</v>
      </c>
      <c r="S1750" s="17" t="s">
        <v>334</v>
      </c>
      <c r="T1750" s="17" t="s">
        <v>1636</v>
      </c>
      <c r="U1750" s="17" t="s">
        <v>289</v>
      </c>
      <c r="V1750" s="17" t="s">
        <v>1637</v>
      </c>
      <c r="W1750" s="17"/>
      <c r="X1750" s="17"/>
      <c r="Y1750" s="17" t="s">
        <v>4311</v>
      </c>
      <c r="Z1750" s="17" t="s">
        <v>53</v>
      </c>
      <c r="AA1750" s="17" t="s">
        <v>54</v>
      </c>
      <c r="AB1750" s="17" t="s">
        <v>126</v>
      </c>
      <c r="AC1750" s="17" t="s">
        <v>56</v>
      </c>
      <c r="AD1750" s="17" t="s">
        <v>56</v>
      </c>
      <c r="AE1750" s="17" t="s">
        <v>4010</v>
      </c>
      <c r="AF1750" s="17"/>
      <c r="AG1750" s="17" t="s">
        <v>527</v>
      </c>
      <c r="AH1750" s="17" t="s">
        <v>500</v>
      </c>
      <c r="AI1750" s="17" t="s">
        <v>395</v>
      </c>
      <c r="AJ1750" s="17" t="s">
        <v>1638</v>
      </c>
      <c r="AK1750" s="17" t="s">
        <v>193</v>
      </c>
      <c r="AL1750" s="17" t="s">
        <v>1639</v>
      </c>
      <c r="AM1750" s="17" t="s">
        <v>1505</v>
      </c>
      <c r="AN1750" s="17" t="s">
        <v>294</v>
      </c>
      <c r="AO1750" s="17" t="s">
        <v>442</v>
      </c>
      <c r="AP1750" s="17" t="s">
        <v>942</v>
      </c>
      <c r="AQ1750" s="17"/>
      <c r="AR1750" s="17"/>
      <c r="AS1750" s="17"/>
    </row>
    <row r="1751" spans="1:45" ht="15" customHeight="1" x14ac:dyDescent="0.15">
      <c r="A1751" s="13">
        <v>1750</v>
      </c>
      <c r="B1751" s="69" t="s">
        <v>1640</v>
      </c>
      <c r="C1751" s="67" t="s">
        <v>1277</v>
      </c>
      <c r="D1751" s="67" t="s">
        <v>56</v>
      </c>
      <c r="E1751" s="67" t="s">
        <v>56</v>
      </c>
      <c r="F1751" s="67" t="s">
        <v>36</v>
      </c>
      <c r="G1751" s="67" t="s">
        <v>40</v>
      </c>
      <c r="H1751" s="67" t="s">
        <v>136</v>
      </c>
      <c r="I1751" s="67" t="s">
        <v>41</v>
      </c>
      <c r="J1751" s="67" t="s">
        <v>44</v>
      </c>
      <c r="K1751" s="67" t="s">
        <v>87</v>
      </c>
      <c r="L1751" s="67" t="s">
        <v>200</v>
      </c>
      <c r="M1751" s="67" t="s">
        <v>88</v>
      </c>
      <c r="N1751" s="67" t="s">
        <v>38</v>
      </c>
      <c r="O1751" s="67" t="s">
        <v>45</v>
      </c>
      <c r="P1751" s="17" t="s">
        <v>248</v>
      </c>
      <c r="Q1751" s="17" t="s">
        <v>253</v>
      </c>
      <c r="R1751" s="17" t="s">
        <v>596</v>
      </c>
      <c r="S1751" s="17" t="s">
        <v>79</v>
      </c>
      <c r="T1751" s="17" t="s">
        <v>479</v>
      </c>
      <c r="U1751" s="17" t="s">
        <v>598</v>
      </c>
      <c r="V1751" s="17" t="s">
        <v>148</v>
      </c>
      <c r="W1751" s="17"/>
      <c r="X1751" s="17"/>
      <c r="Y1751" s="17" t="s">
        <v>4242</v>
      </c>
      <c r="Z1751" s="17" t="s">
        <v>75</v>
      </c>
      <c r="AA1751" s="17" t="s">
        <v>142</v>
      </c>
      <c r="AB1751" s="17" t="s">
        <v>55</v>
      </c>
      <c r="AC1751" s="17" t="s">
        <v>66</v>
      </c>
      <c r="AD1751" s="17" t="s">
        <v>36</v>
      </c>
      <c r="AE1751" s="17"/>
      <c r="AF1751" s="17"/>
      <c r="AG1751" s="17" t="s">
        <v>115</v>
      </c>
      <c r="AH1751" s="17" t="s">
        <v>927</v>
      </c>
      <c r="AI1751" s="17" t="s">
        <v>928</v>
      </c>
      <c r="AJ1751" s="17" t="s">
        <v>929</v>
      </c>
      <c r="AK1751" s="17" t="s">
        <v>644</v>
      </c>
      <c r="AL1751" s="17" t="s">
        <v>1087</v>
      </c>
      <c r="AM1751" s="17" t="s">
        <v>193</v>
      </c>
      <c r="AN1751" s="17" t="s">
        <v>104</v>
      </c>
      <c r="AO1751" s="17" t="s">
        <v>161</v>
      </c>
      <c r="AP1751" s="17" t="s">
        <v>1721</v>
      </c>
      <c r="AQ1751" s="17"/>
      <c r="AR1751" s="17"/>
      <c r="AS1751" s="17"/>
    </row>
    <row r="1752" spans="1:45" ht="15" customHeight="1" x14ac:dyDescent="0.15">
      <c r="A1752" s="13">
        <v>1751</v>
      </c>
      <c r="B1752" s="69" t="s">
        <v>1641</v>
      </c>
      <c r="C1752" s="67" t="s">
        <v>1277</v>
      </c>
      <c r="D1752" s="67" t="s">
        <v>56</v>
      </c>
      <c r="E1752" s="67" t="s">
        <v>56</v>
      </c>
      <c r="F1752" s="67" t="s">
        <v>66</v>
      </c>
      <c r="G1752" s="67" t="s">
        <v>200</v>
      </c>
      <c r="H1752" s="67" t="s">
        <v>37</v>
      </c>
      <c r="I1752" s="67" t="s">
        <v>41</v>
      </c>
      <c r="J1752" s="67" t="s">
        <v>37</v>
      </c>
      <c r="K1752" s="67" t="s">
        <v>200</v>
      </c>
      <c r="L1752" s="67" t="s">
        <v>41</v>
      </c>
      <c r="M1752" s="67" t="s">
        <v>136</v>
      </c>
      <c r="N1752" s="67" t="s">
        <v>43</v>
      </c>
      <c r="O1752" s="67"/>
      <c r="P1752" s="17" t="s">
        <v>4760</v>
      </c>
      <c r="Q1752" s="17" t="s">
        <v>674</v>
      </c>
      <c r="R1752" s="17" t="s">
        <v>562</v>
      </c>
      <c r="S1752" s="17" t="s">
        <v>1642</v>
      </c>
      <c r="T1752" s="17" t="s">
        <v>144</v>
      </c>
      <c r="U1752" s="17" t="s">
        <v>3346</v>
      </c>
      <c r="V1752" s="17" t="s">
        <v>144</v>
      </c>
      <c r="W1752" s="17"/>
      <c r="X1752" s="17"/>
      <c r="Y1752" s="17" t="s">
        <v>4268</v>
      </c>
      <c r="Z1752" s="17" t="s">
        <v>75</v>
      </c>
      <c r="AA1752" s="17" t="s">
        <v>54</v>
      </c>
      <c r="AB1752" s="17" t="s">
        <v>55</v>
      </c>
      <c r="AC1752" s="17" t="s">
        <v>36</v>
      </c>
      <c r="AD1752" s="17" t="s">
        <v>36</v>
      </c>
      <c r="AE1752" s="17"/>
      <c r="AF1752" s="17"/>
      <c r="AG1752" s="17" t="s">
        <v>1241</v>
      </c>
      <c r="AH1752" s="17" t="s">
        <v>1115</v>
      </c>
      <c r="AI1752" s="17" t="s">
        <v>411</v>
      </c>
      <c r="AJ1752" s="17" t="s">
        <v>196</v>
      </c>
      <c r="AK1752" s="17" t="s">
        <v>202</v>
      </c>
      <c r="AL1752" s="17" t="s">
        <v>338</v>
      </c>
      <c r="AM1752" s="17" t="s">
        <v>411</v>
      </c>
      <c r="AN1752" s="17" t="s">
        <v>505</v>
      </c>
      <c r="AO1752" s="17" t="s">
        <v>1166</v>
      </c>
      <c r="AP1752" s="17" t="s">
        <v>209</v>
      </c>
      <c r="AQ1752" s="17"/>
      <c r="AR1752" s="17"/>
      <c r="AS1752" s="17"/>
    </row>
    <row r="1753" spans="1:45" ht="15" customHeight="1" x14ac:dyDescent="0.15">
      <c r="A1753" s="13">
        <v>1752</v>
      </c>
      <c r="B1753" s="69" t="s">
        <v>1643</v>
      </c>
      <c r="C1753" s="67" t="s">
        <v>1277</v>
      </c>
      <c r="D1753" s="67" t="s">
        <v>56</v>
      </c>
      <c r="E1753" s="67" t="s">
        <v>56</v>
      </c>
      <c r="F1753" s="67" t="s">
        <v>36</v>
      </c>
      <c r="G1753" s="67" t="s">
        <v>40</v>
      </c>
      <c r="H1753" s="67" t="s">
        <v>120</v>
      </c>
      <c r="I1753" s="67" t="s">
        <v>41</v>
      </c>
      <c r="J1753" s="67" t="s">
        <v>136</v>
      </c>
      <c r="K1753" s="67" t="s">
        <v>44</v>
      </c>
      <c r="L1753" s="67" t="s">
        <v>68</v>
      </c>
      <c r="M1753" s="67" t="s">
        <v>67</v>
      </c>
      <c r="N1753" s="67" t="s">
        <v>44</v>
      </c>
      <c r="O1753" s="67" t="s">
        <v>45</v>
      </c>
      <c r="P1753" s="17" t="s">
        <v>789</v>
      </c>
      <c r="Q1753" s="17" t="s">
        <v>216</v>
      </c>
      <c r="R1753" s="17" t="s">
        <v>254</v>
      </c>
      <c r="S1753" s="17" t="s">
        <v>222</v>
      </c>
      <c r="T1753" s="17" t="s">
        <v>4557</v>
      </c>
      <c r="U1753" s="17" t="s">
        <v>596</v>
      </c>
      <c r="V1753" s="17" t="s">
        <v>1644</v>
      </c>
      <c r="W1753" s="17"/>
      <c r="X1753" s="17"/>
      <c r="Y1753" s="17" t="s">
        <v>4239</v>
      </c>
      <c r="Z1753" s="17" t="s">
        <v>75</v>
      </c>
      <c r="AA1753" s="17" t="s">
        <v>76</v>
      </c>
      <c r="AB1753" s="17" t="s">
        <v>55</v>
      </c>
      <c r="AC1753" s="17" t="s">
        <v>56</v>
      </c>
      <c r="AD1753" s="17" t="s">
        <v>56</v>
      </c>
      <c r="AE1753" s="17"/>
      <c r="AF1753" s="17"/>
      <c r="AG1753" s="17" t="s">
        <v>79</v>
      </c>
      <c r="AH1753" s="17" t="s">
        <v>300</v>
      </c>
      <c r="AI1753" s="17" t="s">
        <v>1645</v>
      </c>
      <c r="AJ1753" s="17" t="s">
        <v>1646</v>
      </c>
      <c r="AK1753" s="17" t="s">
        <v>598</v>
      </c>
      <c r="AL1753" s="17" t="s">
        <v>77</v>
      </c>
      <c r="AM1753" s="17" t="s">
        <v>1647</v>
      </c>
      <c r="AN1753" s="17" t="s">
        <v>1648</v>
      </c>
      <c r="AO1753" s="17" t="s">
        <v>161</v>
      </c>
      <c r="AP1753" s="17" t="s">
        <v>1721</v>
      </c>
      <c r="AQ1753" s="17"/>
      <c r="AR1753" s="17"/>
      <c r="AS1753" s="17"/>
    </row>
    <row r="1754" spans="1:45" ht="15" customHeight="1" x14ac:dyDescent="0.15">
      <c r="A1754" s="13">
        <v>1753</v>
      </c>
      <c r="B1754" s="69" t="s">
        <v>1649</v>
      </c>
      <c r="C1754" s="67" t="s">
        <v>1277</v>
      </c>
      <c r="D1754" s="67" t="s">
        <v>56</v>
      </c>
      <c r="E1754" s="67" t="s">
        <v>56</v>
      </c>
      <c r="F1754" s="67" t="s">
        <v>66</v>
      </c>
      <c r="G1754" s="67" t="s">
        <v>67</v>
      </c>
      <c r="H1754" s="67" t="s">
        <v>40</v>
      </c>
      <c r="I1754" s="67" t="s">
        <v>37</v>
      </c>
      <c r="J1754" s="67" t="s">
        <v>40</v>
      </c>
      <c r="K1754" s="67" t="s">
        <v>40</v>
      </c>
      <c r="L1754" s="67" t="s">
        <v>38</v>
      </c>
      <c r="M1754" s="67" t="s">
        <v>42</v>
      </c>
      <c r="N1754" s="67" t="s">
        <v>38</v>
      </c>
      <c r="O1754" s="67"/>
      <c r="P1754" s="17" t="s">
        <v>951</v>
      </c>
      <c r="Q1754" s="17" t="s">
        <v>379</v>
      </c>
      <c r="R1754" s="17" t="s">
        <v>137</v>
      </c>
      <c r="S1754" s="17" t="s">
        <v>3022</v>
      </c>
      <c r="T1754" s="17" t="s">
        <v>569</v>
      </c>
      <c r="U1754" s="17" t="s">
        <v>3438</v>
      </c>
      <c r="V1754" s="17" t="s">
        <v>1650</v>
      </c>
      <c r="W1754" s="17"/>
      <c r="X1754" s="17"/>
      <c r="Y1754" s="17" t="s">
        <v>4231</v>
      </c>
      <c r="Z1754" s="17" t="s">
        <v>53</v>
      </c>
      <c r="AA1754" s="17" t="s">
        <v>76</v>
      </c>
      <c r="AB1754" s="17" t="s">
        <v>55</v>
      </c>
      <c r="AC1754" s="17" t="s">
        <v>66</v>
      </c>
      <c r="AD1754" s="17" t="s">
        <v>36</v>
      </c>
      <c r="AE1754" s="17"/>
      <c r="AF1754" s="17"/>
      <c r="AG1754" s="17" t="s">
        <v>77</v>
      </c>
      <c r="AH1754" s="17" t="s">
        <v>264</v>
      </c>
      <c r="AI1754" s="17" t="s">
        <v>570</v>
      </c>
      <c r="AJ1754" s="17" t="s">
        <v>571</v>
      </c>
      <c r="AK1754" s="17" t="s">
        <v>57</v>
      </c>
      <c r="AL1754" s="17" t="s">
        <v>4520</v>
      </c>
      <c r="AM1754" s="17" t="s">
        <v>79</v>
      </c>
      <c r="AN1754" s="17" t="s">
        <v>1651</v>
      </c>
      <c r="AO1754" s="17" t="s">
        <v>85</v>
      </c>
      <c r="AP1754" s="17" t="s">
        <v>64</v>
      </c>
      <c r="AQ1754" s="17"/>
      <c r="AR1754" s="17"/>
      <c r="AS1754" s="17"/>
    </row>
    <row r="1755" spans="1:45" ht="15" customHeight="1" x14ac:dyDescent="0.15">
      <c r="A1755" s="13">
        <v>1754</v>
      </c>
      <c r="B1755" s="69" t="s">
        <v>3136</v>
      </c>
      <c r="C1755" s="67" t="s">
        <v>1277</v>
      </c>
      <c r="D1755" s="67" t="s">
        <v>56</v>
      </c>
      <c r="E1755" s="67" t="s">
        <v>56</v>
      </c>
      <c r="F1755" s="67" t="s">
        <v>56</v>
      </c>
      <c r="G1755" s="67" t="s">
        <v>120</v>
      </c>
      <c r="H1755" s="67" t="s">
        <v>43</v>
      </c>
      <c r="I1755" s="67" t="s">
        <v>120</v>
      </c>
      <c r="J1755" s="67" t="s">
        <v>38</v>
      </c>
      <c r="K1755" s="67" t="s">
        <v>43</v>
      </c>
      <c r="L1755" s="67" t="s">
        <v>88</v>
      </c>
      <c r="M1755" s="67" t="s">
        <v>38</v>
      </c>
      <c r="N1755" s="67" t="s">
        <v>120</v>
      </c>
      <c r="O1755" s="67"/>
      <c r="P1755" s="17" t="s">
        <v>868</v>
      </c>
      <c r="Q1755" s="17" t="s">
        <v>781</v>
      </c>
      <c r="R1755" s="17" t="s">
        <v>3137</v>
      </c>
      <c r="S1755" s="17" t="s">
        <v>131</v>
      </c>
      <c r="T1755" s="17" t="s">
        <v>646</v>
      </c>
      <c r="U1755" s="17" t="s">
        <v>617</v>
      </c>
      <c r="V1755" s="17" t="s">
        <v>415</v>
      </c>
      <c r="W1755" s="17"/>
      <c r="X1755" s="17"/>
      <c r="Y1755" s="17" t="s">
        <v>4254</v>
      </c>
      <c r="Z1755" s="17" t="s">
        <v>96</v>
      </c>
      <c r="AA1755" s="17" t="s">
        <v>54</v>
      </c>
      <c r="AB1755" s="17" t="s">
        <v>3962</v>
      </c>
      <c r="AC1755" s="17" t="s">
        <v>56</v>
      </c>
      <c r="AD1755" s="17" t="s">
        <v>56</v>
      </c>
      <c r="AE1755" s="17"/>
      <c r="AF1755" s="17"/>
      <c r="AG1755" s="17" t="s">
        <v>363</v>
      </c>
      <c r="AH1755" s="17" t="s">
        <v>280</v>
      </c>
      <c r="AI1755" s="17" t="s">
        <v>361</v>
      </c>
      <c r="AJ1755" s="17" t="s">
        <v>871</v>
      </c>
      <c r="AK1755" s="17" t="s">
        <v>363</v>
      </c>
      <c r="AL1755" s="17" t="s">
        <v>260</v>
      </c>
      <c r="AM1755" s="17" t="s">
        <v>260</v>
      </c>
      <c r="AN1755" s="17" t="s">
        <v>363</v>
      </c>
      <c r="AO1755" s="17" t="s">
        <v>872</v>
      </c>
      <c r="AP1755" s="17" t="s">
        <v>1271</v>
      </c>
      <c r="AQ1755" s="17"/>
      <c r="AR1755" s="17"/>
      <c r="AS1755" s="17"/>
    </row>
    <row r="1756" spans="1:45" ht="15" customHeight="1" x14ac:dyDescent="0.15">
      <c r="A1756" s="13">
        <v>1755</v>
      </c>
      <c r="B1756" s="69" t="s">
        <v>1652</v>
      </c>
      <c r="C1756" s="67" t="s">
        <v>1277</v>
      </c>
      <c r="D1756" s="67" t="s">
        <v>66</v>
      </c>
      <c r="E1756" s="67" t="s">
        <v>56</v>
      </c>
      <c r="F1756" s="67" t="s">
        <v>56</v>
      </c>
      <c r="G1756" s="67" t="s">
        <v>43</v>
      </c>
      <c r="H1756" s="67" t="s">
        <v>43</v>
      </c>
      <c r="I1756" s="67" t="s">
        <v>39</v>
      </c>
      <c r="J1756" s="67" t="s">
        <v>38</v>
      </c>
      <c r="K1756" s="67" t="s">
        <v>88</v>
      </c>
      <c r="L1756" s="67" t="s">
        <v>88</v>
      </c>
      <c r="M1756" s="67" t="s">
        <v>88</v>
      </c>
      <c r="N1756" s="67" t="s">
        <v>136</v>
      </c>
      <c r="O1756" s="67"/>
      <c r="P1756" s="17" t="s">
        <v>403</v>
      </c>
      <c r="Q1756" s="17" t="s">
        <v>405</v>
      </c>
      <c r="R1756" s="17" t="s">
        <v>1653</v>
      </c>
      <c r="S1756" s="17" t="s">
        <v>101</v>
      </c>
      <c r="T1756" s="17" t="s">
        <v>471</v>
      </c>
      <c r="U1756" s="17" t="s">
        <v>282</v>
      </c>
      <c r="V1756" s="17" t="s">
        <v>294</v>
      </c>
      <c r="W1756" s="17"/>
      <c r="X1756" s="17"/>
      <c r="Y1756" s="17" t="s">
        <v>4258</v>
      </c>
      <c r="Z1756" s="17" t="s">
        <v>75</v>
      </c>
      <c r="AA1756" s="17" t="s">
        <v>76</v>
      </c>
      <c r="AB1756" s="17" t="s">
        <v>126</v>
      </c>
      <c r="AC1756" s="17" t="s">
        <v>56</v>
      </c>
      <c r="AD1756" s="17" t="s">
        <v>56</v>
      </c>
      <c r="AE1756" s="17"/>
      <c r="AF1756" s="17"/>
      <c r="AG1756" s="17" t="s">
        <v>361</v>
      </c>
      <c r="AH1756" s="17" t="s">
        <v>99</v>
      </c>
      <c r="AI1756" s="17" t="s">
        <v>736</v>
      </c>
      <c r="AJ1756" s="17" t="s">
        <v>737</v>
      </c>
      <c r="AK1756" s="17" t="s">
        <v>364</v>
      </c>
      <c r="AL1756" s="17" t="s">
        <v>489</v>
      </c>
      <c r="AM1756" s="17" t="s">
        <v>132</v>
      </c>
      <c r="AN1756" s="17" t="s">
        <v>1654</v>
      </c>
      <c r="AO1756" s="17" t="s">
        <v>475</v>
      </c>
      <c r="AP1756" s="17" t="s">
        <v>766</v>
      </c>
      <c r="AQ1756" s="17">
        <v>0</v>
      </c>
      <c r="AR1756" s="17">
        <v>0</v>
      </c>
      <c r="AS1756" s="17"/>
    </row>
    <row r="1757" spans="1:45" ht="15" customHeight="1" x14ac:dyDescent="0.15">
      <c r="A1757" s="13">
        <v>1756</v>
      </c>
      <c r="B1757" s="69" t="s">
        <v>1655</v>
      </c>
      <c r="C1757" s="67" t="s">
        <v>1277</v>
      </c>
      <c r="D1757" s="67" t="s">
        <v>56</v>
      </c>
      <c r="E1757" s="67" t="s">
        <v>66</v>
      </c>
      <c r="F1757" s="67" t="s">
        <v>56</v>
      </c>
      <c r="G1757" s="67" t="s">
        <v>44</v>
      </c>
      <c r="H1757" s="67" t="s">
        <v>43</v>
      </c>
      <c r="I1757" s="67" t="s">
        <v>39</v>
      </c>
      <c r="J1757" s="67" t="s">
        <v>120</v>
      </c>
      <c r="K1757" s="67" t="s">
        <v>87</v>
      </c>
      <c r="L1757" s="67" t="s">
        <v>43</v>
      </c>
      <c r="M1757" s="67" t="s">
        <v>41</v>
      </c>
      <c r="N1757" s="67" t="s">
        <v>39</v>
      </c>
      <c r="O1757" s="67"/>
      <c r="P1757" s="17" t="s">
        <v>446</v>
      </c>
      <c r="Q1757" s="17" t="s">
        <v>402</v>
      </c>
      <c r="R1757" s="17" t="s">
        <v>3760</v>
      </c>
      <c r="S1757" s="17" t="s">
        <v>193</v>
      </c>
      <c r="T1757" s="17" t="s">
        <v>101</v>
      </c>
      <c r="U1757" s="17" t="s">
        <v>900</v>
      </c>
      <c r="V1757" s="17" t="s">
        <v>1656</v>
      </c>
      <c r="W1757" s="17" t="s">
        <v>4158</v>
      </c>
      <c r="X1757" s="17"/>
      <c r="Y1757" s="17" t="s">
        <v>4245</v>
      </c>
      <c r="Z1757" s="17" t="s">
        <v>53</v>
      </c>
      <c r="AA1757" s="17" t="s">
        <v>54</v>
      </c>
      <c r="AB1757" s="17" t="s">
        <v>55</v>
      </c>
      <c r="AC1757" s="17" t="s">
        <v>56</v>
      </c>
      <c r="AD1757" s="17" t="s">
        <v>66</v>
      </c>
      <c r="AE1757" s="17" t="s">
        <v>4032</v>
      </c>
      <c r="AF1757" s="17"/>
      <c r="AG1757" s="17" t="s">
        <v>131</v>
      </c>
      <c r="AH1757" s="17" t="s">
        <v>97</v>
      </c>
      <c r="AI1757" s="17" t="s">
        <v>361</v>
      </c>
      <c r="AJ1757" s="17" t="s">
        <v>921</v>
      </c>
      <c r="AK1757" s="17" t="s">
        <v>362</v>
      </c>
      <c r="AL1757" s="17" t="s">
        <v>558</v>
      </c>
      <c r="AM1757" s="17" t="s">
        <v>335</v>
      </c>
      <c r="AN1757" s="17" t="s">
        <v>130</v>
      </c>
      <c r="AO1757" s="17" t="s">
        <v>464</v>
      </c>
      <c r="AP1757" s="17" t="s">
        <v>1170</v>
      </c>
      <c r="AQ1757" s="17"/>
      <c r="AR1757" s="17"/>
      <c r="AS1757" s="17"/>
    </row>
    <row r="1758" spans="1:45" ht="15" customHeight="1" x14ac:dyDescent="0.15">
      <c r="A1758" s="13">
        <v>1757</v>
      </c>
      <c r="B1758" s="69" t="s">
        <v>1657</v>
      </c>
      <c r="C1758" s="67" t="s">
        <v>1277</v>
      </c>
      <c r="D1758" s="67" t="s">
        <v>66</v>
      </c>
      <c r="E1758" s="67" t="s">
        <v>56</v>
      </c>
      <c r="F1758" s="67" t="s">
        <v>56</v>
      </c>
      <c r="G1758" s="67" t="s">
        <v>37</v>
      </c>
      <c r="H1758" s="67" t="s">
        <v>43</v>
      </c>
      <c r="I1758" s="67" t="s">
        <v>41</v>
      </c>
      <c r="J1758" s="67" t="s">
        <v>37</v>
      </c>
      <c r="K1758" s="67" t="s">
        <v>200</v>
      </c>
      <c r="L1758" s="67" t="s">
        <v>136</v>
      </c>
      <c r="M1758" s="67" t="s">
        <v>43</v>
      </c>
      <c r="N1758" s="67" t="s">
        <v>41</v>
      </c>
      <c r="O1758" s="67"/>
      <c r="P1758" s="17" t="s">
        <v>1658</v>
      </c>
      <c r="Q1758" s="17" t="s">
        <v>57</v>
      </c>
      <c r="R1758" s="17" t="s">
        <v>1659</v>
      </c>
      <c r="S1758" s="17" t="s">
        <v>144</v>
      </c>
      <c r="T1758" s="17" t="s">
        <v>168</v>
      </c>
      <c r="U1758" s="17" t="s">
        <v>309</v>
      </c>
      <c r="V1758" s="17" t="s">
        <v>1660</v>
      </c>
      <c r="W1758" s="17" t="s">
        <v>4166</v>
      </c>
      <c r="X1758" s="17"/>
      <c r="Y1758" s="17" t="s">
        <v>4234</v>
      </c>
      <c r="Z1758" s="17" t="s">
        <v>191</v>
      </c>
      <c r="AA1758" s="17" t="s">
        <v>76</v>
      </c>
      <c r="AB1758" s="17" t="s">
        <v>126</v>
      </c>
      <c r="AC1758" s="17" t="s">
        <v>56</v>
      </c>
      <c r="AD1758" s="17" t="s">
        <v>56</v>
      </c>
      <c r="AE1758" s="17"/>
      <c r="AF1758" s="17"/>
      <c r="AG1758" s="17" t="s">
        <v>411</v>
      </c>
      <c r="AH1758" s="17" t="s">
        <v>689</v>
      </c>
      <c r="AI1758" s="17" t="s">
        <v>339</v>
      </c>
      <c r="AJ1758" s="17" t="s">
        <v>338</v>
      </c>
      <c r="AK1758" s="17" t="s">
        <v>196</v>
      </c>
      <c r="AL1758" s="17" t="s">
        <v>1661</v>
      </c>
      <c r="AM1758" s="17" t="s">
        <v>57</v>
      </c>
      <c r="AN1758" s="17" t="s">
        <v>258</v>
      </c>
      <c r="AO1758" s="17" t="s">
        <v>64</v>
      </c>
      <c r="AP1758" s="17" t="s">
        <v>1721</v>
      </c>
      <c r="AQ1758" s="17"/>
      <c r="AR1758" s="17"/>
      <c r="AS1758" s="17"/>
    </row>
    <row r="1759" spans="1:45" ht="15" customHeight="1" x14ac:dyDescent="0.15">
      <c r="A1759" s="13">
        <v>1758</v>
      </c>
      <c r="B1759" s="69" t="s">
        <v>1662</v>
      </c>
      <c r="C1759" s="67" t="s">
        <v>1277</v>
      </c>
      <c r="D1759" s="67" t="s">
        <v>56</v>
      </c>
      <c r="E1759" s="67" t="s">
        <v>66</v>
      </c>
      <c r="F1759" s="67" t="s">
        <v>36</v>
      </c>
      <c r="G1759" s="67" t="s">
        <v>44</v>
      </c>
      <c r="H1759" s="67" t="s">
        <v>44</v>
      </c>
      <c r="I1759" s="67" t="s">
        <v>40</v>
      </c>
      <c r="J1759" s="67" t="s">
        <v>39</v>
      </c>
      <c r="K1759" s="67" t="s">
        <v>41</v>
      </c>
      <c r="L1759" s="67" t="s">
        <v>43</v>
      </c>
      <c r="M1759" s="67" t="s">
        <v>87</v>
      </c>
      <c r="N1759" s="67" t="s">
        <v>87</v>
      </c>
      <c r="O1759" s="67"/>
      <c r="P1759" s="17" t="s">
        <v>1663</v>
      </c>
      <c r="Q1759" s="17" t="s">
        <v>3345</v>
      </c>
      <c r="R1759" s="17" t="s">
        <v>253</v>
      </c>
      <c r="S1759" s="17" t="s">
        <v>81</v>
      </c>
      <c r="T1759" s="17" t="s">
        <v>504</v>
      </c>
      <c r="U1759" s="17" t="s">
        <v>79</v>
      </c>
      <c r="V1759" s="17" t="s">
        <v>1664</v>
      </c>
      <c r="W1759" s="17"/>
      <c r="X1759" s="17"/>
      <c r="Y1759" s="17" t="s">
        <v>4262</v>
      </c>
      <c r="Z1759" s="17" t="s">
        <v>75</v>
      </c>
      <c r="AA1759" s="17" t="s">
        <v>142</v>
      </c>
      <c r="AB1759" s="17" t="s">
        <v>55</v>
      </c>
      <c r="AC1759" s="17" t="s">
        <v>36</v>
      </c>
      <c r="AD1759" s="17" t="s">
        <v>56</v>
      </c>
      <c r="AE1759" s="17"/>
      <c r="AF1759" s="17"/>
      <c r="AG1759" s="17" t="s">
        <v>158</v>
      </c>
      <c r="AH1759" s="17" t="s">
        <v>159</v>
      </c>
      <c r="AI1759" s="17" t="s">
        <v>193</v>
      </c>
      <c r="AJ1759" s="17" t="s">
        <v>505</v>
      </c>
      <c r="AK1759" s="17" t="s">
        <v>115</v>
      </c>
      <c r="AL1759" s="17" t="s">
        <v>927</v>
      </c>
      <c r="AM1759" s="17" t="s">
        <v>1665</v>
      </c>
      <c r="AN1759" s="17" t="s">
        <v>1666</v>
      </c>
      <c r="AO1759" s="17" t="s">
        <v>349</v>
      </c>
      <c r="AP1759" s="17" t="s">
        <v>161</v>
      </c>
      <c r="AQ1759" s="17"/>
      <c r="AR1759" s="17"/>
      <c r="AS1759" s="17"/>
    </row>
    <row r="1760" spans="1:45" ht="15" customHeight="1" x14ac:dyDescent="0.15">
      <c r="A1760" s="13">
        <v>1759</v>
      </c>
      <c r="B1760" s="69" t="s">
        <v>1667</v>
      </c>
      <c r="C1760" s="67" t="s">
        <v>1277</v>
      </c>
      <c r="D1760" s="67" t="s">
        <v>56</v>
      </c>
      <c r="E1760" s="67" t="s">
        <v>66</v>
      </c>
      <c r="F1760" s="67" t="s">
        <v>36</v>
      </c>
      <c r="G1760" s="67" t="s">
        <v>40</v>
      </c>
      <c r="H1760" s="67" t="s">
        <v>37</v>
      </c>
      <c r="I1760" s="67" t="s">
        <v>87</v>
      </c>
      <c r="J1760" s="67" t="s">
        <v>44</v>
      </c>
      <c r="K1760" s="67" t="s">
        <v>87</v>
      </c>
      <c r="L1760" s="67" t="s">
        <v>87</v>
      </c>
      <c r="M1760" s="67" t="s">
        <v>43</v>
      </c>
      <c r="N1760" s="67" t="s">
        <v>41</v>
      </c>
      <c r="O1760" s="67"/>
      <c r="P1760" s="17" t="s">
        <v>182</v>
      </c>
      <c r="Q1760" s="17" t="s">
        <v>4161</v>
      </c>
      <c r="R1760" s="17" t="s">
        <v>1345</v>
      </c>
      <c r="S1760" s="17" t="s">
        <v>79</v>
      </c>
      <c r="T1760" s="17" t="s">
        <v>388</v>
      </c>
      <c r="U1760" s="17" t="s">
        <v>1346</v>
      </c>
      <c r="V1760" s="17" t="s">
        <v>1454</v>
      </c>
      <c r="W1760" s="17"/>
      <c r="X1760" s="17"/>
      <c r="Y1760" s="17" t="s">
        <v>4248</v>
      </c>
      <c r="Z1760" s="17" t="s">
        <v>53</v>
      </c>
      <c r="AA1760" s="17" t="s">
        <v>54</v>
      </c>
      <c r="AB1760" s="17" t="s">
        <v>3962</v>
      </c>
      <c r="AC1760" s="17" t="s">
        <v>56</v>
      </c>
      <c r="AD1760" s="17" t="s">
        <v>56</v>
      </c>
      <c r="AE1760" s="17"/>
      <c r="AF1760" s="17"/>
      <c r="AG1760" s="17" t="s">
        <v>115</v>
      </c>
      <c r="AH1760" s="17" t="s">
        <v>557</v>
      </c>
      <c r="AI1760" s="17" t="s">
        <v>307</v>
      </c>
      <c r="AJ1760" s="17" t="s">
        <v>89</v>
      </c>
      <c r="AK1760" s="17" t="s">
        <v>3775</v>
      </c>
      <c r="AL1760" s="17" t="s">
        <v>1347</v>
      </c>
      <c r="AM1760" s="17" t="s">
        <v>148</v>
      </c>
      <c r="AN1760" s="17" t="s">
        <v>309</v>
      </c>
      <c r="AO1760" s="17" t="s">
        <v>161</v>
      </c>
      <c r="AP1760" s="17" t="s">
        <v>1104</v>
      </c>
      <c r="AQ1760" s="17"/>
      <c r="AR1760" s="17"/>
      <c r="AS1760" s="17"/>
    </row>
    <row r="1761" spans="1:45" ht="15" customHeight="1" x14ac:dyDescent="0.15">
      <c r="A1761" s="13">
        <v>1760</v>
      </c>
      <c r="B1761" s="69" t="s">
        <v>1668</v>
      </c>
      <c r="C1761" s="67" t="s">
        <v>1277</v>
      </c>
      <c r="D1761" s="67" t="s">
        <v>56</v>
      </c>
      <c r="E1761" s="67" t="s">
        <v>56</v>
      </c>
      <c r="F1761" s="67" t="s">
        <v>36</v>
      </c>
      <c r="G1761" s="67" t="s">
        <v>37</v>
      </c>
      <c r="H1761" s="67" t="s">
        <v>42</v>
      </c>
      <c r="I1761" s="67" t="s">
        <v>40</v>
      </c>
      <c r="J1761" s="67" t="s">
        <v>68</v>
      </c>
      <c r="K1761" s="67" t="s">
        <v>120</v>
      </c>
      <c r="L1761" s="67" t="s">
        <v>43</v>
      </c>
      <c r="M1761" s="67" t="s">
        <v>87</v>
      </c>
      <c r="N1761" s="67" t="s">
        <v>67</v>
      </c>
      <c r="O1761" s="67" t="s">
        <v>45</v>
      </c>
      <c r="P1761" s="17" t="s">
        <v>137</v>
      </c>
      <c r="Q1761" s="17" t="s">
        <v>3438</v>
      </c>
      <c r="R1761" s="17" t="s">
        <v>1469</v>
      </c>
      <c r="S1761" s="17" t="s">
        <v>57</v>
      </c>
      <c r="T1761" s="17" t="s">
        <v>4520</v>
      </c>
      <c r="U1761" s="17" t="s">
        <v>79</v>
      </c>
      <c r="V1761" s="17" t="s">
        <v>1470</v>
      </c>
      <c r="W1761" s="17"/>
      <c r="X1761" s="17"/>
      <c r="Y1761" s="17" t="s">
        <v>4273</v>
      </c>
      <c r="Z1761" s="17" t="s">
        <v>75</v>
      </c>
      <c r="AA1761" s="17" t="s">
        <v>76</v>
      </c>
      <c r="AB1761" s="17" t="s">
        <v>3962</v>
      </c>
      <c r="AC1761" s="17" t="s">
        <v>66</v>
      </c>
      <c r="AD1761" s="17" t="s">
        <v>56</v>
      </c>
      <c r="AE1761" s="17" t="s">
        <v>4010</v>
      </c>
      <c r="AF1761" s="17"/>
      <c r="AG1761" s="17" t="s">
        <v>144</v>
      </c>
      <c r="AH1761" s="17" t="s">
        <v>145</v>
      </c>
      <c r="AI1761" s="17" t="s">
        <v>146</v>
      </c>
      <c r="AJ1761" s="17" t="s">
        <v>147</v>
      </c>
      <c r="AK1761" s="17" t="s">
        <v>115</v>
      </c>
      <c r="AL1761" s="17" t="s">
        <v>927</v>
      </c>
      <c r="AM1761" s="17" t="s">
        <v>171</v>
      </c>
      <c r="AN1761" s="17" t="s">
        <v>95</v>
      </c>
      <c r="AO1761" s="17" t="s">
        <v>64</v>
      </c>
      <c r="AP1761" s="17" t="s">
        <v>161</v>
      </c>
      <c r="AQ1761" s="17"/>
      <c r="AR1761" s="17"/>
      <c r="AS1761" s="17"/>
    </row>
    <row r="1762" spans="1:45" ht="15" customHeight="1" x14ac:dyDescent="0.15">
      <c r="A1762" s="13">
        <v>1761</v>
      </c>
      <c r="B1762" s="69" t="s">
        <v>1669</v>
      </c>
      <c r="C1762" s="67" t="s">
        <v>1277</v>
      </c>
      <c r="D1762" s="67" t="s">
        <v>56</v>
      </c>
      <c r="E1762" s="67" t="s">
        <v>56</v>
      </c>
      <c r="F1762" s="67" t="s">
        <v>36</v>
      </c>
      <c r="G1762" s="67" t="s">
        <v>67</v>
      </c>
      <c r="H1762" s="67" t="s">
        <v>68</v>
      </c>
      <c r="I1762" s="67" t="s">
        <v>40</v>
      </c>
      <c r="J1762" s="67" t="s">
        <v>44</v>
      </c>
      <c r="K1762" s="67" t="s">
        <v>44</v>
      </c>
      <c r="L1762" s="67" t="s">
        <v>42</v>
      </c>
      <c r="M1762" s="67" t="s">
        <v>43</v>
      </c>
      <c r="N1762" s="67" t="s">
        <v>136</v>
      </c>
      <c r="O1762" s="67" t="s">
        <v>45</v>
      </c>
      <c r="P1762" s="17" t="s">
        <v>961</v>
      </c>
      <c r="Q1762" s="17" t="s">
        <v>3022</v>
      </c>
      <c r="R1762" s="17" t="s">
        <v>990</v>
      </c>
      <c r="S1762" s="17" t="s">
        <v>77</v>
      </c>
      <c r="T1762" s="17" t="s">
        <v>80</v>
      </c>
      <c r="U1762" s="17" t="s">
        <v>4161</v>
      </c>
      <c r="V1762" s="17" t="s">
        <v>82</v>
      </c>
      <c r="W1762" s="17"/>
      <c r="X1762" s="17"/>
      <c r="Y1762" s="17" t="s">
        <v>4282</v>
      </c>
      <c r="Z1762" s="17" t="s">
        <v>191</v>
      </c>
      <c r="AA1762" s="17" t="s">
        <v>142</v>
      </c>
      <c r="AB1762" s="17" t="s">
        <v>3962</v>
      </c>
      <c r="AC1762" s="17" t="s">
        <v>56</v>
      </c>
      <c r="AD1762" s="17" t="s">
        <v>36</v>
      </c>
      <c r="AE1762" s="17"/>
      <c r="AF1762" s="17"/>
      <c r="AG1762" s="17" t="s">
        <v>95</v>
      </c>
      <c r="AH1762" s="17" t="s">
        <v>189</v>
      </c>
      <c r="AI1762" s="17" t="s">
        <v>171</v>
      </c>
      <c r="AJ1762" s="17" t="s">
        <v>711</v>
      </c>
      <c r="AK1762" s="17" t="s">
        <v>79</v>
      </c>
      <c r="AL1762" s="17" t="s">
        <v>319</v>
      </c>
      <c r="AM1762" s="17" t="s">
        <v>148</v>
      </c>
      <c r="AN1762" s="17" t="s">
        <v>330</v>
      </c>
      <c r="AO1762" s="17" t="s">
        <v>85</v>
      </c>
      <c r="AP1762" s="17" t="s">
        <v>161</v>
      </c>
      <c r="AQ1762" s="17"/>
      <c r="AR1762" s="17"/>
      <c r="AS1762" s="17"/>
    </row>
    <row r="1763" spans="1:45" ht="15" customHeight="1" x14ac:dyDescent="0.15">
      <c r="A1763" s="13">
        <v>1762</v>
      </c>
      <c r="B1763" s="69" t="s">
        <v>1670</v>
      </c>
      <c r="C1763" s="67" t="s">
        <v>1277</v>
      </c>
      <c r="D1763" s="67" t="s">
        <v>56</v>
      </c>
      <c r="E1763" s="67" t="s">
        <v>56</v>
      </c>
      <c r="F1763" s="67" t="s">
        <v>56</v>
      </c>
      <c r="G1763" s="67" t="s">
        <v>40</v>
      </c>
      <c r="H1763" s="67" t="s">
        <v>44</v>
      </c>
      <c r="I1763" s="67" t="s">
        <v>43</v>
      </c>
      <c r="J1763" s="67" t="s">
        <v>41</v>
      </c>
      <c r="K1763" s="67" t="s">
        <v>44</v>
      </c>
      <c r="L1763" s="67" t="s">
        <v>41</v>
      </c>
      <c r="M1763" s="67" t="s">
        <v>136</v>
      </c>
      <c r="N1763" s="67" t="s">
        <v>39</v>
      </c>
      <c r="O1763" s="67"/>
      <c r="P1763" s="17" t="s">
        <v>1671</v>
      </c>
      <c r="Q1763" s="17" t="s">
        <v>4713</v>
      </c>
      <c r="R1763" s="17" t="s">
        <v>1672</v>
      </c>
      <c r="S1763" s="17" t="s">
        <v>72</v>
      </c>
      <c r="T1763" s="17" t="s">
        <v>451</v>
      </c>
      <c r="U1763" s="17" t="s">
        <v>357</v>
      </c>
      <c r="V1763" s="17" t="s">
        <v>1673</v>
      </c>
      <c r="W1763" s="17"/>
      <c r="X1763" s="17"/>
      <c r="Y1763" s="17" t="s">
        <v>4263</v>
      </c>
      <c r="Z1763" s="17" t="s">
        <v>53</v>
      </c>
      <c r="AA1763" s="17" t="s">
        <v>142</v>
      </c>
      <c r="AB1763" s="17" t="s">
        <v>126</v>
      </c>
      <c r="AC1763" s="17" t="s">
        <v>66</v>
      </c>
      <c r="AD1763" s="17" t="s">
        <v>56</v>
      </c>
      <c r="AE1763" s="17"/>
      <c r="AF1763" s="17"/>
      <c r="AG1763" s="17" t="s">
        <v>79</v>
      </c>
      <c r="AH1763" s="17" t="s">
        <v>300</v>
      </c>
      <c r="AI1763" s="17" t="s">
        <v>148</v>
      </c>
      <c r="AJ1763" s="17" t="s">
        <v>202</v>
      </c>
      <c r="AK1763" s="17" t="s">
        <v>358</v>
      </c>
      <c r="AL1763" s="17" t="s">
        <v>456</v>
      </c>
      <c r="AM1763" s="17" t="s">
        <v>202</v>
      </c>
      <c r="AN1763" s="17" t="s">
        <v>1228</v>
      </c>
      <c r="AO1763" s="17" t="s">
        <v>161</v>
      </c>
      <c r="AP1763" s="17" t="s">
        <v>366</v>
      </c>
      <c r="AQ1763" s="17"/>
      <c r="AR1763" s="17"/>
      <c r="AS1763" s="17"/>
    </row>
    <row r="1764" spans="1:45" ht="15" customHeight="1" x14ac:dyDescent="0.15">
      <c r="A1764" s="13">
        <v>1763</v>
      </c>
      <c r="B1764" s="69" t="s">
        <v>1674</v>
      </c>
      <c r="C1764" s="67" t="s">
        <v>1277</v>
      </c>
      <c r="D1764" s="67" t="s">
        <v>56</v>
      </c>
      <c r="E1764" s="67" t="s">
        <v>66</v>
      </c>
      <c r="F1764" s="67" t="s">
        <v>56</v>
      </c>
      <c r="G1764" s="67" t="s">
        <v>44</v>
      </c>
      <c r="H1764" s="67" t="s">
        <v>43</v>
      </c>
      <c r="I1764" s="67" t="s">
        <v>43</v>
      </c>
      <c r="J1764" s="67" t="s">
        <v>41</v>
      </c>
      <c r="K1764" s="67" t="s">
        <v>41</v>
      </c>
      <c r="L1764" s="67" t="s">
        <v>39</v>
      </c>
      <c r="M1764" s="67" t="s">
        <v>88</v>
      </c>
      <c r="N1764" s="67" t="s">
        <v>44</v>
      </c>
      <c r="O1764" s="67"/>
      <c r="P1764" s="17" t="s">
        <v>1145</v>
      </c>
      <c r="Q1764" s="17" t="s">
        <v>4641</v>
      </c>
      <c r="R1764" s="17" t="s">
        <v>1675</v>
      </c>
      <c r="S1764" s="17" t="s">
        <v>287</v>
      </c>
      <c r="T1764" s="17" t="s">
        <v>357</v>
      </c>
      <c r="U1764" s="17" t="s">
        <v>1676</v>
      </c>
      <c r="V1764" s="17" t="s">
        <v>1677</v>
      </c>
      <c r="W1764" s="17"/>
      <c r="X1764" s="17"/>
      <c r="Y1764" s="17" t="s">
        <v>4347</v>
      </c>
      <c r="Z1764" s="17" t="s">
        <v>75</v>
      </c>
      <c r="AA1764" s="17" t="s">
        <v>54</v>
      </c>
      <c r="AB1764" s="17" t="s">
        <v>3962</v>
      </c>
      <c r="AC1764" s="17" t="s">
        <v>56</v>
      </c>
      <c r="AD1764" s="17" t="s">
        <v>56</v>
      </c>
      <c r="AE1764" s="17"/>
      <c r="AF1764" s="17"/>
      <c r="AG1764" s="17" t="s">
        <v>193</v>
      </c>
      <c r="AH1764" s="17" t="s">
        <v>196</v>
      </c>
      <c r="AI1764" s="17" t="s">
        <v>358</v>
      </c>
      <c r="AJ1764" s="17" t="s">
        <v>900</v>
      </c>
      <c r="AK1764" s="17" t="s">
        <v>1678</v>
      </c>
      <c r="AL1764" s="17" t="s">
        <v>1679</v>
      </c>
      <c r="AM1764" s="17" t="s">
        <v>694</v>
      </c>
      <c r="AN1764" s="17" t="s">
        <v>1680</v>
      </c>
      <c r="AO1764" s="17" t="s">
        <v>295</v>
      </c>
      <c r="AP1764" s="17" t="s">
        <v>442</v>
      </c>
      <c r="AQ1764" s="17"/>
      <c r="AR1764" s="17"/>
      <c r="AS1764" s="17"/>
    </row>
    <row r="1765" spans="1:45" ht="15" customHeight="1" x14ac:dyDescent="0.15">
      <c r="A1765" s="13">
        <v>1764</v>
      </c>
      <c r="B1765" s="69" t="s">
        <v>5015</v>
      </c>
      <c r="C1765" s="67" t="s">
        <v>1277</v>
      </c>
      <c r="D1765" s="67" t="s">
        <v>56</v>
      </c>
      <c r="E1765" s="67" t="s">
        <v>36</v>
      </c>
      <c r="F1765" s="67" t="s">
        <v>56</v>
      </c>
      <c r="G1765" s="67" t="s">
        <v>44</v>
      </c>
      <c r="H1765" s="67" t="s">
        <v>38</v>
      </c>
      <c r="I1765" s="67" t="s">
        <v>40</v>
      </c>
      <c r="J1765" s="67" t="s">
        <v>68</v>
      </c>
      <c r="K1765" s="67" t="s">
        <v>136</v>
      </c>
      <c r="L1765" s="67" t="s">
        <v>39</v>
      </c>
      <c r="M1765" s="67" t="s">
        <v>87</v>
      </c>
      <c r="N1765" s="67" t="s">
        <v>37</v>
      </c>
      <c r="O1765" s="67">
        <v>0</v>
      </c>
      <c r="P1765" s="17" t="s">
        <v>889</v>
      </c>
      <c r="Q1765" s="17" t="s">
        <v>251</v>
      </c>
      <c r="R1765" s="17" t="s">
        <v>4161</v>
      </c>
      <c r="S1765" s="17" t="s">
        <v>291</v>
      </c>
      <c r="T1765" s="17" t="s">
        <v>613</v>
      </c>
      <c r="U1765" s="17" t="s">
        <v>79</v>
      </c>
      <c r="V1765" s="17" t="s">
        <v>80</v>
      </c>
      <c r="W1765" s="17">
        <v>0</v>
      </c>
      <c r="X1765" s="17">
        <v>0</v>
      </c>
      <c r="Y1765" s="17" t="s">
        <v>4282</v>
      </c>
      <c r="Z1765" s="17" t="s">
        <v>96</v>
      </c>
      <c r="AA1765" s="17" t="s">
        <v>76</v>
      </c>
      <c r="AB1765" s="17" t="s">
        <v>143</v>
      </c>
      <c r="AC1765" s="17" t="s">
        <v>56</v>
      </c>
      <c r="AD1765" s="17" t="s">
        <v>36</v>
      </c>
      <c r="AE1765" s="17"/>
      <c r="AF1765" s="17"/>
      <c r="AG1765" s="17" t="s">
        <v>193</v>
      </c>
      <c r="AH1765" s="17" t="s">
        <v>396</v>
      </c>
      <c r="AI1765" s="17" t="s">
        <v>615</v>
      </c>
      <c r="AJ1765" s="17" t="s">
        <v>892</v>
      </c>
      <c r="AK1765" s="17" t="s">
        <v>115</v>
      </c>
      <c r="AL1765" s="17" t="s">
        <v>4991</v>
      </c>
      <c r="AM1765" s="17" t="s">
        <v>171</v>
      </c>
      <c r="AN1765" s="17" t="s">
        <v>144</v>
      </c>
      <c r="AO1765" s="17" t="s">
        <v>322</v>
      </c>
      <c r="AP1765" s="17">
        <v>0</v>
      </c>
      <c r="AQ1765" s="17"/>
      <c r="AR1765" s="17"/>
      <c r="AS1765" s="17"/>
    </row>
    <row r="1766" spans="1:45" ht="15" customHeight="1" x14ac:dyDescent="0.15">
      <c r="A1766" s="13">
        <v>1765</v>
      </c>
      <c r="B1766" s="69" t="s">
        <v>1681</v>
      </c>
      <c r="C1766" s="67" t="s">
        <v>1277</v>
      </c>
      <c r="D1766" s="67" t="s">
        <v>56</v>
      </c>
      <c r="E1766" s="67" t="s">
        <v>56</v>
      </c>
      <c r="F1766" s="67" t="s">
        <v>56</v>
      </c>
      <c r="G1766" s="67" t="s">
        <v>44</v>
      </c>
      <c r="H1766" s="67" t="s">
        <v>43</v>
      </c>
      <c r="I1766" s="67" t="s">
        <v>44</v>
      </c>
      <c r="J1766" s="67" t="s">
        <v>136</v>
      </c>
      <c r="K1766" s="67" t="s">
        <v>41</v>
      </c>
      <c r="L1766" s="67" t="s">
        <v>44</v>
      </c>
      <c r="M1766" s="67" t="s">
        <v>43</v>
      </c>
      <c r="N1766" s="67" t="s">
        <v>43</v>
      </c>
      <c r="O1766" s="67"/>
      <c r="P1766" s="17" t="s">
        <v>1682</v>
      </c>
      <c r="Q1766" s="17" t="s">
        <v>3172</v>
      </c>
      <c r="R1766" s="17" t="s">
        <v>1139</v>
      </c>
      <c r="S1766" s="17" t="s">
        <v>183</v>
      </c>
      <c r="T1766" s="17" t="s">
        <v>588</v>
      </c>
      <c r="U1766" s="17" t="s">
        <v>446</v>
      </c>
      <c r="V1766" s="17" t="s">
        <v>391</v>
      </c>
      <c r="W1766" s="17"/>
      <c r="X1766" s="17"/>
      <c r="Y1766" s="17" t="s">
        <v>4269</v>
      </c>
      <c r="Z1766" s="17" t="s">
        <v>53</v>
      </c>
      <c r="AA1766" s="17" t="s">
        <v>76</v>
      </c>
      <c r="AB1766" s="17" t="s">
        <v>126</v>
      </c>
      <c r="AC1766" s="17" t="s">
        <v>66</v>
      </c>
      <c r="AD1766" s="17" t="s">
        <v>56</v>
      </c>
      <c r="AE1766" s="17"/>
      <c r="AF1766" s="17"/>
      <c r="AG1766" s="17" t="s">
        <v>193</v>
      </c>
      <c r="AH1766" s="17" t="s">
        <v>478</v>
      </c>
      <c r="AI1766" s="17" t="s">
        <v>589</v>
      </c>
      <c r="AJ1766" s="17" t="s">
        <v>590</v>
      </c>
      <c r="AK1766" s="17" t="s">
        <v>402</v>
      </c>
      <c r="AL1766" s="17" t="s">
        <v>947</v>
      </c>
      <c r="AM1766" s="17" t="s">
        <v>392</v>
      </c>
      <c r="AN1766" s="17" t="s">
        <v>891</v>
      </c>
      <c r="AO1766" s="17" t="s">
        <v>187</v>
      </c>
      <c r="AP1766" s="17" t="s">
        <v>464</v>
      </c>
      <c r="AQ1766" s="17"/>
      <c r="AR1766" s="17"/>
      <c r="AS1766" s="17"/>
    </row>
    <row r="1767" spans="1:45" ht="15" customHeight="1" x14ac:dyDescent="0.15">
      <c r="A1767" s="13">
        <v>1766</v>
      </c>
      <c r="B1767" s="69" t="s">
        <v>1683</v>
      </c>
      <c r="C1767" s="67" t="s">
        <v>1277</v>
      </c>
      <c r="D1767" s="67" t="s">
        <v>56</v>
      </c>
      <c r="E1767" s="67" t="s">
        <v>56</v>
      </c>
      <c r="F1767" s="67" t="s">
        <v>36</v>
      </c>
      <c r="G1767" s="67" t="s">
        <v>38</v>
      </c>
      <c r="H1767" s="67" t="s">
        <v>39</v>
      </c>
      <c r="I1767" s="67" t="s">
        <v>40</v>
      </c>
      <c r="J1767" s="67" t="s">
        <v>43</v>
      </c>
      <c r="K1767" s="67" t="s">
        <v>39</v>
      </c>
      <c r="L1767" s="67" t="s">
        <v>41</v>
      </c>
      <c r="M1767" s="67" t="s">
        <v>41</v>
      </c>
      <c r="N1767" s="67" t="s">
        <v>44</v>
      </c>
      <c r="O1767" s="67"/>
      <c r="P1767" s="17" t="s">
        <v>421</v>
      </c>
      <c r="Q1767" s="17" t="s">
        <v>423</v>
      </c>
      <c r="R1767" s="17" t="s">
        <v>1684</v>
      </c>
      <c r="S1767" s="17" t="s">
        <v>425</v>
      </c>
      <c r="T1767" s="17" t="s">
        <v>141</v>
      </c>
      <c r="U1767" s="17" t="s">
        <v>3269</v>
      </c>
      <c r="V1767" s="17" t="s">
        <v>1635</v>
      </c>
      <c r="W1767" s="17"/>
      <c r="X1767" s="17"/>
      <c r="Y1767" s="17" t="s">
        <v>4363</v>
      </c>
      <c r="Z1767" s="17" t="s">
        <v>191</v>
      </c>
      <c r="AA1767" s="17" t="s">
        <v>76</v>
      </c>
      <c r="AB1767" s="17" t="s">
        <v>3962</v>
      </c>
      <c r="AC1767" s="17" t="s">
        <v>36</v>
      </c>
      <c r="AD1767" s="17" t="s">
        <v>56</v>
      </c>
      <c r="AE1767" s="17" t="s">
        <v>4032</v>
      </c>
      <c r="AF1767" s="17"/>
      <c r="AG1767" s="17" t="s">
        <v>613</v>
      </c>
      <c r="AH1767" s="17" t="s">
        <v>1172</v>
      </c>
      <c r="AI1767" s="17" t="s">
        <v>3316</v>
      </c>
      <c r="AJ1767" s="17" t="s">
        <v>406</v>
      </c>
      <c r="AK1767" s="17" t="s">
        <v>79</v>
      </c>
      <c r="AL1767" s="17" t="s">
        <v>644</v>
      </c>
      <c r="AM1767" s="17" t="s">
        <v>438</v>
      </c>
      <c r="AN1767" s="17" t="s">
        <v>1226</v>
      </c>
      <c r="AO1767" s="17" t="s">
        <v>621</v>
      </c>
      <c r="AP1767" s="17" t="s">
        <v>161</v>
      </c>
      <c r="AQ1767" s="17"/>
      <c r="AR1767" s="17"/>
      <c r="AS1767" s="17"/>
    </row>
    <row r="1768" spans="1:45" ht="15" customHeight="1" x14ac:dyDescent="0.15">
      <c r="A1768" s="13">
        <v>1767</v>
      </c>
      <c r="B1768" s="69" t="s">
        <v>1685</v>
      </c>
      <c r="C1768" s="67" t="s">
        <v>1277</v>
      </c>
      <c r="D1768" s="67" t="s">
        <v>56</v>
      </c>
      <c r="E1768" s="67" t="s">
        <v>36</v>
      </c>
      <c r="F1768" s="67" t="s">
        <v>66</v>
      </c>
      <c r="G1768" s="67" t="s">
        <v>200</v>
      </c>
      <c r="H1768" s="67" t="s">
        <v>39</v>
      </c>
      <c r="I1768" s="67" t="s">
        <v>44</v>
      </c>
      <c r="J1768" s="67" t="s">
        <v>67</v>
      </c>
      <c r="K1768" s="67" t="s">
        <v>136</v>
      </c>
      <c r="L1768" s="67" t="s">
        <v>43</v>
      </c>
      <c r="M1768" s="67" t="s">
        <v>41</v>
      </c>
      <c r="N1768" s="67" t="s">
        <v>136</v>
      </c>
      <c r="O1768" s="67" t="s">
        <v>45</v>
      </c>
      <c r="P1768" s="17" t="s">
        <v>1161</v>
      </c>
      <c r="Q1768" s="17" t="s">
        <v>230</v>
      </c>
      <c r="R1768" s="17" t="s">
        <v>3172</v>
      </c>
      <c r="S1768" s="17" t="s">
        <v>233</v>
      </c>
      <c r="T1768" s="17" t="s">
        <v>1090</v>
      </c>
      <c r="U1768" s="17" t="s">
        <v>183</v>
      </c>
      <c r="V1768" s="17" t="s">
        <v>3022</v>
      </c>
      <c r="W1768" s="17"/>
      <c r="X1768" s="17"/>
      <c r="Y1768" s="17" t="s">
        <v>4252</v>
      </c>
      <c r="Z1768" s="17" t="s">
        <v>53</v>
      </c>
      <c r="AA1768" s="17" t="s">
        <v>142</v>
      </c>
      <c r="AB1768" s="17" t="s">
        <v>55</v>
      </c>
      <c r="AC1768" s="17" t="s">
        <v>56</v>
      </c>
      <c r="AD1768" s="17" t="s">
        <v>66</v>
      </c>
      <c r="AE1768" s="17"/>
      <c r="AF1768" s="17"/>
      <c r="AG1768" s="17" t="s">
        <v>333</v>
      </c>
      <c r="AH1768" s="17" t="s">
        <v>330</v>
      </c>
      <c r="AI1768" s="17" t="s">
        <v>625</v>
      </c>
      <c r="AJ1768" s="17" t="s">
        <v>1044</v>
      </c>
      <c r="AK1768" s="17" t="s">
        <v>193</v>
      </c>
      <c r="AL1768" s="17" t="s">
        <v>478</v>
      </c>
      <c r="AM1768" s="17" t="s">
        <v>77</v>
      </c>
      <c r="AN1768" s="17" t="s">
        <v>1647</v>
      </c>
      <c r="AO1768" s="17" t="s">
        <v>1166</v>
      </c>
      <c r="AP1768" s="17" t="s">
        <v>187</v>
      </c>
      <c r="AQ1768" s="17"/>
      <c r="AR1768" s="17"/>
      <c r="AS1768" s="17"/>
    </row>
    <row r="1769" spans="1:45" ht="15" customHeight="1" x14ac:dyDescent="0.15">
      <c r="A1769" s="13">
        <v>1768</v>
      </c>
      <c r="B1769" s="69" t="s">
        <v>1686</v>
      </c>
      <c r="C1769" s="67" t="s">
        <v>1277</v>
      </c>
      <c r="D1769" s="67" t="s">
        <v>36</v>
      </c>
      <c r="E1769" s="67" t="s">
        <v>36</v>
      </c>
      <c r="F1769" s="67" t="s">
        <v>66</v>
      </c>
      <c r="G1769" s="67" t="s">
        <v>37</v>
      </c>
      <c r="H1769" s="67" t="s">
        <v>42</v>
      </c>
      <c r="I1769" s="67" t="s">
        <v>41</v>
      </c>
      <c r="J1769" s="67" t="s">
        <v>43</v>
      </c>
      <c r="K1769" s="67" t="s">
        <v>120</v>
      </c>
      <c r="L1769" s="67" t="s">
        <v>43</v>
      </c>
      <c r="M1769" s="67" t="s">
        <v>44</v>
      </c>
      <c r="N1769" s="67" t="s">
        <v>88</v>
      </c>
      <c r="O1769" s="67" t="s">
        <v>45</v>
      </c>
      <c r="P1769" s="17" t="s">
        <v>137</v>
      </c>
      <c r="Q1769" s="17" t="s">
        <v>3438</v>
      </c>
      <c r="R1769" s="17" t="s">
        <v>1135</v>
      </c>
      <c r="S1769" s="17" t="s">
        <v>57</v>
      </c>
      <c r="T1769" s="17" t="s">
        <v>4520</v>
      </c>
      <c r="U1769" s="17" t="s">
        <v>669</v>
      </c>
      <c r="V1769" s="17" t="s">
        <v>1136</v>
      </c>
      <c r="W1769" s="17"/>
      <c r="X1769" s="17"/>
      <c r="Y1769" s="17" t="s">
        <v>4246</v>
      </c>
      <c r="Z1769" s="17" t="s">
        <v>53</v>
      </c>
      <c r="AA1769" s="17" t="s">
        <v>54</v>
      </c>
      <c r="AB1769" s="17" t="s">
        <v>126</v>
      </c>
      <c r="AC1769" s="17" t="s">
        <v>56</v>
      </c>
      <c r="AD1769" s="17" t="s">
        <v>56</v>
      </c>
      <c r="AE1769" s="17"/>
      <c r="AF1769" s="17"/>
      <c r="AG1769" s="17" t="s">
        <v>144</v>
      </c>
      <c r="AH1769" s="17" t="s">
        <v>145</v>
      </c>
      <c r="AI1769" s="17" t="s">
        <v>146</v>
      </c>
      <c r="AJ1769" s="17" t="s">
        <v>147</v>
      </c>
      <c r="AK1769" s="17" t="s">
        <v>562</v>
      </c>
      <c r="AL1769" s="17" t="s">
        <v>158</v>
      </c>
      <c r="AM1769" s="17" t="s">
        <v>1137</v>
      </c>
      <c r="AN1769" s="17" t="s">
        <v>1003</v>
      </c>
      <c r="AO1769" s="17" t="s">
        <v>64</v>
      </c>
      <c r="AP1769" s="17" t="s">
        <v>209</v>
      </c>
      <c r="AQ1769" s="17"/>
      <c r="AR1769" s="17"/>
      <c r="AS1769" s="17"/>
    </row>
    <row r="1770" spans="1:45" ht="15" customHeight="1" x14ac:dyDescent="0.15">
      <c r="A1770" s="13">
        <v>1769</v>
      </c>
      <c r="B1770" s="69" t="s">
        <v>1687</v>
      </c>
      <c r="C1770" s="67" t="s">
        <v>1277</v>
      </c>
      <c r="D1770" s="67" t="s">
        <v>56</v>
      </c>
      <c r="E1770" s="67" t="s">
        <v>66</v>
      </c>
      <c r="F1770" s="67" t="s">
        <v>56</v>
      </c>
      <c r="G1770" s="67" t="s">
        <v>44</v>
      </c>
      <c r="H1770" s="67" t="s">
        <v>41</v>
      </c>
      <c r="I1770" s="67" t="s">
        <v>41</v>
      </c>
      <c r="J1770" s="67" t="s">
        <v>68</v>
      </c>
      <c r="K1770" s="67" t="s">
        <v>136</v>
      </c>
      <c r="L1770" s="67" t="s">
        <v>37</v>
      </c>
      <c r="M1770" s="67" t="s">
        <v>43</v>
      </c>
      <c r="N1770" s="67" t="s">
        <v>39</v>
      </c>
      <c r="O1770" s="67" t="s">
        <v>45</v>
      </c>
      <c r="P1770" s="17" t="s">
        <v>511</v>
      </c>
      <c r="Q1770" s="17" t="s">
        <v>4251</v>
      </c>
      <c r="R1770" s="17" t="s">
        <v>4639</v>
      </c>
      <c r="S1770" s="17" t="s">
        <v>251</v>
      </c>
      <c r="T1770" s="17" t="s">
        <v>644</v>
      </c>
      <c r="U1770" s="17" t="s">
        <v>202</v>
      </c>
      <c r="V1770" s="17" t="s">
        <v>171</v>
      </c>
      <c r="W1770" s="17"/>
      <c r="X1770" s="17"/>
      <c r="Y1770" s="17" t="s">
        <v>4366</v>
      </c>
      <c r="Z1770" s="17" t="s">
        <v>75</v>
      </c>
      <c r="AA1770" s="17" t="s">
        <v>76</v>
      </c>
      <c r="AB1770" s="17" t="s">
        <v>3962</v>
      </c>
      <c r="AC1770" s="17" t="s">
        <v>56</v>
      </c>
      <c r="AD1770" s="17" t="s">
        <v>56</v>
      </c>
      <c r="AE1770" s="17" t="s">
        <v>4024</v>
      </c>
      <c r="AF1770" s="17"/>
      <c r="AG1770" s="17" t="s">
        <v>291</v>
      </c>
      <c r="AH1770" s="17" t="s">
        <v>645</v>
      </c>
      <c r="AI1770" s="17" t="s">
        <v>196</v>
      </c>
      <c r="AJ1770" s="17" t="s">
        <v>307</v>
      </c>
      <c r="AK1770" s="17" t="s">
        <v>205</v>
      </c>
      <c r="AL1770" s="17" t="s">
        <v>94</v>
      </c>
      <c r="AM1770" s="17" t="s">
        <v>195</v>
      </c>
      <c r="AN1770" s="17" t="s">
        <v>1688</v>
      </c>
      <c r="AO1770" s="17" t="s">
        <v>322</v>
      </c>
      <c r="AP1770" s="17" t="s">
        <v>209</v>
      </c>
      <c r="AQ1770" s="17"/>
      <c r="AR1770" s="17"/>
      <c r="AS1770" s="17"/>
    </row>
    <row r="1771" spans="1:45" ht="15" customHeight="1" x14ac:dyDescent="0.15">
      <c r="A1771" s="13">
        <v>1770</v>
      </c>
      <c r="B1771" s="69" t="s">
        <v>2974</v>
      </c>
      <c r="C1771" s="67" t="s">
        <v>1277</v>
      </c>
      <c r="D1771" s="67" t="s">
        <v>56</v>
      </c>
      <c r="E1771" s="67" t="s">
        <v>56</v>
      </c>
      <c r="F1771" s="67" t="s">
        <v>56</v>
      </c>
      <c r="G1771" s="67" t="s">
        <v>67</v>
      </c>
      <c r="H1771" s="67" t="s">
        <v>40</v>
      </c>
      <c r="I1771" s="67" t="s">
        <v>40</v>
      </c>
      <c r="J1771" s="67" t="s">
        <v>40</v>
      </c>
      <c r="K1771" s="67" t="s">
        <v>40</v>
      </c>
      <c r="L1771" s="67" t="s">
        <v>38</v>
      </c>
      <c r="M1771" s="67" t="s">
        <v>44</v>
      </c>
      <c r="N1771" s="67" t="s">
        <v>67</v>
      </c>
      <c r="O1771" s="67"/>
      <c r="P1771" s="17" t="s">
        <v>951</v>
      </c>
      <c r="Q1771" s="17" t="s">
        <v>379</v>
      </c>
      <c r="R1771" s="17" t="s">
        <v>751</v>
      </c>
      <c r="S1771" s="17" t="s">
        <v>3022</v>
      </c>
      <c r="T1771" s="17" t="s">
        <v>569</v>
      </c>
      <c r="U1771" s="17" t="s">
        <v>752</v>
      </c>
      <c r="V1771" s="17" t="s">
        <v>851</v>
      </c>
      <c r="W1771" s="17"/>
      <c r="X1771" s="17"/>
      <c r="Y1771" s="17" t="s">
        <v>4361</v>
      </c>
      <c r="Z1771" s="17" t="s">
        <v>75</v>
      </c>
      <c r="AA1771" s="17" t="s">
        <v>76</v>
      </c>
      <c r="AB1771" s="17" t="s">
        <v>3962</v>
      </c>
      <c r="AC1771" s="17" t="s">
        <v>56</v>
      </c>
      <c r="AD1771" s="17" t="s">
        <v>56</v>
      </c>
      <c r="AE1771" s="17"/>
      <c r="AF1771" s="17"/>
      <c r="AG1771" s="17" t="s">
        <v>77</v>
      </c>
      <c r="AH1771" s="17" t="s">
        <v>264</v>
      </c>
      <c r="AI1771" s="17" t="s">
        <v>570</v>
      </c>
      <c r="AJ1771" s="17" t="s">
        <v>571</v>
      </c>
      <c r="AK1771" s="17" t="s">
        <v>264</v>
      </c>
      <c r="AL1771" s="17" t="s">
        <v>511</v>
      </c>
      <c r="AM1771" s="17" t="s">
        <v>3269</v>
      </c>
      <c r="AN1771" s="17" t="s">
        <v>3151</v>
      </c>
      <c r="AO1771" s="17" t="s">
        <v>85</v>
      </c>
      <c r="AP1771" s="17" t="s">
        <v>161</v>
      </c>
      <c r="AQ1771" s="17"/>
      <c r="AR1771" s="17"/>
      <c r="AS1771" s="17"/>
    </row>
    <row r="1772" spans="1:45" ht="15" customHeight="1" x14ac:dyDescent="0.15">
      <c r="A1772" s="13">
        <v>1771</v>
      </c>
      <c r="B1772" s="69" t="s">
        <v>1167</v>
      </c>
      <c r="C1772" s="67" t="s">
        <v>1277</v>
      </c>
      <c r="D1772" s="67" t="s">
        <v>36</v>
      </c>
      <c r="E1772" s="67" t="s">
        <v>36</v>
      </c>
      <c r="F1772" s="67" t="s">
        <v>66</v>
      </c>
      <c r="G1772" s="67" t="s">
        <v>39</v>
      </c>
      <c r="H1772" s="67" t="s">
        <v>41</v>
      </c>
      <c r="I1772" s="67" t="s">
        <v>136</v>
      </c>
      <c r="J1772" s="67" t="s">
        <v>39</v>
      </c>
      <c r="K1772" s="67" t="s">
        <v>41</v>
      </c>
      <c r="L1772" s="67" t="s">
        <v>87</v>
      </c>
      <c r="M1772" s="67" t="s">
        <v>41</v>
      </c>
      <c r="N1772" s="67" t="s">
        <v>39</v>
      </c>
      <c r="O1772" s="67"/>
      <c r="P1772" s="17" t="s">
        <v>3760</v>
      </c>
      <c r="Q1772" s="17" t="s">
        <v>900</v>
      </c>
      <c r="R1772" s="17" t="s">
        <v>1168</v>
      </c>
      <c r="S1772" s="17" t="s">
        <v>362</v>
      </c>
      <c r="T1772" s="17" t="s">
        <v>558</v>
      </c>
      <c r="U1772" s="17" t="s">
        <v>396</v>
      </c>
      <c r="V1772" s="17" t="s">
        <v>712</v>
      </c>
      <c r="W1772" s="17"/>
      <c r="X1772" s="17"/>
      <c r="Y1772" s="17" t="s">
        <v>4248</v>
      </c>
      <c r="Z1772" s="17" t="s">
        <v>191</v>
      </c>
      <c r="AA1772" s="17" t="s">
        <v>54</v>
      </c>
      <c r="AB1772" s="17" t="s">
        <v>3962</v>
      </c>
      <c r="AC1772" s="17" t="s">
        <v>56</v>
      </c>
      <c r="AD1772" s="17" t="s">
        <v>56</v>
      </c>
      <c r="AE1772" s="17" t="s">
        <v>4003</v>
      </c>
      <c r="AF1772" s="17"/>
      <c r="AG1772" s="17" t="s">
        <v>832</v>
      </c>
      <c r="AH1772" s="17" t="s">
        <v>484</v>
      </c>
      <c r="AI1772" s="17" t="s">
        <v>478</v>
      </c>
      <c r="AJ1772" s="17" t="s">
        <v>557</v>
      </c>
      <c r="AK1772" s="17" t="s">
        <v>461</v>
      </c>
      <c r="AL1772" s="17" t="s">
        <v>1169</v>
      </c>
      <c r="AM1772" s="17" t="s">
        <v>362</v>
      </c>
      <c r="AN1772" s="17" t="s">
        <v>580</v>
      </c>
      <c r="AO1772" s="17" t="s">
        <v>1170</v>
      </c>
      <c r="AP1772" s="17" t="s">
        <v>2195</v>
      </c>
      <c r="AQ1772" s="17"/>
      <c r="AR1772" s="17"/>
      <c r="AS1772" s="17"/>
    </row>
    <row r="1773" spans="1:45" ht="15" customHeight="1" x14ac:dyDescent="0.15">
      <c r="A1773" s="13">
        <v>1772</v>
      </c>
      <c r="B1773" s="69" t="s">
        <v>1689</v>
      </c>
      <c r="C1773" s="67" t="s">
        <v>1277</v>
      </c>
      <c r="D1773" s="67" t="s">
        <v>56</v>
      </c>
      <c r="E1773" s="67" t="s">
        <v>56</v>
      </c>
      <c r="F1773" s="67" t="s">
        <v>66</v>
      </c>
      <c r="G1773" s="67" t="s">
        <v>40</v>
      </c>
      <c r="H1773" s="67" t="s">
        <v>120</v>
      </c>
      <c r="I1773" s="67" t="s">
        <v>40</v>
      </c>
      <c r="J1773" s="67" t="s">
        <v>44</v>
      </c>
      <c r="K1773" s="67" t="s">
        <v>37</v>
      </c>
      <c r="L1773" s="67" t="s">
        <v>38</v>
      </c>
      <c r="M1773" s="67" t="s">
        <v>37</v>
      </c>
      <c r="N1773" s="67" t="s">
        <v>44</v>
      </c>
      <c r="O1773" s="67"/>
      <c r="P1773" s="17" t="s">
        <v>915</v>
      </c>
      <c r="Q1773" s="17" t="s">
        <v>2916</v>
      </c>
      <c r="R1773" s="17" t="s">
        <v>182</v>
      </c>
      <c r="S1773" s="17" t="s">
        <v>79</v>
      </c>
      <c r="T1773" s="17" t="s">
        <v>3761</v>
      </c>
      <c r="U1773" s="17" t="s">
        <v>4161</v>
      </c>
      <c r="V1773" s="17" t="s">
        <v>1690</v>
      </c>
      <c r="W1773" s="17"/>
      <c r="X1773" s="17"/>
      <c r="Y1773" s="17" t="s">
        <v>4263</v>
      </c>
      <c r="Z1773" s="17" t="s">
        <v>75</v>
      </c>
      <c r="AA1773" s="17" t="s">
        <v>54</v>
      </c>
      <c r="AB1773" s="17" t="s">
        <v>126</v>
      </c>
      <c r="AC1773" s="17" t="s">
        <v>36</v>
      </c>
      <c r="AD1773" s="17" t="s">
        <v>56</v>
      </c>
      <c r="AE1773" s="17"/>
      <c r="AF1773" s="17"/>
      <c r="AG1773" s="17" t="s">
        <v>115</v>
      </c>
      <c r="AH1773" s="17" t="s">
        <v>381</v>
      </c>
      <c r="AI1773" s="17" t="s">
        <v>916</v>
      </c>
      <c r="AJ1773" s="17" t="s">
        <v>917</v>
      </c>
      <c r="AK1773" s="17" t="s">
        <v>79</v>
      </c>
      <c r="AL1773" s="17" t="s">
        <v>388</v>
      </c>
      <c r="AM1773" s="17" t="s">
        <v>402</v>
      </c>
      <c r="AN1773" s="17" t="s">
        <v>251</v>
      </c>
      <c r="AO1773" s="17" t="s">
        <v>161</v>
      </c>
      <c r="AP1773" s="17" t="s">
        <v>161</v>
      </c>
      <c r="AQ1773" s="17"/>
      <c r="AR1773" s="17"/>
      <c r="AS1773" s="17"/>
    </row>
    <row r="1774" spans="1:45" ht="15" customHeight="1" x14ac:dyDescent="0.15">
      <c r="A1774" s="13">
        <v>1773</v>
      </c>
      <c r="B1774" s="69" t="s">
        <v>1178</v>
      </c>
      <c r="C1774" s="67" t="s">
        <v>1277</v>
      </c>
      <c r="D1774" s="67" t="s">
        <v>56</v>
      </c>
      <c r="E1774" s="67" t="s">
        <v>56</v>
      </c>
      <c r="F1774" s="67" t="s">
        <v>56</v>
      </c>
      <c r="G1774" s="67" t="s">
        <v>42</v>
      </c>
      <c r="H1774" s="67" t="s">
        <v>41</v>
      </c>
      <c r="I1774" s="67" t="s">
        <v>39</v>
      </c>
      <c r="J1774" s="67" t="s">
        <v>41</v>
      </c>
      <c r="K1774" s="67" t="s">
        <v>41</v>
      </c>
      <c r="L1774" s="67" t="s">
        <v>38</v>
      </c>
      <c r="M1774" s="67" t="s">
        <v>87</v>
      </c>
      <c r="N1774" s="67" t="s">
        <v>38</v>
      </c>
      <c r="O1774" s="67"/>
      <c r="P1774" s="17" t="s">
        <v>1179</v>
      </c>
      <c r="Q1774" s="17" t="s">
        <v>1180</v>
      </c>
      <c r="R1774" s="17" t="s">
        <v>141</v>
      </c>
      <c r="S1774" s="17" t="s">
        <v>1181</v>
      </c>
      <c r="T1774" s="17" t="s">
        <v>493</v>
      </c>
      <c r="U1774" s="17" t="s">
        <v>3316</v>
      </c>
      <c r="V1774" s="17" t="s">
        <v>406</v>
      </c>
      <c r="W1774" s="17"/>
      <c r="X1774" s="17"/>
      <c r="Y1774" s="17" t="s">
        <v>4254</v>
      </c>
      <c r="Z1774" s="17" t="s">
        <v>53</v>
      </c>
      <c r="AA1774" s="17" t="s">
        <v>76</v>
      </c>
      <c r="AB1774" s="17" t="s">
        <v>126</v>
      </c>
      <c r="AC1774" s="17" t="s">
        <v>56</v>
      </c>
      <c r="AD1774" s="17" t="s">
        <v>36</v>
      </c>
      <c r="AE1774" s="17" t="s">
        <v>4032</v>
      </c>
      <c r="AF1774" s="17"/>
      <c r="AG1774" s="17" t="s">
        <v>129</v>
      </c>
      <c r="AH1774" s="17" t="s">
        <v>202</v>
      </c>
      <c r="AI1774" s="17" t="s">
        <v>495</v>
      </c>
      <c r="AJ1774" s="17" t="s">
        <v>696</v>
      </c>
      <c r="AK1774" s="17" t="s">
        <v>712</v>
      </c>
      <c r="AL1774" s="17" t="s">
        <v>397</v>
      </c>
      <c r="AM1774" s="17" t="s">
        <v>1150</v>
      </c>
      <c r="AN1774" s="17" t="s">
        <v>1182</v>
      </c>
      <c r="AO1774" s="17" t="s">
        <v>418</v>
      </c>
      <c r="AP1774" s="17" t="s">
        <v>1170</v>
      </c>
      <c r="AQ1774" s="17"/>
      <c r="AR1774" s="17"/>
      <c r="AS1774" s="17"/>
    </row>
    <row r="1775" spans="1:45" ht="15" customHeight="1" x14ac:dyDescent="0.15">
      <c r="A1775" s="13">
        <v>1774</v>
      </c>
      <c r="B1775" s="69" t="s">
        <v>1183</v>
      </c>
      <c r="C1775" s="67" t="s">
        <v>1277</v>
      </c>
      <c r="D1775" s="67" t="s">
        <v>56</v>
      </c>
      <c r="E1775" s="67" t="s">
        <v>56</v>
      </c>
      <c r="F1775" s="67" t="s">
        <v>66</v>
      </c>
      <c r="G1775" s="67" t="s">
        <v>41</v>
      </c>
      <c r="H1775" s="67" t="s">
        <v>43</v>
      </c>
      <c r="I1775" s="67" t="s">
        <v>43</v>
      </c>
      <c r="J1775" s="67" t="s">
        <v>40</v>
      </c>
      <c r="K1775" s="67" t="s">
        <v>43</v>
      </c>
      <c r="L1775" s="67" t="s">
        <v>136</v>
      </c>
      <c r="M1775" s="67" t="s">
        <v>37</v>
      </c>
      <c r="N1775" s="67" t="s">
        <v>39</v>
      </c>
      <c r="O1775" s="67"/>
      <c r="P1775" s="17" t="s">
        <v>1184</v>
      </c>
      <c r="Q1775" s="17" t="s">
        <v>1185</v>
      </c>
      <c r="R1775" s="17" t="s">
        <v>1186</v>
      </c>
      <c r="S1775" s="17" t="s">
        <v>111</v>
      </c>
      <c r="T1775" s="17" t="s">
        <v>339</v>
      </c>
      <c r="U1775" s="17" t="s">
        <v>3892</v>
      </c>
      <c r="V1775" s="17" t="s">
        <v>4161</v>
      </c>
      <c r="W1775" s="17"/>
      <c r="X1775" s="17"/>
      <c r="Y1775" s="17" t="s">
        <v>4269</v>
      </c>
      <c r="Z1775" s="17" t="s">
        <v>96</v>
      </c>
      <c r="AA1775" s="17" t="s">
        <v>54</v>
      </c>
      <c r="AB1775" s="17" t="s">
        <v>126</v>
      </c>
      <c r="AC1775" s="17" t="s">
        <v>56</v>
      </c>
      <c r="AD1775" s="17" t="s">
        <v>36</v>
      </c>
      <c r="AE1775" s="17" t="s">
        <v>4127</v>
      </c>
      <c r="AF1775" s="17"/>
      <c r="AG1775" s="17" t="s">
        <v>117</v>
      </c>
      <c r="AH1775" s="17" t="s">
        <v>358</v>
      </c>
      <c r="AI1775" s="17" t="s">
        <v>101</v>
      </c>
      <c r="AJ1775" s="17" t="s">
        <v>461</v>
      </c>
      <c r="AK1775" s="17" t="s">
        <v>820</v>
      </c>
      <c r="AL1775" s="17" t="s">
        <v>307</v>
      </c>
      <c r="AM1775" s="17" t="s">
        <v>79</v>
      </c>
      <c r="AN1775" s="17" t="s">
        <v>1187</v>
      </c>
      <c r="AO1775" s="17" t="s">
        <v>1188</v>
      </c>
      <c r="AP1775" s="17" t="s">
        <v>366</v>
      </c>
      <c r="AQ1775" s="17"/>
      <c r="AR1775" s="17"/>
      <c r="AS1775" s="17"/>
    </row>
    <row r="1776" spans="1:45" ht="15" customHeight="1" x14ac:dyDescent="0.15">
      <c r="A1776" s="13">
        <v>1775</v>
      </c>
      <c r="B1776" s="69" t="s">
        <v>1691</v>
      </c>
      <c r="C1776" s="67" t="s">
        <v>1277</v>
      </c>
      <c r="D1776" s="67" t="s">
        <v>56</v>
      </c>
      <c r="E1776" s="67" t="s">
        <v>56</v>
      </c>
      <c r="F1776" s="67" t="s">
        <v>66</v>
      </c>
      <c r="G1776" s="67" t="s">
        <v>41</v>
      </c>
      <c r="H1776" s="67" t="s">
        <v>43</v>
      </c>
      <c r="I1776" s="67" t="s">
        <v>43</v>
      </c>
      <c r="J1776" s="67" t="s">
        <v>40</v>
      </c>
      <c r="K1776" s="67" t="s">
        <v>43</v>
      </c>
      <c r="L1776" s="67" t="s">
        <v>136</v>
      </c>
      <c r="M1776" s="67" t="s">
        <v>37</v>
      </c>
      <c r="N1776" s="67" t="s">
        <v>39</v>
      </c>
      <c r="O1776" s="67"/>
      <c r="P1776" s="17" t="s">
        <v>1184</v>
      </c>
      <c r="Q1776" s="17" t="s">
        <v>1185</v>
      </c>
      <c r="R1776" s="17" t="s">
        <v>1186</v>
      </c>
      <c r="S1776" s="17" t="s">
        <v>111</v>
      </c>
      <c r="T1776" s="17" t="s">
        <v>339</v>
      </c>
      <c r="U1776" s="17" t="s">
        <v>3892</v>
      </c>
      <c r="V1776" s="17" t="s">
        <v>4161</v>
      </c>
      <c r="W1776" s="17" t="s">
        <v>4166</v>
      </c>
      <c r="X1776" s="17"/>
      <c r="Y1776" s="17" t="s">
        <v>4269</v>
      </c>
      <c r="Z1776" s="17" t="s">
        <v>96</v>
      </c>
      <c r="AA1776" s="17" t="s">
        <v>54</v>
      </c>
      <c r="AB1776" s="17" t="s">
        <v>126</v>
      </c>
      <c r="AC1776" s="17" t="s">
        <v>56</v>
      </c>
      <c r="AD1776" s="17" t="s">
        <v>36</v>
      </c>
      <c r="AE1776" s="17"/>
      <c r="AF1776" s="17"/>
      <c r="AG1776" s="17" t="s">
        <v>117</v>
      </c>
      <c r="AH1776" s="17" t="s">
        <v>358</v>
      </c>
      <c r="AI1776" s="17" t="s">
        <v>101</v>
      </c>
      <c r="AJ1776" s="17" t="s">
        <v>461</v>
      </c>
      <c r="AK1776" s="17" t="s">
        <v>820</v>
      </c>
      <c r="AL1776" s="17" t="s">
        <v>307</v>
      </c>
      <c r="AM1776" s="17" t="s">
        <v>79</v>
      </c>
      <c r="AN1776" s="17" t="s">
        <v>1187</v>
      </c>
      <c r="AO1776" s="17" t="s">
        <v>1188</v>
      </c>
      <c r="AP1776" s="17" t="s">
        <v>366</v>
      </c>
      <c r="AQ1776" s="17"/>
      <c r="AR1776" s="17"/>
      <c r="AS1776" s="17"/>
    </row>
    <row r="1777" spans="1:45" ht="15" customHeight="1" x14ac:dyDescent="0.15">
      <c r="A1777" s="13">
        <v>1776</v>
      </c>
      <c r="B1777" s="69" t="s">
        <v>1692</v>
      </c>
      <c r="C1777" s="67" t="s">
        <v>1277</v>
      </c>
      <c r="D1777" s="67" t="s">
        <v>56</v>
      </c>
      <c r="E1777" s="67" t="s">
        <v>66</v>
      </c>
      <c r="F1777" s="67" t="s">
        <v>56</v>
      </c>
      <c r="G1777" s="67" t="s">
        <v>40</v>
      </c>
      <c r="H1777" s="67" t="s">
        <v>41</v>
      </c>
      <c r="I1777" s="67" t="s">
        <v>40</v>
      </c>
      <c r="J1777" s="67" t="s">
        <v>41</v>
      </c>
      <c r="K1777" s="67" t="s">
        <v>38</v>
      </c>
      <c r="L1777" s="67" t="s">
        <v>39</v>
      </c>
      <c r="M1777" s="67" t="s">
        <v>68</v>
      </c>
      <c r="N1777" s="67" t="s">
        <v>120</v>
      </c>
      <c r="O1777" s="67"/>
      <c r="P1777" s="17" t="s">
        <v>1693</v>
      </c>
      <c r="Q1777" s="17" t="s">
        <v>1193</v>
      </c>
      <c r="R1777" s="17" t="s">
        <v>810</v>
      </c>
      <c r="S1777" s="17" t="s">
        <v>256</v>
      </c>
      <c r="T1777" s="17" t="s">
        <v>1185</v>
      </c>
      <c r="U1777" s="17" t="s">
        <v>3269</v>
      </c>
      <c r="V1777" s="17" t="s">
        <v>1694</v>
      </c>
      <c r="W1777" s="17"/>
      <c r="X1777" s="17"/>
      <c r="Y1777" s="17" t="s">
        <v>4270</v>
      </c>
      <c r="Z1777" s="17" t="s">
        <v>53</v>
      </c>
      <c r="AA1777" s="17" t="s">
        <v>54</v>
      </c>
      <c r="AB1777" s="17" t="s">
        <v>126</v>
      </c>
      <c r="AC1777" s="17" t="s">
        <v>56</v>
      </c>
      <c r="AD1777" s="17" t="s">
        <v>56</v>
      </c>
      <c r="AE1777" s="17"/>
      <c r="AF1777" s="17"/>
      <c r="AG1777" s="17" t="s">
        <v>79</v>
      </c>
      <c r="AH1777" s="17" t="s">
        <v>257</v>
      </c>
      <c r="AI1777" s="17" t="s">
        <v>111</v>
      </c>
      <c r="AJ1777" s="17" t="s">
        <v>1172</v>
      </c>
      <c r="AK1777" s="17" t="s">
        <v>79</v>
      </c>
      <c r="AL1777" s="17" t="s">
        <v>80</v>
      </c>
      <c r="AM1777" s="17" t="s">
        <v>4639</v>
      </c>
      <c r="AN1777" s="17" t="s">
        <v>1141</v>
      </c>
      <c r="AO1777" s="17" t="s">
        <v>161</v>
      </c>
      <c r="AP1777" s="17" t="s">
        <v>161</v>
      </c>
      <c r="AQ1777" s="17"/>
      <c r="AR1777" s="17"/>
      <c r="AS1777" s="17"/>
    </row>
    <row r="1778" spans="1:45" ht="15" customHeight="1" x14ac:dyDescent="0.15">
      <c r="A1778" s="13">
        <v>1777</v>
      </c>
      <c r="B1778" s="69" t="s">
        <v>3218</v>
      </c>
      <c r="C1778" s="67" t="s">
        <v>1277</v>
      </c>
      <c r="D1778" s="67" t="s">
        <v>56</v>
      </c>
      <c r="E1778" s="67" t="s">
        <v>56</v>
      </c>
      <c r="F1778" s="67" t="s">
        <v>66</v>
      </c>
      <c r="G1778" s="67" t="s">
        <v>67</v>
      </c>
      <c r="H1778" s="67" t="s">
        <v>41</v>
      </c>
      <c r="I1778" s="67" t="s">
        <v>37</v>
      </c>
      <c r="J1778" s="67" t="s">
        <v>40</v>
      </c>
      <c r="K1778" s="67" t="s">
        <v>42</v>
      </c>
      <c r="L1778" s="67" t="s">
        <v>43</v>
      </c>
      <c r="M1778" s="67" t="s">
        <v>42</v>
      </c>
      <c r="N1778" s="67" t="s">
        <v>67</v>
      </c>
      <c r="O1778" s="67"/>
      <c r="P1778" s="17" t="s">
        <v>1565</v>
      </c>
      <c r="Q1778" s="17" t="s">
        <v>977</v>
      </c>
      <c r="R1778" s="17" t="s">
        <v>137</v>
      </c>
      <c r="S1778" s="17" t="s">
        <v>3022</v>
      </c>
      <c r="T1778" s="17" t="s">
        <v>667</v>
      </c>
      <c r="U1778" s="17" t="s">
        <v>3438</v>
      </c>
      <c r="V1778" s="17" t="s">
        <v>264</v>
      </c>
      <c r="W1778" s="17"/>
      <c r="X1778" s="17"/>
      <c r="Y1778" s="17" t="s">
        <v>4282</v>
      </c>
      <c r="Z1778" s="17" t="s">
        <v>191</v>
      </c>
      <c r="AA1778" s="17" t="s">
        <v>54</v>
      </c>
      <c r="AB1778" s="17" t="s">
        <v>3962</v>
      </c>
      <c r="AC1778" s="17" t="s">
        <v>56</v>
      </c>
      <c r="AD1778" s="17" t="s">
        <v>56</v>
      </c>
      <c r="AE1778" s="17" t="s">
        <v>4128</v>
      </c>
      <c r="AF1778" s="17"/>
      <c r="AG1778" s="17" t="s">
        <v>77</v>
      </c>
      <c r="AH1778" s="17" t="s">
        <v>978</v>
      </c>
      <c r="AI1778" s="17" t="s">
        <v>669</v>
      </c>
      <c r="AJ1778" s="17" t="s">
        <v>422</v>
      </c>
      <c r="AK1778" s="17" t="s">
        <v>57</v>
      </c>
      <c r="AL1778" s="17" t="s">
        <v>4520</v>
      </c>
      <c r="AM1778" s="17" t="s">
        <v>79</v>
      </c>
      <c r="AN1778" s="17" t="s">
        <v>3814</v>
      </c>
      <c r="AO1778" s="17" t="s">
        <v>85</v>
      </c>
      <c r="AP1778" s="17" t="s">
        <v>64</v>
      </c>
      <c r="AQ1778" s="17"/>
      <c r="AR1778" s="17"/>
      <c r="AS1778" s="17"/>
    </row>
    <row r="1779" spans="1:45" ht="15" customHeight="1" x14ac:dyDescent="0.15">
      <c r="A1779" s="13">
        <v>1778</v>
      </c>
      <c r="B1779" s="69" t="s">
        <v>1695</v>
      </c>
      <c r="C1779" s="67" t="s">
        <v>1277</v>
      </c>
      <c r="D1779" s="67" t="s">
        <v>66</v>
      </c>
      <c r="E1779" s="67" t="s">
        <v>56</v>
      </c>
      <c r="F1779" s="67" t="s">
        <v>36</v>
      </c>
      <c r="G1779" s="67" t="s">
        <v>40</v>
      </c>
      <c r="H1779" s="67" t="s">
        <v>41</v>
      </c>
      <c r="I1779" s="67" t="s">
        <v>67</v>
      </c>
      <c r="J1779" s="67" t="s">
        <v>44</v>
      </c>
      <c r="K1779" s="67" t="s">
        <v>120</v>
      </c>
      <c r="L1779" s="67" t="s">
        <v>136</v>
      </c>
      <c r="M1779" s="67" t="s">
        <v>40</v>
      </c>
      <c r="N1779" s="67" t="s">
        <v>67</v>
      </c>
      <c r="O1779" s="67"/>
      <c r="P1779" s="17" t="s">
        <v>1696</v>
      </c>
      <c r="Q1779" s="17" t="s">
        <v>789</v>
      </c>
      <c r="R1779" s="17" t="s">
        <v>245</v>
      </c>
      <c r="S1779" s="17" t="s">
        <v>216</v>
      </c>
      <c r="T1779" s="17" t="s">
        <v>254</v>
      </c>
      <c r="U1779" s="17" t="s">
        <v>247</v>
      </c>
      <c r="V1779" s="17" t="s">
        <v>511</v>
      </c>
      <c r="W1779" s="17"/>
      <c r="X1779" s="17"/>
      <c r="Y1779" s="17" t="s">
        <v>4310</v>
      </c>
      <c r="Z1779" s="17" t="s">
        <v>75</v>
      </c>
      <c r="AA1779" s="17" t="s">
        <v>142</v>
      </c>
      <c r="AB1779" s="17" t="s">
        <v>55</v>
      </c>
      <c r="AC1779" s="17" t="s">
        <v>56</v>
      </c>
      <c r="AD1779" s="17" t="s">
        <v>56</v>
      </c>
      <c r="AE1779" s="17"/>
      <c r="AF1779" s="17"/>
      <c r="AG1779" s="17" t="s">
        <v>222</v>
      </c>
      <c r="AH1779" s="17" t="s">
        <v>4557</v>
      </c>
      <c r="AI1779" s="17" t="s">
        <v>596</v>
      </c>
      <c r="AJ1779" s="17" t="s">
        <v>1644</v>
      </c>
      <c r="AK1779" s="17" t="s">
        <v>3022</v>
      </c>
      <c r="AL1779" s="17" t="s">
        <v>72</v>
      </c>
      <c r="AM1779" s="17" t="s">
        <v>4251</v>
      </c>
      <c r="AN1779" s="17" t="s">
        <v>218</v>
      </c>
      <c r="AO1779" s="17" t="s">
        <v>161</v>
      </c>
      <c r="AP1779" s="17" t="s">
        <v>85</v>
      </c>
      <c r="AQ1779" s="17"/>
      <c r="AR1779" s="17"/>
      <c r="AS1779" s="17"/>
    </row>
    <row r="1780" spans="1:45" ht="15" customHeight="1" x14ac:dyDescent="0.15">
      <c r="A1780" s="13">
        <v>1779</v>
      </c>
      <c r="B1780" s="69" t="s">
        <v>1697</v>
      </c>
      <c r="C1780" s="67" t="s">
        <v>1277</v>
      </c>
      <c r="D1780" s="67" t="s">
        <v>56</v>
      </c>
      <c r="E1780" s="67" t="s">
        <v>36</v>
      </c>
      <c r="F1780" s="67" t="s">
        <v>66</v>
      </c>
      <c r="G1780" s="67" t="s">
        <v>37</v>
      </c>
      <c r="H1780" s="67" t="s">
        <v>37</v>
      </c>
      <c r="I1780" s="67" t="s">
        <v>40</v>
      </c>
      <c r="J1780" s="67" t="s">
        <v>40</v>
      </c>
      <c r="K1780" s="67" t="s">
        <v>40</v>
      </c>
      <c r="L1780" s="67" t="s">
        <v>40</v>
      </c>
      <c r="M1780" s="67" t="s">
        <v>44</v>
      </c>
      <c r="N1780" s="67" t="s">
        <v>42</v>
      </c>
      <c r="O1780" s="67"/>
      <c r="P1780" s="17" t="s">
        <v>628</v>
      </c>
      <c r="Q1780" s="17" t="s">
        <v>629</v>
      </c>
      <c r="R1780" s="17" t="s">
        <v>1205</v>
      </c>
      <c r="S1780" s="17" t="s">
        <v>575</v>
      </c>
      <c r="T1780" s="17" t="s">
        <v>137</v>
      </c>
      <c r="U1780" s="17" t="s">
        <v>2916</v>
      </c>
      <c r="V1780" s="17" t="s">
        <v>826</v>
      </c>
      <c r="W1780" s="17"/>
      <c r="X1780" s="17"/>
      <c r="Y1780" s="17" t="s">
        <v>4252</v>
      </c>
      <c r="Z1780" s="17" t="s">
        <v>75</v>
      </c>
      <c r="AA1780" s="17" t="s">
        <v>76</v>
      </c>
      <c r="AB1780" s="17" t="s">
        <v>3962</v>
      </c>
      <c r="AC1780" s="17" t="s">
        <v>56</v>
      </c>
      <c r="AD1780" s="17" t="s">
        <v>56</v>
      </c>
      <c r="AE1780" s="17" t="s">
        <v>4024</v>
      </c>
      <c r="AF1780" s="17"/>
      <c r="AG1780" s="17" t="s">
        <v>49</v>
      </c>
      <c r="AH1780" s="17" t="s">
        <v>72</v>
      </c>
      <c r="AI1780" s="17" t="s">
        <v>3438</v>
      </c>
      <c r="AJ1780" s="17" t="s">
        <v>256</v>
      </c>
      <c r="AK1780" s="17" t="s">
        <v>79</v>
      </c>
      <c r="AL1780" s="17" t="s">
        <v>4387</v>
      </c>
      <c r="AM1780" s="17" t="s">
        <v>4161</v>
      </c>
      <c r="AN1780" s="17" t="s">
        <v>1179</v>
      </c>
      <c r="AO1780" s="17" t="s">
        <v>64</v>
      </c>
      <c r="AP1780" s="17" t="s">
        <v>161</v>
      </c>
      <c r="AQ1780" s="17"/>
      <c r="AR1780" s="17"/>
      <c r="AS1780" s="17"/>
    </row>
    <row r="1781" spans="1:45" ht="15" customHeight="1" x14ac:dyDescent="0.15">
      <c r="A1781" s="13">
        <v>1780</v>
      </c>
      <c r="B1781" s="69" t="s">
        <v>1698</v>
      </c>
      <c r="C1781" s="67" t="s">
        <v>1277</v>
      </c>
      <c r="D1781" s="67" t="s">
        <v>56</v>
      </c>
      <c r="E1781" s="67" t="s">
        <v>36</v>
      </c>
      <c r="F1781" s="67" t="s">
        <v>56</v>
      </c>
      <c r="G1781" s="67" t="s">
        <v>40</v>
      </c>
      <c r="H1781" s="67" t="s">
        <v>37</v>
      </c>
      <c r="I1781" s="67" t="s">
        <v>120</v>
      </c>
      <c r="J1781" s="67" t="s">
        <v>39</v>
      </c>
      <c r="K1781" s="67" t="s">
        <v>67</v>
      </c>
      <c r="L1781" s="67" t="s">
        <v>43</v>
      </c>
      <c r="M1781" s="67" t="s">
        <v>41</v>
      </c>
      <c r="N1781" s="67" t="s">
        <v>44</v>
      </c>
      <c r="O1781" s="67" t="s">
        <v>45</v>
      </c>
      <c r="P1781" s="17" t="s">
        <v>2916</v>
      </c>
      <c r="Q1781" s="17" t="s">
        <v>79</v>
      </c>
      <c r="R1781" s="17" t="s">
        <v>3356</v>
      </c>
      <c r="S1781" s="17" t="s">
        <v>115</v>
      </c>
      <c r="T1781" s="17" t="s">
        <v>381</v>
      </c>
      <c r="U1781" s="17" t="s">
        <v>3761</v>
      </c>
      <c r="V1781" s="17" t="s">
        <v>548</v>
      </c>
      <c r="W1781" s="17" t="s">
        <v>4166</v>
      </c>
      <c r="X1781" s="17"/>
      <c r="Y1781" s="17" t="s">
        <v>4231</v>
      </c>
      <c r="Z1781" s="17" t="s">
        <v>53</v>
      </c>
      <c r="AA1781" s="17" t="s">
        <v>76</v>
      </c>
      <c r="AB1781" s="17" t="s">
        <v>3962</v>
      </c>
      <c r="AC1781" s="17" t="s">
        <v>56</v>
      </c>
      <c r="AD1781" s="17" t="s">
        <v>56</v>
      </c>
      <c r="AE1781" s="17"/>
      <c r="AF1781" s="17"/>
      <c r="AG1781" s="17" t="s">
        <v>131</v>
      </c>
      <c r="AH1781" s="17" t="s">
        <v>95</v>
      </c>
      <c r="AI1781" s="17" t="s">
        <v>57</v>
      </c>
      <c r="AJ1781" s="17" t="s">
        <v>4390</v>
      </c>
      <c r="AK1781" s="17" t="s">
        <v>916</v>
      </c>
      <c r="AL1781" s="17" t="s">
        <v>111</v>
      </c>
      <c r="AM1781" s="17" t="s">
        <v>110</v>
      </c>
      <c r="AN1781" s="17" t="s">
        <v>827</v>
      </c>
      <c r="AO1781" s="17" t="s">
        <v>161</v>
      </c>
      <c r="AP1781" s="17" t="s">
        <v>975</v>
      </c>
      <c r="AQ1781" s="17"/>
      <c r="AR1781" s="17"/>
      <c r="AS1781" s="17"/>
    </row>
    <row r="1782" spans="1:45" ht="15" customHeight="1" x14ac:dyDescent="0.15">
      <c r="A1782" s="13">
        <v>1781</v>
      </c>
      <c r="B1782" s="69" t="s">
        <v>1211</v>
      </c>
      <c r="C1782" s="67" t="s">
        <v>1277</v>
      </c>
      <c r="D1782" s="67" t="s">
        <v>56</v>
      </c>
      <c r="E1782" s="67" t="s">
        <v>36</v>
      </c>
      <c r="F1782" s="67" t="s">
        <v>56</v>
      </c>
      <c r="G1782" s="67" t="s">
        <v>40</v>
      </c>
      <c r="H1782" s="67" t="s">
        <v>37</v>
      </c>
      <c r="I1782" s="67" t="s">
        <v>120</v>
      </c>
      <c r="J1782" s="67" t="s">
        <v>39</v>
      </c>
      <c r="K1782" s="67" t="s">
        <v>67</v>
      </c>
      <c r="L1782" s="67" t="s">
        <v>43</v>
      </c>
      <c r="M1782" s="67" t="s">
        <v>41</v>
      </c>
      <c r="N1782" s="67" t="s">
        <v>44</v>
      </c>
      <c r="O1782" s="67" t="s">
        <v>45</v>
      </c>
      <c r="P1782" s="17" t="s">
        <v>2916</v>
      </c>
      <c r="Q1782" s="17" t="s">
        <v>79</v>
      </c>
      <c r="R1782" s="17" t="s">
        <v>3356</v>
      </c>
      <c r="S1782" s="17" t="s">
        <v>115</v>
      </c>
      <c r="T1782" s="17" t="s">
        <v>381</v>
      </c>
      <c r="U1782" s="17" t="s">
        <v>3761</v>
      </c>
      <c r="V1782" s="17" t="s">
        <v>548</v>
      </c>
      <c r="W1782" s="17"/>
      <c r="X1782" s="17"/>
      <c r="Y1782" s="17" t="s">
        <v>4231</v>
      </c>
      <c r="Z1782" s="17" t="s">
        <v>53</v>
      </c>
      <c r="AA1782" s="17" t="s">
        <v>76</v>
      </c>
      <c r="AB1782" s="17" t="s">
        <v>3962</v>
      </c>
      <c r="AC1782" s="17" t="s">
        <v>56</v>
      </c>
      <c r="AD1782" s="17" t="s">
        <v>56</v>
      </c>
      <c r="AE1782" s="17" t="s">
        <v>4129</v>
      </c>
      <c r="AF1782" s="17"/>
      <c r="AG1782" s="17" t="s">
        <v>131</v>
      </c>
      <c r="AH1782" s="17" t="s">
        <v>95</v>
      </c>
      <c r="AI1782" s="17" t="s">
        <v>57</v>
      </c>
      <c r="AJ1782" s="17" t="s">
        <v>4390</v>
      </c>
      <c r="AK1782" s="17" t="s">
        <v>916</v>
      </c>
      <c r="AL1782" s="17" t="s">
        <v>111</v>
      </c>
      <c r="AM1782" s="17" t="s">
        <v>110</v>
      </c>
      <c r="AN1782" s="17" t="s">
        <v>827</v>
      </c>
      <c r="AO1782" s="17" t="s">
        <v>161</v>
      </c>
      <c r="AP1782" s="17" t="s">
        <v>975</v>
      </c>
      <c r="AQ1782" s="17"/>
      <c r="AR1782" s="17"/>
      <c r="AS1782" s="17"/>
    </row>
    <row r="1783" spans="1:45" ht="15" customHeight="1" x14ac:dyDescent="0.15">
      <c r="A1783" s="13">
        <v>1782</v>
      </c>
      <c r="B1783" s="69" t="s">
        <v>1699</v>
      </c>
      <c r="C1783" s="67" t="s">
        <v>1277</v>
      </c>
      <c r="D1783" s="67" t="s">
        <v>56</v>
      </c>
      <c r="E1783" s="67" t="s">
        <v>56</v>
      </c>
      <c r="F1783" s="67" t="s">
        <v>56</v>
      </c>
      <c r="G1783" s="67" t="s">
        <v>37</v>
      </c>
      <c r="H1783" s="67" t="s">
        <v>136</v>
      </c>
      <c r="I1783" s="67" t="s">
        <v>40</v>
      </c>
      <c r="J1783" s="67" t="s">
        <v>38</v>
      </c>
      <c r="K1783" s="67" t="s">
        <v>44</v>
      </c>
      <c r="L1783" s="67" t="s">
        <v>43</v>
      </c>
      <c r="M1783" s="67" t="s">
        <v>42</v>
      </c>
      <c r="N1783" s="67" t="s">
        <v>41</v>
      </c>
      <c r="O1783" s="67" t="s">
        <v>45</v>
      </c>
      <c r="P1783" s="17" t="s">
        <v>653</v>
      </c>
      <c r="Q1783" s="17" t="s">
        <v>49</v>
      </c>
      <c r="R1783" s="17" t="s">
        <v>256</v>
      </c>
      <c r="S1783" s="17" t="s">
        <v>57</v>
      </c>
      <c r="T1783" s="17" t="s">
        <v>4750</v>
      </c>
      <c r="U1783" s="17" t="s">
        <v>79</v>
      </c>
      <c r="V1783" s="17" t="s">
        <v>257</v>
      </c>
      <c r="W1783" s="17" t="s">
        <v>4166</v>
      </c>
      <c r="X1783" s="17"/>
      <c r="Y1783" s="17" t="s">
        <v>4263</v>
      </c>
      <c r="Z1783" s="17" t="s">
        <v>191</v>
      </c>
      <c r="AA1783" s="17" t="s">
        <v>76</v>
      </c>
      <c r="AB1783" s="17" t="s">
        <v>126</v>
      </c>
      <c r="AC1783" s="17" t="s">
        <v>56</v>
      </c>
      <c r="AD1783" s="17" t="s">
        <v>66</v>
      </c>
      <c r="AE1783" s="17"/>
      <c r="AF1783" s="17"/>
      <c r="AG1783" s="17" t="s">
        <v>144</v>
      </c>
      <c r="AH1783" s="17" t="s">
        <v>189</v>
      </c>
      <c r="AI1783" s="17" t="s">
        <v>330</v>
      </c>
      <c r="AJ1783" s="17" t="s">
        <v>1237</v>
      </c>
      <c r="AK1783" s="17" t="s">
        <v>115</v>
      </c>
      <c r="AL1783" s="17" t="s">
        <v>170</v>
      </c>
      <c r="AM1783" s="17" t="s">
        <v>104</v>
      </c>
      <c r="AN1783" s="17" t="s">
        <v>258</v>
      </c>
      <c r="AO1783" s="17" t="s">
        <v>64</v>
      </c>
      <c r="AP1783" s="17" t="s">
        <v>161</v>
      </c>
      <c r="AQ1783" s="17"/>
      <c r="AR1783" s="17"/>
      <c r="AS1783" s="17"/>
    </row>
    <row r="1784" spans="1:45" ht="15" customHeight="1" x14ac:dyDescent="0.15">
      <c r="A1784" s="13">
        <v>1783</v>
      </c>
      <c r="B1784" s="69" t="s">
        <v>1700</v>
      </c>
      <c r="C1784" s="67" t="s">
        <v>1277</v>
      </c>
      <c r="D1784" s="67" t="s">
        <v>66</v>
      </c>
      <c r="E1784" s="67" t="s">
        <v>56</v>
      </c>
      <c r="F1784" s="67" t="s">
        <v>56</v>
      </c>
      <c r="G1784" s="67" t="s">
        <v>67</v>
      </c>
      <c r="H1784" s="67" t="s">
        <v>40</v>
      </c>
      <c r="I1784" s="67" t="s">
        <v>37</v>
      </c>
      <c r="J1784" s="67" t="s">
        <v>40</v>
      </c>
      <c r="K1784" s="67" t="s">
        <v>40</v>
      </c>
      <c r="L1784" s="67" t="s">
        <v>38</v>
      </c>
      <c r="M1784" s="67" t="s">
        <v>40</v>
      </c>
      <c r="N1784" s="67" t="s">
        <v>44</v>
      </c>
      <c r="O1784" s="67"/>
      <c r="P1784" s="17" t="s">
        <v>951</v>
      </c>
      <c r="Q1784" s="17" t="s">
        <v>379</v>
      </c>
      <c r="R1784" s="17" t="s">
        <v>629</v>
      </c>
      <c r="S1784" s="17" t="s">
        <v>3022</v>
      </c>
      <c r="T1784" s="17" t="s">
        <v>569</v>
      </c>
      <c r="U1784" s="17" t="s">
        <v>575</v>
      </c>
      <c r="V1784" s="17" t="s">
        <v>1701</v>
      </c>
      <c r="W1784" s="17"/>
      <c r="X1784" s="17"/>
      <c r="Y1784" s="17" t="s">
        <v>4263</v>
      </c>
      <c r="Z1784" s="17" t="s">
        <v>53</v>
      </c>
      <c r="AA1784" s="17" t="s">
        <v>76</v>
      </c>
      <c r="AB1784" s="17" t="s">
        <v>126</v>
      </c>
      <c r="AC1784" s="17" t="s">
        <v>56</v>
      </c>
      <c r="AD1784" s="17" t="s">
        <v>56</v>
      </c>
      <c r="AE1784" s="17"/>
      <c r="AF1784" s="17"/>
      <c r="AG1784" s="17" t="s">
        <v>77</v>
      </c>
      <c r="AH1784" s="17" t="s">
        <v>264</v>
      </c>
      <c r="AI1784" s="17" t="s">
        <v>570</v>
      </c>
      <c r="AJ1784" s="17" t="s">
        <v>571</v>
      </c>
      <c r="AK1784" s="17" t="s">
        <v>49</v>
      </c>
      <c r="AL1784" s="17" t="s">
        <v>72</v>
      </c>
      <c r="AM1784" s="17" t="s">
        <v>248</v>
      </c>
      <c r="AN1784" s="17" t="s">
        <v>1397</v>
      </c>
      <c r="AO1784" s="17" t="s">
        <v>85</v>
      </c>
      <c r="AP1784" s="17" t="s">
        <v>64</v>
      </c>
      <c r="AQ1784" s="17"/>
      <c r="AR1784" s="17"/>
      <c r="AS1784" s="17"/>
    </row>
    <row r="1785" spans="1:45" ht="15" customHeight="1" x14ac:dyDescent="0.15">
      <c r="A1785" s="13">
        <v>1784</v>
      </c>
      <c r="B1785" s="69" t="s">
        <v>3219</v>
      </c>
      <c r="C1785" s="67" t="s">
        <v>1277</v>
      </c>
      <c r="D1785" s="67" t="s">
        <v>56</v>
      </c>
      <c r="E1785" s="67" t="s">
        <v>56</v>
      </c>
      <c r="F1785" s="67" t="s">
        <v>36</v>
      </c>
      <c r="G1785" s="67" t="s">
        <v>37</v>
      </c>
      <c r="H1785" s="67" t="s">
        <v>43</v>
      </c>
      <c r="I1785" s="67" t="s">
        <v>44</v>
      </c>
      <c r="J1785" s="67" t="s">
        <v>88</v>
      </c>
      <c r="K1785" s="67" t="s">
        <v>43</v>
      </c>
      <c r="L1785" s="67" t="s">
        <v>88</v>
      </c>
      <c r="M1785" s="67" t="s">
        <v>41</v>
      </c>
      <c r="N1785" s="67" t="s">
        <v>39</v>
      </c>
      <c r="O1785" s="67"/>
      <c r="P1785" s="17" t="s">
        <v>1230</v>
      </c>
      <c r="Q1785" s="17" t="s">
        <v>994</v>
      </c>
      <c r="R1785" s="17" t="s">
        <v>3172</v>
      </c>
      <c r="S1785" s="17" t="s">
        <v>4642</v>
      </c>
      <c r="T1785" s="17" t="s">
        <v>403</v>
      </c>
      <c r="U1785" s="17" t="s">
        <v>183</v>
      </c>
      <c r="V1785" s="17" t="s">
        <v>398</v>
      </c>
      <c r="W1785" s="17"/>
      <c r="X1785" s="17"/>
      <c r="Y1785" s="17" t="s">
        <v>4252</v>
      </c>
      <c r="Z1785" s="17" t="s">
        <v>75</v>
      </c>
      <c r="AA1785" s="17" t="s">
        <v>54</v>
      </c>
      <c r="AB1785" s="17" t="s">
        <v>3962</v>
      </c>
      <c r="AC1785" s="17" t="s">
        <v>56</v>
      </c>
      <c r="AD1785" s="17" t="s">
        <v>36</v>
      </c>
      <c r="AE1785" s="17" t="s">
        <v>4130</v>
      </c>
      <c r="AF1785" s="17"/>
      <c r="AG1785" s="17" t="s">
        <v>307</v>
      </c>
      <c r="AH1785" s="17" t="s">
        <v>988</v>
      </c>
      <c r="AI1785" s="17" t="s">
        <v>405</v>
      </c>
      <c r="AJ1785" s="17" t="s">
        <v>870</v>
      </c>
      <c r="AK1785" s="17" t="s">
        <v>193</v>
      </c>
      <c r="AL1785" s="17" t="s">
        <v>478</v>
      </c>
      <c r="AM1785" s="17" t="s">
        <v>1231</v>
      </c>
      <c r="AN1785" s="17" t="s">
        <v>1052</v>
      </c>
      <c r="AO1785" s="17" t="s">
        <v>998</v>
      </c>
      <c r="AP1785" s="17" t="s">
        <v>187</v>
      </c>
      <c r="AQ1785" s="17"/>
      <c r="AR1785" s="17"/>
      <c r="AS1785" s="17"/>
    </row>
    <row r="1786" spans="1:45" ht="15" customHeight="1" x14ac:dyDescent="0.15">
      <c r="A1786" s="13">
        <v>1785</v>
      </c>
      <c r="B1786" s="69" t="s">
        <v>1702</v>
      </c>
      <c r="C1786" s="67" t="s">
        <v>1277</v>
      </c>
      <c r="D1786" s="67" t="s">
        <v>56</v>
      </c>
      <c r="E1786" s="67" t="s">
        <v>56</v>
      </c>
      <c r="F1786" s="67" t="s">
        <v>36</v>
      </c>
      <c r="G1786" s="67" t="s">
        <v>37</v>
      </c>
      <c r="H1786" s="67" t="s">
        <v>43</v>
      </c>
      <c r="I1786" s="67" t="s">
        <v>44</v>
      </c>
      <c r="J1786" s="67" t="s">
        <v>88</v>
      </c>
      <c r="K1786" s="67" t="s">
        <v>43</v>
      </c>
      <c r="L1786" s="67" t="s">
        <v>88</v>
      </c>
      <c r="M1786" s="67" t="s">
        <v>41</v>
      </c>
      <c r="N1786" s="67" t="s">
        <v>39</v>
      </c>
      <c r="O1786" s="67"/>
      <c r="P1786" s="17" t="s">
        <v>1230</v>
      </c>
      <c r="Q1786" s="17" t="s">
        <v>994</v>
      </c>
      <c r="R1786" s="17" t="s">
        <v>3172</v>
      </c>
      <c r="S1786" s="17" t="s">
        <v>4642</v>
      </c>
      <c r="T1786" s="17" t="s">
        <v>403</v>
      </c>
      <c r="U1786" s="17" t="s">
        <v>183</v>
      </c>
      <c r="V1786" s="17" t="s">
        <v>398</v>
      </c>
      <c r="W1786" s="17" t="s">
        <v>4166</v>
      </c>
      <c r="X1786" s="17"/>
      <c r="Y1786" s="17" t="s">
        <v>4252</v>
      </c>
      <c r="Z1786" s="17" t="s">
        <v>75</v>
      </c>
      <c r="AA1786" s="17" t="s">
        <v>54</v>
      </c>
      <c r="AB1786" s="17" t="s">
        <v>3962</v>
      </c>
      <c r="AC1786" s="17" t="s">
        <v>56</v>
      </c>
      <c r="AD1786" s="17" t="s">
        <v>36</v>
      </c>
      <c r="AE1786" s="17"/>
      <c r="AF1786" s="17"/>
      <c r="AG1786" s="17" t="s">
        <v>307</v>
      </c>
      <c r="AH1786" s="17" t="s">
        <v>988</v>
      </c>
      <c r="AI1786" s="17" t="s">
        <v>405</v>
      </c>
      <c r="AJ1786" s="17" t="s">
        <v>870</v>
      </c>
      <c r="AK1786" s="17" t="s">
        <v>193</v>
      </c>
      <c r="AL1786" s="17" t="s">
        <v>478</v>
      </c>
      <c r="AM1786" s="17" t="s">
        <v>1231</v>
      </c>
      <c r="AN1786" s="17" t="s">
        <v>1052</v>
      </c>
      <c r="AO1786" s="17" t="s">
        <v>998</v>
      </c>
      <c r="AP1786" s="17" t="s">
        <v>187</v>
      </c>
      <c r="AQ1786" s="17"/>
      <c r="AR1786" s="17"/>
      <c r="AS1786" s="17"/>
    </row>
    <row r="1787" spans="1:45" ht="15" customHeight="1" x14ac:dyDescent="0.15">
      <c r="A1787" s="13">
        <v>1786</v>
      </c>
      <c r="B1787" s="69" t="s">
        <v>1703</v>
      </c>
      <c r="C1787" s="67" t="s">
        <v>1277</v>
      </c>
      <c r="D1787" s="67" t="s">
        <v>56</v>
      </c>
      <c r="E1787" s="67" t="s">
        <v>66</v>
      </c>
      <c r="F1787" s="67" t="s">
        <v>56</v>
      </c>
      <c r="G1787" s="67" t="s">
        <v>40</v>
      </c>
      <c r="H1787" s="67" t="s">
        <v>44</v>
      </c>
      <c r="I1787" s="67" t="s">
        <v>40</v>
      </c>
      <c r="J1787" s="67" t="s">
        <v>44</v>
      </c>
      <c r="K1787" s="67" t="s">
        <v>37</v>
      </c>
      <c r="L1787" s="67" t="s">
        <v>39</v>
      </c>
      <c r="M1787" s="67" t="s">
        <v>42</v>
      </c>
      <c r="N1787" s="67" t="s">
        <v>200</v>
      </c>
      <c r="O1787" s="67"/>
      <c r="P1787" s="17" t="s">
        <v>1704</v>
      </c>
      <c r="Q1787" s="17" t="s">
        <v>4657</v>
      </c>
      <c r="R1787" s="17" t="s">
        <v>256</v>
      </c>
      <c r="S1787" s="17" t="s">
        <v>79</v>
      </c>
      <c r="T1787" s="17" t="s">
        <v>441</v>
      </c>
      <c r="U1787" s="17" t="s">
        <v>79</v>
      </c>
      <c r="V1787" s="17" t="s">
        <v>4387</v>
      </c>
      <c r="W1787" s="17"/>
      <c r="X1787" s="17"/>
      <c r="Y1787" s="17" t="s">
        <v>4252</v>
      </c>
      <c r="Z1787" s="17" t="s">
        <v>191</v>
      </c>
      <c r="AA1787" s="17" t="s">
        <v>76</v>
      </c>
      <c r="AB1787" s="17" t="s">
        <v>3962</v>
      </c>
      <c r="AC1787" s="17" t="s">
        <v>56</v>
      </c>
      <c r="AD1787" s="17" t="s">
        <v>56</v>
      </c>
      <c r="AE1787" s="17"/>
      <c r="AF1787" s="17"/>
      <c r="AG1787" s="17" t="s">
        <v>115</v>
      </c>
      <c r="AH1787" s="17" t="s">
        <v>381</v>
      </c>
      <c r="AI1787" s="17" t="s">
        <v>3345</v>
      </c>
      <c r="AJ1787" s="17" t="s">
        <v>1705</v>
      </c>
      <c r="AK1787" s="17" t="s">
        <v>115</v>
      </c>
      <c r="AL1787" s="17" t="s">
        <v>170</v>
      </c>
      <c r="AM1787" s="17" t="s">
        <v>287</v>
      </c>
      <c r="AN1787" s="17" t="s">
        <v>1706</v>
      </c>
      <c r="AO1787" s="17" t="s">
        <v>161</v>
      </c>
      <c r="AP1787" s="17" t="s">
        <v>161</v>
      </c>
      <c r="AQ1787" s="17"/>
      <c r="AR1787" s="17"/>
      <c r="AS1787" s="17"/>
    </row>
    <row r="1788" spans="1:45" ht="15" customHeight="1" x14ac:dyDescent="0.15">
      <c r="A1788" s="13">
        <v>1787</v>
      </c>
      <c r="B1788" s="69" t="s">
        <v>1993</v>
      </c>
      <c r="C1788" s="67" t="s">
        <v>1277</v>
      </c>
      <c r="D1788" s="67" t="s">
        <v>56</v>
      </c>
      <c r="E1788" s="67" t="s">
        <v>56</v>
      </c>
      <c r="F1788" s="67" t="s">
        <v>66</v>
      </c>
      <c r="G1788" s="67" t="s">
        <v>40</v>
      </c>
      <c r="H1788" s="67" t="s">
        <v>68</v>
      </c>
      <c r="I1788" s="67" t="s">
        <v>44</v>
      </c>
      <c r="J1788" s="67" t="s">
        <v>87</v>
      </c>
      <c r="K1788" s="67" t="s">
        <v>42</v>
      </c>
      <c r="L1788" s="67" t="s">
        <v>42</v>
      </c>
      <c r="M1788" s="67" t="s">
        <v>87</v>
      </c>
      <c r="N1788" s="67" t="s">
        <v>39</v>
      </c>
      <c r="O1788" s="67"/>
      <c r="P1788" s="17" t="s">
        <v>1225</v>
      </c>
      <c r="Q1788" s="17" t="s">
        <v>3269</v>
      </c>
      <c r="R1788" s="17" t="s">
        <v>1226</v>
      </c>
      <c r="S1788" s="17" t="s">
        <v>79</v>
      </c>
      <c r="T1788" s="17" t="s">
        <v>80</v>
      </c>
      <c r="U1788" s="17" t="s">
        <v>183</v>
      </c>
      <c r="V1788" s="17" t="s">
        <v>290</v>
      </c>
      <c r="W1788" s="17" t="s">
        <v>4166</v>
      </c>
      <c r="X1788" s="17"/>
      <c r="Y1788" s="17" t="s">
        <v>4256</v>
      </c>
      <c r="Z1788" s="17" t="s">
        <v>75</v>
      </c>
      <c r="AA1788" s="17" t="s">
        <v>76</v>
      </c>
      <c r="AB1788" s="17" t="s">
        <v>3962</v>
      </c>
      <c r="AC1788" s="17" t="s">
        <v>36</v>
      </c>
      <c r="AD1788" s="17" t="s">
        <v>66</v>
      </c>
      <c r="AE1788" s="17"/>
      <c r="AF1788" s="17"/>
      <c r="AG1788" s="17" t="s">
        <v>115</v>
      </c>
      <c r="AH1788" s="17" t="s">
        <v>116</v>
      </c>
      <c r="AI1788" s="17" t="s">
        <v>171</v>
      </c>
      <c r="AJ1788" s="17" t="s">
        <v>717</v>
      </c>
      <c r="AK1788" s="17" t="s">
        <v>193</v>
      </c>
      <c r="AL1788" s="17" t="s">
        <v>1227</v>
      </c>
      <c r="AM1788" s="17" t="s">
        <v>293</v>
      </c>
      <c r="AN1788" s="17" t="s">
        <v>1228</v>
      </c>
      <c r="AO1788" s="17" t="s">
        <v>161</v>
      </c>
      <c r="AP1788" s="17" t="s">
        <v>187</v>
      </c>
      <c r="AQ1788" s="17"/>
      <c r="AR1788" s="17"/>
      <c r="AS1788" s="17"/>
    </row>
    <row r="1789" spans="1:45" ht="15" customHeight="1" x14ac:dyDescent="0.15">
      <c r="A1789" s="13">
        <v>1788</v>
      </c>
      <c r="B1789" s="69" t="s">
        <v>1707</v>
      </c>
      <c r="C1789" s="67" t="s">
        <v>1277</v>
      </c>
      <c r="D1789" s="67" t="s">
        <v>56</v>
      </c>
      <c r="E1789" s="67" t="s">
        <v>56</v>
      </c>
      <c r="F1789" s="67" t="s">
        <v>36</v>
      </c>
      <c r="G1789" s="67" t="s">
        <v>40</v>
      </c>
      <c r="H1789" s="67" t="s">
        <v>120</v>
      </c>
      <c r="I1789" s="67" t="s">
        <v>42</v>
      </c>
      <c r="J1789" s="67" t="s">
        <v>67</v>
      </c>
      <c r="K1789" s="67" t="s">
        <v>44</v>
      </c>
      <c r="L1789" s="67" t="s">
        <v>68</v>
      </c>
      <c r="M1789" s="67" t="s">
        <v>37</v>
      </c>
      <c r="N1789" s="67" t="s">
        <v>44</v>
      </c>
      <c r="O1789" s="67" t="s">
        <v>45</v>
      </c>
      <c r="P1789" s="17" t="s">
        <v>789</v>
      </c>
      <c r="Q1789" s="17" t="s">
        <v>216</v>
      </c>
      <c r="R1789" s="17" t="s">
        <v>668</v>
      </c>
      <c r="S1789" s="17" t="s">
        <v>222</v>
      </c>
      <c r="T1789" s="17" t="s">
        <v>4557</v>
      </c>
      <c r="U1789" s="17" t="s">
        <v>266</v>
      </c>
      <c r="V1789" s="17" t="s">
        <v>3022</v>
      </c>
      <c r="W1789" s="17"/>
      <c r="X1789" s="17"/>
      <c r="Y1789" s="17" t="s">
        <v>4282</v>
      </c>
      <c r="Z1789" s="17" t="s">
        <v>75</v>
      </c>
      <c r="AA1789" s="17" t="s">
        <v>142</v>
      </c>
      <c r="AB1789" s="17" t="s">
        <v>3962</v>
      </c>
      <c r="AC1789" s="17" t="s">
        <v>56</v>
      </c>
      <c r="AD1789" s="17" t="s">
        <v>36</v>
      </c>
      <c r="AE1789" s="17"/>
      <c r="AF1789" s="17"/>
      <c r="AG1789" s="17" t="s">
        <v>79</v>
      </c>
      <c r="AH1789" s="17" t="s">
        <v>300</v>
      </c>
      <c r="AI1789" s="17" t="s">
        <v>1645</v>
      </c>
      <c r="AJ1789" s="17" t="s">
        <v>1646</v>
      </c>
      <c r="AK1789" s="17" t="s">
        <v>270</v>
      </c>
      <c r="AL1789" s="17" t="s">
        <v>408</v>
      </c>
      <c r="AM1789" s="17" t="s">
        <v>77</v>
      </c>
      <c r="AN1789" s="17" t="s">
        <v>166</v>
      </c>
      <c r="AO1789" s="17" t="s">
        <v>161</v>
      </c>
      <c r="AP1789" s="17" t="s">
        <v>418</v>
      </c>
      <c r="AQ1789" s="17"/>
      <c r="AR1789" s="17"/>
      <c r="AS1789" s="17"/>
    </row>
    <row r="1790" spans="1:45" ht="15" customHeight="1" x14ac:dyDescent="0.15">
      <c r="A1790" s="13">
        <v>1789</v>
      </c>
      <c r="B1790" s="69" t="s">
        <v>3415</v>
      </c>
      <c r="C1790" s="67" t="s">
        <v>1277</v>
      </c>
      <c r="D1790" s="67" t="s">
        <v>36</v>
      </c>
      <c r="E1790" s="67" t="s">
        <v>56</v>
      </c>
      <c r="F1790" s="67" t="s">
        <v>56</v>
      </c>
      <c r="G1790" s="67" t="s">
        <v>44</v>
      </c>
      <c r="H1790" s="67" t="s">
        <v>41</v>
      </c>
      <c r="I1790" s="67" t="s">
        <v>37</v>
      </c>
      <c r="J1790" s="67" t="s">
        <v>43</v>
      </c>
      <c r="K1790" s="67" t="s">
        <v>120</v>
      </c>
      <c r="L1790" s="67" t="s">
        <v>43</v>
      </c>
      <c r="M1790" s="67" t="s">
        <v>120</v>
      </c>
      <c r="N1790" s="67" t="s">
        <v>39</v>
      </c>
      <c r="O1790" s="67"/>
      <c r="P1790" s="17" t="s">
        <v>3172</v>
      </c>
      <c r="Q1790" s="17" t="s">
        <v>183</v>
      </c>
      <c r="R1790" s="17" t="s">
        <v>3438</v>
      </c>
      <c r="S1790" s="17" t="s">
        <v>193</v>
      </c>
      <c r="T1790" s="17" t="s">
        <v>478</v>
      </c>
      <c r="U1790" s="17" t="s">
        <v>57</v>
      </c>
      <c r="V1790" s="17" t="s">
        <v>4503</v>
      </c>
      <c r="W1790" s="17"/>
      <c r="X1790" s="17"/>
      <c r="Y1790" s="17" t="s">
        <v>4230</v>
      </c>
      <c r="Z1790" s="17" t="s">
        <v>75</v>
      </c>
      <c r="AA1790" s="17" t="s">
        <v>76</v>
      </c>
      <c r="AB1790" s="17" t="s">
        <v>55</v>
      </c>
      <c r="AC1790" s="17" t="s">
        <v>56</v>
      </c>
      <c r="AD1790" s="17" t="s">
        <v>56</v>
      </c>
      <c r="AE1790" s="17" t="s">
        <v>4003</v>
      </c>
      <c r="AF1790" s="17"/>
      <c r="AG1790" s="17" t="s">
        <v>131</v>
      </c>
      <c r="AH1790" s="17" t="s">
        <v>195</v>
      </c>
      <c r="AI1790" s="17" t="s">
        <v>498</v>
      </c>
      <c r="AJ1790" s="17" t="s">
        <v>334</v>
      </c>
      <c r="AK1790" s="17" t="s">
        <v>144</v>
      </c>
      <c r="AL1790" s="17" t="s">
        <v>145</v>
      </c>
      <c r="AM1790" s="17" t="s">
        <v>563</v>
      </c>
      <c r="AN1790" s="17" t="s">
        <v>769</v>
      </c>
      <c r="AO1790" s="17" t="s">
        <v>187</v>
      </c>
      <c r="AP1790" s="17" t="s">
        <v>64</v>
      </c>
      <c r="AQ1790" s="17"/>
      <c r="AR1790" s="17"/>
      <c r="AS1790" s="17"/>
    </row>
    <row r="1791" spans="1:45" ht="15" customHeight="1" x14ac:dyDescent="0.15">
      <c r="A1791" s="13">
        <v>1790</v>
      </c>
      <c r="B1791" s="69" t="s">
        <v>1708</v>
      </c>
      <c r="C1791" s="67" t="s">
        <v>1277</v>
      </c>
      <c r="D1791" s="67" t="s">
        <v>56</v>
      </c>
      <c r="E1791" s="67" t="s">
        <v>56</v>
      </c>
      <c r="F1791" s="67" t="s">
        <v>56</v>
      </c>
      <c r="G1791" s="67" t="s">
        <v>67</v>
      </c>
      <c r="H1791" s="67" t="s">
        <v>40</v>
      </c>
      <c r="I1791" s="67" t="s">
        <v>37</v>
      </c>
      <c r="J1791" s="67" t="s">
        <v>44</v>
      </c>
      <c r="K1791" s="67" t="s">
        <v>40</v>
      </c>
      <c r="L1791" s="67" t="s">
        <v>38</v>
      </c>
      <c r="M1791" s="67" t="s">
        <v>40</v>
      </c>
      <c r="N1791" s="67" t="s">
        <v>37</v>
      </c>
      <c r="O1791" s="67"/>
      <c r="P1791" s="17" t="s">
        <v>951</v>
      </c>
      <c r="Q1791" s="17" t="s">
        <v>379</v>
      </c>
      <c r="R1791" s="17" t="s">
        <v>1298</v>
      </c>
      <c r="S1791" s="17" t="s">
        <v>3022</v>
      </c>
      <c r="T1791" s="17" t="s">
        <v>569</v>
      </c>
      <c r="U1791" s="17" t="s">
        <v>137</v>
      </c>
      <c r="V1791" s="17" t="s">
        <v>174</v>
      </c>
      <c r="W1791" s="17"/>
      <c r="X1791" s="17"/>
      <c r="Y1791" s="17" t="s">
        <v>4258</v>
      </c>
      <c r="Z1791" s="17" t="s">
        <v>75</v>
      </c>
      <c r="AA1791" s="17" t="s">
        <v>76</v>
      </c>
      <c r="AB1791" s="17" t="s">
        <v>3962</v>
      </c>
      <c r="AC1791" s="17" t="s">
        <v>36</v>
      </c>
      <c r="AD1791" s="17" t="s">
        <v>56</v>
      </c>
      <c r="AE1791" s="17"/>
      <c r="AF1791" s="17"/>
      <c r="AG1791" s="17" t="s">
        <v>77</v>
      </c>
      <c r="AH1791" s="17" t="s">
        <v>264</v>
      </c>
      <c r="AI1791" s="17" t="s">
        <v>570</v>
      </c>
      <c r="AJ1791" s="17" t="s">
        <v>571</v>
      </c>
      <c r="AK1791" s="17" t="s">
        <v>3438</v>
      </c>
      <c r="AL1791" s="17" t="s">
        <v>3269</v>
      </c>
      <c r="AM1791" s="17" t="s">
        <v>175</v>
      </c>
      <c r="AN1791" s="17" t="s">
        <v>653</v>
      </c>
      <c r="AO1791" s="17" t="s">
        <v>85</v>
      </c>
      <c r="AP1791" s="17" t="s">
        <v>64</v>
      </c>
      <c r="AQ1791" s="17"/>
      <c r="AR1791" s="17"/>
      <c r="AS1791" s="17"/>
    </row>
    <row r="1792" spans="1:45" ht="15" customHeight="1" x14ac:dyDescent="0.15">
      <c r="A1792" s="13">
        <v>1791</v>
      </c>
      <c r="B1792" s="69" t="s">
        <v>2965</v>
      </c>
      <c r="C1792" s="67" t="s">
        <v>1277</v>
      </c>
      <c r="D1792" s="67" t="s">
        <v>56</v>
      </c>
      <c r="E1792" s="67" t="s">
        <v>56</v>
      </c>
      <c r="F1792" s="67" t="s">
        <v>36</v>
      </c>
      <c r="G1792" s="67" t="s">
        <v>41</v>
      </c>
      <c r="H1792" s="67" t="s">
        <v>42</v>
      </c>
      <c r="I1792" s="67" t="s">
        <v>37</v>
      </c>
      <c r="J1792" s="67" t="s">
        <v>41</v>
      </c>
      <c r="K1792" s="67" t="s">
        <v>120</v>
      </c>
      <c r="L1792" s="67" t="s">
        <v>41</v>
      </c>
      <c r="M1792" s="67" t="s">
        <v>88</v>
      </c>
      <c r="N1792" s="67" t="s">
        <v>88</v>
      </c>
      <c r="O1792" s="67"/>
      <c r="P1792" s="17" t="s">
        <v>3346</v>
      </c>
      <c r="Q1792" s="17" t="s">
        <v>202</v>
      </c>
      <c r="R1792" s="17" t="s">
        <v>1203</v>
      </c>
      <c r="S1792" s="17" t="s">
        <v>205</v>
      </c>
      <c r="T1792" s="17" t="s">
        <v>236</v>
      </c>
      <c r="U1792" s="17" t="s">
        <v>144</v>
      </c>
      <c r="V1792" s="17" t="s">
        <v>196</v>
      </c>
      <c r="W1792" s="17"/>
      <c r="X1792" s="17"/>
      <c r="Y1792" s="17" t="s">
        <v>4309</v>
      </c>
      <c r="Z1792" s="17" t="s">
        <v>75</v>
      </c>
      <c r="AA1792" s="17" t="s">
        <v>76</v>
      </c>
      <c r="AB1792" s="17" t="s">
        <v>126</v>
      </c>
      <c r="AC1792" s="17" t="s">
        <v>56</v>
      </c>
      <c r="AD1792" s="17" t="s">
        <v>56</v>
      </c>
      <c r="AE1792" s="17" t="s">
        <v>4018</v>
      </c>
      <c r="AF1792" s="17"/>
      <c r="AG1792" s="17" t="s">
        <v>238</v>
      </c>
      <c r="AH1792" s="17" t="s">
        <v>239</v>
      </c>
      <c r="AI1792" s="17" t="s">
        <v>240</v>
      </c>
      <c r="AJ1792" s="17" t="s">
        <v>196</v>
      </c>
      <c r="AK1792" s="17" t="s">
        <v>411</v>
      </c>
      <c r="AL1792" s="17" t="s">
        <v>2966</v>
      </c>
      <c r="AM1792" s="17" t="s">
        <v>429</v>
      </c>
      <c r="AN1792" s="17" t="s">
        <v>194</v>
      </c>
      <c r="AO1792" s="17" t="s">
        <v>209</v>
      </c>
      <c r="AP1792" s="17" t="s">
        <v>806</v>
      </c>
      <c r="AQ1792" s="17"/>
      <c r="AR1792" s="17"/>
      <c r="AS1792" s="17"/>
    </row>
    <row r="1793" spans="1:45" ht="15" customHeight="1" x14ac:dyDescent="0.15">
      <c r="A1793" s="13">
        <v>1792</v>
      </c>
      <c r="B1793" s="69" t="s">
        <v>1709</v>
      </c>
      <c r="C1793" s="67" t="s">
        <v>1277</v>
      </c>
      <c r="D1793" s="67" t="s">
        <v>56</v>
      </c>
      <c r="E1793" s="67" t="s">
        <v>36</v>
      </c>
      <c r="F1793" s="67" t="s">
        <v>56</v>
      </c>
      <c r="G1793" s="67" t="s">
        <v>37</v>
      </c>
      <c r="H1793" s="67" t="s">
        <v>40</v>
      </c>
      <c r="I1793" s="67" t="s">
        <v>41</v>
      </c>
      <c r="J1793" s="67" t="s">
        <v>136</v>
      </c>
      <c r="K1793" s="67" t="s">
        <v>42</v>
      </c>
      <c r="L1793" s="67" t="s">
        <v>39</v>
      </c>
      <c r="M1793" s="67" t="s">
        <v>67</v>
      </c>
      <c r="N1793" s="67" t="s">
        <v>38</v>
      </c>
      <c r="O1793" s="67" t="s">
        <v>45</v>
      </c>
      <c r="P1793" s="17" t="s">
        <v>227</v>
      </c>
      <c r="Q1793" s="17" t="s">
        <v>137</v>
      </c>
      <c r="R1793" s="17" t="s">
        <v>254</v>
      </c>
      <c r="S1793" s="17" t="s">
        <v>3438</v>
      </c>
      <c r="T1793" s="17" t="s">
        <v>4647</v>
      </c>
      <c r="U1793" s="17" t="s">
        <v>596</v>
      </c>
      <c r="V1793" s="17" t="s">
        <v>4750</v>
      </c>
      <c r="W1793" s="17"/>
      <c r="X1793" s="17"/>
      <c r="Y1793" s="17" t="s">
        <v>4310</v>
      </c>
      <c r="Z1793" s="17" t="s">
        <v>75</v>
      </c>
      <c r="AA1793" s="17" t="s">
        <v>54</v>
      </c>
      <c r="AB1793" s="17" t="s">
        <v>3962</v>
      </c>
      <c r="AC1793" s="17" t="s">
        <v>56</v>
      </c>
      <c r="AD1793" s="17" t="s">
        <v>66</v>
      </c>
      <c r="AE1793" s="17"/>
      <c r="AF1793" s="17"/>
      <c r="AG1793" s="17" t="s">
        <v>57</v>
      </c>
      <c r="AH1793" s="17" t="s">
        <v>4520</v>
      </c>
      <c r="AI1793" s="17" t="s">
        <v>4161</v>
      </c>
      <c r="AJ1793" s="17" t="s">
        <v>3760</v>
      </c>
      <c r="AK1793" s="17" t="s">
        <v>598</v>
      </c>
      <c r="AL1793" s="17" t="s">
        <v>77</v>
      </c>
      <c r="AM1793" s="17" t="s">
        <v>330</v>
      </c>
      <c r="AN1793" s="17" t="s">
        <v>1481</v>
      </c>
      <c r="AO1793" s="17" t="s">
        <v>64</v>
      </c>
      <c r="AP1793" s="17" t="s">
        <v>1721</v>
      </c>
      <c r="AQ1793" s="17"/>
      <c r="AR1793" s="17"/>
      <c r="AS1793" s="17"/>
    </row>
    <row r="1794" spans="1:45" ht="15" customHeight="1" x14ac:dyDescent="0.15">
      <c r="A1794" s="13">
        <v>1793</v>
      </c>
      <c r="B1794" s="69" t="s">
        <v>1710</v>
      </c>
      <c r="C1794" s="67" t="s">
        <v>1277</v>
      </c>
      <c r="D1794" s="67" t="s">
        <v>56</v>
      </c>
      <c r="E1794" s="67" t="s">
        <v>36</v>
      </c>
      <c r="F1794" s="67" t="s">
        <v>56</v>
      </c>
      <c r="G1794" s="67" t="s">
        <v>37</v>
      </c>
      <c r="H1794" s="67" t="s">
        <v>40</v>
      </c>
      <c r="I1794" s="67" t="s">
        <v>40</v>
      </c>
      <c r="J1794" s="67" t="s">
        <v>67</v>
      </c>
      <c r="K1794" s="67" t="s">
        <v>42</v>
      </c>
      <c r="L1794" s="67" t="s">
        <v>39</v>
      </c>
      <c r="M1794" s="67" t="s">
        <v>44</v>
      </c>
      <c r="N1794" s="67" t="s">
        <v>40</v>
      </c>
      <c r="O1794" s="67"/>
      <c r="P1794" s="17" t="s">
        <v>227</v>
      </c>
      <c r="Q1794" s="17" t="s">
        <v>137</v>
      </c>
      <c r="R1794" s="17" t="s">
        <v>216</v>
      </c>
      <c r="S1794" s="17" t="s">
        <v>3438</v>
      </c>
      <c r="T1794" s="17" t="s">
        <v>4647</v>
      </c>
      <c r="U1794" s="17" t="s">
        <v>222</v>
      </c>
      <c r="V1794" s="17" t="s">
        <v>3022</v>
      </c>
      <c r="W1794" s="17"/>
      <c r="X1794" s="17"/>
      <c r="Y1794" s="17" t="s">
        <v>4237</v>
      </c>
      <c r="Z1794" s="17" t="s">
        <v>53</v>
      </c>
      <c r="AA1794" s="17" t="s">
        <v>54</v>
      </c>
      <c r="AB1794" s="17" t="s">
        <v>3962</v>
      </c>
      <c r="AC1794" s="17" t="s">
        <v>56</v>
      </c>
      <c r="AD1794" s="17" t="s">
        <v>56</v>
      </c>
      <c r="AE1794" s="17" t="s">
        <v>4131</v>
      </c>
      <c r="AF1794" s="17"/>
      <c r="AG1794" s="17" t="s">
        <v>57</v>
      </c>
      <c r="AH1794" s="17" t="s">
        <v>4520</v>
      </c>
      <c r="AI1794" s="17" t="s">
        <v>4161</v>
      </c>
      <c r="AJ1794" s="17" t="s">
        <v>3760</v>
      </c>
      <c r="AK1794" s="17" t="s">
        <v>79</v>
      </c>
      <c r="AL1794" s="17" t="s">
        <v>82</v>
      </c>
      <c r="AM1794" s="17" t="s">
        <v>77</v>
      </c>
      <c r="AN1794" s="17" t="s">
        <v>264</v>
      </c>
      <c r="AO1794" s="17" t="s">
        <v>64</v>
      </c>
      <c r="AP1794" s="17" t="s">
        <v>161</v>
      </c>
      <c r="AQ1794" s="17"/>
      <c r="AR1794" s="17"/>
      <c r="AS1794" s="17"/>
    </row>
    <row r="1795" spans="1:45" ht="15" customHeight="1" x14ac:dyDescent="0.15">
      <c r="A1795" s="13">
        <v>1794</v>
      </c>
      <c r="B1795" s="69" t="s">
        <v>1711</v>
      </c>
      <c r="C1795" s="67" t="s">
        <v>1277</v>
      </c>
      <c r="D1795" s="67" t="s">
        <v>56</v>
      </c>
      <c r="E1795" s="67" t="s">
        <v>56</v>
      </c>
      <c r="F1795" s="67" t="s">
        <v>56</v>
      </c>
      <c r="G1795" s="67" t="s">
        <v>67</v>
      </c>
      <c r="H1795" s="67" t="s">
        <v>40</v>
      </c>
      <c r="I1795" s="67" t="s">
        <v>37</v>
      </c>
      <c r="J1795" s="67" t="s">
        <v>40</v>
      </c>
      <c r="K1795" s="67" t="s">
        <v>40</v>
      </c>
      <c r="L1795" s="67" t="s">
        <v>38</v>
      </c>
      <c r="M1795" s="67" t="s">
        <v>40</v>
      </c>
      <c r="N1795" s="67" t="s">
        <v>37</v>
      </c>
      <c r="O1795" s="67"/>
      <c r="P1795" s="17" t="s">
        <v>951</v>
      </c>
      <c r="Q1795" s="17" t="s">
        <v>379</v>
      </c>
      <c r="R1795" s="17" t="s">
        <v>1310</v>
      </c>
      <c r="S1795" s="17" t="s">
        <v>3022</v>
      </c>
      <c r="T1795" s="17" t="s">
        <v>569</v>
      </c>
      <c r="U1795" s="17" t="s">
        <v>137</v>
      </c>
      <c r="V1795" s="17" t="s">
        <v>2916</v>
      </c>
      <c r="W1795" s="17"/>
      <c r="X1795" s="17"/>
      <c r="Y1795" s="17" t="s">
        <v>4231</v>
      </c>
      <c r="Z1795" s="17" t="s">
        <v>191</v>
      </c>
      <c r="AA1795" s="17" t="s">
        <v>76</v>
      </c>
      <c r="AB1795" s="17" t="s">
        <v>3962</v>
      </c>
      <c r="AC1795" s="17" t="s">
        <v>56</v>
      </c>
      <c r="AD1795" s="17" t="s">
        <v>36</v>
      </c>
      <c r="AE1795" s="17"/>
      <c r="AF1795" s="17"/>
      <c r="AG1795" s="17" t="s">
        <v>77</v>
      </c>
      <c r="AH1795" s="17" t="s">
        <v>264</v>
      </c>
      <c r="AI1795" s="17" t="s">
        <v>570</v>
      </c>
      <c r="AJ1795" s="17" t="s">
        <v>571</v>
      </c>
      <c r="AK1795" s="17" t="s">
        <v>3438</v>
      </c>
      <c r="AL1795" s="17" t="s">
        <v>810</v>
      </c>
      <c r="AM1795" s="17" t="s">
        <v>79</v>
      </c>
      <c r="AN1795" s="17" t="s">
        <v>4642</v>
      </c>
      <c r="AO1795" s="17" t="s">
        <v>85</v>
      </c>
      <c r="AP1795" s="17" t="s">
        <v>64</v>
      </c>
      <c r="AQ1795" s="17"/>
      <c r="AR1795" s="17"/>
      <c r="AS1795" s="17"/>
    </row>
    <row r="1796" spans="1:45" ht="15" customHeight="1" x14ac:dyDescent="0.15">
      <c r="A1796" s="13">
        <v>1795</v>
      </c>
      <c r="B1796" s="69" t="s">
        <v>3317</v>
      </c>
      <c r="C1796" s="67" t="s">
        <v>1277</v>
      </c>
      <c r="D1796" s="67" t="s">
        <v>66</v>
      </c>
      <c r="E1796" s="67" t="s">
        <v>56</v>
      </c>
      <c r="F1796" s="67" t="s">
        <v>66</v>
      </c>
      <c r="G1796" s="67" t="s">
        <v>67</v>
      </c>
      <c r="H1796" s="67" t="s">
        <v>68</v>
      </c>
      <c r="I1796" s="67" t="s">
        <v>40</v>
      </c>
      <c r="J1796" s="67" t="s">
        <v>44</v>
      </c>
      <c r="K1796" s="67" t="s">
        <v>44</v>
      </c>
      <c r="L1796" s="67" t="s">
        <v>43</v>
      </c>
      <c r="M1796" s="67" t="s">
        <v>42</v>
      </c>
      <c r="N1796" s="67" t="s">
        <v>43</v>
      </c>
      <c r="O1796" s="67"/>
      <c r="P1796" s="17" t="s">
        <v>70</v>
      </c>
      <c r="Q1796" s="17" t="s">
        <v>3022</v>
      </c>
      <c r="R1796" s="17" t="s">
        <v>3269</v>
      </c>
      <c r="S1796" s="17" t="s">
        <v>77</v>
      </c>
      <c r="T1796" s="17" t="s">
        <v>78</v>
      </c>
      <c r="U1796" s="17" t="s">
        <v>79</v>
      </c>
      <c r="V1796" s="17" t="s">
        <v>1490</v>
      </c>
      <c r="W1796" s="17"/>
      <c r="X1796" s="17"/>
      <c r="Y1796" s="17" t="s">
        <v>4282</v>
      </c>
      <c r="Z1796" s="17" t="s">
        <v>191</v>
      </c>
      <c r="AA1796" s="17" t="s">
        <v>76</v>
      </c>
      <c r="AB1796" s="17" t="s">
        <v>126</v>
      </c>
      <c r="AC1796" s="17" t="s">
        <v>56</v>
      </c>
      <c r="AD1796" s="17" t="s">
        <v>56</v>
      </c>
      <c r="AE1796" s="17"/>
      <c r="AF1796" s="17"/>
      <c r="AG1796" s="17" t="s">
        <v>95</v>
      </c>
      <c r="AH1796" s="17" t="s">
        <v>189</v>
      </c>
      <c r="AI1796" s="17" t="s">
        <v>171</v>
      </c>
      <c r="AJ1796" s="17" t="s">
        <v>190</v>
      </c>
      <c r="AK1796" s="17" t="s">
        <v>115</v>
      </c>
      <c r="AL1796" s="17" t="s">
        <v>116</v>
      </c>
      <c r="AM1796" s="17" t="s">
        <v>169</v>
      </c>
      <c r="AN1796" s="17" t="s">
        <v>790</v>
      </c>
      <c r="AO1796" s="17" t="s">
        <v>85</v>
      </c>
      <c r="AP1796" s="17" t="s">
        <v>161</v>
      </c>
      <c r="AQ1796" s="17"/>
      <c r="AR1796" s="17"/>
      <c r="AS1796" s="17"/>
    </row>
    <row r="1797" spans="1:45" ht="15" customHeight="1" x14ac:dyDescent="0.15">
      <c r="A1797" s="13">
        <v>1796</v>
      </c>
      <c r="B1797" s="69" t="s">
        <v>1712</v>
      </c>
      <c r="C1797" s="67" t="s">
        <v>1277</v>
      </c>
      <c r="D1797" s="67" t="s">
        <v>56</v>
      </c>
      <c r="E1797" s="67" t="s">
        <v>56</v>
      </c>
      <c r="F1797" s="67" t="s">
        <v>56</v>
      </c>
      <c r="G1797" s="67" t="s">
        <v>37</v>
      </c>
      <c r="H1797" s="67" t="s">
        <v>42</v>
      </c>
      <c r="I1797" s="67" t="s">
        <v>44</v>
      </c>
      <c r="J1797" s="67" t="s">
        <v>40</v>
      </c>
      <c r="K1797" s="67" t="s">
        <v>120</v>
      </c>
      <c r="L1797" s="67" t="s">
        <v>43</v>
      </c>
      <c r="M1797" s="67" t="s">
        <v>43</v>
      </c>
      <c r="N1797" s="67" t="s">
        <v>87</v>
      </c>
      <c r="O1797" s="67" t="s">
        <v>45</v>
      </c>
      <c r="P1797" s="17" t="s">
        <v>137</v>
      </c>
      <c r="Q1797" s="17" t="s">
        <v>3438</v>
      </c>
      <c r="R1797" s="17" t="s">
        <v>174</v>
      </c>
      <c r="S1797" s="17" t="s">
        <v>57</v>
      </c>
      <c r="T1797" s="17" t="s">
        <v>4520</v>
      </c>
      <c r="U1797" s="17" t="s">
        <v>175</v>
      </c>
      <c r="V1797" s="17" t="s">
        <v>2916</v>
      </c>
      <c r="W1797" s="17"/>
      <c r="X1797" s="17"/>
      <c r="Y1797" s="17" t="s">
        <v>4365</v>
      </c>
      <c r="Z1797" s="17" t="s">
        <v>75</v>
      </c>
      <c r="AA1797" s="17" t="s">
        <v>54</v>
      </c>
      <c r="AB1797" s="17" t="s">
        <v>126</v>
      </c>
      <c r="AC1797" s="17" t="s">
        <v>56</v>
      </c>
      <c r="AD1797" s="17" t="s">
        <v>56</v>
      </c>
      <c r="AE1797" s="17"/>
      <c r="AF1797" s="17"/>
      <c r="AG1797" s="17" t="s">
        <v>144</v>
      </c>
      <c r="AH1797" s="17" t="s">
        <v>145</v>
      </c>
      <c r="AI1797" s="17" t="s">
        <v>146</v>
      </c>
      <c r="AJ1797" s="17" t="s">
        <v>147</v>
      </c>
      <c r="AK1797" s="17" t="s">
        <v>3119</v>
      </c>
      <c r="AL1797" s="17" t="s">
        <v>176</v>
      </c>
      <c r="AM1797" s="17" t="s">
        <v>79</v>
      </c>
      <c r="AN1797" s="17" t="s">
        <v>1713</v>
      </c>
      <c r="AO1797" s="17" t="s">
        <v>64</v>
      </c>
      <c r="AP1797" s="17" t="s">
        <v>959</v>
      </c>
      <c r="AQ1797" s="17"/>
      <c r="AR1797" s="17"/>
      <c r="AS1797" s="17"/>
    </row>
    <row r="1798" spans="1:45" ht="15" customHeight="1" x14ac:dyDescent="0.15">
      <c r="A1798" s="13">
        <v>1797</v>
      </c>
      <c r="B1798" s="69" t="s">
        <v>1714</v>
      </c>
      <c r="C1798" s="67" t="s">
        <v>1277</v>
      </c>
      <c r="D1798" s="67" t="s">
        <v>36</v>
      </c>
      <c r="E1798" s="67" t="s">
        <v>56</v>
      </c>
      <c r="F1798" s="67" t="s">
        <v>56</v>
      </c>
      <c r="G1798" s="67" t="s">
        <v>44</v>
      </c>
      <c r="H1798" s="67" t="s">
        <v>40</v>
      </c>
      <c r="I1798" s="67" t="s">
        <v>39</v>
      </c>
      <c r="J1798" s="67" t="s">
        <v>41</v>
      </c>
      <c r="K1798" s="67" t="s">
        <v>37</v>
      </c>
      <c r="L1798" s="67" t="s">
        <v>41</v>
      </c>
      <c r="M1798" s="67" t="s">
        <v>40</v>
      </c>
      <c r="N1798" s="67" t="s">
        <v>68</v>
      </c>
      <c r="O1798" s="67"/>
      <c r="P1798" s="17" t="s">
        <v>1715</v>
      </c>
      <c r="Q1798" s="17" t="s">
        <v>538</v>
      </c>
      <c r="R1798" s="17" t="s">
        <v>1716</v>
      </c>
      <c r="S1798" s="17" t="s">
        <v>3172</v>
      </c>
      <c r="T1798" s="17" t="s">
        <v>79</v>
      </c>
      <c r="U1798" s="17" t="s">
        <v>51</v>
      </c>
      <c r="V1798" s="17" t="s">
        <v>754</v>
      </c>
      <c r="W1798" s="17"/>
      <c r="X1798" s="17"/>
      <c r="Y1798" s="17" t="s">
        <v>4276</v>
      </c>
      <c r="Z1798" s="17" t="s">
        <v>53</v>
      </c>
      <c r="AA1798" s="17" t="s">
        <v>76</v>
      </c>
      <c r="AB1798" s="17" t="s">
        <v>3962</v>
      </c>
      <c r="AC1798" s="17" t="s">
        <v>66</v>
      </c>
      <c r="AD1798" s="17" t="s">
        <v>56</v>
      </c>
      <c r="AE1798" s="17" t="s">
        <v>4024</v>
      </c>
      <c r="AF1798" s="17"/>
      <c r="AG1798" s="17" t="s">
        <v>183</v>
      </c>
      <c r="AH1798" s="17" t="s">
        <v>3438</v>
      </c>
      <c r="AI1798" s="17" t="s">
        <v>115</v>
      </c>
      <c r="AJ1798" s="17" t="s">
        <v>250</v>
      </c>
      <c r="AK1798" s="17" t="s">
        <v>61</v>
      </c>
      <c r="AL1798" s="17" t="s">
        <v>1574</v>
      </c>
      <c r="AM1798" s="17" t="s">
        <v>111</v>
      </c>
      <c r="AN1798" s="17" t="s">
        <v>1717</v>
      </c>
      <c r="AO1798" s="17" t="s">
        <v>187</v>
      </c>
      <c r="AP1798" s="17" t="s">
        <v>766</v>
      </c>
      <c r="AQ1798" s="17"/>
      <c r="AR1798" s="17"/>
      <c r="AS1798" s="17"/>
    </row>
    <row r="1799" spans="1:45" ht="15" customHeight="1" x14ac:dyDescent="0.15">
      <c r="A1799" s="13">
        <v>1798</v>
      </c>
      <c r="B1799" s="69" t="s">
        <v>1718</v>
      </c>
      <c r="C1799" s="67" t="s">
        <v>1277</v>
      </c>
      <c r="D1799" s="67" t="s">
        <v>56</v>
      </c>
      <c r="E1799" s="67" t="s">
        <v>56</v>
      </c>
      <c r="F1799" s="67" t="s">
        <v>56</v>
      </c>
      <c r="G1799" s="67" t="s">
        <v>40</v>
      </c>
      <c r="H1799" s="67" t="s">
        <v>67</v>
      </c>
      <c r="I1799" s="67" t="s">
        <v>67</v>
      </c>
      <c r="J1799" s="67" t="s">
        <v>67</v>
      </c>
      <c r="K1799" s="67" t="s">
        <v>37</v>
      </c>
      <c r="L1799" s="67" t="s">
        <v>42</v>
      </c>
      <c r="M1799" s="67" t="s">
        <v>40</v>
      </c>
      <c r="N1799" s="67" t="s">
        <v>68</v>
      </c>
      <c r="O1799" s="67"/>
      <c r="P1799" s="17" t="s">
        <v>521</v>
      </c>
      <c r="Q1799" s="17" t="s">
        <v>2916</v>
      </c>
      <c r="R1799" s="17" t="s">
        <v>379</v>
      </c>
      <c r="S1799" s="17" t="s">
        <v>79</v>
      </c>
      <c r="T1799" s="17" t="s">
        <v>3151</v>
      </c>
      <c r="U1799" s="17" t="s">
        <v>3022</v>
      </c>
      <c r="V1799" s="17" t="s">
        <v>3343</v>
      </c>
      <c r="W1799" s="17"/>
      <c r="X1799" s="17"/>
      <c r="Y1799" s="17" t="s">
        <v>4258</v>
      </c>
      <c r="Z1799" s="17" t="s">
        <v>53</v>
      </c>
      <c r="AA1799" s="17" t="s">
        <v>76</v>
      </c>
      <c r="AB1799" s="17" t="s">
        <v>126</v>
      </c>
      <c r="AC1799" s="17" t="s">
        <v>56</v>
      </c>
      <c r="AD1799" s="17" t="s">
        <v>56</v>
      </c>
      <c r="AE1799" s="17"/>
      <c r="AF1799" s="17"/>
      <c r="AG1799" s="17" t="s">
        <v>115</v>
      </c>
      <c r="AH1799" s="17" t="s">
        <v>381</v>
      </c>
      <c r="AI1799" s="17" t="s">
        <v>3022</v>
      </c>
      <c r="AJ1799" s="17" t="s">
        <v>514</v>
      </c>
      <c r="AK1799" s="17" t="s">
        <v>77</v>
      </c>
      <c r="AL1799" s="17" t="s">
        <v>264</v>
      </c>
      <c r="AM1799" s="17" t="s">
        <v>77</v>
      </c>
      <c r="AN1799" s="17" t="s">
        <v>80</v>
      </c>
      <c r="AO1799" s="17" t="s">
        <v>161</v>
      </c>
      <c r="AP1799" s="17" t="s">
        <v>85</v>
      </c>
      <c r="AQ1799" s="17">
        <v>0</v>
      </c>
      <c r="AR1799" s="17">
        <v>0</v>
      </c>
      <c r="AS1799" s="17"/>
    </row>
    <row r="1800" spans="1:45" ht="15" customHeight="1" x14ac:dyDescent="0.15">
      <c r="A1800" s="13">
        <v>1799</v>
      </c>
      <c r="B1800" s="69" t="s">
        <v>1719</v>
      </c>
      <c r="C1800" s="67" t="s">
        <v>1277</v>
      </c>
      <c r="D1800" s="67" t="s">
        <v>56</v>
      </c>
      <c r="E1800" s="67" t="s">
        <v>56</v>
      </c>
      <c r="F1800" s="67" t="s">
        <v>66</v>
      </c>
      <c r="G1800" s="67" t="s">
        <v>41</v>
      </c>
      <c r="H1800" s="67" t="s">
        <v>44</v>
      </c>
      <c r="I1800" s="67" t="s">
        <v>40</v>
      </c>
      <c r="J1800" s="67" t="s">
        <v>88</v>
      </c>
      <c r="K1800" s="67" t="s">
        <v>88</v>
      </c>
      <c r="L1800" s="67" t="s">
        <v>42</v>
      </c>
      <c r="M1800" s="67" t="s">
        <v>42</v>
      </c>
      <c r="N1800" s="67" t="s">
        <v>200</v>
      </c>
      <c r="O1800" s="67"/>
      <c r="P1800" s="17" t="s">
        <v>1329</v>
      </c>
      <c r="Q1800" s="17" t="s">
        <v>309</v>
      </c>
      <c r="R1800" s="17" t="s">
        <v>256</v>
      </c>
      <c r="S1800" s="17" t="s">
        <v>196</v>
      </c>
      <c r="T1800" s="17" t="s">
        <v>148</v>
      </c>
      <c r="U1800" s="17" t="s">
        <v>79</v>
      </c>
      <c r="V1800" s="17" t="s">
        <v>398</v>
      </c>
      <c r="W1800" s="17"/>
      <c r="X1800" s="17"/>
      <c r="Y1800" s="17" t="s">
        <v>4243</v>
      </c>
      <c r="Z1800" s="17" t="s">
        <v>191</v>
      </c>
      <c r="AA1800" s="17" t="s">
        <v>54</v>
      </c>
      <c r="AB1800" s="17" t="s">
        <v>126</v>
      </c>
      <c r="AC1800" s="17" t="s">
        <v>56</v>
      </c>
      <c r="AD1800" s="17" t="s">
        <v>66</v>
      </c>
      <c r="AE1800" s="17"/>
      <c r="AF1800" s="17"/>
      <c r="AG1800" s="17" t="s">
        <v>429</v>
      </c>
      <c r="AH1800" s="17" t="s">
        <v>430</v>
      </c>
      <c r="AI1800" s="17" t="s">
        <v>193</v>
      </c>
      <c r="AJ1800" s="17" t="s">
        <v>261</v>
      </c>
      <c r="AK1800" s="17" t="s">
        <v>115</v>
      </c>
      <c r="AL1800" s="17" t="s">
        <v>170</v>
      </c>
      <c r="AM1800" s="17" t="s">
        <v>1231</v>
      </c>
      <c r="AN1800" s="17" t="s">
        <v>1720</v>
      </c>
      <c r="AO1800" s="17" t="s">
        <v>1721</v>
      </c>
      <c r="AP1800" s="17" t="s">
        <v>161</v>
      </c>
      <c r="AQ1800" s="17"/>
      <c r="AR1800" s="17"/>
      <c r="AS1800" s="17"/>
    </row>
    <row r="1801" spans="1:45" ht="15" customHeight="1" x14ac:dyDescent="0.15">
      <c r="A1801" s="13">
        <v>1800</v>
      </c>
      <c r="B1801" s="69" t="s">
        <v>1722</v>
      </c>
      <c r="C1801" s="67" t="s">
        <v>1277</v>
      </c>
      <c r="D1801" s="67" t="s">
        <v>56</v>
      </c>
      <c r="E1801" s="67" t="s">
        <v>56</v>
      </c>
      <c r="F1801" s="67" t="s">
        <v>36</v>
      </c>
      <c r="G1801" s="67" t="s">
        <v>37</v>
      </c>
      <c r="H1801" s="67" t="s">
        <v>67</v>
      </c>
      <c r="I1801" s="67" t="s">
        <v>41</v>
      </c>
      <c r="J1801" s="67" t="s">
        <v>200</v>
      </c>
      <c r="K1801" s="67" t="s">
        <v>43</v>
      </c>
      <c r="L1801" s="67" t="s">
        <v>200</v>
      </c>
      <c r="M1801" s="67" t="s">
        <v>38</v>
      </c>
      <c r="N1801" s="67" t="s">
        <v>43</v>
      </c>
      <c r="O1801" s="67"/>
      <c r="P1801" s="17" t="s">
        <v>1723</v>
      </c>
      <c r="Q1801" s="17" t="s">
        <v>3180</v>
      </c>
      <c r="R1801" s="17" t="s">
        <v>598</v>
      </c>
      <c r="S1801" s="17" t="s">
        <v>3438</v>
      </c>
      <c r="T1801" s="17" t="s">
        <v>1724</v>
      </c>
      <c r="U1801" s="17" t="s">
        <v>644</v>
      </c>
      <c r="V1801" s="17" t="s">
        <v>1429</v>
      </c>
      <c r="W1801" s="17"/>
      <c r="X1801" s="17"/>
      <c r="Y1801" s="17" t="s">
        <v>4242</v>
      </c>
      <c r="Z1801" s="17" t="s">
        <v>96</v>
      </c>
      <c r="AA1801" s="17" t="s">
        <v>76</v>
      </c>
      <c r="AB1801" s="17" t="s">
        <v>3962</v>
      </c>
      <c r="AC1801" s="17" t="s">
        <v>56</v>
      </c>
      <c r="AD1801" s="17" t="s">
        <v>66</v>
      </c>
      <c r="AE1801" s="17"/>
      <c r="AF1801" s="17"/>
      <c r="AG1801" s="17" t="s">
        <v>57</v>
      </c>
      <c r="AH1801" s="17" t="s">
        <v>4503</v>
      </c>
      <c r="AI1801" s="17" t="s">
        <v>77</v>
      </c>
      <c r="AJ1801" s="17" t="s">
        <v>1725</v>
      </c>
      <c r="AK1801" s="17" t="s">
        <v>196</v>
      </c>
      <c r="AL1801" s="17" t="s">
        <v>814</v>
      </c>
      <c r="AM1801" s="17" t="s">
        <v>206</v>
      </c>
      <c r="AN1801" s="17" t="s">
        <v>507</v>
      </c>
      <c r="AO1801" s="17" t="s">
        <v>64</v>
      </c>
      <c r="AP1801" s="17" t="s">
        <v>1721</v>
      </c>
      <c r="AQ1801" s="17"/>
      <c r="AR1801" s="17"/>
      <c r="AS1801" s="17"/>
    </row>
    <row r="1802" spans="1:45" ht="15" customHeight="1" x14ac:dyDescent="0.15">
      <c r="A1802" s="13">
        <v>1801</v>
      </c>
      <c r="B1802" s="69" t="s">
        <v>1726</v>
      </c>
      <c r="C1802" s="67" t="s">
        <v>1277</v>
      </c>
      <c r="D1802" s="67" t="s">
        <v>56</v>
      </c>
      <c r="E1802" s="67" t="s">
        <v>56</v>
      </c>
      <c r="F1802" s="67" t="s">
        <v>56</v>
      </c>
      <c r="G1802" s="67" t="s">
        <v>67</v>
      </c>
      <c r="H1802" s="67" t="s">
        <v>40</v>
      </c>
      <c r="I1802" s="67" t="s">
        <v>37</v>
      </c>
      <c r="J1802" s="67" t="s">
        <v>44</v>
      </c>
      <c r="K1802" s="67" t="s">
        <v>40</v>
      </c>
      <c r="L1802" s="67" t="s">
        <v>38</v>
      </c>
      <c r="M1802" s="67" t="s">
        <v>42</v>
      </c>
      <c r="N1802" s="67" t="s">
        <v>40</v>
      </c>
      <c r="O1802" s="67"/>
      <c r="P1802" s="17" t="s">
        <v>951</v>
      </c>
      <c r="Q1802" s="17" t="s">
        <v>379</v>
      </c>
      <c r="R1802" s="17" t="s">
        <v>137</v>
      </c>
      <c r="S1802" s="17" t="s">
        <v>3022</v>
      </c>
      <c r="T1802" s="17" t="s">
        <v>569</v>
      </c>
      <c r="U1802" s="17" t="s">
        <v>3438</v>
      </c>
      <c r="V1802" s="17" t="s">
        <v>4521</v>
      </c>
      <c r="W1802" s="17"/>
      <c r="X1802" s="17"/>
      <c r="Y1802" s="17" t="s">
        <v>4237</v>
      </c>
      <c r="Z1802" s="17" t="s">
        <v>75</v>
      </c>
      <c r="AA1802" s="17" t="s">
        <v>76</v>
      </c>
      <c r="AB1802" s="17" t="s">
        <v>3962</v>
      </c>
      <c r="AC1802" s="17" t="s">
        <v>56</v>
      </c>
      <c r="AD1802" s="17" t="s">
        <v>36</v>
      </c>
      <c r="AE1802" s="17"/>
      <c r="AF1802" s="17"/>
      <c r="AG1802" s="17" t="s">
        <v>77</v>
      </c>
      <c r="AH1802" s="17" t="s">
        <v>264</v>
      </c>
      <c r="AI1802" s="17" t="s">
        <v>570</v>
      </c>
      <c r="AJ1802" s="17" t="s">
        <v>571</v>
      </c>
      <c r="AK1802" s="17" t="s">
        <v>57</v>
      </c>
      <c r="AL1802" s="17" t="s">
        <v>4520</v>
      </c>
      <c r="AM1802" s="17" t="s">
        <v>4641</v>
      </c>
      <c r="AN1802" s="17" t="s">
        <v>4161</v>
      </c>
      <c r="AO1802" s="17" t="s">
        <v>85</v>
      </c>
      <c r="AP1802" s="17" t="s">
        <v>64</v>
      </c>
      <c r="AQ1802" s="17"/>
      <c r="AR1802" s="17"/>
      <c r="AS1802" s="17"/>
    </row>
    <row r="1803" spans="1:45" ht="15" customHeight="1" x14ac:dyDescent="0.15">
      <c r="A1803" s="13">
        <v>1802</v>
      </c>
      <c r="B1803" s="69" t="s">
        <v>1727</v>
      </c>
      <c r="C1803" s="67" t="s">
        <v>1277</v>
      </c>
      <c r="D1803" s="67" t="s">
        <v>56</v>
      </c>
      <c r="E1803" s="67" t="s">
        <v>36</v>
      </c>
      <c r="F1803" s="67" t="s">
        <v>66</v>
      </c>
      <c r="G1803" s="67" t="s">
        <v>40</v>
      </c>
      <c r="H1803" s="67" t="s">
        <v>44</v>
      </c>
      <c r="I1803" s="67" t="s">
        <v>37</v>
      </c>
      <c r="J1803" s="67" t="s">
        <v>44</v>
      </c>
      <c r="K1803" s="67" t="s">
        <v>37</v>
      </c>
      <c r="L1803" s="67" t="s">
        <v>41</v>
      </c>
      <c r="M1803" s="67" t="s">
        <v>42</v>
      </c>
      <c r="N1803" s="67" t="s">
        <v>40</v>
      </c>
      <c r="O1803" s="67"/>
      <c r="P1803" s="17" t="s">
        <v>1728</v>
      </c>
      <c r="Q1803" s="17" t="s">
        <v>1729</v>
      </c>
      <c r="R1803" s="17" t="s">
        <v>137</v>
      </c>
      <c r="S1803" s="17" t="s">
        <v>768</v>
      </c>
      <c r="T1803" s="17" t="s">
        <v>1730</v>
      </c>
      <c r="U1803" s="17" t="s">
        <v>3438</v>
      </c>
      <c r="V1803" s="17" t="s">
        <v>1731</v>
      </c>
      <c r="W1803" s="17"/>
      <c r="X1803" s="17"/>
      <c r="Y1803" s="17" t="s">
        <v>4263</v>
      </c>
      <c r="Z1803" s="17" t="s">
        <v>75</v>
      </c>
      <c r="AA1803" s="17" t="s">
        <v>54</v>
      </c>
      <c r="AB1803" s="17" t="s">
        <v>3962</v>
      </c>
      <c r="AC1803" s="17" t="s">
        <v>56</v>
      </c>
      <c r="AD1803" s="17" t="s">
        <v>56</v>
      </c>
      <c r="AE1803" s="17"/>
      <c r="AF1803" s="17"/>
      <c r="AG1803" s="17" t="s">
        <v>2916</v>
      </c>
      <c r="AH1803" s="17" t="s">
        <v>3438</v>
      </c>
      <c r="AI1803" s="17" t="s">
        <v>4641</v>
      </c>
      <c r="AJ1803" s="17" t="s">
        <v>1732</v>
      </c>
      <c r="AK1803" s="17" t="s">
        <v>57</v>
      </c>
      <c r="AL1803" s="17" t="s">
        <v>4520</v>
      </c>
      <c r="AM1803" s="17" t="s">
        <v>82</v>
      </c>
      <c r="AN1803" s="17" t="s">
        <v>264</v>
      </c>
      <c r="AO1803" s="17" t="s">
        <v>161</v>
      </c>
      <c r="AP1803" s="17" t="s">
        <v>64</v>
      </c>
      <c r="AQ1803" s="17"/>
      <c r="AR1803" s="17"/>
      <c r="AS1803" s="17"/>
    </row>
    <row r="1804" spans="1:45" ht="15" customHeight="1" x14ac:dyDescent="0.15">
      <c r="A1804" s="13">
        <v>1803</v>
      </c>
      <c r="B1804" s="69" t="s">
        <v>1733</v>
      </c>
      <c r="C1804" s="67" t="s">
        <v>1277</v>
      </c>
      <c r="D1804" s="67" t="s">
        <v>56</v>
      </c>
      <c r="E1804" s="67" t="s">
        <v>36</v>
      </c>
      <c r="F1804" s="67" t="s">
        <v>56</v>
      </c>
      <c r="G1804" s="67" t="s">
        <v>37</v>
      </c>
      <c r="H1804" s="67" t="s">
        <v>67</v>
      </c>
      <c r="I1804" s="67" t="s">
        <v>40</v>
      </c>
      <c r="J1804" s="67" t="s">
        <v>67</v>
      </c>
      <c r="K1804" s="67" t="s">
        <v>42</v>
      </c>
      <c r="L1804" s="67" t="s">
        <v>41</v>
      </c>
      <c r="M1804" s="67" t="s">
        <v>38</v>
      </c>
      <c r="N1804" s="67" t="s">
        <v>40</v>
      </c>
      <c r="O1804" s="67"/>
      <c r="P1804" s="17" t="s">
        <v>324</v>
      </c>
      <c r="Q1804" s="17" t="s">
        <v>137</v>
      </c>
      <c r="R1804" s="17" t="s">
        <v>724</v>
      </c>
      <c r="S1804" s="17" t="s">
        <v>3438</v>
      </c>
      <c r="T1804" s="17" t="s">
        <v>304</v>
      </c>
      <c r="U1804" s="17" t="s">
        <v>934</v>
      </c>
      <c r="V1804" s="17" t="s">
        <v>325</v>
      </c>
      <c r="W1804" s="17"/>
      <c r="X1804" s="17"/>
      <c r="Y1804" s="17" t="s">
        <v>4244</v>
      </c>
      <c r="Z1804" s="17" t="s">
        <v>75</v>
      </c>
      <c r="AA1804" s="17" t="s">
        <v>76</v>
      </c>
      <c r="AB1804" s="17" t="s">
        <v>3962</v>
      </c>
      <c r="AC1804" s="17" t="s">
        <v>66</v>
      </c>
      <c r="AD1804" s="17" t="s">
        <v>56</v>
      </c>
      <c r="AE1804" s="17"/>
      <c r="AF1804" s="17"/>
      <c r="AG1804" s="17" t="s">
        <v>57</v>
      </c>
      <c r="AH1804" s="17" t="s">
        <v>4520</v>
      </c>
      <c r="AI1804" s="17" t="s">
        <v>3814</v>
      </c>
      <c r="AJ1804" s="17" t="s">
        <v>327</v>
      </c>
      <c r="AK1804" s="17" t="s">
        <v>72</v>
      </c>
      <c r="AL1804" s="17" t="s">
        <v>181</v>
      </c>
      <c r="AM1804" s="17" t="s">
        <v>3022</v>
      </c>
      <c r="AN1804" s="17" t="s">
        <v>264</v>
      </c>
      <c r="AO1804" s="17" t="s">
        <v>64</v>
      </c>
      <c r="AP1804" s="17" t="s">
        <v>161</v>
      </c>
      <c r="AQ1804" s="17"/>
      <c r="AR1804" s="17"/>
      <c r="AS1804" s="17"/>
    </row>
    <row r="1805" spans="1:45" ht="15" customHeight="1" x14ac:dyDescent="0.15">
      <c r="A1805" s="13">
        <v>1804</v>
      </c>
      <c r="B1805" s="69" t="s">
        <v>1734</v>
      </c>
      <c r="C1805" s="67" t="s">
        <v>1277</v>
      </c>
      <c r="D1805" s="67" t="s">
        <v>56</v>
      </c>
      <c r="E1805" s="67" t="s">
        <v>56</v>
      </c>
      <c r="F1805" s="67" t="s">
        <v>36</v>
      </c>
      <c r="G1805" s="67" t="s">
        <v>40</v>
      </c>
      <c r="H1805" s="67" t="s">
        <v>43</v>
      </c>
      <c r="I1805" s="67" t="s">
        <v>41</v>
      </c>
      <c r="J1805" s="67" t="s">
        <v>37</v>
      </c>
      <c r="K1805" s="67" t="s">
        <v>67</v>
      </c>
      <c r="L1805" s="67" t="s">
        <v>120</v>
      </c>
      <c r="M1805" s="67" t="s">
        <v>68</v>
      </c>
      <c r="N1805" s="67" t="s">
        <v>43</v>
      </c>
      <c r="O1805" s="67" t="s">
        <v>45</v>
      </c>
      <c r="P1805" s="17" t="s">
        <v>745</v>
      </c>
      <c r="Q1805" s="17" t="s">
        <v>4758</v>
      </c>
      <c r="R1805" s="17" t="s">
        <v>1547</v>
      </c>
      <c r="S1805" s="17" t="s">
        <v>115</v>
      </c>
      <c r="T1805" s="17" t="s">
        <v>339</v>
      </c>
      <c r="U1805" s="17" t="s">
        <v>3026</v>
      </c>
      <c r="V1805" s="17" t="s">
        <v>388</v>
      </c>
      <c r="W1805" s="17"/>
      <c r="X1805" s="17"/>
      <c r="Y1805" s="17" t="s">
        <v>4234</v>
      </c>
      <c r="Z1805" s="17" t="s">
        <v>53</v>
      </c>
      <c r="AA1805" s="17" t="s">
        <v>142</v>
      </c>
      <c r="AB1805" s="17" t="s">
        <v>55</v>
      </c>
      <c r="AC1805" s="17" t="s">
        <v>56</v>
      </c>
      <c r="AD1805" s="17" t="s">
        <v>56</v>
      </c>
      <c r="AE1805" s="17"/>
      <c r="AF1805" s="17"/>
      <c r="AG1805" s="17" t="s">
        <v>131</v>
      </c>
      <c r="AH1805" s="17" t="s">
        <v>95</v>
      </c>
      <c r="AI1805" s="17" t="s">
        <v>101</v>
      </c>
      <c r="AJ1805" s="17" t="s">
        <v>500</v>
      </c>
      <c r="AK1805" s="17" t="s">
        <v>4639</v>
      </c>
      <c r="AL1805" s="17" t="s">
        <v>80</v>
      </c>
      <c r="AM1805" s="17" t="s">
        <v>307</v>
      </c>
      <c r="AN1805" s="17" t="s">
        <v>1735</v>
      </c>
      <c r="AO1805" s="17" t="s">
        <v>1274</v>
      </c>
      <c r="AP1805" s="17" t="s">
        <v>209</v>
      </c>
      <c r="AQ1805" s="17"/>
      <c r="AR1805" s="17"/>
      <c r="AS1805" s="17"/>
    </row>
    <row r="1806" spans="1:45" ht="15" customHeight="1" x14ac:dyDescent="0.15">
      <c r="A1806" s="13">
        <v>1805</v>
      </c>
      <c r="B1806" s="69" t="s">
        <v>1736</v>
      </c>
      <c r="C1806" s="67" t="s">
        <v>1277</v>
      </c>
      <c r="D1806" s="67" t="s">
        <v>56</v>
      </c>
      <c r="E1806" s="67" t="s">
        <v>56</v>
      </c>
      <c r="F1806" s="67" t="s">
        <v>66</v>
      </c>
      <c r="G1806" s="67" t="s">
        <v>37</v>
      </c>
      <c r="H1806" s="67" t="s">
        <v>44</v>
      </c>
      <c r="I1806" s="67" t="s">
        <v>37</v>
      </c>
      <c r="J1806" s="67" t="s">
        <v>40</v>
      </c>
      <c r="K1806" s="67" t="s">
        <v>42</v>
      </c>
      <c r="L1806" s="67" t="s">
        <v>40</v>
      </c>
      <c r="M1806" s="67" t="s">
        <v>40</v>
      </c>
      <c r="N1806" s="67" t="s">
        <v>67</v>
      </c>
      <c r="O1806" s="67"/>
      <c r="P1806" s="17" t="s">
        <v>744</v>
      </c>
      <c r="Q1806" s="17" t="s">
        <v>137</v>
      </c>
      <c r="R1806" s="17" t="s">
        <v>1387</v>
      </c>
      <c r="S1806" s="17" t="s">
        <v>3438</v>
      </c>
      <c r="T1806" s="17" t="s">
        <v>174</v>
      </c>
      <c r="U1806" s="17" t="s">
        <v>3180</v>
      </c>
      <c r="V1806" s="17" t="s">
        <v>72</v>
      </c>
      <c r="W1806" s="17"/>
      <c r="X1806" s="17"/>
      <c r="Y1806" s="17" t="s">
        <v>4258</v>
      </c>
      <c r="Z1806" s="17" t="s">
        <v>53</v>
      </c>
      <c r="AA1806" s="17" t="s">
        <v>142</v>
      </c>
      <c r="AB1806" s="17" t="s">
        <v>126</v>
      </c>
      <c r="AC1806" s="17" t="s">
        <v>56</v>
      </c>
      <c r="AD1806" s="17" t="s">
        <v>66</v>
      </c>
      <c r="AE1806" s="17"/>
      <c r="AF1806" s="17"/>
      <c r="AG1806" s="17" t="s">
        <v>57</v>
      </c>
      <c r="AH1806" s="17" t="s">
        <v>4520</v>
      </c>
      <c r="AI1806" s="17" t="s">
        <v>175</v>
      </c>
      <c r="AJ1806" s="17" t="s">
        <v>4161</v>
      </c>
      <c r="AK1806" s="17" t="s">
        <v>3438</v>
      </c>
      <c r="AL1806" s="17" t="s">
        <v>851</v>
      </c>
      <c r="AM1806" s="17" t="s">
        <v>79</v>
      </c>
      <c r="AN1806" s="17" t="s">
        <v>3022</v>
      </c>
      <c r="AO1806" s="17" t="s">
        <v>64</v>
      </c>
      <c r="AP1806" s="17" t="s">
        <v>64</v>
      </c>
      <c r="AQ1806" s="17"/>
      <c r="AR1806" s="17"/>
      <c r="AS1806" s="17"/>
    </row>
    <row r="1807" spans="1:45" ht="15" customHeight="1" x14ac:dyDescent="0.15">
      <c r="A1807" s="13">
        <v>1806</v>
      </c>
      <c r="B1807" s="69" t="s">
        <v>1737</v>
      </c>
      <c r="C1807" s="67" t="s">
        <v>1277</v>
      </c>
      <c r="D1807" s="67" t="s">
        <v>66</v>
      </c>
      <c r="E1807" s="67" t="s">
        <v>56</v>
      </c>
      <c r="F1807" s="67" t="s">
        <v>56</v>
      </c>
      <c r="G1807" s="67" t="s">
        <v>40</v>
      </c>
      <c r="H1807" s="67" t="s">
        <v>37</v>
      </c>
      <c r="I1807" s="67" t="s">
        <v>41</v>
      </c>
      <c r="J1807" s="67" t="s">
        <v>41</v>
      </c>
      <c r="K1807" s="67" t="s">
        <v>44</v>
      </c>
      <c r="L1807" s="67" t="s">
        <v>44</v>
      </c>
      <c r="M1807" s="67" t="s">
        <v>41</v>
      </c>
      <c r="N1807" s="67" t="s">
        <v>42</v>
      </c>
      <c r="O1807" s="67"/>
      <c r="P1807" s="17" t="s">
        <v>1738</v>
      </c>
      <c r="Q1807" s="17" t="s">
        <v>1450</v>
      </c>
      <c r="R1807" s="17" t="s">
        <v>449</v>
      </c>
      <c r="S1807" s="17" t="s">
        <v>222</v>
      </c>
      <c r="T1807" s="17" t="s">
        <v>388</v>
      </c>
      <c r="U1807" s="17" t="s">
        <v>201</v>
      </c>
      <c r="V1807" s="17" t="s">
        <v>1739</v>
      </c>
      <c r="W1807" s="17"/>
      <c r="X1807" s="17"/>
      <c r="Y1807" s="17" t="s">
        <v>4240</v>
      </c>
      <c r="Z1807" s="17" t="s">
        <v>75</v>
      </c>
      <c r="AA1807" s="17" t="s">
        <v>54</v>
      </c>
      <c r="AB1807" s="17" t="s">
        <v>55</v>
      </c>
      <c r="AC1807" s="17" t="s">
        <v>36</v>
      </c>
      <c r="AD1807" s="17" t="s">
        <v>36</v>
      </c>
      <c r="AE1807" s="17"/>
      <c r="AF1807" s="17"/>
      <c r="AG1807" s="17" t="s">
        <v>79</v>
      </c>
      <c r="AH1807" s="17" t="s">
        <v>300</v>
      </c>
      <c r="AI1807" s="17" t="s">
        <v>307</v>
      </c>
      <c r="AJ1807" s="17" t="s">
        <v>169</v>
      </c>
      <c r="AK1807" s="17" t="s">
        <v>3200</v>
      </c>
      <c r="AL1807" s="17" t="s">
        <v>450</v>
      </c>
      <c r="AM1807" s="17" t="s">
        <v>1740</v>
      </c>
      <c r="AN1807" s="17" t="s">
        <v>1741</v>
      </c>
      <c r="AO1807" s="17" t="s">
        <v>161</v>
      </c>
      <c r="AP1807" s="17" t="s">
        <v>209</v>
      </c>
      <c r="AQ1807" s="17"/>
      <c r="AR1807" s="17"/>
      <c r="AS1807" s="17"/>
    </row>
    <row r="1808" spans="1:45" ht="15" customHeight="1" x14ac:dyDescent="0.15">
      <c r="A1808" s="13">
        <v>1807</v>
      </c>
      <c r="B1808" s="69" t="s">
        <v>4960</v>
      </c>
      <c r="C1808" s="67" t="s">
        <v>1743</v>
      </c>
      <c r="D1808" s="67" t="s">
        <v>66</v>
      </c>
      <c r="E1808" s="67" t="s">
        <v>66</v>
      </c>
      <c r="F1808" s="67" t="s">
        <v>66</v>
      </c>
      <c r="G1808" s="67" t="s">
        <v>44</v>
      </c>
      <c r="H1808" s="67" t="s">
        <v>43</v>
      </c>
      <c r="I1808" s="67" t="s">
        <v>44</v>
      </c>
      <c r="J1808" s="67" t="s">
        <v>87</v>
      </c>
      <c r="K1808" s="67" t="s">
        <v>87</v>
      </c>
      <c r="L1808" s="67" t="s">
        <v>39</v>
      </c>
      <c r="M1808" s="67" t="s">
        <v>42</v>
      </c>
      <c r="N1808" s="67" t="s">
        <v>136</v>
      </c>
      <c r="O1808" s="67">
        <v>0</v>
      </c>
      <c r="P1808" s="17" t="s">
        <v>401</v>
      </c>
      <c r="Q1808" s="17" t="s">
        <v>402</v>
      </c>
      <c r="R1808" s="17" t="s">
        <v>992</v>
      </c>
      <c r="S1808" s="17" t="s">
        <v>193</v>
      </c>
      <c r="T1808" s="17" t="s">
        <v>404</v>
      </c>
      <c r="U1808" s="17" t="s">
        <v>289</v>
      </c>
      <c r="V1808" s="17" t="s">
        <v>274</v>
      </c>
      <c r="W1808" s="17">
        <v>0</v>
      </c>
      <c r="X1808" s="17">
        <v>0</v>
      </c>
      <c r="Y1808" s="17" t="s">
        <v>4243</v>
      </c>
      <c r="Z1808" s="17" t="s">
        <v>53</v>
      </c>
      <c r="AA1808" s="17" t="s">
        <v>76</v>
      </c>
      <c r="AB1808" s="17" t="s">
        <v>143</v>
      </c>
      <c r="AC1808" s="17" t="s">
        <v>56</v>
      </c>
      <c r="AD1808" s="17" t="s">
        <v>56</v>
      </c>
      <c r="AE1808" s="17"/>
      <c r="AF1808" s="17"/>
      <c r="AG1808" s="17" t="s">
        <v>4872</v>
      </c>
      <c r="AH1808" s="17" t="s">
        <v>97</v>
      </c>
      <c r="AI1808" s="17" t="s">
        <v>280</v>
      </c>
      <c r="AJ1808" s="17" t="s">
        <v>832</v>
      </c>
      <c r="AK1808" s="17" t="s">
        <v>193</v>
      </c>
      <c r="AL1808" s="17" t="s">
        <v>1639</v>
      </c>
      <c r="AM1808" s="17" t="s">
        <v>112</v>
      </c>
      <c r="AN1808" s="17" t="s">
        <v>2132</v>
      </c>
      <c r="AO1808" s="17" t="s">
        <v>464</v>
      </c>
      <c r="AP1808" s="17">
        <v>0</v>
      </c>
      <c r="AQ1808" s="17"/>
      <c r="AR1808" s="17"/>
      <c r="AS1808" s="17"/>
    </row>
    <row r="1809" spans="1:45" ht="15" customHeight="1" x14ac:dyDescent="0.15">
      <c r="A1809" s="13">
        <v>1808</v>
      </c>
      <c r="B1809" s="69" t="s">
        <v>1742</v>
      </c>
      <c r="C1809" s="67" t="s">
        <v>1743</v>
      </c>
      <c r="D1809" s="67" t="s">
        <v>66</v>
      </c>
      <c r="E1809" s="67" t="s">
        <v>66</v>
      </c>
      <c r="F1809" s="67" t="s">
        <v>66</v>
      </c>
      <c r="G1809" s="67" t="s">
        <v>40</v>
      </c>
      <c r="H1809" s="67" t="s">
        <v>67</v>
      </c>
      <c r="I1809" s="67" t="s">
        <v>40</v>
      </c>
      <c r="J1809" s="67" t="s">
        <v>43</v>
      </c>
      <c r="K1809" s="67" t="s">
        <v>37</v>
      </c>
      <c r="L1809" s="67" t="s">
        <v>42</v>
      </c>
      <c r="M1809" s="67" t="s">
        <v>41</v>
      </c>
      <c r="N1809" s="67" t="s">
        <v>39</v>
      </c>
      <c r="O1809" s="67" t="s">
        <v>45</v>
      </c>
      <c r="P1809" s="17" t="s">
        <v>521</v>
      </c>
      <c r="Q1809" s="17" t="s">
        <v>2916</v>
      </c>
      <c r="R1809" s="17" t="s">
        <v>351</v>
      </c>
      <c r="S1809" s="17" t="s">
        <v>79</v>
      </c>
      <c r="T1809" s="17" t="s">
        <v>3151</v>
      </c>
      <c r="U1809" s="17" t="s">
        <v>72</v>
      </c>
      <c r="V1809" s="17" t="s">
        <v>368</v>
      </c>
      <c r="W1809" s="17"/>
      <c r="X1809" s="17"/>
      <c r="Y1809" s="17" t="s">
        <v>4357</v>
      </c>
      <c r="Z1809" s="17" t="s">
        <v>191</v>
      </c>
      <c r="AA1809" s="17" t="s">
        <v>76</v>
      </c>
      <c r="AB1809" s="17" t="s">
        <v>126</v>
      </c>
      <c r="AC1809" s="17" t="s">
        <v>56</v>
      </c>
      <c r="AD1809" s="17" t="s">
        <v>66</v>
      </c>
      <c r="AE1809" s="17"/>
      <c r="AF1809" s="17"/>
      <c r="AG1809" s="17" t="s">
        <v>115</v>
      </c>
      <c r="AH1809" s="17" t="s">
        <v>381</v>
      </c>
      <c r="AI1809" s="17" t="s">
        <v>3022</v>
      </c>
      <c r="AJ1809" s="17" t="s">
        <v>514</v>
      </c>
      <c r="AK1809" s="17" t="s">
        <v>79</v>
      </c>
      <c r="AL1809" s="17" t="s">
        <v>3200</v>
      </c>
      <c r="AM1809" s="17" t="s">
        <v>369</v>
      </c>
      <c r="AN1809" s="17" t="s">
        <v>370</v>
      </c>
      <c r="AO1809" s="17" t="s">
        <v>161</v>
      </c>
      <c r="AP1809" s="17" t="s">
        <v>161</v>
      </c>
      <c r="AQ1809" s="17"/>
      <c r="AR1809" s="17"/>
      <c r="AS1809" s="17"/>
    </row>
    <row r="1810" spans="1:45" ht="15" customHeight="1" x14ac:dyDescent="0.15">
      <c r="A1810" s="13">
        <v>1809</v>
      </c>
      <c r="B1810" s="69" t="s">
        <v>3096</v>
      </c>
      <c r="C1810" s="67" t="s">
        <v>1743</v>
      </c>
      <c r="D1810" s="67" t="s">
        <v>56</v>
      </c>
      <c r="E1810" s="67" t="s">
        <v>56</v>
      </c>
      <c r="F1810" s="67" t="s">
        <v>56</v>
      </c>
      <c r="G1810" s="67" t="s">
        <v>38</v>
      </c>
      <c r="H1810" s="67" t="s">
        <v>37</v>
      </c>
      <c r="I1810" s="67" t="s">
        <v>40</v>
      </c>
      <c r="J1810" s="67" t="s">
        <v>44</v>
      </c>
      <c r="K1810" s="67" t="s">
        <v>120</v>
      </c>
      <c r="L1810" s="67" t="s">
        <v>87</v>
      </c>
      <c r="M1810" s="67" t="s">
        <v>43</v>
      </c>
      <c r="N1810" s="67" t="s">
        <v>41</v>
      </c>
      <c r="O1810" s="67" t="s">
        <v>45</v>
      </c>
      <c r="P1810" s="17" t="s">
        <v>612</v>
      </c>
      <c r="Q1810" s="17" t="s">
        <v>613</v>
      </c>
      <c r="R1810" s="17" t="s">
        <v>264</v>
      </c>
      <c r="S1810" s="17" t="s">
        <v>615</v>
      </c>
      <c r="T1810" s="17" t="s">
        <v>616</v>
      </c>
      <c r="U1810" s="17" t="s">
        <v>79</v>
      </c>
      <c r="V1810" s="17" t="s">
        <v>1112</v>
      </c>
      <c r="W1810" s="17"/>
      <c r="X1810" s="17"/>
      <c r="Y1810" s="17" t="s">
        <v>4367</v>
      </c>
      <c r="Z1810" s="17" t="s">
        <v>53</v>
      </c>
      <c r="AA1810" s="17" t="s">
        <v>54</v>
      </c>
      <c r="AB1810" s="17" t="s">
        <v>126</v>
      </c>
      <c r="AC1810" s="17" t="s">
        <v>66</v>
      </c>
      <c r="AD1810" s="17" t="s">
        <v>56</v>
      </c>
      <c r="AE1810" s="17"/>
      <c r="AF1810" s="17"/>
      <c r="AG1810" s="17" t="s">
        <v>410</v>
      </c>
      <c r="AH1810" s="17" t="s">
        <v>617</v>
      </c>
      <c r="AI1810" s="17" t="s">
        <v>618</v>
      </c>
      <c r="AJ1810" s="17" t="s">
        <v>397</v>
      </c>
      <c r="AK1810" s="17" t="s">
        <v>115</v>
      </c>
      <c r="AL1810" s="17" t="s">
        <v>4390</v>
      </c>
      <c r="AM1810" s="17" t="s">
        <v>2550</v>
      </c>
      <c r="AN1810" s="17" t="s">
        <v>478</v>
      </c>
      <c r="AO1810" s="17" t="s">
        <v>621</v>
      </c>
      <c r="AP1810" s="17" t="s">
        <v>161</v>
      </c>
      <c r="AQ1810" s="17"/>
      <c r="AR1810" s="17"/>
      <c r="AS1810" s="17"/>
    </row>
    <row r="1811" spans="1:45" ht="15" customHeight="1" x14ac:dyDescent="0.15">
      <c r="A1811" s="13">
        <v>1810</v>
      </c>
      <c r="B1811" s="69" t="s">
        <v>1744</v>
      </c>
      <c r="C1811" s="67" t="s">
        <v>1743</v>
      </c>
      <c r="D1811" s="67" t="s">
        <v>66</v>
      </c>
      <c r="E1811" s="67" t="s">
        <v>56</v>
      </c>
      <c r="F1811" s="67" t="s">
        <v>56</v>
      </c>
      <c r="G1811" s="67" t="s">
        <v>40</v>
      </c>
      <c r="H1811" s="67" t="s">
        <v>87</v>
      </c>
      <c r="I1811" s="67" t="s">
        <v>37</v>
      </c>
      <c r="J1811" s="67" t="s">
        <v>44</v>
      </c>
      <c r="K1811" s="67" t="s">
        <v>37</v>
      </c>
      <c r="L1811" s="67" t="s">
        <v>44</v>
      </c>
      <c r="M1811" s="67" t="s">
        <v>42</v>
      </c>
      <c r="N1811" s="67" t="s">
        <v>136</v>
      </c>
      <c r="O1811" s="67"/>
      <c r="P1811" s="17" t="s">
        <v>1459</v>
      </c>
      <c r="Q1811" s="17" t="s">
        <v>182</v>
      </c>
      <c r="R1811" s="17" t="s">
        <v>137</v>
      </c>
      <c r="S1811" s="17" t="s">
        <v>4161</v>
      </c>
      <c r="T1811" s="17" t="s">
        <v>1345</v>
      </c>
      <c r="U1811" s="17" t="s">
        <v>3438</v>
      </c>
      <c r="V1811" s="17" t="s">
        <v>733</v>
      </c>
      <c r="W1811" s="17"/>
      <c r="X1811" s="17"/>
      <c r="Y1811" s="17" t="s">
        <v>4365</v>
      </c>
      <c r="Z1811" s="17" t="s">
        <v>75</v>
      </c>
      <c r="AA1811" s="17" t="s">
        <v>76</v>
      </c>
      <c r="AB1811" s="17" t="s">
        <v>3962</v>
      </c>
      <c r="AC1811" s="17" t="s">
        <v>56</v>
      </c>
      <c r="AD1811" s="17" t="s">
        <v>36</v>
      </c>
      <c r="AE1811" s="17"/>
      <c r="AF1811" s="17"/>
      <c r="AG1811" s="17" t="s">
        <v>79</v>
      </c>
      <c r="AH1811" s="17" t="s">
        <v>388</v>
      </c>
      <c r="AI1811" s="17" t="s">
        <v>1346</v>
      </c>
      <c r="AJ1811" s="17" t="s">
        <v>1454</v>
      </c>
      <c r="AK1811" s="17" t="s">
        <v>57</v>
      </c>
      <c r="AL1811" s="17" t="s">
        <v>4520</v>
      </c>
      <c r="AM1811" s="17" t="s">
        <v>148</v>
      </c>
      <c r="AN1811" s="17" t="s">
        <v>734</v>
      </c>
      <c r="AO1811" s="17" t="s">
        <v>161</v>
      </c>
      <c r="AP1811" s="17" t="s">
        <v>64</v>
      </c>
      <c r="AQ1811" s="17">
        <v>0</v>
      </c>
      <c r="AR1811" s="17">
        <v>0</v>
      </c>
      <c r="AS1811" s="17"/>
    </row>
    <row r="1812" spans="1:45" ht="15" customHeight="1" x14ac:dyDescent="0.15">
      <c r="A1812" s="13">
        <v>1811</v>
      </c>
      <c r="B1812" s="69" t="s">
        <v>1745</v>
      </c>
      <c r="C1812" s="67" t="s">
        <v>1743</v>
      </c>
      <c r="D1812" s="67" t="s">
        <v>66</v>
      </c>
      <c r="E1812" s="67" t="s">
        <v>56</v>
      </c>
      <c r="F1812" s="67" t="s">
        <v>66</v>
      </c>
      <c r="G1812" s="67" t="s">
        <v>40</v>
      </c>
      <c r="H1812" s="67" t="s">
        <v>37</v>
      </c>
      <c r="I1812" s="67" t="s">
        <v>67</v>
      </c>
      <c r="J1812" s="67" t="s">
        <v>39</v>
      </c>
      <c r="K1812" s="67" t="s">
        <v>44</v>
      </c>
      <c r="L1812" s="67" t="s">
        <v>43</v>
      </c>
      <c r="M1812" s="67" t="s">
        <v>37</v>
      </c>
      <c r="N1812" s="67" t="s">
        <v>38</v>
      </c>
      <c r="O1812" s="67" t="s">
        <v>45</v>
      </c>
      <c r="P1812" s="17" t="s">
        <v>1729</v>
      </c>
      <c r="Q1812" s="17" t="s">
        <v>768</v>
      </c>
      <c r="R1812" s="17" t="s">
        <v>325</v>
      </c>
      <c r="S1812" s="17" t="s">
        <v>2916</v>
      </c>
      <c r="T1812" s="17" t="s">
        <v>3438</v>
      </c>
      <c r="U1812" s="17" t="s">
        <v>3022</v>
      </c>
      <c r="V1812" s="17" t="s">
        <v>326</v>
      </c>
      <c r="W1812" s="17"/>
      <c r="X1812" s="17"/>
      <c r="Y1812" s="17" t="s">
        <v>4274</v>
      </c>
      <c r="Z1812" s="17" t="s">
        <v>53</v>
      </c>
      <c r="AA1812" s="17" t="s">
        <v>54</v>
      </c>
      <c r="AB1812" s="17" t="s">
        <v>3962</v>
      </c>
      <c r="AC1812" s="17" t="s">
        <v>56</v>
      </c>
      <c r="AD1812" s="17" t="s">
        <v>56</v>
      </c>
      <c r="AE1812" s="17"/>
      <c r="AF1812" s="17"/>
      <c r="AG1812" s="17" t="s">
        <v>79</v>
      </c>
      <c r="AH1812" s="17" t="s">
        <v>4521</v>
      </c>
      <c r="AI1812" s="17" t="s">
        <v>57</v>
      </c>
      <c r="AJ1812" s="17" t="s">
        <v>4503</v>
      </c>
      <c r="AK1812" s="17" t="s">
        <v>77</v>
      </c>
      <c r="AL1812" s="17" t="s">
        <v>3438</v>
      </c>
      <c r="AM1812" s="17" t="s">
        <v>3760</v>
      </c>
      <c r="AN1812" s="17" t="s">
        <v>184</v>
      </c>
      <c r="AO1812" s="17" t="s">
        <v>161</v>
      </c>
      <c r="AP1812" s="17" t="s">
        <v>85</v>
      </c>
      <c r="AQ1812" s="17"/>
      <c r="AR1812" s="17"/>
      <c r="AS1812" s="17"/>
    </row>
    <row r="1813" spans="1:45" ht="15" customHeight="1" x14ac:dyDescent="0.15">
      <c r="A1813" s="13">
        <v>1812</v>
      </c>
      <c r="B1813" s="69" t="s">
        <v>1746</v>
      </c>
      <c r="C1813" s="67" t="s">
        <v>1743</v>
      </c>
      <c r="D1813" s="67" t="s">
        <v>56</v>
      </c>
      <c r="E1813" s="67" t="s">
        <v>66</v>
      </c>
      <c r="F1813" s="67" t="s">
        <v>56</v>
      </c>
      <c r="G1813" s="67" t="s">
        <v>40</v>
      </c>
      <c r="H1813" s="67" t="s">
        <v>42</v>
      </c>
      <c r="I1813" s="67" t="s">
        <v>44</v>
      </c>
      <c r="J1813" s="67" t="s">
        <v>43</v>
      </c>
      <c r="K1813" s="67" t="s">
        <v>67</v>
      </c>
      <c r="L1813" s="67" t="s">
        <v>87</v>
      </c>
      <c r="M1813" s="67" t="s">
        <v>42</v>
      </c>
      <c r="N1813" s="67" t="s">
        <v>41</v>
      </c>
      <c r="O1813" s="67" t="s">
        <v>45</v>
      </c>
      <c r="P1813" s="17" t="s">
        <v>72</v>
      </c>
      <c r="Q1813" s="17" t="s">
        <v>79</v>
      </c>
      <c r="R1813" s="17" t="s">
        <v>165</v>
      </c>
      <c r="S1813" s="17" t="s">
        <v>115</v>
      </c>
      <c r="T1813" s="17" t="s">
        <v>154</v>
      </c>
      <c r="U1813" s="17" t="s">
        <v>148</v>
      </c>
      <c r="V1813" s="17" t="s">
        <v>168</v>
      </c>
      <c r="W1813" s="17"/>
      <c r="X1813" s="17"/>
      <c r="Y1813" s="17" t="s">
        <v>4252</v>
      </c>
      <c r="Z1813" s="17" t="s">
        <v>75</v>
      </c>
      <c r="AA1813" s="17" t="s">
        <v>76</v>
      </c>
      <c r="AB1813" s="17" t="s">
        <v>55</v>
      </c>
      <c r="AC1813" s="17" t="s">
        <v>56</v>
      </c>
      <c r="AD1813" s="17" t="s">
        <v>56</v>
      </c>
      <c r="AE1813" s="17"/>
      <c r="AF1813" s="17"/>
      <c r="AG1813" s="17" t="s">
        <v>131</v>
      </c>
      <c r="AH1813" s="17" t="s">
        <v>95</v>
      </c>
      <c r="AI1813" s="17" t="s">
        <v>156</v>
      </c>
      <c r="AJ1813" s="17" t="s">
        <v>157</v>
      </c>
      <c r="AK1813" s="17" t="s">
        <v>193</v>
      </c>
      <c r="AL1813" s="17" t="s">
        <v>711</v>
      </c>
      <c r="AM1813" s="17" t="s">
        <v>339</v>
      </c>
      <c r="AN1813" s="17" t="s">
        <v>196</v>
      </c>
      <c r="AO1813" s="17" t="s">
        <v>161</v>
      </c>
      <c r="AP1813" s="17" t="s">
        <v>349</v>
      </c>
      <c r="AQ1813" s="17"/>
      <c r="AR1813" s="17"/>
      <c r="AS1813" s="17"/>
    </row>
    <row r="1814" spans="1:45" ht="15" customHeight="1" x14ac:dyDescent="0.15">
      <c r="A1814" s="13">
        <v>1813</v>
      </c>
      <c r="B1814" s="69" t="s">
        <v>1747</v>
      </c>
      <c r="C1814" s="67" t="s">
        <v>1743</v>
      </c>
      <c r="D1814" s="67" t="s">
        <v>66</v>
      </c>
      <c r="E1814" s="67" t="s">
        <v>56</v>
      </c>
      <c r="F1814" s="67" t="s">
        <v>56</v>
      </c>
      <c r="G1814" s="67" t="s">
        <v>37</v>
      </c>
      <c r="H1814" s="67" t="s">
        <v>44</v>
      </c>
      <c r="I1814" s="67" t="s">
        <v>40</v>
      </c>
      <c r="J1814" s="67" t="s">
        <v>37</v>
      </c>
      <c r="K1814" s="67" t="s">
        <v>42</v>
      </c>
      <c r="L1814" s="67" t="s">
        <v>39</v>
      </c>
      <c r="M1814" s="67" t="s">
        <v>41</v>
      </c>
      <c r="N1814" s="67" t="s">
        <v>43</v>
      </c>
      <c r="O1814" s="67" t="s">
        <v>45</v>
      </c>
      <c r="P1814" s="17" t="s">
        <v>1748</v>
      </c>
      <c r="Q1814" s="17" t="s">
        <v>137</v>
      </c>
      <c r="R1814" s="17" t="s">
        <v>851</v>
      </c>
      <c r="S1814" s="17" t="s">
        <v>3438</v>
      </c>
      <c r="T1814" s="17" t="s">
        <v>139</v>
      </c>
      <c r="U1814" s="17" t="s">
        <v>3269</v>
      </c>
      <c r="V1814" s="17" t="s">
        <v>556</v>
      </c>
      <c r="W1814" s="17"/>
      <c r="X1814" s="17"/>
      <c r="Y1814" s="17" t="s">
        <v>4234</v>
      </c>
      <c r="Z1814" s="17" t="s">
        <v>53</v>
      </c>
      <c r="AA1814" s="17" t="s">
        <v>76</v>
      </c>
      <c r="AB1814" s="17" t="s">
        <v>3962</v>
      </c>
      <c r="AC1814" s="17" t="s">
        <v>56</v>
      </c>
      <c r="AD1814" s="17" t="s">
        <v>56</v>
      </c>
      <c r="AE1814" s="17"/>
      <c r="AF1814" s="17"/>
      <c r="AG1814" s="17" t="s">
        <v>57</v>
      </c>
      <c r="AH1814" s="17" t="s">
        <v>4520</v>
      </c>
      <c r="AI1814" s="17" t="s">
        <v>140</v>
      </c>
      <c r="AJ1814" s="17" t="s">
        <v>141</v>
      </c>
      <c r="AK1814" s="17" t="s">
        <v>79</v>
      </c>
      <c r="AL1814" s="17" t="s">
        <v>309</v>
      </c>
      <c r="AM1814" s="17" t="s">
        <v>307</v>
      </c>
      <c r="AN1814" s="17" t="s">
        <v>1136</v>
      </c>
      <c r="AO1814" s="17" t="s">
        <v>64</v>
      </c>
      <c r="AP1814" s="17" t="s">
        <v>161</v>
      </c>
      <c r="AQ1814" s="17"/>
      <c r="AR1814" s="17"/>
      <c r="AS1814" s="17"/>
    </row>
    <row r="1815" spans="1:45" ht="15" customHeight="1" x14ac:dyDescent="0.15">
      <c r="A1815" s="13">
        <v>1814</v>
      </c>
      <c r="B1815" s="69" t="s">
        <v>1749</v>
      </c>
      <c r="C1815" s="67" t="s">
        <v>1743</v>
      </c>
      <c r="D1815" s="67" t="s">
        <v>66</v>
      </c>
      <c r="E1815" s="67" t="s">
        <v>66</v>
      </c>
      <c r="F1815" s="67" t="s">
        <v>66</v>
      </c>
      <c r="G1815" s="67" t="s">
        <v>67</v>
      </c>
      <c r="H1815" s="67" t="s">
        <v>44</v>
      </c>
      <c r="I1815" s="67" t="s">
        <v>37</v>
      </c>
      <c r="J1815" s="67" t="s">
        <v>40</v>
      </c>
      <c r="K1815" s="67" t="s">
        <v>120</v>
      </c>
      <c r="L1815" s="67" t="s">
        <v>40</v>
      </c>
      <c r="M1815" s="67" t="s">
        <v>42</v>
      </c>
      <c r="N1815" s="67" t="s">
        <v>87</v>
      </c>
      <c r="O1815" s="67" t="s">
        <v>45</v>
      </c>
      <c r="P1815" s="17" t="s">
        <v>1297</v>
      </c>
      <c r="Q1815" s="17" t="s">
        <v>650</v>
      </c>
      <c r="R1815" s="17" t="s">
        <v>137</v>
      </c>
      <c r="S1815" s="17" t="s">
        <v>651</v>
      </c>
      <c r="T1815" s="17" t="s">
        <v>174</v>
      </c>
      <c r="U1815" s="17" t="s">
        <v>3438</v>
      </c>
      <c r="V1815" s="17" t="s">
        <v>1131</v>
      </c>
      <c r="W1815" s="17"/>
      <c r="X1815" s="17"/>
      <c r="Y1815" s="17" t="s">
        <v>4351</v>
      </c>
      <c r="Z1815" s="17" t="s">
        <v>53</v>
      </c>
      <c r="AA1815" s="17" t="s">
        <v>76</v>
      </c>
      <c r="AB1815" s="17" t="s">
        <v>126</v>
      </c>
      <c r="AC1815" s="17" t="s">
        <v>56</v>
      </c>
      <c r="AD1815" s="17" t="s">
        <v>56</v>
      </c>
      <c r="AE1815" s="17"/>
      <c r="AF1815" s="17"/>
      <c r="AG1815" s="17" t="s">
        <v>3022</v>
      </c>
      <c r="AH1815" s="17" t="s">
        <v>652</v>
      </c>
      <c r="AI1815" s="17" t="s">
        <v>175</v>
      </c>
      <c r="AJ1815" s="17" t="s">
        <v>79</v>
      </c>
      <c r="AK1815" s="17" t="s">
        <v>57</v>
      </c>
      <c r="AL1815" s="17" t="s">
        <v>4520</v>
      </c>
      <c r="AM1815" s="17" t="s">
        <v>79</v>
      </c>
      <c r="AN1815" s="17" t="s">
        <v>1345</v>
      </c>
      <c r="AO1815" s="17" t="s">
        <v>85</v>
      </c>
      <c r="AP1815" s="17" t="s">
        <v>64</v>
      </c>
      <c r="AQ1815" s="17"/>
      <c r="AR1815" s="17"/>
      <c r="AS1815" s="17"/>
    </row>
    <row r="1816" spans="1:45" ht="15" customHeight="1" x14ac:dyDescent="0.15">
      <c r="A1816" s="13">
        <v>1815</v>
      </c>
      <c r="B1816" s="69" t="s">
        <v>1750</v>
      </c>
      <c r="C1816" s="67" t="s">
        <v>1743</v>
      </c>
      <c r="D1816" s="67" t="s">
        <v>56</v>
      </c>
      <c r="E1816" s="67" t="s">
        <v>66</v>
      </c>
      <c r="F1816" s="67" t="s">
        <v>56</v>
      </c>
      <c r="G1816" s="67" t="s">
        <v>67</v>
      </c>
      <c r="H1816" s="67" t="s">
        <v>120</v>
      </c>
      <c r="I1816" s="67" t="s">
        <v>44</v>
      </c>
      <c r="J1816" s="67" t="s">
        <v>40</v>
      </c>
      <c r="K1816" s="67" t="s">
        <v>68</v>
      </c>
      <c r="L1816" s="67" t="s">
        <v>43</v>
      </c>
      <c r="M1816" s="67" t="s">
        <v>43</v>
      </c>
      <c r="N1816" s="67" t="s">
        <v>68</v>
      </c>
      <c r="O1816" s="67"/>
      <c r="P1816" s="17" t="s">
        <v>650</v>
      </c>
      <c r="Q1816" s="17" t="s">
        <v>651</v>
      </c>
      <c r="R1816" s="17" t="s">
        <v>174</v>
      </c>
      <c r="S1816" s="17" t="s">
        <v>3022</v>
      </c>
      <c r="T1816" s="17" t="s">
        <v>652</v>
      </c>
      <c r="U1816" s="17" t="s">
        <v>175</v>
      </c>
      <c r="V1816" s="17" t="s">
        <v>79</v>
      </c>
      <c r="W1816" s="17"/>
      <c r="X1816" s="17"/>
      <c r="Y1816" s="17" t="s">
        <v>4368</v>
      </c>
      <c r="Z1816" s="17" t="s">
        <v>75</v>
      </c>
      <c r="AA1816" s="17" t="s">
        <v>76</v>
      </c>
      <c r="AB1816" s="17" t="s">
        <v>55</v>
      </c>
      <c r="AC1816" s="17" t="s">
        <v>56</v>
      </c>
      <c r="AD1816" s="17" t="s">
        <v>56</v>
      </c>
      <c r="AE1816" s="17"/>
      <c r="AF1816" s="17"/>
      <c r="AG1816" s="17" t="s">
        <v>77</v>
      </c>
      <c r="AH1816" s="17" t="s">
        <v>80</v>
      </c>
      <c r="AI1816" s="17" t="s">
        <v>963</v>
      </c>
      <c r="AJ1816" s="17" t="s">
        <v>168</v>
      </c>
      <c r="AK1816" s="17" t="s">
        <v>3119</v>
      </c>
      <c r="AL1816" s="17" t="s">
        <v>176</v>
      </c>
      <c r="AM1816" s="17" t="s">
        <v>115</v>
      </c>
      <c r="AN1816" s="17" t="s">
        <v>171</v>
      </c>
      <c r="AO1816" s="17" t="s">
        <v>85</v>
      </c>
      <c r="AP1816" s="17" t="s">
        <v>959</v>
      </c>
      <c r="AQ1816" s="17"/>
      <c r="AR1816" s="17"/>
      <c r="AS1816" s="17"/>
    </row>
    <row r="1817" spans="1:45" ht="15" customHeight="1" x14ac:dyDescent="0.15">
      <c r="A1817" s="13">
        <v>1816</v>
      </c>
      <c r="B1817" s="69" t="s">
        <v>1751</v>
      </c>
      <c r="C1817" s="67" t="s">
        <v>1743</v>
      </c>
      <c r="D1817" s="67" t="s">
        <v>56</v>
      </c>
      <c r="E1817" s="67" t="s">
        <v>66</v>
      </c>
      <c r="F1817" s="67" t="s">
        <v>56</v>
      </c>
      <c r="G1817" s="67" t="s">
        <v>37</v>
      </c>
      <c r="H1817" s="67" t="s">
        <v>42</v>
      </c>
      <c r="I1817" s="67" t="s">
        <v>40</v>
      </c>
      <c r="J1817" s="67" t="s">
        <v>38</v>
      </c>
      <c r="K1817" s="67" t="s">
        <v>120</v>
      </c>
      <c r="L1817" s="67" t="s">
        <v>43</v>
      </c>
      <c r="M1817" s="67" t="s">
        <v>42</v>
      </c>
      <c r="N1817" s="67" t="s">
        <v>43</v>
      </c>
      <c r="O1817" s="67"/>
      <c r="P1817" s="17" t="s">
        <v>137</v>
      </c>
      <c r="Q1817" s="17" t="s">
        <v>3438</v>
      </c>
      <c r="R1817" s="17" t="s">
        <v>256</v>
      </c>
      <c r="S1817" s="17" t="s">
        <v>57</v>
      </c>
      <c r="T1817" s="17" t="s">
        <v>4520</v>
      </c>
      <c r="U1817" s="17" t="s">
        <v>79</v>
      </c>
      <c r="V1817" s="17" t="s">
        <v>1752</v>
      </c>
      <c r="W1817" s="17"/>
      <c r="X1817" s="17"/>
      <c r="Y1817" s="17" t="s">
        <v>4242</v>
      </c>
      <c r="Z1817" s="17" t="s">
        <v>53</v>
      </c>
      <c r="AA1817" s="17" t="s">
        <v>76</v>
      </c>
      <c r="AB1817" s="17" t="s">
        <v>3962</v>
      </c>
      <c r="AC1817" s="17" t="s">
        <v>56</v>
      </c>
      <c r="AD1817" s="17" t="s">
        <v>56</v>
      </c>
      <c r="AE1817" s="17"/>
      <c r="AF1817" s="17"/>
      <c r="AG1817" s="17" t="s">
        <v>144</v>
      </c>
      <c r="AH1817" s="17" t="s">
        <v>145</v>
      </c>
      <c r="AI1817" s="17" t="s">
        <v>146</v>
      </c>
      <c r="AJ1817" s="17" t="s">
        <v>147</v>
      </c>
      <c r="AK1817" s="17" t="s">
        <v>115</v>
      </c>
      <c r="AL1817" s="17" t="s">
        <v>170</v>
      </c>
      <c r="AM1817" s="17" t="s">
        <v>104</v>
      </c>
      <c r="AN1817" s="17" t="s">
        <v>589</v>
      </c>
      <c r="AO1817" s="17" t="s">
        <v>64</v>
      </c>
      <c r="AP1817" s="17" t="s">
        <v>161</v>
      </c>
      <c r="AQ1817" s="17"/>
      <c r="AR1817" s="17"/>
      <c r="AS1817" s="17"/>
    </row>
    <row r="1818" spans="1:45" ht="15" customHeight="1" x14ac:dyDescent="0.15">
      <c r="A1818" s="13">
        <v>1817</v>
      </c>
      <c r="B1818" s="69" t="s">
        <v>1753</v>
      </c>
      <c r="C1818" s="67" t="s">
        <v>1743</v>
      </c>
      <c r="D1818" s="67" t="s">
        <v>56</v>
      </c>
      <c r="E1818" s="67" t="s">
        <v>56</v>
      </c>
      <c r="F1818" s="67" t="s">
        <v>56</v>
      </c>
      <c r="G1818" s="67" t="s">
        <v>37</v>
      </c>
      <c r="H1818" s="67" t="s">
        <v>44</v>
      </c>
      <c r="I1818" s="67" t="s">
        <v>40</v>
      </c>
      <c r="J1818" s="67" t="s">
        <v>44</v>
      </c>
      <c r="K1818" s="67" t="s">
        <v>42</v>
      </c>
      <c r="L1818" s="67" t="s">
        <v>40</v>
      </c>
      <c r="M1818" s="67" t="s">
        <v>44</v>
      </c>
      <c r="N1818" s="67" t="s">
        <v>40</v>
      </c>
      <c r="O1818" s="67"/>
      <c r="P1818" s="17" t="s">
        <v>744</v>
      </c>
      <c r="Q1818" s="17" t="s">
        <v>137</v>
      </c>
      <c r="R1818" s="17" t="s">
        <v>1704</v>
      </c>
      <c r="S1818" s="17" t="s">
        <v>3438</v>
      </c>
      <c r="T1818" s="17" t="s">
        <v>174</v>
      </c>
      <c r="U1818" s="17" t="s">
        <v>4657</v>
      </c>
      <c r="V1818" s="17" t="s">
        <v>1754</v>
      </c>
      <c r="W1818" s="17"/>
      <c r="X1818" s="17"/>
      <c r="Y1818" s="17" t="s">
        <v>4369</v>
      </c>
      <c r="Z1818" s="17" t="s">
        <v>53</v>
      </c>
      <c r="AA1818" s="17" t="s">
        <v>54</v>
      </c>
      <c r="AB1818" s="17" t="s">
        <v>126</v>
      </c>
      <c r="AC1818" s="17" t="s">
        <v>66</v>
      </c>
      <c r="AD1818" s="17" t="s">
        <v>66</v>
      </c>
      <c r="AE1818" s="17"/>
      <c r="AF1818" s="17"/>
      <c r="AG1818" s="17" t="s">
        <v>57</v>
      </c>
      <c r="AH1818" s="17" t="s">
        <v>4520</v>
      </c>
      <c r="AI1818" s="17" t="s">
        <v>175</v>
      </c>
      <c r="AJ1818" s="17" t="s">
        <v>4161</v>
      </c>
      <c r="AK1818" s="17" t="s">
        <v>79</v>
      </c>
      <c r="AL1818" s="17" t="s">
        <v>441</v>
      </c>
      <c r="AM1818" s="17" t="s">
        <v>1755</v>
      </c>
      <c r="AN1818" s="17" t="s">
        <v>3269</v>
      </c>
      <c r="AO1818" s="17" t="s">
        <v>64</v>
      </c>
      <c r="AP1818" s="17" t="s">
        <v>161</v>
      </c>
      <c r="AQ1818" s="17"/>
      <c r="AR1818" s="17"/>
      <c r="AS1818" s="17"/>
    </row>
    <row r="1819" spans="1:45" ht="15" customHeight="1" x14ac:dyDescent="0.15">
      <c r="A1819" s="13">
        <v>1818</v>
      </c>
      <c r="B1819" s="69" t="s">
        <v>1756</v>
      </c>
      <c r="C1819" s="67" t="s">
        <v>1743</v>
      </c>
      <c r="D1819" s="67" t="s">
        <v>66</v>
      </c>
      <c r="E1819" s="67" t="s">
        <v>66</v>
      </c>
      <c r="F1819" s="67" t="s">
        <v>36</v>
      </c>
      <c r="G1819" s="67" t="s">
        <v>67</v>
      </c>
      <c r="H1819" s="67" t="s">
        <v>44</v>
      </c>
      <c r="I1819" s="67" t="s">
        <v>40</v>
      </c>
      <c r="J1819" s="67" t="s">
        <v>40</v>
      </c>
      <c r="K1819" s="67" t="s">
        <v>40</v>
      </c>
      <c r="L1819" s="67" t="s">
        <v>68</v>
      </c>
      <c r="M1819" s="67" t="s">
        <v>44</v>
      </c>
      <c r="N1819" s="67" t="s">
        <v>37</v>
      </c>
      <c r="O1819" s="67"/>
      <c r="P1819" s="17" t="s">
        <v>1757</v>
      </c>
      <c r="Q1819" s="17" t="s">
        <v>379</v>
      </c>
      <c r="R1819" s="17" t="s">
        <v>216</v>
      </c>
      <c r="S1819" s="17" t="s">
        <v>3022</v>
      </c>
      <c r="T1819" s="17" t="s">
        <v>3345</v>
      </c>
      <c r="U1819" s="17" t="s">
        <v>222</v>
      </c>
      <c r="V1819" s="17" t="s">
        <v>1758</v>
      </c>
      <c r="W1819" s="17"/>
      <c r="X1819" s="17"/>
      <c r="Y1819" s="17" t="s">
        <v>4234</v>
      </c>
      <c r="Z1819" s="17" t="s">
        <v>75</v>
      </c>
      <c r="AA1819" s="17" t="s">
        <v>142</v>
      </c>
      <c r="AB1819" s="17" t="s">
        <v>3962</v>
      </c>
      <c r="AC1819" s="17" t="s">
        <v>56</v>
      </c>
      <c r="AD1819" s="17" t="s">
        <v>56</v>
      </c>
      <c r="AE1819" s="17" t="s">
        <v>4024</v>
      </c>
      <c r="AF1819" s="17"/>
      <c r="AG1819" s="17" t="s">
        <v>77</v>
      </c>
      <c r="AH1819" s="17" t="s">
        <v>264</v>
      </c>
      <c r="AI1819" s="17" t="s">
        <v>81</v>
      </c>
      <c r="AJ1819" s="17" t="s">
        <v>80</v>
      </c>
      <c r="AK1819" s="17" t="s">
        <v>79</v>
      </c>
      <c r="AL1819" s="17" t="s">
        <v>82</v>
      </c>
      <c r="AM1819" s="17" t="s">
        <v>1094</v>
      </c>
      <c r="AN1819" s="17" t="s">
        <v>144</v>
      </c>
      <c r="AO1819" s="17" t="s">
        <v>85</v>
      </c>
      <c r="AP1819" s="17" t="s">
        <v>161</v>
      </c>
      <c r="AQ1819" s="17"/>
      <c r="AR1819" s="17"/>
      <c r="AS1819" s="17"/>
    </row>
    <row r="1820" spans="1:45" ht="15" customHeight="1" x14ac:dyDescent="0.15">
      <c r="A1820" s="13">
        <v>1819</v>
      </c>
      <c r="B1820" s="69" t="s">
        <v>4998</v>
      </c>
      <c r="C1820" s="67" t="s">
        <v>1743</v>
      </c>
      <c r="D1820" s="67" t="s">
        <v>66</v>
      </c>
      <c r="E1820" s="67" t="s">
        <v>66</v>
      </c>
      <c r="F1820" s="67" t="s">
        <v>66</v>
      </c>
      <c r="G1820" s="67" t="s">
        <v>44</v>
      </c>
      <c r="H1820" s="67" t="s">
        <v>43</v>
      </c>
      <c r="I1820" s="67" t="s">
        <v>44</v>
      </c>
      <c r="J1820" s="67" t="s">
        <v>87</v>
      </c>
      <c r="K1820" s="67" t="s">
        <v>87</v>
      </c>
      <c r="L1820" s="67" t="s">
        <v>39</v>
      </c>
      <c r="M1820" s="67" t="s">
        <v>42</v>
      </c>
      <c r="N1820" s="67" t="s">
        <v>136</v>
      </c>
      <c r="O1820" s="67">
        <v>0</v>
      </c>
      <c r="P1820" s="17" t="s">
        <v>401</v>
      </c>
      <c r="Q1820" s="17" t="s">
        <v>402</v>
      </c>
      <c r="R1820" s="17" t="s">
        <v>992</v>
      </c>
      <c r="S1820" s="17" t="s">
        <v>193</v>
      </c>
      <c r="T1820" s="17" t="s">
        <v>404</v>
      </c>
      <c r="U1820" s="17" t="s">
        <v>289</v>
      </c>
      <c r="V1820" s="17" t="s">
        <v>274</v>
      </c>
      <c r="W1820" s="17">
        <v>0</v>
      </c>
      <c r="X1820" s="17">
        <v>0</v>
      </c>
      <c r="Y1820" s="17" t="s">
        <v>4243</v>
      </c>
      <c r="Z1820" s="17" t="s">
        <v>53</v>
      </c>
      <c r="AA1820" s="17" t="s">
        <v>76</v>
      </c>
      <c r="AB1820" s="17" t="s">
        <v>143</v>
      </c>
      <c r="AC1820" s="17" t="s">
        <v>56</v>
      </c>
      <c r="AD1820" s="17" t="s">
        <v>56</v>
      </c>
      <c r="AE1820" s="17"/>
      <c r="AF1820" s="17"/>
      <c r="AG1820" s="17" t="s">
        <v>4872</v>
      </c>
      <c r="AH1820" s="17" t="s">
        <v>97</v>
      </c>
      <c r="AI1820" s="17" t="s">
        <v>280</v>
      </c>
      <c r="AJ1820" s="17" t="s">
        <v>832</v>
      </c>
      <c r="AK1820" s="17" t="s">
        <v>193</v>
      </c>
      <c r="AL1820" s="17" t="s">
        <v>1639</v>
      </c>
      <c r="AM1820" s="17" t="s">
        <v>112</v>
      </c>
      <c r="AN1820" s="17" t="s">
        <v>2132</v>
      </c>
      <c r="AO1820" s="17" t="s">
        <v>464</v>
      </c>
      <c r="AP1820" s="17">
        <v>0</v>
      </c>
      <c r="AQ1820" s="17"/>
      <c r="AR1820" s="17"/>
      <c r="AS1820" s="17"/>
    </row>
    <row r="1821" spans="1:45" ht="15" customHeight="1" x14ac:dyDescent="0.15">
      <c r="A1821" s="13">
        <v>1820</v>
      </c>
      <c r="B1821" s="69" t="s">
        <v>1759</v>
      </c>
      <c r="C1821" s="67" t="s">
        <v>1743</v>
      </c>
      <c r="D1821" s="67" t="s">
        <v>66</v>
      </c>
      <c r="E1821" s="67" t="s">
        <v>66</v>
      </c>
      <c r="F1821" s="67" t="s">
        <v>66</v>
      </c>
      <c r="G1821" s="67" t="s">
        <v>67</v>
      </c>
      <c r="H1821" s="67" t="s">
        <v>40</v>
      </c>
      <c r="I1821" s="67" t="s">
        <v>40</v>
      </c>
      <c r="J1821" s="67" t="s">
        <v>136</v>
      </c>
      <c r="K1821" s="67" t="s">
        <v>44</v>
      </c>
      <c r="L1821" s="67" t="s">
        <v>41</v>
      </c>
      <c r="M1821" s="67" t="s">
        <v>43</v>
      </c>
      <c r="N1821" s="67" t="s">
        <v>41</v>
      </c>
      <c r="O1821" s="67"/>
      <c r="P1821" s="17" t="s">
        <v>379</v>
      </c>
      <c r="Q1821" s="17" t="s">
        <v>3022</v>
      </c>
      <c r="R1821" s="17" t="s">
        <v>608</v>
      </c>
      <c r="S1821" s="17" t="s">
        <v>77</v>
      </c>
      <c r="T1821" s="17" t="s">
        <v>264</v>
      </c>
      <c r="U1821" s="17" t="s">
        <v>79</v>
      </c>
      <c r="V1821" s="17" t="s">
        <v>4750</v>
      </c>
      <c r="W1821" s="17"/>
      <c r="X1821" s="17"/>
      <c r="Y1821" s="17" t="s">
        <v>4352</v>
      </c>
      <c r="Z1821" s="17" t="s">
        <v>75</v>
      </c>
      <c r="AA1821" s="17" t="s">
        <v>54</v>
      </c>
      <c r="AB1821" s="17" t="s">
        <v>3962</v>
      </c>
      <c r="AC1821" s="17" t="s">
        <v>56</v>
      </c>
      <c r="AD1821" s="17" t="s">
        <v>56</v>
      </c>
      <c r="AE1821" s="17"/>
      <c r="AF1821" s="17"/>
      <c r="AG1821" s="17" t="s">
        <v>95</v>
      </c>
      <c r="AH1821" s="17" t="s">
        <v>189</v>
      </c>
      <c r="AI1821" s="17" t="s">
        <v>79</v>
      </c>
      <c r="AJ1821" s="17" t="s">
        <v>380</v>
      </c>
      <c r="AK1821" s="17" t="s">
        <v>115</v>
      </c>
      <c r="AL1821" s="17" t="s">
        <v>1483</v>
      </c>
      <c r="AM1821" s="17" t="s">
        <v>330</v>
      </c>
      <c r="AN1821" s="17" t="s">
        <v>3026</v>
      </c>
      <c r="AO1821" s="17" t="s">
        <v>85</v>
      </c>
      <c r="AP1821" s="17" t="s">
        <v>161</v>
      </c>
      <c r="AQ1821" s="17"/>
      <c r="AR1821" s="17"/>
      <c r="AS1821" s="17"/>
    </row>
    <row r="1822" spans="1:45" ht="15" customHeight="1" x14ac:dyDescent="0.15">
      <c r="A1822" s="13">
        <v>1821</v>
      </c>
      <c r="B1822" s="69" t="s">
        <v>1760</v>
      </c>
      <c r="C1822" s="67" t="s">
        <v>1743</v>
      </c>
      <c r="D1822" s="67" t="s">
        <v>66</v>
      </c>
      <c r="E1822" s="67" t="s">
        <v>56</v>
      </c>
      <c r="F1822" s="67" t="s">
        <v>66</v>
      </c>
      <c r="G1822" s="67" t="s">
        <v>67</v>
      </c>
      <c r="H1822" s="67" t="s">
        <v>40</v>
      </c>
      <c r="I1822" s="67" t="s">
        <v>40</v>
      </c>
      <c r="J1822" s="67" t="s">
        <v>120</v>
      </c>
      <c r="K1822" s="67" t="s">
        <v>44</v>
      </c>
      <c r="L1822" s="67" t="s">
        <v>41</v>
      </c>
      <c r="M1822" s="67" t="s">
        <v>41</v>
      </c>
      <c r="N1822" s="67" t="s">
        <v>43</v>
      </c>
      <c r="O1822" s="67"/>
      <c r="P1822" s="17" t="s">
        <v>379</v>
      </c>
      <c r="Q1822" s="17" t="s">
        <v>3022</v>
      </c>
      <c r="R1822" s="17" t="s">
        <v>1388</v>
      </c>
      <c r="S1822" s="17" t="s">
        <v>77</v>
      </c>
      <c r="T1822" s="17" t="s">
        <v>264</v>
      </c>
      <c r="U1822" s="17" t="s">
        <v>3269</v>
      </c>
      <c r="V1822" s="17" t="s">
        <v>3761</v>
      </c>
      <c r="W1822" s="17"/>
      <c r="X1822" s="17"/>
      <c r="Y1822" s="17" t="s">
        <v>4242</v>
      </c>
      <c r="Z1822" s="17" t="s">
        <v>53</v>
      </c>
      <c r="AA1822" s="17" t="s">
        <v>54</v>
      </c>
      <c r="AB1822" s="17" t="s">
        <v>3962</v>
      </c>
      <c r="AC1822" s="17" t="s">
        <v>56</v>
      </c>
      <c r="AD1822" s="17" t="s">
        <v>56</v>
      </c>
      <c r="AE1822" s="17"/>
      <c r="AF1822" s="17"/>
      <c r="AG1822" s="17" t="s">
        <v>95</v>
      </c>
      <c r="AH1822" s="17" t="s">
        <v>189</v>
      </c>
      <c r="AI1822" s="17" t="s">
        <v>79</v>
      </c>
      <c r="AJ1822" s="17" t="s">
        <v>380</v>
      </c>
      <c r="AK1822" s="17" t="s">
        <v>79</v>
      </c>
      <c r="AL1822" s="17" t="s">
        <v>3346</v>
      </c>
      <c r="AM1822" s="17" t="s">
        <v>916</v>
      </c>
      <c r="AN1822" s="17" t="s">
        <v>1761</v>
      </c>
      <c r="AO1822" s="17" t="s">
        <v>85</v>
      </c>
      <c r="AP1822" s="17" t="s">
        <v>161</v>
      </c>
      <c r="AQ1822" s="17"/>
      <c r="AR1822" s="17"/>
      <c r="AS1822" s="17"/>
    </row>
    <row r="1823" spans="1:45" ht="15" customHeight="1" x14ac:dyDescent="0.15">
      <c r="A1823" s="13">
        <v>1822</v>
      </c>
      <c r="B1823" s="69" t="s">
        <v>1762</v>
      </c>
      <c r="C1823" s="67" t="s">
        <v>1743</v>
      </c>
      <c r="D1823" s="67" t="s">
        <v>56</v>
      </c>
      <c r="E1823" s="67" t="s">
        <v>56</v>
      </c>
      <c r="F1823" s="67" t="s">
        <v>56</v>
      </c>
      <c r="G1823" s="67" t="s">
        <v>67</v>
      </c>
      <c r="H1823" s="67" t="s">
        <v>44</v>
      </c>
      <c r="I1823" s="67" t="s">
        <v>42</v>
      </c>
      <c r="J1823" s="67" t="s">
        <v>40</v>
      </c>
      <c r="K1823" s="67" t="s">
        <v>42</v>
      </c>
      <c r="L1823" s="67" t="s">
        <v>88</v>
      </c>
      <c r="M1823" s="67" t="s">
        <v>68</v>
      </c>
      <c r="N1823" s="67" t="s">
        <v>37</v>
      </c>
      <c r="O1823" s="67" t="s">
        <v>45</v>
      </c>
      <c r="P1823" s="17" t="s">
        <v>3022</v>
      </c>
      <c r="Q1823" s="17" t="s">
        <v>77</v>
      </c>
      <c r="R1823" s="17" t="s">
        <v>3805</v>
      </c>
      <c r="S1823" s="17" t="s">
        <v>95</v>
      </c>
      <c r="T1823" s="17" t="s">
        <v>189</v>
      </c>
      <c r="U1823" s="17" t="s">
        <v>266</v>
      </c>
      <c r="V1823" s="17" t="s">
        <v>1094</v>
      </c>
      <c r="W1823" s="17"/>
      <c r="X1823" s="17"/>
      <c r="Y1823" s="17" t="s">
        <v>4282</v>
      </c>
      <c r="Z1823" s="17" t="s">
        <v>191</v>
      </c>
      <c r="AA1823" s="17" t="s">
        <v>142</v>
      </c>
      <c r="AB1823" s="17" t="s">
        <v>55</v>
      </c>
      <c r="AC1823" s="17" t="s">
        <v>56</v>
      </c>
      <c r="AD1823" s="17" t="s">
        <v>56</v>
      </c>
      <c r="AE1823" s="17"/>
      <c r="AF1823" s="17"/>
      <c r="AG1823" s="17" t="s">
        <v>103</v>
      </c>
      <c r="AH1823" s="17" t="s">
        <v>192</v>
      </c>
      <c r="AI1823" s="17" t="s">
        <v>193</v>
      </c>
      <c r="AJ1823" s="17" t="s">
        <v>194</v>
      </c>
      <c r="AK1823" s="17" t="s">
        <v>270</v>
      </c>
      <c r="AL1823" s="17" t="s">
        <v>80</v>
      </c>
      <c r="AM1823" s="17" t="s">
        <v>79</v>
      </c>
      <c r="AN1823" s="17" t="s">
        <v>4165</v>
      </c>
      <c r="AO1823" s="17" t="s">
        <v>85</v>
      </c>
      <c r="AP1823" s="17" t="s">
        <v>418</v>
      </c>
      <c r="AQ1823" s="17"/>
      <c r="AR1823" s="17"/>
      <c r="AS1823" s="17"/>
    </row>
    <row r="1824" spans="1:45" ht="15" customHeight="1" x14ac:dyDescent="0.15">
      <c r="A1824" s="13">
        <v>1823</v>
      </c>
      <c r="B1824" s="69" t="s">
        <v>1763</v>
      </c>
      <c r="C1824" s="67" t="s">
        <v>1743</v>
      </c>
      <c r="D1824" s="67" t="s">
        <v>56</v>
      </c>
      <c r="E1824" s="67" t="s">
        <v>56</v>
      </c>
      <c r="F1824" s="67" t="s">
        <v>56</v>
      </c>
      <c r="G1824" s="67" t="s">
        <v>37</v>
      </c>
      <c r="H1824" s="67" t="s">
        <v>67</v>
      </c>
      <c r="I1824" s="67" t="s">
        <v>40</v>
      </c>
      <c r="J1824" s="67" t="s">
        <v>87</v>
      </c>
      <c r="K1824" s="67" t="s">
        <v>42</v>
      </c>
      <c r="L1824" s="67" t="s">
        <v>41</v>
      </c>
      <c r="M1824" s="67" t="s">
        <v>37</v>
      </c>
      <c r="N1824" s="67" t="s">
        <v>39</v>
      </c>
      <c r="O1824" s="67" t="s">
        <v>45</v>
      </c>
      <c r="P1824" s="17" t="s">
        <v>324</v>
      </c>
      <c r="Q1824" s="17" t="s">
        <v>137</v>
      </c>
      <c r="R1824" s="17" t="s">
        <v>2916</v>
      </c>
      <c r="S1824" s="17" t="s">
        <v>3438</v>
      </c>
      <c r="T1824" s="17" t="s">
        <v>304</v>
      </c>
      <c r="U1824" s="17" t="s">
        <v>79</v>
      </c>
      <c r="V1824" s="17" t="s">
        <v>1713</v>
      </c>
      <c r="W1824" s="17"/>
      <c r="X1824" s="17"/>
      <c r="Y1824" s="17" t="s">
        <v>4252</v>
      </c>
      <c r="Z1824" s="17" t="s">
        <v>53</v>
      </c>
      <c r="AA1824" s="17" t="s">
        <v>76</v>
      </c>
      <c r="AB1824" s="17" t="s">
        <v>3962</v>
      </c>
      <c r="AC1824" s="17" t="s">
        <v>66</v>
      </c>
      <c r="AD1824" s="17" t="s">
        <v>56</v>
      </c>
      <c r="AE1824" s="17"/>
      <c r="AF1824" s="17"/>
      <c r="AG1824" s="17" t="s">
        <v>57</v>
      </c>
      <c r="AH1824" s="17" t="s">
        <v>4520</v>
      </c>
      <c r="AI1824" s="17" t="s">
        <v>3814</v>
      </c>
      <c r="AJ1824" s="17" t="s">
        <v>327</v>
      </c>
      <c r="AK1824" s="17" t="s">
        <v>115</v>
      </c>
      <c r="AL1824" s="17" t="s">
        <v>381</v>
      </c>
      <c r="AM1824" s="17" t="s">
        <v>3775</v>
      </c>
      <c r="AN1824" s="17" t="s">
        <v>110</v>
      </c>
      <c r="AO1824" s="17" t="s">
        <v>64</v>
      </c>
      <c r="AP1824" s="17" t="s">
        <v>161</v>
      </c>
      <c r="AQ1824" s="17"/>
      <c r="AR1824" s="17"/>
      <c r="AS1824" s="17"/>
    </row>
    <row r="1825" spans="1:45" ht="15" customHeight="1" x14ac:dyDescent="0.15">
      <c r="A1825" s="13">
        <v>1824</v>
      </c>
      <c r="B1825" s="69" t="s">
        <v>1764</v>
      </c>
      <c r="C1825" s="67" t="s">
        <v>1743</v>
      </c>
      <c r="D1825" s="67" t="s">
        <v>56</v>
      </c>
      <c r="E1825" s="67" t="s">
        <v>66</v>
      </c>
      <c r="F1825" s="67" t="s">
        <v>66</v>
      </c>
      <c r="G1825" s="67" t="s">
        <v>67</v>
      </c>
      <c r="H1825" s="67" t="s">
        <v>44</v>
      </c>
      <c r="I1825" s="67" t="s">
        <v>40</v>
      </c>
      <c r="J1825" s="67" t="s">
        <v>44</v>
      </c>
      <c r="K1825" s="67" t="s">
        <v>40</v>
      </c>
      <c r="L1825" s="67" t="s">
        <v>40</v>
      </c>
      <c r="M1825" s="67" t="s">
        <v>41</v>
      </c>
      <c r="N1825" s="67" t="s">
        <v>37</v>
      </c>
      <c r="O1825" s="67"/>
      <c r="P1825" s="17" t="s">
        <v>1765</v>
      </c>
      <c r="Q1825" s="17" t="s">
        <v>4587</v>
      </c>
      <c r="R1825" s="17" t="s">
        <v>851</v>
      </c>
      <c r="S1825" s="17" t="s">
        <v>961</v>
      </c>
      <c r="T1825" s="17" t="s">
        <v>966</v>
      </c>
      <c r="U1825" s="17" t="s">
        <v>3269</v>
      </c>
      <c r="V1825" s="17" t="s">
        <v>74</v>
      </c>
      <c r="W1825" s="17"/>
      <c r="X1825" s="17"/>
      <c r="Y1825" s="17" t="s">
        <v>4357</v>
      </c>
      <c r="Z1825" s="17" t="s">
        <v>75</v>
      </c>
      <c r="AA1825" s="17" t="s">
        <v>76</v>
      </c>
      <c r="AB1825" s="17" t="s">
        <v>126</v>
      </c>
      <c r="AC1825" s="17" t="s">
        <v>56</v>
      </c>
      <c r="AD1825" s="17" t="s">
        <v>56</v>
      </c>
      <c r="AE1825" s="17"/>
      <c r="AF1825" s="17"/>
      <c r="AG1825" s="17" t="s">
        <v>3022</v>
      </c>
      <c r="AH1825" s="17" t="s">
        <v>962</v>
      </c>
      <c r="AI1825" s="17" t="s">
        <v>4521</v>
      </c>
      <c r="AJ1825" s="17" t="s">
        <v>182</v>
      </c>
      <c r="AK1825" s="17" t="s">
        <v>79</v>
      </c>
      <c r="AL1825" s="17" t="s">
        <v>309</v>
      </c>
      <c r="AM1825" s="17" t="s">
        <v>83</v>
      </c>
      <c r="AN1825" s="17" t="s">
        <v>4165</v>
      </c>
      <c r="AO1825" s="17" t="s">
        <v>85</v>
      </c>
      <c r="AP1825" s="17" t="s">
        <v>161</v>
      </c>
      <c r="AQ1825" s="17"/>
      <c r="AR1825" s="17"/>
      <c r="AS1825" s="17"/>
    </row>
    <row r="1826" spans="1:45" ht="15" customHeight="1" x14ac:dyDescent="0.15">
      <c r="A1826" s="13">
        <v>1825</v>
      </c>
      <c r="B1826" s="69" t="s">
        <v>1766</v>
      </c>
      <c r="C1826" s="67" t="s">
        <v>1743</v>
      </c>
      <c r="D1826" s="67" t="s">
        <v>66</v>
      </c>
      <c r="E1826" s="67" t="s">
        <v>56</v>
      </c>
      <c r="F1826" s="67" t="s">
        <v>56</v>
      </c>
      <c r="G1826" s="67" t="s">
        <v>37</v>
      </c>
      <c r="H1826" s="67" t="s">
        <v>67</v>
      </c>
      <c r="I1826" s="67" t="s">
        <v>67</v>
      </c>
      <c r="J1826" s="67" t="s">
        <v>40</v>
      </c>
      <c r="K1826" s="67" t="s">
        <v>42</v>
      </c>
      <c r="L1826" s="67" t="s">
        <v>41</v>
      </c>
      <c r="M1826" s="67" t="s">
        <v>40</v>
      </c>
      <c r="N1826" s="67" t="s">
        <v>39</v>
      </c>
      <c r="O1826" s="67"/>
      <c r="P1826" s="17" t="s">
        <v>324</v>
      </c>
      <c r="Q1826" s="17" t="s">
        <v>137</v>
      </c>
      <c r="R1826" s="17" t="s">
        <v>1767</v>
      </c>
      <c r="S1826" s="17" t="s">
        <v>3438</v>
      </c>
      <c r="T1826" s="17" t="s">
        <v>304</v>
      </c>
      <c r="U1826" s="17" t="s">
        <v>3349</v>
      </c>
      <c r="V1826" s="17" t="s">
        <v>4647</v>
      </c>
      <c r="W1826" s="17"/>
      <c r="X1826" s="17"/>
      <c r="Y1826" s="17" t="s">
        <v>4370</v>
      </c>
      <c r="Z1826" s="17" t="s">
        <v>53</v>
      </c>
      <c r="AA1826" s="17" t="s">
        <v>54</v>
      </c>
      <c r="AB1826" s="17" t="s">
        <v>126</v>
      </c>
      <c r="AC1826" s="17" t="s">
        <v>56</v>
      </c>
      <c r="AD1826" s="17" t="s">
        <v>66</v>
      </c>
      <c r="AE1826" s="17"/>
      <c r="AF1826" s="17"/>
      <c r="AG1826" s="17" t="s">
        <v>57</v>
      </c>
      <c r="AH1826" s="17" t="s">
        <v>4520</v>
      </c>
      <c r="AI1826" s="17" t="s">
        <v>3814</v>
      </c>
      <c r="AJ1826" s="17" t="s">
        <v>327</v>
      </c>
      <c r="AK1826" s="17" t="s">
        <v>3022</v>
      </c>
      <c r="AL1826" s="17" t="s">
        <v>222</v>
      </c>
      <c r="AM1826" s="17" t="s">
        <v>4161</v>
      </c>
      <c r="AN1826" s="17" t="s">
        <v>3760</v>
      </c>
      <c r="AO1826" s="17" t="s">
        <v>64</v>
      </c>
      <c r="AP1826" s="17" t="s">
        <v>85</v>
      </c>
      <c r="AQ1826" s="17"/>
      <c r="AR1826" s="17"/>
      <c r="AS1826" s="17"/>
    </row>
    <row r="1827" spans="1:45" ht="15" customHeight="1" x14ac:dyDescent="0.15">
      <c r="A1827" s="13">
        <v>1826</v>
      </c>
      <c r="B1827" s="69" t="s">
        <v>1768</v>
      </c>
      <c r="C1827" s="67" t="s">
        <v>1743</v>
      </c>
      <c r="D1827" s="67" t="s">
        <v>66</v>
      </c>
      <c r="E1827" s="67" t="s">
        <v>56</v>
      </c>
      <c r="F1827" s="67" t="s">
        <v>56</v>
      </c>
      <c r="G1827" s="67" t="s">
        <v>44</v>
      </c>
      <c r="H1827" s="67" t="s">
        <v>44</v>
      </c>
      <c r="I1827" s="67" t="s">
        <v>44</v>
      </c>
      <c r="J1827" s="67" t="s">
        <v>40</v>
      </c>
      <c r="K1827" s="67" t="s">
        <v>43</v>
      </c>
      <c r="L1827" s="67" t="s">
        <v>136</v>
      </c>
      <c r="M1827" s="67" t="s">
        <v>136</v>
      </c>
      <c r="N1827" s="67" t="s">
        <v>43</v>
      </c>
      <c r="O1827" s="67"/>
      <c r="P1827" s="17" t="s">
        <v>542</v>
      </c>
      <c r="Q1827" s="17" t="s">
        <v>446</v>
      </c>
      <c r="R1827" s="17" t="s">
        <v>139</v>
      </c>
      <c r="S1827" s="17" t="s">
        <v>402</v>
      </c>
      <c r="T1827" s="17" t="s">
        <v>172</v>
      </c>
      <c r="U1827" s="17" t="s">
        <v>140</v>
      </c>
      <c r="V1827" s="17" t="s">
        <v>256</v>
      </c>
      <c r="W1827" s="17"/>
      <c r="X1827" s="17"/>
      <c r="Y1827" s="17" t="s">
        <v>4310</v>
      </c>
      <c r="Z1827" s="17" t="s">
        <v>75</v>
      </c>
      <c r="AA1827" s="17" t="s">
        <v>76</v>
      </c>
      <c r="AB1827" s="17" t="s">
        <v>3962</v>
      </c>
      <c r="AC1827" s="17" t="s">
        <v>66</v>
      </c>
      <c r="AD1827" s="17" t="s">
        <v>56</v>
      </c>
      <c r="AE1827" s="17" t="s">
        <v>4024</v>
      </c>
      <c r="AF1827" s="17"/>
      <c r="AG1827" s="17" t="s">
        <v>193</v>
      </c>
      <c r="AH1827" s="17" t="s">
        <v>101</v>
      </c>
      <c r="AI1827" s="17" t="s">
        <v>289</v>
      </c>
      <c r="AJ1827" s="17" t="s">
        <v>678</v>
      </c>
      <c r="AK1827" s="17" t="s">
        <v>148</v>
      </c>
      <c r="AL1827" s="17" t="s">
        <v>149</v>
      </c>
      <c r="AM1827" s="17"/>
      <c r="AN1827" s="17" t="s">
        <v>1483</v>
      </c>
      <c r="AO1827" s="17" t="s">
        <v>464</v>
      </c>
      <c r="AP1827" s="17" t="s">
        <v>349</v>
      </c>
      <c r="AQ1827" s="17"/>
      <c r="AR1827" s="17"/>
      <c r="AS1827" s="17"/>
    </row>
    <row r="1828" spans="1:45" ht="15" customHeight="1" x14ac:dyDescent="0.15">
      <c r="A1828" s="13">
        <v>1827</v>
      </c>
      <c r="B1828" s="69" t="s">
        <v>1769</v>
      </c>
      <c r="C1828" s="67" t="s">
        <v>1743</v>
      </c>
      <c r="D1828" s="67" t="s">
        <v>66</v>
      </c>
      <c r="E1828" s="67" t="s">
        <v>56</v>
      </c>
      <c r="F1828" s="67" t="s">
        <v>56</v>
      </c>
      <c r="G1828" s="67" t="s">
        <v>67</v>
      </c>
      <c r="H1828" s="67" t="s">
        <v>40</v>
      </c>
      <c r="I1828" s="67" t="s">
        <v>37</v>
      </c>
      <c r="J1828" s="67" t="s">
        <v>40</v>
      </c>
      <c r="K1828" s="67" t="s">
        <v>40</v>
      </c>
      <c r="L1828" s="67" t="s">
        <v>38</v>
      </c>
      <c r="M1828" s="67" t="s">
        <v>42</v>
      </c>
      <c r="N1828" s="67" t="s">
        <v>44</v>
      </c>
      <c r="O1828" s="67"/>
      <c r="P1828" s="17" t="s">
        <v>951</v>
      </c>
      <c r="Q1828" s="17" t="s">
        <v>379</v>
      </c>
      <c r="R1828" s="17" t="s">
        <v>137</v>
      </c>
      <c r="S1828" s="17" t="s">
        <v>3022</v>
      </c>
      <c r="T1828" s="17" t="s">
        <v>569</v>
      </c>
      <c r="U1828" s="17" t="s">
        <v>3438</v>
      </c>
      <c r="V1828" s="17" t="s">
        <v>256</v>
      </c>
      <c r="W1828" s="17"/>
      <c r="X1828" s="17"/>
      <c r="Y1828" s="17" t="s">
        <v>4289</v>
      </c>
      <c r="Z1828" s="17" t="s">
        <v>75</v>
      </c>
      <c r="AA1828" s="17" t="s">
        <v>76</v>
      </c>
      <c r="AB1828" s="17" t="s">
        <v>3962</v>
      </c>
      <c r="AC1828" s="17" t="s">
        <v>56</v>
      </c>
      <c r="AD1828" s="17" t="s">
        <v>56</v>
      </c>
      <c r="AE1828" s="17"/>
      <c r="AF1828" s="17"/>
      <c r="AG1828" s="17" t="s">
        <v>77</v>
      </c>
      <c r="AH1828" s="17" t="s">
        <v>264</v>
      </c>
      <c r="AI1828" s="17" t="s">
        <v>570</v>
      </c>
      <c r="AJ1828" s="17" t="s">
        <v>571</v>
      </c>
      <c r="AK1828" s="17" t="s">
        <v>57</v>
      </c>
      <c r="AL1828" s="17" t="s">
        <v>4520</v>
      </c>
      <c r="AM1828" s="17"/>
      <c r="AN1828" s="17" t="s">
        <v>672</v>
      </c>
      <c r="AO1828" s="17" t="s">
        <v>85</v>
      </c>
      <c r="AP1828" s="17" t="s">
        <v>64</v>
      </c>
      <c r="AQ1828" s="17"/>
      <c r="AR1828" s="17"/>
      <c r="AS1828" s="17"/>
    </row>
    <row r="1829" spans="1:45" ht="15" customHeight="1" x14ac:dyDescent="0.15">
      <c r="A1829" s="13">
        <v>1828</v>
      </c>
      <c r="B1829" s="69" t="s">
        <v>1770</v>
      </c>
      <c r="C1829" s="67" t="s">
        <v>1743</v>
      </c>
      <c r="D1829" s="67" t="s">
        <v>66</v>
      </c>
      <c r="E1829" s="67" t="s">
        <v>56</v>
      </c>
      <c r="F1829" s="67" t="s">
        <v>66</v>
      </c>
      <c r="G1829" s="67" t="s">
        <v>44</v>
      </c>
      <c r="H1829" s="67" t="s">
        <v>43</v>
      </c>
      <c r="I1829" s="67" t="s">
        <v>40</v>
      </c>
      <c r="J1829" s="67" t="s">
        <v>41</v>
      </c>
      <c r="K1829" s="67" t="s">
        <v>88</v>
      </c>
      <c r="L1829" s="67" t="s">
        <v>136</v>
      </c>
      <c r="M1829" s="67" t="s">
        <v>42</v>
      </c>
      <c r="N1829" s="67" t="s">
        <v>67</v>
      </c>
      <c r="O1829" s="67" t="s">
        <v>45</v>
      </c>
      <c r="P1829" s="17" t="s">
        <v>174</v>
      </c>
      <c r="Q1829" s="17" t="s">
        <v>175</v>
      </c>
      <c r="R1829" s="17" t="s">
        <v>3269</v>
      </c>
      <c r="S1829" s="17" t="s">
        <v>3119</v>
      </c>
      <c r="T1829" s="17" t="s">
        <v>176</v>
      </c>
      <c r="U1829" s="17" t="s">
        <v>79</v>
      </c>
      <c r="V1829" s="17" t="s">
        <v>3026</v>
      </c>
      <c r="W1829" s="17"/>
      <c r="X1829" s="17"/>
      <c r="Y1829" s="17" t="s">
        <v>4348</v>
      </c>
      <c r="Z1829" s="17" t="s">
        <v>75</v>
      </c>
      <c r="AA1829" s="17" t="s">
        <v>76</v>
      </c>
      <c r="AB1829" s="17" t="s">
        <v>126</v>
      </c>
      <c r="AC1829" s="17" t="s">
        <v>66</v>
      </c>
      <c r="AD1829" s="17" t="s">
        <v>66</v>
      </c>
      <c r="AE1829" s="17" t="s">
        <v>4132</v>
      </c>
      <c r="AF1829" s="17"/>
      <c r="AG1829" s="17" t="s">
        <v>827</v>
      </c>
      <c r="AH1829" s="17" t="s">
        <v>956</v>
      </c>
      <c r="AI1829" s="17" t="s">
        <v>101</v>
      </c>
      <c r="AJ1829" s="17" t="s">
        <v>957</v>
      </c>
      <c r="AK1829" s="17" t="s">
        <v>115</v>
      </c>
      <c r="AL1829" s="17" t="s">
        <v>116</v>
      </c>
      <c r="AM1829" s="17" t="s">
        <v>4639</v>
      </c>
      <c r="AN1829" s="17" t="s">
        <v>77</v>
      </c>
      <c r="AO1829" s="17" t="s">
        <v>959</v>
      </c>
      <c r="AP1829" s="17" t="s">
        <v>161</v>
      </c>
      <c r="AQ1829" s="17"/>
      <c r="AR1829" s="17"/>
      <c r="AS1829" s="17"/>
    </row>
    <row r="1830" spans="1:45" ht="15" customHeight="1" x14ac:dyDescent="0.15">
      <c r="A1830" s="13">
        <v>1829</v>
      </c>
      <c r="B1830" s="69" t="s">
        <v>1771</v>
      </c>
      <c r="C1830" s="67" t="s">
        <v>1743</v>
      </c>
      <c r="D1830" s="67" t="s">
        <v>66</v>
      </c>
      <c r="E1830" s="67" t="s">
        <v>56</v>
      </c>
      <c r="F1830" s="67" t="s">
        <v>66</v>
      </c>
      <c r="G1830" s="67" t="s">
        <v>40</v>
      </c>
      <c r="H1830" s="67" t="s">
        <v>41</v>
      </c>
      <c r="I1830" s="67" t="s">
        <v>44</v>
      </c>
      <c r="J1830" s="67" t="s">
        <v>37</v>
      </c>
      <c r="K1830" s="67" t="s">
        <v>42</v>
      </c>
      <c r="L1830" s="67" t="s">
        <v>39</v>
      </c>
      <c r="M1830" s="67" t="s">
        <v>38</v>
      </c>
      <c r="N1830" s="67" t="s">
        <v>42</v>
      </c>
      <c r="O1830" s="67" t="s">
        <v>45</v>
      </c>
      <c r="P1830" s="17" t="s">
        <v>1772</v>
      </c>
      <c r="Q1830" s="17" t="s">
        <v>3269</v>
      </c>
      <c r="R1830" s="17" t="s">
        <v>63</v>
      </c>
      <c r="S1830" s="17" t="s">
        <v>79</v>
      </c>
      <c r="T1830" s="17" t="s">
        <v>159</v>
      </c>
      <c r="U1830" s="17" t="s">
        <v>4387</v>
      </c>
      <c r="V1830" s="17" t="s">
        <v>49</v>
      </c>
      <c r="W1830" s="17"/>
      <c r="X1830" s="17"/>
      <c r="Y1830" s="17" t="s">
        <v>4276</v>
      </c>
      <c r="Z1830" s="17" t="s">
        <v>75</v>
      </c>
      <c r="AA1830" s="17" t="s">
        <v>142</v>
      </c>
      <c r="AB1830" s="17" t="s">
        <v>126</v>
      </c>
      <c r="AC1830" s="17" t="s">
        <v>66</v>
      </c>
      <c r="AD1830" s="17" t="s">
        <v>56</v>
      </c>
      <c r="AE1830" s="17"/>
      <c r="AF1830" s="17"/>
      <c r="AG1830" s="17" t="s">
        <v>115</v>
      </c>
      <c r="AH1830" s="17" t="s">
        <v>116</v>
      </c>
      <c r="AI1830" s="17" t="s">
        <v>309</v>
      </c>
      <c r="AJ1830" s="17" t="s">
        <v>348</v>
      </c>
      <c r="AK1830" s="17" t="s">
        <v>287</v>
      </c>
      <c r="AL1830" s="17" t="s">
        <v>600</v>
      </c>
      <c r="AM1830" s="17" t="s">
        <v>57</v>
      </c>
      <c r="AN1830" s="17" t="s">
        <v>711</v>
      </c>
      <c r="AO1830" s="17" t="s">
        <v>161</v>
      </c>
      <c r="AP1830" s="17" t="s">
        <v>295</v>
      </c>
      <c r="AQ1830" s="17"/>
      <c r="AR1830" s="17"/>
      <c r="AS1830" s="17"/>
    </row>
    <row r="1831" spans="1:45" ht="15" customHeight="1" x14ac:dyDescent="0.15">
      <c r="A1831" s="13">
        <v>1830</v>
      </c>
      <c r="B1831" s="69" t="s">
        <v>1773</v>
      </c>
      <c r="C1831" s="67" t="s">
        <v>1743</v>
      </c>
      <c r="D1831" s="67" t="s">
        <v>66</v>
      </c>
      <c r="E1831" s="67" t="s">
        <v>56</v>
      </c>
      <c r="F1831" s="67" t="s">
        <v>56</v>
      </c>
      <c r="G1831" s="67" t="s">
        <v>40</v>
      </c>
      <c r="H1831" s="67" t="s">
        <v>44</v>
      </c>
      <c r="I1831" s="67" t="s">
        <v>40</v>
      </c>
      <c r="J1831" s="67" t="s">
        <v>67</v>
      </c>
      <c r="K1831" s="67" t="s">
        <v>44</v>
      </c>
      <c r="L1831" s="67" t="s">
        <v>40</v>
      </c>
      <c r="M1831" s="67" t="s">
        <v>44</v>
      </c>
      <c r="N1831" s="67" t="s">
        <v>44</v>
      </c>
      <c r="O1831" s="67"/>
      <c r="P1831" s="17" t="s">
        <v>1774</v>
      </c>
      <c r="Q1831" s="17" t="s">
        <v>1350</v>
      </c>
      <c r="R1831" s="17" t="s">
        <v>1775</v>
      </c>
      <c r="S1831" s="17" t="s">
        <v>216</v>
      </c>
      <c r="T1831" s="17" t="s">
        <v>683</v>
      </c>
      <c r="U1831" s="17" t="s">
        <v>264</v>
      </c>
      <c r="V1831" s="17" t="s">
        <v>786</v>
      </c>
      <c r="W1831" s="17"/>
      <c r="X1831" s="17"/>
      <c r="Y1831" s="17" t="s">
        <v>4243</v>
      </c>
      <c r="Z1831" s="17" t="s">
        <v>53</v>
      </c>
      <c r="AA1831" s="17" t="s">
        <v>142</v>
      </c>
      <c r="AB1831" s="17" t="s">
        <v>55</v>
      </c>
      <c r="AC1831" s="17" t="s">
        <v>56</v>
      </c>
      <c r="AD1831" s="17" t="s">
        <v>56</v>
      </c>
      <c r="AE1831" s="17"/>
      <c r="AF1831" s="17"/>
      <c r="AG1831" s="17" t="s">
        <v>222</v>
      </c>
      <c r="AH1831" s="17" t="s">
        <v>538</v>
      </c>
      <c r="AI1831" s="17" t="s">
        <v>3172</v>
      </c>
      <c r="AJ1831" s="17" t="s">
        <v>4656</v>
      </c>
      <c r="AK1831" s="17" t="s">
        <v>79</v>
      </c>
      <c r="AL1831" s="17" t="s">
        <v>3172</v>
      </c>
      <c r="AM1831" s="17" t="s">
        <v>224</v>
      </c>
      <c r="AN1831" s="17" t="s">
        <v>82</v>
      </c>
      <c r="AO1831" s="17" t="s">
        <v>161</v>
      </c>
      <c r="AP1831" s="17" t="s">
        <v>161</v>
      </c>
      <c r="AQ1831" s="17"/>
      <c r="AR1831" s="17"/>
      <c r="AS1831" s="17"/>
    </row>
    <row r="1832" spans="1:45" ht="15" customHeight="1" x14ac:dyDescent="0.15">
      <c r="A1832" s="13">
        <v>1831</v>
      </c>
      <c r="B1832" s="69" t="s">
        <v>1776</v>
      </c>
      <c r="C1832" s="67" t="s">
        <v>1743</v>
      </c>
      <c r="D1832" s="67" t="s">
        <v>66</v>
      </c>
      <c r="E1832" s="67" t="s">
        <v>56</v>
      </c>
      <c r="F1832" s="67" t="s">
        <v>56</v>
      </c>
      <c r="G1832" s="67" t="s">
        <v>40</v>
      </c>
      <c r="H1832" s="67" t="s">
        <v>44</v>
      </c>
      <c r="I1832" s="67" t="s">
        <v>44</v>
      </c>
      <c r="J1832" s="67" t="s">
        <v>41</v>
      </c>
      <c r="K1832" s="67" t="s">
        <v>68</v>
      </c>
      <c r="L1832" s="67" t="s">
        <v>120</v>
      </c>
      <c r="M1832" s="67" t="s">
        <v>88</v>
      </c>
      <c r="N1832" s="67" t="s">
        <v>44</v>
      </c>
      <c r="O1832" s="67"/>
      <c r="P1832" s="17" t="s">
        <v>569</v>
      </c>
      <c r="Q1832" s="17" t="s">
        <v>570</v>
      </c>
      <c r="R1832" s="17" t="s">
        <v>1530</v>
      </c>
      <c r="S1832" s="17" t="s">
        <v>79</v>
      </c>
      <c r="T1832" s="17" t="s">
        <v>4641</v>
      </c>
      <c r="U1832" s="17" t="s">
        <v>1777</v>
      </c>
      <c r="V1832" s="17" t="s">
        <v>469</v>
      </c>
      <c r="W1832" s="17"/>
      <c r="X1832" s="17"/>
      <c r="Y1832" s="17" t="s">
        <v>4276</v>
      </c>
      <c r="Z1832" s="17" t="s">
        <v>53</v>
      </c>
      <c r="AA1832" s="17" t="s">
        <v>54</v>
      </c>
      <c r="AB1832" s="17" t="s">
        <v>126</v>
      </c>
      <c r="AC1832" s="17" t="s">
        <v>66</v>
      </c>
      <c r="AD1832" s="17" t="s">
        <v>66</v>
      </c>
      <c r="AE1832" s="17" t="s">
        <v>4024</v>
      </c>
      <c r="AF1832" s="17"/>
      <c r="AG1832" s="17" t="s">
        <v>115</v>
      </c>
      <c r="AH1832" s="17" t="s">
        <v>80</v>
      </c>
      <c r="AI1832" s="17" t="s">
        <v>287</v>
      </c>
      <c r="AJ1832" s="17" t="s">
        <v>781</v>
      </c>
      <c r="AK1832" s="17" t="s">
        <v>1091</v>
      </c>
      <c r="AL1832" s="17" t="s">
        <v>1778</v>
      </c>
      <c r="AM1832" s="17" t="s">
        <v>473</v>
      </c>
      <c r="AN1832" s="17" t="s">
        <v>193</v>
      </c>
      <c r="AO1832" s="17" t="s">
        <v>161</v>
      </c>
      <c r="AP1832" s="17" t="s">
        <v>349</v>
      </c>
      <c r="AQ1832" s="17"/>
      <c r="AR1832" s="17"/>
      <c r="AS1832" s="17"/>
    </row>
    <row r="1833" spans="1:45" ht="15" customHeight="1" x14ac:dyDescent="0.15">
      <c r="A1833" s="13">
        <v>1832</v>
      </c>
      <c r="B1833" s="69" t="s">
        <v>3094</v>
      </c>
      <c r="C1833" s="67" t="s">
        <v>1743</v>
      </c>
      <c r="D1833" s="67" t="s">
        <v>56</v>
      </c>
      <c r="E1833" s="67" t="s">
        <v>56</v>
      </c>
      <c r="F1833" s="67" t="s">
        <v>56</v>
      </c>
      <c r="G1833" s="67" t="s">
        <v>44</v>
      </c>
      <c r="H1833" s="67" t="s">
        <v>43</v>
      </c>
      <c r="I1833" s="67" t="s">
        <v>43</v>
      </c>
      <c r="J1833" s="67" t="s">
        <v>41</v>
      </c>
      <c r="K1833" s="67" t="s">
        <v>88</v>
      </c>
      <c r="L1833" s="67" t="s">
        <v>136</v>
      </c>
      <c r="M1833" s="67" t="s">
        <v>42</v>
      </c>
      <c r="N1833" s="67" t="s">
        <v>88</v>
      </c>
      <c r="O1833" s="67"/>
      <c r="P1833" s="17" t="s">
        <v>174</v>
      </c>
      <c r="Q1833" s="17" t="s">
        <v>175</v>
      </c>
      <c r="R1833" s="17" t="s">
        <v>434</v>
      </c>
      <c r="S1833" s="17" t="s">
        <v>3119</v>
      </c>
      <c r="T1833" s="17" t="s">
        <v>176</v>
      </c>
      <c r="U1833" s="17" t="s">
        <v>436</v>
      </c>
      <c r="V1833" s="17" t="s">
        <v>1149</v>
      </c>
      <c r="W1833" s="17"/>
      <c r="X1833" s="17"/>
      <c r="Y1833" s="17" t="s">
        <v>4359</v>
      </c>
      <c r="Z1833" s="17" t="s">
        <v>75</v>
      </c>
      <c r="AA1833" s="17" t="s">
        <v>54</v>
      </c>
      <c r="AB1833" s="17" t="s">
        <v>126</v>
      </c>
      <c r="AC1833" s="17" t="s">
        <v>66</v>
      </c>
      <c r="AD1833" s="17" t="s">
        <v>56</v>
      </c>
      <c r="AE1833" s="17"/>
      <c r="AF1833" s="17"/>
      <c r="AG1833" s="17" t="s">
        <v>827</v>
      </c>
      <c r="AH1833" s="17" t="s">
        <v>956</v>
      </c>
      <c r="AI1833" s="17" t="s">
        <v>101</v>
      </c>
      <c r="AJ1833" s="17" t="s">
        <v>957</v>
      </c>
      <c r="AK1833" s="17" t="s">
        <v>438</v>
      </c>
      <c r="AL1833" s="17" t="s">
        <v>439</v>
      </c>
      <c r="AM1833" s="17" t="s">
        <v>493</v>
      </c>
      <c r="AN1833" s="17" t="s">
        <v>870</v>
      </c>
      <c r="AO1833" s="17" t="s">
        <v>959</v>
      </c>
      <c r="AP1833" s="17" t="s">
        <v>442</v>
      </c>
      <c r="AQ1833" s="17"/>
      <c r="AR1833" s="17"/>
      <c r="AS1833" s="17"/>
    </row>
    <row r="1834" spans="1:45" ht="15" customHeight="1" x14ac:dyDescent="0.15">
      <c r="A1834" s="13">
        <v>1833</v>
      </c>
      <c r="B1834" s="69" t="s">
        <v>3183</v>
      </c>
      <c r="C1834" s="67" t="s">
        <v>1743</v>
      </c>
      <c r="D1834" s="67" t="s">
        <v>56</v>
      </c>
      <c r="E1834" s="67" t="s">
        <v>56</v>
      </c>
      <c r="F1834" s="67" t="s">
        <v>56</v>
      </c>
      <c r="G1834" s="67" t="s">
        <v>37</v>
      </c>
      <c r="H1834" s="67" t="s">
        <v>42</v>
      </c>
      <c r="I1834" s="67" t="s">
        <v>44</v>
      </c>
      <c r="J1834" s="67" t="s">
        <v>40</v>
      </c>
      <c r="K1834" s="67" t="s">
        <v>120</v>
      </c>
      <c r="L1834" s="67" t="s">
        <v>43</v>
      </c>
      <c r="M1834" s="67" t="s">
        <v>42</v>
      </c>
      <c r="N1834" s="67" t="s">
        <v>88</v>
      </c>
      <c r="O1834" s="67" t="s">
        <v>45</v>
      </c>
      <c r="P1834" s="17" t="s">
        <v>137</v>
      </c>
      <c r="Q1834" s="17" t="s">
        <v>3438</v>
      </c>
      <c r="R1834" s="17" t="s">
        <v>164</v>
      </c>
      <c r="S1834" s="17" t="s">
        <v>57</v>
      </c>
      <c r="T1834" s="17" t="s">
        <v>4520</v>
      </c>
      <c r="U1834" s="17" t="s">
        <v>166</v>
      </c>
      <c r="V1834" s="17" t="s">
        <v>256</v>
      </c>
      <c r="W1834" s="17" t="s">
        <v>4163</v>
      </c>
      <c r="X1834" s="17"/>
      <c r="Y1834" s="17" t="s">
        <v>4282</v>
      </c>
      <c r="Z1834" s="17" t="s">
        <v>75</v>
      </c>
      <c r="AA1834" s="17" t="s">
        <v>54</v>
      </c>
      <c r="AB1834" s="17" t="s">
        <v>3962</v>
      </c>
      <c r="AC1834" s="17" t="s">
        <v>56</v>
      </c>
      <c r="AD1834" s="17" t="s">
        <v>56</v>
      </c>
      <c r="AE1834" s="17"/>
      <c r="AF1834" s="17"/>
      <c r="AG1834" s="17" t="s">
        <v>144</v>
      </c>
      <c r="AH1834" s="17" t="s">
        <v>145</v>
      </c>
      <c r="AI1834" s="17" t="s">
        <v>146</v>
      </c>
      <c r="AJ1834" s="17" t="s">
        <v>147</v>
      </c>
      <c r="AK1834" s="17" t="s">
        <v>169</v>
      </c>
      <c r="AL1834" s="17" t="s">
        <v>170</v>
      </c>
      <c r="AM1834" s="17" t="s">
        <v>79</v>
      </c>
      <c r="AN1834" s="17" t="s">
        <v>398</v>
      </c>
      <c r="AO1834" s="17" t="s">
        <v>64</v>
      </c>
      <c r="AP1834" s="17" t="s">
        <v>349</v>
      </c>
      <c r="AQ1834" s="17"/>
      <c r="AR1834" s="17"/>
      <c r="AS1834" s="17"/>
    </row>
    <row r="1835" spans="1:45" ht="15" customHeight="1" x14ac:dyDescent="0.15">
      <c r="A1835" s="13">
        <v>1834</v>
      </c>
      <c r="B1835" s="69" t="s">
        <v>1779</v>
      </c>
      <c r="C1835" s="67" t="s">
        <v>1743</v>
      </c>
      <c r="D1835" s="67" t="s">
        <v>56</v>
      </c>
      <c r="E1835" s="67" t="s">
        <v>66</v>
      </c>
      <c r="F1835" s="67" t="s">
        <v>56</v>
      </c>
      <c r="G1835" s="67" t="s">
        <v>44</v>
      </c>
      <c r="H1835" s="67" t="s">
        <v>67</v>
      </c>
      <c r="I1835" s="67" t="s">
        <v>40</v>
      </c>
      <c r="J1835" s="67" t="s">
        <v>44</v>
      </c>
      <c r="K1835" s="67" t="s">
        <v>44</v>
      </c>
      <c r="L1835" s="67" t="s">
        <v>41</v>
      </c>
      <c r="M1835" s="67" t="s">
        <v>136</v>
      </c>
      <c r="N1835" s="67" t="s">
        <v>43</v>
      </c>
      <c r="O1835" s="67"/>
      <c r="P1835" s="17" t="s">
        <v>1780</v>
      </c>
      <c r="Q1835" s="17" t="s">
        <v>71</v>
      </c>
      <c r="R1835" s="17" t="s">
        <v>248</v>
      </c>
      <c r="S1835" s="17" t="s">
        <v>3345</v>
      </c>
      <c r="T1835" s="17" t="s">
        <v>3022</v>
      </c>
      <c r="U1835" s="17" t="s">
        <v>253</v>
      </c>
      <c r="V1835" s="17" t="s">
        <v>3172</v>
      </c>
      <c r="W1835" s="17"/>
      <c r="X1835" s="17"/>
      <c r="Y1835" s="17" t="s">
        <v>4234</v>
      </c>
      <c r="Z1835" s="17" t="s">
        <v>75</v>
      </c>
      <c r="AA1835" s="17" t="s">
        <v>76</v>
      </c>
      <c r="AB1835" s="17" t="s">
        <v>55</v>
      </c>
      <c r="AC1835" s="17" t="s">
        <v>56</v>
      </c>
      <c r="AD1835" s="17" t="s">
        <v>66</v>
      </c>
      <c r="AE1835" s="17" t="s">
        <v>4024</v>
      </c>
      <c r="AF1835" s="17"/>
      <c r="AG1835" s="17" t="s">
        <v>81</v>
      </c>
      <c r="AH1835" s="17" t="s">
        <v>300</v>
      </c>
      <c r="AI1835" s="17" t="s">
        <v>77</v>
      </c>
      <c r="AJ1835" s="17" t="s">
        <v>562</v>
      </c>
      <c r="AK1835" s="17" t="s">
        <v>79</v>
      </c>
      <c r="AL1835" s="17" t="s">
        <v>479</v>
      </c>
      <c r="AM1835" s="17" t="s">
        <v>183</v>
      </c>
      <c r="AN1835" s="17" t="s">
        <v>197</v>
      </c>
      <c r="AO1835" s="17" t="s">
        <v>349</v>
      </c>
      <c r="AP1835" s="17" t="s">
        <v>161</v>
      </c>
      <c r="AQ1835" s="17"/>
      <c r="AR1835" s="17"/>
      <c r="AS1835" s="17"/>
    </row>
    <row r="1836" spans="1:45" ht="15" customHeight="1" x14ac:dyDescent="0.15">
      <c r="A1836" s="13">
        <v>1835</v>
      </c>
      <c r="B1836" s="69" t="s">
        <v>3138</v>
      </c>
      <c r="C1836" s="67" t="s">
        <v>1743</v>
      </c>
      <c r="D1836" s="67" t="s">
        <v>56</v>
      </c>
      <c r="E1836" s="67" t="s">
        <v>56</v>
      </c>
      <c r="F1836" s="67" t="s">
        <v>56</v>
      </c>
      <c r="G1836" s="67" t="s">
        <v>44</v>
      </c>
      <c r="H1836" s="67" t="s">
        <v>43</v>
      </c>
      <c r="I1836" s="67" t="s">
        <v>120</v>
      </c>
      <c r="J1836" s="67" t="s">
        <v>41</v>
      </c>
      <c r="K1836" s="67" t="s">
        <v>87</v>
      </c>
      <c r="L1836" s="67" t="s">
        <v>43</v>
      </c>
      <c r="M1836" s="67" t="s">
        <v>43</v>
      </c>
      <c r="N1836" s="67" t="s">
        <v>43</v>
      </c>
      <c r="O1836" s="67"/>
      <c r="P1836" s="17" t="s">
        <v>2522</v>
      </c>
      <c r="Q1836" s="17" t="s">
        <v>402</v>
      </c>
      <c r="R1836" s="17" t="s">
        <v>781</v>
      </c>
      <c r="S1836" s="17" t="s">
        <v>193</v>
      </c>
      <c r="T1836" s="17" t="s">
        <v>2168</v>
      </c>
      <c r="U1836" s="17" t="s">
        <v>131</v>
      </c>
      <c r="V1836" s="17" t="s">
        <v>1169</v>
      </c>
      <c r="W1836" s="17"/>
      <c r="X1836" s="17"/>
      <c r="Y1836" s="17" t="s">
        <v>4262</v>
      </c>
      <c r="Z1836" s="17" t="s">
        <v>75</v>
      </c>
      <c r="AA1836" s="17" t="s">
        <v>76</v>
      </c>
      <c r="AB1836" s="17" t="s">
        <v>55</v>
      </c>
      <c r="AC1836" s="17" t="s">
        <v>56</v>
      </c>
      <c r="AD1836" s="17" t="s">
        <v>56</v>
      </c>
      <c r="AE1836" s="17"/>
      <c r="AF1836" s="17"/>
      <c r="AG1836" s="17" t="s">
        <v>131</v>
      </c>
      <c r="AH1836" s="17" t="s">
        <v>97</v>
      </c>
      <c r="AI1836" s="17" t="s">
        <v>646</v>
      </c>
      <c r="AJ1836" s="17" t="s">
        <v>948</v>
      </c>
      <c r="AK1836" s="17" t="s">
        <v>363</v>
      </c>
      <c r="AL1836" s="17" t="s">
        <v>280</v>
      </c>
      <c r="AM1836" s="17" t="s">
        <v>3139</v>
      </c>
      <c r="AN1836" s="17" t="s">
        <v>948</v>
      </c>
      <c r="AO1836" s="17" t="s">
        <v>464</v>
      </c>
      <c r="AP1836" s="17" t="s">
        <v>872</v>
      </c>
      <c r="AQ1836" s="17"/>
      <c r="AR1836" s="17"/>
      <c r="AS1836" s="17"/>
    </row>
    <row r="1837" spans="1:45" ht="15" customHeight="1" x14ac:dyDescent="0.15">
      <c r="A1837" s="13">
        <v>1836</v>
      </c>
      <c r="B1837" s="69" t="s">
        <v>1781</v>
      </c>
      <c r="C1837" s="67" t="s">
        <v>1743</v>
      </c>
      <c r="D1837" s="67" t="s">
        <v>66</v>
      </c>
      <c r="E1837" s="67" t="s">
        <v>66</v>
      </c>
      <c r="F1837" s="67" t="s">
        <v>66</v>
      </c>
      <c r="G1837" s="67" t="s">
        <v>44</v>
      </c>
      <c r="H1837" s="67" t="s">
        <v>43</v>
      </c>
      <c r="I1837" s="67" t="s">
        <v>40</v>
      </c>
      <c r="J1837" s="67" t="s">
        <v>44</v>
      </c>
      <c r="K1837" s="67" t="s">
        <v>38</v>
      </c>
      <c r="L1837" s="67" t="s">
        <v>43</v>
      </c>
      <c r="M1837" s="67" t="s">
        <v>120</v>
      </c>
      <c r="N1837" s="67" t="s">
        <v>39</v>
      </c>
      <c r="O1837" s="67"/>
      <c r="P1837" s="17" t="s">
        <v>1598</v>
      </c>
      <c r="Q1837" s="17" t="s">
        <v>889</v>
      </c>
      <c r="R1837" s="17" t="s">
        <v>1782</v>
      </c>
      <c r="S1837" s="17" t="s">
        <v>251</v>
      </c>
      <c r="T1837" s="17" t="s">
        <v>890</v>
      </c>
      <c r="U1837" s="17" t="s">
        <v>3269</v>
      </c>
      <c r="V1837" s="17" t="s">
        <v>446</v>
      </c>
      <c r="W1837" s="17"/>
      <c r="X1837" s="17"/>
      <c r="Y1837" s="17" t="s">
        <v>4294</v>
      </c>
      <c r="Z1837" s="17" t="s">
        <v>96</v>
      </c>
      <c r="AA1837" s="17" t="s">
        <v>54</v>
      </c>
      <c r="AB1837" s="17" t="s">
        <v>126</v>
      </c>
      <c r="AC1837" s="17" t="s">
        <v>56</v>
      </c>
      <c r="AD1837" s="17" t="s">
        <v>56</v>
      </c>
      <c r="AE1837" s="17"/>
      <c r="AF1837" s="17"/>
      <c r="AG1837" s="17" t="s">
        <v>291</v>
      </c>
      <c r="AH1837" s="17" t="s">
        <v>613</v>
      </c>
      <c r="AI1837" s="17" t="s">
        <v>168</v>
      </c>
      <c r="AJ1837" s="17" t="s">
        <v>891</v>
      </c>
      <c r="AK1837" s="17" t="s">
        <v>79</v>
      </c>
      <c r="AL1837" s="17" t="s">
        <v>1783</v>
      </c>
      <c r="AM1837" s="17" t="s">
        <v>402</v>
      </c>
      <c r="AN1837" s="17" t="s">
        <v>1228</v>
      </c>
      <c r="AO1837" s="17" t="s">
        <v>322</v>
      </c>
      <c r="AP1837" s="17" t="s">
        <v>161</v>
      </c>
      <c r="AQ1837" s="17">
        <v>0</v>
      </c>
      <c r="AR1837" s="17">
        <v>0</v>
      </c>
      <c r="AS1837" s="17"/>
    </row>
    <row r="1838" spans="1:45" ht="15" customHeight="1" x14ac:dyDescent="0.15">
      <c r="A1838" s="13">
        <v>1837</v>
      </c>
      <c r="B1838" s="69" t="s">
        <v>1784</v>
      </c>
      <c r="C1838" s="67" t="s">
        <v>1743</v>
      </c>
      <c r="D1838" s="67" t="s">
        <v>66</v>
      </c>
      <c r="E1838" s="67" t="s">
        <v>56</v>
      </c>
      <c r="F1838" s="67" t="s">
        <v>56</v>
      </c>
      <c r="G1838" s="67" t="s">
        <v>40</v>
      </c>
      <c r="H1838" s="67" t="s">
        <v>38</v>
      </c>
      <c r="I1838" s="67" t="s">
        <v>43</v>
      </c>
      <c r="J1838" s="67" t="s">
        <v>41</v>
      </c>
      <c r="K1838" s="67" t="s">
        <v>42</v>
      </c>
      <c r="L1838" s="67" t="s">
        <v>41</v>
      </c>
      <c r="M1838" s="67" t="s">
        <v>44</v>
      </c>
      <c r="N1838" s="67" t="s">
        <v>39</v>
      </c>
      <c r="O1838" s="67" t="s">
        <v>45</v>
      </c>
      <c r="P1838" s="17" t="s">
        <v>1193</v>
      </c>
      <c r="Q1838" s="17" t="s">
        <v>256</v>
      </c>
      <c r="R1838" s="17" t="s">
        <v>1785</v>
      </c>
      <c r="S1838" s="17" t="s">
        <v>79</v>
      </c>
      <c r="T1838" s="17" t="s">
        <v>257</v>
      </c>
      <c r="U1838" s="17" t="s">
        <v>4503</v>
      </c>
      <c r="V1838" s="17" t="s">
        <v>1786</v>
      </c>
      <c r="W1838" s="17"/>
      <c r="X1838" s="17"/>
      <c r="Y1838" s="17" t="s">
        <v>4371</v>
      </c>
      <c r="Z1838" s="17" t="s">
        <v>75</v>
      </c>
      <c r="AA1838" s="17" t="s">
        <v>54</v>
      </c>
      <c r="AB1838" s="17" t="s">
        <v>3962</v>
      </c>
      <c r="AC1838" s="17" t="s">
        <v>66</v>
      </c>
      <c r="AD1838" s="17" t="s">
        <v>56</v>
      </c>
      <c r="AE1838" s="17"/>
      <c r="AF1838" s="17"/>
      <c r="AG1838" s="17" t="s">
        <v>115</v>
      </c>
      <c r="AH1838" s="17" t="s">
        <v>170</v>
      </c>
      <c r="AI1838" s="17" t="s">
        <v>104</v>
      </c>
      <c r="AJ1838" s="17" t="s">
        <v>258</v>
      </c>
      <c r="AK1838" s="17" t="s">
        <v>563</v>
      </c>
      <c r="AL1838" s="17" t="s">
        <v>287</v>
      </c>
      <c r="AM1838" s="17" t="s">
        <v>117</v>
      </c>
      <c r="AN1838" s="17" t="s">
        <v>1787</v>
      </c>
      <c r="AO1838" s="17" t="s">
        <v>161</v>
      </c>
      <c r="AP1838" s="17" t="s">
        <v>1047</v>
      </c>
      <c r="AQ1838" s="17"/>
      <c r="AR1838" s="17"/>
      <c r="AS1838" s="17"/>
    </row>
    <row r="1839" spans="1:45" ht="15" customHeight="1" x14ac:dyDescent="0.15">
      <c r="A1839" s="13">
        <v>1838</v>
      </c>
      <c r="B1839" s="69" t="s">
        <v>3140</v>
      </c>
      <c r="C1839" s="67" t="s">
        <v>1743</v>
      </c>
      <c r="D1839" s="67" t="s">
        <v>56</v>
      </c>
      <c r="E1839" s="67" t="s">
        <v>56</v>
      </c>
      <c r="F1839" s="67" t="s">
        <v>56</v>
      </c>
      <c r="G1839" s="67" t="s">
        <v>41</v>
      </c>
      <c r="H1839" s="67" t="s">
        <v>44</v>
      </c>
      <c r="I1839" s="67" t="s">
        <v>87</v>
      </c>
      <c r="J1839" s="67" t="s">
        <v>39</v>
      </c>
      <c r="K1839" s="67" t="s">
        <v>41</v>
      </c>
      <c r="L1839" s="67" t="s">
        <v>43</v>
      </c>
      <c r="M1839" s="67" t="s">
        <v>43</v>
      </c>
      <c r="N1839" s="67" t="s">
        <v>136</v>
      </c>
      <c r="O1839" s="67"/>
      <c r="P1839" s="17" t="s">
        <v>1149</v>
      </c>
      <c r="Q1839" s="17" t="s">
        <v>493</v>
      </c>
      <c r="R1839" s="17" t="s">
        <v>274</v>
      </c>
      <c r="S1839" s="17" t="s">
        <v>495</v>
      </c>
      <c r="T1839" s="17" t="s">
        <v>193</v>
      </c>
      <c r="U1839" s="17" t="s">
        <v>112</v>
      </c>
      <c r="V1839" s="17" t="s">
        <v>1632</v>
      </c>
      <c r="W1839" s="17"/>
      <c r="X1839" s="17"/>
      <c r="Y1839" s="17" t="s">
        <v>4245</v>
      </c>
      <c r="Z1839" s="17" t="s">
        <v>191</v>
      </c>
      <c r="AA1839" s="17" t="s">
        <v>76</v>
      </c>
      <c r="AB1839" s="17" t="s">
        <v>126</v>
      </c>
      <c r="AC1839" s="17" t="s">
        <v>66</v>
      </c>
      <c r="AD1839" s="17" t="s">
        <v>66</v>
      </c>
      <c r="AE1839" s="17"/>
      <c r="AF1839" s="17"/>
      <c r="AG1839" s="17" t="s">
        <v>429</v>
      </c>
      <c r="AH1839" s="17" t="s">
        <v>498</v>
      </c>
      <c r="AI1839" s="17" t="s">
        <v>131</v>
      </c>
      <c r="AJ1839" s="17" t="s">
        <v>3141</v>
      </c>
      <c r="AK1839" s="17" t="s">
        <v>279</v>
      </c>
      <c r="AL1839" s="17" t="s">
        <v>280</v>
      </c>
      <c r="AM1839" s="17" t="s">
        <v>282</v>
      </c>
      <c r="AN1839" s="17" t="s">
        <v>2132</v>
      </c>
      <c r="AO1839" s="17" t="s">
        <v>502</v>
      </c>
      <c r="AP1839" s="17" t="s">
        <v>105</v>
      </c>
      <c r="AQ1839" s="17"/>
      <c r="AR1839" s="17"/>
      <c r="AS1839" s="17"/>
    </row>
    <row r="1840" spans="1:45" ht="15" customHeight="1" x14ac:dyDescent="0.15">
      <c r="A1840" s="13">
        <v>1839</v>
      </c>
      <c r="B1840" s="69" t="s">
        <v>1788</v>
      </c>
      <c r="C1840" s="67" t="s">
        <v>1743</v>
      </c>
      <c r="D1840" s="67" t="s">
        <v>66</v>
      </c>
      <c r="E1840" s="67" t="s">
        <v>56</v>
      </c>
      <c r="F1840" s="67" t="s">
        <v>56</v>
      </c>
      <c r="G1840" s="67" t="s">
        <v>40</v>
      </c>
      <c r="H1840" s="67" t="s">
        <v>44</v>
      </c>
      <c r="I1840" s="67" t="s">
        <v>37</v>
      </c>
      <c r="J1840" s="67" t="s">
        <v>44</v>
      </c>
      <c r="K1840" s="67" t="s">
        <v>42</v>
      </c>
      <c r="L1840" s="67" t="s">
        <v>68</v>
      </c>
      <c r="M1840" s="67" t="s">
        <v>68</v>
      </c>
      <c r="N1840" s="67" t="s">
        <v>120</v>
      </c>
      <c r="O1840" s="67"/>
      <c r="P1840" s="17" t="s">
        <v>1450</v>
      </c>
      <c r="Q1840" s="17" t="s">
        <v>222</v>
      </c>
      <c r="R1840" s="17" t="s">
        <v>388</v>
      </c>
      <c r="S1840" s="17" t="s">
        <v>79</v>
      </c>
      <c r="T1840" s="17" t="s">
        <v>82</v>
      </c>
      <c r="U1840" s="17" t="s">
        <v>307</v>
      </c>
      <c r="V1840" s="17" t="s">
        <v>169</v>
      </c>
      <c r="W1840" s="17"/>
      <c r="X1840" s="17"/>
      <c r="Y1840" s="17" t="s">
        <v>4263</v>
      </c>
      <c r="Z1840" s="17" t="s">
        <v>53</v>
      </c>
      <c r="AA1840" s="17" t="s">
        <v>54</v>
      </c>
      <c r="AB1840" s="17" t="s">
        <v>55</v>
      </c>
      <c r="AC1840" s="17" t="s">
        <v>36</v>
      </c>
      <c r="AD1840" s="17" t="s">
        <v>66</v>
      </c>
      <c r="AE1840" s="17"/>
      <c r="AF1840" s="17"/>
      <c r="AG1840" s="17" t="s">
        <v>115</v>
      </c>
      <c r="AH1840" s="17" t="s">
        <v>740</v>
      </c>
      <c r="AI1840" s="17" t="s">
        <v>148</v>
      </c>
      <c r="AJ1840" s="17" t="s">
        <v>80</v>
      </c>
      <c r="AK1840" s="17" t="s">
        <v>144</v>
      </c>
      <c r="AL1840" s="17" t="s">
        <v>171</v>
      </c>
      <c r="AM1840" s="17" t="s">
        <v>148</v>
      </c>
      <c r="AN1840" s="17" t="s">
        <v>103</v>
      </c>
      <c r="AO1840" s="17" t="s">
        <v>161</v>
      </c>
      <c r="AP1840" s="17" t="s">
        <v>560</v>
      </c>
      <c r="AQ1840" s="17"/>
      <c r="AR1840" s="17"/>
      <c r="AS1840" s="17"/>
    </row>
    <row r="1841" spans="1:45" ht="15" customHeight="1" x14ac:dyDescent="0.15">
      <c r="A1841" s="13">
        <v>1840</v>
      </c>
      <c r="B1841" s="69" t="s">
        <v>1789</v>
      </c>
      <c r="C1841" s="67" t="s">
        <v>1743</v>
      </c>
      <c r="D1841" s="67" t="s">
        <v>66</v>
      </c>
      <c r="E1841" s="67" t="s">
        <v>56</v>
      </c>
      <c r="F1841" s="67" t="s">
        <v>56</v>
      </c>
      <c r="G1841" s="67" t="s">
        <v>40</v>
      </c>
      <c r="H1841" s="67" t="s">
        <v>68</v>
      </c>
      <c r="I1841" s="67" t="s">
        <v>44</v>
      </c>
      <c r="J1841" s="67" t="s">
        <v>39</v>
      </c>
      <c r="K1841" s="67" t="s">
        <v>42</v>
      </c>
      <c r="L1841" s="67" t="s">
        <v>41</v>
      </c>
      <c r="M1841" s="67" t="s">
        <v>39</v>
      </c>
      <c r="N1841" s="67" t="s">
        <v>41</v>
      </c>
      <c r="O1841" s="67"/>
      <c r="P1841" s="17" t="s">
        <v>810</v>
      </c>
      <c r="Q1841" s="17" t="s">
        <v>3269</v>
      </c>
      <c r="R1841" s="17" t="s">
        <v>1790</v>
      </c>
      <c r="S1841" s="17" t="s">
        <v>79</v>
      </c>
      <c r="T1841" s="17" t="s">
        <v>80</v>
      </c>
      <c r="U1841" s="17" t="s">
        <v>193</v>
      </c>
      <c r="V1841" s="17" t="s">
        <v>1052</v>
      </c>
      <c r="W1841" s="17"/>
      <c r="X1841" s="17"/>
      <c r="Y1841" s="17" t="s">
        <v>4238</v>
      </c>
      <c r="Z1841" s="17" t="s">
        <v>75</v>
      </c>
      <c r="AA1841" s="17" t="s">
        <v>54</v>
      </c>
      <c r="AB1841" s="17" t="s">
        <v>55</v>
      </c>
      <c r="AC1841" s="17" t="s">
        <v>56</v>
      </c>
      <c r="AD1841" s="17" t="s">
        <v>66</v>
      </c>
      <c r="AE1841" s="17"/>
      <c r="AF1841" s="17"/>
      <c r="AG1841" s="17" t="s">
        <v>115</v>
      </c>
      <c r="AH1841" s="17" t="s">
        <v>116</v>
      </c>
      <c r="AI1841" s="17" t="s">
        <v>171</v>
      </c>
      <c r="AJ1841" s="17" t="s">
        <v>196</v>
      </c>
      <c r="AK1841" s="17" t="s">
        <v>131</v>
      </c>
      <c r="AL1841" s="17" t="s">
        <v>1688</v>
      </c>
      <c r="AM1841" s="17" t="s">
        <v>282</v>
      </c>
      <c r="AN1841" s="17" t="s">
        <v>406</v>
      </c>
      <c r="AO1841" s="17" t="s">
        <v>161</v>
      </c>
      <c r="AP1841" s="17" t="s">
        <v>2844</v>
      </c>
      <c r="AQ1841" s="17"/>
      <c r="AR1841" s="17"/>
      <c r="AS1841" s="17"/>
    </row>
    <row r="1842" spans="1:45" ht="15" customHeight="1" x14ac:dyDescent="0.15">
      <c r="A1842" s="13">
        <v>1841</v>
      </c>
      <c r="B1842" s="69" t="s">
        <v>1791</v>
      </c>
      <c r="C1842" s="67" t="s">
        <v>1743</v>
      </c>
      <c r="D1842" s="67" t="s">
        <v>66</v>
      </c>
      <c r="E1842" s="67" t="s">
        <v>66</v>
      </c>
      <c r="F1842" s="67" t="s">
        <v>66</v>
      </c>
      <c r="G1842" s="67" t="s">
        <v>40</v>
      </c>
      <c r="H1842" s="67" t="s">
        <v>68</v>
      </c>
      <c r="I1842" s="67" t="s">
        <v>44</v>
      </c>
      <c r="J1842" s="67" t="s">
        <v>39</v>
      </c>
      <c r="K1842" s="67" t="s">
        <v>42</v>
      </c>
      <c r="L1842" s="67" t="s">
        <v>41</v>
      </c>
      <c r="M1842" s="67" t="s">
        <v>39</v>
      </c>
      <c r="N1842" s="67" t="s">
        <v>41</v>
      </c>
      <c r="O1842" s="67"/>
      <c r="P1842" s="17" t="s">
        <v>810</v>
      </c>
      <c r="Q1842" s="17" t="s">
        <v>3269</v>
      </c>
      <c r="R1842" s="17" t="s">
        <v>1790</v>
      </c>
      <c r="S1842" s="17" t="s">
        <v>79</v>
      </c>
      <c r="T1842" s="17" t="s">
        <v>80</v>
      </c>
      <c r="U1842" s="17" t="s">
        <v>193</v>
      </c>
      <c r="V1842" s="17" t="s">
        <v>1052</v>
      </c>
      <c r="W1842" s="17" t="s">
        <v>4166</v>
      </c>
      <c r="X1842" s="17"/>
      <c r="Y1842" s="17" t="s">
        <v>4238</v>
      </c>
      <c r="Z1842" s="17" t="s">
        <v>75</v>
      </c>
      <c r="AA1842" s="17" t="s">
        <v>76</v>
      </c>
      <c r="AB1842" s="17" t="s">
        <v>55</v>
      </c>
      <c r="AC1842" s="17" t="s">
        <v>56</v>
      </c>
      <c r="AD1842" s="17" t="s">
        <v>66</v>
      </c>
      <c r="AE1842" s="17"/>
      <c r="AF1842" s="17"/>
      <c r="AG1842" s="17" t="s">
        <v>115</v>
      </c>
      <c r="AH1842" s="17" t="s">
        <v>116</v>
      </c>
      <c r="AI1842" s="17" t="s">
        <v>171</v>
      </c>
      <c r="AJ1842" s="17" t="s">
        <v>196</v>
      </c>
      <c r="AK1842" s="17" t="s">
        <v>131</v>
      </c>
      <c r="AL1842" s="17" t="s">
        <v>1688</v>
      </c>
      <c r="AM1842" s="17"/>
      <c r="AN1842" s="17" t="s">
        <v>406</v>
      </c>
      <c r="AO1842" s="17" t="s">
        <v>161</v>
      </c>
      <c r="AP1842" s="17" t="s">
        <v>2844</v>
      </c>
      <c r="AQ1842" s="17"/>
      <c r="AR1842" s="17"/>
      <c r="AS1842" s="17"/>
    </row>
    <row r="1843" spans="1:45" ht="15" customHeight="1" x14ac:dyDescent="0.15">
      <c r="A1843" s="13">
        <v>1842</v>
      </c>
      <c r="B1843" s="69" t="s">
        <v>1792</v>
      </c>
      <c r="C1843" s="67" t="s">
        <v>1743</v>
      </c>
      <c r="D1843" s="67" t="s">
        <v>56</v>
      </c>
      <c r="E1843" s="67" t="s">
        <v>66</v>
      </c>
      <c r="F1843" s="67" t="s">
        <v>66</v>
      </c>
      <c r="G1843" s="67" t="s">
        <v>37</v>
      </c>
      <c r="H1843" s="67" t="s">
        <v>40</v>
      </c>
      <c r="I1843" s="67" t="s">
        <v>67</v>
      </c>
      <c r="J1843" s="67" t="s">
        <v>40</v>
      </c>
      <c r="K1843" s="67" t="s">
        <v>42</v>
      </c>
      <c r="L1843" s="67" t="s">
        <v>200</v>
      </c>
      <c r="M1843" s="67" t="s">
        <v>37</v>
      </c>
      <c r="N1843" s="67" t="s">
        <v>87</v>
      </c>
      <c r="O1843" s="67"/>
      <c r="P1843" s="17" t="s">
        <v>1793</v>
      </c>
      <c r="Q1843" s="17" t="s">
        <v>137</v>
      </c>
      <c r="R1843" s="17" t="s">
        <v>1449</v>
      </c>
      <c r="S1843" s="17" t="s">
        <v>3438</v>
      </c>
      <c r="T1843" s="17" t="s">
        <v>256</v>
      </c>
      <c r="U1843" s="17" t="s">
        <v>214</v>
      </c>
      <c r="V1843" s="17" t="s">
        <v>216</v>
      </c>
      <c r="W1843" s="17"/>
      <c r="X1843" s="17"/>
      <c r="Y1843" s="17" t="s">
        <v>4352</v>
      </c>
      <c r="Z1843" s="17" t="s">
        <v>96</v>
      </c>
      <c r="AA1843" s="17" t="s">
        <v>76</v>
      </c>
      <c r="AB1843" s="17" t="s">
        <v>3962</v>
      </c>
      <c r="AC1843" s="17" t="s">
        <v>56</v>
      </c>
      <c r="AD1843" s="17" t="s">
        <v>56</v>
      </c>
      <c r="AE1843" s="17"/>
      <c r="AF1843" s="17"/>
      <c r="AG1843" s="17" t="s">
        <v>57</v>
      </c>
      <c r="AH1843" s="17" t="s">
        <v>4520</v>
      </c>
      <c r="AI1843" s="17" t="s">
        <v>79</v>
      </c>
      <c r="AJ1843" s="17" t="s">
        <v>741</v>
      </c>
      <c r="AK1843" s="17" t="s">
        <v>218</v>
      </c>
      <c r="AL1843" s="17" t="s">
        <v>388</v>
      </c>
      <c r="AM1843" s="17"/>
      <c r="AN1843" s="17" t="s">
        <v>108</v>
      </c>
      <c r="AO1843" s="17" t="s">
        <v>64</v>
      </c>
      <c r="AP1843" s="17" t="s">
        <v>85</v>
      </c>
      <c r="AQ1843" s="17"/>
      <c r="AR1843" s="17"/>
      <c r="AS1843" s="17"/>
    </row>
    <row r="1844" spans="1:45" ht="15" customHeight="1" x14ac:dyDescent="0.15">
      <c r="A1844" s="13">
        <v>1843</v>
      </c>
      <c r="B1844" s="69" t="s">
        <v>3868</v>
      </c>
      <c r="C1844" s="67" t="s">
        <v>1743</v>
      </c>
      <c r="D1844" s="67" t="s">
        <v>56</v>
      </c>
      <c r="E1844" s="67" t="s">
        <v>56</v>
      </c>
      <c r="F1844" s="67" t="s">
        <v>56</v>
      </c>
      <c r="G1844" s="67" t="s">
        <v>37</v>
      </c>
      <c r="H1844" s="67" t="s">
        <v>41</v>
      </c>
      <c r="I1844" s="67" t="s">
        <v>40</v>
      </c>
      <c r="J1844" s="67" t="s">
        <v>40</v>
      </c>
      <c r="K1844" s="67" t="s">
        <v>43</v>
      </c>
      <c r="L1844" s="67" t="s">
        <v>40</v>
      </c>
      <c r="M1844" s="67" t="s">
        <v>37</v>
      </c>
      <c r="N1844" s="67" t="s">
        <v>44</v>
      </c>
      <c r="O1844" s="67"/>
      <c r="P1844" s="17" t="s">
        <v>3869</v>
      </c>
      <c r="Q1844" s="17" t="s">
        <v>420</v>
      </c>
      <c r="R1844" s="17" t="s">
        <v>1729</v>
      </c>
      <c r="S1844" s="17" t="s">
        <v>137</v>
      </c>
      <c r="T1844" s="17" t="s">
        <v>1913</v>
      </c>
      <c r="U1844" s="17" t="s">
        <v>768</v>
      </c>
      <c r="V1844" s="17" t="s">
        <v>1062</v>
      </c>
      <c r="W1844" s="17"/>
      <c r="X1844" s="17"/>
      <c r="Y1844" s="17" t="s">
        <v>4351</v>
      </c>
      <c r="Z1844" s="17" t="s">
        <v>75</v>
      </c>
      <c r="AA1844" s="17" t="s">
        <v>54</v>
      </c>
      <c r="AB1844" s="17" t="s">
        <v>126</v>
      </c>
      <c r="AC1844" s="17" t="s">
        <v>56</v>
      </c>
      <c r="AD1844" s="17" t="s">
        <v>56</v>
      </c>
      <c r="AE1844" s="17" t="s">
        <v>4223</v>
      </c>
      <c r="AF1844" s="17"/>
      <c r="AG1844" s="17" t="s">
        <v>3438</v>
      </c>
      <c r="AH1844" s="17" t="s">
        <v>422</v>
      </c>
      <c r="AI1844" s="17" t="s">
        <v>3200</v>
      </c>
      <c r="AJ1844" s="17" t="s">
        <v>351</v>
      </c>
      <c r="AK1844" s="17" t="s">
        <v>2916</v>
      </c>
      <c r="AL1844" s="17" t="s">
        <v>3438</v>
      </c>
      <c r="AM1844" s="17" t="s">
        <v>72</v>
      </c>
      <c r="AN1844" s="17" t="s">
        <v>4641</v>
      </c>
      <c r="AO1844" s="17" t="s">
        <v>64</v>
      </c>
      <c r="AP1844" s="17" t="s">
        <v>161</v>
      </c>
      <c r="AQ1844" s="17"/>
      <c r="AR1844" s="17"/>
      <c r="AS1844" s="17"/>
    </row>
    <row r="1845" spans="1:45" ht="15" customHeight="1" x14ac:dyDescent="0.15">
      <c r="A1845" s="13">
        <v>1844</v>
      </c>
      <c r="B1845" s="69" t="s">
        <v>1794</v>
      </c>
      <c r="C1845" s="67" t="s">
        <v>1743</v>
      </c>
      <c r="D1845" s="67" t="s">
        <v>66</v>
      </c>
      <c r="E1845" s="67" t="s">
        <v>56</v>
      </c>
      <c r="F1845" s="67" t="s">
        <v>66</v>
      </c>
      <c r="G1845" s="67" t="s">
        <v>44</v>
      </c>
      <c r="H1845" s="67" t="s">
        <v>40</v>
      </c>
      <c r="I1845" s="67" t="s">
        <v>40</v>
      </c>
      <c r="J1845" s="67" t="s">
        <v>67</v>
      </c>
      <c r="K1845" s="67" t="s">
        <v>43</v>
      </c>
      <c r="L1845" s="67" t="s">
        <v>87</v>
      </c>
      <c r="M1845" s="67" t="s">
        <v>42</v>
      </c>
      <c r="N1845" s="67" t="s">
        <v>44</v>
      </c>
      <c r="O1845" s="67"/>
      <c r="P1845" s="17" t="s">
        <v>1795</v>
      </c>
      <c r="Q1845" s="17" t="s">
        <v>174</v>
      </c>
      <c r="R1845" s="17" t="s">
        <v>256</v>
      </c>
      <c r="S1845" s="17" t="s">
        <v>175</v>
      </c>
      <c r="T1845" s="17" t="s">
        <v>2916</v>
      </c>
      <c r="U1845" s="17" t="s">
        <v>79</v>
      </c>
      <c r="V1845" s="17" t="s">
        <v>1289</v>
      </c>
      <c r="W1845" s="17"/>
      <c r="X1845" s="17"/>
      <c r="Y1845" s="17" t="s">
        <v>4252</v>
      </c>
      <c r="Z1845" s="17" t="s">
        <v>53</v>
      </c>
      <c r="AA1845" s="17" t="s">
        <v>54</v>
      </c>
      <c r="AB1845" s="17" t="s">
        <v>126</v>
      </c>
      <c r="AC1845" s="17" t="s">
        <v>36</v>
      </c>
      <c r="AD1845" s="17" t="s">
        <v>56</v>
      </c>
      <c r="AE1845" s="17"/>
      <c r="AF1845" s="17"/>
      <c r="AG1845" s="17" t="s">
        <v>3119</v>
      </c>
      <c r="AH1845" s="17" t="s">
        <v>176</v>
      </c>
      <c r="AI1845" s="17" t="s">
        <v>79</v>
      </c>
      <c r="AJ1845" s="17" t="s">
        <v>1713</v>
      </c>
      <c r="AK1845" s="17" t="s">
        <v>115</v>
      </c>
      <c r="AL1845" s="17" t="s">
        <v>170</v>
      </c>
      <c r="AM1845" s="17"/>
      <c r="AN1845" s="17" t="s">
        <v>82</v>
      </c>
      <c r="AO1845" s="17" t="s">
        <v>959</v>
      </c>
      <c r="AP1845" s="17" t="s">
        <v>161</v>
      </c>
      <c r="AQ1845" s="17"/>
      <c r="AR1845" s="17"/>
      <c r="AS1845" s="17"/>
    </row>
    <row r="1846" spans="1:45" ht="15" customHeight="1" x14ac:dyDescent="0.15">
      <c r="A1846" s="13">
        <v>1845</v>
      </c>
      <c r="B1846" s="69" t="s">
        <v>4961</v>
      </c>
      <c r="C1846" s="67" t="s">
        <v>1743</v>
      </c>
      <c r="D1846" s="67" t="s">
        <v>66</v>
      </c>
      <c r="E1846" s="67" t="s">
        <v>66</v>
      </c>
      <c r="F1846" s="67" t="s">
        <v>66</v>
      </c>
      <c r="G1846" s="67" t="s">
        <v>37</v>
      </c>
      <c r="H1846" s="67" t="s">
        <v>40</v>
      </c>
      <c r="I1846" s="67" t="s">
        <v>44</v>
      </c>
      <c r="J1846" s="67" t="s">
        <v>40</v>
      </c>
      <c r="K1846" s="67" t="s">
        <v>41</v>
      </c>
      <c r="L1846" s="67" t="s">
        <v>44</v>
      </c>
      <c r="M1846" s="67" t="s">
        <v>44</v>
      </c>
      <c r="N1846" s="67" t="s">
        <v>43</v>
      </c>
      <c r="O1846" s="67">
        <v>0</v>
      </c>
      <c r="P1846" s="67" t="s">
        <v>3080</v>
      </c>
      <c r="Q1846" s="67" t="s">
        <v>47</v>
      </c>
      <c r="R1846" s="67" t="s">
        <v>542</v>
      </c>
      <c r="S1846" s="67" t="s">
        <v>4923</v>
      </c>
      <c r="T1846" s="67" t="s">
        <v>4647</v>
      </c>
      <c r="U1846" s="67" t="s">
        <v>446</v>
      </c>
      <c r="V1846" s="67" t="s">
        <v>256</v>
      </c>
      <c r="W1846" s="67">
        <v>0</v>
      </c>
      <c r="X1846" s="67">
        <v>0</v>
      </c>
      <c r="Y1846" s="67" t="s">
        <v>4377</v>
      </c>
      <c r="Z1846" s="67" t="s">
        <v>96</v>
      </c>
      <c r="AA1846" s="67" t="s">
        <v>76</v>
      </c>
      <c r="AB1846" s="67" t="s">
        <v>55</v>
      </c>
      <c r="AC1846" s="67" t="s">
        <v>66</v>
      </c>
      <c r="AD1846" s="67" t="s">
        <v>56</v>
      </c>
      <c r="AE1846" s="67"/>
      <c r="AF1846" s="67"/>
      <c r="AG1846" s="67" t="s">
        <v>57</v>
      </c>
      <c r="AH1846" s="67" t="s">
        <v>4639</v>
      </c>
      <c r="AI1846" s="67" t="s">
        <v>4161</v>
      </c>
      <c r="AJ1846" s="67" t="s">
        <v>685</v>
      </c>
      <c r="AK1846" s="67" t="s">
        <v>402</v>
      </c>
      <c r="AL1846" s="67" t="s">
        <v>4924</v>
      </c>
      <c r="AM1846" s="67" t="s">
        <v>79</v>
      </c>
      <c r="AN1846" s="67" t="s">
        <v>3078</v>
      </c>
      <c r="AO1846" s="67" t="s">
        <v>64</v>
      </c>
      <c r="AP1846" s="67">
        <v>0</v>
      </c>
      <c r="AQ1846" s="17"/>
      <c r="AR1846" s="17"/>
      <c r="AS1846" s="17"/>
    </row>
    <row r="1847" spans="1:45" ht="15" customHeight="1" x14ac:dyDescent="0.15">
      <c r="A1847" s="13">
        <v>1846</v>
      </c>
      <c r="B1847" s="69" t="s">
        <v>1796</v>
      </c>
      <c r="C1847" s="67" t="s">
        <v>1743</v>
      </c>
      <c r="D1847" s="67" t="s">
        <v>66</v>
      </c>
      <c r="E1847" s="67" t="s">
        <v>56</v>
      </c>
      <c r="F1847" s="67" t="s">
        <v>36</v>
      </c>
      <c r="G1847" s="67" t="s">
        <v>42</v>
      </c>
      <c r="H1847" s="67" t="s">
        <v>44</v>
      </c>
      <c r="I1847" s="67" t="s">
        <v>40</v>
      </c>
      <c r="J1847" s="67" t="s">
        <v>44</v>
      </c>
      <c r="K1847" s="67" t="s">
        <v>44</v>
      </c>
      <c r="L1847" s="67" t="s">
        <v>67</v>
      </c>
      <c r="M1847" s="67" t="s">
        <v>87</v>
      </c>
      <c r="N1847" s="67" t="s">
        <v>38</v>
      </c>
      <c r="O1847" s="67"/>
      <c r="P1847" s="17" t="s">
        <v>1797</v>
      </c>
      <c r="Q1847" s="17" t="s">
        <v>1315</v>
      </c>
      <c r="R1847" s="17" t="s">
        <v>253</v>
      </c>
      <c r="S1847" s="17" t="s">
        <v>266</v>
      </c>
      <c r="T1847" s="17" t="s">
        <v>1798</v>
      </c>
      <c r="U1847" s="17" t="s">
        <v>79</v>
      </c>
      <c r="V1847" s="17" t="s">
        <v>1438</v>
      </c>
      <c r="W1847" s="17"/>
      <c r="X1847" s="17"/>
      <c r="Y1847" s="17" t="s">
        <v>4234</v>
      </c>
      <c r="Z1847" s="17" t="s">
        <v>75</v>
      </c>
      <c r="AA1847" s="17" t="s">
        <v>76</v>
      </c>
      <c r="AB1847" s="17" t="s">
        <v>55</v>
      </c>
      <c r="AC1847" s="17" t="s">
        <v>56</v>
      </c>
      <c r="AD1847" s="17" t="s">
        <v>56</v>
      </c>
      <c r="AE1847" s="17" t="s">
        <v>4024</v>
      </c>
      <c r="AF1847" s="17"/>
      <c r="AG1847" s="17" t="s">
        <v>270</v>
      </c>
      <c r="AH1847" s="17" t="s">
        <v>165</v>
      </c>
      <c r="AI1847" s="17" t="s">
        <v>189</v>
      </c>
      <c r="AJ1847" s="17" t="s">
        <v>95</v>
      </c>
      <c r="AK1847" s="17" t="s">
        <v>115</v>
      </c>
      <c r="AL1847" s="17" t="s">
        <v>927</v>
      </c>
      <c r="AM1847" s="17"/>
      <c r="AN1847" s="17" t="s">
        <v>1481</v>
      </c>
      <c r="AO1847" s="17" t="s">
        <v>418</v>
      </c>
      <c r="AP1847" s="17" t="s">
        <v>161</v>
      </c>
      <c r="AQ1847" s="17"/>
      <c r="AR1847" s="17"/>
      <c r="AS1847" s="17"/>
    </row>
    <row r="1848" spans="1:45" ht="15" customHeight="1" x14ac:dyDescent="0.15">
      <c r="A1848" s="13">
        <v>1847</v>
      </c>
      <c r="B1848" s="69" t="s">
        <v>1799</v>
      </c>
      <c r="C1848" s="67" t="s">
        <v>1743</v>
      </c>
      <c r="D1848" s="67" t="s">
        <v>56</v>
      </c>
      <c r="E1848" s="67" t="s">
        <v>66</v>
      </c>
      <c r="F1848" s="67" t="s">
        <v>66</v>
      </c>
      <c r="G1848" s="67" t="s">
        <v>37</v>
      </c>
      <c r="H1848" s="67" t="s">
        <v>44</v>
      </c>
      <c r="I1848" s="67" t="s">
        <v>44</v>
      </c>
      <c r="J1848" s="67" t="s">
        <v>40</v>
      </c>
      <c r="K1848" s="67" t="s">
        <v>42</v>
      </c>
      <c r="L1848" s="67" t="s">
        <v>39</v>
      </c>
      <c r="M1848" s="67" t="s">
        <v>43</v>
      </c>
      <c r="N1848" s="67" t="s">
        <v>44</v>
      </c>
      <c r="O1848" s="67"/>
      <c r="P1848" s="17" t="s">
        <v>1748</v>
      </c>
      <c r="Q1848" s="17" t="s">
        <v>137</v>
      </c>
      <c r="R1848" s="17" t="s">
        <v>174</v>
      </c>
      <c r="S1848" s="17" t="s">
        <v>3438</v>
      </c>
      <c r="T1848" s="17" t="s">
        <v>139</v>
      </c>
      <c r="U1848" s="17" t="s">
        <v>175</v>
      </c>
      <c r="V1848" s="17" t="s">
        <v>4161</v>
      </c>
      <c r="W1848" s="17"/>
      <c r="X1848" s="17"/>
      <c r="Y1848" s="17" t="s">
        <v>4263</v>
      </c>
      <c r="Z1848" s="17" t="s">
        <v>96</v>
      </c>
      <c r="AA1848" s="17" t="s">
        <v>76</v>
      </c>
      <c r="AB1848" s="17" t="s">
        <v>3962</v>
      </c>
      <c r="AC1848" s="17" t="s">
        <v>56</v>
      </c>
      <c r="AD1848" s="17" t="s">
        <v>56</v>
      </c>
      <c r="AE1848" s="17"/>
      <c r="AF1848" s="17"/>
      <c r="AG1848" s="17" t="s">
        <v>57</v>
      </c>
      <c r="AH1848" s="17" t="s">
        <v>4520</v>
      </c>
      <c r="AI1848" s="17" t="s">
        <v>140</v>
      </c>
      <c r="AJ1848" s="17" t="s">
        <v>141</v>
      </c>
      <c r="AK1848" s="17" t="s">
        <v>3119</v>
      </c>
      <c r="AL1848" s="17" t="s">
        <v>176</v>
      </c>
      <c r="AM1848" s="17"/>
      <c r="AN1848" s="17" t="s">
        <v>139</v>
      </c>
      <c r="AO1848" s="17" t="s">
        <v>64</v>
      </c>
      <c r="AP1848" s="17" t="s">
        <v>959</v>
      </c>
      <c r="AQ1848" s="17"/>
      <c r="AR1848" s="17"/>
      <c r="AS1848" s="17"/>
    </row>
    <row r="1849" spans="1:45" ht="15" customHeight="1" x14ac:dyDescent="0.15">
      <c r="A1849" s="13">
        <v>1848</v>
      </c>
      <c r="B1849" s="69" t="s">
        <v>1800</v>
      </c>
      <c r="C1849" s="67" t="s">
        <v>1743</v>
      </c>
      <c r="D1849" s="67" t="s">
        <v>66</v>
      </c>
      <c r="E1849" s="67" t="s">
        <v>56</v>
      </c>
      <c r="F1849" s="67" t="s">
        <v>56</v>
      </c>
      <c r="G1849" s="67" t="s">
        <v>37</v>
      </c>
      <c r="H1849" s="67" t="s">
        <v>41</v>
      </c>
      <c r="I1849" s="67" t="s">
        <v>41</v>
      </c>
      <c r="J1849" s="67" t="s">
        <v>40</v>
      </c>
      <c r="K1849" s="67" t="s">
        <v>42</v>
      </c>
      <c r="L1849" s="67" t="s">
        <v>136</v>
      </c>
      <c r="M1849" s="67" t="s">
        <v>200</v>
      </c>
      <c r="N1849" s="67" t="s">
        <v>38</v>
      </c>
      <c r="O1849" s="67" t="s">
        <v>45</v>
      </c>
      <c r="P1849" s="17" t="s">
        <v>477</v>
      </c>
      <c r="Q1849" s="17" t="s">
        <v>137</v>
      </c>
      <c r="R1849" s="17" t="s">
        <v>201</v>
      </c>
      <c r="S1849" s="17" t="s">
        <v>3438</v>
      </c>
      <c r="T1849" s="17" t="s">
        <v>250</v>
      </c>
      <c r="U1849" s="17" t="s">
        <v>3200</v>
      </c>
      <c r="V1849" s="17" t="s">
        <v>4161</v>
      </c>
      <c r="W1849" s="17"/>
      <c r="X1849" s="17"/>
      <c r="Y1849" s="17" t="s">
        <v>4282</v>
      </c>
      <c r="Z1849" s="17" t="s">
        <v>75</v>
      </c>
      <c r="AA1849" s="17" t="s">
        <v>76</v>
      </c>
      <c r="AB1849" s="17" t="s">
        <v>3962</v>
      </c>
      <c r="AC1849" s="17" t="s">
        <v>36</v>
      </c>
      <c r="AD1849" s="17" t="s">
        <v>66</v>
      </c>
      <c r="AE1849" s="17" t="s">
        <v>4024</v>
      </c>
      <c r="AF1849" s="17"/>
      <c r="AG1849" s="17" t="s">
        <v>57</v>
      </c>
      <c r="AH1849" s="17" t="s">
        <v>4520</v>
      </c>
      <c r="AI1849" s="17" t="s">
        <v>478</v>
      </c>
      <c r="AJ1849" s="17" t="s">
        <v>4750</v>
      </c>
      <c r="AK1849" s="17" t="s">
        <v>202</v>
      </c>
      <c r="AL1849" s="17" t="s">
        <v>203</v>
      </c>
      <c r="AM1849" s="17" t="s">
        <v>79</v>
      </c>
      <c r="AN1849" s="17" t="s">
        <v>1801</v>
      </c>
      <c r="AO1849" s="17" t="s">
        <v>64</v>
      </c>
      <c r="AP1849" s="17" t="s">
        <v>209</v>
      </c>
      <c r="AQ1849" s="17"/>
      <c r="AR1849" s="17"/>
      <c r="AS1849" s="17"/>
    </row>
    <row r="1850" spans="1:45" ht="15" customHeight="1" x14ac:dyDescent="0.15">
      <c r="A1850" s="13">
        <v>1849</v>
      </c>
      <c r="B1850" s="69" t="s">
        <v>1802</v>
      </c>
      <c r="C1850" s="67" t="s">
        <v>1743</v>
      </c>
      <c r="D1850" s="67" t="s">
        <v>56</v>
      </c>
      <c r="E1850" s="67" t="s">
        <v>56</v>
      </c>
      <c r="F1850" s="67" t="s">
        <v>66</v>
      </c>
      <c r="G1850" s="67" t="s">
        <v>44</v>
      </c>
      <c r="H1850" s="67" t="s">
        <v>40</v>
      </c>
      <c r="I1850" s="67" t="s">
        <v>37</v>
      </c>
      <c r="J1850" s="67" t="s">
        <v>44</v>
      </c>
      <c r="K1850" s="67" t="s">
        <v>44</v>
      </c>
      <c r="L1850" s="67" t="s">
        <v>38</v>
      </c>
      <c r="M1850" s="67" t="s">
        <v>42</v>
      </c>
      <c r="N1850" s="67" t="s">
        <v>42</v>
      </c>
      <c r="O1850" s="67"/>
      <c r="P1850" s="17" t="s">
        <v>541</v>
      </c>
      <c r="Q1850" s="17" t="s">
        <v>542</v>
      </c>
      <c r="R1850" s="17" t="s">
        <v>137</v>
      </c>
      <c r="S1850" s="17" t="s">
        <v>446</v>
      </c>
      <c r="T1850" s="17" t="s">
        <v>256</v>
      </c>
      <c r="U1850" s="17" t="s">
        <v>3438</v>
      </c>
      <c r="V1850" s="17" t="s">
        <v>82</v>
      </c>
      <c r="W1850" s="17"/>
      <c r="X1850" s="17"/>
      <c r="Y1850" s="17" t="s">
        <v>4276</v>
      </c>
      <c r="Z1850" s="17" t="s">
        <v>53</v>
      </c>
      <c r="AA1850" s="17" t="s">
        <v>76</v>
      </c>
      <c r="AB1850" s="17" t="s">
        <v>3962</v>
      </c>
      <c r="AC1850" s="17" t="s">
        <v>56</v>
      </c>
      <c r="AD1850" s="17" t="s">
        <v>66</v>
      </c>
      <c r="AE1850" s="17"/>
      <c r="AF1850" s="17"/>
      <c r="AG1850" s="17" t="s">
        <v>402</v>
      </c>
      <c r="AH1850" s="17" t="s">
        <v>172</v>
      </c>
      <c r="AI1850" s="17" t="s">
        <v>79</v>
      </c>
      <c r="AJ1850" s="17" t="s">
        <v>257</v>
      </c>
      <c r="AK1850" s="17" t="s">
        <v>57</v>
      </c>
      <c r="AL1850" s="17" t="s">
        <v>4520</v>
      </c>
      <c r="AM1850" s="17" t="s">
        <v>148</v>
      </c>
      <c r="AN1850" s="17" t="s">
        <v>1803</v>
      </c>
      <c r="AO1850" s="17" t="s">
        <v>464</v>
      </c>
      <c r="AP1850" s="17" t="s">
        <v>64</v>
      </c>
      <c r="AQ1850" s="17"/>
      <c r="AR1850" s="17"/>
      <c r="AS1850" s="17"/>
    </row>
    <row r="1851" spans="1:45" ht="15" customHeight="1" x14ac:dyDescent="0.15">
      <c r="A1851" s="13">
        <v>1850</v>
      </c>
      <c r="B1851" s="69" t="s">
        <v>1804</v>
      </c>
      <c r="C1851" s="67" t="s">
        <v>1743</v>
      </c>
      <c r="D1851" s="67" t="s">
        <v>56</v>
      </c>
      <c r="E1851" s="67" t="s">
        <v>66</v>
      </c>
      <c r="F1851" s="67" t="s">
        <v>66</v>
      </c>
      <c r="G1851" s="67" t="s">
        <v>40</v>
      </c>
      <c r="H1851" s="67" t="s">
        <v>37</v>
      </c>
      <c r="I1851" s="67" t="s">
        <v>44</v>
      </c>
      <c r="J1851" s="67" t="s">
        <v>41</v>
      </c>
      <c r="K1851" s="67" t="s">
        <v>67</v>
      </c>
      <c r="L1851" s="67" t="s">
        <v>43</v>
      </c>
      <c r="M1851" s="67" t="s">
        <v>38</v>
      </c>
      <c r="N1851" s="67" t="s">
        <v>41</v>
      </c>
      <c r="O1851" s="67" t="s">
        <v>45</v>
      </c>
      <c r="P1851" s="17" t="s">
        <v>2916</v>
      </c>
      <c r="Q1851" s="17" t="s">
        <v>79</v>
      </c>
      <c r="R1851" s="17" t="s">
        <v>658</v>
      </c>
      <c r="S1851" s="17" t="s">
        <v>115</v>
      </c>
      <c r="T1851" s="17" t="s">
        <v>381</v>
      </c>
      <c r="U1851" s="17" t="s">
        <v>4521</v>
      </c>
      <c r="V1851" s="17" t="s">
        <v>1805</v>
      </c>
      <c r="W1851" s="17"/>
      <c r="X1851" s="17"/>
      <c r="Y1851" s="17" t="s">
        <v>4359</v>
      </c>
      <c r="Z1851" s="17" t="s">
        <v>75</v>
      </c>
      <c r="AA1851" s="17" t="s">
        <v>76</v>
      </c>
      <c r="AB1851" s="17" t="s">
        <v>126</v>
      </c>
      <c r="AC1851" s="17" t="s">
        <v>66</v>
      </c>
      <c r="AD1851" s="17" t="s">
        <v>56</v>
      </c>
      <c r="AE1851" s="17"/>
      <c r="AF1851" s="17"/>
      <c r="AG1851" s="17" t="s">
        <v>131</v>
      </c>
      <c r="AH1851" s="17" t="s">
        <v>95</v>
      </c>
      <c r="AI1851" s="17" t="s">
        <v>57</v>
      </c>
      <c r="AJ1851" s="17" t="s">
        <v>4390</v>
      </c>
      <c r="AK1851" s="17" t="s">
        <v>4641</v>
      </c>
      <c r="AL1851" s="17" t="s">
        <v>661</v>
      </c>
      <c r="AM1851" s="17" t="s">
        <v>288</v>
      </c>
      <c r="AN1851" s="17" t="s">
        <v>982</v>
      </c>
      <c r="AO1851" s="17" t="s">
        <v>161</v>
      </c>
      <c r="AP1851" s="17" t="s">
        <v>295</v>
      </c>
      <c r="AQ1851" s="17"/>
      <c r="AR1851" s="17"/>
      <c r="AS1851" s="17"/>
    </row>
    <row r="1852" spans="1:45" ht="15" customHeight="1" x14ac:dyDescent="0.15">
      <c r="A1852" s="13">
        <v>1851</v>
      </c>
      <c r="B1852" s="69" t="s">
        <v>2978</v>
      </c>
      <c r="C1852" s="67" t="s">
        <v>1743</v>
      </c>
      <c r="D1852" s="67" t="s">
        <v>56</v>
      </c>
      <c r="E1852" s="67" t="s">
        <v>56</v>
      </c>
      <c r="F1852" s="67" t="s">
        <v>56</v>
      </c>
      <c r="G1852" s="67" t="s">
        <v>37</v>
      </c>
      <c r="H1852" s="67" t="s">
        <v>40</v>
      </c>
      <c r="I1852" s="67" t="s">
        <v>44</v>
      </c>
      <c r="J1852" s="67" t="s">
        <v>37</v>
      </c>
      <c r="K1852" s="67" t="s">
        <v>42</v>
      </c>
      <c r="L1852" s="67" t="s">
        <v>41</v>
      </c>
      <c r="M1852" s="67" t="s">
        <v>43</v>
      </c>
      <c r="N1852" s="67" t="s">
        <v>40</v>
      </c>
      <c r="O1852" s="67"/>
      <c r="P1852" s="17" t="s">
        <v>1298</v>
      </c>
      <c r="Q1852" s="17" t="s">
        <v>137</v>
      </c>
      <c r="R1852" s="17" t="s">
        <v>174</v>
      </c>
      <c r="S1852" s="17" t="s">
        <v>3438</v>
      </c>
      <c r="T1852" s="17" t="s">
        <v>3269</v>
      </c>
      <c r="U1852" s="17" t="s">
        <v>175</v>
      </c>
      <c r="V1852" s="17" t="s">
        <v>653</v>
      </c>
      <c r="W1852" s="17"/>
      <c r="X1852" s="17"/>
      <c r="Y1852" s="17" t="s">
        <v>4372</v>
      </c>
      <c r="Z1852" s="17" t="s">
        <v>191</v>
      </c>
      <c r="AA1852" s="17" t="s">
        <v>54</v>
      </c>
      <c r="AB1852" s="17" t="s">
        <v>55</v>
      </c>
      <c r="AC1852" s="17" t="s">
        <v>56</v>
      </c>
      <c r="AD1852" s="17" t="s">
        <v>66</v>
      </c>
      <c r="AE1852" s="17" t="s">
        <v>4133</v>
      </c>
      <c r="AF1852" s="17"/>
      <c r="AG1852" s="17" t="s">
        <v>57</v>
      </c>
      <c r="AH1852" s="17" t="s">
        <v>4520</v>
      </c>
      <c r="AI1852" s="17" t="s">
        <v>79</v>
      </c>
      <c r="AJ1852" s="17" t="s">
        <v>3026</v>
      </c>
      <c r="AK1852" s="17" t="s">
        <v>3119</v>
      </c>
      <c r="AL1852" s="17" t="s">
        <v>176</v>
      </c>
      <c r="AM1852" s="17" t="s">
        <v>49</v>
      </c>
      <c r="AN1852" s="17" t="s">
        <v>256</v>
      </c>
      <c r="AO1852" s="17" t="s">
        <v>64</v>
      </c>
      <c r="AP1852" s="17" t="s">
        <v>959</v>
      </c>
      <c r="AQ1852" s="17"/>
      <c r="AR1852" s="17"/>
      <c r="AS1852" s="17"/>
    </row>
    <row r="1853" spans="1:45" ht="15" customHeight="1" x14ac:dyDescent="0.15">
      <c r="A1853" s="13">
        <v>1852</v>
      </c>
      <c r="B1853" s="69" t="s">
        <v>1806</v>
      </c>
      <c r="C1853" s="67" t="s">
        <v>1743</v>
      </c>
      <c r="D1853" s="67" t="s">
        <v>66</v>
      </c>
      <c r="E1853" s="67" t="s">
        <v>66</v>
      </c>
      <c r="F1853" s="67" t="s">
        <v>66</v>
      </c>
      <c r="G1853" s="67" t="s">
        <v>44</v>
      </c>
      <c r="H1853" s="67" t="s">
        <v>42</v>
      </c>
      <c r="I1853" s="67" t="s">
        <v>44</v>
      </c>
      <c r="J1853" s="67" t="s">
        <v>43</v>
      </c>
      <c r="K1853" s="67" t="s">
        <v>38</v>
      </c>
      <c r="L1853" s="67" t="s">
        <v>42</v>
      </c>
      <c r="M1853" s="67" t="s">
        <v>39</v>
      </c>
      <c r="N1853" s="67" t="s">
        <v>87</v>
      </c>
      <c r="O1853" s="67"/>
      <c r="P1853" s="17" t="s">
        <v>1352</v>
      </c>
      <c r="Q1853" s="17" t="s">
        <v>287</v>
      </c>
      <c r="R1853" s="17" t="s">
        <v>172</v>
      </c>
      <c r="S1853" s="17" t="s">
        <v>193</v>
      </c>
      <c r="T1853" s="17" t="s">
        <v>236</v>
      </c>
      <c r="U1853" s="17" t="s">
        <v>289</v>
      </c>
      <c r="V1853" s="17" t="s">
        <v>828</v>
      </c>
      <c r="W1853" s="17"/>
      <c r="X1853" s="17"/>
      <c r="Y1853" s="17" t="s">
        <v>4246</v>
      </c>
      <c r="Z1853" s="17" t="s">
        <v>75</v>
      </c>
      <c r="AA1853" s="17" t="s">
        <v>76</v>
      </c>
      <c r="AB1853" s="17" t="s">
        <v>55</v>
      </c>
      <c r="AC1853" s="17" t="s">
        <v>36</v>
      </c>
      <c r="AD1853" s="17" t="s">
        <v>56</v>
      </c>
      <c r="AE1853" s="17"/>
      <c r="AF1853" s="17"/>
      <c r="AG1853" s="17" t="s">
        <v>131</v>
      </c>
      <c r="AH1853" s="17" t="s">
        <v>706</v>
      </c>
      <c r="AI1853" s="17" t="s">
        <v>240</v>
      </c>
      <c r="AJ1853" s="17" t="s">
        <v>413</v>
      </c>
      <c r="AK1853" s="17" t="s">
        <v>193</v>
      </c>
      <c r="AL1853" s="17" t="s">
        <v>130</v>
      </c>
      <c r="AM1853" s="17" t="s">
        <v>527</v>
      </c>
      <c r="AN1853" s="17" t="s">
        <v>496</v>
      </c>
      <c r="AO1853" s="17" t="s">
        <v>295</v>
      </c>
      <c r="AP1853" s="17" t="s">
        <v>942</v>
      </c>
      <c r="AQ1853" s="17"/>
      <c r="AR1853" s="17"/>
      <c r="AS1853" s="17"/>
    </row>
    <row r="1854" spans="1:45" ht="15" customHeight="1" x14ac:dyDescent="0.15">
      <c r="A1854" s="13">
        <v>1853</v>
      </c>
      <c r="B1854" s="69" t="s">
        <v>1807</v>
      </c>
      <c r="C1854" s="67" t="s">
        <v>1743</v>
      </c>
      <c r="D1854" s="67" t="s">
        <v>56</v>
      </c>
      <c r="E1854" s="67" t="s">
        <v>56</v>
      </c>
      <c r="F1854" s="67" t="s">
        <v>66</v>
      </c>
      <c r="G1854" s="67" t="s">
        <v>67</v>
      </c>
      <c r="H1854" s="67" t="s">
        <v>40</v>
      </c>
      <c r="I1854" s="67" t="s">
        <v>42</v>
      </c>
      <c r="J1854" s="67" t="s">
        <v>40</v>
      </c>
      <c r="K1854" s="67" t="s">
        <v>40</v>
      </c>
      <c r="L1854" s="67" t="s">
        <v>38</v>
      </c>
      <c r="M1854" s="67" t="s">
        <v>68</v>
      </c>
      <c r="N1854" s="67" t="s">
        <v>41</v>
      </c>
      <c r="O1854" s="67"/>
      <c r="P1854" s="17" t="s">
        <v>951</v>
      </c>
      <c r="Q1854" s="17" t="s">
        <v>379</v>
      </c>
      <c r="R1854" s="17" t="s">
        <v>1254</v>
      </c>
      <c r="S1854" s="17" t="s">
        <v>3022</v>
      </c>
      <c r="T1854" s="17" t="s">
        <v>569</v>
      </c>
      <c r="U1854" s="17" t="s">
        <v>266</v>
      </c>
      <c r="V1854" s="17" t="s">
        <v>1808</v>
      </c>
      <c r="W1854" s="17"/>
      <c r="X1854" s="17"/>
      <c r="Y1854" s="17" t="s">
        <v>4373</v>
      </c>
      <c r="Z1854" s="17" t="s">
        <v>75</v>
      </c>
      <c r="AA1854" s="17" t="s">
        <v>76</v>
      </c>
      <c r="AB1854" s="17" t="s">
        <v>3962</v>
      </c>
      <c r="AC1854" s="17" t="s">
        <v>56</v>
      </c>
      <c r="AD1854" s="17" t="s">
        <v>36</v>
      </c>
      <c r="AE1854" s="17"/>
      <c r="AF1854" s="17"/>
      <c r="AG1854" s="17" t="s">
        <v>77</v>
      </c>
      <c r="AH1854" s="17" t="s">
        <v>264</v>
      </c>
      <c r="AI1854" s="17" t="s">
        <v>570</v>
      </c>
      <c r="AJ1854" s="17" t="s">
        <v>571</v>
      </c>
      <c r="AK1854" s="17" t="s">
        <v>270</v>
      </c>
      <c r="AL1854" s="17" t="s">
        <v>1475</v>
      </c>
      <c r="AM1854" s="17" t="s">
        <v>79</v>
      </c>
      <c r="AN1854" s="17" t="s">
        <v>598</v>
      </c>
      <c r="AO1854" s="17" t="s">
        <v>85</v>
      </c>
      <c r="AP1854" s="17" t="s">
        <v>418</v>
      </c>
      <c r="AQ1854" s="17"/>
      <c r="AR1854" s="17"/>
      <c r="AS1854" s="17"/>
    </row>
    <row r="1855" spans="1:45" ht="15" customHeight="1" x14ac:dyDescent="0.15">
      <c r="A1855" s="13">
        <v>1854</v>
      </c>
      <c r="B1855" s="69" t="s">
        <v>1809</v>
      </c>
      <c r="C1855" s="67" t="s">
        <v>1743</v>
      </c>
      <c r="D1855" s="67" t="s">
        <v>56</v>
      </c>
      <c r="E1855" s="67" t="s">
        <v>66</v>
      </c>
      <c r="F1855" s="67" t="s">
        <v>56</v>
      </c>
      <c r="G1855" s="67" t="s">
        <v>67</v>
      </c>
      <c r="H1855" s="67" t="s">
        <v>44</v>
      </c>
      <c r="I1855" s="67" t="s">
        <v>40</v>
      </c>
      <c r="J1855" s="67" t="s">
        <v>44</v>
      </c>
      <c r="K1855" s="67" t="s">
        <v>44</v>
      </c>
      <c r="L1855" s="67" t="s">
        <v>68</v>
      </c>
      <c r="M1855" s="67" t="s">
        <v>88</v>
      </c>
      <c r="N1855" s="67" t="s">
        <v>37</v>
      </c>
      <c r="O1855" s="67"/>
      <c r="P1855" s="17" t="s">
        <v>3350</v>
      </c>
      <c r="Q1855" s="17" t="s">
        <v>3022</v>
      </c>
      <c r="R1855" s="17" t="s">
        <v>841</v>
      </c>
      <c r="S1855" s="17" t="s">
        <v>77</v>
      </c>
      <c r="T1855" s="17" t="s">
        <v>82</v>
      </c>
      <c r="U1855" s="17" t="s">
        <v>4758</v>
      </c>
      <c r="V1855" s="17" t="s">
        <v>1810</v>
      </c>
      <c r="W1855" s="17"/>
      <c r="X1855" s="17"/>
      <c r="Y1855" s="17" t="s">
        <v>4282</v>
      </c>
      <c r="Z1855" s="17" t="s">
        <v>75</v>
      </c>
      <c r="AA1855" s="17" t="s">
        <v>76</v>
      </c>
      <c r="AB1855" s="17" t="s">
        <v>55</v>
      </c>
      <c r="AC1855" s="17" t="s">
        <v>36</v>
      </c>
      <c r="AD1855" s="17" t="s">
        <v>56</v>
      </c>
      <c r="AE1855" s="17"/>
      <c r="AF1855" s="17"/>
      <c r="AG1855" s="17" t="s">
        <v>95</v>
      </c>
      <c r="AH1855" s="17" t="s">
        <v>189</v>
      </c>
      <c r="AI1855" s="17" t="s">
        <v>148</v>
      </c>
      <c r="AJ1855" s="17" t="s">
        <v>331</v>
      </c>
      <c r="AK1855" s="17" t="s">
        <v>115</v>
      </c>
      <c r="AL1855" s="17" t="s">
        <v>1811</v>
      </c>
      <c r="AM1855" s="17" t="s">
        <v>287</v>
      </c>
      <c r="AN1855" s="17" t="s">
        <v>1407</v>
      </c>
      <c r="AO1855" s="17" t="s">
        <v>85</v>
      </c>
      <c r="AP1855" s="17" t="s">
        <v>1274</v>
      </c>
      <c r="AQ1855" s="17"/>
      <c r="AR1855" s="17"/>
      <c r="AS1855" s="17"/>
    </row>
    <row r="1856" spans="1:45" ht="15" customHeight="1" x14ac:dyDescent="0.15">
      <c r="A1856" s="13">
        <v>1855</v>
      </c>
      <c r="B1856" s="69" t="s">
        <v>1812</v>
      </c>
      <c r="C1856" s="67" t="s">
        <v>1743</v>
      </c>
      <c r="D1856" s="67" t="s">
        <v>66</v>
      </c>
      <c r="E1856" s="67" t="s">
        <v>56</v>
      </c>
      <c r="F1856" s="67" t="s">
        <v>36</v>
      </c>
      <c r="G1856" s="67" t="s">
        <v>37</v>
      </c>
      <c r="H1856" s="67" t="s">
        <v>42</v>
      </c>
      <c r="I1856" s="67" t="s">
        <v>67</v>
      </c>
      <c r="J1856" s="67" t="s">
        <v>40</v>
      </c>
      <c r="K1856" s="67" t="s">
        <v>120</v>
      </c>
      <c r="L1856" s="67" t="s">
        <v>43</v>
      </c>
      <c r="M1856" s="67" t="s">
        <v>68</v>
      </c>
      <c r="N1856" s="67" t="s">
        <v>43</v>
      </c>
      <c r="O1856" s="67" t="s">
        <v>45</v>
      </c>
      <c r="P1856" s="17" t="s">
        <v>137</v>
      </c>
      <c r="Q1856" s="17" t="s">
        <v>3438</v>
      </c>
      <c r="R1856" s="17" t="s">
        <v>961</v>
      </c>
      <c r="S1856" s="17" t="s">
        <v>57</v>
      </c>
      <c r="T1856" s="17" t="s">
        <v>4520</v>
      </c>
      <c r="U1856" s="17" t="s">
        <v>3022</v>
      </c>
      <c r="V1856" s="17" t="s">
        <v>79</v>
      </c>
      <c r="W1856" s="17"/>
      <c r="X1856" s="17"/>
      <c r="Y1856" s="17" t="s">
        <v>4242</v>
      </c>
      <c r="Z1856" s="17" t="s">
        <v>75</v>
      </c>
      <c r="AA1856" s="17" t="s">
        <v>76</v>
      </c>
      <c r="AB1856" s="17" t="s">
        <v>3962</v>
      </c>
      <c r="AC1856" s="17" t="s">
        <v>56</v>
      </c>
      <c r="AD1856" s="17" t="s">
        <v>56</v>
      </c>
      <c r="AE1856" s="17" t="s">
        <v>4024</v>
      </c>
      <c r="AF1856" s="17"/>
      <c r="AG1856" s="17" t="s">
        <v>144</v>
      </c>
      <c r="AH1856" s="17" t="s">
        <v>145</v>
      </c>
      <c r="AI1856" s="17" t="s">
        <v>146</v>
      </c>
      <c r="AJ1856" s="17" t="s">
        <v>147</v>
      </c>
      <c r="AK1856" s="17" t="s">
        <v>77</v>
      </c>
      <c r="AL1856" s="17" t="s">
        <v>80</v>
      </c>
      <c r="AM1856" s="17" t="s">
        <v>115</v>
      </c>
      <c r="AN1856" s="17" t="s">
        <v>4390</v>
      </c>
      <c r="AO1856" s="17" t="s">
        <v>64</v>
      </c>
      <c r="AP1856" s="17" t="s">
        <v>85</v>
      </c>
      <c r="AQ1856" s="17"/>
      <c r="AR1856" s="17"/>
      <c r="AS1856" s="17"/>
    </row>
    <row r="1857" spans="1:45" ht="15" customHeight="1" x14ac:dyDescent="0.15">
      <c r="A1857" s="13">
        <v>1856</v>
      </c>
      <c r="B1857" s="69" t="s">
        <v>1813</v>
      </c>
      <c r="C1857" s="67" t="s">
        <v>1743</v>
      </c>
      <c r="D1857" s="67" t="s">
        <v>66</v>
      </c>
      <c r="E1857" s="67" t="s">
        <v>56</v>
      </c>
      <c r="F1857" s="67" t="s">
        <v>66</v>
      </c>
      <c r="G1857" s="67" t="s">
        <v>44</v>
      </c>
      <c r="H1857" s="67" t="s">
        <v>43</v>
      </c>
      <c r="I1857" s="67" t="s">
        <v>41</v>
      </c>
      <c r="J1857" s="67" t="s">
        <v>44</v>
      </c>
      <c r="K1857" s="67" t="s">
        <v>41</v>
      </c>
      <c r="L1857" s="67" t="s">
        <v>39</v>
      </c>
      <c r="M1857" s="67" t="s">
        <v>42</v>
      </c>
      <c r="N1857" s="67" t="s">
        <v>39</v>
      </c>
      <c r="O1857" s="67"/>
      <c r="P1857" s="17" t="s">
        <v>1145</v>
      </c>
      <c r="Q1857" s="17" t="s">
        <v>4641</v>
      </c>
      <c r="R1857" s="17" t="s">
        <v>1814</v>
      </c>
      <c r="S1857" s="17" t="s">
        <v>287</v>
      </c>
      <c r="T1857" s="17" t="s">
        <v>357</v>
      </c>
      <c r="U1857" s="17" t="s">
        <v>492</v>
      </c>
      <c r="V1857" s="17" t="s">
        <v>1815</v>
      </c>
      <c r="W1857" s="17"/>
      <c r="X1857" s="17"/>
      <c r="Y1857" s="17" t="s">
        <v>4243</v>
      </c>
      <c r="Z1857" s="17" t="s">
        <v>191</v>
      </c>
      <c r="AA1857" s="17" t="s">
        <v>76</v>
      </c>
      <c r="AB1857" s="17" t="s">
        <v>3962</v>
      </c>
      <c r="AC1857" s="17" t="s">
        <v>66</v>
      </c>
      <c r="AD1857" s="17" t="s">
        <v>66</v>
      </c>
      <c r="AE1857" s="17"/>
      <c r="AF1857" s="17"/>
      <c r="AG1857" s="17" t="s">
        <v>193</v>
      </c>
      <c r="AH1857" s="17" t="s">
        <v>196</v>
      </c>
      <c r="AI1857" s="17" t="s">
        <v>358</v>
      </c>
      <c r="AJ1857" s="17" t="s">
        <v>900</v>
      </c>
      <c r="AK1857" s="17" t="s">
        <v>493</v>
      </c>
      <c r="AL1857" s="17" t="s">
        <v>494</v>
      </c>
      <c r="AM1857" s="17" t="s">
        <v>780</v>
      </c>
      <c r="AN1857" s="17" t="s">
        <v>3760</v>
      </c>
      <c r="AO1857" s="17" t="s">
        <v>295</v>
      </c>
      <c r="AP1857" s="17" t="s">
        <v>502</v>
      </c>
      <c r="AQ1857" s="17"/>
      <c r="AR1857" s="17"/>
      <c r="AS1857" s="17"/>
    </row>
    <row r="1858" spans="1:45" ht="15" customHeight="1" x14ac:dyDescent="0.15">
      <c r="A1858" s="13">
        <v>1857</v>
      </c>
      <c r="B1858" s="69" t="s">
        <v>1816</v>
      </c>
      <c r="C1858" s="67" t="s">
        <v>1743</v>
      </c>
      <c r="D1858" s="67" t="s">
        <v>66</v>
      </c>
      <c r="E1858" s="67" t="s">
        <v>56</v>
      </c>
      <c r="F1858" s="67" t="s">
        <v>66</v>
      </c>
      <c r="G1858" s="67" t="s">
        <v>37</v>
      </c>
      <c r="H1858" s="67" t="s">
        <v>44</v>
      </c>
      <c r="I1858" s="67" t="s">
        <v>44</v>
      </c>
      <c r="J1858" s="67" t="s">
        <v>40</v>
      </c>
      <c r="K1858" s="67" t="s">
        <v>42</v>
      </c>
      <c r="L1858" s="67" t="s">
        <v>39</v>
      </c>
      <c r="M1858" s="67" t="s">
        <v>43</v>
      </c>
      <c r="N1858" s="67" t="s">
        <v>44</v>
      </c>
      <c r="O1858" s="67"/>
      <c r="P1858" s="17" t="s">
        <v>1748</v>
      </c>
      <c r="Q1858" s="17" t="s">
        <v>137</v>
      </c>
      <c r="R1858" s="17" t="s">
        <v>174</v>
      </c>
      <c r="S1858" s="17" t="s">
        <v>3438</v>
      </c>
      <c r="T1858" s="17" t="s">
        <v>139</v>
      </c>
      <c r="U1858" s="17" t="s">
        <v>175</v>
      </c>
      <c r="V1858" s="17" t="s">
        <v>1817</v>
      </c>
      <c r="W1858" s="17"/>
      <c r="X1858" s="17"/>
      <c r="Y1858" s="17" t="s">
        <v>4256</v>
      </c>
      <c r="Z1858" s="17" t="s">
        <v>53</v>
      </c>
      <c r="AA1858" s="17" t="s">
        <v>76</v>
      </c>
      <c r="AB1858" s="17" t="s">
        <v>55</v>
      </c>
      <c r="AC1858" s="17" t="s">
        <v>36</v>
      </c>
      <c r="AD1858" s="17" t="s">
        <v>66</v>
      </c>
      <c r="AE1858" s="17"/>
      <c r="AF1858" s="17"/>
      <c r="AG1858" s="17" t="s">
        <v>57</v>
      </c>
      <c r="AH1858" s="17" t="s">
        <v>4520</v>
      </c>
      <c r="AI1858" s="17" t="s">
        <v>140</v>
      </c>
      <c r="AJ1858" s="17" t="s">
        <v>141</v>
      </c>
      <c r="AK1858" s="17" t="s">
        <v>3119</v>
      </c>
      <c r="AL1858" s="17" t="s">
        <v>176</v>
      </c>
      <c r="AM1858" s="17" t="s">
        <v>256</v>
      </c>
      <c r="AN1858" s="17" t="s">
        <v>992</v>
      </c>
      <c r="AO1858" s="17" t="s">
        <v>64</v>
      </c>
      <c r="AP1858" s="17" t="s">
        <v>959</v>
      </c>
      <c r="AQ1858" s="17"/>
      <c r="AR1858" s="17"/>
      <c r="AS1858" s="17"/>
    </row>
    <row r="1859" spans="1:45" ht="15" customHeight="1" x14ac:dyDescent="0.15">
      <c r="A1859" s="13">
        <v>1858</v>
      </c>
      <c r="B1859" s="69" t="s">
        <v>1818</v>
      </c>
      <c r="C1859" s="67" t="s">
        <v>1743</v>
      </c>
      <c r="D1859" s="67" t="s">
        <v>56</v>
      </c>
      <c r="E1859" s="67" t="s">
        <v>56</v>
      </c>
      <c r="F1859" s="67" t="s">
        <v>66</v>
      </c>
      <c r="G1859" s="67" t="s">
        <v>37</v>
      </c>
      <c r="H1859" s="67" t="s">
        <v>40</v>
      </c>
      <c r="I1859" s="67" t="s">
        <v>44</v>
      </c>
      <c r="J1859" s="67" t="s">
        <v>40</v>
      </c>
      <c r="K1859" s="67" t="s">
        <v>42</v>
      </c>
      <c r="L1859" s="67" t="s">
        <v>200</v>
      </c>
      <c r="M1859" s="67" t="s">
        <v>43</v>
      </c>
      <c r="N1859" s="67" t="s">
        <v>44</v>
      </c>
      <c r="O1859" s="67"/>
      <c r="P1859" s="17" t="s">
        <v>1793</v>
      </c>
      <c r="Q1859" s="17" t="s">
        <v>137</v>
      </c>
      <c r="R1859" s="17" t="s">
        <v>174</v>
      </c>
      <c r="S1859" s="17" t="s">
        <v>3438</v>
      </c>
      <c r="T1859" s="17" t="s">
        <v>256</v>
      </c>
      <c r="U1859" s="17" t="s">
        <v>175</v>
      </c>
      <c r="V1859" s="17" t="s">
        <v>851</v>
      </c>
      <c r="W1859" s="17"/>
      <c r="X1859" s="17"/>
      <c r="Y1859" s="17" t="s">
        <v>4282</v>
      </c>
      <c r="Z1859" s="17" t="s">
        <v>96</v>
      </c>
      <c r="AA1859" s="17" t="s">
        <v>76</v>
      </c>
      <c r="AB1859" s="17" t="s">
        <v>3962</v>
      </c>
      <c r="AC1859" s="17" t="s">
        <v>56</v>
      </c>
      <c r="AD1859" s="17" t="s">
        <v>56</v>
      </c>
      <c r="AE1859" s="17"/>
      <c r="AF1859" s="17"/>
      <c r="AG1859" s="17" t="s">
        <v>57</v>
      </c>
      <c r="AH1859" s="17" t="s">
        <v>4520</v>
      </c>
      <c r="AI1859" s="17" t="s">
        <v>79</v>
      </c>
      <c r="AJ1859" s="17" t="s">
        <v>741</v>
      </c>
      <c r="AK1859" s="17" t="s">
        <v>3119</v>
      </c>
      <c r="AL1859" s="17" t="s">
        <v>176</v>
      </c>
      <c r="AM1859" s="17" t="s">
        <v>3269</v>
      </c>
      <c r="AN1859" s="17" t="s">
        <v>3172</v>
      </c>
      <c r="AO1859" s="17" t="s">
        <v>64</v>
      </c>
      <c r="AP1859" s="17" t="s">
        <v>959</v>
      </c>
      <c r="AQ1859" s="17"/>
      <c r="AR1859" s="17"/>
      <c r="AS1859" s="17"/>
    </row>
    <row r="1860" spans="1:45" ht="15" customHeight="1" x14ac:dyDescent="0.15">
      <c r="A1860" s="13">
        <v>1859</v>
      </c>
      <c r="B1860" s="69" t="s">
        <v>1819</v>
      </c>
      <c r="C1860" s="67" t="s">
        <v>1743</v>
      </c>
      <c r="D1860" s="67" t="s">
        <v>66</v>
      </c>
      <c r="E1860" s="67" t="s">
        <v>56</v>
      </c>
      <c r="F1860" s="67" t="s">
        <v>56</v>
      </c>
      <c r="G1860" s="67" t="s">
        <v>44</v>
      </c>
      <c r="H1860" s="67" t="s">
        <v>67</v>
      </c>
      <c r="I1860" s="67" t="s">
        <v>40</v>
      </c>
      <c r="J1860" s="67" t="s">
        <v>44</v>
      </c>
      <c r="K1860" s="67" t="s">
        <v>38</v>
      </c>
      <c r="L1860" s="67" t="s">
        <v>44</v>
      </c>
      <c r="M1860" s="67" t="s">
        <v>37</v>
      </c>
      <c r="N1860" s="67" t="s">
        <v>67</v>
      </c>
      <c r="O1860" s="67"/>
      <c r="P1860" s="17" t="s">
        <v>1820</v>
      </c>
      <c r="Q1860" s="17" t="s">
        <v>658</v>
      </c>
      <c r="R1860" s="17" t="s">
        <v>2916</v>
      </c>
      <c r="S1860" s="17" t="s">
        <v>4521</v>
      </c>
      <c r="T1860" s="17" t="s">
        <v>3151</v>
      </c>
      <c r="U1860" s="17" t="s">
        <v>79</v>
      </c>
      <c r="V1860" s="17" t="s">
        <v>63</v>
      </c>
      <c r="W1860" s="17"/>
      <c r="X1860" s="17"/>
      <c r="Y1860" s="17" t="s">
        <v>4231</v>
      </c>
      <c r="Z1860" s="17" t="s">
        <v>53</v>
      </c>
      <c r="AA1860" s="17" t="s">
        <v>54</v>
      </c>
      <c r="AB1860" s="17" t="s">
        <v>126</v>
      </c>
      <c r="AC1860" s="17" t="s">
        <v>56</v>
      </c>
      <c r="AD1860" s="17" t="s">
        <v>56</v>
      </c>
      <c r="AE1860" s="17"/>
      <c r="AF1860" s="17"/>
      <c r="AG1860" s="17" t="s">
        <v>4641</v>
      </c>
      <c r="AH1860" s="17" t="s">
        <v>661</v>
      </c>
      <c r="AI1860" s="17" t="s">
        <v>3022</v>
      </c>
      <c r="AJ1860" s="17" t="s">
        <v>897</v>
      </c>
      <c r="AK1860" s="17" t="s">
        <v>115</v>
      </c>
      <c r="AL1860" s="17" t="s">
        <v>381</v>
      </c>
      <c r="AM1860" s="17" t="s">
        <v>4387</v>
      </c>
      <c r="AN1860" s="17" t="s">
        <v>935</v>
      </c>
      <c r="AO1860" s="17" t="s">
        <v>295</v>
      </c>
      <c r="AP1860" s="17" t="s">
        <v>161</v>
      </c>
      <c r="AQ1860" s="17"/>
      <c r="AR1860" s="17"/>
      <c r="AS1860" s="17"/>
    </row>
    <row r="1861" spans="1:45" ht="15" customHeight="1" x14ac:dyDescent="0.15">
      <c r="A1861" s="13">
        <v>1860</v>
      </c>
      <c r="B1861" s="69" t="s">
        <v>1821</v>
      </c>
      <c r="C1861" s="67" t="s">
        <v>1743</v>
      </c>
      <c r="D1861" s="67" t="s">
        <v>66</v>
      </c>
      <c r="E1861" s="67" t="s">
        <v>66</v>
      </c>
      <c r="F1861" s="67" t="s">
        <v>66</v>
      </c>
      <c r="G1861" s="67" t="s">
        <v>40</v>
      </c>
      <c r="H1861" s="67" t="s">
        <v>37</v>
      </c>
      <c r="I1861" s="67" t="s">
        <v>43</v>
      </c>
      <c r="J1861" s="67" t="s">
        <v>41</v>
      </c>
      <c r="K1861" s="67" t="s">
        <v>67</v>
      </c>
      <c r="L1861" s="67" t="s">
        <v>43</v>
      </c>
      <c r="M1861" s="67" t="s">
        <v>87</v>
      </c>
      <c r="N1861" s="67" t="s">
        <v>41</v>
      </c>
      <c r="O1861" s="67"/>
      <c r="P1861" s="17" t="s">
        <v>2916</v>
      </c>
      <c r="Q1861" s="17" t="s">
        <v>79</v>
      </c>
      <c r="R1861" s="17" t="s">
        <v>4390</v>
      </c>
      <c r="S1861" s="17" t="s">
        <v>115</v>
      </c>
      <c r="T1861" s="17" t="s">
        <v>381</v>
      </c>
      <c r="U1861" s="17" t="s">
        <v>707</v>
      </c>
      <c r="V1861" s="17" t="s">
        <v>202</v>
      </c>
      <c r="W1861" s="17"/>
      <c r="X1861" s="17"/>
      <c r="Y1861" s="17" t="s">
        <v>4368</v>
      </c>
      <c r="Z1861" s="17" t="s">
        <v>75</v>
      </c>
      <c r="AA1861" s="17" t="s">
        <v>76</v>
      </c>
      <c r="AB1861" s="17" t="s">
        <v>3962</v>
      </c>
      <c r="AC1861" s="17" t="s">
        <v>56</v>
      </c>
      <c r="AD1861" s="17" t="s">
        <v>56</v>
      </c>
      <c r="AE1861" s="17"/>
      <c r="AF1861" s="17"/>
      <c r="AG1861" s="17" t="s">
        <v>131</v>
      </c>
      <c r="AH1861" s="17" t="s">
        <v>95</v>
      </c>
      <c r="AI1861" s="17" t="s">
        <v>57</v>
      </c>
      <c r="AJ1861" s="17" t="s">
        <v>4390</v>
      </c>
      <c r="AK1861" s="17" t="s">
        <v>101</v>
      </c>
      <c r="AL1861" s="17" t="s">
        <v>1000</v>
      </c>
      <c r="AM1861" s="17" t="s">
        <v>205</v>
      </c>
      <c r="AN1861" s="17" t="s">
        <v>1404</v>
      </c>
      <c r="AO1861" s="17" t="s">
        <v>161</v>
      </c>
      <c r="AP1861" s="17" t="s">
        <v>584</v>
      </c>
      <c r="AQ1861" s="17"/>
      <c r="AR1861" s="17"/>
      <c r="AS1861" s="17"/>
    </row>
    <row r="1862" spans="1:45" ht="15" customHeight="1" x14ac:dyDescent="0.15">
      <c r="A1862" s="13">
        <v>1861</v>
      </c>
      <c r="B1862" s="69" t="s">
        <v>1822</v>
      </c>
      <c r="C1862" s="67" t="s">
        <v>1743</v>
      </c>
      <c r="D1862" s="67" t="s">
        <v>66</v>
      </c>
      <c r="E1862" s="67" t="s">
        <v>66</v>
      </c>
      <c r="F1862" s="67" t="s">
        <v>66</v>
      </c>
      <c r="G1862" s="67" t="s">
        <v>37</v>
      </c>
      <c r="H1862" s="67" t="s">
        <v>42</v>
      </c>
      <c r="I1862" s="67" t="s">
        <v>41</v>
      </c>
      <c r="J1862" s="67" t="s">
        <v>44</v>
      </c>
      <c r="K1862" s="67" t="s">
        <v>120</v>
      </c>
      <c r="L1862" s="67" t="s">
        <v>43</v>
      </c>
      <c r="M1862" s="67" t="s">
        <v>44</v>
      </c>
      <c r="N1862" s="67" t="s">
        <v>41</v>
      </c>
      <c r="O1862" s="67"/>
      <c r="P1862" s="17" t="s">
        <v>137</v>
      </c>
      <c r="Q1862" s="17" t="s">
        <v>3438</v>
      </c>
      <c r="R1862" s="17" t="s">
        <v>1823</v>
      </c>
      <c r="S1862" s="17" t="s">
        <v>57</v>
      </c>
      <c r="T1862" s="17" t="s">
        <v>4520</v>
      </c>
      <c r="U1862" s="17" t="s">
        <v>1040</v>
      </c>
      <c r="V1862" s="17" t="s">
        <v>401</v>
      </c>
      <c r="W1862" s="17"/>
      <c r="X1862" s="17"/>
      <c r="Y1862" s="17" t="s">
        <v>4349</v>
      </c>
      <c r="Z1862" s="17" t="s">
        <v>96</v>
      </c>
      <c r="AA1862" s="17" t="s">
        <v>54</v>
      </c>
      <c r="AB1862" s="17" t="s">
        <v>126</v>
      </c>
      <c r="AC1862" s="17" t="s">
        <v>56</v>
      </c>
      <c r="AD1862" s="17" t="s">
        <v>56</v>
      </c>
      <c r="AE1862" s="17"/>
      <c r="AF1862" s="17"/>
      <c r="AG1862" s="17" t="s">
        <v>144</v>
      </c>
      <c r="AH1862" s="17" t="s">
        <v>145</v>
      </c>
      <c r="AI1862" s="17" t="s">
        <v>146</v>
      </c>
      <c r="AJ1862" s="17" t="s">
        <v>147</v>
      </c>
      <c r="AK1862" s="17" t="s">
        <v>4639</v>
      </c>
      <c r="AL1862" s="17" t="s">
        <v>446</v>
      </c>
      <c r="AM1862" s="17" t="s">
        <v>402</v>
      </c>
      <c r="AN1862" s="17" t="s">
        <v>1149</v>
      </c>
      <c r="AO1862" s="17" t="s">
        <v>64</v>
      </c>
      <c r="AP1862" s="17" t="s">
        <v>209</v>
      </c>
      <c r="AQ1862" s="17"/>
      <c r="AR1862" s="17"/>
      <c r="AS1862" s="17"/>
    </row>
    <row r="1863" spans="1:45" ht="15" customHeight="1" x14ac:dyDescent="0.15">
      <c r="A1863" s="13">
        <v>1862</v>
      </c>
      <c r="B1863" s="69" t="s">
        <v>1824</v>
      </c>
      <c r="C1863" s="67" t="s">
        <v>1743</v>
      </c>
      <c r="D1863" s="67" t="s">
        <v>66</v>
      </c>
      <c r="E1863" s="67" t="s">
        <v>66</v>
      </c>
      <c r="F1863" s="67" t="s">
        <v>66</v>
      </c>
      <c r="G1863" s="67" t="s">
        <v>37</v>
      </c>
      <c r="H1863" s="67" t="s">
        <v>67</v>
      </c>
      <c r="I1863" s="67" t="s">
        <v>40</v>
      </c>
      <c r="J1863" s="67" t="s">
        <v>44</v>
      </c>
      <c r="K1863" s="67" t="s">
        <v>42</v>
      </c>
      <c r="L1863" s="67" t="s">
        <v>41</v>
      </c>
      <c r="M1863" s="67" t="s">
        <v>43</v>
      </c>
      <c r="N1863" s="67" t="s">
        <v>41</v>
      </c>
      <c r="O1863" s="67" t="s">
        <v>45</v>
      </c>
      <c r="P1863" s="17" t="s">
        <v>324</v>
      </c>
      <c r="Q1863" s="17" t="s">
        <v>137</v>
      </c>
      <c r="R1863" s="17" t="s">
        <v>608</v>
      </c>
      <c r="S1863" s="17" t="s">
        <v>3438</v>
      </c>
      <c r="T1863" s="17" t="s">
        <v>304</v>
      </c>
      <c r="U1863" s="17" t="s">
        <v>79</v>
      </c>
      <c r="V1863" s="17" t="s">
        <v>82</v>
      </c>
      <c r="W1863" s="17"/>
      <c r="X1863" s="17"/>
      <c r="Y1863" s="17" t="s">
        <v>4365</v>
      </c>
      <c r="Z1863" s="17" t="s">
        <v>75</v>
      </c>
      <c r="AA1863" s="17" t="s">
        <v>76</v>
      </c>
      <c r="AB1863" s="17" t="s">
        <v>3962</v>
      </c>
      <c r="AC1863" s="17" t="s">
        <v>56</v>
      </c>
      <c r="AD1863" s="17" t="s">
        <v>56</v>
      </c>
      <c r="AE1863" s="17"/>
      <c r="AF1863" s="17"/>
      <c r="AG1863" s="17" t="s">
        <v>57</v>
      </c>
      <c r="AH1863" s="17" t="s">
        <v>4520</v>
      </c>
      <c r="AI1863" s="17" t="s">
        <v>3814</v>
      </c>
      <c r="AJ1863" s="17" t="s">
        <v>327</v>
      </c>
      <c r="AK1863" s="17" t="s">
        <v>115</v>
      </c>
      <c r="AL1863" s="17" t="s">
        <v>1483</v>
      </c>
      <c r="AM1863" s="17" t="s">
        <v>148</v>
      </c>
      <c r="AN1863" s="17" t="s">
        <v>562</v>
      </c>
      <c r="AO1863" s="17" t="s">
        <v>64</v>
      </c>
      <c r="AP1863" s="17" t="s">
        <v>161</v>
      </c>
      <c r="AQ1863" s="17"/>
      <c r="AR1863" s="17"/>
      <c r="AS1863" s="17"/>
    </row>
    <row r="1864" spans="1:45" ht="15" customHeight="1" x14ac:dyDescent="0.15">
      <c r="A1864" s="13">
        <v>1863</v>
      </c>
      <c r="B1864" s="69" t="s">
        <v>1825</v>
      </c>
      <c r="C1864" s="67" t="s">
        <v>1743</v>
      </c>
      <c r="D1864" s="67" t="s">
        <v>66</v>
      </c>
      <c r="E1864" s="67" t="s">
        <v>56</v>
      </c>
      <c r="F1864" s="67" t="s">
        <v>56</v>
      </c>
      <c r="G1864" s="67" t="s">
        <v>44</v>
      </c>
      <c r="H1864" s="67" t="s">
        <v>38</v>
      </c>
      <c r="I1864" s="67" t="s">
        <v>40</v>
      </c>
      <c r="J1864" s="67" t="s">
        <v>38</v>
      </c>
      <c r="K1864" s="67" t="s">
        <v>43</v>
      </c>
      <c r="L1864" s="67" t="s">
        <v>44</v>
      </c>
      <c r="M1864" s="67" t="s">
        <v>42</v>
      </c>
      <c r="N1864" s="67" t="s">
        <v>39</v>
      </c>
      <c r="O1864" s="67"/>
      <c r="P1864" s="17" t="s">
        <v>1826</v>
      </c>
      <c r="Q1864" s="17" t="s">
        <v>683</v>
      </c>
      <c r="R1864" s="17" t="s">
        <v>256</v>
      </c>
      <c r="S1864" s="17" t="s">
        <v>3172</v>
      </c>
      <c r="T1864" s="17" t="s">
        <v>684</v>
      </c>
      <c r="U1864" s="17" t="s">
        <v>79</v>
      </c>
      <c r="V1864" s="17" t="s">
        <v>613</v>
      </c>
      <c r="W1864" s="17"/>
      <c r="X1864" s="17"/>
      <c r="Y1864" s="17" t="s">
        <v>4303</v>
      </c>
      <c r="Z1864" s="17" t="s">
        <v>191</v>
      </c>
      <c r="AA1864" s="17" t="s">
        <v>76</v>
      </c>
      <c r="AB1864" s="17" t="s">
        <v>126</v>
      </c>
      <c r="AC1864" s="17" t="s">
        <v>56</v>
      </c>
      <c r="AD1864" s="17" t="s">
        <v>66</v>
      </c>
      <c r="AE1864" s="17"/>
      <c r="AF1864" s="17"/>
      <c r="AG1864" s="17" t="s">
        <v>183</v>
      </c>
      <c r="AH1864" s="17" t="s">
        <v>4503</v>
      </c>
      <c r="AI1864" s="17" t="s">
        <v>4519</v>
      </c>
      <c r="AJ1864" s="17" t="s">
        <v>685</v>
      </c>
      <c r="AK1864" s="17" t="s">
        <v>115</v>
      </c>
      <c r="AL1864" s="17" t="s">
        <v>170</v>
      </c>
      <c r="AM1864" s="17" t="s">
        <v>615</v>
      </c>
      <c r="AN1864" s="17" t="s">
        <v>3316</v>
      </c>
      <c r="AO1864" s="17" t="s">
        <v>187</v>
      </c>
      <c r="AP1864" s="17" t="s">
        <v>161</v>
      </c>
      <c r="AQ1864" s="17"/>
      <c r="AR1864" s="17"/>
      <c r="AS1864" s="17"/>
    </row>
    <row r="1865" spans="1:45" ht="15" customHeight="1" x14ac:dyDescent="0.15">
      <c r="A1865" s="13">
        <v>1864</v>
      </c>
      <c r="B1865" s="69" t="s">
        <v>1827</v>
      </c>
      <c r="C1865" s="67" t="s">
        <v>1743</v>
      </c>
      <c r="D1865" s="67" t="s">
        <v>66</v>
      </c>
      <c r="E1865" s="67" t="s">
        <v>56</v>
      </c>
      <c r="F1865" s="67" t="s">
        <v>56</v>
      </c>
      <c r="G1865" s="67" t="s">
        <v>37</v>
      </c>
      <c r="H1865" s="67" t="s">
        <v>40</v>
      </c>
      <c r="I1865" s="67" t="s">
        <v>37</v>
      </c>
      <c r="J1865" s="67" t="s">
        <v>40</v>
      </c>
      <c r="K1865" s="67" t="s">
        <v>120</v>
      </c>
      <c r="L1865" s="67" t="s">
        <v>41</v>
      </c>
      <c r="M1865" s="67" t="s">
        <v>42</v>
      </c>
      <c r="N1865" s="67" t="s">
        <v>39</v>
      </c>
      <c r="O1865" s="67"/>
      <c r="P1865" s="17" t="s">
        <v>629</v>
      </c>
      <c r="Q1865" s="17" t="s">
        <v>575</v>
      </c>
      <c r="R1865" s="17" t="s">
        <v>137</v>
      </c>
      <c r="S1865" s="17" t="s">
        <v>49</v>
      </c>
      <c r="T1865" s="17" t="s">
        <v>72</v>
      </c>
      <c r="U1865" s="17" t="s">
        <v>3438</v>
      </c>
      <c r="V1865" s="17" t="s">
        <v>256</v>
      </c>
      <c r="W1865" s="17"/>
      <c r="X1865" s="17"/>
      <c r="Y1865" s="17" t="s">
        <v>4311</v>
      </c>
      <c r="Z1865" s="17" t="s">
        <v>53</v>
      </c>
      <c r="AA1865" s="17" t="s">
        <v>76</v>
      </c>
      <c r="AB1865" s="17" t="s">
        <v>3962</v>
      </c>
      <c r="AC1865" s="17" t="s">
        <v>56</v>
      </c>
      <c r="AD1865" s="17" t="s">
        <v>56</v>
      </c>
      <c r="AE1865" s="17" t="s">
        <v>4024</v>
      </c>
      <c r="AF1865" s="17"/>
      <c r="AG1865" s="17" t="s">
        <v>57</v>
      </c>
      <c r="AH1865" s="17" t="s">
        <v>4663</v>
      </c>
      <c r="AI1865" s="17" t="s">
        <v>79</v>
      </c>
      <c r="AJ1865" s="17" t="s">
        <v>3200</v>
      </c>
      <c r="AK1865" s="17" t="s">
        <v>57</v>
      </c>
      <c r="AL1865" s="17" t="s">
        <v>4520</v>
      </c>
      <c r="AM1865" s="17" t="s">
        <v>79</v>
      </c>
      <c r="AN1865" s="17" t="s">
        <v>1432</v>
      </c>
      <c r="AO1865" s="17" t="s">
        <v>64</v>
      </c>
      <c r="AP1865" s="17" t="s">
        <v>64</v>
      </c>
      <c r="AQ1865" s="17"/>
      <c r="AR1865" s="17"/>
      <c r="AS1865" s="17"/>
    </row>
    <row r="1866" spans="1:45" ht="15" customHeight="1" x14ac:dyDescent="0.15">
      <c r="A1866" s="13">
        <v>1865</v>
      </c>
      <c r="B1866" s="69" t="s">
        <v>1828</v>
      </c>
      <c r="C1866" s="67" t="s">
        <v>1743</v>
      </c>
      <c r="D1866" s="67" t="s">
        <v>66</v>
      </c>
      <c r="E1866" s="67" t="s">
        <v>56</v>
      </c>
      <c r="F1866" s="67" t="s">
        <v>66</v>
      </c>
      <c r="G1866" s="67" t="s">
        <v>37</v>
      </c>
      <c r="H1866" s="67" t="s">
        <v>40</v>
      </c>
      <c r="I1866" s="67" t="s">
        <v>40</v>
      </c>
      <c r="J1866" s="67" t="s">
        <v>67</v>
      </c>
      <c r="K1866" s="67" t="s">
        <v>42</v>
      </c>
      <c r="L1866" s="67" t="s">
        <v>39</v>
      </c>
      <c r="M1866" s="67" t="s">
        <v>44</v>
      </c>
      <c r="N1866" s="67" t="s">
        <v>40</v>
      </c>
      <c r="O1866" s="67"/>
      <c r="P1866" s="17" t="s">
        <v>227</v>
      </c>
      <c r="Q1866" s="17" t="s">
        <v>137</v>
      </c>
      <c r="R1866" s="17" t="s">
        <v>216</v>
      </c>
      <c r="S1866" s="17" t="s">
        <v>3438</v>
      </c>
      <c r="T1866" s="17" t="s">
        <v>4647</v>
      </c>
      <c r="U1866" s="17" t="s">
        <v>222</v>
      </c>
      <c r="V1866" s="17" t="s">
        <v>218</v>
      </c>
      <c r="W1866" s="17"/>
      <c r="X1866" s="17"/>
      <c r="Y1866" s="17" t="s">
        <v>4252</v>
      </c>
      <c r="Z1866" s="17" t="s">
        <v>53</v>
      </c>
      <c r="AA1866" s="17" t="s">
        <v>54</v>
      </c>
      <c r="AB1866" s="17" t="s">
        <v>3962</v>
      </c>
      <c r="AC1866" s="17" t="s">
        <v>56</v>
      </c>
      <c r="AD1866" s="17" t="s">
        <v>36</v>
      </c>
      <c r="AE1866" s="17"/>
      <c r="AF1866" s="17"/>
      <c r="AG1866" s="17" t="s">
        <v>57</v>
      </c>
      <c r="AH1866" s="17" t="s">
        <v>4520</v>
      </c>
      <c r="AI1866" s="17" t="s">
        <v>4161</v>
      </c>
      <c r="AJ1866" s="17" t="s">
        <v>3760</v>
      </c>
      <c r="AK1866" s="17" t="s">
        <v>79</v>
      </c>
      <c r="AL1866" s="17" t="s">
        <v>82</v>
      </c>
      <c r="AM1866" s="17" t="s">
        <v>3022</v>
      </c>
      <c r="AN1866" s="17" t="s">
        <v>3269</v>
      </c>
      <c r="AO1866" s="17" t="s">
        <v>64</v>
      </c>
      <c r="AP1866" s="17" t="s">
        <v>161</v>
      </c>
      <c r="AQ1866" s="17"/>
      <c r="AR1866" s="17"/>
      <c r="AS1866" s="17"/>
    </row>
    <row r="1867" spans="1:45" ht="15" customHeight="1" x14ac:dyDescent="0.15">
      <c r="A1867" s="13">
        <v>1866</v>
      </c>
      <c r="B1867" s="69" t="s">
        <v>1829</v>
      </c>
      <c r="C1867" s="67" t="s">
        <v>1743</v>
      </c>
      <c r="D1867" s="67" t="s">
        <v>66</v>
      </c>
      <c r="E1867" s="67" t="s">
        <v>56</v>
      </c>
      <c r="F1867" s="67" t="s">
        <v>56</v>
      </c>
      <c r="G1867" s="67" t="s">
        <v>37</v>
      </c>
      <c r="H1867" s="67" t="s">
        <v>42</v>
      </c>
      <c r="I1867" s="67" t="s">
        <v>44</v>
      </c>
      <c r="J1867" s="67" t="s">
        <v>40</v>
      </c>
      <c r="K1867" s="67" t="s">
        <v>120</v>
      </c>
      <c r="L1867" s="67" t="s">
        <v>43</v>
      </c>
      <c r="M1867" s="67" t="s">
        <v>43</v>
      </c>
      <c r="N1867" s="67" t="s">
        <v>88</v>
      </c>
      <c r="O1867" s="67" t="s">
        <v>45</v>
      </c>
      <c r="P1867" s="17" t="s">
        <v>137</v>
      </c>
      <c r="Q1867" s="17" t="s">
        <v>3438</v>
      </c>
      <c r="R1867" s="17" t="s">
        <v>174</v>
      </c>
      <c r="S1867" s="17" t="s">
        <v>57</v>
      </c>
      <c r="T1867" s="17" t="s">
        <v>4520</v>
      </c>
      <c r="U1867" s="17" t="s">
        <v>175</v>
      </c>
      <c r="V1867" s="17" t="s">
        <v>256</v>
      </c>
      <c r="W1867" s="17"/>
      <c r="X1867" s="17"/>
      <c r="Y1867" s="17" t="s">
        <v>4242</v>
      </c>
      <c r="Z1867" s="17" t="s">
        <v>75</v>
      </c>
      <c r="AA1867" s="17" t="s">
        <v>76</v>
      </c>
      <c r="AB1867" s="17" t="s">
        <v>126</v>
      </c>
      <c r="AC1867" s="17" t="s">
        <v>66</v>
      </c>
      <c r="AD1867" s="17" t="s">
        <v>56</v>
      </c>
      <c r="AE1867" s="17" t="s">
        <v>4024</v>
      </c>
      <c r="AF1867" s="17"/>
      <c r="AG1867" s="17" t="s">
        <v>144</v>
      </c>
      <c r="AH1867" s="17" t="s">
        <v>145</v>
      </c>
      <c r="AI1867" s="17" t="s">
        <v>146</v>
      </c>
      <c r="AJ1867" s="17" t="s">
        <v>147</v>
      </c>
      <c r="AK1867" s="17" t="s">
        <v>3119</v>
      </c>
      <c r="AL1867" s="17" t="s">
        <v>176</v>
      </c>
      <c r="AM1867" s="17" t="s">
        <v>79</v>
      </c>
      <c r="AN1867" s="17" t="s">
        <v>398</v>
      </c>
      <c r="AO1867" s="17" t="s">
        <v>64</v>
      </c>
      <c r="AP1867" s="17" t="s">
        <v>959</v>
      </c>
      <c r="AQ1867" s="17"/>
      <c r="AR1867" s="17"/>
      <c r="AS1867" s="17"/>
    </row>
    <row r="1868" spans="1:45" ht="15" customHeight="1" x14ac:dyDescent="0.15">
      <c r="A1868" s="13">
        <v>1867</v>
      </c>
      <c r="B1868" s="69" t="s">
        <v>1830</v>
      </c>
      <c r="C1868" s="67" t="s">
        <v>1743</v>
      </c>
      <c r="D1868" s="67" t="s">
        <v>66</v>
      </c>
      <c r="E1868" s="67" t="s">
        <v>56</v>
      </c>
      <c r="F1868" s="67" t="s">
        <v>56</v>
      </c>
      <c r="G1868" s="67" t="s">
        <v>37</v>
      </c>
      <c r="H1868" s="67" t="s">
        <v>44</v>
      </c>
      <c r="I1868" s="67" t="s">
        <v>67</v>
      </c>
      <c r="J1868" s="67" t="s">
        <v>40</v>
      </c>
      <c r="K1868" s="67" t="s">
        <v>41</v>
      </c>
      <c r="L1868" s="67" t="s">
        <v>68</v>
      </c>
      <c r="M1868" s="67" t="s">
        <v>136</v>
      </c>
      <c r="N1868" s="67" t="s">
        <v>136</v>
      </c>
      <c r="O1868" s="67" t="s">
        <v>45</v>
      </c>
      <c r="P1868" s="17" t="s">
        <v>607</v>
      </c>
      <c r="Q1868" s="17" t="s">
        <v>3153</v>
      </c>
      <c r="R1868" s="17" t="s">
        <v>1289</v>
      </c>
      <c r="S1868" s="17" t="s">
        <v>49</v>
      </c>
      <c r="T1868" s="17" t="s">
        <v>609</v>
      </c>
      <c r="U1868" s="17" t="s">
        <v>3022</v>
      </c>
      <c r="V1868" s="17" t="s">
        <v>1650</v>
      </c>
      <c r="W1868" s="17"/>
      <c r="X1868" s="17"/>
      <c r="Y1868" s="17" t="s">
        <v>4282</v>
      </c>
      <c r="Z1868" s="17" t="s">
        <v>53</v>
      </c>
      <c r="AA1868" s="17" t="s">
        <v>142</v>
      </c>
      <c r="AB1868" s="17" t="s">
        <v>3962</v>
      </c>
      <c r="AC1868" s="17" t="s">
        <v>36</v>
      </c>
      <c r="AD1868" s="17" t="s">
        <v>66</v>
      </c>
      <c r="AE1868" s="17"/>
      <c r="AF1868" s="17"/>
      <c r="AG1868" s="17" t="s">
        <v>57</v>
      </c>
      <c r="AH1868" s="17" t="s">
        <v>196</v>
      </c>
      <c r="AI1868" s="17" t="s">
        <v>3345</v>
      </c>
      <c r="AJ1868" s="17" t="s">
        <v>225</v>
      </c>
      <c r="AK1868" s="17" t="s">
        <v>77</v>
      </c>
      <c r="AL1868" s="17" t="s">
        <v>4750</v>
      </c>
      <c r="AM1868" s="17" t="s">
        <v>79</v>
      </c>
      <c r="AN1868" s="17" t="s">
        <v>1647</v>
      </c>
      <c r="AO1868" s="17" t="s">
        <v>64</v>
      </c>
      <c r="AP1868" s="17" t="s">
        <v>85</v>
      </c>
      <c r="AQ1868" s="17"/>
      <c r="AR1868" s="17"/>
      <c r="AS1868" s="17"/>
    </row>
    <row r="1869" spans="1:45" ht="15" customHeight="1" x14ac:dyDescent="0.15">
      <c r="A1869" s="13">
        <v>1868</v>
      </c>
      <c r="B1869" s="69" t="s">
        <v>1831</v>
      </c>
      <c r="C1869" s="67" t="s">
        <v>1743</v>
      </c>
      <c r="D1869" s="67" t="s">
        <v>66</v>
      </c>
      <c r="E1869" s="67" t="s">
        <v>66</v>
      </c>
      <c r="F1869" s="67" t="s">
        <v>56</v>
      </c>
      <c r="G1869" s="67" t="s">
        <v>37</v>
      </c>
      <c r="H1869" s="67" t="s">
        <v>42</v>
      </c>
      <c r="I1869" s="67" t="s">
        <v>44</v>
      </c>
      <c r="J1869" s="67" t="s">
        <v>40</v>
      </c>
      <c r="K1869" s="67" t="s">
        <v>120</v>
      </c>
      <c r="L1869" s="67" t="s">
        <v>43</v>
      </c>
      <c r="M1869" s="67" t="s">
        <v>41</v>
      </c>
      <c r="N1869" s="67" t="s">
        <v>200</v>
      </c>
      <c r="O1869" s="67" t="s">
        <v>45</v>
      </c>
      <c r="P1869" s="17" t="s">
        <v>137</v>
      </c>
      <c r="Q1869" s="17" t="s">
        <v>3438</v>
      </c>
      <c r="R1869" s="17" t="s">
        <v>82</v>
      </c>
      <c r="S1869" s="17" t="s">
        <v>57</v>
      </c>
      <c r="T1869" s="17" t="s">
        <v>4520</v>
      </c>
      <c r="U1869" s="17" t="s">
        <v>148</v>
      </c>
      <c r="V1869" s="17" t="s">
        <v>3269</v>
      </c>
      <c r="W1869" s="17"/>
      <c r="X1869" s="17"/>
      <c r="Y1869" s="17" t="s">
        <v>4349</v>
      </c>
      <c r="Z1869" s="17" t="s">
        <v>75</v>
      </c>
      <c r="AA1869" s="17" t="s">
        <v>76</v>
      </c>
      <c r="AB1869" s="17" t="s">
        <v>3962</v>
      </c>
      <c r="AC1869" s="17" t="s">
        <v>66</v>
      </c>
      <c r="AD1869" s="17" t="s">
        <v>56</v>
      </c>
      <c r="AE1869" s="17"/>
      <c r="AF1869" s="17"/>
      <c r="AG1869" s="17" t="s">
        <v>144</v>
      </c>
      <c r="AH1869" s="17" t="s">
        <v>145</v>
      </c>
      <c r="AI1869" s="17" t="s">
        <v>146</v>
      </c>
      <c r="AJ1869" s="17" t="s">
        <v>147</v>
      </c>
      <c r="AK1869" s="17" t="s">
        <v>193</v>
      </c>
      <c r="AL1869" s="17" t="s">
        <v>196</v>
      </c>
      <c r="AM1869" s="17" t="s">
        <v>79</v>
      </c>
      <c r="AN1869" s="17" t="s">
        <v>1028</v>
      </c>
      <c r="AO1869" s="17" t="s">
        <v>64</v>
      </c>
      <c r="AP1869" s="17" t="s">
        <v>349</v>
      </c>
      <c r="AQ1869" s="17"/>
      <c r="AR1869" s="17"/>
      <c r="AS1869" s="17"/>
    </row>
    <row r="1870" spans="1:45" ht="15" customHeight="1" x14ac:dyDescent="0.15">
      <c r="A1870" s="13">
        <v>1869</v>
      </c>
      <c r="B1870" s="69" t="s">
        <v>1832</v>
      </c>
      <c r="C1870" s="67" t="s">
        <v>1743</v>
      </c>
      <c r="D1870" s="67" t="s">
        <v>66</v>
      </c>
      <c r="E1870" s="67" t="s">
        <v>66</v>
      </c>
      <c r="F1870" s="67" t="s">
        <v>56</v>
      </c>
      <c r="G1870" s="67" t="s">
        <v>44</v>
      </c>
      <c r="H1870" s="67" t="s">
        <v>43</v>
      </c>
      <c r="I1870" s="67" t="s">
        <v>40</v>
      </c>
      <c r="J1870" s="67" t="s">
        <v>37</v>
      </c>
      <c r="K1870" s="67" t="s">
        <v>44</v>
      </c>
      <c r="L1870" s="67" t="s">
        <v>38</v>
      </c>
      <c r="M1870" s="67" t="s">
        <v>41</v>
      </c>
      <c r="N1870" s="67" t="s">
        <v>67</v>
      </c>
      <c r="O1870" s="67" t="s">
        <v>45</v>
      </c>
      <c r="P1870" s="17" t="s">
        <v>1833</v>
      </c>
      <c r="Q1870" s="17" t="s">
        <v>71</v>
      </c>
      <c r="R1870" s="17" t="s">
        <v>1834</v>
      </c>
      <c r="S1870" s="17" t="s">
        <v>3345</v>
      </c>
      <c r="T1870" s="17" t="s">
        <v>1835</v>
      </c>
      <c r="U1870" s="17" t="s">
        <v>248</v>
      </c>
      <c r="V1870" s="17" t="s">
        <v>1836</v>
      </c>
      <c r="W1870" s="17"/>
      <c r="X1870" s="17"/>
      <c r="Y1870" s="17" t="s">
        <v>4310</v>
      </c>
      <c r="Z1870" s="17" t="s">
        <v>75</v>
      </c>
      <c r="AA1870" s="17" t="s">
        <v>76</v>
      </c>
      <c r="AB1870" s="17" t="s">
        <v>55</v>
      </c>
      <c r="AC1870" s="17" t="s">
        <v>36</v>
      </c>
      <c r="AD1870" s="17" t="s">
        <v>56</v>
      </c>
      <c r="AE1870" s="17" t="s">
        <v>4024</v>
      </c>
      <c r="AF1870" s="17"/>
      <c r="AG1870" s="17" t="s">
        <v>81</v>
      </c>
      <c r="AH1870" s="17" t="s">
        <v>300</v>
      </c>
      <c r="AI1870" s="17" t="s">
        <v>1044</v>
      </c>
      <c r="AJ1870" s="17" t="s">
        <v>1481</v>
      </c>
      <c r="AK1870" s="17" t="s">
        <v>253</v>
      </c>
      <c r="AL1870" s="17" t="s">
        <v>1837</v>
      </c>
      <c r="AM1870" s="17" t="s">
        <v>1838</v>
      </c>
      <c r="AN1870" s="17" t="s">
        <v>3022</v>
      </c>
      <c r="AO1870" s="17" t="s">
        <v>349</v>
      </c>
      <c r="AP1870" s="17" t="s">
        <v>161</v>
      </c>
      <c r="AQ1870" s="17"/>
      <c r="AR1870" s="17"/>
      <c r="AS1870" s="17"/>
    </row>
    <row r="1871" spans="1:45" ht="15" customHeight="1" x14ac:dyDescent="0.15">
      <c r="A1871" s="13">
        <v>1870</v>
      </c>
      <c r="B1871" s="69" t="s">
        <v>1839</v>
      </c>
      <c r="C1871" s="67" t="s">
        <v>1743</v>
      </c>
      <c r="D1871" s="67" t="s">
        <v>66</v>
      </c>
      <c r="E1871" s="67" t="s">
        <v>56</v>
      </c>
      <c r="F1871" s="67" t="s">
        <v>66</v>
      </c>
      <c r="G1871" s="67" t="s">
        <v>40</v>
      </c>
      <c r="H1871" s="67" t="s">
        <v>44</v>
      </c>
      <c r="I1871" s="67" t="s">
        <v>68</v>
      </c>
      <c r="J1871" s="67" t="s">
        <v>39</v>
      </c>
      <c r="K1871" s="67" t="s">
        <v>44</v>
      </c>
      <c r="L1871" s="67" t="s">
        <v>37</v>
      </c>
      <c r="M1871" s="67" t="s">
        <v>43</v>
      </c>
      <c r="N1871" s="67" t="s">
        <v>42</v>
      </c>
      <c r="O1871" s="67" t="s">
        <v>45</v>
      </c>
      <c r="P1871" s="17" t="s">
        <v>1350</v>
      </c>
      <c r="Q1871" s="17" t="s">
        <v>216</v>
      </c>
      <c r="R1871" s="17" t="s">
        <v>812</v>
      </c>
      <c r="S1871" s="17" t="s">
        <v>222</v>
      </c>
      <c r="T1871" s="17" t="s">
        <v>538</v>
      </c>
      <c r="U1871" s="17" t="s">
        <v>80</v>
      </c>
      <c r="V1871" s="17" t="s">
        <v>625</v>
      </c>
      <c r="W1871" s="17"/>
      <c r="X1871" s="17"/>
      <c r="Y1871" s="17" t="s">
        <v>4347</v>
      </c>
      <c r="Z1871" s="17" t="s">
        <v>75</v>
      </c>
      <c r="AA1871" s="17" t="s">
        <v>76</v>
      </c>
      <c r="AB1871" s="17" t="s">
        <v>3962</v>
      </c>
      <c r="AC1871" s="17" t="s">
        <v>56</v>
      </c>
      <c r="AD1871" s="17" t="s">
        <v>56</v>
      </c>
      <c r="AE1871" s="17"/>
      <c r="AF1871" s="17"/>
      <c r="AG1871" s="17" t="s">
        <v>79</v>
      </c>
      <c r="AH1871" s="17" t="s">
        <v>300</v>
      </c>
      <c r="AI1871" s="17" t="s">
        <v>3172</v>
      </c>
      <c r="AJ1871" s="17" t="s">
        <v>49</v>
      </c>
      <c r="AK1871" s="17" t="s">
        <v>171</v>
      </c>
      <c r="AL1871" s="17" t="s">
        <v>790</v>
      </c>
      <c r="AM1871" s="17" t="s">
        <v>376</v>
      </c>
      <c r="AN1871" s="17" t="s">
        <v>146</v>
      </c>
      <c r="AO1871" s="17" t="s">
        <v>161</v>
      </c>
      <c r="AP1871" s="17" t="s">
        <v>816</v>
      </c>
      <c r="AQ1871" s="17"/>
      <c r="AR1871" s="17"/>
      <c r="AS1871" s="17"/>
    </row>
    <row r="1872" spans="1:45" ht="15" customHeight="1" thickBot="1" x14ac:dyDescent="0.2">
      <c r="A1872" s="13">
        <v>1871</v>
      </c>
      <c r="B1872" s="69" t="s">
        <v>1840</v>
      </c>
      <c r="C1872" s="67" t="s">
        <v>1743</v>
      </c>
      <c r="D1872" s="67" t="s">
        <v>66</v>
      </c>
      <c r="E1872" s="67" t="s">
        <v>56</v>
      </c>
      <c r="F1872" s="67" t="s">
        <v>56</v>
      </c>
      <c r="G1872" s="67" t="s">
        <v>37</v>
      </c>
      <c r="H1872" s="67" t="s">
        <v>41</v>
      </c>
      <c r="I1872" s="67" t="s">
        <v>40</v>
      </c>
      <c r="J1872" s="67" t="s">
        <v>67</v>
      </c>
      <c r="K1872" s="67" t="s">
        <v>42</v>
      </c>
      <c r="L1872" s="67" t="s">
        <v>43</v>
      </c>
      <c r="M1872" s="67" t="s">
        <v>37</v>
      </c>
      <c r="N1872" s="67" t="s">
        <v>40</v>
      </c>
      <c r="O1872" s="67"/>
      <c r="P1872" s="17" t="s">
        <v>1841</v>
      </c>
      <c r="Q1872" s="17" t="s">
        <v>137</v>
      </c>
      <c r="R1872" s="17" t="s">
        <v>1729</v>
      </c>
      <c r="S1872" s="17" t="s">
        <v>3438</v>
      </c>
      <c r="T1872" s="17" t="s">
        <v>1135</v>
      </c>
      <c r="U1872" s="17" t="s">
        <v>768</v>
      </c>
      <c r="V1872" s="17" t="s">
        <v>651</v>
      </c>
      <c r="W1872" s="17"/>
      <c r="X1872" s="17"/>
      <c r="Y1872" s="17" t="s">
        <v>4351</v>
      </c>
      <c r="Z1872" s="17" t="s">
        <v>53</v>
      </c>
      <c r="AA1872" s="17" t="s">
        <v>76</v>
      </c>
      <c r="AB1872" s="17" t="s">
        <v>126</v>
      </c>
      <c r="AC1872" s="17" t="s">
        <v>56</v>
      </c>
      <c r="AD1872" s="17" t="s">
        <v>66</v>
      </c>
      <c r="AE1872" s="17"/>
      <c r="AF1872" s="17"/>
      <c r="AG1872" s="17" t="s">
        <v>57</v>
      </c>
      <c r="AH1872" s="17" t="s">
        <v>4520</v>
      </c>
      <c r="AI1872" s="17" t="s">
        <v>669</v>
      </c>
      <c r="AJ1872" s="17" t="s">
        <v>1136</v>
      </c>
      <c r="AK1872" s="17" t="s">
        <v>2916</v>
      </c>
      <c r="AL1872" s="17" t="s">
        <v>3438</v>
      </c>
      <c r="AM1872" s="17" t="s">
        <v>3022</v>
      </c>
      <c r="AN1872" s="17" t="s">
        <v>1842</v>
      </c>
      <c r="AO1872" s="17" t="s">
        <v>64</v>
      </c>
      <c r="AP1872" s="17" t="s">
        <v>161</v>
      </c>
      <c r="AQ1872" s="17"/>
      <c r="AR1872" s="17"/>
      <c r="AS1872" s="185"/>
    </row>
    <row r="1873" spans="1:45" ht="15" customHeight="1" x14ac:dyDescent="0.15">
      <c r="A1873" s="13">
        <v>1872</v>
      </c>
      <c r="B1873" s="69" t="s">
        <v>1843</v>
      </c>
      <c r="C1873" s="67" t="s">
        <v>1743</v>
      </c>
      <c r="D1873" s="67" t="s">
        <v>56</v>
      </c>
      <c r="E1873" s="67" t="s">
        <v>66</v>
      </c>
      <c r="F1873" s="67" t="s">
        <v>36</v>
      </c>
      <c r="G1873" s="67" t="s">
        <v>44</v>
      </c>
      <c r="H1873" s="67" t="s">
        <v>40</v>
      </c>
      <c r="I1873" s="67" t="s">
        <v>40</v>
      </c>
      <c r="J1873" s="67" t="s">
        <v>43</v>
      </c>
      <c r="K1873" s="67" t="s">
        <v>44</v>
      </c>
      <c r="L1873" s="67" t="s">
        <v>38</v>
      </c>
      <c r="M1873" s="67" t="s">
        <v>120</v>
      </c>
      <c r="N1873" s="67" t="s">
        <v>87</v>
      </c>
      <c r="O1873" s="67"/>
      <c r="P1873" s="17" t="s">
        <v>541</v>
      </c>
      <c r="Q1873" s="17" t="s">
        <v>542</v>
      </c>
      <c r="R1873" s="17" t="s">
        <v>1782</v>
      </c>
      <c r="S1873" s="17" t="s">
        <v>446</v>
      </c>
      <c r="T1873" s="17" t="s">
        <v>256</v>
      </c>
      <c r="U1873" s="17" t="s">
        <v>3269</v>
      </c>
      <c r="V1873" s="17" t="s">
        <v>437</v>
      </c>
      <c r="W1873" s="17"/>
      <c r="X1873" s="17"/>
      <c r="Y1873" s="17" t="s">
        <v>4282</v>
      </c>
      <c r="Z1873" s="17" t="s">
        <v>96</v>
      </c>
      <c r="AA1873" s="17" t="s">
        <v>142</v>
      </c>
      <c r="AB1873" s="17" t="s">
        <v>126</v>
      </c>
      <c r="AC1873" s="17" t="s">
        <v>56</v>
      </c>
      <c r="AD1873" s="17" t="s">
        <v>56</v>
      </c>
      <c r="AE1873" s="17"/>
      <c r="AF1873" s="17"/>
      <c r="AG1873" s="17" t="s">
        <v>402</v>
      </c>
      <c r="AH1873" s="17" t="s">
        <v>172</v>
      </c>
      <c r="AI1873" s="17" t="s">
        <v>79</v>
      </c>
      <c r="AJ1873" s="17" t="s">
        <v>257</v>
      </c>
      <c r="AK1873" s="17" t="s">
        <v>79</v>
      </c>
      <c r="AL1873" s="17" t="s">
        <v>1783</v>
      </c>
      <c r="AM1873" s="17" t="s">
        <v>403</v>
      </c>
      <c r="AN1873" s="17" t="s">
        <v>1844</v>
      </c>
      <c r="AO1873" s="17" t="s">
        <v>464</v>
      </c>
      <c r="AP1873" s="17" t="s">
        <v>161</v>
      </c>
      <c r="AQ1873" s="17"/>
      <c r="AR1873" s="17"/>
      <c r="AS1873" s="17"/>
    </row>
    <row r="1874" spans="1:45" ht="15" customHeight="1" thickBot="1" x14ac:dyDescent="0.2">
      <c r="A1874" s="13">
        <v>1873</v>
      </c>
      <c r="B1874" s="69" t="s">
        <v>1845</v>
      </c>
      <c r="C1874" s="67" t="s">
        <v>1743</v>
      </c>
      <c r="D1874" s="67" t="s">
        <v>66</v>
      </c>
      <c r="E1874" s="67" t="s">
        <v>56</v>
      </c>
      <c r="F1874" s="67" t="s">
        <v>56</v>
      </c>
      <c r="G1874" s="67" t="s">
        <v>37</v>
      </c>
      <c r="H1874" s="67" t="s">
        <v>41</v>
      </c>
      <c r="I1874" s="67" t="s">
        <v>40</v>
      </c>
      <c r="J1874" s="67" t="s">
        <v>41</v>
      </c>
      <c r="K1874" s="67" t="s">
        <v>42</v>
      </c>
      <c r="L1874" s="67" t="s">
        <v>43</v>
      </c>
      <c r="M1874" s="67" t="s">
        <v>44</v>
      </c>
      <c r="N1874" s="67" t="s">
        <v>67</v>
      </c>
      <c r="O1874" s="67" t="s">
        <v>45</v>
      </c>
      <c r="P1874" s="17" t="s">
        <v>1841</v>
      </c>
      <c r="Q1874" s="17" t="s">
        <v>137</v>
      </c>
      <c r="R1874" s="17" t="s">
        <v>216</v>
      </c>
      <c r="S1874" s="17" t="s">
        <v>3438</v>
      </c>
      <c r="T1874" s="17" t="s">
        <v>1135</v>
      </c>
      <c r="U1874" s="17" t="s">
        <v>222</v>
      </c>
      <c r="V1874" s="17" t="s">
        <v>669</v>
      </c>
      <c r="W1874" s="17"/>
      <c r="X1874" s="17"/>
      <c r="Y1874" s="17" t="s">
        <v>4263</v>
      </c>
      <c r="Z1874" s="17" t="s">
        <v>191</v>
      </c>
      <c r="AA1874" s="17" t="s">
        <v>76</v>
      </c>
      <c r="AB1874" s="17" t="s">
        <v>126</v>
      </c>
      <c r="AC1874" s="17" t="s">
        <v>66</v>
      </c>
      <c r="AD1874" s="17" t="s">
        <v>56</v>
      </c>
      <c r="AE1874" s="17"/>
      <c r="AF1874" s="17"/>
      <c r="AG1874" s="17" t="s">
        <v>57</v>
      </c>
      <c r="AH1874" s="17" t="s">
        <v>4520</v>
      </c>
      <c r="AI1874" s="17" t="s">
        <v>669</v>
      </c>
      <c r="AJ1874" s="17" t="s">
        <v>1136</v>
      </c>
      <c r="AK1874" s="17" t="s">
        <v>79</v>
      </c>
      <c r="AL1874" s="17" t="s">
        <v>82</v>
      </c>
      <c r="AM1874" s="17" t="s">
        <v>562</v>
      </c>
      <c r="AN1874" s="17" t="s">
        <v>786</v>
      </c>
      <c r="AO1874" s="17" t="s">
        <v>64</v>
      </c>
      <c r="AP1874" s="17" t="s">
        <v>161</v>
      </c>
      <c r="AQ1874" s="17"/>
      <c r="AR1874" s="17"/>
      <c r="AS1874" s="185"/>
    </row>
    <row r="1875" spans="1:45" ht="15" customHeight="1" thickBot="1" x14ac:dyDescent="0.2">
      <c r="A1875" s="13">
        <v>1874</v>
      </c>
      <c r="B1875" s="69" t="s">
        <v>3997</v>
      </c>
      <c r="C1875" s="67" t="s">
        <v>1743</v>
      </c>
      <c r="D1875" s="67" t="s">
        <v>56</v>
      </c>
      <c r="E1875" s="67" t="s">
        <v>56</v>
      </c>
      <c r="F1875" s="67" t="s">
        <v>66</v>
      </c>
      <c r="G1875" s="67" t="s">
        <v>200</v>
      </c>
      <c r="H1875" s="67" t="s">
        <v>88</v>
      </c>
      <c r="I1875" s="67" t="s">
        <v>136</v>
      </c>
      <c r="J1875" s="67" t="s">
        <v>200</v>
      </c>
      <c r="K1875" s="67" t="s">
        <v>88</v>
      </c>
      <c r="L1875" s="67" t="s">
        <v>41</v>
      </c>
      <c r="M1875" s="67" t="s">
        <v>88</v>
      </c>
      <c r="N1875" s="67" t="s">
        <v>42</v>
      </c>
      <c r="O1875" s="67"/>
      <c r="P1875" s="17" t="s">
        <v>206</v>
      </c>
      <c r="Q1875" s="17" t="s">
        <v>1082</v>
      </c>
      <c r="R1875" s="17" t="s">
        <v>338</v>
      </c>
      <c r="S1875" s="17" t="s">
        <v>3248</v>
      </c>
      <c r="T1875" s="17" t="s">
        <v>3998</v>
      </c>
      <c r="U1875" s="17" t="s">
        <v>1053</v>
      </c>
      <c r="V1875" s="17" t="s">
        <v>949</v>
      </c>
      <c r="W1875" s="17"/>
      <c r="X1875" s="17"/>
      <c r="Y1875" s="17" t="s">
        <v>4374</v>
      </c>
      <c r="Z1875" s="17" t="s">
        <v>249</v>
      </c>
      <c r="AA1875" s="17" t="s">
        <v>76</v>
      </c>
      <c r="AB1875" s="17" t="s">
        <v>55</v>
      </c>
      <c r="AC1875" s="17" t="s">
        <v>56</v>
      </c>
      <c r="AD1875" s="17" t="s">
        <v>56</v>
      </c>
      <c r="AE1875" s="17" t="s">
        <v>4134</v>
      </c>
      <c r="AF1875" s="17"/>
      <c r="AG1875" s="17" t="s">
        <v>3999</v>
      </c>
      <c r="AH1875" s="17" t="s">
        <v>4000</v>
      </c>
      <c r="AI1875" s="17" t="s">
        <v>4001</v>
      </c>
      <c r="AJ1875" s="17" t="s">
        <v>4002</v>
      </c>
      <c r="AK1875" s="17" t="s">
        <v>1056</v>
      </c>
      <c r="AL1875" s="17" t="s">
        <v>1057</v>
      </c>
      <c r="AM1875" s="17" t="s">
        <v>3087</v>
      </c>
      <c r="AN1875" s="17" t="s">
        <v>880</v>
      </c>
      <c r="AO1875" s="17" t="s">
        <v>1166</v>
      </c>
      <c r="AP1875" s="17" t="s">
        <v>1060</v>
      </c>
      <c r="AQ1875" s="17"/>
      <c r="AR1875" s="17"/>
      <c r="AS1875" s="185"/>
    </row>
    <row r="1876" spans="1:45" ht="15" customHeight="1" thickBot="1" x14ac:dyDescent="0.2">
      <c r="A1876" s="13">
        <v>1875</v>
      </c>
      <c r="B1876" s="69" t="s">
        <v>1846</v>
      </c>
      <c r="C1876" s="67" t="s">
        <v>1743</v>
      </c>
      <c r="D1876" s="67" t="s">
        <v>56</v>
      </c>
      <c r="E1876" s="67" t="s">
        <v>56</v>
      </c>
      <c r="F1876" s="67" t="s">
        <v>56</v>
      </c>
      <c r="G1876" s="67" t="s">
        <v>37</v>
      </c>
      <c r="H1876" s="67" t="s">
        <v>41</v>
      </c>
      <c r="I1876" s="67" t="s">
        <v>40</v>
      </c>
      <c r="J1876" s="67" t="s">
        <v>44</v>
      </c>
      <c r="K1876" s="67" t="s">
        <v>42</v>
      </c>
      <c r="L1876" s="67" t="s">
        <v>43</v>
      </c>
      <c r="M1876" s="67" t="s">
        <v>40</v>
      </c>
      <c r="N1876" s="67" t="s">
        <v>44</v>
      </c>
      <c r="O1876" s="67"/>
      <c r="P1876" s="17" t="s">
        <v>1841</v>
      </c>
      <c r="Q1876" s="17" t="s">
        <v>137</v>
      </c>
      <c r="R1876" s="17" t="s">
        <v>1847</v>
      </c>
      <c r="S1876" s="17" t="s">
        <v>3438</v>
      </c>
      <c r="T1876" s="17" t="s">
        <v>1135</v>
      </c>
      <c r="U1876" s="17" t="s">
        <v>851</v>
      </c>
      <c r="V1876" s="17" t="s">
        <v>1139</v>
      </c>
      <c r="W1876" s="17"/>
      <c r="X1876" s="17"/>
      <c r="Y1876" s="17" t="s">
        <v>4292</v>
      </c>
      <c r="Z1876" s="17" t="s">
        <v>96</v>
      </c>
      <c r="AA1876" s="17" t="s">
        <v>76</v>
      </c>
      <c r="AB1876" s="17" t="s">
        <v>3962</v>
      </c>
      <c r="AC1876" s="17" t="s">
        <v>56</v>
      </c>
      <c r="AD1876" s="17" t="s">
        <v>66</v>
      </c>
      <c r="AE1876" s="17"/>
      <c r="AF1876" s="17"/>
      <c r="AG1876" s="17" t="s">
        <v>57</v>
      </c>
      <c r="AH1876" s="17" t="s">
        <v>4520</v>
      </c>
      <c r="AI1876" s="17" t="s">
        <v>669</v>
      </c>
      <c r="AJ1876" s="17" t="s">
        <v>1136</v>
      </c>
      <c r="AK1876" s="17" t="s">
        <v>3269</v>
      </c>
      <c r="AL1876" s="17" t="s">
        <v>2916</v>
      </c>
      <c r="AM1876" s="17" t="s">
        <v>446</v>
      </c>
      <c r="AN1876" s="17" t="s">
        <v>251</v>
      </c>
      <c r="AO1876" s="17" t="s">
        <v>64</v>
      </c>
      <c r="AP1876" s="17" t="s">
        <v>161</v>
      </c>
      <c r="AQ1876" s="17"/>
      <c r="AR1876" s="17"/>
      <c r="AS1876" s="185"/>
    </row>
    <row r="1877" spans="1:45" ht="15" customHeight="1" x14ac:dyDescent="0.15">
      <c r="A1877" s="13">
        <v>1876</v>
      </c>
      <c r="B1877" s="69" t="s">
        <v>1848</v>
      </c>
      <c r="C1877" s="67" t="s">
        <v>1743</v>
      </c>
      <c r="D1877" s="67" t="s">
        <v>66</v>
      </c>
      <c r="E1877" s="67" t="s">
        <v>56</v>
      </c>
      <c r="F1877" s="67" t="s">
        <v>56</v>
      </c>
      <c r="G1877" s="67" t="s">
        <v>37</v>
      </c>
      <c r="H1877" s="67" t="s">
        <v>40</v>
      </c>
      <c r="I1877" s="67" t="s">
        <v>37</v>
      </c>
      <c r="J1877" s="67" t="s">
        <v>40</v>
      </c>
      <c r="K1877" s="67" t="s">
        <v>42</v>
      </c>
      <c r="L1877" s="67" t="s">
        <v>39</v>
      </c>
      <c r="M1877" s="67" t="s">
        <v>120</v>
      </c>
      <c r="N1877" s="67" t="s">
        <v>44</v>
      </c>
      <c r="O1877" s="67"/>
      <c r="P1877" s="17" t="s">
        <v>227</v>
      </c>
      <c r="Q1877" s="17" t="s">
        <v>137</v>
      </c>
      <c r="R1877" s="17" t="s">
        <v>575</v>
      </c>
      <c r="S1877" s="17" t="s">
        <v>3438</v>
      </c>
      <c r="T1877" s="17" t="s">
        <v>4647</v>
      </c>
      <c r="U1877" s="17" t="s">
        <v>49</v>
      </c>
      <c r="V1877" s="17" t="s">
        <v>1388</v>
      </c>
      <c r="W1877" s="17"/>
      <c r="X1877" s="17"/>
      <c r="Y1877" s="17" t="s">
        <v>4263</v>
      </c>
      <c r="Z1877" s="17" t="s">
        <v>75</v>
      </c>
      <c r="AA1877" s="17" t="s">
        <v>76</v>
      </c>
      <c r="AB1877" s="17" t="s">
        <v>3962</v>
      </c>
      <c r="AC1877" s="17" t="s">
        <v>66</v>
      </c>
      <c r="AD1877" s="17" t="s">
        <v>56</v>
      </c>
      <c r="AE1877" s="17"/>
      <c r="AF1877" s="17"/>
      <c r="AG1877" s="17" t="s">
        <v>57</v>
      </c>
      <c r="AH1877" s="17" t="s">
        <v>4520</v>
      </c>
      <c r="AI1877" s="17" t="s">
        <v>4161</v>
      </c>
      <c r="AJ1877" s="17" t="s">
        <v>3760</v>
      </c>
      <c r="AK1877" s="17" t="s">
        <v>57</v>
      </c>
      <c r="AL1877" s="17" t="s">
        <v>4663</v>
      </c>
      <c r="AM1877" s="17" t="s">
        <v>3269</v>
      </c>
      <c r="AN1877" s="17" t="s">
        <v>1454</v>
      </c>
      <c r="AO1877" s="17" t="s">
        <v>64</v>
      </c>
      <c r="AP1877" s="17" t="s">
        <v>64</v>
      </c>
      <c r="AQ1877" s="17"/>
      <c r="AR1877" s="17"/>
      <c r="AS1877" s="17"/>
    </row>
    <row r="1878" spans="1:45" ht="15" customHeight="1" thickBot="1" x14ac:dyDescent="0.2">
      <c r="A1878" s="13">
        <v>1877</v>
      </c>
      <c r="B1878" s="69" t="s">
        <v>1849</v>
      </c>
      <c r="C1878" s="67" t="s">
        <v>1743</v>
      </c>
      <c r="D1878" s="67" t="s">
        <v>66</v>
      </c>
      <c r="E1878" s="67" t="s">
        <v>56</v>
      </c>
      <c r="F1878" s="67" t="s">
        <v>66</v>
      </c>
      <c r="G1878" s="67" t="s">
        <v>68</v>
      </c>
      <c r="H1878" s="67" t="s">
        <v>37</v>
      </c>
      <c r="I1878" s="67" t="s">
        <v>41</v>
      </c>
      <c r="J1878" s="67" t="s">
        <v>200</v>
      </c>
      <c r="K1878" s="67" t="s">
        <v>136</v>
      </c>
      <c r="L1878" s="67" t="s">
        <v>39</v>
      </c>
      <c r="M1878" s="67" t="s">
        <v>44</v>
      </c>
      <c r="N1878" s="67" t="s">
        <v>42</v>
      </c>
      <c r="O1878" s="67" t="s">
        <v>45</v>
      </c>
      <c r="P1878" s="17" t="s">
        <v>3205</v>
      </c>
      <c r="Q1878" s="17" t="s">
        <v>80</v>
      </c>
      <c r="R1878" s="17" t="s">
        <v>159</v>
      </c>
      <c r="S1878" s="17" t="s">
        <v>171</v>
      </c>
      <c r="T1878" s="17" t="s">
        <v>57</v>
      </c>
      <c r="U1878" s="17" t="s">
        <v>309</v>
      </c>
      <c r="V1878" s="17" t="s">
        <v>1850</v>
      </c>
      <c r="W1878" s="17"/>
      <c r="X1878" s="17"/>
      <c r="Y1878" s="17" t="s">
        <v>4240</v>
      </c>
      <c r="Z1878" s="17" t="s">
        <v>75</v>
      </c>
      <c r="AA1878" s="17" t="s">
        <v>76</v>
      </c>
      <c r="AB1878" s="17" t="s">
        <v>55</v>
      </c>
      <c r="AC1878" s="17" t="s">
        <v>36</v>
      </c>
      <c r="AD1878" s="17" t="s">
        <v>56</v>
      </c>
      <c r="AE1878" s="17"/>
      <c r="AF1878" s="17"/>
      <c r="AG1878" s="17" t="s">
        <v>195</v>
      </c>
      <c r="AH1878" s="17" t="s">
        <v>338</v>
      </c>
      <c r="AI1878" s="17" t="s">
        <v>144</v>
      </c>
      <c r="AJ1878" s="17" t="s">
        <v>376</v>
      </c>
      <c r="AK1878" s="17" t="s">
        <v>196</v>
      </c>
      <c r="AL1878" s="17" t="s">
        <v>193</v>
      </c>
      <c r="AM1878" s="17" t="s">
        <v>1851</v>
      </c>
      <c r="AN1878" s="17" t="s">
        <v>1852</v>
      </c>
      <c r="AO1878" s="17" t="s">
        <v>816</v>
      </c>
      <c r="AP1878" s="17" t="s">
        <v>1721</v>
      </c>
      <c r="AQ1878" s="17"/>
      <c r="AR1878" s="17"/>
      <c r="AS1878" s="185"/>
    </row>
    <row r="1879" spans="1:45" ht="15" customHeight="1" x14ac:dyDescent="0.15">
      <c r="A1879" s="13">
        <v>1878</v>
      </c>
      <c r="B1879" s="69" t="s">
        <v>1853</v>
      </c>
      <c r="C1879" s="67" t="s">
        <v>1743</v>
      </c>
      <c r="D1879" s="67" t="s">
        <v>66</v>
      </c>
      <c r="E1879" s="67" t="s">
        <v>56</v>
      </c>
      <c r="F1879" s="67" t="s">
        <v>66</v>
      </c>
      <c r="G1879" s="67" t="s">
        <v>40</v>
      </c>
      <c r="H1879" s="67" t="s">
        <v>87</v>
      </c>
      <c r="I1879" s="67" t="s">
        <v>37</v>
      </c>
      <c r="J1879" s="67" t="s">
        <v>67</v>
      </c>
      <c r="K1879" s="67" t="s">
        <v>37</v>
      </c>
      <c r="L1879" s="67" t="s">
        <v>44</v>
      </c>
      <c r="M1879" s="67" t="s">
        <v>42</v>
      </c>
      <c r="N1879" s="67" t="s">
        <v>40</v>
      </c>
      <c r="O1879" s="67"/>
      <c r="P1879" s="17" t="s">
        <v>1459</v>
      </c>
      <c r="Q1879" s="17" t="s">
        <v>182</v>
      </c>
      <c r="R1879" s="17" t="s">
        <v>137</v>
      </c>
      <c r="S1879" s="17" t="s">
        <v>4161</v>
      </c>
      <c r="T1879" s="17" t="s">
        <v>1345</v>
      </c>
      <c r="U1879" s="17" t="s">
        <v>3438</v>
      </c>
      <c r="V1879" s="17" t="s">
        <v>651</v>
      </c>
      <c r="W1879" s="17"/>
      <c r="X1879" s="17"/>
      <c r="Y1879" s="17" t="s">
        <v>4310</v>
      </c>
      <c r="Z1879" s="17" t="s">
        <v>96</v>
      </c>
      <c r="AA1879" s="17" t="s">
        <v>54</v>
      </c>
      <c r="AB1879" s="17" t="s">
        <v>3962</v>
      </c>
      <c r="AC1879" s="17" t="s">
        <v>36</v>
      </c>
      <c r="AD1879" s="17" t="s">
        <v>56</v>
      </c>
      <c r="AE1879" s="17"/>
      <c r="AF1879" s="17"/>
      <c r="AG1879" s="17" t="s">
        <v>79</v>
      </c>
      <c r="AH1879" s="17" t="s">
        <v>388</v>
      </c>
      <c r="AI1879" s="17" t="s">
        <v>1346</v>
      </c>
      <c r="AJ1879" s="17" t="s">
        <v>1454</v>
      </c>
      <c r="AK1879" s="17" t="s">
        <v>57</v>
      </c>
      <c r="AL1879" s="17" t="s">
        <v>4520</v>
      </c>
      <c r="AM1879" s="17" t="s">
        <v>3022</v>
      </c>
      <c r="AN1879" s="17" t="s">
        <v>72</v>
      </c>
      <c r="AO1879" s="17" t="s">
        <v>161</v>
      </c>
      <c r="AP1879" s="17" t="s">
        <v>64</v>
      </c>
      <c r="AQ1879" s="17"/>
      <c r="AR1879" s="17"/>
      <c r="AS1879" s="17"/>
    </row>
    <row r="1880" spans="1:45" ht="15" customHeight="1" x14ac:dyDescent="0.15">
      <c r="A1880" s="13">
        <v>1879</v>
      </c>
      <c r="B1880" s="69" t="s">
        <v>1854</v>
      </c>
      <c r="C1880" s="67" t="s">
        <v>1743</v>
      </c>
      <c r="D1880" s="67" t="s">
        <v>56</v>
      </c>
      <c r="E1880" s="67" t="s">
        <v>56</v>
      </c>
      <c r="F1880" s="67" t="s">
        <v>56</v>
      </c>
      <c r="G1880" s="67" t="s">
        <v>67</v>
      </c>
      <c r="H1880" s="67" t="s">
        <v>40</v>
      </c>
      <c r="I1880" s="67" t="s">
        <v>37</v>
      </c>
      <c r="J1880" s="67" t="s">
        <v>40</v>
      </c>
      <c r="K1880" s="67" t="s">
        <v>40</v>
      </c>
      <c r="L1880" s="67" t="s">
        <v>38</v>
      </c>
      <c r="M1880" s="67" t="s">
        <v>42</v>
      </c>
      <c r="N1880" s="67" t="s">
        <v>44</v>
      </c>
      <c r="O1880" s="67"/>
      <c r="P1880" s="17" t="s">
        <v>951</v>
      </c>
      <c r="Q1880" s="17" t="s">
        <v>379</v>
      </c>
      <c r="R1880" s="17" t="s">
        <v>137</v>
      </c>
      <c r="S1880" s="17" t="s">
        <v>3022</v>
      </c>
      <c r="T1880" s="17" t="s">
        <v>569</v>
      </c>
      <c r="U1880" s="17" t="s">
        <v>3438</v>
      </c>
      <c r="V1880" s="17" t="s">
        <v>715</v>
      </c>
      <c r="W1880" s="17"/>
      <c r="X1880" s="17"/>
      <c r="Y1880" s="17" t="s">
        <v>4352</v>
      </c>
      <c r="Z1880" s="17" t="s">
        <v>53</v>
      </c>
      <c r="AA1880" s="17" t="s">
        <v>76</v>
      </c>
      <c r="AB1880" s="17" t="s">
        <v>3962</v>
      </c>
      <c r="AC1880" s="17" t="s">
        <v>56</v>
      </c>
      <c r="AD1880" s="17" t="s">
        <v>66</v>
      </c>
      <c r="AE1880" s="17" t="s">
        <v>4411</v>
      </c>
      <c r="AF1880" s="17"/>
      <c r="AG1880" s="17" t="s">
        <v>77</v>
      </c>
      <c r="AH1880" s="17" t="s">
        <v>264</v>
      </c>
      <c r="AI1880" s="17" t="s">
        <v>570</v>
      </c>
      <c r="AJ1880" s="17" t="s">
        <v>571</v>
      </c>
      <c r="AK1880" s="17" t="s">
        <v>57</v>
      </c>
      <c r="AL1880" s="17" t="s">
        <v>4520</v>
      </c>
      <c r="AM1880" s="17" t="s">
        <v>79</v>
      </c>
      <c r="AN1880" s="17" t="s">
        <v>1428</v>
      </c>
      <c r="AO1880" s="17" t="s">
        <v>85</v>
      </c>
      <c r="AP1880" s="17" t="s">
        <v>64</v>
      </c>
      <c r="AQ1880" s="17"/>
      <c r="AR1880" s="17"/>
      <c r="AS1880" s="17"/>
    </row>
    <row r="1881" spans="1:45" ht="15" customHeight="1" x14ac:dyDescent="0.15">
      <c r="A1881" s="13">
        <v>1880</v>
      </c>
      <c r="B1881" s="69" t="s">
        <v>1855</v>
      </c>
      <c r="C1881" s="67" t="s">
        <v>1743</v>
      </c>
      <c r="D1881" s="67" t="s">
        <v>66</v>
      </c>
      <c r="E1881" s="67" t="s">
        <v>66</v>
      </c>
      <c r="F1881" s="67" t="s">
        <v>66</v>
      </c>
      <c r="G1881" s="67" t="s">
        <v>37</v>
      </c>
      <c r="H1881" s="67" t="s">
        <v>44</v>
      </c>
      <c r="I1881" s="67" t="s">
        <v>40</v>
      </c>
      <c r="J1881" s="67" t="s">
        <v>41</v>
      </c>
      <c r="K1881" s="67" t="s">
        <v>44</v>
      </c>
      <c r="L1881" s="67" t="s">
        <v>136</v>
      </c>
      <c r="M1881" s="67" t="s">
        <v>42</v>
      </c>
      <c r="N1881" s="67" t="s">
        <v>44</v>
      </c>
      <c r="O1881" s="67"/>
      <c r="P1881" s="17" t="s">
        <v>1370</v>
      </c>
      <c r="Q1881" s="17" t="s">
        <v>49</v>
      </c>
      <c r="R1881" s="17" t="s">
        <v>222</v>
      </c>
      <c r="S1881" s="17" t="s">
        <v>57</v>
      </c>
      <c r="T1881" s="17" t="s">
        <v>426</v>
      </c>
      <c r="U1881" s="17" t="s">
        <v>79</v>
      </c>
      <c r="V1881" s="17" t="s">
        <v>1856</v>
      </c>
      <c r="W1881" s="17"/>
      <c r="X1881" s="17"/>
      <c r="Y1881" s="17" t="s">
        <v>4295</v>
      </c>
      <c r="Z1881" s="17" t="s">
        <v>53</v>
      </c>
      <c r="AA1881" s="17" t="s">
        <v>76</v>
      </c>
      <c r="AB1881" s="17" t="s">
        <v>126</v>
      </c>
      <c r="AC1881" s="17" t="s">
        <v>56</v>
      </c>
      <c r="AD1881" s="17" t="s">
        <v>56</v>
      </c>
      <c r="AE1881" s="17"/>
      <c r="AF1881" s="17"/>
      <c r="AG1881" s="17" t="s">
        <v>144</v>
      </c>
      <c r="AH1881" s="17" t="s">
        <v>189</v>
      </c>
      <c r="AI1881" s="17" t="s">
        <v>708</v>
      </c>
      <c r="AJ1881" s="17" t="s">
        <v>338</v>
      </c>
      <c r="AK1881" s="17" t="s">
        <v>115</v>
      </c>
      <c r="AL1881" s="17" t="s">
        <v>740</v>
      </c>
      <c r="AM1881" s="17" t="s">
        <v>644</v>
      </c>
      <c r="AN1881" s="17" t="s">
        <v>158</v>
      </c>
      <c r="AO1881" s="17" t="s">
        <v>64</v>
      </c>
      <c r="AP1881" s="17" t="s">
        <v>161</v>
      </c>
      <c r="AQ1881" s="17"/>
      <c r="AR1881" s="17"/>
      <c r="AS1881" s="17"/>
    </row>
    <row r="1882" spans="1:45" ht="15" customHeight="1" x14ac:dyDescent="0.15">
      <c r="A1882" s="13">
        <v>1881</v>
      </c>
      <c r="B1882" s="69" t="s">
        <v>1857</v>
      </c>
      <c r="C1882" s="67" t="s">
        <v>1743</v>
      </c>
      <c r="D1882" s="67" t="s">
        <v>66</v>
      </c>
      <c r="E1882" s="67" t="s">
        <v>56</v>
      </c>
      <c r="F1882" s="67" t="s">
        <v>66</v>
      </c>
      <c r="G1882" s="67" t="s">
        <v>67</v>
      </c>
      <c r="H1882" s="67" t="s">
        <v>42</v>
      </c>
      <c r="I1882" s="67" t="s">
        <v>44</v>
      </c>
      <c r="J1882" s="67" t="s">
        <v>87</v>
      </c>
      <c r="K1882" s="67" t="s">
        <v>43</v>
      </c>
      <c r="L1882" s="67" t="s">
        <v>39</v>
      </c>
      <c r="M1882" s="67" t="s">
        <v>39</v>
      </c>
      <c r="N1882" s="67" t="s">
        <v>42</v>
      </c>
      <c r="O1882" s="67"/>
      <c r="P1882" s="17" t="s">
        <v>4582</v>
      </c>
      <c r="Q1882" s="17" t="s">
        <v>3814</v>
      </c>
      <c r="R1882" s="17" t="s">
        <v>1858</v>
      </c>
      <c r="S1882" s="17" t="s">
        <v>308</v>
      </c>
      <c r="T1882" s="17" t="s">
        <v>4640</v>
      </c>
      <c r="U1882" s="17" t="s">
        <v>83</v>
      </c>
      <c r="V1882" s="17" t="s">
        <v>927</v>
      </c>
      <c r="W1882" s="17"/>
      <c r="X1882" s="17"/>
      <c r="Y1882" s="17" t="s">
        <v>4282</v>
      </c>
      <c r="Z1882" s="17" t="s">
        <v>75</v>
      </c>
      <c r="AA1882" s="17" t="s">
        <v>76</v>
      </c>
      <c r="AB1882" s="17" t="s">
        <v>126</v>
      </c>
      <c r="AC1882" s="17" t="s">
        <v>66</v>
      </c>
      <c r="AD1882" s="17" t="s">
        <v>66</v>
      </c>
      <c r="AE1882" s="17"/>
      <c r="AF1882" s="17"/>
      <c r="AG1882" s="17" t="s">
        <v>95</v>
      </c>
      <c r="AH1882" s="17" t="s">
        <v>405</v>
      </c>
      <c r="AI1882" s="17" t="s">
        <v>129</v>
      </c>
      <c r="AJ1882" s="17" t="s">
        <v>900</v>
      </c>
      <c r="AK1882" s="17" t="s">
        <v>148</v>
      </c>
      <c r="AL1882" s="17" t="s">
        <v>348</v>
      </c>
      <c r="AM1882" s="17" t="s">
        <v>1601</v>
      </c>
      <c r="AN1882" s="17" t="s">
        <v>259</v>
      </c>
      <c r="AO1882" s="17" t="s">
        <v>1859</v>
      </c>
      <c r="AP1882" s="17" t="s">
        <v>349</v>
      </c>
      <c r="AQ1882" s="17"/>
      <c r="AR1882" s="17"/>
      <c r="AS1882" s="17"/>
    </row>
    <row r="1883" spans="1:45" ht="15" customHeight="1" x14ac:dyDescent="0.15">
      <c r="A1883" s="13">
        <v>1882</v>
      </c>
      <c r="B1883" s="69" t="s">
        <v>1860</v>
      </c>
      <c r="C1883" s="67" t="s">
        <v>1743</v>
      </c>
      <c r="D1883" s="67" t="s">
        <v>56</v>
      </c>
      <c r="E1883" s="67" t="s">
        <v>56</v>
      </c>
      <c r="F1883" s="67" t="s">
        <v>66</v>
      </c>
      <c r="G1883" s="67" t="s">
        <v>37</v>
      </c>
      <c r="H1883" s="67" t="s">
        <v>42</v>
      </c>
      <c r="I1883" s="67" t="s">
        <v>40</v>
      </c>
      <c r="J1883" s="67" t="s">
        <v>41</v>
      </c>
      <c r="K1883" s="67" t="s">
        <v>120</v>
      </c>
      <c r="L1883" s="67" t="s">
        <v>43</v>
      </c>
      <c r="M1883" s="67" t="s">
        <v>37</v>
      </c>
      <c r="N1883" s="67" t="s">
        <v>40</v>
      </c>
      <c r="O1883" s="67"/>
      <c r="P1883" s="17" t="s">
        <v>137</v>
      </c>
      <c r="Q1883" s="17" t="s">
        <v>3438</v>
      </c>
      <c r="R1883" s="17" t="s">
        <v>4657</v>
      </c>
      <c r="S1883" s="17" t="s">
        <v>57</v>
      </c>
      <c r="T1883" s="17" t="s">
        <v>4520</v>
      </c>
      <c r="U1883" s="17" t="s">
        <v>79</v>
      </c>
      <c r="V1883" s="17" t="s">
        <v>669</v>
      </c>
      <c r="W1883" s="17"/>
      <c r="X1883" s="17"/>
      <c r="Y1883" s="17" t="s">
        <v>4375</v>
      </c>
      <c r="Z1883" s="17" t="s">
        <v>53</v>
      </c>
      <c r="AA1883" s="17" t="s">
        <v>76</v>
      </c>
      <c r="AB1883" s="17" t="s">
        <v>126</v>
      </c>
      <c r="AC1883" s="17" t="s">
        <v>56</v>
      </c>
      <c r="AD1883" s="17" t="s">
        <v>56</v>
      </c>
      <c r="AE1883" s="17"/>
      <c r="AF1883" s="17"/>
      <c r="AG1883" s="17" t="s">
        <v>144</v>
      </c>
      <c r="AH1883" s="17" t="s">
        <v>145</v>
      </c>
      <c r="AI1883" s="17" t="s">
        <v>146</v>
      </c>
      <c r="AJ1883" s="17" t="s">
        <v>147</v>
      </c>
      <c r="AK1883" s="17" t="s">
        <v>115</v>
      </c>
      <c r="AL1883" s="17" t="s">
        <v>381</v>
      </c>
      <c r="AM1883" s="17" t="s">
        <v>562</v>
      </c>
      <c r="AN1883" s="17" t="s">
        <v>79</v>
      </c>
      <c r="AO1883" s="17" t="s">
        <v>64</v>
      </c>
      <c r="AP1883" s="17" t="s">
        <v>161</v>
      </c>
      <c r="AQ1883" s="17"/>
      <c r="AR1883" s="17"/>
      <c r="AS1883" s="17"/>
    </row>
    <row r="1884" spans="1:45" ht="15" customHeight="1" x14ac:dyDescent="0.15">
      <c r="A1884" s="13">
        <v>1883</v>
      </c>
      <c r="B1884" s="69" t="s">
        <v>1861</v>
      </c>
      <c r="C1884" s="67" t="s">
        <v>1743</v>
      </c>
      <c r="D1884" s="67" t="s">
        <v>66</v>
      </c>
      <c r="E1884" s="67" t="s">
        <v>66</v>
      </c>
      <c r="F1884" s="67" t="s">
        <v>66</v>
      </c>
      <c r="G1884" s="67" t="s">
        <v>40</v>
      </c>
      <c r="H1884" s="67" t="s">
        <v>120</v>
      </c>
      <c r="I1884" s="67" t="s">
        <v>44</v>
      </c>
      <c r="J1884" s="67" t="s">
        <v>41</v>
      </c>
      <c r="K1884" s="67" t="s">
        <v>42</v>
      </c>
      <c r="L1884" s="67" t="s">
        <v>44</v>
      </c>
      <c r="M1884" s="67" t="s">
        <v>39</v>
      </c>
      <c r="N1884" s="67" t="s">
        <v>41</v>
      </c>
      <c r="O1884" s="67"/>
      <c r="P1884" s="17" t="s">
        <v>1782</v>
      </c>
      <c r="Q1884" s="17" t="s">
        <v>3269</v>
      </c>
      <c r="R1884" s="17" t="s">
        <v>172</v>
      </c>
      <c r="S1884" s="17" t="s">
        <v>79</v>
      </c>
      <c r="T1884" s="17" t="s">
        <v>1783</v>
      </c>
      <c r="U1884" s="17" t="s">
        <v>289</v>
      </c>
      <c r="V1884" s="17" t="s">
        <v>558</v>
      </c>
      <c r="W1884" s="17"/>
      <c r="X1884" s="17"/>
      <c r="Y1884" s="17" t="s">
        <v>4352</v>
      </c>
      <c r="Z1884" s="17" t="s">
        <v>75</v>
      </c>
      <c r="AA1884" s="17" t="s">
        <v>76</v>
      </c>
      <c r="AB1884" s="17" t="s">
        <v>126</v>
      </c>
      <c r="AC1884" s="17" t="s">
        <v>56</v>
      </c>
      <c r="AD1884" s="17" t="s">
        <v>56</v>
      </c>
      <c r="AE1884" s="17"/>
      <c r="AF1884" s="17"/>
      <c r="AG1884" s="17" t="s">
        <v>115</v>
      </c>
      <c r="AH1884" s="17" t="s">
        <v>116</v>
      </c>
      <c r="AI1884" s="17" t="s">
        <v>1862</v>
      </c>
      <c r="AJ1884" s="17" t="s">
        <v>193</v>
      </c>
      <c r="AK1884" s="17" t="s">
        <v>193</v>
      </c>
      <c r="AL1884" s="17" t="s">
        <v>130</v>
      </c>
      <c r="AM1884" s="17" t="s">
        <v>478</v>
      </c>
      <c r="AN1884" s="17" t="s">
        <v>406</v>
      </c>
      <c r="AO1884" s="17" t="s">
        <v>161</v>
      </c>
      <c r="AP1884" s="17" t="s">
        <v>942</v>
      </c>
      <c r="AQ1884" s="17"/>
      <c r="AR1884" s="17"/>
      <c r="AS1884" s="17"/>
    </row>
    <row r="1885" spans="1:45" ht="15" customHeight="1" x14ac:dyDescent="0.15">
      <c r="A1885" s="13">
        <v>1884</v>
      </c>
      <c r="B1885" s="69" t="s">
        <v>1863</v>
      </c>
      <c r="C1885" s="67" t="s">
        <v>1743</v>
      </c>
      <c r="D1885" s="67" t="s">
        <v>66</v>
      </c>
      <c r="E1885" s="67" t="s">
        <v>66</v>
      </c>
      <c r="F1885" s="67" t="s">
        <v>56</v>
      </c>
      <c r="G1885" s="67" t="s">
        <v>67</v>
      </c>
      <c r="H1885" s="67" t="s">
        <v>68</v>
      </c>
      <c r="I1885" s="67" t="s">
        <v>40</v>
      </c>
      <c r="J1885" s="67" t="s">
        <v>68</v>
      </c>
      <c r="K1885" s="67" t="s">
        <v>44</v>
      </c>
      <c r="L1885" s="67" t="s">
        <v>43</v>
      </c>
      <c r="M1885" s="67" t="s">
        <v>42</v>
      </c>
      <c r="N1885" s="67" t="s">
        <v>38</v>
      </c>
      <c r="O1885" s="67" t="s">
        <v>45</v>
      </c>
      <c r="P1885" s="17" t="s">
        <v>70</v>
      </c>
      <c r="Q1885" s="17" t="s">
        <v>3022</v>
      </c>
      <c r="R1885" s="17" t="s">
        <v>72</v>
      </c>
      <c r="S1885" s="17" t="s">
        <v>77</v>
      </c>
      <c r="T1885" s="17" t="s">
        <v>78</v>
      </c>
      <c r="U1885" s="17" t="s">
        <v>79</v>
      </c>
      <c r="V1885" s="17" t="s">
        <v>80</v>
      </c>
      <c r="W1885" s="17"/>
      <c r="X1885" s="17"/>
      <c r="Y1885" s="17" t="s">
        <v>4242</v>
      </c>
      <c r="Z1885" s="17" t="s">
        <v>75</v>
      </c>
      <c r="AA1885" s="17" t="s">
        <v>76</v>
      </c>
      <c r="AB1885" s="17" t="s">
        <v>3962</v>
      </c>
      <c r="AC1885" s="17" t="s">
        <v>36</v>
      </c>
      <c r="AD1885" s="17" t="s">
        <v>56</v>
      </c>
      <c r="AE1885" s="17"/>
      <c r="AF1885" s="17"/>
      <c r="AG1885" s="17" t="s">
        <v>95</v>
      </c>
      <c r="AH1885" s="17" t="s">
        <v>189</v>
      </c>
      <c r="AI1885" s="17" t="s">
        <v>171</v>
      </c>
      <c r="AJ1885" s="17" t="s">
        <v>190</v>
      </c>
      <c r="AK1885" s="17" t="s">
        <v>115</v>
      </c>
      <c r="AL1885" s="17" t="s">
        <v>154</v>
      </c>
      <c r="AM1885" s="17" t="s">
        <v>171</v>
      </c>
      <c r="AN1885" s="17" t="s">
        <v>619</v>
      </c>
      <c r="AO1885" s="17" t="s">
        <v>85</v>
      </c>
      <c r="AP1885" s="17" t="s">
        <v>161</v>
      </c>
      <c r="AQ1885" s="17"/>
      <c r="AR1885" s="17"/>
      <c r="AS1885" s="17"/>
    </row>
    <row r="1886" spans="1:45" ht="15" customHeight="1" x14ac:dyDescent="0.15">
      <c r="A1886" s="13">
        <v>1885</v>
      </c>
      <c r="B1886" s="69" t="s">
        <v>1864</v>
      </c>
      <c r="C1886" s="67" t="s">
        <v>1743</v>
      </c>
      <c r="D1886" s="67" t="s">
        <v>66</v>
      </c>
      <c r="E1886" s="67" t="s">
        <v>56</v>
      </c>
      <c r="F1886" s="67" t="s">
        <v>56</v>
      </c>
      <c r="G1886" s="67" t="s">
        <v>40</v>
      </c>
      <c r="H1886" s="67" t="s">
        <v>44</v>
      </c>
      <c r="I1886" s="67" t="s">
        <v>44</v>
      </c>
      <c r="J1886" s="67" t="s">
        <v>68</v>
      </c>
      <c r="K1886" s="67" t="s">
        <v>42</v>
      </c>
      <c r="L1886" s="67" t="s">
        <v>200</v>
      </c>
      <c r="M1886" s="67" t="s">
        <v>41</v>
      </c>
      <c r="N1886" s="67" t="s">
        <v>37</v>
      </c>
      <c r="O1886" s="67" t="s">
        <v>45</v>
      </c>
      <c r="P1886" s="17" t="s">
        <v>216</v>
      </c>
      <c r="Q1886" s="17" t="s">
        <v>222</v>
      </c>
      <c r="R1886" s="17" t="s">
        <v>3345</v>
      </c>
      <c r="S1886" s="17" t="s">
        <v>79</v>
      </c>
      <c r="T1886" s="17" t="s">
        <v>82</v>
      </c>
      <c r="U1886" s="17" t="s">
        <v>81</v>
      </c>
      <c r="V1886" s="17" t="s">
        <v>80</v>
      </c>
      <c r="W1886" s="17"/>
      <c r="X1886" s="17"/>
      <c r="Y1886" s="17" t="s">
        <v>4234</v>
      </c>
      <c r="Z1886" s="17" t="s">
        <v>96</v>
      </c>
      <c r="AA1886" s="17" t="s">
        <v>76</v>
      </c>
      <c r="AB1886" s="17" t="s">
        <v>55</v>
      </c>
      <c r="AC1886" s="17" t="s">
        <v>56</v>
      </c>
      <c r="AD1886" s="17" t="s">
        <v>56</v>
      </c>
      <c r="AE1886" s="17"/>
      <c r="AF1886" s="17"/>
      <c r="AG1886" s="17" t="s">
        <v>115</v>
      </c>
      <c r="AH1886" s="17" t="s">
        <v>740</v>
      </c>
      <c r="AI1886" s="17" t="s">
        <v>148</v>
      </c>
      <c r="AJ1886" s="17" t="s">
        <v>741</v>
      </c>
      <c r="AK1886" s="17" t="s">
        <v>158</v>
      </c>
      <c r="AL1886" s="17" t="s">
        <v>159</v>
      </c>
      <c r="AM1886" s="17" t="s">
        <v>171</v>
      </c>
      <c r="AN1886" s="17" t="s">
        <v>307</v>
      </c>
      <c r="AO1886" s="17" t="s">
        <v>161</v>
      </c>
      <c r="AP1886" s="17" t="s">
        <v>349</v>
      </c>
      <c r="AQ1886" s="17"/>
      <c r="AR1886" s="17"/>
      <c r="AS1886" s="17"/>
    </row>
    <row r="1887" spans="1:45" ht="15" customHeight="1" x14ac:dyDescent="0.15">
      <c r="A1887" s="13">
        <v>1886</v>
      </c>
      <c r="B1887" s="69" t="s">
        <v>1865</v>
      </c>
      <c r="C1887" s="67" t="s">
        <v>1743</v>
      </c>
      <c r="D1887" s="67" t="s">
        <v>66</v>
      </c>
      <c r="E1887" s="67" t="s">
        <v>56</v>
      </c>
      <c r="F1887" s="67" t="s">
        <v>56</v>
      </c>
      <c r="G1887" s="67" t="s">
        <v>37</v>
      </c>
      <c r="H1887" s="67" t="s">
        <v>136</v>
      </c>
      <c r="I1887" s="67" t="s">
        <v>40</v>
      </c>
      <c r="J1887" s="67" t="s">
        <v>68</v>
      </c>
      <c r="K1887" s="67" t="s">
        <v>44</v>
      </c>
      <c r="L1887" s="67" t="s">
        <v>43</v>
      </c>
      <c r="M1887" s="67" t="s">
        <v>42</v>
      </c>
      <c r="N1887" s="67" t="s">
        <v>44</v>
      </c>
      <c r="O1887" s="67" t="s">
        <v>45</v>
      </c>
      <c r="P1887" s="17" t="s">
        <v>653</v>
      </c>
      <c r="Q1887" s="17" t="s">
        <v>49</v>
      </c>
      <c r="R1887" s="17" t="s">
        <v>256</v>
      </c>
      <c r="S1887" s="17" t="s">
        <v>57</v>
      </c>
      <c r="T1887" s="17" t="s">
        <v>4750</v>
      </c>
      <c r="U1887" s="17" t="s">
        <v>79</v>
      </c>
      <c r="V1887" s="17" t="s">
        <v>792</v>
      </c>
      <c r="W1887" s="17"/>
      <c r="X1887" s="17"/>
      <c r="Y1887" s="17" t="s">
        <v>4368</v>
      </c>
      <c r="Z1887" s="17" t="s">
        <v>75</v>
      </c>
      <c r="AA1887" s="17" t="s">
        <v>76</v>
      </c>
      <c r="AB1887" s="17" t="s">
        <v>126</v>
      </c>
      <c r="AC1887" s="17" t="s">
        <v>66</v>
      </c>
      <c r="AD1887" s="17" t="s">
        <v>56</v>
      </c>
      <c r="AE1887" s="17"/>
      <c r="AF1887" s="17"/>
      <c r="AG1887" s="17" t="s">
        <v>144</v>
      </c>
      <c r="AH1887" s="17" t="s">
        <v>189</v>
      </c>
      <c r="AI1887" s="17" t="s">
        <v>330</v>
      </c>
      <c r="AJ1887" s="17" t="s">
        <v>1237</v>
      </c>
      <c r="AK1887" s="17" t="s">
        <v>115</v>
      </c>
      <c r="AL1887" s="17" t="s">
        <v>170</v>
      </c>
      <c r="AM1887" s="17" t="s">
        <v>171</v>
      </c>
      <c r="AN1887" s="17" t="s">
        <v>183</v>
      </c>
      <c r="AO1887" s="17" t="s">
        <v>64</v>
      </c>
      <c r="AP1887" s="17" t="s">
        <v>161</v>
      </c>
      <c r="AQ1887" s="17"/>
      <c r="AR1887" s="17"/>
      <c r="AS1887" s="17"/>
    </row>
    <row r="1888" spans="1:45" ht="15" customHeight="1" x14ac:dyDescent="0.15">
      <c r="A1888" s="13">
        <v>1887</v>
      </c>
      <c r="B1888" s="69" t="s">
        <v>1866</v>
      </c>
      <c r="C1888" s="67" t="s">
        <v>1743</v>
      </c>
      <c r="D1888" s="67" t="s">
        <v>66</v>
      </c>
      <c r="E1888" s="67" t="s">
        <v>56</v>
      </c>
      <c r="F1888" s="67" t="s">
        <v>56</v>
      </c>
      <c r="G1888" s="67" t="s">
        <v>37</v>
      </c>
      <c r="H1888" s="67" t="s">
        <v>40</v>
      </c>
      <c r="I1888" s="67" t="s">
        <v>40</v>
      </c>
      <c r="J1888" s="67" t="s">
        <v>67</v>
      </c>
      <c r="K1888" s="67" t="s">
        <v>42</v>
      </c>
      <c r="L1888" s="67" t="s">
        <v>39</v>
      </c>
      <c r="M1888" s="67" t="s">
        <v>87</v>
      </c>
      <c r="N1888" s="67" t="s">
        <v>40</v>
      </c>
      <c r="O1888" s="67"/>
      <c r="P1888" s="17" t="s">
        <v>227</v>
      </c>
      <c r="Q1888" s="17" t="s">
        <v>137</v>
      </c>
      <c r="R1888" s="17" t="s">
        <v>1867</v>
      </c>
      <c r="S1888" s="17" t="s">
        <v>3438</v>
      </c>
      <c r="T1888" s="17" t="s">
        <v>4647</v>
      </c>
      <c r="U1888" s="17" t="s">
        <v>594</v>
      </c>
      <c r="V1888" s="17" t="s">
        <v>961</v>
      </c>
      <c r="W1888" s="17"/>
      <c r="X1888" s="17"/>
      <c r="Y1888" s="17" t="s">
        <v>4311</v>
      </c>
      <c r="Z1888" s="17" t="s">
        <v>53</v>
      </c>
      <c r="AA1888" s="17" t="s">
        <v>76</v>
      </c>
      <c r="AB1888" s="17" t="s">
        <v>126</v>
      </c>
      <c r="AC1888" s="17" t="s">
        <v>56</v>
      </c>
      <c r="AD1888" s="17" t="s">
        <v>66</v>
      </c>
      <c r="AE1888" s="17"/>
      <c r="AF1888" s="17"/>
      <c r="AG1888" s="17" t="s">
        <v>57</v>
      </c>
      <c r="AH1888" s="17" t="s">
        <v>4520</v>
      </c>
      <c r="AI1888" s="17" t="s">
        <v>4161</v>
      </c>
      <c r="AJ1888" s="17" t="s">
        <v>3760</v>
      </c>
      <c r="AK1888" s="17" t="s">
        <v>248</v>
      </c>
      <c r="AL1888" s="17" t="s">
        <v>595</v>
      </c>
      <c r="AM1888" s="17" t="s">
        <v>3022</v>
      </c>
      <c r="AN1888" s="17" t="s">
        <v>4713</v>
      </c>
      <c r="AO1888" s="17" t="s">
        <v>64</v>
      </c>
      <c r="AP1888" s="17" t="s">
        <v>161</v>
      </c>
      <c r="AQ1888" s="17"/>
      <c r="AR1888" s="17"/>
      <c r="AS1888" s="17"/>
    </row>
    <row r="1889" spans="1:45" ht="15" customHeight="1" x14ac:dyDescent="0.15">
      <c r="A1889" s="13">
        <v>1888</v>
      </c>
      <c r="B1889" s="69" t="s">
        <v>1868</v>
      </c>
      <c r="C1889" s="67" t="s">
        <v>1743</v>
      </c>
      <c r="D1889" s="67" t="s">
        <v>66</v>
      </c>
      <c r="E1889" s="67" t="s">
        <v>66</v>
      </c>
      <c r="F1889" s="67" t="s">
        <v>66</v>
      </c>
      <c r="G1889" s="67" t="s">
        <v>67</v>
      </c>
      <c r="H1889" s="67" t="s">
        <v>37</v>
      </c>
      <c r="I1889" s="67" t="s">
        <v>40</v>
      </c>
      <c r="J1889" s="67" t="s">
        <v>67</v>
      </c>
      <c r="K1889" s="67" t="s">
        <v>44</v>
      </c>
      <c r="L1889" s="67" t="s">
        <v>41</v>
      </c>
      <c r="M1889" s="67" t="s">
        <v>37</v>
      </c>
      <c r="N1889" s="67" t="s">
        <v>37</v>
      </c>
      <c r="O1889" s="67"/>
      <c r="P1889" s="17" t="s">
        <v>325</v>
      </c>
      <c r="Q1889" s="17" t="s">
        <v>3022</v>
      </c>
      <c r="R1889" s="17" t="s">
        <v>962</v>
      </c>
      <c r="S1889" s="17" t="s">
        <v>77</v>
      </c>
      <c r="T1889" s="17" t="s">
        <v>3438</v>
      </c>
      <c r="U1889" s="17" t="s">
        <v>79</v>
      </c>
      <c r="V1889" s="17" t="s">
        <v>3022</v>
      </c>
      <c r="W1889" s="17"/>
      <c r="X1889" s="17"/>
      <c r="Y1889" s="17" t="s">
        <v>4234</v>
      </c>
      <c r="Z1889" s="17" t="s">
        <v>53</v>
      </c>
      <c r="AA1889" s="17" t="s">
        <v>76</v>
      </c>
      <c r="AB1889" s="17" t="s">
        <v>3962</v>
      </c>
      <c r="AC1889" s="17" t="s">
        <v>36</v>
      </c>
      <c r="AD1889" s="17" t="s">
        <v>56</v>
      </c>
      <c r="AE1889" s="17"/>
      <c r="AF1889" s="17"/>
      <c r="AG1889" s="17" t="s">
        <v>95</v>
      </c>
      <c r="AH1889" s="17" t="s">
        <v>189</v>
      </c>
      <c r="AI1889" s="17" t="s">
        <v>57</v>
      </c>
      <c r="AJ1889" s="17" t="s">
        <v>562</v>
      </c>
      <c r="AK1889" s="17" t="s">
        <v>115</v>
      </c>
      <c r="AL1889" s="17" t="s">
        <v>4165</v>
      </c>
      <c r="AM1889" s="17" t="s">
        <v>77</v>
      </c>
      <c r="AN1889" s="17" t="s">
        <v>408</v>
      </c>
      <c r="AO1889" s="17" t="s">
        <v>85</v>
      </c>
      <c r="AP1889" s="17" t="s">
        <v>161</v>
      </c>
      <c r="AQ1889" s="17"/>
      <c r="AR1889" s="17"/>
      <c r="AS1889" s="17"/>
    </row>
    <row r="1890" spans="1:45" ht="15" customHeight="1" x14ac:dyDescent="0.15">
      <c r="A1890" s="13">
        <v>1889</v>
      </c>
      <c r="B1890" s="69" t="s">
        <v>1869</v>
      </c>
      <c r="C1890" s="67" t="s">
        <v>1743</v>
      </c>
      <c r="D1890" s="67" t="s">
        <v>56</v>
      </c>
      <c r="E1890" s="67" t="s">
        <v>66</v>
      </c>
      <c r="F1890" s="67" t="s">
        <v>56</v>
      </c>
      <c r="G1890" s="67" t="s">
        <v>40</v>
      </c>
      <c r="H1890" s="67" t="s">
        <v>43</v>
      </c>
      <c r="I1890" s="67" t="s">
        <v>44</v>
      </c>
      <c r="J1890" s="67" t="s">
        <v>67</v>
      </c>
      <c r="K1890" s="67" t="s">
        <v>67</v>
      </c>
      <c r="L1890" s="67" t="s">
        <v>44</v>
      </c>
      <c r="M1890" s="67" t="s">
        <v>41</v>
      </c>
      <c r="N1890" s="67" t="s">
        <v>67</v>
      </c>
      <c r="O1890" s="67"/>
      <c r="P1890" s="17" t="s">
        <v>264</v>
      </c>
      <c r="Q1890" s="17" t="s">
        <v>79</v>
      </c>
      <c r="R1890" s="17" t="s">
        <v>3172</v>
      </c>
      <c r="S1890" s="17" t="s">
        <v>115</v>
      </c>
      <c r="T1890" s="17" t="s">
        <v>4390</v>
      </c>
      <c r="U1890" s="17" t="s">
        <v>183</v>
      </c>
      <c r="V1890" s="17" t="s">
        <v>3022</v>
      </c>
      <c r="W1890" s="17"/>
      <c r="X1890" s="17"/>
      <c r="Y1890" s="17" t="s">
        <v>4282</v>
      </c>
      <c r="Z1890" s="17" t="s">
        <v>75</v>
      </c>
      <c r="AA1890" s="17" t="s">
        <v>76</v>
      </c>
      <c r="AB1890" s="17" t="s">
        <v>55</v>
      </c>
      <c r="AC1890" s="17" t="s">
        <v>56</v>
      </c>
      <c r="AD1890" s="17" t="s">
        <v>56</v>
      </c>
      <c r="AE1890" s="17" t="s">
        <v>4024</v>
      </c>
      <c r="AF1890" s="17"/>
      <c r="AG1890" s="17" t="s">
        <v>131</v>
      </c>
      <c r="AH1890" s="17" t="s">
        <v>95</v>
      </c>
      <c r="AI1890" s="17" t="s">
        <v>707</v>
      </c>
      <c r="AJ1890" s="17" t="s">
        <v>708</v>
      </c>
      <c r="AK1890" s="17" t="s">
        <v>193</v>
      </c>
      <c r="AL1890" s="17" t="s">
        <v>478</v>
      </c>
      <c r="AM1890" s="17" t="s">
        <v>77</v>
      </c>
      <c r="AN1890" s="17" t="s">
        <v>95</v>
      </c>
      <c r="AO1890" s="17" t="s">
        <v>161</v>
      </c>
      <c r="AP1890" s="17" t="s">
        <v>187</v>
      </c>
      <c r="AQ1890" s="17"/>
      <c r="AR1890" s="17"/>
      <c r="AS1890" s="17"/>
    </row>
    <row r="1891" spans="1:45" ht="15" customHeight="1" x14ac:dyDescent="0.15">
      <c r="A1891" s="13">
        <v>1890</v>
      </c>
      <c r="B1891" s="69" t="s">
        <v>1870</v>
      </c>
      <c r="C1891" s="67" t="s">
        <v>1743</v>
      </c>
      <c r="D1891" s="67" t="s">
        <v>66</v>
      </c>
      <c r="E1891" s="67" t="s">
        <v>66</v>
      </c>
      <c r="F1891" s="67" t="s">
        <v>56</v>
      </c>
      <c r="G1891" s="67" t="s">
        <v>67</v>
      </c>
      <c r="H1891" s="67" t="s">
        <v>68</v>
      </c>
      <c r="I1891" s="67" t="s">
        <v>41</v>
      </c>
      <c r="J1891" s="67" t="s">
        <v>39</v>
      </c>
      <c r="K1891" s="67" t="s">
        <v>44</v>
      </c>
      <c r="L1891" s="67" t="s">
        <v>43</v>
      </c>
      <c r="M1891" s="67" t="s">
        <v>67</v>
      </c>
      <c r="N1891" s="67" t="s">
        <v>41</v>
      </c>
      <c r="O1891" s="67"/>
      <c r="P1891" s="17" t="s">
        <v>651</v>
      </c>
      <c r="Q1891" s="17" t="s">
        <v>3022</v>
      </c>
      <c r="R1891" s="17" t="s">
        <v>1871</v>
      </c>
      <c r="S1891" s="17" t="s">
        <v>77</v>
      </c>
      <c r="T1891" s="17" t="s">
        <v>80</v>
      </c>
      <c r="U1891" s="17" t="s">
        <v>3346</v>
      </c>
      <c r="V1891" s="17" t="s">
        <v>1090</v>
      </c>
      <c r="W1891" s="17"/>
      <c r="X1891" s="17"/>
      <c r="Y1891" s="17" t="s">
        <v>4292</v>
      </c>
      <c r="Z1891" s="17" t="s">
        <v>53</v>
      </c>
      <c r="AA1891" s="17" t="s">
        <v>142</v>
      </c>
      <c r="AB1891" s="17" t="s">
        <v>3962</v>
      </c>
      <c r="AC1891" s="17" t="s">
        <v>56</v>
      </c>
      <c r="AD1891" s="17" t="s">
        <v>56</v>
      </c>
      <c r="AE1891" s="17" t="s">
        <v>4024</v>
      </c>
      <c r="AF1891" s="17"/>
      <c r="AG1891" s="17" t="s">
        <v>95</v>
      </c>
      <c r="AH1891" s="17" t="s">
        <v>189</v>
      </c>
      <c r="AI1891" s="17" t="s">
        <v>171</v>
      </c>
      <c r="AJ1891" s="17" t="s">
        <v>168</v>
      </c>
      <c r="AK1891" s="17" t="s">
        <v>202</v>
      </c>
      <c r="AL1891" s="17" t="s">
        <v>95</v>
      </c>
      <c r="AM1891" s="17" t="s">
        <v>625</v>
      </c>
      <c r="AN1891" s="17" t="s">
        <v>644</v>
      </c>
      <c r="AO1891" s="17" t="s">
        <v>85</v>
      </c>
      <c r="AP1891" s="17" t="s">
        <v>209</v>
      </c>
      <c r="AQ1891" s="17"/>
      <c r="AR1891" s="17"/>
      <c r="AS1891" s="17"/>
    </row>
    <row r="1892" spans="1:45" ht="15" customHeight="1" x14ac:dyDescent="0.15">
      <c r="A1892" s="13">
        <v>1891</v>
      </c>
      <c r="B1892" s="69" t="s">
        <v>1872</v>
      </c>
      <c r="C1892" s="67" t="s">
        <v>1743</v>
      </c>
      <c r="D1892" s="67" t="s">
        <v>56</v>
      </c>
      <c r="E1892" s="67" t="s">
        <v>56</v>
      </c>
      <c r="F1892" s="67" t="s">
        <v>66</v>
      </c>
      <c r="G1892" s="67" t="s">
        <v>37</v>
      </c>
      <c r="H1892" s="67" t="s">
        <v>40</v>
      </c>
      <c r="I1892" s="67" t="s">
        <v>40</v>
      </c>
      <c r="J1892" s="67" t="s">
        <v>40</v>
      </c>
      <c r="K1892" s="67" t="s">
        <v>42</v>
      </c>
      <c r="L1892" s="67" t="s">
        <v>39</v>
      </c>
      <c r="M1892" s="67" t="s">
        <v>87</v>
      </c>
      <c r="N1892" s="67" t="s">
        <v>41</v>
      </c>
      <c r="O1892" s="67"/>
      <c r="P1892" s="17" t="s">
        <v>227</v>
      </c>
      <c r="Q1892" s="17" t="s">
        <v>137</v>
      </c>
      <c r="R1892" s="17" t="s">
        <v>4161</v>
      </c>
      <c r="S1892" s="17" t="s">
        <v>3438</v>
      </c>
      <c r="T1892" s="17" t="s">
        <v>4647</v>
      </c>
      <c r="U1892" s="17" t="s">
        <v>79</v>
      </c>
      <c r="V1892" s="17" t="s">
        <v>3269</v>
      </c>
      <c r="W1892" s="17"/>
      <c r="X1892" s="17"/>
      <c r="Y1892" s="17" t="s">
        <v>4376</v>
      </c>
      <c r="Z1892" s="17" t="s">
        <v>75</v>
      </c>
      <c r="AA1892" s="17" t="s">
        <v>76</v>
      </c>
      <c r="AB1892" s="17" t="s">
        <v>3962</v>
      </c>
      <c r="AC1892" s="17" t="s">
        <v>56</v>
      </c>
      <c r="AD1892" s="17" t="s">
        <v>66</v>
      </c>
      <c r="AE1892" s="17"/>
      <c r="AF1892" s="17"/>
      <c r="AG1892" s="17" t="s">
        <v>57</v>
      </c>
      <c r="AH1892" s="17" t="s">
        <v>4520</v>
      </c>
      <c r="AI1892" s="17" t="s">
        <v>4161</v>
      </c>
      <c r="AJ1892" s="17" t="s">
        <v>3760</v>
      </c>
      <c r="AK1892" s="17" t="s">
        <v>115</v>
      </c>
      <c r="AL1892" s="17" t="s">
        <v>557</v>
      </c>
      <c r="AM1892" s="17" t="s">
        <v>79</v>
      </c>
      <c r="AN1892" s="17" t="s">
        <v>3026</v>
      </c>
      <c r="AO1892" s="17" t="s">
        <v>64</v>
      </c>
      <c r="AP1892" s="17" t="s">
        <v>161</v>
      </c>
      <c r="AQ1892" s="17"/>
      <c r="AR1892" s="17"/>
      <c r="AS1892" s="17"/>
    </row>
    <row r="1893" spans="1:45" ht="15" customHeight="1" x14ac:dyDescent="0.15">
      <c r="A1893" s="13">
        <v>1892</v>
      </c>
      <c r="B1893" s="69" t="s">
        <v>1873</v>
      </c>
      <c r="C1893" s="67" t="s">
        <v>1743</v>
      </c>
      <c r="D1893" s="67" t="s">
        <v>66</v>
      </c>
      <c r="E1893" s="67" t="s">
        <v>66</v>
      </c>
      <c r="F1893" s="67" t="s">
        <v>66</v>
      </c>
      <c r="G1893" s="67" t="s">
        <v>44</v>
      </c>
      <c r="H1893" s="67" t="s">
        <v>43</v>
      </c>
      <c r="I1893" s="67" t="s">
        <v>37</v>
      </c>
      <c r="J1893" s="67" t="s">
        <v>41</v>
      </c>
      <c r="K1893" s="67" t="s">
        <v>43</v>
      </c>
      <c r="L1893" s="67" t="s">
        <v>43</v>
      </c>
      <c r="M1893" s="67" t="s">
        <v>41</v>
      </c>
      <c r="N1893" s="67" t="s">
        <v>39</v>
      </c>
      <c r="O1893" s="67"/>
      <c r="P1893" s="17" t="s">
        <v>1139</v>
      </c>
      <c r="Q1893" s="17" t="s">
        <v>446</v>
      </c>
      <c r="R1893" s="17" t="s">
        <v>1874</v>
      </c>
      <c r="S1893" s="17" t="s">
        <v>402</v>
      </c>
      <c r="T1893" s="17" t="s">
        <v>947</v>
      </c>
      <c r="U1893" s="17" t="s">
        <v>1203</v>
      </c>
      <c r="V1893" s="17" t="s">
        <v>1740</v>
      </c>
      <c r="W1893" s="17"/>
      <c r="X1893" s="17"/>
      <c r="Y1893" s="17" t="s">
        <v>4263</v>
      </c>
      <c r="Z1893" s="17" t="s">
        <v>53</v>
      </c>
      <c r="AA1893" s="17" t="s">
        <v>54</v>
      </c>
      <c r="AB1893" s="17" t="s">
        <v>126</v>
      </c>
      <c r="AC1893" s="17" t="s">
        <v>66</v>
      </c>
      <c r="AD1893" s="17" t="s">
        <v>56</v>
      </c>
      <c r="AE1893" s="17"/>
      <c r="AF1893" s="17"/>
      <c r="AG1893" s="17" t="s">
        <v>193</v>
      </c>
      <c r="AH1893" s="17" t="s">
        <v>101</v>
      </c>
      <c r="AI1893" s="17" t="s">
        <v>94</v>
      </c>
      <c r="AJ1893" s="17" t="s">
        <v>948</v>
      </c>
      <c r="AK1893" s="17" t="s">
        <v>144</v>
      </c>
      <c r="AL1893" s="17" t="s">
        <v>196</v>
      </c>
      <c r="AM1893" s="17" t="s">
        <v>495</v>
      </c>
      <c r="AN1893" s="17" t="s">
        <v>1875</v>
      </c>
      <c r="AO1893" s="17" t="s">
        <v>464</v>
      </c>
      <c r="AP1893" s="17" t="s">
        <v>806</v>
      </c>
      <c r="AQ1893" s="17"/>
      <c r="AR1893" s="17"/>
      <c r="AS1893" s="17"/>
    </row>
    <row r="1894" spans="1:45" ht="15" customHeight="1" x14ac:dyDescent="0.15">
      <c r="A1894" s="13">
        <v>1893</v>
      </c>
      <c r="B1894" s="69" t="s">
        <v>1876</v>
      </c>
      <c r="C1894" s="67" t="s">
        <v>1743</v>
      </c>
      <c r="D1894" s="67" t="s">
        <v>56</v>
      </c>
      <c r="E1894" s="67" t="s">
        <v>66</v>
      </c>
      <c r="F1894" s="67" t="s">
        <v>56</v>
      </c>
      <c r="G1894" s="67" t="s">
        <v>40</v>
      </c>
      <c r="H1894" s="67" t="s">
        <v>41</v>
      </c>
      <c r="I1894" s="67" t="s">
        <v>120</v>
      </c>
      <c r="J1894" s="67" t="s">
        <v>43</v>
      </c>
      <c r="K1894" s="67" t="s">
        <v>42</v>
      </c>
      <c r="L1894" s="67" t="s">
        <v>37</v>
      </c>
      <c r="M1894" s="67" t="s">
        <v>44</v>
      </c>
      <c r="N1894" s="67" t="s">
        <v>120</v>
      </c>
      <c r="O1894" s="67" t="s">
        <v>45</v>
      </c>
      <c r="P1894" s="17" t="s">
        <v>851</v>
      </c>
      <c r="Q1894" s="17" t="s">
        <v>3269</v>
      </c>
      <c r="R1894" s="17" t="s">
        <v>1877</v>
      </c>
      <c r="S1894" s="17" t="s">
        <v>79</v>
      </c>
      <c r="T1894" s="17" t="s">
        <v>309</v>
      </c>
      <c r="U1894" s="17" t="s">
        <v>916</v>
      </c>
      <c r="V1894" s="17" t="s">
        <v>1878</v>
      </c>
      <c r="W1894" s="17"/>
      <c r="X1894" s="17"/>
      <c r="Y1894" s="17" t="s">
        <v>4263</v>
      </c>
      <c r="Z1894" s="17" t="s">
        <v>75</v>
      </c>
      <c r="AA1894" s="17" t="s">
        <v>142</v>
      </c>
      <c r="AB1894" s="17" t="s">
        <v>3962</v>
      </c>
      <c r="AC1894" s="17" t="s">
        <v>56</v>
      </c>
      <c r="AD1894" s="17" t="s">
        <v>56</v>
      </c>
      <c r="AE1894" s="17"/>
      <c r="AF1894" s="17"/>
      <c r="AG1894" s="17" t="s">
        <v>115</v>
      </c>
      <c r="AH1894" s="17" t="s">
        <v>116</v>
      </c>
      <c r="AI1894" s="17" t="s">
        <v>196</v>
      </c>
      <c r="AJ1894" s="17" t="s">
        <v>57</v>
      </c>
      <c r="AK1894" s="17" t="s">
        <v>972</v>
      </c>
      <c r="AL1894" s="17" t="s">
        <v>402</v>
      </c>
      <c r="AM1894" s="17" t="s">
        <v>438</v>
      </c>
      <c r="AN1894" s="17" t="s">
        <v>1656</v>
      </c>
      <c r="AO1894" s="17" t="s">
        <v>161</v>
      </c>
      <c r="AP1894" s="17" t="s">
        <v>975</v>
      </c>
      <c r="AQ1894" s="17"/>
      <c r="AR1894" s="17"/>
      <c r="AS1894" s="17"/>
    </row>
    <row r="1895" spans="1:45" ht="15" customHeight="1" x14ac:dyDescent="0.15">
      <c r="A1895" s="13">
        <v>1894</v>
      </c>
      <c r="B1895" s="69" t="s">
        <v>1879</v>
      </c>
      <c r="C1895" s="67" t="s">
        <v>1743</v>
      </c>
      <c r="D1895" s="67" t="s">
        <v>66</v>
      </c>
      <c r="E1895" s="67" t="s">
        <v>66</v>
      </c>
      <c r="F1895" s="67" t="s">
        <v>56</v>
      </c>
      <c r="G1895" s="67" t="s">
        <v>67</v>
      </c>
      <c r="H1895" s="67" t="s">
        <v>40</v>
      </c>
      <c r="I1895" s="67" t="s">
        <v>37</v>
      </c>
      <c r="J1895" s="67" t="s">
        <v>44</v>
      </c>
      <c r="K1895" s="67" t="s">
        <v>40</v>
      </c>
      <c r="L1895" s="67" t="s">
        <v>44</v>
      </c>
      <c r="M1895" s="67" t="s">
        <v>42</v>
      </c>
      <c r="N1895" s="67" t="s">
        <v>38</v>
      </c>
      <c r="O1895" s="67"/>
      <c r="P1895" s="17" t="s">
        <v>808</v>
      </c>
      <c r="Q1895" s="17" t="s">
        <v>379</v>
      </c>
      <c r="R1895" s="17" t="s">
        <v>137</v>
      </c>
      <c r="S1895" s="17" t="s">
        <v>3022</v>
      </c>
      <c r="T1895" s="17" t="s">
        <v>2916</v>
      </c>
      <c r="U1895" s="17" t="s">
        <v>3438</v>
      </c>
      <c r="V1895" s="17" t="s">
        <v>174</v>
      </c>
      <c r="W1895" s="17"/>
      <c r="X1895" s="17"/>
      <c r="Y1895" s="17" t="s">
        <v>4263</v>
      </c>
      <c r="Z1895" s="17" t="s">
        <v>53</v>
      </c>
      <c r="AA1895" s="17" t="s">
        <v>54</v>
      </c>
      <c r="AB1895" s="17" t="s">
        <v>126</v>
      </c>
      <c r="AC1895" s="17" t="s">
        <v>56</v>
      </c>
      <c r="AD1895" s="17" t="s">
        <v>56</v>
      </c>
      <c r="AE1895" s="17"/>
      <c r="AF1895" s="17"/>
      <c r="AG1895" s="17" t="s">
        <v>77</v>
      </c>
      <c r="AH1895" s="17" t="s">
        <v>264</v>
      </c>
      <c r="AI1895" s="17" t="s">
        <v>79</v>
      </c>
      <c r="AJ1895" s="17" t="s">
        <v>3345</v>
      </c>
      <c r="AK1895" s="17" t="s">
        <v>57</v>
      </c>
      <c r="AL1895" s="17" t="s">
        <v>4520</v>
      </c>
      <c r="AM1895" s="17" t="s">
        <v>175</v>
      </c>
      <c r="AN1895" s="17" t="s">
        <v>1752</v>
      </c>
      <c r="AO1895" s="17" t="s">
        <v>85</v>
      </c>
      <c r="AP1895" s="17" t="s">
        <v>64</v>
      </c>
      <c r="AQ1895" s="17"/>
      <c r="AR1895" s="17"/>
      <c r="AS1895" s="17"/>
    </row>
    <row r="1896" spans="1:45" ht="15" customHeight="1" x14ac:dyDescent="0.15">
      <c r="A1896" s="13">
        <v>1895</v>
      </c>
      <c r="B1896" s="69" t="s">
        <v>1880</v>
      </c>
      <c r="C1896" s="67" t="s">
        <v>1743</v>
      </c>
      <c r="D1896" s="67" t="s">
        <v>66</v>
      </c>
      <c r="E1896" s="67" t="s">
        <v>66</v>
      </c>
      <c r="F1896" s="67" t="s">
        <v>66</v>
      </c>
      <c r="G1896" s="67" t="s">
        <v>40</v>
      </c>
      <c r="H1896" s="67" t="s">
        <v>42</v>
      </c>
      <c r="I1896" s="67" t="s">
        <v>41</v>
      </c>
      <c r="J1896" s="67" t="s">
        <v>44</v>
      </c>
      <c r="K1896" s="67" t="s">
        <v>43</v>
      </c>
      <c r="L1896" s="67" t="s">
        <v>42</v>
      </c>
      <c r="M1896" s="67" t="s">
        <v>88</v>
      </c>
      <c r="N1896" s="67" t="s">
        <v>39</v>
      </c>
      <c r="O1896" s="67" t="s">
        <v>45</v>
      </c>
      <c r="P1896" s="17" t="s">
        <v>1295</v>
      </c>
      <c r="Q1896" s="17" t="s">
        <v>115</v>
      </c>
      <c r="R1896" s="17" t="s">
        <v>1503</v>
      </c>
      <c r="S1896" s="17" t="s">
        <v>131</v>
      </c>
      <c r="T1896" s="17" t="s">
        <v>711</v>
      </c>
      <c r="U1896" s="17" t="s">
        <v>406</v>
      </c>
      <c r="V1896" s="17" t="s">
        <v>172</v>
      </c>
      <c r="W1896" s="17" t="s">
        <v>4166</v>
      </c>
      <c r="X1896" s="17"/>
      <c r="Y1896" s="17" t="s">
        <v>4256</v>
      </c>
      <c r="Z1896" s="17" t="s">
        <v>53</v>
      </c>
      <c r="AA1896" s="17" t="s">
        <v>76</v>
      </c>
      <c r="AB1896" s="17" t="s">
        <v>3962</v>
      </c>
      <c r="AC1896" s="17" t="s">
        <v>56</v>
      </c>
      <c r="AD1896" s="17" t="s">
        <v>56</v>
      </c>
      <c r="AE1896" s="17"/>
      <c r="AF1896" s="17"/>
      <c r="AG1896" s="17" t="s">
        <v>363</v>
      </c>
      <c r="AH1896" s="17" t="s">
        <v>101</v>
      </c>
      <c r="AI1896" s="17" t="s">
        <v>236</v>
      </c>
      <c r="AJ1896" s="17" t="s">
        <v>156</v>
      </c>
      <c r="AK1896" s="17" t="s">
        <v>1150</v>
      </c>
      <c r="AL1896" s="17" t="s">
        <v>1504</v>
      </c>
      <c r="AM1896" s="17" t="s">
        <v>289</v>
      </c>
      <c r="AN1896" s="17" t="s">
        <v>1505</v>
      </c>
      <c r="AO1896" s="17" t="s">
        <v>1274</v>
      </c>
      <c r="AP1896" s="17" t="s">
        <v>1153</v>
      </c>
      <c r="AQ1896" s="17"/>
      <c r="AR1896" s="17"/>
      <c r="AS1896" s="17"/>
    </row>
    <row r="1897" spans="1:45" ht="15" customHeight="1" x14ac:dyDescent="0.15">
      <c r="A1897" s="13">
        <v>1896</v>
      </c>
      <c r="B1897" s="69" t="s">
        <v>1881</v>
      </c>
      <c r="C1897" s="67" t="s">
        <v>1743</v>
      </c>
      <c r="D1897" s="67" t="s">
        <v>66</v>
      </c>
      <c r="E1897" s="67" t="s">
        <v>66</v>
      </c>
      <c r="F1897" s="67" t="s">
        <v>66</v>
      </c>
      <c r="G1897" s="67" t="s">
        <v>67</v>
      </c>
      <c r="H1897" s="67" t="s">
        <v>40</v>
      </c>
      <c r="I1897" s="67" t="s">
        <v>40</v>
      </c>
      <c r="J1897" s="67" t="s">
        <v>43</v>
      </c>
      <c r="K1897" s="67" t="s">
        <v>136</v>
      </c>
      <c r="L1897" s="67" t="s">
        <v>41</v>
      </c>
      <c r="M1897" s="67" t="s">
        <v>68</v>
      </c>
      <c r="N1897" s="67" t="s">
        <v>41</v>
      </c>
      <c r="O1897" s="67"/>
      <c r="P1897" s="17" t="s">
        <v>1882</v>
      </c>
      <c r="Q1897" s="17" t="s">
        <v>1289</v>
      </c>
      <c r="R1897" s="17" t="s">
        <v>1883</v>
      </c>
      <c r="S1897" s="17" t="s">
        <v>3022</v>
      </c>
      <c r="T1897" s="17" t="s">
        <v>4713</v>
      </c>
      <c r="U1897" s="17" t="s">
        <v>3269</v>
      </c>
      <c r="V1897" s="17" t="s">
        <v>890</v>
      </c>
      <c r="W1897" s="17"/>
      <c r="X1897" s="17"/>
      <c r="Y1897" s="17" t="s">
        <v>4243</v>
      </c>
      <c r="Z1897" s="17" t="s">
        <v>75</v>
      </c>
      <c r="AA1897" s="17" t="s">
        <v>76</v>
      </c>
      <c r="AB1897" s="17" t="s">
        <v>55</v>
      </c>
      <c r="AC1897" s="17" t="s">
        <v>36</v>
      </c>
      <c r="AD1897" s="17" t="s">
        <v>36</v>
      </c>
      <c r="AE1897" s="17"/>
      <c r="AF1897" s="17"/>
      <c r="AG1897" s="17" t="s">
        <v>77</v>
      </c>
      <c r="AH1897" s="17" t="s">
        <v>4750</v>
      </c>
      <c r="AI1897" s="17" t="s">
        <v>72</v>
      </c>
      <c r="AJ1897" s="17" t="s">
        <v>669</v>
      </c>
      <c r="AK1897" s="17" t="s">
        <v>79</v>
      </c>
      <c r="AL1897" s="17" t="s">
        <v>80</v>
      </c>
      <c r="AM1897" s="17" t="s">
        <v>168</v>
      </c>
      <c r="AN1897" s="17" t="s">
        <v>1149</v>
      </c>
      <c r="AO1897" s="17" t="s">
        <v>85</v>
      </c>
      <c r="AP1897" s="17" t="s">
        <v>161</v>
      </c>
      <c r="AQ1897" s="17"/>
      <c r="AR1897" s="17"/>
      <c r="AS1897" s="17"/>
    </row>
    <row r="1898" spans="1:45" ht="15" customHeight="1" x14ac:dyDescent="0.15">
      <c r="A1898" s="13">
        <v>1897</v>
      </c>
      <c r="B1898" s="69" t="s">
        <v>1884</v>
      </c>
      <c r="C1898" s="67" t="s">
        <v>1743</v>
      </c>
      <c r="D1898" s="67" t="s">
        <v>66</v>
      </c>
      <c r="E1898" s="67" t="s">
        <v>56</v>
      </c>
      <c r="F1898" s="67" t="s">
        <v>56</v>
      </c>
      <c r="G1898" s="67" t="s">
        <v>37</v>
      </c>
      <c r="H1898" s="67" t="s">
        <v>41</v>
      </c>
      <c r="I1898" s="67" t="s">
        <v>40</v>
      </c>
      <c r="J1898" s="67" t="s">
        <v>44</v>
      </c>
      <c r="K1898" s="67" t="s">
        <v>44</v>
      </c>
      <c r="L1898" s="67" t="s">
        <v>42</v>
      </c>
      <c r="M1898" s="67" t="s">
        <v>37</v>
      </c>
      <c r="N1898" s="67" t="s">
        <v>87</v>
      </c>
      <c r="O1898" s="67"/>
      <c r="P1898" s="17" t="s">
        <v>47</v>
      </c>
      <c r="Q1898" s="17" t="s">
        <v>49</v>
      </c>
      <c r="R1898" s="17" t="s">
        <v>4647</v>
      </c>
      <c r="S1898" s="17" t="s">
        <v>57</v>
      </c>
      <c r="T1898" s="17" t="s">
        <v>4639</v>
      </c>
      <c r="U1898" s="17" t="s">
        <v>4161</v>
      </c>
      <c r="V1898" s="17" t="s">
        <v>685</v>
      </c>
      <c r="W1898" s="17"/>
      <c r="X1898" s="17"/>
      <c r="Y1898" s="17" t="s">
        <v>4267</v>
      </c>
      <c r="Z1898" s="17" t="s">
        <v>53</v>
      </c>
      <c r="AA1898" s="17" t="s">
        <v>76</v>
      </c>
      <c r="AB1898" s="17" t="s">
        <v>55</v>
      </c>
      <c r="AC1898" s="17" t="s">
        <v>56</v>
      </c>
      <c r="AD1898" s="17" t="s">
        <v>56</v>
      </c>
      <c r="AE1898" s="17"/>
      <c r="AF1898" s="17"/>
      <c r="AG1898" s="17" t="s">
        <v>144</v>
      </c>
      <c r="AH1898" s="17" t="s">
        <v>189</v>
      </c>
      <c r="AI1898" s="17" t="s">
        <v>202</v>
      </c>
      <c r="AJ1898" s="17" t="s">
        <v>711</v>
      </c>
      <c r="AK1898" s="17" t="s">
        <v>79</v>
      </c>
      <c r="AL1898" s="17" t="s">
        <v>4165</v>
      </c>
      <c r="AM1898" s="17" t="s">
        <v>148</v>
      </c>
      <c r="AN1898" s="17" t="s">
        <v>686</v>
      </c>
      <c r="AO1898" s="17" t="s">
        <v>64</v>
      </c>
      <c r="AP1898" s="17" t="s">
        <v>161</v>
      </c>
      <c r="AQ1898" s="17"/>
      <c r="AR1898" s="17"/>
      <c r="AS1898" s="17"/>
    </row>
    <row r="1899" spans="1:45" ht="15" customHeight="1" x14ac:dyDescent="0.15">
      <c r="A1899" s="13">
        <v>1898</v>
      </c>
      <c r="B1899" s="69" t="s">
        <v>3184</v>
      </c>
      <c r="C1899" s="67" t="s">
        <v>1743</v>
      </c>
      <c r="D1899" s="67" t="s">
        <v>56</v>
      </c>
      <c r="E1899" s="67" t="s">
        <v>36</v>
      </c>
      <c r="F1899" s="67" t="s">
        <v>56</v>
      </c>
      <c r="G1899" s="67" t="s">
        <v>37</v>
      </c>
      <c r="H1899" s="67" t="s">
        <v>42</v>
      </c>
      <c r="I1899" s="67" t="s">
        <v>44</v>
      </c>
      <c r="J1899" s="67" t="s">
        <v>68</v>
      </c>
      <c r="K1899" s="67" t="s">
        <v>120</v>
      </c>
      <c r="L1899" s="67" t="s">
        <v>43</v>
      </c>
      <c r="M1899" s="67" t="s">
        <v>136</v>
      </c>
      <c r="N1899" s="67" t="s">
        <v>200</v>
      </c>
      <c r="O1899" s="67" t="s">
        <v>45</v>
      </c>
      <c r="P1899" s="17" t="s">
        <v>137</v>
      </c>
      <c r="Q1899" s="17" t="s">
        <v>3438</v>
      </c>
      <c r="R1899" s="17" t="s">
        <v>4251</v>
      </c>
      <c r="S1899" s="17" t="s">
        <v>57</v>
      </c>
      <c r="T1899" s="17" t="s">
        <v>4520</v>
      </c>
      <c r="U1899" s="17" t="s">
        <v>251</v>
      </c>
      <c r="V1899" s="17" t="s">
        <v>80</v>
      </c>
      <c r="W1899" s="17" t="s">
        <v>4163</v>
      </c>
      <c r="X1899" s="17"/>
      <c r="Y1899" s="17" t="s">
        <v>4263</v>
      </c>
      <c r="Z1899" s="17" t="s">
        <v>191</v>
      </c>
      <c r="AA1899" s="17" t="s">
        <v>76</v>
      </c>
      <c r="AB1899" s="17" t="s">
        <v>3962</v>
      </c>
      <c r="AC1899" s="17" t="s">
        <v>56</v>
      </c>
      <c r="AD1899" s="17" t="s">
        <v>56</v>
      </c>
      <c r="AE1899" s="17"/>
      <c r="AF1899" s="17"/>
      <c r="AG1899" s="17" t="s">
        <v>144</v>
      </c>
      <c r="AH1899" s="17" t="s">
        <v>145</v>
      </c>
      <c r="AI1899" s="17" t="s">
        <v>146</v>
      </c>
      <c r="AJ1899" s="17" t="s">
        <v>147</v>
      </c>
      <c r="AK1899" s="17" t="s">
        <v>291</v>
      </c>
      <c r="AL1899" s="17" t="s">
        <v>645</v>
      </c>
      <c r="AM1899" s="17" t="s">
        <v>171</v>
      </c>
      <c r="AN1899" s="17" t="s">
        <v>346</v>
      </c>
      <c r="AO1899" s="17" t="s">
        <v>64</v>
      </c>
      <c r="AP1899" s="17" t="s">
        <v>322</v>
      </c>
      <c r="AQ1899" s="17"/>
      <c r="AR1899" s="17"/>
      <c r="AS1899" s="17"/>
    </row>
    <row r="1900" spans="1:45" ht="15" customHeight="1" x14ac:dyDescent="0.15">
      <c r="A1900" s="13">
        <v>1899</v>
      </c>
      <c r="B1900" s="69" t="s">
        <v>1885</v>
      </c>
      <c r="C1900" s="67" t="s">
        <v>1743</v>
      </c>
      <c r="D1900" s="67" t="s">
        <v>56</v>
      </c>
      <c r="E1900" s="67" t="s">
        <v>56</v>
      </c>
      <c r="F1900" s="67" t="s">
        <v>66</v>
      </c>
      <c r="G1900" s="67" t="s">
        <v>37</v>
      </c>
      <c r="H1900" s="67" t="s">
        <v>40</v>
      </c>
      <c r="I1900" s="67" t="s">
        <v>40</v>
      </c>
      <c r="J1900" s="67" t="s">
        <v>44</v>
      </c>
      <c r="K1900" s="67" t="s">
        <v>42</v>
      </c>
      <c r="L1900" s="67" t="s">
        <v>39</v>
      </c>
      <c r="M1900" s="67" t="s">
        <v>41</v>
      </c>
      <c r="N1900" s="67" t="s">
        <v>39</v>
      </c>
      <c r="O1900" s="67"/>
      <c r="P1900" s="17" t="s">
        <v>227</v>
      </c>
      <c r="Q1900" s="17" t="s">
        <v>137</v>
      </c>
      <c r="R1900" s="17" t="s">
        <v>851</v>
      </c>
      <c r="S1900" s="17" t="s">
        <v>3438</v>
      </c>
      <c r="T1900" s="17" t="s">
        <v>4647</v>
      </c>
      <c r="U1900" s="17" t="s">
        <v>3269</v>
      </c>
      <c r="V1900" s="17" t="s">
        <v>4521</v>
      </c>
      <c r="W1900" s="17"/>
      <c r="X1900" s="17"/>
      <c r="Y1900" s="17" t="s">
        <v>4263</v>
      </c>
      <c r="Z1900" s="17" t="s">
        <v>53</v>
      </c>
      <c r="AA1900" s="17" t="s">
        <v>54</v>
      </c>
      <c r="AB1900" s="17" t="s">
        <v>3962</v>
      </c>
      <c r="AC1900" s="17" t="s">
        <v>56</v>
      </c>
      <c r="AD1900" s="17" t="s">
        <v>56</v>
      </c>
      <c r="AE1900" s="17"/>
      <c r="AF1900" s="17"/>
      <c r="AG1900" s="17" t="s">
        <v>57</v>
      </c>
      <c r="AH1900" s="17" t="s">
        <v>4520</v>
      </c>
      <c r="AI1900" s="17" t="s">
        <v>4161</v>
      </c>
      <c r="AJ1900" s="17" t="s">
        <v>3760</v>
      </c>
      <c r="AK1900" s="17" t="s">
        <v>79</v>
      </c>
      <c r="AL1900" s="17" t="s">
        <v>309</v>
      </c>
      <c r="AM1900" s="17" t="s">
        <v>4641</v>
      </c>
      <c r="AN1900" s="17" t="s">
        <v>548</v>
      </c>
      <c r="AO1900" s="17" t="s">
        <v>64</v>
      </c>
      <c r="AP1900" s="17" t="s">
        <v>161</v>
      </c>
      <c r="AQ1900" s="17"/>
      <c r="AR1900" s="17"/>
      <c r="AS1900" s="17"/>
    </row>
    <row r="1901" spans="1:45" ht="15" customHeight="1" x14ac:dyDescent="0.15">
      <c r="A1901" s="13">
        <v>1900</v>
      </c>
      <c r="B1901" s="69" t="s">
        <v>1886</v>
      </c>
      <c r="C1901" s="67" t="s">
        <v>1743</v>
      </c>
      <c r="D1901" s="67" t="s">
        <v>66</v>
      </c>
      <c r="E1901" s="67" t="s">
        <v>56</v>
      </c>
      <c r="F1901" s="67" t="s">
        <v>56</v>
      </c>
      <c r="G1901" s="67" t="s">
        <v>37</v>
      </c>
      <c r="H1901" s="67" t="s">
        <v>40</v>
      </c>
      <c r="I1901" s="67" t="s">
        <v>67</v>
      </c>
      <c r="J1901" s="67" t="s">
        <v>37</v>
      </c>
      <c r="K1901" s="67" t="s">
        <v>42</v>
      </c>
      <c r="L1901" s="67" t="s">
        <v>39</v>
      </c>
      <c r="M1901" s="67" t="s">
        <v>41</v>
      </c>
      <c r="N1901" s="67" t="s">
        <v>43</v>
      </c>
      <c r="O1901" s="67" t="s">
        <v>45</v>
      </c>
      <c r="P1901" s="17" t="s">
        <v>227</v>
      </c>
      <c r="Q1901" s="17" t="s">
        <v>137</v>
      </c>
      <c r="R1901" s="17" t="s">
        <v>214</v>
      </c>
      <c r="S1901" s="17" t="s">
        <v>3438</v>
      </c>
      <c r="T1901" s="17" t="s">
        <v>4647</v>
      </c>
      <c r="U1901" s="17" t="s">
        <v>218</v>
      </c>
      <c r="V1901" s="17" t="s">
        <v>3438</v>
      </c>
      <c r="W1901" s="17"/>
      <c r="X1901" s="17"/>
      <c r="Y1901" s="17" t="s">
        <v>4268</v>
      </c>
      <c r="Z1901" s="17" t="s">
        <v>75</v>
      </c>
      <c r="AA1901" s="17" t="s">
        <v>76</v>
      </c>
      <c r="AB1901" s="17" t="s">
        <v>3962</v>
      </c>
      <c r="AC1901" s="17" t="s">
        <v>56</v>
      </c>
      <c r="AD1901" s="17" t="s">
        <v>56</v>
      </c>
      <c r="AE1901" s="17" t="s">
        <v>4024</v>
      </c>
      <c r="AF1901" s="17"/>
      <c r="AG1901" s="17" t="s">
        <v>57</v>
      </c>
      <c r="AH1901" s="17" t="s">
        <v>4520</v>
      </c>
      <c r="AI1901" s="17" t="s">
        <v>4161</v>
      </c>
      <c r="AJ1901" s="17" t="s">
        <v>3760</v>
      </c>
      <c r="AK1901" s="17" t="s">
        <v>3022</v>
      </c>
      <c r="AL1901" s="17" t="s">
        <v>250</v>
      </c>
      <c r="AM1901" s="17" t="s">
        <v>57</v>
      </c>
      <c r="AN1901" s="17" t="s">
        <v>4503</v>
      </c>
      <c r="AO1901" s="17" t="s">
        <v>64</v>
      </c>
      <c r="AP1901" s="17" t="s">
        <v>85</v>
      </c>
      <c r="AQ1901" s="17"/>
      <c r="AR1901" s="17"/>
      <c r="AS1901" s="17"/>
    </row>
    <row r="1902" spans="1:45" ht="15" customHeight="1" x14ac:dyDescent="0.15">
      <c r="A1902" s="13">
        <v>1901</v>
      </c>
      <c r="B1902" s="69" t="s">
        <v>1887</v>
      </c>
      <c r="C1902" s="67" t="s">
        <v>1743</v>
      </c>
      <c r="D1902" s="67" t="s">
        <v>66</v>
      </c>
      <c r="E1902" s="67" t="s">
        <v>56</v>
      </c>
      <c r="F1902" s="67" t="s">
        <v>66</v>
      </c>
      <c r="G1902" s="67" t="s">
        <v>67</v>
      </c>
      <c r="H1902" s="67" t="s">
        <v>44</v>
      </c>
      <c r="I1902" s="67" t="s">
        <v>40</v>
      </c>
      <c r="J1902" s="67" t="s">
        <v>37</v>
      </c>
      <c r="K1902" s="67" t="s">
        <v>44</v>
      </c>
      <c r="L1902" s="67" t="s">
        <v>68</v>
      </c>
      <c r="M1902" s="67" t="s">
        <v>42</v>
      </c>
      <c r="N1902" s="67" t="s">
        <v>38</v>
      </c>
      <c r="O1902" s="67" t="s">
        <v>45</v>
      </c>
      <c r="P1902" s="17" t="s">
        <v>1888</v>
      </c>
      <c r="Q1902" s="17" t="s">
        <v>3022</v>
      </c>
      <c r="R1902" s="17" t="s">
        <v>847</v>
      </c>
      <c r="S1902" s="17" t="s">
        <v>77</v>
      </c>
      <c r="T1902" s="17" t="s">
        <v>82</v>
      </c>
      <c r="U1902" s="17" t="s">
        <v>79</v>
      </c>
      <c r="V1902" s="17" t="s">
        <v>4642</v>
      </c>
      <c r="W1902" s="17"/>
      <c r="X1902" s="17"/>
      <c r="Y1902" s="17" t="s">
        <v>4295</v>
      </c>
      <c r="Z1902" s="17" t="s">
        <v>75</v>
      </c>
      <c r="AA1902" s="17" t="s">
        <v>76</v>
      </c>
      <c r="AB1902" s="17" t="s">
        <v>3962</v>
      </c>
      <c r="AC1902" s="17" t="s">
        <v>66</v>
      </c>
      <c r="AD1902" s="17" t="s">
        <v>56</v>
      </c>
      <c r="AE1902" s="17"/>
      <c r="AF1902" s="17"/>
      <c r="AG1902" s="17" t="s">
        <v>95</v>
      </c>
      <c r="AH1902" s="17" t="s">
        <v>189</v>
      </c>
      <c r="AI1902" s="17" t="s">
        <v>148</v>
      </c>
      <c r="AJ1902" s="17" t="s">
        <v>331</v>
      </c>
      <c r="AK1902" s="17" t="s">
        <v>115</v>
      </c>
      <c r="AL1902" s="17" t="s">
        <v>259</v>
      </c>
      <c r="AM1902" s="17" t="s">
        <v>307</v>
      </c>
      <c r="AN1902" s="17" t="s">
        <v>4519</v>
      </c>
      <c r="AO1902" s="17" t="s">
        <v>85</v>
      </c>
      <c r="AP1902" s="17" t="s">
        <v>161</v>
      </c>
      <c r="AQ1902" s="17"/>
      <c r="AR1902" s="17"/>
      <c r="AS1902" s="17"/>
    </row>
    <row r="1903" spans="1:45" ht="15" customHeight="1" x14ac:dyDescent="0.15">
      <c r="A1903" s="13">
        <v>1902</v>
      </c>
      <c r="B1903" s="69" t="s">
        <v>1889</v>
      </c>
      <c r="C1903" s="67" t="s">
        <v>1743</v>
      </c>
      <c r="D1903" s="67" t="s">
        <v>56</v>
      </c>
      <c r="E1903" s="67" t="s">
        <v>56</v>
      </c>
      <c r="F1903" s="67" t="s">
        <v>56</v>
      </c>
      <c r="G1903" s="67" t="s">
        <v>40</v>
      </c>
      <c r="H1903" s="67" t="s">
        <v>44</v>
      </c>
      <c r="I1903" s="67" t="s">
        <v>44</v>
      </c>
      <c r="J1903" s="67" t="s">
        <v>41</v>
      </c>
      <c r="K1903" s="67" t="s">
        <v>42</v>
      </c>
      <c r="L1903" s="67" t="s">
        <v>42</v>
      </c>
      <c r="M1903" s="67" t="s">
        <v>200</v>
      </c>
      <c r="N1903" s="67" t="s">
        <v>44</v>
      </c>
      <c r="O1903" s="67"/>
      <c r="P1903" s="17" t="s">
        <v>4713</v>
      </c>
      <c r="Q1903" s="17" t="s">
        <v>72</v>
      </c>
      <c r="R1903" s="17" t="s">
        <v>451</v>
      </c>
      <c r="S1903" s="17" t="s">
        <v>79</v>
      </c>
      <c r="T1903" s="17" t="s">
        <v>82</v>
      </c>
      <c r="U1903" s="17" t="s">
        <v>148</v>
      </c>
      <c r="V1903" s="17" t="s">
        <v>202</v>
      </c>
      <c r="W1903" s="17"/>
      <c r="X1903" s="17"/>
      <c r="Y1903" s="17" t="s">
        <v>4249</v>
      </c>
      <c r="Z1903" s="17" t="s">
        <v>191</v>
      </c>
      <c r="AA1903" s="17" t="s">
        <v>76</v>
      </c>
      <c r="AB1903" s="17" t="s">
        <v>3962</v>
      </c>
      <c r="AC1903" s="17" t="s">
        <v>56</v>
      </c>
      <c r="AD1903" s="17" t="s">
        <v>66</v>
      </c>
      <c r="AE1903" s="17" t="s">
        <v>4024</v>
      </c>
      <c r="AF1903" s="17"/>
      <c r="AG1903" s="17" t="s">
        <v>115</v>
      </c>
      <c r="AH1903" s="17" t="s">
        <v>154</v>
      </c>
      <c r="AI1903" s="17" t="s">
        <v>148</v>
      </c>
      <c r="AJ1903" s="17" t="s">
        <v>1034</v>
      </c>
      <c r="AK1903" s="17" t="s">
        <v>193</v>
      </c>
      <c r="AL1903" s="17" t="s">
        <v>1890</v>
      </c>
      <c r="AM1903" s="17" t="s">
        <v>205</v>
      </c>
      <c r="AN1903" s="17" t="s">
        <v>189</v>
      </c>
      <c r="AO1903" s="17" t="s">
        <v>161</v>
      </c>
      <c r="AP1903" s="17" t="s">
        <v>349</v>
      </c>
      <c r="AQ1903" s="17"/>
      <c r="AR1903" s="17"/>
      <c r="AS1903" s="17"/>
    </row>
    <row r="1904" spans="1:45" ht="15" customHeight="1" x14ac:dyDescent="0.15">
      <c r="A1904" s="13">
        <v>1903</v>
      </c>
      <c r="B1904" s="69" t="s">
        <v>1891</v>
      </c>
      <c r="C1904" s="67" t="s">
        <v>1743</v>
      </c>
      <c r="D1904" s="67" t="s">
        <v>56</v>
      </c>
      <c r="E1904" s="67" t="s">
        <v>56</v>
      </c>
      <c r="F1904" s="67" t="s">
        <v>66</v>
      </c>
      <c r="G1904" s="67" t="s">
        <v>44</v>
      </c>
      <c r="H1904" s="67" t="s">
        <v>38</v>
      </c>
      <c r="I1904" s="67" t="s">
        <v>40</v>
      </c>
      <c r="J1904" s="67" t="s">
        <v>40</v>
      </c>
      <c r="K1904" s="67" t="s">
        <v>39</v>
      </c>
      <c r="L1904" s="67" t="s">
        <v>120</v>
      </c>
      <c r="M1904" s="67" t="s">
        <v>37</v>
      </c>
      <c r="N1904" s="67" t="s">
        <v>43</v>
      </c>
      <c r="O1904" s="67" t="s">
        <v>45</v>
      </c>
      <c r="P1904" s="17" t="s">
        <v>1892</v>
      </c>
      <c r="Q1904" s="17" t="s">
        <v>1893</v>
      </c>
      <c r="R1904" s="17" t="s">
        <v>1894</v>
      </c>
      <c r="S1904" s="17" t="s">
        <v>4251</v>
      </c>
      <c r="T1904" s="17" t="s">
        <v>1895</v>
      </c>
      <c r="U1904" s="17" t="s">
        <v>79</v>
      </c>
      <c r="V1904" s="17" t="s">
        <v>1896</v>
      </c>
      <c r="W1904" s="17"/>
      <c r="X1904" s="17"/>
      <c r="Y1904" s="17" t="s">
        <v>4263</v>
      </c>
      <c r="Z1904" s="17" t="s">
        <v>75</v>
      </c>
      <c r="AA1904" s="17" t="s">
        <v>54</v>
      </c>
      <c r="AB1904" s="17" t="s">
        <v>126</v>
      </c>
      <c r="AC1904" s="17" t="s">
        <v>56</v>
      </c>
      <c r="AD1904" s="17" t="s">
        <v>56</v>
      </c>
      <c r="AE1904" s="17" t="s">
        <v>4024</v>
      </c>
      <c r="AF1904" s="17"/>
      <c r="AG1904" s="17" t="s">
        <v>251</v>
      </c>
      <c r="AH1904" s="17" t="s">
        <v>1038</v>
      </c>
      <c r="AI1904" s="17" t="s">
        <v>4519</v>
      </c>
      <c r="AJ1904" s="17" t="s">
        <v>1897</v>
      </c>
      <c r="AK1904" s="17" t="s">
        <v>115</v>
      </c>
      <c r="AL1904" s="17" t="s">
        <v>307</v>
      </c>
      <c r="AM1904" s="17" t="s">
        <v>79</v>
      </c>
      <c r="AN1904" s="17" t="s">
        <v>3892</v>
      </c>
      <c r="AO1904" s="17" t="s">
        <v>322</v>
      </c>
      <c r="AP1904" s="17" t="s">
        <v>161</v>
      </c>
      <c r="AQ1904" s="17"/>
      <c r="AR1904" s="17"/>
      <c r="AS1904" s="17"/>
    </row>
    <row r="1905" spans="1:45" ht="15" customHeight="1" x14ac:dyDescent="0.15">
      <c r="A1905" s="13">
        <v>1904</v>
      </c>
      <c r="B1905" s="69" t="s">
        <v>3107</v>
      </c>
      <c r="C1905" s="67" t="s">
        <v>1743</v>
      </c>
      <c r="D1905" s="67" t="s">
        <v>66</v>
      </c>
      <c r="E1905" s="67" t="s">
        <v>66</v>
      </c>
      <c r="F1905" s="67" t="s">
        <v>66</v>
      </c>
      <c r="G1905" s="67" t="s">
        <v>37</v>
      </c>
      <c r="H1905" s="67" t="s">
        <v>40</v>
      </c>
      <c r="I1905" s="67" t="s">
        <v>44</v>
      </c>
      <c r="J1905" s="67" t="s">
        <v>40</v>
      </c>
      <c r="K1905" s="67" t="s">
        <v>41</v>
      </c>
      <c r="L1905" s="67" t="s">
        <v>44</v>
      </c>
      <c r="M1905" s="67" t="s">
        <v>44</v>
      </c>
      <c r="N1905" s="67" t="s">
        <v>43</v>
      </c>
      <c r="O1905" s="67"/>
      <c r="P1905" s="17" t="s">
        <v>3080</v>
      </c>
      <c r="Q1905" s="17" t="s">
        <v>47</v>
      </c>
      <c r="R1905" s="17" t="s">
        <v>542</v>
      </c>
      <c r="S1905" s="17" t="s">
        <v>49</v>
      </c>
      <c r="T1905" s="17" t="s">
        <v>4647</v>
      </c>
      <c r="U1905" s="17" t="s">
        <v>446</v>
      </c>
      <c r="V1905" s="17" t="s">
        <v>256</v>
      </c>
      <c r="W1905" s="17"/>
      <c r="X1905" s="17"/>
      <c r="Y1905" s="17" t="s">
        <v>4377</v>
      </c>
      <c r="Z1905" s="17" t="s">
        <v>96</v>
      </c>
      <c r="AA1905" s="17" t="s">
        <v>76</v>
      </c>
      <c r="AB1905" s="17" t="s">
        <v>55</v>
      </c>
      <c r="AC1905" s="17" t="s">
        <v>66</v>
      </c>
      <c r="AD1905" s="17" t="s">
        <v>56</v>
      </c>
      <c r="AE1905" s="17" t="s">
        <v>4135</v>
      </c>
      <c r="AF1905" s="17"/>
      <c r="AG1905" s="17" t="s">
        <v>57</v>
      </c>
      <c r="AH1905" s="17" t="s">
        <v>4639</v>
      </c>
      <c r="AI1905" s="17" t="s">
        <v>4161</v>
      </c>
      <c r="AJ1905" s="17" t="s">
        <v>685</v>
      </c>
      <c r="AK1905" s="17" t="s">
        <v>402</v>
      </c>
      <c r="AL1905" s="17" t="s">
        <v>172</v>
      </c>
      <c r="AM1905" s="17" t="s">
        <v>79</v>
      </c>
      <c r="AN1905" s="17" t="s">
        <v>3078</v>
      </c>
      <c r="AO1905" s="17" t="s">
        <v>64</v>
      </c>
      <c r="AP1905" s="17" t="s">
        <v>464</v>
      </c>
      <c r="AQ1905" s="17"/>
      <c r="AR1905" s="17"/>
      <c r="AS1905" s="17"/>
    </row>
    <row r="1906" spans="1:45" ht="15" customHeight="1" x14ac:dyDescent="0.15">
      <c r="A1906" s="13">
        <v>1905</v>
      </c>
      <c r="B1906" s="69" t="s">
        <v>1898</v>
      </c>
      <c r="C1906" s="67" t="s">
        <v>1743</v>
      </c>
      <c r="D1906" s="67" t="s">
        <v>66</v>
      </c>
      <c r="E1906" s="67" t="s">
        <v>56</v>
      </c>
      <c r="F1906" s="67" t="s">
        <v>56</v>
      </c>
      <c r="G1906" s="67" t="s">
        <v>37</v>
      </c>
      <c r="H1906" s="67" t="s">
        <v>44</v>
      </c>
      <c r="I1906" s="67" t="s">
        <v>40</v>
      </c>
      <c r="J1906" s="67" t="s">
        <v>41</v>
      </c>
      <c r="K1906" s="67" t="s">
        <v>42</v>
      </c>
      <c r="L1906" s="67" t="s">
        <v>39</v>
      </c>
      <c r="M1906" s="67" t="s">
        <v>44</v>
      </c>
      <c r="N1906" s="67" t="s">
        <v>44</v>
      </c>
      <c r="O1906" s="67"/>
      <c r="P1906" s="17" t="s">
        <v>1748</v>
      </c>
      <c r="Q1906" s="17" t="s">
        <v>137</v>
      </c>
      <c r="R1906" s="17" t="s">
        <v>4713</v>
      </c>
      <c r="S1906" s="17" t="s">
        <v>3438</v>
      </c>
      <c r="T1906" s="17" t="s">
        <v>139</v>
      </c>
      <c r="U1906" s="17" t="s">
        <v>72</v>
      </c>
      <c r="V1906" s="17" t="s">
        <v>3026</v>
      </c>
      <c r="W1906" s="17"/>
      <c r="X1906" s="17"/>
      <c r="Y1906" s="17" t="s">
        <v>4311</v>
      </c>
      <c r="Z1906" s="17" t="s">
        <v>53</v>
      </c>
      <c r="AA1906" s="17" t="s">
        <v>76</v>
      </c>
      <c r="AB1906" s="17" t="s">
        <v>3962</v>
      </c>
      <c r="AC1906" s="17" t="s">
        <v>56</v>
      </c>
      <c r="AD1906" s="17" t="s">
        <v>36</v>
      </c>
      <c r="AE1906" s="17"/>
      <c r="AF1906" s="17"/>
      <c r="AG1906" s="17" t="s">
        <v>57</v>
      </c>
      <c r="AH1906" s="17" t="s">
        <v>4520</v>
      </c>
      <c r="AI1906" s="17" t="s">
        <v>140</v>
      </c>
      <c r="AJ1906" s="17" t="s">
        <v>141</v>
      </c>
      <c r="AK1906" s="17" t="s">
        <v>79</v>
      </c>
      <c r="AL1906" s="17" t="s">
        <v>82</v>
      </c>
      <c r="AM1906" s="17" t="s">
        <v>4639</v>
      </c>
      <c r="AN1906" s="17" t="s">
        <v>731</v>
      </c>
      <c r="AO1906" s="17" t="s">
        <v>64</v>
      </c>
      <c r="AP1906" s="17" t="s">
        <v>161</v>
      </c>
      <c r="AQ1906" s="17"/>
      <c r="AR1906" s="17"/>
      <c r="AS1906" s="17"/>
    </row>
    <row r="1907" spans="1:45" ht="15" customHeight="1" x14ac:dyDescent="0.15">
      <c r="A1907" s="13">
        <v>1906</v>
      </c>
      <c r="B1907" s="69" t="s">
        <v>1899</v>
      </c>
      <c r="C1907" s="67" t="s">
        <v>1743</v>
      </c>
      <c r="D1907" s="67" t="s">
        <v>66</v>
      </c>
      <c r="E1907" s="67" t="s">
        <v>66</v>
      </c>
      <c r="F1907" s="67" t="s">
        <v>56</v>
      </c>
      <c r="G1907" s="67" t="s">
        <v>40</v>
      </c>
      <c r="H1907" s="67" t="s">
        <v>120</v>
      </c>
      <c r="I1907" s="67" t="s">
        <v>44</v>
      </c>
      <c r="J1907" s="67" t="s">
        <v>44</v>
      </c>
      <c r="K1907" s="67" t="s">
        <v>37</v>
      </c>
      <c r="L1907" s="67" t="s">
        <v>38</v>
      </c>
      <c r="M1907" s="67" t="s">
        <v>41</v>
      </c>
      <c r="N1907" s="67" t="s">
        <v>37</v>
      </c>
      <c r="O1907" s="67"/>
      <c r="P1907" s="17" t="s">
        <v>915</v>
      </c>
      <c r="Q1907" s="17" t="s">
        <v>2916</v>
      </c>
      <c r="R1907" s="17" t="s">
        <v>3172</v>
      </c>
      <c r="S1907" s="17" t="s">
        <v>79</v>
      </c>
      <c r="T1907" s="17" t="s">
        <v>3761</v>
      </c>
      <c r="U1907" s="17" t="s">
        <v>183</v>
      </c>
      <c r="V1907" s="17" t="s">
        <v>221</v>
      </c>
      <c r="W1907" s="17"/>
      <c r="X1907" s="17"/>
      <c r="Y1907" s="17" t="s">
        <v>4242</v>
      </c>
      <c r="Z1907" s="17" t="s">
        <v>75</v>
      </c>
      <c r="AA1907" s="17" t="s">
        <v>76</v>
      </c>
      <c r="AB1907" s="17" t="s">
        <v>55</v>
      </c>
      <c r="AC1907" s="17" t="s">
        <v>56</v>
      </c>
      <c r="AD1907" s="17" t="s">
        <v>56</v>
      </c>
      <c r="AE1907" s="17" t="s">
        <v>4024</v>
      </c>
      <c r="AF1907" s="17"/>
      <c r="AG1907" s="17" t="s">
        <v>115</v>
      </c>
      <c r="AH1907" s="17" t="s">
        <v>381</v>
      </c>
      <c r="AI1907" s="17" t="s">
        <v>916</v>
      </c>
      <c r="AJ1907" s="17" t="s">
        <v>917</v>
      </c>
      <c r="AK1907" s="17" t="s">
        <v>193</v>
      </c>
      <c r="AL1907" s="17" t="s">
        <v>478</v>
      </c>
      <c r="AM1907" s="17" t="s">
        <v>148</v>
      </c>
      <c r="AN1907" s="17" t="s">
        <v>388</v>
      </c>
      <c r="AO1907" s="17" t="s">
        <v>161</v>
      </c>
      <c r="AP1907" s="17" t="s">
        <v>187</v>
      </c>
      <c r="AQ1907" s="17"/>
      <c r="AR1907" s="17"/>
      <c r="AS1907" s="17"/>
    </row>
    <row r="1908" spans="1:45" ht="15" customHeight="1" x14ac:dyDescent="0.15">
      <c r="A1908" s="13">
        <v>1907</v>
      </c>
      <c r="B1908" s="69" t="s">
        <v>1900</v>
      </c>
      <c r="C1908" s="67" t="s">
        <v>1743</v>
      </c>
      <c r="D1908" s="67" t="s">
        <v>66</v>
      </c>
      <c r="E1908" s="67" t="s">
        <v>56</v>
      </c>
      <c r="F1908" s="67" t="s">
        <v>66</v>
      </c>
      <c r="G1908" s="67" t="s">
        <v>136</v>
      </c>
      <c r="H1908" s="67" t="s">
        <v>37</v>
      </c>
      <c r="I1908" s="67" t="s">
        <v>40</v>
      </c>
      <c r="J1908" s="67" t="s">
        <v>38</v>
      </c>
      <c r="K1908" s="67" t="s">
        <v>68</v>
      </c>
      <c r="L1908" s="67" t="s">
        <v>67</v>
      </c>
      <c r="M1908" s="67" t="s">
        <v>37</v>
      </c>
      <c r="N1908" s="67" t="s">
        <v>43</v>
      </c>
      <c r="O1908" s="67" t="s">
        <v>45</v>
      </c>
      <c r="P1908" s="17" t="s">
        <v>1901</v>
      </c>
      <c r="Q1908" s="17" t="s">
        <v>3278</v>
      </c>
      <c r="R1908" s="17" t="s">
        <v>2916</v>
      </c>
      <c r="S1908" s="17" t="s">
        <v>4750</v>
      </c>
      <c r="T1908" s="17" t="s">
        <v>49</v>
      </c>
      <c r="U1908" s="17" t="s">
        <v>79</v>
      </c>
      <c r="V1908" s="17" t="s">
        <v>181</v>
      </c>
      <c r="W1908" s="17"/>
      <c r="X1908" s="17"/>
      <c r="Y1908" s="17" t="s">
        <v>4347</v>
      </c>
      <c r="Z1908" s="17" t="s">
        <v>53</v>
      </c>
      <c r="AA1908" s="17" t="s">
        <v>76</v>
      </c>
      <c r="AB1908" s="17" t="s">
        <v>126</v>
      </c>
      <c r="AC1908" s="17" t="s">
        <v>56</v>
      </c>
      <c r="AD1908" s="17" t="s">
        <v>56</v>
      </c>
      <c r="AE1908" s="17"/>
      <c r="AF1908" s="17"/>
      <c r="AG1908" s="17" t="s">
        <v>330</v>
      </c>
      <c r="AH1908" s="17" t="s">
        <v>331</v>
      </c>
      <c r="AI1908" s="17" t="s">
        <v>57</v>
      </c>
      <c r="AJ1908" s="17" t="s">
        <v>77</v>
      </c>
      <c r="AK1908" s="17" t="s">
        <v>115</v>
      </c>
      <c r="AL1908" s="17" t="s">
        <v>381</v>
      </c>
      <c r="AM1908" s="17" t="s">
        <v>184</v>
      </c>
      <c r="AN1908" s="17" t="s">
        <v>302</v>
      </c>
      <c r="AO1908" s="17" t="s">
        <v>336</v>
      </c>
      <c r="AP1908" s="17" t="s">
        <v>161</v>
      </c>
      <c r="AQ1908" s="17"/>
      <c r="AR1908" s="17"/>
      <c r="AS1908" s="17"/>
    </row>
    <row r="1909" spans="1:45" ht="15" customHeight="1" x14ac:dyDescent="0.15">
      <c r="A1909" s="13">
        <v>1908</v>
      </c>
      <c r="B1909" s="69" t="s">
        <v>1902</v>
      </c>
      <c r="C1909" s="67" t="s">
        <v>1743</v>
      </c>
      <c r="D1909" s="67" t="s">
        <v>56</v>
      </c>
      <c r="E1909" s="67" t="s">
        <v>56</v>
      </c>
      <c r="F1909" s="67" t="s">
        <v>56</v>
      </c>
      <c r="G1909" s="67" t="s">
        <v>67</v>
      </c>
      <c r="H1909" s="67" t="s">
        <v>68</v>
      </c>
      <c r="I1909" s="67" t="s">
        <v>120</v>
      </c>
      <c r="J1909" s="67" t="s">
        <v>43</v>
      </c>
      <c r="K1909" s="67" t="s">
        <v>44</v>
      </c>
      <c r="L1909" s="67" t="s">
        <v>43</v>
      </c>
      <c r="M1909" s="67" t="s">
        <v>43</v>
      </c>
      <c r="N1909" s="67" t="s">
        <v>136</v>
      </c>
      <c r="O1909" s="67"/>
      <c r="P1909" s="17" t="s">
        <v>651</v>
      </c>
      <c r="Q1909" s="17" t="s">
        <v>3022</v>
      </c>
      <c r="R1909" s="17" t="s">
        <v>652</v>
      </c>
      <c r="S1909" s="17" t="s">
        <v>77</v>
      </c>
      <c r="T1909" s="17" t="s">
        <v>80</v>
      </c>
      <c r="U1909" s="17" t="s">
        <v>963</v>
      </c>
      <c r="V1909" s="17" t="s">
        <v>168</v>
      </c>
      <c r="W1909" s="17"/>
      <c r="X1909" s="17"/>
      <c r="Y1909" s="17" t="s">
        <v>4263</v>
      </c>
      <c r="Z1909" s="17" t="s">
        <v>53</v>
      </c>
      <c r="AA1909" s="17" t="s">
        <v>142</v>
      </c>
      <c r="AB1909" s="17" t="s">
        <v>55</v>
      </c>
      <c r="AC1909" s="17" t="s">
        <v>56</v>
      </c>
      <c r="AD1909" s="17" t="s">
        <v>56</v>
      </c>
      <c r="AE1909" s="17"/>
      <c r="AF1909" s="17"/>
      <c r="AG1909" s="17" t="s">
        <v>95</v>
      </c>
      <c r="AH1909" s="17" t="s">
        <v>189</v>
      </c>
      <c r="AI1909" s="17" t="s">
        <v>171</v>
      </c>
      <c r="AJ1909" s="17" t="s">
        <v>168</v>
      </c>
      <c r="AK1909" s="17" t="s">
        <v>1903</v>
      </c>
      <c r="AL1909" s="17" t="s">
        <v>101</v>
      </c>
      <c r="AM1909" s="17" t="s">
        <v>339</v>
      </c>
      <c r="AN1909" s="17" t="s">
        <v>338</v>
      </c>
      <c r="AO1909" s="17" t="s">
        <v>85</v>
      </c>
      <c r="AP1909" s="17" t="s">
        <v>2362</v>
      </c>
      <c r="AQ1909" s="17"/>
      <c r="AR1909" s="17"/>
      <c r="AS1909" s="17"/>
    </row>
    <row r="1910" spans="1:45" ht="15" customHeight="1" x14ac:dyDescent="0.15">
      <c r="A1910" s="13">
        <v>1909</v>
      </c>
      <c r="B1910" s="69" t="s">
        <v>1904</v>
      </c>
      <c r="C1910" s="67" t="s">
        <v>1743</v>
      </c>
      <c r="D1910" s="67" t="s">
        <v>66</v>
      </c>
      <c r="E1910" s="67" t="s">
        <v>56</v>
      </c>
      <c r="F1910" s="67" t="s">
        <v>56</v>
      </c>
      <c r="G1910" s="67" t="s">
        <v>37</v>
      </c>
      <c r="H1910" s="67" t="s">
        <v>67</v>
      </c>
      <c r="I1910" s="67" t="s">
        <v>44</v>
      </c>
      <c r="J1910" s="67" t="s">
        <v>37</v>
      </c>
      <c r="K1910" s="67" t="s">
        <v>42</v>
      </c>
      <c r="L1910" s="67" t="s">
        <v>41</v>
      </c>
      <c r="M1910" s="67" t="s">
        <v>43</v>
      </c>
      <c r="N1910" s="67" t="s">
        <v>40</v>
      </c>
      <c r="O1910" s="67" t="s">
        <v>45</v>
      </c>
      <c r="P1910" s="17" t="s">
        <v>324</v>
      </c>
      <c r="Q1910" s="17" t="s">
        <v>137</v>
      </c>
      <c r="R1910" s="17" t="s">
        <v>174</v>
      </c>
      <c r="S1910" s="17" t="s">
        <v>3438</v>
      </c>
      <c r="T1910" s="17" t="s">
        <v>304</v>
      </c>
      <c r="U1910" s="17" t="s">
        <v>175</v>
      </c>
      <c r="V1910" s="17" t="s">
        <v>47</v>
      </c>
      <c r="W1910" s="17"/>
      <c r="X1910" s="17"/>
      <c r="Y1910" s="17" t="s">
        <v>4378</v>
      </c>
      <c r="Z1910" s="17" t="s">
        <v>75</v>
      </c>
      <c r="AA1910" s="17" t="s">
        <v>54</v>
      </c>
      <c r="AB1910" s="17" t="s">
        <v>55</v>
      </c>
      <c r="AC1910" s="17" t="s">
        <v>36</v>
      </c>
      <c r="AD1910" s="17" t="s">
        <v>66</v>
      </c>
      <c r="AE1910" s="17"/>
      <c r="AF1910" s="17"/>
      <c r="AG1910" s="17" t="s">
        <v>57</v>
      </c>
      <c r="AH1910" s="17" t="s">
        <v>4520</v>
      </c>
      <c r="AI1910" s="17" t="s">
        <v>3814</v>
      </c>
      <c r="AJ1910" s="17" t="s">
        <v>327</v>
      </c>
      <c r="AK1910" s="17" t="s">
        <v>3119</v>
      </c>
      <c r="AL1910" s="17" t="s">
        <v>176</v>
      </c>
      <c r="AM1910" s="17" t="s">
        <v>49</v>
      </c>
      <c r="AN1910" s="17" t="s">
        <v>79</v>
      </c>
      <c r="AO1910" s="17" t="s">
        <v>64</v>
      </c>
      <c r="AP1910" s="17" t="s">
        <v>959</v>
      </c>
      <c r="AQ1910" s="17"/>
      <c r="AR1910" s="17"/>
      <c r="AS1910" s="17"/>
    </row>
    <row r="1911" spans="1:45" ht="15" customHeight="1" x14ac:dyDescent="0.15">
      <c r="A1911" s="13">
        <v>1910</v>
      </c>
      <c r="B1911" s="69" t="s">
        <v>1905</v>
      </c>
      <c r="C1911" s="67" t="s">
        <v>1743</v>
      </c>
      <c r="D1911" s="67" t="s">
        <v>56</v>
      </c>
      <c r="E1911" s="67" t="s">
        <v>66</v>
      </c>
      <c r="F1911" s="67" t="s">
        <v>66</v>
      </c>
      <c r="G1911" s="67" t="s">
        <v>44</v>
      </c>
      <c r="H1911" s="67" t="s">
        <v>43</v>
      </c>
      <c r="I1911" s="67" t="s">
        <v>40</v>
      </c>
      <c r="J1911" s="67" t="s">
        <v>44</v>
      </c>
      <c r="K1911" s="67" t="s">
        <v>88</v>
      </c>
      <c r="L1911" s="67" t="s">
        <v>136</v>
      </c>
      <c r="M1911" s="67" t="s">
        <v>42</v>
      </c>
      <c r="N1911" s="67" t="s">
        <v>68</v>
      </c>
      <c r="O1911" s="67" t="s">
        <v>45</v>
      </c>
      <c r="P1911" s="17" t="s">
        <v>174</v>
      </c>
      <c r="Q1911" s="17" t="s">
        <v>175</v>
      </c>
      <c r="R1911" s="17" t="s">
        <v>256</v>
      </c>
      <c r="S1911" s="17" t="s">
        <v>3119</v>
      </c>
      <c r="T1911" s="17" t="s">
        <v>176</v>
      </c>
      <c r="U1911" s="17" t="s">
        <v>79</v>
      </c>
      <c r="V1911" s="17" t="s">
        <v>82</v>
      </c>
      <c r="W1911" s="17"/>
      <c r="X1911" s="17"/>
      <c r="Y1911" s="17" t="s">
        <v>4263</v>
      </c>
      <c r="Z1911" s="17" t="s">
        <v>53</v>
      </c>
      <c r="AA1911" s="17" t="s">
        <v>76</v>
      </c>
      <c r="AB1911" s="17" t="s">
        <v>126</v>
      </c>
      <c r="AC1911" s="17" t="s">
        <v>56</v>
      </c>
      <c r="AD1911" s="17" t="s">
        <v>56</v>
      </c>
      <c r="AE1911" s="17"/>
      <c r="AF1911" s="17"/>
      <c r="AG1911" s="17" t="s">
        <v>827</v>
      </c>
      <c r="AH1911" s="17" t="s">
        <v>956</v>
      </c>
      <c r="AI1911" s="17" t="s">
        <v>101</v>
      </c>
      <c r="AJ1911" s="17" t="s">
        <v>957</v>
      </c>
      <c r="AK1911" s="17" t="s">
        <v>115</v>
      </c>
      <c r="AL1911" s="17" t="s">
        <v>170</v>
      </c>
      <c r="AM1911" s="17" t="s">
        <v>148</v>
      </c>
      <c r="AN1911" s="17" t="s">
        <v>1475</v>
      </c>
      <c r="AO1911" s="17" t="s">
        <v>959</v>
      </c>
      <c r="AP1911" s="17" t="s">
        <v>161</v>
      </c>
      <c r="AQ1911" s="17"/>
      <c r="AR1911" s="17"/>
      <c r="AS1911" s="17"/>
    </row>
    <row r="1912" spans="1:45" ht="15" customHeight="1" x14ac:dyDescent="0.15">
      <c r="A1912" s="13">
        <v>1911</v>
      </c>
      <c r="B1912" s="69" t="s">
        <v>1906</v>
      </c>
      <c r="C1912" s="67" t="s">
        <v>1743</v>
      </c>
      <c r="D1912" s="67" t="s">
        <v>66</v>
      </c>
      <c r="E1912" s="67" t="s">
        <v>66</v>
      </c>
      <c r="F1912" s="67" t="s">
        <v>56</v>
      </c>
      <c r="G1912" s="67" t="s">
        <v>67</v>
      </c>
      <c r="H1912" s="67" t="s">
        <v>40</v>
      </c>
      <c r="I1912" s="67" t="s">
        <v>37</v>
      </c>
      <c r="J1912" s="67" t="s">
        <v>40</v>
      </c>
      <c r="K1912" s="67" t="s">
        <v>40</v>
      </c>
      <c r="L1912" s="67" t="s">
        <v>44</v>
      </c>
      <c r="M1912" s="67" t="s">
        <v>120</v>
      </c>
      <c r="N1912" s="67" t="s">
        <v>88</v>
      </c>
      <c r="O1912" s="67"/>
      <c r="P1912" s="17" t="s">
        <v>808</v>
      </c>
      <c r="Q1912" s="17" t="s">
        <v>379</v>
      </c>
      <c r="R1912" s="17" t="s">
        <v>575</v>
      </c>
      <c r="S1912" s="17" t="s">
        <v>3022</v>
      </c>
      <c r="T1912" s="17" t="s">
        <v>2916</v>
      </c>
      <c r="U1912" s="17" t="s">
        <v>49</v>
      </c>
      <c r="V1912" s="17" t="s">
        <v>755</v>
      </c>
      <c r="W1912" s="17"/>
      <c r="X1912" s="17"/>
      <c r="Y1912" s="17" t="s">
        <v>4379</v>
      </c>
      <c r="Z1912" s="17" t="s">
        <v>53</v>
      </c>
      <c r="AA1912" s="17" t="s">
        <v>54</v>
      </c>
      <c r="AB1912" s="17" t="s">
        <v>126</v>
      </c>
      <c r="AC1912" s="17" t="s">
        <v>56</v>
      </c>
      <c r="AD1912" s="17" t="s">
        <v>66</v>
      </c>
      <c r="AE1912" s="17"/>
      <c r="AF1912" s="17"/>
      <c r="AG1912" s="17" t="s">
        <v>77</v>
      </c>
      <c r="AH1912" s="17" t="s">
        <v>264</v>
      </c>
      <c r="AI1912" s="17" t="s">
        <v>79</v>
      </c>
      <c r="AJ1912" s="17" t="s">
        <v>3345</v>
      </c>
      <c r="AK1912" s="17" t="s">
        <v>57</v>
      </c>
      <c r="AL1912" s="17" t="s">
        <v>4663</v>
      </c>
      <c r="AM1912" s="17" t="s">
        <v>115</v>
      </c>
      <c r="AN1912" s="17" t="s">
        <v>796</v>
      </c>
      <c r="AO1912" s="17" t="s">
        <v>85</v>
      </c>
      <c r="AP1912" s="17" t="s">
        <v>64</v>
      </c>
      <c r="AQ1912" s="17"/>
      <c r="AR1912" s="17"/>
      <c r="AS1912" s="17"/>
    </row>
    <row r="1913" spans="1:45" ht="15" customHeight="1" x14ac:dyDescent="0.15">
      <c r="A1913" s="13">
        <v>1912</v>
      </c>
      <c r="B1913" s="69" t="s">
        <v>1907</v>
      </c>
      <c r="C1913" s="67" t="s">
        <v>1743</v>
      </c>
      <c r="D1913" s="67" t="s">
        <v>56</v>
      </c>
      <c r="E1913" s="67" t="s">
        <v>56</v>
      </c>
      <c r="F1913" s="67" t="s">
        <v>56</v>
      </c>
      <c r="G1913" s="67" t="s">
        <v>37</v>
      </c>
      <c r="H1913" s="67" t="s">
        <v>67</v>
      </c>
      <c r="I1913" s="67" t="s">
        <v>44</v>
      </c>
      <c r="J1913" s="67" t="s">
        <v>40</v>
      </c>
      <c r="K1913" s="67" t="s">
        <v>42</v>
      </c>
      <c r="L1913" s="67" t="s">
        <v>40</v>
      </c>
      <c r="M1913" s="67" t="s">
        <v>41</v>
      </c>
      <c r="N1913" s="67" t="s">
        <v>43</v>
      </c>
      <c r="O1913" s="67" t="s">
        <v>45</v>
      </c>
      <c r="P1913" s="17" t="s">
        <v>1908</v>
      </c>
      <c r="Q1913" s="17" t="s">
        <v>137</v>
      </c>
      <c r="R1913" s="17" t="s">
        <v>284</v>
      </c>
      <c r="S1913" s="17" t="s">
        <v>3438</v>
      </c>
      <c r="T1913" s="17" t="s">
        <v>961</v>
      </c>
      <c r="U1913" s="17" t="s">
        <v>4641</v>
      </c>
      <c r="V1913" s="17" t="s">
        <v>256</v>
      </c>
      <c r="W1913" s="17"/>
      <c r="X1913" s="17"/>
      <c r="Y1913" s="17" t="s">
        <v>4263</v>
      </c>
      <c r="Z1913" s="17" t="s">
        <v>96</v>
      </c>
      <c r="AA1913" s="17" t="s">
        <v>76</v>
      </c>
      <c r="AB1913" s="17" t="s">
        <v>3962</v>
      </c>
      <c r="AC1913" s="17" t="s">
        <v>56</v>
      </c>
      <c r="AD1913" s="17" t="s">
        <v>56</v>
      </c>
      <c r="AE1913" s="17"/>
      <c r="AF1913" s="17"/>
      <c r="AG1913" s="17" t="s">
        <v>57</v>
      </c>
      <c r="AH1913" s="17" t="s">
        <v>4520</v>
      </c>
      <c r="AI1913" s="17" t="s">
        <v>3022</v>
      </c>
      <c r="AJ1913" s="17" t="s">
        <v>79</v>
      </c>
      <c r="AK1913" s="17" t="s">
        <v>287</v>
      </c>
      <c r="AL1913" s="17" t="s">
        <v>288</v>
      </c>
      <c r="AM1913" s="17" t="s">
        <v>79</v>
      </c>
      <c r="AN1913" s="17" t="s">
        <v>589</v>
      </c>
      <c r="AO1913" s="17" t="s">
        <v>64</v>
      </c>
      <c r="AP1913" s="17" t="s">
        <v>295</v>
      </c>
      <c r="AQ1913" s="17"/>
      <c r="AR1913" s="17"/>
      <c r="AS1913" s="17"/>
    </row>
    <row r="1914" spans="1:45" ht="15" customHeight="1" x14ac:dyDescent="0.15">
      <c r="A1914" s="13">
        <v>1913</v>
      </c>
      <c r="B1914" s="69" t="s">
        <v>1909</v>
      </c>
      <c r="C1914" s="67" t="s">
        <v>1743</v>
      </c>
      <c r="D1914" s="67" t="s">
        <v>56</v>
      </c>
      <c r="E1914" s="67" t="s">
        <v>56</v>
      </c>
      <c r="F1914" s="67" t="s">
        <v>66</v>
      </c>
      <c r="G1914" s="67" t="s">
        <v>44</v>
      </c>
      <c r="H1914" s="67" t="s">
        <v>40</v>
      </c>
      <c r="I1914" s="67" t="s">
        <v>40</v>
      </c>
      <c r="J1914" s="67" t="s">
        <v>67</v>
      </c>
      <c r="K1914" s="67" t="s">
        <v>43</v>
      </c>
      <c r="L1914" s="67" t="s">
        <v>43</v>
      </c>
      <c r="M1914" s="67" t="s">
        <v>42</v>
      </c>
      <c r="N1914" s="67" t="s">
        <v>44</v>
      </c>
      <c r="O1914" s="67"/>
      <c r="P1914" s="17" t="s">
        <v>1286</v>
      </c>
      <c r="Q1914" s="17" t="s">
        <v>174</v>
      </c>
      <c r="R1914" s="17" t="s">
        <v>256</v>
      </c>
      <c r="S1914" s="17" t="s">
        <v>175</v>
      </c>
      <c r="T1914" s="17" t="s">
        <v>264</v>
      </c>
      <c r="U1914" s="17" t="s">
        <v>79</v>
      </c>
      <c r="V1914" s="17" t="s">
        <v>1289</v>
      </c>
      <c r="W1914" s="17"/>
      <c r="X1914" s="17"/>
      <c r="Y1914" s="17" t="s">
        <v>4273</v>
      </c>
      <c r="Z1914" s="17" t="s">
        <v>75</v>
      </c>
      <c r="AA1914" s="17" t="s">
        <v>76</v>
      </c>
      <c r="AB1914" s="17" t="s">
        <v>3962</v>
      </c>
      <c r="AC1914" s="17" t="s">
        <v>56</v>
      </c>
      <c r="AD1914" s="17" t="s">
        <v>56</v>
      </c>
      <c r="AE1914" s="17"/>
      <c r="AF1914" s="17"/>
      <c r="AG1914" s="17" t="s">
        <v>3119</v>
      </c>
      <c r="AH1914" s="17" t="s">
        <v>176</v>
      </c>
      <c r="AI1914" s="17" t="s">
        <v>79</v>
      </c>
      <c r="AJ1914" s="17" t="s">
        <v>1287</v>
      </c>
      <c r="AK1914" s="17" t="s">
        <v>115</v>
      </c>
      <c r="AL1914" s="17" t="s">
        <v>170</v>
      </c>
      <c r="AM1914" s="17" t="s">
        <v>3022</v>
      </c>
      <c r="AN1914" s="17" t="s">
        <v>82</v>
      </c>
      <c r="AO1914" s="17" t="s">
        <v>959</v>
      </c>
      <c r="AP1914" s="17" t="s">
        <v>161</v>
      </c>
      <c r="AQ1914" s="17"/>
      <c r="AR1914" s="17"/>
      <c r="AS1914" s="17"/>
    </row>
    <row r="1915" spans="1:45" ht="15" customHeight="1" x14ac:dyDescent="0.15">
      <c r="A1915" s="13">
        <v>1914</v>
      </c>
      <c r="B1915" s="69" t="s">
        <v>1910</v>
      </c>
      <c r="C1915" s="67" t="s">
        <v>1743</v>
      </c>
      <c r="D1915" s="67" t="s">
        <v>66</v>
      </c>
      <c r="E1915" s="67" t="s">
        <v>56</v>
      </c>
      <c r="F1915" s="67" t="s">
        <v>56</v>
      </c>
      <c r="G1915" s="67" t="s">
        <v>37</v>
      </c>
      <c r="H1915" s="67" t="s">
        <v>40</v>
      </c>
      <c r="I1915" s="67" t="s">
        <v>67</v>
      </c>
      <c r="J1915" s="67" t="s">
        <v>40</v>
      </c>
      <c r="K1915" s="67" t="s">
        <v>42</v>
      </c>
      <c r="L1915" s="67" t="s">
        <v>39</v>
      </c>
      <c r="M1915" s="67" t="s">
        <v>40</v>
      </c>
      <c r="N1915" s="67" t="s">
        <v>43</v>
      </c>
      <c r="O1915" s="67"/>
      <c r="P1915" s="17" t="s">
        <v>227</v>
      </c>
      <c r="Q1915" s="17" t="s">
        <v>137</v>
      </c>
      <c r="R1915" s="17" t="s">
        <v>1283</v>
      </c>
      <c r="S1915" s="17" t="s">
        <v>3438</v>
      </c>
      <c r="T1915" s="17" t="s">
        <v>4647</v>
      </c>
      <c r="U1915" s="17" t="s">
        <v>3022</v>
      </c>
      <c r="V1915" s="17" t="s">
        <v>2916</v>
      </c>
      <c r="W1915" s="17"/>
      <c r="X1915" s="17"/>
      <c r="Y1915" s="17" t="s">
        <v>4245</v>
      </c>
      <c r="Z1915" s="17" t="s">
        <v>53</v>
      </c>
      <c r="AA1915" s="17" t="s">
        <v>54</v>
      </c>
      <c r="AB1915" s="17" t="s">
        <v>3962</v>
      </c>
      <c r="AC1915" s="17" t="s">
        <v>56</v>
      </c>
      <c r="AD1915" s="17" t="s">
        <v>56</v>
      </c>
      <c r="AE1915" s="17" t="s">
        <v>4024</v>
      </c>
      <c r="AF1915" s="17"/>
      <c r="AG1915" s="17" t="s">
        <v>57</v>
      </c>
      <c r="AH1915" s="17" t="s">
        <v>4520</v>
      </c>
      <c r="AI1915" s="17" t="s">
        <v>4161</v>
      </c>
      <c r="AJ1915" s="17" t="s">
        <v>3760</v>
      </c>
      <c r="AK1915" s="17" t="s">
        <v>77</v>
      </c>
      <c r="AL1915" s="17" t="s">
        <v>4161</v>
      </c>
      <c r="AM1915" s="17" t="s">
        <v>79</v>
      </c>
      <c r="AN1915" s="17" t="s">
        <v>3892</v>
      </c>
      <c r="AO1915" s="17" t="s">
        <v>64</v>
      </c>
      <c r="AP1915" s="17" t="s">
        <v>85</v>
      </c>
      <c r="AQ1915" s="17"/>
      <c r="AR1915" s="17"/>
      <c r="AS1915" s="17"/>
    </row>
    <row r="1916" spans="1:45" ht="15" customHeight="1" x14ac:dyDescent="0.15">
      <c r="A1916" s="13">
        <v>1915</v>
      </c>
      <c r="B1916" s="69" t="s">
        <v>1911</v>
      </c>
      <c r="C1916" s="67" t="s">
        <v>1743</v>
      </c>
      <c r="D1916" s="67" t="s">
        <v>56</v>
      </c>
      <c r="E1916" s="67" t="s">
        <v>56</v>
      </c>
      <c r="F1916" s="67" t="s">
        <v>66</v>
      </c>
      <c r="G1916" s="67" t="s">
        <v>136</v>
      </c>
      <c r="H1916" s="67" t="s">
        <v>39</v>
      </c>
      <c r="I1916" s="67" t="s">
        <v>40</v>
      </c>
      <c r="J1916" s="67" t="s">
        <v>67</v>
      </c>
      <c r="K1916" s="67" t="s">
        <v>200</v>
      </c>
      <c r="L1916" s="67" t="s">
        <v>200</v>
      </c>
      <c r="M1916" s="67" t="s">
        <v>87</v>
      </c>
      <c r="N1916" s="67" t="s">
        <v>67</v>
      </c>
      <c r="O1916" s="67"/>
      <c r="P1916" s="17" t="s">
        <v>624</v>
      </c>
      <c r="Q1916" s="17" t="s">
        <v>4750</v>
      </c>
      <c r="R1916" s="17" t="s">
        <v>4161</v>
      </c>
      <c r="S1916" s="17" t="s">
        <v>330</v>
      </c>
      <c r="T1916" s="17" t="s">
        <v>625</v>
      </c>
      <c r="U1916" s="17" t="s">
        <v>79</v>
      </c>
      <c r="V1916" s="17" t="s">
        <v>3022</v>
      </c>
      <c r="W1916" s="17"/>
      <c r="X1916" s="17"/>
      <c r="Y1916" s="17" t="s">
        <v>4310</v>
      </c>
      <c r="Z1916" s="17" t="s">
        <v>75</v>
      </c>
      <c r="AA1916" s="17" t="s">
        <v>76</v>
      </c>
      <c r="AB1916" s="17" t="s">
        <v>3962</v>
      </c>
      <c r="AC1916" s="17" t="s">
        <v>66</v>
      </c>
      <c r="AD1916" s="17" t="s">
        <v>56</v>
      </c>
      <c r="AE1916" s="17"/>
      <c r="AF1916" s="17"/>
      <c r="AG1916" s="17" t="s">
        <v>332</v>
      </c>
      <c r="AH1916" s="17" t="s">
        <v>333</v>
      </c>
      <c r="AI1916" s="17" t="s">
        <v>376</v>
      </c>
      <c r="AJ1916" s="17" t="s">
        <v>1290</v>
      </c>
      <c r="AK1916" s="17" t="s">
        <v>115</v>
      </c>
      <c r="AL1916" s="17" t="s">
        <v>557</v>
      </c>
      <c r="AM1916" s="17" t="s">
        <v>77</v>
      </c>
      <c r="AN1916" s="17" t="s">
        <v>95</v>
      </c>
      <c r="AO1916" s="17" t="s">
        <v>336</v>
      </c>
      <c r="AP1916" s="17" t="s">
        <v>161</v>
      </c>
      <c r="AQ1916" s="17"/>
      <c r="AR1916" s="17"/>
      <c r="AS1916" s="17"/>
    </row>
    <row r="1917" spans="1:45" ht="15" customHeight="1" x14ac:dyDescent="0.15">
      <c r="A1917" s="13">
        <v>1916</v>
      </c>
      <c r="B1917" s="69" t="s">
        <v>1912</v>
      </c>
      <c r="C1917" s="67" t="s">
        <v>1743</v>
      </c>
      <c r="D1917" s="67" t="s">
        <v>56</v>
      </c>
      <c r="E1917" s="67" t="s">
        <v>66</v>
      </c>
      <c r="F1917" s="67" t="s">
        <v>56</v>
      </c>
      <c r="G1917" s="67" t="s">
        <v>37</v>
      </c>
      <c r="H1917" s="67" t="s">
        <v>43</v>
      </c>
      <c r="I1917" s="67" t="s">
        <v>41</v>
      </c>
      <c r="J1917" s="67" t="s">
        <v>40</v>
      </c>
      <c r="K1917" s="67" t="s">
        <v>42</v>
      </c>
      <c r="L1917" s="67" t="s">
        <v>40</v>
      </c>
      <c r="M1917" s="67" t="s">
        <v>40</v>
      </c>
      <c r="N1917" s="67" t="s">
        <v>37</v>
      </c>
      <c r="O1917" s="67"/>
      <c r="P1917" s="17" t="s">
        <v>420</v>
      </c>
      <c r="Q1917" s="17" t="s">
        <v>137</v>
      </c>
      <c r="R1917" s="17" t="s">
        <v>1913</v>
      </c>
      <c r="S1917" s="17" t="s">
        <v>3438</v>
      </c>
      <c r="T1917" s="17" t="s">
        <v>422</v>
      </c>
      <c r="U1917" s="17" t="s">
        <v>3200</v>
      </c>
      <c r="V1917" s="17" t="s">
        <v>351</v>
      </c>
      <c r="W1917" s="17"/>
      <c r="X1917" s="17"/>
      <c r="Y1917" s="17" t="s">
        <v>4244</v>
      </c>
      <c r="Z1917" s="17" t="s">
        <v>53</v>
      </c>
      <c r="AA1917" s="17" t="s">
        <v>76</v>
      </c>
      <c r="AB1917" s="17" t="s">
        <v>3962</v>
      </c>
      <c r="AC1917" s="17" t="s">
        <v>56</v>
      </c>
      <c r="AD1917" s="17" t="s">
        <v>56</v>
      </c>
      <c r="AE1917" s="17" t="s">
        <v>4024</v>
      </c>
      <c r="AF1917" s="17"/>
      <c r="AG1917" s="17" t="s">
        <v>57</v>
      </c>
      <c r="AH1917" s="17" t="s">
        <v>4520</v>
      </c>
      <c r="AI1917" s="17" t="s">
        <v>424</v>
      </c>
      <c r="AJ1917" s="17" t="s">
        <v>256</v>
      </c>
      <c r="AK1917" s="17" t="s">
        <v>202</v>
      </c>
      <c r="AL1917" s="17" t="s">
        <v>4161</v>
      </c>
      <c r="AM1917" s="17" t="s">
        <v>72</v>
      </c>
      <c r="AN1917" s="17" t="s">
        <v>1914</v>
      </c>
      <c r="AO1917" s="17" t="s">
        <v>64</v>
      </c>
      <c r="AP1917" s="17" t="s">
        <v>209</v>
      </c>
      <c r="AQ1917" s="17"/>
      <c r="AR1917" s="17"/>
      <c r="AS1917" s="17"/>
    </row>
    <row r="1918" spans="1:45" ht="15" customHeight="1" x14ac:dyDescent="0.15">
      <c r="A1918" s="13">
        <v>1917</v>
      </c>
      <c r="B1918" s="69" t="s">
        <v>1915</v>
      </c>
      <c r="C1918" s="67" t="s">
        <v>1743</v>
      </c>
      <c r="D1918" s="67" t="s">
        <v>66</v>
      </c>
      <c r="E1918" s="67" t="s">
        <v>66</v>
      </c>
      <c r="F1918" s="67" t="s">
        <v>66</v>
      </c>
      <c r="G1918" s="67" t="s">
        <v>40</v>
      </c>
      <c r="H1918" s="67" t="s">
        <v>43</v>
      </c>
      <c r="I1918" s="67" t="s">
        <v>37</v>
      </c>
      <c r="J1918" s="67" t="s">
        <v>42</v>
      </c>
      <c r="K1918" s="67" t="s">
        <v>67</v>
      </c>
      <c r="L1918" s="67" t="s">
        <v>120</v>
      </c>
      <c r="M1918" s="67" t="s">
        <v>120</v>
      </c>
      <c r="N1918" s="67" t="s">
        <v>40</v>
      </c>
      <c r="O1918" s="67"/>
      <c r="P1918" s="17" t="s">
        <v>745</v>
      </c>
      <c r="Q1918" s="17" t="s">
        <v>4758</v>
      </c>
      <c r="R1918" s="17" t="s">
        <v>3438</v>
      </c>
      <c r="S1918" s="17" t="s">
        <v>115</v>
      </c>
      <c r="T1918" s="17" t="s">
        <v>339</v>
      </c>
      <c r="U1918" s="17" t="s">
        <v>57</v>
      </c>
      <c r="V1918" s="17" t="s">
        <v>266</v>
      </c>
      <c r="W1918" s="17"/>
      <c r="X1918" s="17"/>
      <c r="Y1918" s="17" t="s">
        <v>4268</v>
      </c>
      <c r="Z1918" s="17" t="s">
        <v>75</v>
      </c>
      <c r="AA1918" s="17" t="s">
        <v>142</v>
      </c>
      <c r="AB1918" s="17" t="s">
        <v>126</v>
      </c>
      <c r="AC1918" s="17" t="s">
        <v>66</v>
      </c>
      <c r="AD1918" s="17" t="s">
        <v>56</v>
      </c>
      <c r="AE1918" s="17"/>
      <c r="AF1918" s="17"/>
      <c r="AG1918" s="17" t="s">
        <v>131</v>
      </c>
      <c r="AH1918" s="17" t="s">
        <v>95</v>
      </c>
      <c r="AI1918" s="17" t="s">
        <v>101</v>
      </c>
      <c r="AJ1918" s="17" t="s">
        <v>500</v>
      </c>
      <c r="AK1918" s="17" t="s">
        <v>144</v>
      </c>
      <c r="AL1918" s="17" t="s">
        <v>145</v>
      </c>
      <c r="AM1918" s="17" t="s">
        <v>270</v>
      </c>
      <c r="AN1918" s="17" t="s">
        <v>3269</v>
      </c>
      <c r="AO1918" s="17" t="s">
        <v>1274</v>
      </c>
      <c r="AP1918" s="17" t="s">
        <v>64</v>
      </c>
      <c r="AQ1918" s="17"/>
      <c r="AR1918" s="17"/>
      <c r="AS1918" s="17"/>
    </row>
    <row r="1919" spans="1:45" ht="15" customHeight="1" x14ac:dyDescent="0.15">
      <c r="A1919" s="13">
        <v>1918</v>
      </c>
      <c r="B1919" s="69" t="s">
        <v>1916</v>
      </c>
      <c r="C1919" s="67" t="s">
        <v>1743</v>
      </c>
      <c r="D1919" s="67" t="s">
        <v>56</v>
      </c>
      <c r="E1919" s="67" t="s">
        <v>66</v>
      </c>
      <c r="F1919" s="67" t="s">
        <v>66</v>
      </c>
      <c r="G1919" s="67" t="s">
        <v>67</v>
      </c>
      <c r="H1919" s="67" t="s">
        <v>44</v>
      </c>
      <c r="I1919" s="67" t="s">
        <v>40</v>
      </c>
      <c r="J1919" s="67" t="s">
        <v>43</v>
      </c>
      <c r="K1919" s="67" t="s">
        <v>44</v>
      </c>
      <c r="L1919" s="67" t="s">
        <v>43</v>
      </c>
      <c r="M1919" s="67" t="s">
        <v>42</v>
      </c>
      <c r="N1919" s="67" t="s">
        <v>42</v>
      </c>
      <c r="O1919" s="67"/>
      <c r="P1919" s="17" t="s">
        <v>1917</v>
      </c>
      <c r="Q1919" s="17" t="s">
        <v>1918</v>
      </c>
      <c r="R1919" s="17" t="s">
        <v>72</v>
      </c>
      <c r="S1919" s="17" t="s">
        <v>1919</v>
      </c>
      <c r="T1919" s="17" t="s">
        <v>1920</v>
      </c>
      <c r="U1919" s="17" t="s">
        <v>79</v>
      </c>
      <c r="V1919" s="17" t="s">
        <v>321</v>
      </c>
      <c r="W1919" s="17" t="s">
        <v>4158</v>
      </c>
      <c r="X1919" s="17"/>
      <c r="Y1919" s="17" t="s">
        <v>4263</v>
      </c>
      <c r="Z1919" s="17" t="s">
        <v>96</v>
      </c>
      <c r="AA1919" s="17" t="s">
        <v>76</v>
      </c>
      <c r="AB1919" s="17" t="s">
        <v>55</v>
      </c>
      <c r="AC1919" s="17" t="s">
        <v>66</v>
      </c>
      <c r="AD1919" s="17" t="s">
        <v>66</v>
      </c>
      <c r="AE1919" s="17"/>
      <c r="AF1919" s="17"/>
      <c r="AG1919" s="17" t="s">
        <v>3022</v>
      </c>
      <c r="AH1919" s="17" t="s">
        <v>4387</v>
      </c>
      <c r="AI1919" s="17" t="s">
        <v>4387</v>
      </c>
      <c r="AJ1919" s="17" t="s">
        <v>1921</v>
      </c>
      <c r="AK1919" s="17" t="s">
        <v>115</v>
      </c>
      <c r="AL1919" s="17" t="s">
        <v>154</v>
      </c>
      <c r="AM1919" s="17" t="s">
        <v>910</v>
      </c>
      <c r="AN1919" s="17" t="s">
        <v>1922</v>
      </c>
      <c r="AO1919" s="17" t="s">
        <v>85</v>
      </c>
      <c r="AP1919" s="17" t="s">
        <v>161</v>
      </c>
      <c r="AQ1919" s="17"/>
      <c r="AR1919" s="17"/>
      <c r="AS1919" s="17"/>
    </row>
    <row r="1920" spans="1:45" ht="15" customHeight="1" x14ac:dyDescent="0.15">
      <c r="A1920" s="13">
        <v>1919</v>
      </c>
      <c r="B1920" s="68" t="s">
        <v>1923</v>
      </c>
      <c r="C1920" s="30" t="s">
        <v>1743</v>
      </c>
      <c r="D1920" s="30" t="s">
        <v>56</v>
      </c>
      <c r="E1920" s="30" t="s">
        <v>66</v>
      </c>
      <c r="F1920" s="30" t="s">
        <v>56</v>
      </c>
      <c r="G1920" s="30" t="s">
        <v>200</v>
      </c>
      <c r="H1920" s="30" t="s">
        <v>41</v>
      </c>
      <c r="I1920" s="30" t="s">
        <v>44</v>
      </c>
      <c r="J1920" s="30" t="s">
        <v>41</v>
      </c>
      <c r="K1920" s="30" t="s">
        <v>37</v>
      </c>
      <c r="L1920" s="30" t="s">
        <v>37</v>
      </c>
      <c r="M1920" s="30" t="s">
        <v>39</v>
      </c>
      <c r="N1920" s="30" t="s">
        <v>200</v>
      </c>
      <c r="O1920" s="30"/>
      <c r="P1920" s="176" t="s">
        <v>1534</v>
      </c>
      <c r="Q1920" s="176" t="s">
        <v>4760</v>
      </c>
      <c r="R1920" s="176" t="s">
        <v>1201</v>
      </c>
      <c r="S1920" s="176" t="s">
        <v>674</v>
      </c>
      <c r="T1920" s="176" t="s">
        <v>562</v>
      </c>
      <c r="U1920" s="176" t="s">
        <v>1202</v>
      </c>
      <c r="V1920" s="176" t="s">
        <v>250</v>
      </c>
      <c r="W1920" s="176"/>
      <c r="X1920" s="176"/>
      <c r="Y1920" s="176" t="s">
        <v>4282</v>
      </c>
      <c r="Z1920" s="176" t="s">
        <v>53</v>
      </c>
      <c r="AA1920" s="176" t="s">
        <v>76</v>
      </c>
      <c r="AB1920" s="176" t="s">
        <v>55</v>
      </c>
      <c r="AC1920" s="176" t="s">
        <v>36</v>
      </c>
      <c r="AD1920" s="176" t="s">
        <v>56</v>
      </c>
      <c r="AE1920" s="176" t="s">
        <v>4024</v>
      </c>
      <c r="AF1920" s="176"/>
      <c r="AG1920" s="176" t="s">
        <v>1642</v>
      </c>
      <c r="AH1920" s="176" t="s">
        <v>144</v>
      </c>
      <c r="AI1920" s="176" t="s">
        <v>3346</v>
      </c>
      <c r="AJ1920" s="176" t="s">
        <v>144</v>
      </c>
      <c r="AK1920" s="176" t="s">
        <v>193</v>
      </c>
      <c r="AL1920" s="176" t="s">
        <v>1038</v>
      </c>
      <c r="AM1920" s="176" t="s">
        <v>478</v>
      </c>
      <c r="AN1920" s="176" t="s">
        <v>1924</v>
      </c>
      <c r="AO1920" s="176" t="s">
        <v>1166</v>
      </c>
      <c r="AP1920" s="17" t="s">
        <v>2844</v>
      </c>
      <c r="AQ1920" s="17"/>
      <c r="AR1920" s="17"/>
      <c r="AS1920" s="17"/>
    </row>
    <row r="1921" spans="1:45" ht="15" customHeight="1" x14ac:dyDescent="0.15">
      <c r="A1921" s="13">
        <v>1920</v>
      </c>
      <c r="B1921" s="69" t="s">
        <v>1925</v>
      </c>
      <c r="C1921" s="30" t="s">
        <v>1743</v>
      </c>
      <c r="D1921" s="67" t="s">
        <v>56</v>
      </c>
      <c r="E1921" s="67" t="s">
        <v>66</v>
      </c>
      <c r="F1921" s="67" t="s">
        <v>56</v>
      </c>
      <c r="G1921" s="67" t="s">
        <v>40</v>
      </c>
      <c r="H1921" s="67" t="s">
        <v>37</v>
      </c>
      <c r="I1921" s="67" t="s">
        <v>67</v>
      </c>
      <c r="J1921" s="67" t="s">
        <v>44</v>
      </c>
      <c r="K1921" s="67" t="s">
        <v>44</v>
      </c>
      <c r="L1921" s="67" t="s">
        <v>43</v>
      </c>
      <c r="M1921" s="67" t="s">
        <v>42</v>
      </c>
      <c r="N1921" s="67" t="s">
        <v>41</v>
      </c>
      <c r="O1921" s="67" t="s">
        <v>45</v>
      </c>
      <c r="P1921" s="17" t="s">
        <v>1395</v>
      </c>
      <c r="Q1921" s="17" t="s">
        <v>216</v>
      </c>
      <c r="R1921" s="17" t="s">
        <v>786</v>
      </c>
      <c r="S1921" s="17" t="s">
        <v>222</v>
      </c>
      <c r="T1921" s="17" t="s">
        <v>3438</v>
      </c>
      <c r="U1921" s="17" t="s">
        <v>224</v>
      </c>
      <c r="V1921" s="17" t="s">
        <v>166</v>
      </c>
      <c r="W1921" s="17"/>
      <c r="X1921" s="17"/>
      <c r="Y1921" s="17" t="s">
        <v>4242</v>
      </c>
      <c r="Z1921" s="17" t="s">
        <v>75</v>
      </c>
      <c r="AA1921" s="17" t="s">
        <v>76</v>
      </c>
      <c r="AB1921" s="17" t="s">
        <v>55</v>
      </c>
      <c r="AC1921" s="17" t="s">
        <v>56</v>
      </c>
      <c r="AD1921" s="17" t="s">
        <v>56</v>
      </c>
      <c r="AE1921" s="17"/>
      <c r="AF1921" s="17"/>
      <c r="AG1921" s="17" t="s">
        <v>79</v>
      </c>
      <c r="AH1921" s="17" t="s">
        <v>300</v>
      </c>
      <c r="AI1921" s="17" t="s">
        <v>57</v>
      </c>
      <c r="AJ1921" s="17" t="s">
        <v>1926</v>
      </c>
      <c r="AK1921" s="17" t="s">
        <v>77</v>
      </c>
      <c r="AL1921" s="17" t="s">
        <v>156</v>
      </c>
      <c r="AM1921" s="17" t="s">
        <v>169</v>
      </c>
      <c r="AN1921" s="17" t="s">
        <v>196</v>
      </c>
      <c r="AO1921" s="17" t="s">
        <v>161</v>
      </c>
      <c r="AP1921" s="17" t="s">
        <v>85</v>
      </c>
      <c r="AQ1921" s="17"/>
      <c r="AR1921" s="17"/>
      <c r="AS1921" s="17"/>
    </row>
    <row r="1922" spans="1:45" ht="15" customHeight="1" x14ac:dyDescent="0.15">
      <c r="A1922" s="13">
        <v>1921</v>
      </c>
      <c r="B1922" s="69" t="s">
        <v>1927</v>
      </c>
      <c r="C1922" s="30" t="s">
        <v>1743</v>
      </c>
      <c r="D1922" s="67" t="s">
        <v>56</v>
      </c>
      <c r="E1922" s="67" t="s">
        <v>56</v>
      </c>
      <c r="F1922" s="67" t="s">
        <v>66</v>
      </c>
      <c r="G1922" s="67" t="s">
        <v>37</v>
      </c>
      <c r="H1922" s="67" t="s">
        <v>42</v>
      </c>
      <c r="I1922" s="67" t="s">
        <v>41</v>
      </c>
      <c r="J1922" s="67" t="s">
        <v>43</v>
      </c>
      <c r="K1922" s="67" t="s">
        <v>120</v>
      </c>
      <c r="L1922" s="67" t="s">
        <v>43</v>
      </c>
      <c r="M1922" s="67" t="s">
        <v>44</v>
      </c>
      <c r="N1922" s="67" t="s">
        <v>40</v>
      </c>
      <c r="O1922" s="67" t="s">
        <v>45</v>
      </c>
      <c r="P1922" s="17" t="s">
        <v>137</v>
      </c>
      <c r="Q1922" s="17" t="s">
        <v>3438</v>
      </c>
      <c r="R1922" s="17" t="s">
        <v>1135</v>
      </c>
      <c r="S1922" s="17" t="s">
        <v>57</v>
      </c>
      <c r="T1922" s="17" t="s">
        <v>4520</v>
      </c>
      <c r="U1922" s="17" t="s">
        <v>669</v>
      </c>
      <c r="V1922" s="17" t="s">
        <v>1186</v>
      </c>
      <c r="W1922" s="17"/>
      <c r="X1922" s="17"/>
      <c r="Y1922" s="17" t="s">
        <v>4244</v>
      </c>
      <c r="Z1922" s="17" t="s">
        <v>53</v>
      </c>
      <c r="AA1922" s="17" t="s">
        <v>76</v>
      </c>
      <c r="AB1922" s="17" t="s">
        <v>3962</v>
      </c>
      <c r="AC1922" s="17" t="s">
        <v>66</v>
      </c>
      <c r="AD1922" s="17" t="s">
        <v>56</v>
      </c>
      <c r="AE1922" s="17"/>
      <c r="AF1922" s="17"/>
      <c r="AG1922" s="17" t="s">
        <v>144</v>
      </c>
      <c r="AH1922" s="17" t="s">
        <v>145</v>
      </c>
      <c r="AI1922" s="17" t="s">
        <v>146</v>
      </c>
      <c r="AJ1922" s="17" t="s">
        <v>147</v>
      </c>
      <c r="AK1922" s="17" t="s">
        <v>562</v>
      </c>
      <c r="AL1922" s="17" t="s">
        <v>158</v>
      </c>
      <c r="AM1922" s="17" t="s">
        <v>3892</v>
      </c>
      <c r="AN1922" s="17" t="s">
        <v>79</v>
      </c>
      <c r="AO1922" s="17" t="s">
        <v>64</v>
      </c>
      <c r="AP1922" s="17" t="s">
        <v>209</v>
      </c>
      <c r="AQ1922" s="17"/>
      <c r="AR1922" s="17"/>
      <c r="AS1922" s="17"/>
    </row>
    <row r="1923" spans="1:45" ht="15" customHeight="1" x14ac:dyDescent="0.15">
      <c r="A1923" s="13">
        <v>1922</v>
      </c>
      <c r="B1923" s="69" t="s">
        <v>1928</v>
      </c>
      <c r="C1923" s="30" t="s">
        <v>1743</v>
      </c>
      <c r="D1923" s="67" t="s">
        <v>66</v>
      </c>
      <c r="E1923" s="67" t="s">
        <v>56</v>
      </c>
      <c r="F1923" s="67" t="s">
        <v>56</v>
      </c>
      <c r="G1923" s="67" t="s">
        <v>44</v>
      </c>
      <c r="H1923" s="67" t="s">
        <v>67</v>
      </c>
      <c r="I1923" s="67" t="s">
        <v>40</v>
      </c>
      <c r="J1923" s="67" t="s">
        <v>39</v>
      </c>
      <c r="K1923" s="67" t="s">
        <v>44</v>
      </c>
      <c r="L1923" s="67" t="s">
        <v>44</v>
      </c>
      <c r="M1923" s="67" t="s">
        <v>43</v>
      </c>
      <c r="N1923" s="67" t="s">
        <v>200</v>
      </c>
      <c r="O1923" s="67"/>
      <c r="P1923" s="17" t="s">
        <v>229</v>
      </c>
      <c r="Q1923" s="17" t="s">
        <v>71</v>
      </c>
      <c r="R1923" s="17" t="s">
        <v>745</v>
      </c>
      <c r="S1923" s="17" t="s">
        <v>3345</v>
      </c>
      <c r="T1923" s="17" t="s">
        <v>3022</v>
      </c>
      <c r="U1923" s="17" t="s">
        <v>4758</v>
      </c>
      <c r="V1923" s="17" t="s">
        <v>1929</v>
      </c>
      <c r="W1923" s="17"/>
      <c r="X1923" s="17"/>
      <c r="Y1923" s="17" t="s">
        <v>4282</v>
      </c>
      <c r="Z1923" s="17" t="s">
        <v>53</v>
      </c>
      <c r="AA1923" s="17" t="s">
        <v>142</v>
      </c>
      <c r="AB1923" s="17" t="s">
        <v>55</v>
      </c>
      <c r="AC1923" s="17" t="s">
        <v>36</v>
      </c>
      <c r="AD1923" s="17" t="s">
        <v>56</v>
      </c>
      <c r="AE1923" s="17" t="s">
        <v>4024</v>
      </c>
      <c r="AF1923" s="17"/>
      <c r="AG1923" s="17" t="s">
        <v>81</v>
      </c>
      <c r="AH1923" s="17" t="s">
        <v>300</v>
      </c>
      <c r="AI1923" s="17" t="s">
        <v>77</v>
      </c>
      <c r="AJ1923" s="17" t="s">
        <v>166</v>
      </c>
      <c r="AK1923" s="17" t="s">
        <v>115</v>
      </c>
      <c r="AL1923" s="17" t="s">
        <v>339</v>
      </c>
      <c r="AM1923" s="17" t="s">
        <v>1090</v>
      </c>
      <c r="AN1923" s="17" t="s">
        <v>1930</v>
      </c>
      <c r="AO1923" s="17" t="s">
        <v>349</v>
      </c>
      <c r="AP1923" s="17" t="s">
        <v>1274</v>
      </c>
      <c r="AQ1923" s="17"/>
      <c r="AR1923" s="17"/>
      <c r="AS1923" s="17"/>
    </row>
    <row r="1924" spans="1:45" ht="15" customHeight="1" x14ac:dyDescent="0.15">
      <c r="A1924" s="13">
        <v>1923</v>
      </c>
      <c r="B1924" s="69" t="s">
        <v>1931</v>
      </c>
      <c r="C1924" s="30" t="s">
        <v>1743</v>
      </c>
      <c r="D1924" s="67" t="s">
        <v>66</v>
      </c>
      <c r="E1924" s="67" t="s">
        <v>56</v>
      </c>
      <c r="F1924" s="67" t="s">
        <v>56</v>
      </c>
      <c r="G1924" s="67" t="s">
        <v>67</v>
      </c>
      <c r="H1924" s="67" t="s">
        <v>40</v>
      </c>
      <c r="I1924" s="67" t="s">
        <v>67</v>
      </c>
      <c r="J1924" s="67" t="s">
        <v>40</v>
      </c>
      <c r="K1924" s="67" t="s">
        <v>41</v>
      </c>
      <c r="L1924" s="67" t="s">
        <v>136</v>
      </c>
      <c r="M1924" s="67" t="s">
        <v>68</v>
      </c>
      <c r="N1924" s="67" t="s">
        <v>44</v>
      </c>
      <c r="O1924" s="67"/>
      <c r="P1924" s="17" t="s">
        <v>212</v>
      </c>
      <c r="Q1924" s="17" t="s">
        <v>214</v>
      </c>
      <c r="R1924" s="17" t="s">
        <v>961</v>
      </c>
      <c r="S1924" s="17" t="s">
        <v>218</v>
      </c>
      <c r="T1924" s="17" t="s">
        <v>219</v>
      </c>
      <c r="U1924" s="17" t="s">
        <v>3022</v>
      </c>
      <c r="V1924" s="17" t="s">
        <v>222</v>
      </c>
      <c r="W1924" s="17"/>
      <c r="X1924" s="17"/>
      <c r="Y1924" s="17" t="s">
        <v>4263</v>
      </c>
      <c r="Z1924" s="17" t="s">
        <v>53</v>
      </c>
      <c r="AA1924" s="17" t="s">
        <v>76</v>
      </c>
      <c r="AB1924" s="17" t="s">
        <v>3962</v>
      </c>
      <c r="AC1924" s="17" t="s">
        <v>66</v>
      </c>
      <c r="AD1924" s="17" t="s">
        <v>56</v>
      </c>
      <c r="AE1924" s="17"/>
      <c r="AF1924" s="17"/>
      <c r="AG1924" s="17" t="s">
        <v>3022</v>
      </c>
      <c r="AH1924" s="17" t="s">
        <v>250</v>
      </c>
      <c r="AI1924" s="17" t="s">
        <v>79</v>
      </c>
      <c r="AJ1924" s="17" t="s">
        <v>4750</v>
      </c>
      <c r="AK1924" s="17" t="s">
        <v>77</v>
      </c>
      <c r="AL1924" s="17" t="s">
        <v>80</v>
      </c>
      <c r="AM1924" s="17" t="s">
        <v>79</v>
      </c>
      <c r="AN1924" s="17" t="s">
        <v>82</v>
      </c>
      <c r="AO1924" s="17" t="s">
        <v>85</v>
      </c>
      <c r="AP1924" s="17" t="s">
        <v>85</v>
      </c>
      <c r="AQ1924" s="17"/>
      <c r="AR1924" s="17"/>
      <c r="AS1924" s="17"/>
    </row>
    <row r="1925" spans="1:45" ht="15" customHeight="1" x14ac:dyDescent="0.15">
      <c r="A1925" s="13">
        <v>1924</v>
      </c>
      <c r="B1925" s="69" t="s">
        <v>1932</v>
      </c>
      <c r="C1925" s="30" t="s">
        <v>1743</v>
      </c>
      <c r="D1925" s="67" t="s">
        <v>66</v>
      </c>
      <c r="E1925" s="67" t="s">
        <v>66</v>
      </c>
      <c r="F1925" s="67" t="s">
        <v>66</v>
      </c>
      <c r="G1925" s="67" t="s">
        <v>40</v>
      </c>
      <c r="H1925" s="67" t="s">
        <v>40</v>
      </c>
      <c r="I1925" s="67" t="s">
        <v>41</v>
      </c>
      <c r="J1925" s="67" t="s">
        <v>43</v>
      </c>
      <c r="K1925" s="67" t="s">
        <v>41</v>
      </c>
      <c r="L1925" s="67" t="s">
        <v>87</v>
      </c>
      <c r="M1925" s="67" t="s">
        <v>44</v>
      </c>
      <c r="N1925" s="67" t="s">
        <v>40</v>
      </c>
      <c r="O1925" s="67"/>
      <c r="P1925" s="17" t="s">
        <v>1847</v>
      </c>
      <c r="Q1925" s="17" t="s">
        <v>851</v>
      </c>
      <c r="R1925" s="17" t="s">
        <v>1933</v>
      </c>
      <c r="S1925" s="17" t="s">
        <v>3269</v>
      </c>
      <c r="T1925" s="17" t="s">
        <v>2916</v>
      </c>
      <c r="U1925" s="17" t="s">
        <v>3346</v>
      </c>
      <c r="V1925" s="17" t="s">
        <v>422</v>
      </c>
      <c r="W1925" s="17"/>
      <c r="X1925" s="17"/>
      <c r="Y1925" s="17" t="s">
        <v>4311</v>
      </c>
      <c r="Z1925" s="17" t="s">
        <v>75</v>
      </c>
      <c r="AA1925" s="17" t="s">
        <v>76</v>
      </c>
      <c r="AB1925" s="17" t="s">
        <v>3962</v>
      </c>
      <c r="AC1925" s="17" t="s">
        <v>56</v>
      </c>
      <c r="AD1925" s="17" t="s">
        <v>56</v>
      </c>
      <c r="AE1925" s="17"/>
      <c r="AF1925" s="17"/>
      <c r="AG1925" s="17" t="s">
        <v>79</v>
      </c>
      <c r="AH1925" s="17" t="s">
        <v>309</v>
      </c>
      <c r="AI1925" s="17" t="s">
        <v>79</v>
      </c>
      <c r="AJ1925" s="17" t="s">
        <v>1713</v>
      </c>
      <c r="AK1925" s="17" t="s">
        <v>202</v>
      </c>
      <c r="AL1925" s="17" t="s">
        <v>81</v>
      </c>
      <c r="AM1925" s="17" t="s">
        <v>424</v>
      </c>
      <c r="AN1925" s="17" t="s">
        <v>256</v>
      </c>
      <c r="AO1925" s="17" t="s">
        <v>161</v>
      </c>
      <c r="AP1925" s="17" t="s">
        <v>209</v>
      </c>
      <c r="AQ1925" s="17"/>
      <c r="AR1925" s="17"/>
      <c r="AS1925" s="17"/>
    </row>
    <row r="1926" spans="1:45" ht="15" customHeight="1" x14ac:dyDescent="0.15">
      <c r="A1926" s="13">
        <v>1925</v>
      </c>
      <c r="B1926" s="69" t="s">
        <v>1934</v>
      </c>
      <c r="C1926" s="30" t="s">
        <v>1743</v>
      </c>
      <c r="D1926" s="67" t="s">
        <v>66</v>
      </c>
      <c r="E1926" s="67" t="s">
        <v>66</v>
      </c>
      <c r="F1926" s="67" t="s">
        <v>66</v>
      </c>
      <c r="G1926" s="67" t="s">
        <v>40</v>
      </c>
      <c r="H1926" s="67" t="s">
        <v>42</v>
      </c>
      <c r="I1926" s="67" t="s">
        <v>38</v>
      </c>
      <c r="J1926" s="67" t="s">
        <v>120</v>
      </c>
      <c r="K1926" s="67" t="s">
        <v>67</v>
      </c>
      <c r="L1926" s="67" t="s">
        <v>87</v>
      </c>
      <c r="M1926" s="67" t="s">
        <v>42</v>
      </c>
      <c r="N1926" s="67" t="s">
        <v>41</v>
      </c>
      <c r="O1926" s="67" t="s">
        <v>45</v>
      </c>
      <c r="P1926" s="17" t="s">
        <v>72</v>
      </c>
      <c r="Q1926" s="17" t="s">
        <v>79</v>
      </c>
      <c r="R1926" s="17" t="s">
        <v>1935</v>
      </c>
      <c r="S1926" s="17" t="s">
        <v>115</v>
      </c>
      <c r="T1926" s="17" t="s">
        <v>154</v>
      </c>
      <c r="U1926" s="17" t="s">
        <v>4519</v>
      </c>
      <c r="V1926" s="17" t="s">
        <v>1936</v>
      </c>
      <c r="W1926" s="17"/>
      <c r="X1926" s="17"/>
      <c r="Y1926" s="17" t="s">
        <v>4276</v>
      </c>
      <c r="Z1926" s="17" t="s">
        <v>53</v>
      </c>
      <c r="AA1926" s="17" t="s">
        <v>54</v>
      </c>
      <c r="AB1926" s="17" t="s">
        <v>3962</v>
      </c>
      <c r="AC1926" s="17" t="s">
        <v>66</v>
      </c>
      <c r="AD1926" s="17" t="s">
        <v>56</v>
      </c>
      <c r="AE1926" s="17"/>
      <c r="AF1926" s="17"/>
      <c r="AG1926" s="17" t="s">
        <v>131</v>
      </c>
      <c r="AH1926" s="17" t="s">
        <v>95</v>
      </c>
      <c r="AI1926" s="17" t="s">
        <v>156</v>
      </c>
      <c r="AJ1926" s="17" t="s">
        <v>157</v>
      </c>
      <c r="AK1926" s="17" t="s">
        <v>600</v>
      </c>
      <c r="AL1926" s="17" t="s">
        <v>1175</v>
      </c>
      <c r="AM1926" s="17" t="s">
        <v>972</v>
      </c>
      <c r="AN1926" s="17" t="s">
        <v>1562</v>
      </c>
      <c r="AO1926" s="17" t="s">
        <v>161</v>
      </c>
      <c r="AP1926" s="17" t="s">
        <v>862</v>
      </c>
      <c r="AQ1926" s="17"/>
      <c r="AR1926" s="17"/>
      <c r="AS1926" s="17"/>
    </row>
    <row r="1927" spans="1:45" ht="15" customHeight="1" x14ac:dyDescent="0.15">
      <c r="A1927" s="13">
        <v>1926</v>
      </c>
      <c r="B1927" s="69" t="s">
        <v>1937</v>
      </c>
      <c r="C1927" s="30" t="s">
        <v>1743</v>
      </c>
      <c r="D1927" s="67" t="s">
        <v>66</v>
      </c>
      <c r="E1927" s="67" t="s">
        <v>66</v>
      </c>
      <c r="F1927" s="67" t="s">
        <v>66</v>
      </c>
      <c r="G1927" s="67" t="s">
        <v>44</v>
      </c>
      <c r="H1927" s="67" t="s">
        <v>41</v>
      </c>
      <c r="I1927" s="67" t="s">
        <v>43</v>
      </c>
      <c r="J1927" s="67" t="s">
        <v>200</v>
      </c>
      <c r="K1927" s="67" t="s">
        <v>136</v>
      </c>
      <c r="L1927" s="67" t="s">
        <v>88</v>
      </c>
      <c r="M1927" s="67" t="s">
        <v>120</v>
      </c>
      <c r="N1927" s="67" t="s">
        <v>41</v>
      </c>
      <c r="O1927" s="67" t="s">
        <v>45</v>
      </c>
      <c r="P1927" s="17" t="s">
        <v>82</v>
      </c>
      <c r="Q1927" s="17" t="s">
        <v>148</v>
      </c>
      <c r="R1927" s="17" t="s">
        <v>3892</v>
      </c>
      <c r="S1927" s="17" t="s">
        <v>193</v>
      </c>
      <c r="T1927" s="17" t="s">
        <v>196</v>
      </c>
      <c r="U1927" s="17" t="s">
        <v>820</v>
      </c>
      <c r="V1927" s="17" t="s">
        <v>741</v>
      </c>
      <c r="W1927" s="17" t="s">
        <v>4166</v>
      </c>
      <c r="X1927" s="17"/>
      <c r="Y1927" s="17" t="s">
        <v>4243</v>
      </c>
      <c r="Z1927" s="17" t="s">
        <v>191</v>
      </c>
      <c r="AA1927" s="17" t="s">
        <v>76</v>
      </c>
      <c r="AB1927" s="17" t="s">
        <v>3962</v>
      </c>
      <c r="AC1927" s="17" t="s">
        <v>66</v>
      </c>
      <c r="AD1927" s="17" t="s">
        <v>66</v>
      </c>
      <c r="AE1927" s="17"/>
      <c r="AF1927" s="17"/>
      <c r="AG1927" s="17" t="s">
        <v>131</v>
      </c>
      <c r="AH1927" s="17" t="s">
        <v>394</v>
      </c>
      <c r="AI1927" s="17" t="s">
        <v>429</v>
      </c>
      <c r="AJ1927" s="17" t="s">
        <v>831</v>
      </c>
      <c r="AK1927" s="17" t="s">
        <v>358</v>
      </c>
      <c r="AL1927" s="17" t="s">
        <v>131</v>
      </c>
      <c r="AM1927" s="17" t="s">
        <v>344</v>
      </c>
      <c r="AN1927" s="17" t="s">
        <v>495</v>
      </c>
      <c r="AO1927" s="17" t="s">
        <v>349</v>
      </c>
      <c r="AP1927" s="17" t="s">
        <v>366</v>
      </c>
      <c r="AQ1927" s="17"/>
      <c r="AR1927" s="17"/>
      <c r="AS1927" s="17"/>
    </row>
    <row r="1928" spans="1:45" ht="15" customHeight="1" x14ac:dyDescent="0.15">
      <c r="A1928" s="13">
        <v>1927</v>
      </c>
      <c r="B1928" s="69" t="s">
        <v>1938</v>
      </c>
      <c r="C1928" s="30" t="s">
        <v>1743</v>
      </c>
      <c r="D1928" s="67" t="s">
        <v>66</v>
      </c>
      <c r="E1928" s="67" t="s">
        <v>66</v>
      </c>
      <c r="F1928" s="67" t="s">
        <v>66</v>
      </c>
      <c r="G1928" s="67" t="s">
        <v>44</v>
      </c>
      <c r="H1928" s="67" t="s">
        <v>41</v>
      </c>
      <c r="I1928" s="67" t="s">
        <v>43</v>
      </c>
      <c r="J1928" s="67" t="s">
        <v>200</v>
      </c>
      <c r="K1928" s="67" t="s">
        <v>136</v>
      </c>
      <c r="L1928" s="67" t="s">
        <v>88</v>
      </c>
      <c r="M1928" s="67" t="s">
        <v>120</v>
      </c>
      <c r="N1928" s="67" t="s">
        <v>41</v>
      </c>
      <c r="O1928" s="67" t="s">
        <v>45</v>
      </c>
      <c r="P1928" s="17" t="s">
        <v>82</v>
      </c>
      <c r="Q1928" s="17" t="s">
        <v>148</v>
      </c>
      <c r="R1928" s="17" t="s">
        <v>3892</v>
      </c>
      <c r="S1928" s="17" t="s">
        <v>193</v>
      </c>
      <c r="T1928" s="17" t="s">
        <v>196</v>
      </c>
      <c r="U1928" s="17" t="s">
        <v>820</v>
      </c>
      <c r="V1928" s="17" t="s">
        <v>741</v>
      </c>
      <c r="W1928" s="17"/>
      <c r="X1928" s="17"/>
      <c r="Y1928" s="17" t="s">
        <v>4243</v>
      </c>
      <c r="Z1928" s="17" t="s">
        <v>191</v>
      </c>
      <c r="AA1928" s="17" t="s">
        <v>76</v>
      </c>
      <c r="AB1928" s="17" t="s">
        <v>3962</v>
      </c>
      <c r="AC1928" s="17" t="s">
        <v>66</v>
      </c>
      <c r="AD1928" s="17" t="s">
        <v>56</v>
      </c>
      <c r="AE1928" s="17"/>
      <c r="AF1928" s="17"/>
      <c r="AG1928" s="17" t="s">
        <v>131</v>
      </c>
      <c r="AH1928" s="17" t="s">
        <v>394</v>
      </c>
      <c r="AI1928" s="17" t="s">
        <v>429</v>
      </c>
      <c r="AJ1928" s="17" t="s">
        <v>831</v>
      </c>
      <c r="AK1928" s="17" t="s">
        <v>358</v>
      </c>
      <c r="AL1928" s="17" t="s">
        <v>131</v>
      </c>
      <c r="AM1928" s="17" t="s">
        <v>344</v>
      </c>
      <c r="AN1928" s="17" t="s">
        <v>495</v>
      </c>
      <c r="AO1928" s="17" t="s">
        <v>349</v>
      </c>
      <c r="AP1928" s="17" t="s">
        <v>366</v>
      </c>
      <c r="AQ1928" s="17"/>
      <c r="AR1928" s="17"/>
      <c r="AS1928" s="17"/>
    </row>
    <row r="1929" spans="1:45" ht="15" customHeight="1" x14ac:dyDescent="0.15">
      <c r="A1929" s="13">
        <v>1928</v>
      </c>
      <c r="B1929" s="69" t="s">
        <v>1939</v>
      </c>
      <c r="C1929" s="30" t="s">
        <v>1743</v>
      </c>
      <c r="D1929" s="67" t="s">
        <v>66</v>
      </c>
      <c r="E1929" s="67" t="s">
        <v>66</v>
      </c>
      <c r="F1929" s="67" t="s">
        <v>66</v>
      </c>
      <c r="G1929" s="67" t="s">
        <v>43</v>
      </c>
      <c r="H1929" s="67" t="s">
        <v>40</v>
      </c>
      <c r="I1929" s="67" t="s">
        <v>44</v>
      </c>
      <c r="J1929" s="67" t="s">
        <v>44</v>
      </c>
      <c r="K1929" s="67" t="s">
        <v>41</v>
      </c>
      <c r="L1929" s="67" t="s">
        <v>44</v>
      </c>
      <c r="M1929" s="67" t="s">
        <v>44</v>
      </c>
      <c r="N1929" s="67" t="s">
        <v>120</v>
      </c>
      <c r="O1929" s="67"/>
      <c r="P1929" s="17" t="s">
        <v>1383</v>
      </c>
      <c r="Q1929" s="17" t="s">
        <v>422</v>
      </c>
      <c r="R1929" s="17" t="s">
        <v>1940</v>
      </c>
      <c r="S1929" s="17" t="s">
        <v>424</v>
      </c>
      <c r="T1929" s="17" t="s">
        <v>256</v>
      </c>
      <c r="U1929" s="17" t="s">
        <v>4521</v>
      </c>
      <c r="V1929" s="17" t="s">
        <v>1941</v>
      </c>
      <c r="W1929" s="17"/>
      <c r="X1929" s="17"/>
      <c r="Y1929" s="17" t="s">
        <v>4268</v>
      </c>
      <c r="Z1929" s="17" t="s">
        <v>53</v>
      </c>
      <c r="AA1929" s="17" t="s">
        <v>54</v>
      </c>
      <c r="AB1929" s="17" t="s">
        <v>3962</v>
      </c>
      <c r="AC1929" s="17" t="s">
        <v>56</v>
      </c>
      <c r="AD1929" s="17" t="s">
        <v>36</v>
      </c>
      <c r="AE1929" s="17" t="s">
        <v>4024</v>
      </c>
      <c r="AF1929" s="17"/>
      <c r="AG1929" s="17" t="s">
        <v>693</v>
      </c>
      <c r="AH1929" s="17" t="s">
        <v>694</v>
      </c>
      <c r="AI1929" s="17" t="s">
        <v>79</v>
      </c>
      <c r="AJ1929" s="17" t="s">
        <v>402</v>
      </c>
      <c r="AK1929" s="17" t="s">
        <v>4641</v>
      </c>
      <c r="AL1929" s="17" t="s">
        <v>1262</v>
      </c>
      <c r="AM1929" s="17" t="s">
        <v>291</v>
      </c>
      <c r="AN1929" s="17" t="s">
        <v>1942</v>
      </c>
      <c r="AO1929" s="17" t="s">
        <v>698</v>
      </c>
      <c r="AP1929" s="17" t="s">
        <v>295</v>
      </c>
      <c r="AQ1929" s="17"/>
      <c r="AR1929" s="17"/>
      <c r="AS1929" s="17"/>
    </row>
    <row r="1930" spans="1:45" ht="15" customHeight="1" x14ac:dyDescent="0.15">
      <c r="A1930" s="13">
        <v>1929</v>
      </c>
      <c r="B1930" s="69" t="s">
        <v>1943</v>
      </c>
      <c r="C1930" s="67" t="s">
        <v>1743</v>
      </c>
      <c r="D1930" s="67" t="s">
        <v>66</v>
      </c>
      <c r="E1930" s="67" t="s">
        <v>66</v>
      </c>
      <c r="F1930" s="67" t="s">
        <v>56</v>
      </c>
      <c r="G1930" s="67" t="s">
        <v>37</v>
      </c>
      <c r="H1930" s="67" t="s">
        <v>41</v>
      </c>
      <c r="I1930" s="67" t="s">
        <v>67</v>
      </c>
      <c r="J1930" s="67" t="s">
        <v>67</v>
      </c>
      <c r="K1930" s="67" t="s">
        <v>44</v>
      </c>
      <c r="L1930" s="67" t="s">
        <v>42</v>
      </c>
      <c r="M1930" s="67" t="s">
        <v>44</v>
      </c>
      <c r="N1930" s="67" t="s">
        <v>68</v>
      </c>
      <c r="O1930" s="67"/>
      <c r="P1930" s="17" t="s">
        <v>47</v>
      </c>
      <c r="Q1930" s="17" t="s">
        <v>49</v>
      </c>
      <c r="R1930" s="17" t="s">
        <v>3022</v>
      </c>
      <c r="S1930" s="17" t="s">
        <v>57</v>
      </c>
      <c r="T1930" s="17" t="s">
        <v>4639</v>
      </c>
      <c r="U1930" s="17" t="s">
        <v>77</v>
      </c>
      <c r="V1930" s="17" t="s">
        <v>1724</v>
      </c>
      <c r="W1930" s="17"/>
      <c r="X1930" s="17"/>
      <c r="Y1930" s="17" t="s">
        <v>4267</v>
      </c>
      <c r="Z1930" s="17" t="s">
        <v>75</v>
      </c>
      <c r="AA1930" s="17" t="s">
        <v>76</v>
      </c>
      <c r="AB1930" s="17" t="s">
        <v>55</v>
      </c>
      <c r="AC1930" s="17" t="s">
        <v>56</v>
      </c>
      <c r="AD1930" s="17" t="s">
        <v>56</v>
      </c>
      <c r="AE1930" s="17"/>
      <c r="AF1930" s="17"/>
      <c r="AG1930" s="17" t="s">
        <v>144</v>
      </c>
      <c r="AH1930" s="17" t="s">
        <v>189</v>
      </c>
      <c r="AI1930" s="17" t="s">
        <v>202</v>
      </c>
      <c r="AJ1930" s="17" t="s">
        <v>711</v>
      </c>
      <c r="AK1930" s="17" t="s">
        <v>95</v>
      </c>
      <c r="AL1930" s="17" t="s">
        <v>189</v>
      </c>
      <c r="AM1930" s="17" t="s">
        <v>77</v>
      </c>
      <c r="AN1930" s="17" t="s">
        <v>331</v>
      </c>
      <c r="AO1930" s="17" t="s">
        <v>64</v>
      </c>
      <c r="AP1930" s="17" t="s">
        <v>85</v>
      </c>
      <c r="AQ1930" s="17"/>
      <c r="AR1930" s="17"/>
      <c r="AS1930" s="17"/>
    </row>
    <row r="1931" spans="1:45" ht="15" customHeight="1" x14ac:dyDescent="0.15">
      <c r="A1931" s="13">
        <v>1930</v>
      </c>
      <c r="B1931" s="69" t="s">
        <v>1944</v>
      </c>
      <c r="C1931" s="67" t="s">
        <v>1743</v>
      </c>
      <c r="D1931" s="67" t="s">
        <v>66</v>
      </c>
      <c r="E1931" s="67" t="s">
        <v>56</v>
      </c>
      <c r="F1931" s="67" t="s">
        <v>56</v>
      </c>
      <c r="G1931" s="67" t="s">
        <v>37</v>
      </c>
      <c r="H1931" s="67" t="s">
        <v>41</v>
      </c>
      <c r="I1931" s="67" t="s">
        <v>40</v>
      </c>
      <c r="J1931" s="67" t="s">
        <v>40</v>
      </c>
      <c r="K1931" s="67" t="s">
        <v>42</v>
      </c>
      <c r="L1931" s="67" t="s">
        <v>43</v>
      </c>
      <c r="M1931" s="67" t="s">
        <v>44</v>
      </c>
      <c r="N1931" s="67" t="s">
        <v>87</v>
      </c>
      <c r="O1931" s="67" t="s">
        <v>45</v>
      </c>
      <c r="P1931" s="17" t="s">
        <v>1841</v>
      </c>
      <c r="Q1931" s="17" t="s">
        <v>137</v>
      </c>
      <c r="R1931" s="17" t="s">
        <v>1945</v>
      </c>
      <c r="S1931" s="17" t="s">
        <v>3438</v>
      </c>
      <c r="T1931" s="17" t="s">
        <v>1135</v>
      </c>
      <c r="U1931" s="17" t="s">
        <v>3269</v>
      </c>
      <c r="V1931" s="17" t="s">
        <v>1946</v>
      </c>
      <c r="W1931" s="17"/>
      <c r="X1931" s="17"/>
      <c r="Y1931" s="17" t="s">
        <v>4270</v>
      </c>
      <c r="Z1931" s="17" t="s">
        <v>53</v>
      </c>
      <c r="AA1931" s="17" t="s">
        <v>76</v>
      </c>
      <c r="AB1931" s="17" t="s">
        <v>3962</v>
      </c>
      <c r="AC1931" s="17" t="s">
        <v>56</v>
      </c>
      <c r="AD1931" s="17" t="s">
        <v>56</v>
      </c>
      <c r="AE1931" s="17"/>
      <c r="AF1931" s="17"/>
      <c r="AG1931" s="17" t="s">
        <v>57</v>
      </c>
      <c r="AH1931" s="17" t="s">
        <v>4520</v>
      </c>
      <c r="AI1931" s="17" t="s">
        <v>669</v>
      </c>
      <c r="AJ1931" s="17" t="s">
        <v>1136</v>
      </c>
      <c r="AK1931" s="17" t="s">
        <v>79</v>
      </c>
      <c r="AL1931" s="17" t="s">
        <v>3172</v>
      </c>
      <c r="AM1931" s="17" t="s">
        <v>299</v>
      </c>
      <c r="AN1931" s="17" t="s">
        <v>1320</v>
      </c>
      <c r="AO1931" s="17" t="s">
        <v>64</v>
      </c>
      <c r="AP1931" s="17" t="s">
        <v>161</v>
      </c>
      <c r="AQ1931" s="17"/>
      <c r="AR1931" s="17"/>
      <c r="AS1931" s="17"/>
    </row>
    <row r="1932" spans="1:45" ht="15" customHeight="1" x14ac:dyDescent="0.15">
      <c r="A1932" s="13">
        <v>1931</v>
      </c>
      <c r="B1932" s="69" t="s">
        <v>1947</v>
      </c>
      <c r="C1932" s="67" t="s">
        <v>1743</v>
      </c>
      <c r="D1932" s="67" t="s">
        <v>66</v>
      </c>
      <c r="E1932" s="67" t="s">
        <v>66</v>
      </c>
      <c r="F1932" s="67" t="s">
        <v>36</v>
      </c>
      <c r="G1932" s="67" t="s">
        <v>40</v>
      </c>
      <c r="H1932" s="67" t="s">
        <v>43</v>
      </c>
      <c r="I1932" s="67" t="s">
        <v>67</v>
      </c>
      <c r="J1932" s="67" t="s">
        <v>44</v>
      </c>
      <c r="K1932" s="67" t="s">
        <v>67</v>
      </c>
      <c r="L1932" s="67" t="s">
        <v>44</v>
      </c>
      <c r="M1932" s="67" t="s">
        <v>44</v>
      </c>
      <c r="N1932" s="67" t="s">
        <v>87</v>
      </c>
      <c r="O1932" s="67"/>
      <c r="P1932" s="17" t="s">
        <v>264</v>
      </c>
      <c r="Q1932" s="17" t="s">
        <v>79</v>
      </c>
      <c r="R1932" s="17" t="s">
        <v>3022</v>
      </c>
      <c r="S1932" s="17" t="s">
        <v>115</v>
      </c>
      <c r="T1932" s="17" t="s">
        <v>4390</v>
      </c>
      <c r="U1932" s="17" t="s">
        <v>77</v>
      </c>
      <c r="V1932" s="17" t="s">
        <v>287</v>
      </c>
      <c r="W1932" s="17"/>
      <c r="X1932" s="17"/>
      <c r="Y1932" s="17" t="s">
        <v>4234</v>
      </c>
      <c r="Z1932" s="17" t="s">
        <v>96</v>
      </c>
      <c r="AA1932" s="17" t="s">
        <v>142</v>
      </c>
      <c r="AB1932" s="17" t="s">
        <v>55</v>
      </c>
      <c r="AC1932" s="17" t="s">
        <v>56</v>
      </c>
      <c r="AD1932" s="17" t="s">
        <v>36</v>
      </c>
      <c r="AE1932" s="17" t="s">
        <v>4024</v>
      </c>
      <c r="AF1932" s="17"/>
      <c r="AG1932" s="17" t="s">
        <v>131</v>
      </c>
      <c r="AH1932" s="17" t="s">
        <v>95</v>
      </c>
      <c r="AI1932" s="17" t="s">
        <v>707</v>
      </c>
      <c r="AJ1932" s="17" t="s">
        <v>708</v>
      </c>
      <c r="AK1932" s="17" t="s">
        <v>95</v>
      </c>
      <c r="AL1932" s="17" t="s">
        <v>189</v>
      </c>
      <c r="AM1932" s="17" t="s">
        <v>193</v>
      </c>
      <c r="AN1932" s="17" t="s">
        <v>1948</v>
      </c>
      <c r="AO1932" s="17" t="s">
        <v>161</v>
      </c>
      <c r="AP1932" s="17" t="s">
        <v>85</v>
      </c>
      <c r="AQ1932" s="17"/>
      <c r="AR1932" s="17"/>
      <c r="AS1932" s="17"/>
    </row>
    <row r="1933" spans="1:45" ht="15" customHeight="1" x14ac:dyDescent="0.15">
      <c r="A1933" s="13">
        <v>1932</v>
      </c>
      <c r="B1933" s="69" t="s">
        <v>1949</v>
      </c>
      <c r="C1933" s="67" t="s">
        <v>1743</v>
      </c>
      <c r="D1933" s="67" t="s">
        <v>56</v>
      </c>
      <c r="E1933" s="67" t="s">
        <v>56</v>
      </c>
      <c r="F1933" s="67" t="s">
        <v>66</v>
      </c>
      <c r="G1933" s="67" t="s">
        <v>40</v>
      </c>
      <c r="H1933" s="67" t="s">
        <v>41</v>
      </c>
      <c r="I1933" s="67" t="s">
        <v>40</v>
      </c>
      <c r="J1933" s="67" t="s">
        <v>87</v>
      </c>
      <c r="K1933" s="67" t="s">
        <v>42</v>
      </c>
      <c r="L1933" s="67" t="s">
        <v>37</v>
      </c>
      <c r="M1933" s="67" t="s">
        <v>37</v>
      </c>
      <c r="N1933" s="67" t="s">
        <v>39</v>
      </c>
      <c r="O1933" s="67"/>
      <c r="P1933" s="17" t="s">
        <v>851</v>
      </c>
      <c r="Q1933" s="17" t="s">
        <v>3269</v>
      </c>
      <c r="R1933" s="17" t="s">
        <v>2916</v>
      </c>
      <c r="S1933" s="17" t="s">
        <v>79</v>
      </c>
      <c r="T1933" s="17" t="s">
        <v>309</v>
      </c>
      <c r="U1933" s="17" t="s">
        <v>79</v>
      </c>
      <c r="V1933" s="17" t="s">
        <v>1713</v>
      </c>
      <c r="W1933" s="17"/>
      <c r="X1933" s="17"/>
      <c r="Y1933" s="17" t="s">
        <v>4234</v>
      </c>
      <c r="Z1933" s="17" t="s">
        <v>75</v>
      </c>
      <c r="AA1933" s="17" t="s">
        <v>76</v>
      </c>
      <c r="AB1933" s="17" t="s">
        <v>3962</v>
      </c>
      <c r="AC1933" s="17" t="s">
        <v>56</v>
      </c>
      <c r="AD1933" s="17" t="s">
        <v>66</v>
      </c>
      <c r="AE1933" s="17"/>
      <c r="AF1933" s="17"/>
      <c r="AG1933" s="17" t="s">
        <v>115</v>
      </c>
      <c r="AH1933" s="17" t="s">
        <v>116</v>
      </c>
      <c r="AI1933" s="17" t="s">
        <v>196</v>
      </c>
      <c r="AJ1933" s="17" t="s">
        <v>57</v>
      </c>
      <c r="AK1933" s="17" t="s">
        <v>115</v>
      </c>
      <c r="AL1933" s="17" t="s">
        <v>381</v>
      </c>
      <c r="AM1933" s="17" t="s">
        <v>3775</v>
      </c>
      <c r="AN1933" s="17" t="s">
        <v>110</v>
      </c>
      <c r="AO1933" s="17" t="s">
        <v>161</v>
      </c>
      <c r="AP1933" s="17" t="s">
        <v>161</v>
      </c>
      <c r="AQ1933" s="17"/>
      <c r="AR1933" s="17"/>
      <c r="AS1933" s="17"/>
    </row>
    <row r="1934" spans="1:45" ht="15" customHeight="1" x14ac:dyDescent="0.15">
      <c r="A1934" s="13">
        <v>1933</v>
      </c>
      <c r="B1934" s="69" t="s">
        <v>1950</v>
      </c>
      <c r="C1934" s="67" t="s">
        <v>1743</v>
      </c>
      <c r="D1934" s="67" t="s">
        <v>56</v>
      </c>
      <c r="E1934" s="67" t="s">
        <v>66</v>
      </c>
      <c r="F1934" s="67" t="s">
        <v>66</v>
      </c>
      <c r="G1934" s="67" t="s">
        <v>40</v>
      </c>
      <c r="H1934" s="67" t="s">
        <v>43</v>
      </c>
      <c r="I1934" s="67" t="s">
        <v>37</v>
      </c>
      <c r="J1934" s="67" t="s">
        <v>44</v>
      </c>
      <c r="K1934" s="67" t="s">
        <v>67</v>
      </c>
      <c r="L1934" s="67" t="s">
        <v>44</v>
      </c>
      <c r="M1934" s="67" t="s">
        <v>120</v>
      </c>
      <c r="N1934" s="67" t="s">
        <v>39</v>
      </c>
      <c r="O1934" s="67" t="s">
        <v>45</v>
      </c>
      <c r="P1934" s="17" t="s">
        <v>264</v>
      </c>
      <c r="Q1934" s="17" t="s">
        <v>79</v>
      </c>
      <c r="R1934" s="17" t="s">
        <v>575</v>
      </c>
      <c r="S1934" s="17" t="s">
        <v>115</v>
      </c>
      <c r="T1934" s="17" t="s">
        <v>4390</v>
      </c>
      <c r="U1934" s="17" t="s">
        <v>49</v>
      </c>
      <c r="V1934" s="17" t="s">
        <v>742</v>
      </c>
      <c r="W1934" s="17"/>
      <c r="X1934" s="17"/>
      <c r="Y1934" s="17" t="s">
        <v>4234</v>
      </c>
      <c r="Z1934" s="17" t="s">
        <v>75</v>
      </c>
      <c r="AA1934" s="17" t="s">
        <v>54</v>
      </c>
      <c r="AB1934" s="17" t="s">
        <v>3962</v>
      </c>
      <c r="AC1934" s="17" t="s">
        <v>56</v>
      </c>
      <c r="AD1934" s="17" t="s">
        <v>56</v>
      </c>
      <c r="AE1934" s="17" t="s">
        <v>4024</v>
      </c>
      <c r="AF1934" s="17"/>
      <c r="AG1934" s="17" t="s">
        <v>131</v>
      </c>
      <c r="AH1934" s="17" t="s">
        <v>95</v>
      </c>
      <c r="AI1934" s="17" t="s">
        <v>707</v>
      </c>
      <c r="AJ1934" s="17" t="s">
        <v>708</v>
      </c>
      <c r="AK1934" s="17" t="s">
        <v>57</v>
      </c>
      <c r="AL1934" s="17" t="s">
        <v>4663</v>
      </c>
      <c r="AM1934" s="17" t="s">
        <v>148</v>
      </c>
      <c r="AN1934" s="17" t="s">
        <v>376</v>
      </c>
      <c r="AO1934" s="17" t="s">
        <v>161</v>
      </c>
      <c r="AP1934" s="17" t="s">
        <v>64</v>
      </c>
      <c r="AQ1934" s="17"/>
      <c r="AR1934" s="17"/>
      <c r="AS1934" s="17"/>
    </row>
    <row r="1935" spans="1:45" ht="15" customHeight="1" x14ac:dyDescent="0.15">
      <c r="A1935" s="13">
        <v>1934</v>
      </c>
      <c r="B1935" s="69" t="s">
        <v>1951</v>
      </c>
      <c r="C1935" s="67" t="s">
        <v>1743</v>
      </c>
      <c r="D1935" s="67" t="s">
        <v>56</v>
      </c>
      <c r="E1935" s="67" t="s">
        <v>66</v>
      </c>
      <c r="F1935" s="67" t="s">
        <v>66</v>
      </c>
      <c r="G1935" s="67" t="s">
        <v>43</v>
      </c>
      <c r="H1935" s="67" t="s">
        <v>88</v>
      </c>
      <c r="I1935" s="67" t="s">
        <v>44</v>
      </c>
      <c r="J1935" s="67" t="s">
        <v>39</v>
      </c>
      <c r="K1935" s="67" t="s">
        <v>120</v>
      </c>
      <c r="L1935" s="67" t="s">
        <v>120</v>
      </c>
      <c r="M1935" s="67" t="s">
        <v>42</v>
      </c>
      <c r="N1935" s="67" t="s">
        <v>38</v>
      </c>
      <c r="O1935" s="67" t="s">
        <v>45</v>
      </c>
      <c r="P1935" s="17" t="s">
        <v>1635</v>
      </c>
      <c r="Q1935" s="17" t="s">
        <v>438</v>
      </c>
      <c r="R1935" s="17" t="s">
        <v>992</v>
      </c>
      <c r="S1935" s="17" t="s">
        <v>334</v>
      </c>
      <c r="T1935" s="17" t="s">
        <v>1636</v>
      </c>
      <c r="U1935" s="17" t="s">
        <v>289</v>
      </c>
      <c r="V1935" s="17" t="s">
        <v>1637</v>
      </c>
      <c r="W1935" s="17" t="s">
        <v>4166</v>
      </c>
      <c r="X1935" s="17"/>
      <c r="Y1935" s="17" t="s">
        <v>4311</v>
      </c>
      <c r="Z1935" s="17" t="s">
        <v>75</v>
      </c>
      <c r="AA1935" s="17" t="s">
        <v>76</v>
      </c>
      <c r="AB1935" s="17" t="s">
        <v>126</v>
      </c>
      <c r="AC1935" s="17" t="s">
        <v>56</v>
      </c>
      <c r="AD1935" s="17" t="s">
        <v>56</v>
      </c>
      <c r="AE1935" s="17"/>
      <c r="AF1935" s="17"/>
      <c r="AG1935" s="17" t="s">
        <v>527</v>
      </c>
      <c r="AH1935" s="17" t="s">
        <v>500</v>
      </c>
      <c r="AI1935" s="17" t="s">
        <v>395</v>
      </c>
      <c r="AJ1935" s="17" t="s">
        <v>1638</v>
      </c>
      <c r="AK1935" s="17" t="s">
        <v>193</v>
      </c>
      <c r="AL1935" s="17" t="s">
        <v>1639</v>
      </c>
      <c r="AM1935" s="17" t="s">
        <v>1505</v>
      </c>
      <c r="AN1935" s="17" t="s">
        <v>294</v>
      </c>
      <c r="AO1935" s="17" t="s">
        <v>442</v>
      </c>
      <c r="AP1935" s="17" t="s">
        <v>942</v>
      </c>
      <c r="AQ1935" s="17"/>
      <c r="AR1935" s="17"/>
      <c r="AS1935" s="17"/>
    </row>
    <row r="1936" spans="1:45" ht="15" customHeight="1" x14ac:dyDescent="0.15">
      <c r="A1936" s="13">
        <v>1935</v>
      </c>
      <c r="B1936" s="68" t="s">
        <v>1952</v>
      </c>
      <c r="C1936" s="30" t="s">
        <v>1743</v>
      </c>
      <c r="D1936" s="30" t="s">
        <v>66</v>
      </c>
      <c r="E1936" s="30" t="s">
        <v>66</v>
      </c>
      <c r="F1936" s="30" t="s">
        <v>66</v>
      </c>
      <c r="G1936" s="30" t="s">
        <v>41</v>
      </c>
      <c r="H1936" s="30" t="s">
        <v>88</v>
      </c>
      <c r="I1936" s="30" t="s">
        <v>39</v>
      </c>
      <c r="J1936" s="30" t="s">
        <v>41</v>
      </c>
      <c r="K1936" s="30" t="s">
        <v>43</v>
      </c>
      <c r="L1936" s="30" t="s">
        <v>88</v>
      </c>
      <c r="M1936" s="30" t="s">
        <v>88</v>
      </c>
      <c r="N1936" s="30" t="s">
        <v>43</v>
      </c>
      <c r="O1936" s="30"/>
      <c r="P1936" s="176" t="s">
        <v>1503</v>
      </c>
      <c r="Q1936" s="176" t="s">
        <v>406</v>
      </c>
      <c r="R1936" s="176" t="s">
        <v>1228</v>
      </c>
      <c r="S1936" s="176" t="s">
        <v>1150</v>
      </c>
      <c r="T1936" s="176" t="s">
        <v>1504</v>
      </c>
      <c r="U1936" s="176" t="s">
        <v>282</v>
      </c>
      <c r="V1936" s="176" t="s">
        <v>484</v>
      </c>
      <c r="W1936" s="176"/>
      <c r="X1936" s="176"/>
      <c r="Y1936" s="176" t="s">
        <v>4263</v>
      </c>
      <c r="Z1936" s="176" t="s">
        <v>53</v>
      </c>
      <c r="AA1936" s="176" t="s">
        <v>76</v>
      </c>
      <c r="AB1936" s="176" t="s">
        <v>126</v>
      </c>
      <c r="AC1936" s="176" t="s">
        <v>56</v>
      </c>
      <c r="AD1936" s="176" t="s">
        <v>56</v>
      </c>
      <c r="AE1936" s="176"/>
      <c r="AF1936" s="176"/>
      <c r="AG1936" s="176" t="s">
        <v>1152</v>
      </c>
      <c r="AH1936" s="176" t="s">
        <v>646</v>
      </c>
      <c r="AI1936" s="176" t="s">
        <v>1953</v>
      </c>
      <c r="AJ1936" s="176" t="s">
        <v>1954</v>
      </c>
      <c r="AK1936" s="176" t="s">
        <v>364</v>
      </c>
      <c r="AL1936" s="176" t="s">
        <v>1955</v>
      </c>
      <c r="AM1936" s="176" t="s">
        <v>487</v>
      </c>
      <c r="AN1936" s="176" t="s">
        <v>646</v>
      </c>
      <c r="AO1936" s="176" t="s">
        <v>1153</v>
      </c>
      <c r="AP1936" s="17" t="s">
        <v>766</v>
      </c>
      <c r="AQ1936" s="17"/>
      <c r="AR1936" s="17"/>
      <c r="AS1936" s="17"/>
    </row>
    <row r="1937" spans="1:45" ht="15" customHeight="1" x14ac:dyDescent="0.15">
      <c r="A1937" s="13">
        <v>1936</v>
      </c>
      <c r="B1937" s="69" t="s">
        <v>1956</v>
      </c>
      <c r="C1937" s="67" t="s">
        <v>1743</v>
      </c>
      <c r="D1937" s="67" t="s">
        <v>66</v>
      </c>
      <c r="E1937" s="67" t="s">
        <v>56</v>
      </c>
      <c r="F1937" s="67" t="s">
        <v>56</v>
      </c>
      <c r="G1937" s="67" t="s">
        <v>37</v>
      </c>
      <c r="H1937" s="67" t="s">
        <v>43</v>
      </c>
      <c r="I1937" s="67" t="s">
        <v>41</v>
      </c>
      <c r="J1937" s="67" t="s">
        <v>37</v>
      </c>
      <c r="K1937" s="67" t="s">
        <v>200</v>
      </c>
      <c r="L1937" s="67" t="s">
        <v>136</v>
      </c>
      <c r="M1937" s="67" t="s">
        <v>43</v>
      </c>
      <c r="N1937" s="67" t="s">
        <v>41</v>
      </c>
      <c r="O1937" s="67"/>
      <c r="P1937" s="17" t="s">
        <v>1658</v>
      </c>
      <c r="Q1937" s="17" t="s">
        <v>57</v>
      </c>
      <c r="R1937" s="17" t="s">
        <v>1659</v>
      </c>
      <c r="S1937" s="17" t="s">
        <v>144</v>
      </c>
      <c r="T1937" s="17" t="s">
        <v>168</v>
      </c>
      <c r="U1937" s="17" t="s">
        <v>309</v>
      </c>
      <c r="V1937" s="17" t="s">
        <v>1660</v>
      </c>
      <c r="W1937" s="17"/>
      <c r="X1937" s="17"/>
      <c r="Y1937" s="17" t="s">
        <v>4234</v>
      </c>
      <c r="Z1937" s="17" t="s">
        <v>191</v>
      </c>
      <c r="AA1937" s="17" t="s">
        <v>76</v>
      </c>
      <c r="AB1937" s="17" t="s">
        <v>126</v>
      </c>
      <c r="AC1937" s="17" t="s">
        <v>56</v>
      </c>
      <c r="AD1937" s="17" t="s">
        <v>56</v>
      </c>
      <c r="AE1937" s="17"/>
      <c r="AF1937" s="17"/>
      <c r="AG1937" s="17" t="s">
        <v>411</v>
      </c>
      <c r="AH1937" s="17" t="s">
        <v>689</v>
      </c>
      <c r="AI1937" s="17" t="s">
        <v>339</v>
      </c>
      <c r="AJ1937" s="17" t="s">
        <v>338</v>
      </c>
      <c r="AK1937" s="17" t="s">
        <v>196</v>
      </c>
      <c r="AL1937" s="17" t="s">
        <v>1661</v>
      </c>
      <c r="AM1937" s="17" t="s">
        <v>57</v>
      </c>
      <c r="AN1937" s="17" t="s">
        <v>258</v>
      </c>
      <c r="AO1937" s="17" t="s">
        <v>64</v>
      </c>
      <c r="AP1937" s="17" t="s">
        <v>1721</v>
      </c>
      <c r="AQ1937" s="17"/>
      <c r="AR1937" s="17"/>
      <c r="AS1937" s="17"/>
    </row>
    <row r="1938" spans="1:45" ht="15" customHeight="1" x14ac:dyDescent="0.15">
      <c r="A1938" s="13">
        <v>1937</v>
      </c>
      <c r="B1938" s="69" t="s">
        <v>1957</v>
      </c>
      <c r="C1938" s="67" t="s">
        <v>1743</v>
      </c>
      <c r="D1938" s="67" t="s">
        <v>66</v>
      </c>
      <c r="E1938" s="67" t="s">
        <v>66</v>
      </c>
      <c r="F1938" s="67" t="s">
        <v>56</v>
      </c>
      <c r="G1938" s="67" t="s">
        <v>136</v>
      </c>
      <c r="H1938" s="67" t="s">
        <v>40</v>
      </c>
      <c r="I1938" s="67" t="s">
        <v>88</v>
      </c>
      <c r="J1938" s="67" t="s">
        <v>38</v>
      </c>
      <c r="K1938" s="67" t="s">
        <v>68</v>
      </c>
      <c r="L1938" s="67" t="s">
        <v>37</v>
      </c>
      <c r="M1938" s="67" t="s">
        <v>41</v>
      </c>
      <c r="N1938" s="67" t="s">
        <v>67</v>
      </c>
      <c r="O1938" s="67" t="s">
        <v>45</v>
      </c>
      <c r="P1938" s="17" t="s">
        <v>1958</v>
      </c>
      <c r="Q1938" s="17" t="s">
        <v>3278</v>
      </c>
      <c r="R1938" s="17" t="s">
        <v>1959</v>
      </c>
      <c r="S1938" s="17" t="s">
        <v>4750</v>
      </c>
      <c r="T1938" s="17" t="s">
        <v>4758</v>
      </c>
      <c r="U1938" s="17" t="s">
        <v>1960</v>
      </c>
      <c r="V1938" s="17" t="s">
        <v>257</v>
      </c>
      <c r="W1938" s="17"/>
      <c r="X1938" s="17"/>
      <c r="Y1938" s="17" t="s">
        <v>4370</v>
      </c>
      <c r="Z1938" s="17" t="s">
        <v>53</v>
      </c>
      <c r="AA1938" s="17" t="s">
        <v>76</v>
      </c>
      <c r="AB1938" s="17" t="s">
        <v>126</v>
      </c>
      <c r="AC1938" s="17" t="s">
        <v>66</v>
      </c>
      <c r="AD1938" s="17" t="s">
        <v>56</v>
      </c>
      <c r="AE1938" s="17"/>
      <c r="AF1938" s="17"/>
      <c r="AG1938" s="17" t="s">
        <v>330</v>
      </c>
      <c r="AH1938" s="17" t="s">
        <v>331</v>
      </c>
      <c r="AI1938" s="17" t="s">
        <v>115</v>
      </c>
      <c r="AJ1938" s="17" t="s">
        <v>49</v>
      </c>
      <c r="AK1938" s="17" t="s">
        <v>1332</v>
      </c>
      <c r="AL1938" s="17" t="s">
        <v>1961</v>
      </c>
      <c r="AM1938" s="17" t="s">
        <v>104</v>
      </c>
      <c r="AN1938" s="17" t="s">
        <v>95</v>
      </c>
      <c r="AO1938" s="17" t="s">
        <v>336</v>
      </c>
      <c r="AP1938" s="17" t="s">
        <v>2151</v>
      </c>
      <c r="AQ1938" s="17"/>
      <c r="AR1938" s="17"/>
      <c r="AS1938" s="17"/>
    </row>
    <row r="1939" spans="1:45" ht="15" customHeight="1" x14ac:dyDescent="0.15">
      <c r="A1939" s="13">
        <v>1938</v>
      </c>
      <c r="B1939" s="69" t="s">
        <v>3216</v>
      </c>
      <c r="C1939" s="67" t="s">
        <v>1743</v>
      </c>
      <c r="D1939" s="67" t="s">
        <v>56</v>
      </c>
      <c r="E1939" s="67" t="s">
        <v>66</v>
      </c>
      <c r="F1939" s="67" t="s">
        <v>66</v>
      </c>
      <c r="G1939" s="67" t="s">
        <v>67</v>
      </c>
      <c r="H1939" s="67" t="s">
        <v>44</v>
      </c>
      <c r="I1939" s="67" t="s">
        <v>40</v>
      </c>
      <c r="J1939" s="67" t="s">
        <v>43</v>
      </c>
      <c r="K1939" s="67" t="s">
        <v>44</v>
      </c>
      <c r="L1939" s="67" t="s">
        <v>43</v>
      </c>
      <c r="M1939" s="67" t="s">
        <v>42</v>
      </c>
      <c r="N1939" s="67" t="s">
        <v>42</v>
      </c>
      <c r="O1939" s="67"/>
      <c r="P1939" s="17" t="s">
        <v>1917</v>
      </c>
      <c r="Q1939" s="17" t="s">
        <v>1918</v>
      </c>
      <c r="R1939" s="17" t="s">
        <v>72</v>
      </c>
      <c r="S1939" s="17" t="s">
        <v>1919</v>
      </c>
      <c r="T1939" s="17" t="s">
        <v>1920</v>
      </c>
      <c r="U1939" s="17" t="s">
        <v>79</v>
      </c>
      <c r="V1939" s="17" t="s">
        <v>321</v>
      </c>
      <c r="W1939" s="17"/>
      <c r="X1939" s="17"/>
      <c r="Y1939" s="17" t="s">
        <v>4263</v>
      </c>
      <c r="Z1939" s="17" t="s">
        <v>96</v>
      </c>
      <c r="AA1939" s="17" t="s">
        <v>76</v>
      </c>
      <c r="AB1939" s="17" t="s">
        <v>55</v>
      </c>
      <c r="AC1939" s="17" t="s">
        <v>66</v>
      </c>
      <c r="AD1939" s="17" t="s">
        <v>66</v>
      </c>
      <c r="AE1939" s="17" t="s">
        <v>4136</v>
      </c>
      <c r="AF1939" s="17"/>
      <c r="AG1939" s="17" t="s">
        <v>3022</v>
      </c>
      <c r="AH1939" s="17" t="s">
        <v>4387</v>
      </c>
      <c r="AI1939" s="17" t="s">
        <v>4387</v>
      </c>
      <c r="AJ1939" s="17" t="s">
        <v>1921</v>
      </c>
      <c r="AK1939" s="17" t="s">
        <v>115</v>
      </c>
      <c r="AL1939" s="17" t="s">
        <v>154</v>
      </c>
      <c r="AM1939" s="17" t="s">
        <v>910</v>
      </c>
      <c r="AN1939" s="17" t="s">
        <v>1922</v>
      </c>
      <c r="AO1939" s="17" t="s">
        <v>85</v>
      </c>
      <c r="AP1939" s="17" t="s">
        <v>161</v>
      </c>
      <c r="AQ1939" s="17"/>
      <c r="AR1939" s="17"/>
      <c r="AS1939" s="17"/>
    </row>
    <row r="1940" spans="1:45" ht="15" customHeight="1" x14ac:dyDescent="0.15">
      <c r="A1940" s="13">
        <v>1939</v>
      </c>
      <c r="B1940" s="69" t="s">
        <v>1962</v>
      </c>
      <c r="C1940" s="67" t="s">
        <v>1743</v>
      </c>
      <c r="D1940" s="67" t="s">
        <v>66</v>
      </c>
      <c r="E1940" s="67" t="s">
        <v>56</v>
      </c>
      <c r="F1940" s="67" t="s">
        <v>56</v>
      </c>
      <c r="G1940" s="67" t="s">
        <v>40</v>
      </c>
      <c r="H1940" s="67" t="s">
        <v>87</v>
      </c>
      <c r="I1940" s="67" t="s">
        <v>37</v>
      </c>
      <c r="J1940" s="67" t="s">
        <v>40</v>
      </c>
      <c r="K1940" s="67" t="s">
        <v>41</v>
      </c>
      <c r="L1940" s="67" t="s">
        <v>40</v>
      </c>
      <c r="M1940" s="67" t="s">
        <v>42</v>
      </c>
      <c r="N1940" s="67" t="s">
        <v>44</v>
      </c>
      <c r="O1940" s="67"/>
      <c r="P1940" s="17" t="s">
        <v>1867</v>
      </c>
      <c r="Q1940" s="17" t="s">
        <v>594</v>
      </c>
      <c r="R1940" s="17" t="s">
        <v>137</v>
      </c>
      <c r="S1940" s="17" t="s">
        <v>248</v>
      </c>
      <c r="T1940" s="17" t="s">
        <v>595</v>
      </c>
      <c r="U1940" s="17" t="s">
        <v>3438</v>
      </c>
      <c r="V1940" s="17" t="s">
        <v>715</v>
      </c>
      <c r="W1940" s="17"/>
      <c r="X1940" s="17"/>
      <c r="Y1940" s="17" t="s">
        <v>4352</v>
      </c>
      <c r="Z1940" s="17" t="s">
        <v>75</v>
      </c>
      <c r="AA1940" s="17" t="s">
        <v>76</v>
      </c>
      <c r="AB1940" s="17" t="s">
        <v>3962</v>
      </c>
      <c r="AC1940" s="17" t="s">
        <v>66</v>
      </c>
      <c r="AD1940" s="17" t="s">
        <v>56</v>
      </c>
      <c r="AE1940" s="17" t="s">
        <v>4411</v>
      </c>
      <c r="AF1940" s="17"/>
      <c r="AG1940" s="17" t="s">
        <v>253</v>
      </c>
      <c r="AH1940" s="17" t="s">
        <v>596</v>
      </c>
      <c r="AI1940" s="17" t="s">
        <v>89</v>
      </c>
      <c r="AJ1940" s="17" t="s">
        <v>4758</v>
      </c>
      <c r="AK1940" s="17" t="s">
        <v>57</v>
      </c>
      <c r="AL1940" s="17" t="s">
        <v>4520</v>
      </c>
      <c r="AM1940" s="17" t="s">
        <v>79</v>
      </c>
      <c r="AN1940" s="17" t="s">
        <v>1428</v>
      </c>
      <c r="AO1940" s="17" t="s">
        <v>161</v>
      </c>
      <c r="AP1940" s="17" t="s">
        <v>64</v>
      </c>
      <c r="AQ1940" s="17"/>
      <c r="AR1940" s="17"/>
      <c r="AS1940" s="17"/>
    </row>
    <row r="1941" spans="1:45" ht="15" customHeight="1" x14ac:dyDescent="0.15">
      <c r="A1941" s="13">
        <v>1940</v>
      </c>
      <c r="B1941" s="69" t="s">
        <v>1963</v>
      </c>
      <c r="C1941" s="67" t="s">
        <v>1743</v>
      </c>
      <c r="D1941" s="67" t="s">
        <v>66</v>
      </c>
      <c r="E1941" s="67" t="s">
        <v>66</v>
      </c>
      <c r="F1941" s="67" t="s">
        <v>66</v>
      </c>
      <c r="G1941" s="67" t="s">
        <v>44</v>
      </c>
      <c r="H1941" s="67" t="s">
        <v>67</v>
      </c>
      <c r="I1941" s="67" t="s">
        <v>44</v>
      </c>
      <c r="J1941" s="67" t="s">
        <v>120</v>
      </c>
      <c r="K1941" s="67" t="s">
        <v>41</v>
      </c>
      <c r="L1941" s="67" t="s">
        <v>39</v>
      </c>
      <c r="M1941" s="67" t="s">
        <v>136</v>
      </c>
      <c r="N1941" s="67" t="s">
        <v>39</v>
      </c>
      <c r="O1941" s="67"/>
      <c r="P1941" s="17" t="s">
        <v>1964</v>
      </c>
      <c r="Q1941" s="17" t="s">
        <v>4387</v>
      </c>
      <c r="R1941" s="17" t="s">
        <v>139</v>
      </c>
      <c r="S1941" s="17" t="s">
        <v>287</v>
      </c>
      <c r="T1941" s="17" t="s">
        <v>1965</v>
      </c>
      <c r="U1941" s="17" t="s">
        <v>140</v>
      </c>
      <c r="V1941" s="17" t="s">
        <v>1966</v>
      </c>
      <c r="W1941" s="17"/>
      <c r="X1941" s="17"/>
      <c r="Y1941" s="17" t="s">
        <v>4349</v>
      </c>
      <c r="Z1941" s="17" t="s">
        <v>75</v>
      </c>
      <c r="AA1941" s="17" t="s">
        <v>76</v>
      </c>
      <c r="AB1941" s="17" t="s">
        <v>126</v>
      </c>
      <c r="AC1941" s="17" t="s">
        <v>56</v>
      </c>
      <c r="AD1941" s="17" t="s">
        <v>66</v>
      </c>
      <c r="AE1941" s="17"/>
      <c r="AF1941" s="17"/>
      <c r="AG1941" s="17" t="s">
        <v>193</v>
      </c>
      <c r="AH1941" s="17" t="s">
        <v>644</v>
      </c>
      <c r="AI1941" s="17" t="s">
        <v>77</v>
      </c>
      <c r="AJ1941" s="17" t="s">
        <v>1967</v>
      </c>
      <c r="AK1941" s="17" t="s">
        <v>148</v>
      </c>
      <c r="AL1941" s="17" t="s">
        <v>149</v>
      </c>
      <c r="AM1941" s="17" t="s">
        <v>131</v>
      </c>
      <c r="AN1941" s="17" t="s">
        <v>1052</v>
      </c>
      <c r="AO1941" s="17" t="s">
        <v>295</v>
      </c>
      <c r="AP1941" s="17" t="s">
        <v>349</v>
      </c>
      <c r="AQ1941" s="17"/>
      <c r="AR1941" s="17"/>
      <c r="AS1941" s="17"/>
    </row>
    <row r="1942" spans="1:45" ht="15" customHeight="1" x14ac:dyDescent="0.15">
      <c r="A1942" s="13">
        <v>1941</v>
      </c>
      <c r="B1942" s="69" t="s">
        <v>1968</v>
      </c>
      <c r="C1942" s="67" t="s">
        <v>1743</v>
      </c>
      <c r="D1942" s="67" t="s">
        <v>56</v>
      </c>
      <c r="E1942" s="67" t="s">
        <v>66</v>
      </c>
      <c r="F1942" s="67" t="s">
        <v>56</v>
      </c>
      <c r="G1942" s="67" t="s">
        <v>37</v>
      </c>
      <c r="H1942" s="67" t="s">
        <v>40</v>
      </c>
      <c r="I1942" s="67" t="s">
        <v>44</v>
      </c>
      <c r="J1942" s="67" t="s">
        <v>40</v>
      </c>
      <c r="K1942" s="67" t="s">
        <v>120</v>
      </c>
      <c r="L1942" s="67" t="s">
        <v>41</v>
      </c>
      <c r="M1942" s="67" t="s">
        <v>44</v>
      </c>
      <c r="N1942" s="67" t="s">
        <v>37</v>
      </c>
      <c r="O1942" s="67"/>
      <c r="P1942" s="17" t="s">
        <v>629</v>
      </c>
      <c r="Q1942" s="17" t="s">
        <v>575</v>
      </c>
      <c r="R1942" s="17" t="s">
        <v>542</v>
      </c>
      <c r="S1942" s="17" t="s">
        <v>49</v>
      </c>
      <c r="T1942" s="17" t="s">
        <v>72</v>
      </c>
      <c r="U1942" s="17" t="s">
        <v>446</v>
      </c>
      <c r="V1942" s="17" t="s">
        <v>256</v>
      </c>
      <c r="W1942" s="17"/>
      <c r="X1942" s="17"/>
      <c r="Y1942" s="17" t="s">
        <v>4276</v>
      </c>
      <c r="Z1942" s="17" t="s">
        <v>96</v>
      </c>
      <c r="AA1942" s="17" t="s">
        <v>142</v>
      </c>
      <c r="AB1942" s="17" t="s">
        <v>126</v>
      </c>
      <c r="AC1942" s="17" t="s">
        <v>56</v>
      </c>
      <c r="AD1942" s="17" t="s">
        <v>56</v>
      </c>
      <c r="AE1942" s="17"/>
      <c r="AF1942" s="17"/>
      <c r="AG1942" s="17" t="s">
        <v>57</v>
      </c>
      <c r="AH1942" s="17" t="s">
        <v>4663</v>
      </c>
      <c r="AI1942" s="17" t="s">
        <v>79</v>
      </c>
      <c r="AJ1942" s="17" t="s">
        <v>3200</v>
      </c>
      <c r="AK1942" s="17" t="s">
        <v>402</v>
      </c>
      <c r="AL1942" s="17" t="s">
        <v>172</v>
      </c>
      <c r="AM1942" s="17" t="s">
        <v>79</v>
      </c>
      <c r="AN1942" s="17" t="s">
        <v>1203</v>
      </c>
      <c r="AO1942" s="17" t="s">
        <v>64</v>
      </c>
      <c r="AP1942" s="17" t="s">
        <v>464</v>
      </c>
      <c r="AQ1942" s="17"/>
      <c r="AR1942" s="17"/>
      <c r="AS1942" s="17"/>
    </row>
    <row r="1943" spans="1:45" ht="15" customHeight="1" x14ac:dyDescent="0.15">
      <c r="A1943" s="13">
        <v>1942</v>
      </c>
      <c r="B1943" s="69" t="s">
        <v>1969</v>
      </c>
      <c r="C1943" s="67" t="s">
        <v>1743</v>
      </c>
      <c r="D1943" s="67" t="s">
        <v>66</v>
      </c>
      <c r="E1943" s="67" t="s">
        <v>66</v>
      </c>
      <c r="F1943" s="67" t="s">
        <v>56</v>
      </c>
      <c r="G1943" s="67" t="s">
        <v>44</v>
      </c>
      <c r="H1943" s="67" t="s">
        <v>40</v>
      </c>
      <c r="I1943" s="67" t="s">
        <v>37</v>
      </c>
      <c r="J1943" s="67" t="s">
        <v>44</v>
      </c>
      <c r="K1943" s="67" t="s">
        <v>41</v>
      </c>
      <c r="L1943" s="67" t="s">
        <v>44</v>
      </c>
      <c r="M1943" s="67" t="s">
        <v>40</v>
      </c>
      <c r="N1943" s="67" t="s">
        <v>37</v>
      </c>
      <c r="O1943" s="67"/>
      <c r="P1943" s="17" t="s">
        <v>1970</v>
      </c>
      <c r="Q1943" s="17" t="s">
        <v>511</v>
      </c>
      <c r="R1943" s="17" t="s">
        <v>1971</v>
      </c>
      <c r="S1943" s="17" t="s">
        <v>4251</v>
      </c>
      <c r="T1943" s="17" t="s">
        <v>256</v>
      </c>
      <c r="U1943" s="17" t="s">
        <v>137</v>
      </c>
      <c r="V1943" s="17" t="s">
        <v>1972</v>
      </c>
      <c r="W1943" s="17"/>
      <c r="X1943" s="17"/>
      <c r="Y1943" s="17" t="s">
        <v>4347</v>
      </c>
      <c r="Z1943" s="17" t="s">
        <v>75</v>
      </c>
      <c r="AA1943" s="17" t="s">
        <v>76</v>
      </c>
      <c r="AB1943" s="17" t="s">
        <v>3962</v>
      </c>
      <c r="AC1943" s="17" t="s">
        <v>56</v>
      </c>
      <c r="AD1943" s="17" t="s">
        <v>56</v>
      </c>
      <c r="AE1943" s="17"/>
      <c r="AF1943" s="17"/>
      <c r="AG1943" s="17" t="s">
        <v>251</v>
      </c>
      <c r="AH1943" s="17" t="s">
        <v>644</v>
      </c>
      <c r="AI1943" s="17" t="s">
        <v>79</v>
      </c>
      <c r="AJ1943" s="17" t="s">
        <v>641</v>
      </c>
      <c r="AK1943" s="17" t="s">
        <v>3438</v>
      </c>
      <c r="AL1943" s="17" t="s">
        <v>4161</v>
      </c>
      <c r="AM1943" s="17" t="s">
        <v>165</v>
      </c>
      <c r="AN1943" s="17" t="s">
        <v>1914</v>
      </c>
      <c r="AO1943" s="17" t="s">
        <v>322</v>
      </c>
      <c r="AP1943" s="17" t="s">
        <v>64</v>
      </c>
      <c r="AQ1943" s="17"/>
      <c r="AR1943" s="17"/>
      <c r="AS1943" s="17"/>
    </row>
    <row r="1944" spans="1:45" ht="15" customHeight="1" x14ac:dyDescent="0.15">
      <c r="A1944" s="13">
        <v>1943</v>
      </c>
      <c r="B1944" s="69" t="s">
        <v>1973</v>
      </c>
      <c r="C1944" s="67" t="s">
        <v>1743</v>
      </c>
      <c r="D1944" s="67" t="s">
        <v>56</v>
      </c>
      <c r="E1944" s="67" t="s">
        <v>56</v>
      </c>
      <c r="F1944" s="67" t="s">
        <v>66</v>
      </c>
      <c r="G1944" s="67" t="s">
        <v>37</v>
      </c>
      <c r="H1944" s="67" t="s">
        <v>42</v>
      </c>
      <c r="I1944" s="67" t="s">
        <v>44</v>
      </c>
      <c r="J1944" s="67" t="s">
        <v>67</v>
      </c>
      <c r="K1944" s="67" t="s">
        <v>120</v>
      </c>
      <c r="L1944" s="67" t="s">
        <v>43</v>
      </c>
      <c r="M1944" s="67" t="s">
        <v>41</v>
      </c>
      <c r="N1944" s="67" t="s">
        <v>44</v>
      </c>
      <c r="O1944" s="67" t="s">
        <v>45</v>
      </c>
      <c r="P1944" s="17" t="s">
        <v>137</v>
      </c>
      <c r="Q1944" s="17" t="s">
        <v>3438</v>
      </c>
      <c r="R1944" s="17" t="s">
        <v>1974</v>
      </c>
      <c r="S1944" s="17" t="s">
        <v>57</v>
      </c>
      <c r="T1944" s="17" t="s">
        <v>4520</v>
      </c>
      <c r="U1944" s="17" t="s">
        <v>83</v>
      </c>
      <c r="V1944" s="17" t="s">
        <v>786</v>
      </c>
      <c r="W1944" s="17"/>
      <c r="X1944" s="17"/>
      <c r="Y1944" s="17" t="s">
        <v>4310</v>
      </c>
      <c r="Z1944" s="17" t="s">
        <v>75</v>
      </c>
      <c r="AA1944" s="17" t="s">
        <v>76</v>
      </c>
      <c r="AB1944" s="17" t="s">
        <v>126</v>
      </c>
      <c r="AC1944" s="17" t="s">
        <v>56</v>
      </c>
      <c r="AD1944" s="17" t="s">
        <v>56</v>
      </c>
      <c r="AE1944" s="17"/>
      <c r="AF1944" s="17"/>
      <c r="AG1944" s="17" t="s">
        <v>144</v>
      </c>
      <c r="AH1944" s="17" t="s">
        <v>145</v>
      </c>
      <c r="AI1944" s="17" t="s">
        <v>146</v>
      </c>
      <c r="AJ1944" s="17" t="s">
        <v>147</v>
      </c>
      <c r="AK1944" s="17" t="s">
        <v>148</v>
      </c>
      <c r="AL1944" s="17" t="s">
        <v>4639</v>
      </c>
      <c r="AM1944" s="17" t="s">
        <v>224</v>
      </c>
      <c r="AN1944" s="17" t="s">
        <v>287</v>
      </c>
      <c r="AO1944" s="17" t="s">
        <v>64</v>
      </c>
      <c r="AP1944" s="17" t="s">
        <v>349</v>
      </c>
      <c r="AQ1944" s="17"/>
      <c r="AR1944" s="17"/>
      <c r="AS1944" s="17"/>
    </row>
    <row r="1945" spans="1:45" ht="15" customHeight="1" x14ac:dyDescent="0.15">
      <c r="A1945" s="13">
        <v>1944</v>
      </c>
      <c r="B1945" s="69" t="s">
        <v>1975</v>
      </c>
      <c r="C1945" s="67" t="s">
        <v>1743</v>
      </c>
      <c r="D1945" s="67" t="s">
        <v>66</v>
      </c>
      <c r="E1945" s="67" t="s">
        <v>66</v>
      </c>
      <c r="F1945" s="67" t="s">
        <v>66</v>
      </c>
      <c r="G1945" s="67" t="s">
        <v>38</v>
      </c>
      <c r="H1945" s="67" t="s">
        <v>120</v>
      </c>
      <c r="I1945" s="67" t="s">
        <v>37</v>
      </c>
      <c r="J1945" s="67" t="s">
        <v>43</v>
      </c>
      <c r="K1945" s="67" t="s">
        <v>43</v>
      </c>
      <c r="L1945" s="67" t="s">
        <v>42</v>
      </c>
      <c r="M1945" s="67" t="s">
        <v>43</v>
      </c>
      <c r="N1945" s="67" t="s">
        <v>39</v>
      </c>
      <c r="O1945" s="67"/>
      <c r="P1945" s="17" t="s">
        <v>613</v>
      </c>
      <c r="Q1945" s="17" t="s">
        <v>615</v>
      </c>
      <c r="R1945" s="17" t="s">
        <v>616</v>
      </c>
      <c r="S1945" s="17" t="s">
        <v>410</v>
      </c>
      <c r="T1945" s="17" t="s">
        <v>617</v>
      </c>
      <c r="U1945" s="17" t="s">
        <v>618</v>
      </c>
      <c r="V1945" s="17" t="s">
        <v>1976</v>
      </c>
      <c r="W1945" s="17"/>
      <c r="X1945" s="17"/>
      <c r="Y1945" s="17" t="s">
        <v>4352</v>
      </c>
      <c r="Z1945" s="17" t="s">
        <v>191</v>
      </c>
      <c r="AA1945" s="17" t="s">
        <v>76</v>
      </c>
      <c r="AB1945" s="17" t="s">
        <v>126</v>
      </c>
      <c r="AC1945" s="17" t="s">
        <v>56</v>
      </c>
      <c r="AD1945" s="17" t="s">
        <v>56</v>
      </c>
      <c r="AE1945" s="17"/>
      <c r="AF1945" s="17"/>
      <c r="AG1945" s="17" t="s">
        <v>415</v>
      </c>
      <c r="AH1945" s="17" t="s">
        <v>772</v>
      </c>
      <c r="AI1945" s="17" t="s">
        <v>363</v>
      </c>
      <c r="AJ1945" s="17" t="s">
        <v>773</v>
      </c>
      <c r="AK1945" s="17" t="s">
        <v>411</v>
      </c>
      <c r="AL1945" s="17" t="s">
        <v>774</v>
      </c>
      <c r="AM1945" s="17" t="s">
        <v>1977</v>
      </c>
      <c r="AN1945" s="17" t="s">
        <v>130</v>
      </c>
      <c r="AO1945" s="17" t="s">
        <v>621</v>
      </c>
      <c r="AP1945" s="17" t="s">
        <v>806</v>
      </c>
      <c r="AQ1945" s="17"/>
      <c r="AR1945" s="17"/>
      <c r="AS1945" s="17"/>
    </row>
    <row r="1946" spans="1:45" ht="15" customHeight="1" x14ac:dyDescent="0.15">
      <c r="A1946" s="13">
        <v>1945</v>
      </c>
      <c r="B1946" s="69" t="s">
        <v>1978</v>
      </c>
      <c r="C1946" s="67" t="s">
        <v>1743</v>
      </c>
      <c r="D1946" s="67" t="s">
        <v>66</v>
      </c>
      <c r="E1946" s="67" t="s">
        <v>36</v>
      </c>
      <c r="F1946" s="67" t="s">
        <v>56</v>
      </c>
      <c r="G1946" s="67" t="s">
        <v>37</v>
      </c>
      <c r="H1946" s="67" t="s">
        <v>41</v>
      </c>
      <c r="I1946" s="67" t="s">
        <v>44</v>
      </c>
      <c r="J1946" s="67" t="s">
        <v>43</v>
      </c>
      <c r="K1946" s="67" t="s">
        <v>44</v>
      </c>
      <c r="L1946" s="67" t="s">
        <v>42</v>
      </c>
      <c r="M1946" s="67" t="s">
        <v>41</v>
      </c>
      <c r="N1946" s="67" t="s">
        <v>43</v>
      </c>
      <c r="O1946" s="67"/>
      <c r="P1946" s="17" t="s">
        <v>47</v>
      </c>
      <c r="Q1946" s="17" t="s">
        <v>49</v>
      </c>
      <c r="R1946" s="17" t="s">
        <v>3172</v>
      </c>
      <c r="S1946" s="17" t="s">
        <v>57</v>
      </c>
      <c r="T1946" s="17" t="s">
        <v>4639</v>
      </c>
      <c r="U1946" s="17" t="s">
        <v>183</v>
      </c>
      <c r="V1946" s="17" t="s">
        <v>3892</v>
      </c>
      <c r="W1946" s="17"/>
      <c r="X1946" s="17"/>
      <c r="Y1946" s="17" t="s">
        <v>4245</v>
      </c>
      <c r="Z1946" s="17" t="s">
        <v>53</v>
      </c>
      <c r="AA1946" s="17" t="s">
        <v>54</v>
      </c>
      <c r="AB1946" s="17" t="s">
        <v>3962</v>
      </c>
      <c r="AC1946" s="17" t="s">
        <v>56</v>
      </c>
      <c r="AD1946" s="17" t="s">
        <v>56</v>
      </c>
      <c r="AE1946" s="17" t="s">
        <v>4024</v>
      </c>
      <c r="AF1946" s="17"/>
      <c r="AG1946" s="17" t="s">
        <v>144</v>
      </c>
      <c r="AH1946" s="17" t="s">
        <v>189</v>
      </c>
      <c r="AI1946" s="17" t="s">
        <v>202</v>
      </c>
      <c r="AJ1946" s="17" t="s">
        <v>711</v>
      </c>
      <c r="AK1946" s="17" t="s">
        <v>193</v>
      </c>
      <c r="AL1946" s="17" t="s">
        <v>478</v>
      </c>
      <c r="AM1946" s="17" t="s">
        <v>820</v>
      </c>
      <c r="AN1946" s="17" t="s">
        <v>1126</v>
      </c>
      <c r="AO1946" s="17" t="s">
        <v>64</v>
      </c>
      <c r="AP1946" s="17" t="s">
        <v>187</v>
      </c>
      <c r="AQ1946" s="17"/>
      <c r="AR1946" s="17"/>
      <c r="AS1946" s="17"/>
    </row>
    <row r="1947" spans="1:45" ht="15" customHeight="1" x14ac:dyDescent="0.15">
      <c r="A1947" s="13">
        <v>1946</v>
      </c>
      <c r="B1947" s="69" t="s">
        <v>1979</v>
      </c>
      <c r="C1947" s="67" t="s">
        <v>1743</v>
      </c>
      <c r="D1947" s="67" t="s">
        <v>66</v>
      </c>
      <c r="E1947" s="67" t="s">
        <v>66</v>
      </c>
      <c r="F1947" s="67" t="s">
        <v>56</v>
      </c>
      <c r="G1947" s="67" t="s">
        <v>40</v>
      </c>
      <c r="H1947" s="67" t="s">
        <v>67</v>
      </c>
      <c r="I1947" s="67" t="s">
        <v>44</v>
      </c>
      <c r="J1947" s="67" t="s">
        <v>37</v>
      </c>
      <c r="K1947" s="67" t="s">
        <v>67</v>
      </c>
      <c r="L1947" s="67" t="s">
        <v>37</v>
      </c>
      <c r="M1947" s="67" t="s">
        <v>43</v>
      </c>
      <c r="N1947" s="67" t="s">
        <v>40</v>
      </c>
      <c r="O1947" s="67"/>
      <c r="P1947" s="17" t="s">
        <v>1980</v>
      </c>
      <c r="Q1947" s="17" t="s">
        <v>1413</v>
      </c>
      <c r="R1947" s="17" t="s">
        <v>1833</v>
      </c>
      <c r="S1947" s="17" t="s">
        <v>216</v>
      </c>
      <c r="T1947" s="17" t="s">
        <v>1414</v>
      </c>
      <c r="U1947" s="17" t="s">
        <v>71</v>
      </c>
      <c r="V1947" s="17" t="s">
        <v>1981</v>
      </c>
      <c r="W1947" s="17"/>
      <c r="X1947" s="17"/>
      <c r="Y1947" s="17" t="s">
        <v>4263</v>
      </c>
      <c r="Z1947" s="17" t="s">
        <v>96</v>
      </c>
      <c r="AA1947" s="17" t="s">
        <v>54</v>
      </c>
      <c r="AB1947" s="17" t="s">
        <v>126</v>
      </c>
      <c r="AC1947" s="17" t="s">
        <v>56</v>
      </c>
      <c r="AD1947" s="17" t="s">
        <v>56</v>
      </c>
      <c r="AE1947" s="17"/>
      <c r="AF1947" s="17"/>
      <c r="AG1947" s="17" t="s">
        <v>222</v>
      </c>
      <c r="AH1947" s="17" t="s">
        <v>786</v>
      </c>
      <c r="AI1947" s="17" t="s">
        <v>3350</v>
      </c>
      <c r="AJ1947" s="17" t="s">
        <v>3153</v>
      </c>
      <c r="AK1947" s="17" t="s">
        <v>3345</v>
      </c>
      <c r="AL1947" s="17" t="s">
        <v>1835</v>
      </c>
      <c r="AM1947" s="17" t="s">
        <v>49</v>
      </c>
      <c r="AN1947" s="17" t="s">
        <v>79</v>
      </c>
      <c r="AO1947" s="17" t="s">
        <v>161</v>
      </c>
      <c r="AP1947" s="17" t="s">
        <v>349</v>
      </c>
      <c r="AQ1947" s="17"/>
      <c r="AR1947" s="17"/>
      <c r="AS1947" s="17"/>
    </row>
    <row r="1948" spans="1:45" ht="15" customHeight="1" x14ac:dyDescent="0.15">
      <c r="A1948" s="13">
        <v>1947</v>
      </c>
      <c r="B1948" s="69" t="s">
        <v>1982</v>
      </c>
      <c r="C1948" s="67" t="s">
        <v>1743</v>
      </c>
      <c r="D1948" s="67" t="s">
        <v>56</v>
      </c>
      <c r="E1948" s="67" t="s">
        <v>56</v>
      </c>
      <c r="F1948" s="67" t="s">
        <v>56</v>
      </c>
      <c r="G1948" s="67" t="s">
        <v>37</v>
      </c>
      <c r="H1948" s="67" t="s">
        <v>40</v>
      </c>
      <c r="I1948" s="67" t="s">
        <v>40</v>
      </c>
      <c r="J1948" s="67" t="s">
        <v>40</v>
      </c>
      <c r="K1948" s="67" t="s">
        <v>42</v>
      </c>
      <c r="L1948" s="67" t="s">
        <v>39</v>
      </c>
      <c r="M1948" s="67" t="s">
        <v>40</v>
      </c>
      <c r="N1948" s="67" t="s">
        <v>67</v>
      </c>
      <c r="O1948" s="67"/>
      <c r="P1948" s="17" t="s">
        <v>227</v>
      </c>
      <c r="Q1948" s="17" t="s">
        <v>137</v>
      </c>
      <c r="R1948" s="17" t="s">
        <v>1983</v>
      </c>
      <c r="S1948" s="17" t="s">
        <v>3438</v>
      </c>
      <c r="T1948" s="17" t="s">
        <v>4647</v>
      </c>
      <c r="U1948" s="17" t="s">
        <v>351</v>
      </c>
      <c r="V1948" s="17" t="s">
        <v>264</v>
      </c>
      <c r="W1948" s="17"/>
      <c r="X1948" s="17"/>
      <c r="Y1948" s="17" t="s">
        <v>4282</v>
      </c>
      <c r="Z1948" s="17" t="s">
        <v>96</v>
      </c>
      <c r="AA1948" s="17" t="s">
        <v>76</v>
      </c>
      <c r="AB1948" s="17" t="s">
        <v>3962</v>
      </c>
      <c r="AC1948" s="17" t="s">
        <v>56</v>
      </c>
      <c r="AD1948" s="17" t="s">
        <v>56</v>
      </c>
      <c r="AE1948" s="17"/>
      <c r="AF1948" s="17"/>
      <c r="AG1948" s="17" t="s">
        <v>57</v>
      </c>
      <c r="AH1948" s="17" t="s">
        <v>4520</v>
      </c>
      <c r="AI1948" s="17" t="s">
        <v>4161</v>
      </c>
      <c r="AJ1948" s="17" t="s">
        <v>3760</v>
      </c>
      <c r="AK1948" s="17" t="s">
        <v>72</v>
      </c>
      <c r="AL1948" s="17" t="s">
        <v>1131</v>
      </c>
      <c r="AM1948" s="17" t="s">
        <v>79</v>
      </c>
      <c r="AN1948" s="17" t="s">
        <v>3343</v>
      </c>
      <c r="AO1948" s="17" t="s">
        <v>64</v>
      </c>
      <c r="AP1948" s="17" t="s">
        <v>161</v>
      </c>
      <c r="AQ1948" s="17"/>
      <c r="AR1948" s="17"/>
      <c r="AS1948" s="17"/>
    </row>
    <row r="1949" spans="1:45" ht="15" customHeight="1" x14ac:dyDescent="0.15">
      <c r="A1949" s="13">
        <v>1948</v>
      </c>
      <c r="B1949" s="69" t="s">
        <v>1984</v>
      </c>
      <c r="C1949" s="67" t="s">
        <v>1743</v>
      </c>
      <c r="D1949" s="67" t="s">
        <v>66</v>
      </c>
      <c r="E1949" s="67" t="s">
        <v>56</v>
      </c>
      <c r="F1949" s="67" t="s">
        <v>66</v>
      </c>
      <c r="G1949" s="67" t="s">
        <v>43</v>
      </c>
      <c r="H1949" s="67" t="s">
        <v>41</v>
      </c>
      <c r="I1949" s="67" t="s">
        <v>40</v>
      </c>
      <c r="J1949" s="67" t="s">
        <v>43</v>
      </c>
      <c r="K1949" s="67" t="s">
        <v>38</v>
      </c>
      <c r="L1949" s="67" t="s">
        <v>120</v>
      </c>
      <c r="M1949" s="67" t="s">
        <v>42</v>
      </c>
      <c r="N1949" s="67" t="s">
        <v>39</v>
      </c>
      <c r="O1949" s="67" t="s">
        <v>45</v>
      </c>
      <c r="P1949" s="17" t="s">
        <v>422</v>
      </c>
      <c r="Q1949" s="17" t="s">
        <v>424</v>
      </c>
      <c r="R1949" s="17" t="s">
        <v>256</v>
      </c>
      <c r="S1949" s="17" t="s">
        <v>693</v>
      </c>
      <c r="T1949" s="17" t="s">
        <v>694</v>
      </c>
      <c r="U1949" s="17" t="s">
        <v>79</v>
      </c>
      <c r="V1949" s="17" t="s">
        <v>176</v>
      </c>
      <c r="W1949" s="17"/>
      <c r="X1949" s="17"/>
      <c r="Y1949" s="17" t="s">
        <v>4243</v>
      </c>
      <c r="Z1949" s="17" t="s">
        <v>53</v>
      </c>
      <c r="AA1949" s="17" t="s">
        <v>54</v>
      </c>
      <c r="AB1949" s="17" t="s">
        <v>126</v>
      </c>
      <c r="AC1949" s="17" t="s">
        <v>56</v>
      </c>
      <c r="AD1949" s="17" t="s">
        <v>56</v>
      </c>
      <c r="AE1949" s="17"/>
      <c r="AF1949" s="17"/>
      <c r="AG1949" s="17" t="s">
        <v>695</v>
      </c>
      <c r="AH1949" s="17" t="s">
        <v>696</v>
      </c>
      <c r="AI1949" s="17" t="s">
        <v>478</v>
      </c>
      <c r="AJ1949" s="17" t="s">
        <v>697</v>
      </c>
      <c r="AK1949" s="17" t="s">
        <v>115</v>
      </c>
      <c r="AL1949" s="17" t="s">
        <v>170</v>
      </c>
      <c r="AM1949" s="17" t="s">
        <v>101</v>
      </c>
      <c r="AN1949" s="17" t="s">
        <v>1985</v>
      </c>
      <c r="AO1949" s="17" t="s">
        <v>698</v>
      </c>
      <c r="AP1949" s="17" t="s">
        <v>161</v>
      </c>
      <c r="AQ1949" s="17"/>
      <c r="AR1949" s="17"/>
      <c r="AS1949" s="17"/>
    </row>
    <row r="1950" spans="1:45" ht="15" customHeight="1" x14ac:dyDescent="0.15">
      <c r="A1950" s="13">
        <v>1949</v>
      </c>
      <c r="B1950" s="69" t="s">
        <v>3095</v>
      </c>
      <c r="C1950" s="67" t="s">
        <v>1743</v>
      </c>
      <c r="D1950" s="67" t="s">
        <v>56</v>
      </c>
      <c r="E1950" s="67" t="s">
        <v>66</v>
      </c>
      <c r="F1950" s="67" t="s">
        <v>56</v>
      </c>
      <c r="G1950" s="67" t="s">
        <v>37</v>
      </c>
      <c r="H1950" s="67" t="s">
        <v>136</v>
      </c>
      <c r="I1950" s="67" t="s">
        <v>40</v>
      </c>
      <c r="J1950" s="67" t="s">
        <v>38</v>
      </c>
      <c r="K1950" s="67" t="s">
        <v>44</v>
      </c>
      <c r="L1950" s="67" t="s">
        <v>43</v>
      </c>
      <c r="M1950" s="67" t="s">
        <v>42</v>
      </c>
      <c r="N1950" s="67" t="s">
        <v>44</v>
      </c>
      <c r="O1950" s="67" t="s">
        <v>45</v>
      </c>
      <c r="P1950" s="17" t="s">
        <v>653</v>
      </c>
      <c r="Q1950" s="17" t="s">
        <v>49</v>
      </c>
      <c r="R1950" s="17" t="s">
        <v>256</v>
      </c>
      <c r="S1950" s="17" t="s">
        <v>57</v>
      </c>
      <c r="T1950" s="17" t="s">
        <v>4750</v>
      </c>
      <c r="U1950" s="17" t="s">
        <v>79</v>
      </c>
      <c r="V1950" s="17" t="s">
        <v>1752</v>
      </c>
      <c r="W1950" s="17"/>
      <c r="X1950" s="17"/>
      <c r="Y1950" s="17" t="s">
        <v>4380</v>
      </c>
      <c r="Z1950" s="17" t="s">
        <v>75</v>
      </c>
      <c r="AA1950" s="17" t="s">
        <v>54</v>
      </c>
      <c r="AB1950" s="17" t="s">
        <v>126</v>
      </c>
      <c r="AC1950" s="17" t="s">
        <v>66</v>
      </c>
      <c r="AD1950" s="17" t="s">
        <v>56</v>
      </c>
      <c r="AE1950" s="17"/>
      <c r="AF1950" s="17"/>
      <c r="AG1950" s="17" t="s">
        <v>144</v>
      </c>
      <c r="AH1950" s="17" t="s">
        <v>189</v>
      </c>
      <c r="AI1950" s="17" t="s">
        <v>330</v>
      </c>
      <c r="AJ1950" s="17" t="s">
        <v>1237</v>
      </c>
      <c r="AK1950" s="17" t="s">
        <v>115</v>
      </c>
      <c r="AL1950" s="17" t="s">
        <v>170</v>
      </c>
      <c r="AM1950" s="17" t="s">
        <v>104</v>
      </c>
      <c r="AN1950" s="17" t="s">
        <v>590</v>
      </c>
      <c r="AO1950" s="17" t="s">
        <v>64</v>
      </c>
      <c r="AP1950" s="17" t="s">
        <v>161</v>
      </c>
      <c r="AQ1950" s="17"/>
      <c r="AR1950" s="17"/>
      <c r="AS1950" s="17"/>
    </row>
    <row r="1951" spans="1:45" ht="15" customHeight="1" x14ac:dyDescent="0.15">
      <c r="A1951" s="13">
        <v>1950</v>
      </c>
      <c r="B1951" s="69" t="s">
        <v>1986</v>
      </c>
      <c r="C1951" s="67" t="s">
        <v>1743</v>
      </c>
      <c r="D1951" s="67" t="s">
        <v>66</v>
      </c>
      <c r="E1951" s="67" t="s">
        <v>56</v>
      </c>
      <c r="F1951" s="67" t="s">
        <v>56</v>
      </c>
      <c r="G1951" s="67" t="s">
        <v>37</v>
      </c>
      <c r="H1951" s="67" t="s">
        <v>40</v>
      </c>
      <c r="I1951" s="67" t="s">
        <v>40</v>
      </c>
      <c r="J1951" s="67" t="s">
        <v>44</v>
      </c>
      <c r="K1951" s="67" t="s">
        <v>43</v>
      </c>
      <c r="L1951" s="67" t="s">
        <v>43</v>
      </c>
      <c r="M1951" s="67" t="s">
        <v>44</v>
      </c>
      <c r="N1951" s="67" t="s">
        <v>41</v>
      </c>
      <c r="O1951" s="67"/>
      <c r="P1951" s="17" t="s">
        <v>1387</v>
      </c>
      <c r="Q1951" s="17" t="s">
        <v>3180</v>
      </c>
      <c r="R1951" s="17" t="s">
        <v>216</v>
      </c>
      <c r="S1951" s="17" t="s">
        <v>3438</v>
      </c>
      <c r="T1951" s="17" t="s">
        <v>851</v>
      </c>
      <c r="U1951" s="17" t="s">
        <v>222</v>
      </c>
      <c r="V1951" s="17" t="s">
        <v>1987</v>
      </c>
      <c r="W1951" s="17"/>
      <c r="X1951" s="17"/>
      <c r="Y1951" s="17" t="s">
        <v>4292</v>
      </c>
      <c r="Z1951" s="17" t="s">
        <v>96</v>
      </c>
      <c r="AA1951" s="17" t="s">
        <v>142</v>
      </c>
      <c r="AB1951" s="17" t="s">
        <v>55</v>
      </c>
      <c r="AC1951" s="17" t="s">
        <v>56</v>
      </c>
      <c r="AD1951" s="17" t="s">
        <v>56</v>
      </c>
      <c r="AE1951" s="17"/>
      <c r="AF1951" s="17"/>
      <c r="AG1951" s="17" t="s">
        <v>57</v>
      </c>
      <c r="AH1951" s="17" t="s">
        <v>4503</v>
      </c>
      <c r="AI1951" s="17" t="s">
        <v>3269</v>
      </c>
      <c r="AJ1951" s="17" t="s">
        <v>852</v>
      </c>
      <c r="AK1951" s="17" t="s">
        <v>79</v>
      </c>
      <c r="AL1951" s="17" t="s">
        <v>82</v>
      </c>
      <c r="AM1951" s="17" t="s">
        <v>189</v>
      </c>
      <c r="AN1951" s="17" t="s">
        <v>1988</v>
      </c>
      <c r="AO1951" s="17" t="s">
        <v>64</v>
      </c>
      <c r="AP1951" s="17" t="s">
        <v>161</v>
      </c>
      <c r="AQ1951" s="17"/>
      <c r="AR1951" s="17"/>
      <c r="AS1951" s="17"/>
    </row>
    <row r="1952" spans="1:45" ht="15" customHeight="1" x14ac:dyDescent="0.15">
      <c r="A1952" s="13">
        <v>1951</v>
      </c>
      <c r="B1952" s="69" t="s">
        <v>1989</v>
      </c>
      <c r="C1952" s="67" t="s">
        <v>1743</v>
      </c>
      <c r="D1952" s="67" t="s">
        <v>66</v>
      </c>
      <c r="E1952" s="67" t="s">
        <v>56</v>
      </c>
      <c r="F1952" s="67" t="s">
        <v>56</v>
      </c>
      <c r="G1952" s="67" t="s">
        <v>40</v>
      </c>
      <c r="H1952" s="67" t="s">
        <v>44</v>
      </c>
      <c r="I1952" s="67" t="s">
        <v>44</v>
      </c>
      <c r="J1952" s="67" t="s">
        <v>43</v>
      </c>
      <c r="K1952" s="67" t="s">
        <v>42</v>
      </c>
      <c r="L1952" s="67" t="s">
        <v>42</v>
      </c>
      <c r="M1952" s="67" t="s">
        <v>39</v>
      </c>
      <c r="N1952" s="67" t="s">
        <v>136</v>
      </c>
      <c r="O1952" s="67"/>
      <c r="P1952" s="17" t="s">
        <v>1817</v>
      </c>
      <c r="Q1952" s="17" t="s">
        <v>256</v>
      </c>
      <c r="R1952" s="17" t="s">
        <v>172</v>
      </c>
      <c r="S1952" s="17" t="s">
        <v>79</v>
      </c>
      <c r="T1952" s="17" t="s">
        <v>287</v>
      </c>
      <c r="U1952" s="17" t="s">
        <v>289</v>
      </c>
      <c r="V1952" s="17" t="s">
        <v>339</v>
      </c>
      <c r="W1952" s="17"/>
      <c r="X1952" s="17"/>
      <c r="Y1952" s="17" t="s">
        <v>4258</v>
      </c>
      <c r="Z1952" s="17" t="s">
        <v>75</v>
      </c>
      <c r="AA1952" s="17" t="s">
        <v>76</v>
      </c>
      <c r="AB1952" s="17" t="s">
        <v>126</v>
      </c>
      <c r="AC1952" s="17" t="s">
        <v>66</v>
      </c>
      <c r="AD1952" s="17" t="s">
        <v>66</v>
      </c>
      <c r="AE1952" s="17"/>
      <c r="AF1952" s="17"/>
      <c r="AG1952" s="17" t="s">
        <v>115</v>
      </c>
      <c r="AH1952" s="17" t="s">
        <v>170</v>
      </c>
      <c r="AI1952" s="17" t="s">
        <v>193</v>
      </c>
      <c r="AJ1952" s="17" t="s">
        <v>236</v>
      </c>
      <c r="AK1952" s="17" t="s">
        <v>193</v>
      </c>
      <c r="AL1952" s="17" t="s">
        <v>130</v>
      </c>
      <c r="AM1952" s="17" t="s">
        <v>101</v>
      </c>
      <c r="AN1952" s="17" t="s">
        <v>461</v>
      </c>
      <c r="AO1952" s="17" t="s">
        <v>161</v>
      </c>
      <c r="AP1952" s="17" t="s">
        <v>942</v>
      </c>
      <c r="AQ1952" s="17"/>
      <c r="AR1952" s="17"/>
      <c r="AS1952" s="17"/>
    </row>
    <row r="1953" spans="1:45" ht="15" customHeight="1" x14ac:dyDescent="0.15">
      <c r="A1953" s="13">
        <v>1952</v>
      </c>
      <c r="B1953" s="69" t="s">
        <v>1990</v>
      </c>
      <c r="C1953" s="67" t="s">
        <v>1743</v>
      </c>
      <c r="D1953" s="67" t="s">
        <v>56</v>
      </c>
      <c r="E1953" s="67" t="s">
        <v>66</v>
      </c>
      <c r="F1953" s="67" t="s">
        <v>56</v>
      </c>
      <c r="G1953" s="67" t="s">
        <v>42</v>
      </c>
      <c r="H1953" s="67" t="s">
        <v>41</v>
      </c>
      <c r="I1953" s="67" t="s">
        <v>39</v>
      </c>
      <c r="J1953" s="67" t="s">
        <v>41</v>
      </c>
      <c r="K1953" s="67" t="s">
        <v>41</v>
      </c>
      <c r="L1953" s="67" t="s">
        <v>38</v>
      </c>
      <c r="M1953" s="67" t="s">
        <v>87</v>
      </c>
      <c r="N1953" s="67" t="s">
        <v>38</v>
      </c>
      <c r="O1953" s="67"/>
      <c r="P1953" s="17" t="s">
        <v>1179</v>
      </c>
      <c r="Q1953" s="17" t="s">
        <v>1180</v>
      </c>
      <c r="R1953" s="17" t="s">
        <v>141</v>
      </c>
      <c r="S1953" s="17" t="s">
        <v>1181</v>
      </c>
      <c r="T1953" s="17" t="s">
        <v>493</v>
      </c>
      <c r="U1953" s="17" t="s">
        <v>3316</v>
      </c>
      <c r="V1953" s="17" t="s">
        <v>406</v>
      </c>
      <c r="W1953" s="17" t="s">
        <v>4166</v>
      </c>
      <c r="X1953" s="17"/>
      <c r="Y1953" s="17" t="s">
        <v>4254</v>
      </c>
      <c r="Z1953" s="17" t="s">
        <v>53</v>
      </c>
      <c r="AA1953" s="17" t="s">
        <v>76</v>
      </c>
      <c r="AB1953" s="17" t="s">
        <v>126</v>
      </c>
      <c r="AC1953" s="17" t="s">
        <v>56</v>
      </c>
      <c r="AD1953" s="17" t="s">
        <v>36</v>
      </c>
      <c r="AE1953" s="17"/>
      <c r="AF1953" s="17"/>
      <c r="AG1953" s="17" t="s">
        <v>129</v>
      </c>
      <c r="AH1953" s="17" t="s">
        <v>202</v>
      </c>
      <c r="AI1953" s="17" t="s">
        <v>495</v>
      </c>
      <c r="AJ1953" s="17" t="s">
        <v>696</v>
      </c>
      <c r="AK1953" s="17" t="s">
        <v>712</v>
      </c>
      <c r="AL1953" s="17" t="s">
        <v>397</v>
      </c>
      <c r="AM1953" s="17" t="s">
        <v>1150</v>
      </c>
      <c r="AN1953" s="17" t="s">
        <v>1182</v>
      </c>
      <c r="AO1953" s="17" t="s">
        <v>418</v>
      </c>
      <c r="AP1953" s="17" t="s">
        <v>1170</v>
      </c>
      <c r="AQ1953" s="17"/>
      <c r="AR1953" s="17"/>
      <c r="AS1953" s="17"/>
    </row>
    <row r="1954" spans="1:45" ht="15" customHeight="1" x14ac:dyDescent="0.15">
      <c r="A1954" s="13">
        <v>1953</v>
      </c>
      <c r="B1954" s="69" t="s">
        <v>1991</v>
      </c>
      <c r="C1954" s="67" t="s">
        <v>1743</v>
      </c>
      <c r="D1954" s="67" t="s">
        <v>66</v>
      </c>
      <c r="E1954" s="67" t="s">
        <v>56</v>
      </c>
      <c r="F1954" s="67" t="s">
        <v>56</v>
      </c>
      <c r="G1954" s="67" t="s">
        <v>40</v>
      </c>
      <c r="H1954" s="67" t="s">
        <v>44</v>
      </c>
      <c r="I1954" s="67" t="s">
        <v>44</v>
      </c>
      <c r="J1954" s="67" t="s">
        <v>43</v>
      </c>
      <c r="K1954" s="67" t="s">
        <v>42</v>
      </c>
      <c r="L1954" s="67" t="s">
        <v>42</v>
      </c>
      <c r="M1954" s="67" t="s">
        <v>39</v>
      </c>
      <c r="N1954" s="67" t="s">
        <v>136</v>
      </c>
      <c r="O1954" s="67"/>
      <c r="P1954" s="17" t="s">
        <v>1817</v>
      </c>
      <c r="Q1954" s="17" t="s">
        <v>256</v>
      </c>
      <c r="R1954" s="17" t="s">
        <v>172</v>
      </c>
      <c r="S1954" s="17" t="s">
        <v>79</v>
      </c>
      <c r="T1954" s="17" t="s">
        <v>287</v>
      </c>
      <c r="U1954" s="17" t="s">
        <v>289</v>
      </c>
      <c r="V1954" s="17" t="s">
        <v>339</v>
      </c>
      <c r="W1954" s="17" t="s">
        <v>4166</v>
      </c>
      <c r="X1954" s="17"/>
      <c r="Y1954" s="17" t="s">
        <v>4258</v>
      </c>
      <c r="Z1954" s="17" t="s">
        <v>75</v>
      </c>
      <c r="AA1954" s="17" t="s">
        <v>76</v>
      </c>
      <c r="AB1954" s="17" t="s">
        <v>3962</v>
      </c>
      <c r="AC1954" s="17" t="s">
        <v>66</v>
      </c>
      <c r="AD1954" s="17" t="s">
        <v>66</v>
      </c>
      <c r="AE1954" s="17"/>
      <c r="AF1954" s="17"/>
      <c r="AG1954" s="17" t="s">
        <v>115</v>
      </c>
      <c r="AH1954" s="17" t="s">
        <v>170</v>
      </c>
      <c r="AI1954" s="17" t="s">
        <v>193</v>
      </c>
      <c r="AJ1954" s="17" t="s">
        <v>236</v>
      </c>
      <c r="AK1954" s="17" t="s">
        <v>193</v>
      </c>
      <c r="AL1954" s="17" t="s">
        <v>130</v>
      </c>
      <c r="AM1954" s="17" t="s">
        <v>101</v>
      </c>
      <c r="AN1954" s="17" t="s">
        <v>461</v>
      </c>
      <c r="AO1954" s="17" t="s">
        <v>161</v>
      </c>
      <c r="AP1954" s="17" t="s">
        <v>942</v>
      </c>
      <c r="AQ1954" s="17"/>
      <c r="AR1954" s="17"/>
      <c r="AS1954" s="17"/>
    </row>
    <row r="1955" spans="1:45" ht="15" customHeight="1" x14ac:dyDescent="0.15">
      <c r="A1955" s="13">
        <v>1954</v>
      </c>
      <c r="B1955" s="69" t="s">
        <v>1992</v>
      </c>
      <c r="C1955" s="67" t="s">
        <v>1743</v>
      </c>
      <c r="D1955" s="67" t="s">
        <v>66</v>
      </c>
      <c r="E1955" s="67" t="s">
        <v>56</v>
      </c>
      <c r="F1955" s="67" t="s">
        <v>66</v>
      </c>
      <c r="G1955" s="67" t="s">
        <v>44</v>
      </c>
      <c r="H1955" s="67" t="s">
        <v>41</v>
      </c>
      <c r="I1955" s="67" t="s">
        <v>44</v>
      </c>
      <c r="J1955" s="67" t="s">
        <v>41</v>
      </c>
      <c r="K1955" s="67" t="s">
        <v>41</v>
      </c>
      <c r="L1955" s="67" t="s">
        <v>44</v>
      </c>
      <c r="M1955" s="67" t="s">
        <v>39</v>
      </c>
      <c r="N1955" s="67" t="s">
        <v>44</v>
      </c>
      <c r="O1955" s="67"/>
      <c r="P1955" s="17" t="s">
        <v>284</v>
      </c>
      <c r="Q1955" s="17" t="s">
        <v>4641</v>
      </c>
      <c r="R1955" s="17" t="s">
        <v>172</v>
      </c>
      <c r="S1955" s="17" t="s">
        <v>287</v>
      </c>
      <c r="T1955" s="17" t="s">
        <v>288</v>
      </c>
      <c r="U1955" s="17" t="s">
        <v>289</v>
      </c>
      <c r="V1955" s="17" t="s">
        <v>406</v>
      </c>
      <c r="W1955" s="17"/>
      <c r="X1955" s="17"/>
      <c r="Y1955" s="17" t="s">
        <v>4381</v>
      </c>
      <c r="Z1955" s="17" t="s">
        <v>191</v>
      </c>
      <c r="AA1955" s="17" t="s">
        <v>54</v>
      </c>
      <c r="AB1955" s="17" t="s">
        <v>126</v>
      </c>
      <c r="AC1955" s="17" t="s">
        <v>66</v>
      </c>
      <c r="AD1955" s="17" t="s">
        <v>56</v>
      </c>
      <c r="AE1955" s="17"/>
      <c r="AF1955" s="17"/>
      <c r="AG1955" s="17" t="s">
        <v>193</v>
      </c>
      <c r="AH1955" s="17" t="s">
        <v>196</v>
      </c>
      <c r="AI1955" s="17" t="s">
        <v>202</v>
      </c>
      <c r="AJ1955" s="17" t="s">
        <v>291</v>
      </c>
      <c r="AK1955" s="17" t="s">
        <v>193</v>
      </c>
      <c r="AL1955" s="17" t="s">
        <v>130</v>
      </c>
      <c r="AM1955" s="17" t="s">
        <v>1150</v>
      </c>
      <c r="AN1955" s="17" t="s">
        <v>291</v>
      </c>
      <c r="AO1955" s="17" t="s">
        <v>295</v>
      </c>
      <c r="AP1955" s="17" t="s">
        <v>942</v>
      </c>
      <c r="AQ1955" s="17"/>
      <c r="AR1955" s="17"/>
      <c r="AS1955" s="17"/>
    </row>
    <row r="1956" spans="1:45" ht="15" customHeight="1" x14ac:dyDescent="0.15">
      <c r="A1956" s="13">
        <v>1955</v>
      </c>
      <c r="B1956" s="69" t="s">
        <v>1994</v>
      </c>
      <c r="C1956" s="67" t="s">
        <v>1743</v>
      </c>
      <c r="D1956" s="67" t="s">
        <v>66</v>
      </c>
      <c r="E1956" s="67" t="s">
        <v>66</v>
      </c>
      <c r="F1956" s="67" t="s">
        <v>56</v>
      </c>
      <c r="G1956" s="67" t="s">
        <v>40</v>
      </c>
      <c r="H1956" s="67" t="s">
        <v>37</v>
      </c>
      <c r="I1956" s="67" t="s">
        <v>67</v>
      </c>
      <c r="J1956" s="67" t="s">
        <v>200</v>
      </c>
      <c r="K1956" s="67" t="s">
        <v>37</v>
      </c>
      <c r="L1956" s="67" t="s">
        <v>67</v>
      </c>
      <c r="M1956" s="67" t="s">
        <v>68</v>
      </c>
      <c r="N1956" s="67" t="s">
        <v>44</v>
      </c>
      <c r="O1956" s="67"/>
      <c r="P1956" s="17" t="s">
        <v>1995</v>
      </c>
      <c r="Q1956" s="17" t="s">
        <v>182</v>
      </c>
      <c r="R1956" s="17" t="s">
        <v>3151</v>
      </c>
      <c r="S1956" s="17" t="s">
        <v>4161</v>
      </c>
      <c r="T1956" s="17" t="s">
        <v>49</v>
      </c>
      <c r="U1956" s="17" t="s">
        <v>3022</v>
      </c>
      <c r="V1956" s="17" t="s">
        <v>4760</v>
      </c>
      <c r="W1956" s="17"/>
      <c r="X1956" s="17"/>
      <c r="Y1956" s="17" t="s">
        <v>4242</v>
      </c>
      <c r="Z1956" s="17" t="s">
        <v>53</v>
      </c>
      <c r="AA1956" s="17" t="s">
        <v>76</v>
      </c>
      <c r="AB1956" s="17" t="s">
        <v>126</v>
      </c>
      <c r="AC1956" s="17" t="s">
        <v>56</v>
      </c>
      <c r="AD1956" s="17" t="s">
        <v>56</v>
      </c>
      <c r="AE1956" s="17" t="s">
        <v>4024</v>
      </c>
      <c r="AF1956" s="17"/>
      <c r="AG1956" s="17" t="s">
        <v>79</v>
      </c>
      <c r="AH1956" s="17" t="s">
        <v>388</v>
      </c>
      <c r="AI1956" s="17" t="s">
        <v>57</v>
      </c>
      <c r="AJ1956" s="17" t="s">
        <v>77</v>
      </c>
      <c r="AK1956" s="17" t="s">
        <v>77</v>
      </c>
      <c r="AL1956" s="17" t="s">
        <v>80</v>
      </c>
      <c r="AM1956" s="17" t="s">
        <v>674</v>
      </c>
      <c r="AN1956" s="17" t="s">
        <v>287</v>
      </c>
      <c r="AO1956" s="17" t="s">
        <v>161</v>
      </c>
      <c r="AP1956" s="17" t="s">
        <v>85</v>
      </c>
      <c r="AQ1956" s="17"/>
      <c r="AR1956" s="17"/>
      <c r="AS1956" s="17"/>
    </row>
    <row r="1957" spans="1:45" ht="15" customHeight="1" x14ac:dyDescent="0.15">
      <c r="A1957" s="13">
        <v>1956</v>
      </c>
      <c r="B1957" s="69" t="s">
        <v>1996</v>
      </c>
      <c r="C1957" s="67" t="s">
        <v>1743</v>
      </c>
      <c r="D1957" s="67" t="s">
        <v>66</v>
      </c>
      <c r="E1957" s="67" t="s">
        <v>66</v>
      </c>
      <c r="F1957" s="67" t="s">
        <v>56</v>
      </c>
      <c r="G1957" s="67" t="s">
        <v>37</v>
      </c>
      <c r="H1957" s="67" t="s">
        <v>40</v>
      </c>
      <c r="I1957" s="67" t="s">
        <v>67</v>
      </c>
      <c r="J1957" s="67" t="s">
        <v>40</v>
      </c>
      <c r="K1957" s="67" t="s">
        <v>42</v>
      </c>
      <c r="L1957" s="67" t="s">
        <v>39</v>
      </c>
      <c r="M1957" s="67" t="s">
        <v>120</v>
      </c>
      <c r="N1957" s="67" t="s">
        <v>42</v>
      </c>
      <c r="O1957" s="67"/>
      <c r="P1957" s="17" t="s">
        <v>227</v>
      </c>
      <c r="Q1957" s="17" t="s">
        <v>137</v>
      </c>
      <c r="R1957" s="17" t="s">
        <v>650</v>
      </c>
      <c r="S1957" s="17" t="s">
        <v>3438</v>
      </c>
      <c r="T1957" s="17" t="s">
        <v>4647</v>
      </c>
      <c r="U1957" s="17" t="s">
        <v>651</v>
      </c>
      <c r="V1957" s="17" t="s">
        <v>79</v>
      </c>
      <c r="W1957" s="17"/>
      <c r="X1957" s="17"/>
      <c r="Y1957" s="17" t="s">
        <v>4244</v>
      </c>
      <c r="Z1957" s="17" t="s">
        <v>75</v>
      </c>
      <c r="AA1957" s="17" t="s">
        <v>76</v>
      </c>
      <c r="AB1957" s="17" t="s">
        <v>126</v>
      </c>
      <c r="AC1957" s="17" t="s">
        <v>56</v>
      </c>
      <c r="AD1957" s="17" t="s">
        <v>56</v>
      </c>
      <c r="AE1957" s="17"/>
      <c r="AF1957" s="17"/>
      <c r="AG1957" s="17" t="s">
        <v>57</v>
      </c>
      <c r="AH1957" s="17" t="s">
        <v>4520</v>
      </c>
      <c r="AI1957" s="17" t="s">
        <v>4161</v>
      </c>
      <c r="AJ1957" s="17" t="s">
        <v>3760</v>
      </c>
      <c r="AK1957" s="17" t="s">
        <v>3022</v>
      </c>
      <c r="AL1957" s="17" t="s">
        <v>652</v>
      </c>
      <c r="AM1957" s="17" t="s">
        <v>115</v>
      </c>
      <c r="AN1957" s="17" t="s">
        <v>266</v>
      </c>
      <c r="AO1957" s="17" t="s">
        <v>64</v>
      </c>
      <c r="AP1957" s="17" t="s">
        <v>85</v>
      </c>
      <c r="AQ1957" s="17"/>
      <c r="AR1957" s="17"/>
      <c r="AS1957" s="17"/>
    </row>
    <row r="1958" spans="1:45" ht="15" customHeight="1" x14ac:dyDescent="0.15">
      <c r="A1958" s="13">
        <v>1957</v>
      </c>
      <c r="B1958" s="69" t="s">
        <v>1997</v>
      </c>
      <c r="C1958" s="67" t="s">
        <v>1743</v>
      </c>
      <c r="D1958" s="67" t="s">
        <v>66</v>
      </c>
      <c r="E1958" s="67" t="s">
        <v>56</v>
      </c>
      <c r="F1958" s="67" t="s">
        <v>66</v>
      </c>
      <c r="G1958" s="67" t="s">
        <v>37</v>
      </c>
      <c r="H1958" s="67" t="s">
        <v>87</v>
      </c>
      <c r="I1958" s="67" t="s">
        <v>44</v>
      </c>
      <c r="J1958" s="67" t="s">
        <v>38</v>
      </c>
      <c r="K1958" s="67" t="s">
        <v>39</v>
      </c>
      <c r="L1958" s="67" t="s">
        <v>43</v>
      </c>
      <c r="M1958" s="67" t="s">
        <v>38</v>
      </c>
      <c r="N1958" s="67" t="s">
        <v>88</v>
      </c>
      <c r="O1958" s="67" t="s">
        <v>45</v>
      </c>
      <c r="P1958" s="17" t="s">
        <v>1998</v>
      </c>
      <c r="Q1958" s="17" t="s">
        <v>4165</v>
      </c>
      <c r="R1958" s="17" t="s">
        <v>1999</v>
      </c>
      <c r="S1958" s="17" t="s">
        <v>307</v>
      </c>
      <c r="T1958" s="17" t="s">
        <v>97</v>
      </c>
      <c r="U1958" s="17" t="s">
        <v>148</v>
      </c>
      <c r="V1958" s="17" t="s">
        <v>615</v>
      </c>
      <c r="W1958" s="17"/>
      <c r="X1958" s="17"/>
      <c r="Y1958" s="17" t="s">
        <v>4256</v>
      </c>
      <c r="Z1958" s="17" t="s">
        <v>75</v>
      </c>
      <c r="AA1958" s="17" t="s">
        <v>54</v>
      </c>
      <c r="AB1958" s="17" t="s">
        <v>3962</v>
      </c>
      <c r="AC1958" s="17" t="s">
        <v>56</v>
      </c>
      <c r="AD1958" s="17" t="s">
        <v>66</v>
      </c>
      <c r="AE1958" s="17"/>
      <c r="AF1958" s="17"/>
      <c r="AG1958" s="17" t="s">
        <v>144</v>
      </c>
      <c r="AH1958" s="17" t="s">
        <v>586</v>
      </c>
      <c r="AI1958" s="17" t="s">
        <v>112</v>
      </c>
      <c r="AJ1958" s="17" t="s">
        <v>101</v>
      </c>
      <c r="AK1958" s="17" t="s">
        <v>193</v>
      </c>
      <c r="AL1958" s="17" t="s">
        <v>104</v>
      </c>
      <c r="AM1958" s="17" t="s">
        <v>410</v>
      </c>
      <c r="AN1958" s="17" t="s">
        <v>398</v>
      </c>
      <c r="AO1958" s="17" t="s">
        <v>560</v>
      </c>
      <c r="AP1958" s="17" t="s">
        <v>349</v>
      </c>
      <c r="AQ1958" s="17"/>
      <c r="AR1958" s="17"/>
      <c r="AS1958" s="17"/>
    </row>
    <row r="1959" spans="1:45" ht="15" customHeight="1" x14ac:dyDescent="0.15">
      <c r="A1959" s="13">
        <v>1958</v>
      </c>
      <c r="B1959" s="69" t="s">
        <v>2000</v>
      </c>
      <c r="C1959" s="67" t="s">
        <v>1743</v>
      </c>
      <c r="D1959" s="67" t="s">
        <v>56</v>
      </c>
      <c r="E1959" s="67" t="s">
        <v>56</v>
      </c>
      <c r="F1959" s="67" t="s">
        <v>56</v>
      </c>
      <c r="G1959" s="67" t="s">
        <v>37</v>
      </c>
      <c r="H1959" s="67" t="s">
        <v>40</v>
      </c>
      <c r="I1959" s="67" t="s">
        <v>44</v>
      </c>
      <c r="J1959" s="67" t="s">
        <v>67</v>
      </c>
      <c r="K1959" s="67" t="s">
        <v>42</v>
      </c>
      <c r="L1959" s="67" t="s">
        <v>43</v>
      </c>
      <c r="M1959" s="67" t="s">
        <v>41</v>
      </c>
      <c r="N1959" s="67" t="s">
        <v>44</v>
      </c>
      <c r="O1959" s="67" t="s">
        <v>45</v>
      </c>
      <c r="P1959" s="17" t="s">
        <v>1310</v>
      </c>
      <c r="Q1959" s="17" t="s">
        <v>137</v>
      </c>
      <c r="R1959" s="17" t="s">
        <v>3345</v>
      </c>
      <c r="S1959" s="17" t="s">
        <v>3438</v>
      </c>
      <c r="T1959" s="17" t="s">
        <v>810</v>
      </c>
      <c r="U1959" s="17" t="s">
        <v>81</v>
      </c>
      <c r="V1959" s="17" t="s">
        <v>3022</v>
      </c>
      <c r="W1959" s="17"/>
      <c r="X1959" s="17"/>
      <c r="Y1959" s="17" t="s">
        <v>4231</v>
      </c>
      <c r="Z1959" s="17" t="s">
        <v>96</v>
      </c>
      <c r="AA1959" s="17" t="s">
        <v>76</v>
      </c>
      <c r="AB1959" s="17" t="s">
        <v>3962</v>
      </c>
      <c r="AC1959" s="17" t="s">
        <v>66</v>
      </c>
      <c r="AD1959" s="17" t="s">
        <v>66</v>
      </c>
      <c r="AE1959" s="17"/>
      <c r="AF1959" s="17"/>
      <c r="AG1959" s="17" t="s">
        <v>57</v>
      </c>
      <c r="AH1959" s="17" t="s">
        <v>4520</v>
      </c>
      <c r="AI1959" s="17" t="s">
        <v>3269</v>
      </c>
      <c r="AJ1959" s="17" t="s">
        <v>357</v>
      </c>
      <c r="AK1959" s="17" t="s">
        <v>158</v>
      </c>
      <c r="AL1959" s="17" t="s">
        <v>159</v>
      </c>
      <c r="AM1959" s="17" t="s">
        <v>77</v>
      </c>
      <c r="AN1959" s="17" t="s">
        <v>82</v>
      </c>
      <c r="AO1959" s="17" t="s">
        <v>64</v>
      </c>
      <c r="AP1959" s="17" t="s">
        <v>349</v>
      </c>
      <c r="AQ1959" s="17"/>
      <c r="AR1959" s="17"/>
      <c r="AS1959" s="17"/>
    </row>
    <row r="1960" spans="1:45" ht="15" customHeight="1" x14ac:dyDescent="0.15">
      <c r="A1960" s="13">
        <v>1959</v>
      </c>
      <c r="B1960" s="69" t="s">
        <v>3108</v>
      </c>
      <c r="C1960" s="67" t="s">
        <v>1743</v>
      </c>
      <c r="D1960" s="67" t="s">
        <v>56</v>
      </c>
      <c r="E1960" s="67" t="s">
        <v>56</v>
      </c>
      <c r="F1960" s="67" t="s">
        <v>66</v>
      </c>
      <c r="G1960" s="67" t="s">
        <v>87</v>
      </c>
      <c r="H1960" s="67" t="s">
        <v>38</v>
      </c>
      <c r="I1960" s="67" t="s">
        <v>38</v>
      </c>
      <c r="J1960" s="67" t="s">
        <v>41</v>
      </c>
      <c r="K1960" s="67" t="s">
        <v>39</v>
      </c>
      <c r="L1960" s="67" t="s">
        <v>120</v>
      </c>
      <c r="M1960" s="67" t="s">
        <v>120</v>
      </c>
      <c r="N1960" s="67" t="s">
        <v>136</v>
      </c>
      <c r="O1960" s="67"/>
      <c r="P1960" s="17" t="s">
        <v>1101</v>
      </c>
      <c r="Q1960" s="17" t="s">
        <v>3775</v>
      </c>
      <c r="R1960" s="17" t="s">
        <v>1102</v>
      </c>
      <c r="S1960" s="17" t="s">
        <v>157</v>
      </c>
      <c r="T1960" s="17" t="s">
        <v>600</v>
      </c>
      <c r="U1960" s="17" t="s">
        <v>615</v>
      </c>
      <c r="V1960" s="17" t="s">
        <v>1103</v>
      </c>
      <c r="W1960" s="17"/>
      <c r="X1960" s="17"/>
      <c r="Y1960" s="17" t="s">
        <v>4382</v>
      </c>
      <c r="Z1960" s="17" t="s">
        <v>53</v>
      </c>
      <c r="AA1960" s="17" t="s">
        <v>54</v>
      </c>
      <c r="AB1960" s="17" t="s">
        <v>126</v>
      </c>
      <c r="AC1960" s="17" t="s">
        <v>66</v>
      </c>
      <c r="AD1960" s="17" t="s">
        <v>56</v>
      </c>
      <c r="AE1960" s="17" t="s">
        <v>4137</v>
      </c>
      <c r="AF1960" s="17"/>
      <c r="AG1960" s="17" t="s">
        <v>496</v>
      </c>
      <c r="AH1960" s="17" t="s">
        <v>712</v>
      </c>
      <c r="AI1960" s="17" t="s">
        <v>876</v>
      </c>
      <c r="AJ1960" s="17" t="s">
        <v>3081</v>
      </c>
      <c r="AK1960" s="17" t="s">
        <v>410</v>
      </c>
      <c r="AL1960" s="17" t="s">
        <v>617</v>
      </c>
      <c r="AM1960" s="17" t="s">
        <v>2006</v>
      </c>
      <c r="AN1960" s="17" t="s">
        <v>2007</v>
      </c>
      <c r="AO1960" s="17" t="s">
        <v>1104</v>
      </c>
      <c r="AP1960" s="17" t="s">
        <v>621</v>
      </c>
      <c r="AQ1960" s="17"/>
      <c r="AR1960" s="17"/>
      <c r="AS1960" s="17"/>
    </row>
    <row r="1961" spans="1:45" ht="15" customHeight="1" x14ac:dyDescent="0.15">
      <c r="A1961" s="13">
        <v>1960</v>
      </c>
      <c r="B1961" s="69" t="s">
        <v>2001</v>
      </c>
      <c r="C1961" s="67" t="s">
        <v>1743</v>
      </c>
      <c r="D1961" s="67" t="s">
        <v>56</v>
      </c>
      <c r="E1961" s="67" t="s">
        <v>56</v>
      </c>
      <c r="F1961" s="67" t="s">
        <v>66</v>
      </c>
      <c r="G1961" s="67" t="s">
        <v>67</v>
      </c>
      <c r="H1961" s="67" t="s">
        <v>40</v>
      </c>
      <c r="I1961" s="67" t="s">
        <v>44</v>
      </c>
      <c r="J1961" s="67" t="s">
        <v>40</v>
      </c>
      <c r="K1961" s="67" t="s">
        <v>40</v>
      </c>
      <c r="L1961" s="67" t="s">
        <v>38</v>
      </c>
      <c r="M1961" s="67" t="s">
        <v>43</v>
      </c>
      <c r="N1961" s="67" t="s">
        <v>88</v>
      </c>
      <c r="O1961" s="67"/>
      <c r="P1961" s="17" t="s">
        <v>951</v>
      </c>
      <c r="Q1961" s="17" t="s">
        <v>379</v>
      </c>
      <c r="R1961" s="17" t="s">
        <v>174</v>
      </c>
      <c r="S1961" s="17" t="s">
        <v>3022</v>
      </c>
      <c r="T1961" s="17" t="s">
        <v>569</v>
      </c>
      <c r="U1961" s="17" t="s">
        <v>175</v>
      </c>
      <c r="V1961" s="17" t="s">
        <v>256</v>
      </c>
      <c r="W1961" s="17"/>
      <c r="X1961" s="17"/>
      <c r="Y1961" s="17" t="s">
        <v>4294</v>
      </c>
      <c r="Z1961" s="17" t="s">
        <v>53</v>
      </c>
      <c r="AA1961" s="17" t="s">
        <v>76</v>
      </c>
      <c r="AB1961" s="17" t="s">
        <v>3962</v>
      </c>
      <c r="AC1961" s="17" t="s">
        <v>56</v>
      </c>
      <c r="AD1961" s="17" t="s">
        <v>56</v>
      </c>
      <c r="AE1961" s="17"/>
      <c r="AF1961" s="17"/>
      <c r="AG1961" s="17" t="s">
        <v>77</v>
      </c>
      <c r="AH1961" s="17" t="s">
        <v>264</v>
      </c>
      <c r="AI1961" s="17" t="s">
        <v>570</v>
      </c>
      <c r="AJ1961" s="17" t="s">
        <v>571</v>
      </c>
      <c r="AK1961" s="17" t="s">
        <v>3119</v>
      </c>
      <c r="AL1961" s="17" t="s">
        <v>176</v>
      </c>
      <c r="AM1961" s="17" t="s">
        <v>79</v>
      </c>
      <c r="AN1961" s="17" t="s">
        <v>398</v>
      </c>
      <c r="AO1961" s="17" t="s">
        <v>85</v>
      </c>
      <c r="AP1961" s="17" t="s">
        <v>959</v>
      </c>
      <c r="AQ1961" s="17"/>
      <c r="AR1961" s="17"/>
      <c r="AS1961" s="17"/>
    </row>
    <row r="1962" spans="1:45" ht="15" customHeight="1" x14ac:dyDescent="0.15">
      <c r="A1962" s="13">
        <v>1961</v>
      </c>
      <c r="B1962" s="69" t="s">
        <v>2002</v>
      </c>
      <c r="C1962" s="67" t="s">
        <v>1743</v>
      </c>
      <c r="D1962" s="67" t="s">
        <v>66</v>
      </c>
      <c r="E1962" s="67" t="s">
        <v>66</v>
      </c>
      <c r="F1962" s="67" t="s">
        <v>56</v>
      </c>
      <c r="G1962" s="67" t="s">
        <v>37</v>
      </c>
      <c r="H1962" s="67" t="s">
        <v>43</v>
      </c>
      <c r="I1962" s="67" t="s">
        <v>40</v>
      </c>
      <c r="J1962" s="67" t="s">
        <v>40</v>
      </c>
      <c r="K1962" s="67" t="s">
        <v>42</v>
      </c>
      <c r="L1962" s="67" t="s">
        <v>40</v>
      </c>
      <c r="M1962" s="67" t="s">
        <v>41</v>
      </c>
      <c r="N1962" s="67" t="s">
        <v>37</v>
      </c>
      <c r="O1962" s="67"/>
      <c r="P1962" s="17" t="s">
        <v>420</v>
      </c>
      <c r="Q1962" s="17" t="s">
        <v>137</v>
      </c>
      <c r="R1962" s="17" t="s">
        <v>594</v>
      </c>
      <c r="S1962" s="17" t="s">
        <v>3438</v>
      </c>
      <c r="T1962" s="17" t="s">
        <v>422</v>
      </c>
      <c r="U1962" s="17" t="s">
        <v>248</v>
      </c>
      <c r="V1962" s="17" t="s">
        <v>2003</v>
      </c>
      <c r="W1962" s="17"/>
      <c r="X1962" s="17"/>
      <c r="Y1962" s="17" t="s">
        <v>4295</v>
      </c>
      <c r="Z1962" s="17" t="s">
        <v>191</v>
      </c>
      <c r="AA1962" s="17" t="s">
        <v>76</v>
      </c>
      <c r="AB1962" s="17" t="s">
        <v>126</v>
      </c>
      <c r="AC1962" s="17" t="s">
        <v>56</v>
      </c>
      <c r="AD1962" s="17" t="s">
        <v>66</v>
      </c>
      <c r="AE1962" s="17"/>
      <c r="AF1962" s="17"/>
      <c r="AG1962" s="17" t="s">
        <v>57</v>
      </c>
      <c r="AH1962" s="17" t="s">
        <v>4520</v>
      </c>
      <c r="AI1962" s="17" t="s">
        <v>424</v>
      </c>
      <c r="AJ1962" s="17" t="s">
        <v>256</v>
      </c>
      <c r="AK1962" s="17" t="s">
        <v>253</v>
      </c>
      <c r="AL1962" s="17" t="s">
        <v>596</v>
      </c>
      <c r="AM1962" s="17" t="s">
        <v>1193</v>
      </c>
      <c r="AN1962" s="17" t="s">
        <v>1874</v>
      </c>
      <c r="AO1962" s="17" t="s">
        <v>64</v>
      </c>
      <c r="AP1962" s="17" t="s">
        <v>161</v>
      </c>
      <c r="AQ1962" s="17"/>
      <c r="AR1962" s="17"/>
      <c r="AS1962" s="17"/>
    </row>
    <row r="1963" spans="1:45" ht="15" customHeight="1" x14ac:dyDescent="0.15">
      <c r="A1963" s="13">
        <v>1962</v>
      </c>
      <c r="B1963" s="69" t="s">
        <v>2004</v>
      </c>
      <c r="C1963" s="67" t="s">
        <v>1743</v>
      </c>
      <c r="D1963" s="67" t="s">
        <v>56</v>
      </c>
      <c r="E1963" s="67" t="s">
        <v>56</v>
      </c>
      <c r="F1963" s="67" t="s">
        <v>66</v>
      </c>
      <c r="G1963" s="67" t="s">
        <v>40</v>
      </c>
      <c r="H1963" s="67" t="s">
        <v>68</v>
      </c>
      <c r="I1963" s="67" t="s">
        <v>67</v>
      </c>
      <c r="J1963" s="67" t="s">
        <v>41</v>
      </c>
      <c r="K1963" s="67" t="s">
        <v>42</v>
      </c>
      <c r="L1963" s="67" t="s">
        <v>41</v>
      </c>
      <c r="M1963" s="67" t="s">
        <v>44</v>
      </c>
      <c r="N1963" s="67" t="s">
        <v>136</v>
      </c>
      <c r="O1963" s="67" t="s">
        <v>45</v>
      </c>
      <c r="P1963" s="17" t="s">
        <v>810</v>
      </c>
      <c r="Q1963" s="17" t="s">
        <v>3269</v>
      </c>
      <c r="R1963" s="17" t="s">
        <v>935</v>
      </c>
      <c r="S1963" s="17" t="s">
        <v>79</v>
      </c>
      <c r="T1963" s="17" t="s">
        <v>80</v>
      </c>
      <c r="U1963" s="17" t="s">
        <v>95</v>
      </c>
      <c r="V1963" s="17" t="s">
        <v>1103</v>
      </c>
      <c r="W1963" s="17"/>
      <c r="X1963" s="17"/>
      <c r="Y1963" s="17" t="s">
        <v>4383</v>
      </c>
      <c r="Z1963" s="17" t="s">
        <v>53</v>
      </c>
      <c r="AA1963" s="17" t="s">
        <v>76</v>
      </c>
      <c r="AB1963" s="17" t="s">
        <v>3962</v>
      </c>
      <c r="AC1963" s="17" t="s">
        <v>66</v>
      </c>
      <c r="AD1963" s="17" t="s">
        <v>66</v>
      </c>
      <c r="AE1963" s="17"/>
      <c r="AF1963" s="17"/>
      <c r="AG1963" s="17" t="s">
        <v>115</v>
      </c>
      <c r="AH1963" s="17" t="s">
        <v>116</v>
      </c>
      <c r="AI1963" s="17" t="s">
        <v>171</v>
      </c>
      <c r="AJ1963" s="17" t="s">
        <v>196</v>
      </c>
      <c r="AK1963" s="17" t="s">
        <v>103</v>
      </c>
      <c r="AL1963" s="17" t="s">
        <v>2005</v>
      </c>
      <c r="AM1963" s="17" t="s">
        <v>2006</v>
      </c>
      <c r="AN1963" s="17" t="s">
        <v>2007</v>
      </c>
      <c r="AO1963" s="17" t="s">
        <v>161</v>
      </c>
      <c r="AP1963" s="17" t="s">
        <v>399</v>
      </c>
      <c r="AQ1963" s="17"/>
      <c r="AR1963" s="17"/>
      <c r="AS1963" s="17"/>
    </row>
    <row r="1964" spans="1:45" ht="15" customHeight="1" x14ac:dyDescent="0.15">
      <c r="A1964" s="13">
        <v>1963</v>
      </c>
      <c r="B1964" s="69" t="s">
        <v>2008</v>
      </c>
      <c r="C1964" s="67" t="s">
        <v>1743</v>
      </c>
      <c r="D1964" s="67" t="s">
        <v>66</v>
      </c>
      <c r="E1964" s="67" t="s">
        <v>56</v>
      </c>
      <c r="F1964" s="67" t="s">
        <v>66</v>
      </c>
      <c r="G1964" s="67" t="s">
        <v>40</v>
      </c>
      <c r="H1964" s="67" t="s">
        <v>200</v>
      </c>
      <c r="I1964" s="67" t="s">
        <v>67</v>
      </c>
      <c r="J1964" s="67" t="s">
        <v>44</v>
      </c>
      <c r="K1964" s="67" t="s">
        <v>42</v>
      </c>
      <c r="L1964" s="67" t="s">
        <v>88</v>
      </c>
      <c r="M1964" s="67" t="s">
        <v>120</v>
      </c>
      <c r="N1964" s="67" t="s">
        <v>38</v>
      </c>
      <c r="O1964" s="67" t="s">
        <v>45</v>
      </c>
      <c r="P1964" s="17" t="s">
        <v>1076</v>
      </c>
      <c r="Q1964" s="17" t="s">
        <v>3269</v>
      </c>
      <c r="R1964" s="17" t="s">
        <v>160</v>
      </c>
      <c r="S1964" s="17" t="s">
        <v>79</v>
      </c>
      <c r="T1964" s="17" t="s">
        <v>741</v>
      </c>
      <c r="U1964" s="17" t="s">
        <v>688</v>
      </c>
      <c r="V1964" s="17" t="s">
        <v>291</v>
      </c>
      <c r="W1964" s="17"/>
      <c r="X1964" s="17"/>
      <c r="Y1964" s="17" t="s">
        <v>4276</v>
      </c>
      <c r="Z1964" s="17" t="s">
        <v>53</v>
      </c>
      <c r="AA1964" s="17" t="s">
        <v>76</v>
      </c>
      <c r="AB1964" s="17" t="s">
        <v>126</v>
      </c>
      <c r="AC1964" s="17" t="s">
        <v>66</v>
      </c>
      <c r="AD1964" s="17" t="s">
        <v>56</v>
      </c>
      <c r="AE1964" s="17"/>
      <c r="AF1964" s="17"/>
      <c r="AG1964" s="17" t="s">
        <v>115</v>
      </c>
      <c r="AH1964" s="17" t="s">
        <v>116</v>
      </c>
      <c r="AI1964" s="17" t="s">
        <v>344</v>
      </c>
      <c r="AJ1964" s="17" t="s">
        <v>796</v>
      </c>
      <c r="AK1964" s="17" t="s">
        <v>691</v>
      </c>
      <c r="AL1964" s="17" t="s">
        <v>2009</v>
      </c>
      <c r="AM1964" s="17" t="s">
        <v>193</v>
      </c>
      <c r="AN1964" s="17" t="s">
        <v>410</v>
      </c>
      <c r="AO1964" s="17" t="s">
        <v>161</v>
      </c>
      <c r="AP1964" s="17" t="s">
        <v>399</v>
      </c>
      <c r="AQ1964" s="17"/>
      <c r="AR1964" s="17"/>
      <c r="AS1964" s="17"/>
    </row>
    <row r="1965" spans="1:45" ht="15" customHeight="1" x14ac:dyDescent="0.15">
      <c r="A1965" s="13">
        <v>1964</v>
      </c>
      <c r="B1965" s="69" t="s">
        <v>2010</v>
      </c>
      <c r="C1965" s="67" t="s">
        <v>1743</v>
      </c>
      <c r="D1965" s="67" t="s">
        <v>66</v>
      </c>
      <c r="E1965" s="67" t="s">
        <v>66</v>
      </c>
      <c r="F1965" s="67" t="s">
        <v>56</v>
      </c>
      <c r="G1965" s="67" t="s">
        <v>37</v>
      </c>
      <c r="H1965" s="67" t="s">
        <v>42</v>
      </c>
      <c r="I1965" s="67" t="s">
        <v>40</v>
      </c>
      <c r="J1965" s="67" t="s">
        <v>44</v>
      </c>
      <c r="K1965" s="67" t="s">
        <v>120</v>
      </c>
      <c r="L1965" s="67" t="s">
        <v>43</v>
      </c>
      <c r="M1965" s="67" t="s">
        <v>68</v>
      </c>
      <c r="N1965" s="67" t="s">
        <v>87</v>
      </c>
      <c r="O1965" s="67" t="s">
        <v>45</v>
      </c>
      <c r="P1965" s="17" t="s">
        <v>137</v>
      </c>
      <c r="Q1965" s="17" t="s">
        <v>3438</v>
      </c>
      <c r="R1965" s="17" t="s">
        <v>810</v>
      </c>
      <c r="S1965" s="17" t="s">
        <v>57</v>
      </c>
      <c r="T1965" s="17" t="s">
        <v>4520</v>
      </c>
      <c r="U1965" s="17" t="s">
        <v>3269</v>
      </c>
      <c r="V1965" s="17" t="s">
        <v>446</v>
      </c>
      <c r="W1965" s="17"/>
      <c r="X1965" s="17"/>
      <c r="Y1965" s="17" t="s">
        <v>4243</v>
      </c>
      <c r="Z1965" s="17" t="s">
        <v>75</v>
      </c>
      <c r="AA1965" s="17" t="s">
        <v>76</v>
      </c>
      <c r="AB1965" s="17" t="s">
        <v>3962</v>
      </c>
      <c r="AC1965" s="17" t="s">
        <v>56</v>
      </c>
      <c r="AD1965" s="17" t="s">
        <v>66</v>
      </c>
      <c r="AE1965" s="17"/>
      <c r="AF1965" s="17"/>
      <c r="AG1965" s="17" t="s">
        <v>144</v>
      </c>
      <c r="AH1965" s="17" t="s">
        <v>145</v>
      </c>
      <c r="AI1965" s="17" t="s">
        <v>146</v>
      </c>
      <c r="AJ1965" s="17" t="s">
        <v>147</v>
      </c>
      <c r="AK1965" s="17" t="s">
        <v>79</v>
      </c>
      <c r="AL1965" s="17" t="s">
        <v>80</v>
      </c>
      <c r="AM1965" s="17" t="s">
        <v>402</v>
      </c>
      <c r="AN1965" s="17" t="s">
        <v>274</v>
      </c>
      <c r="AO1965" s="17" t="s">
        <v>64</v>
      </c>
      <c r="AP1965" s="17" t="s">
        <v>161</v>
      </c>
      <c r="AQ1965" s="17"/>
      <c r="AR1965" s="17"/>
      <c r="AS1965" s="17"/>
    </row>
    <row r="1966" spans="1:45" ht="15" customHeight="1" x14ac:dyDescent="0.15">
      <c r="A1966" s="13">
        <v>1965</v>
      </c>
      <c r="B1966" s="69" t="s">
        <v>2011</v>
      </c>
      <c r="C1966" s="67" t="s">
        <v>1743</v>
      </c>
      <c r="D1966" s="67" t="s">
        <v>56</v>
      </c>
      <c r="E1966" s="67" t="s">
        <v>66</v>
      </c>
      <c r="F1966" s="67" t="s">
        <v>66</v>
      </c>
      <c r="G1966" s="67" t="s">
        <v>40</v>
      </c>
      <c r="H1966" s="67" t="s">
        <v>37</v>
      </c>
      <c r="I1966" s="67" t="s">
        <v>44</v>
      </c>
      <c r="J1966" s="67" t="s">
        <v>41</v>
      </c>
      <c r="K1966" s="67" t="s">
        <v>44</v>
      </c>
      <c r="L1966" s="67" t="s">
        <v>43</v>
      </c>
      <c r="M1966" s="67" t="s">
        <v>41</v>
      </c>
      <c r="N1966" s="67" t="s">
        <v>44</v>
      </c>
      <c r="O1966" s="67"/>
      <c r="P1966" s="17" t="s">
        <v>1729</v>
      </c>
      <c r="Q1966" s="17" t="s">
        <v>768</v>
      </c>
      <c r="R1966" s="17" t="s">
        <v>1730</v>
      </c>
      <c r="S1966" s="17" t="s">
        <v>2916</v>
      </c>
      <c r="T1966" s="17" t="s">
        <v>3438</v>
      </c>
      <c r="U1966" s="17" t="s">
        <v>4641</v>
      </c>
      <c r="V1966" s="17" t="s">
        <v>1732</v>
      </c>
      <c r="W1966" s="17"/>
      <c r="X1966" s="17"/>
      <c r="Y1966" s="17" t="s">
        <v>4252</v>
      </c>
      <c r="Z1966" s="17" t="s">
        <v>96</v>
      </c>
      <c r="AA1966" s="17" t="s">
        <v>76</v>
      </c>
      <c r="AB1966" s="17" t="s">
        <v>126</v>
      </c>
      <c r="AC1966" s="17" t="s">
        <v>56</v>
      </c>
      <c r="AD1966" s="17" t="s">
        <v>56</v>
      </c>
      <c r="AE1966" s="17"/>
      <c r="AF1966" s="17"/>
      <c r="AG1966" s="17" t="s">
        <v>79</v>
      </c>
      <c r="AH1966" s="17" t="s">
        <v>4521</v>
      </c>
      <c r="AI1966" s="17" t="s">
        <v>57</v>
      </c>
      <c r="AJ1966" s="17" t="s">
        <v>4503</v>
      </c>
      <c r="AK1966" s="17" t="s">
        <v>287</v>
      </c>
      <c r="AL1966" s="17" t="s">
        <v>493</v>
      </c>
      <c r="AM1966" s="17" t="s">
        <v>973</v>
      </c>
      <c r="AN1966" s="17" t="s">
        <v>1454</v>
      </c>
      <c r="AO1966" s="17" t="s">
        <v>161</v>
      </c>
      <c r="AP1966" s="17" t="s">
        <v>295</v>
      </c>
      <c r="AQ1966" s="17"/>
      <c r="AR1966" s="17"/>
      <c r="AS1966" s="17"/>
    </row>
    <row r="1967" spans="1:45" ht="15" customHeight="1" x14ac:dyDescent="0.15">
      <c r="A1967" s="13">
        <v>1966</v>
      </c>
      <c r="B1967" s="69" t="s">
        <v>2012</v>
      </c>
      <c r="C1967" s="67" t="s">
        <v>1743</v>
      </c>
      <c r="D1967" s="67" t="s">
        <v>66</v>
      </c>
      <c r="E1967" s="67" t="s">
        <v>66</v>
      </c>
      <c r="F1967" s="67" t="s">
        <v>56</v>
      </c>
      <c r="G1967" s="67" t="s">
        <v>37</v>
      </c>
      <c r="H1967" s="67" t="s">
        <v>42</v>
      </c>
      <c r="I1967" s="67" t="s">
        <v>40</v>
      </c>
      <c r="J1967" s="67" t="s">
        <v>43</v>
      </c>
      <c r="K1967" s="67" t="s">
        <v>120</v>
      </c>
      <c r="L1967" s="67" t="s">
        <v>43</v>
      </c>
      <c r="M1967" s="67" t="s">
        <v>42</v>
      </c>
      <c r="N1967" s="67" t="s">
        <v>43</v>
      </c>
      <c r="O1967" s="67"/>
      <c r="P1967" s="17" t="s">
        <v>137</v>
      </c>
      <c r="Q1967" s="17" t="s">
        <v>3438</v>
      </c>
      <c r="R1967" s="17" t="s">
        <v>256</v>
      </c>
      <c r="S1967" s="17" t="s">
        <v>57</v>
      </c>
      <c r="T1967" s="17" t="s">
        <v>4520</v>
      </c>
      <c r="U1967" s="17" t="s">
        <v>79</v>
      </c>
      <c r="V1967" s="17" t="s">
        <v>603</v>
      </c>
      <c r="W1967" s="17"/>
      <c r="X1967" s="17"/>
      <c r="Y1967" s="17" t="s">
        <v>4370</v>
      </c>
      <c r="Z1967" s="17" t="s">
        <v>53</v>
      </c>
      <c r="AA1967" s="17" t="s">
        <v>76</v>
      </c>
      <c r="AB1967" s="17" t="s">
        <v>126</v>
      </c>
      <c r="AC1967" s="17" t="s">
        <v>56</v>
      </c>
      <c r="AD1967" s="17" t="s">
        <v>66</v>
      </c>
      <c r="AE1967" s="17"/>
      <c r="AF1967" s="17"/>
      <c r="AG1967" s="17" t="s">
        <v>144</v>
      </c>
      <c r="AH1967" s="17" t="s">
        <v>145</v>
      </c>
      <c r="AI1967" s="17" t="s">
        <v>146</v>
      </c>
      <c r="AJ1967" s="17" t="s">
        <v>147</v>
      </c>
      <c r="AK1967" s="17" t="s">
        <v>115</v>
      </c>
      <c r="AL1967" s="17" t="s">
        <v>170</v>
      </c>
      <c r="AM1967" s="17" t="s">
        <v>4503</v>
      </c>
      <c r="AN1967" s="17" t="s">
        <v>589</v>
      </c>
      <c r="AO1967" s="17" t="s">
        <v>64</v>
      </c>
      <c r="AP1967" s="17" t="s">
        <v>161</v>
      </c>
      <c r="AQ1967" s="17"/>
      <c r="AR1967" s="17"/>
      <c r="AS1967" s="17"/>
    </row>
    <row r="1968" spans="1:45" ht="15" customHeight="1" x14ac:dyDescent="0.15">
      <c r="A1968" s="13">
        <v>1967</v>
      </c>
      <c r="B1968" s="69" t="s">
        <v>2013</v>
      </c>
      <c r="C1968" s="67" t="s">
        <v>1743</v>
      </c>
      <c r="D1968" s="67" t="s">
        <v>66</v>
      </c>
      <c r="E1968" s="67" t="s">
        <v>66</v>
      </c>
      <c r="F1968" s="67" t="s">
        <v>56</v>
      </c>
      <c r="G1968" s="67" t="s">
        <v>37</v>
      </c>
      <c r="H1968" s="67" t="s">
        <v>42</v>
      </c>
      <c r="I1968" s="67" t="s">
        <v>44</v>
      </c>
      <c r="J1968" s="67" t="s">
        <v>40</v>
      </c>
      <c r="K1968" s="67" t="s">
        <v>120</v>
      </c>
      <c r="L1968" s="67" t="s">
        <v>43</v>
      </c>
      <c r="M1968" s="67" t="s">
        <v>120</v>
      </c>
      <c r="N1968" s="67" t="s">
        <v>44</v>
      </c>
      <c r="O1968" s="67"/>
      <c r="P1968" s="17" t="s">
        <v>137</v>
      </c>
      <c r="Q1968" s="17" t="s">
        <v>3438</v>
      </c>
      <c r="R1968" s="17" t="s">
        <v>4521</v>
      </c>
      <c r="S1968" s="17" t="s">
        <v>57</v>
      </c>
      <c r="T1968" s="17" t="s">
        <v>4520</v>
      </c>
      <c r="U1968" s="17" t="s">
        <v>4641</v>
      </c>
      <c r="V1968" s="17" t="s">
        <v>4161</v>
      </c>
      <c r="W1968" s="17"/>
      <c r="X1968" s="17"/>
      <c r="Y1968" s="17" t="s">
        <v>4359</v>
      </c>
      <c r="Z1968" s="17" t="s">
        <v>53</v>
      </c>
      <c r="AA1968" s="17" t="s">
        <v>76</v>
      </c>
      <c r="AB1968" s="17" t="s">
        <v>126</v>
      </c>
      <c r="AC1968" s="17" t="s">
        <v>66</v>
      </c>
      <c r="AD1968" s="17" t="s">
        <v>56</v>
      </c>
      <c r="AE1968" s="17"/>
      <c r="AF1968" s="17"/>
      <c r="AG1968" s="17" t="s">
        <v>144</v>
      </c>
      <c r="AH1968" s="17" t="s">
        <v>145</v>
      </c>
      <c r="AI1968" s="17" t="s">
        <v>146</v>
      </c>
      <c r="AJ1968" s="17" t="s">
        <v>147</v>
      </c>
      <c r="AK1968" s="17" t="s">
        <v>287</v>
      </c>
      <c r="AL1968" s="17" t="s">
        <v>898</v>
      </c>
      <c r="AM1968" s="17" t="s">
        <v>79</v>
      </c>
      <c r="AN1968" s="17" t="s">
        <v>82</v>
      </c>
      <c r="AO1968" s="17" t="s">
        <v>64</v>
      </c>
      <c r="AP1968" s="17" t="s">
        <v>295</v>
      </c>
      <c r="AQ1968" s="17"/>
      <c r="AR1968" s="17"/>
      <c r="AS1968" s="17"/>
    </row>
    <row r="1969" spans="1:45" ht="15" customHeight="1" x14ac:dyDescent="0.15">
      <c r="A1969" s="13">
        <v>1968</v>
      </c>
      <c r="B1969" s="69" t="s">
        <v>2014</v>
      </c>
      <c r="C1969" s="67" t="s">
        <v>1743</v>
      </c>
      <c r="D1969" s="67" t="s">
        <v>56</v>
      </c>
      <c r="E1969" s="67" t="s">
        <v>66</v>
      </c>
      <c r="F1969" s="67" t="s">
        <v>56</v>
      </c>
      <c r="G1969" s="67" t="s">
        <v>40</v>
      </c>
      <c r="H1969" s="67" t="s">
        <v>68</v>
      </c>
      <c r="I1969" s="67" t="s">
        <v>37</v>
      </c>
      <c r="J1969" s="67" t="s">
        <v>200</v>
      </c>
      <c r="K1969" s="67" t="s">
        <v>67</v>
      </c>
      <c r="L1969" s="67" t="s">
        <v>43</v>
      </c>
      <c r="M1969" s="67" t="s">
        <v>44</v>
      </c>
      <c r="N1969" s="67" t="s">
        <v>87</v>
      </c>
      <c r="O1969" s="67" t="s">
        <v>45</v>
      </c>
      <c r="P1969" s="17" t="s">
        <v>219</v>
      </c>
      <c r="Q1969" s="17" t="s">
        <v>79</v>
      </c>
      <c r="R1969" s="17" t="s">
        <v>2015</v>
      </c>
      <c r="S1969" s="17" t="s">
        <v>115</v>
      </c>
      <c r="T1969" s="17" t="s">
        <v>80</v>
      </c>
      <c r="U1969" s="17" t="s">
        <v>4642</v>
      </c>
      <c r="V1969" s="17" t="s">
        <v>741</v>
      </c>
      <c r="W1969" s="17"/>
      <c r="X1969" s="17"/>
      <c r="Y1969" s="17" t="s">
        <v>4234</v>
      </c>
      <c r="Z1969" s="17" t="s">
        <v>53</v>
      </c>
      <c r="AA1969" s="17" t="s">
        <v>76</v>
      </c>
      <c r="AB1969" s="17" t="s">
        <v>126</v>
      </c>
      <c r="AC1969" s="17" t="s">
        <v>56</v>
      </c>
      <c r="AD1969" s="17" t="s">
        <v>56</v>
      </c>
      <c r="AE1969" s="17" t="s">
        <v>4024</v>
      </c>
      <c r="AF1969" s="17"/>
      <c r="AG1969" s="17" t="s">
        <v>131</v>
      </c>
      <c r="AH1969" s="17" t="s">
        <v>95</v>
      </c>
      <c r="AI1969" s="17" t="s">
        <v>171</v>
      </c>
      <c r="AJ1969" s="17" t="s">
        <v>197</v>
      </c>
      <c r="AK1969" s="17" t="s">
        <v>307</v>
      </c>
      <c r="AL1969" s="17" t="s">
        <v>402</v>
      </c>
      <c r="AM1969" s="17" t="s">
        <v>344</v>
      </c>
      <c r="AN1969" s="17" t="s">
        <v>557</v>
      </c>
      <c r="AO1969" s="17" t="s">
        <v>161</v>
      </c>
      <c r="AP1969" s="17" t="s">
        <v>998</v>
      </c>
      <c r="AQ1969" s="17"/>
      <c r="AR1969" s="17"/>
      <c r="AS1969" s="17"/>
    </row>
    <row r="1970" spans="1:45" ht="15" customHeight="1" x14ac:dyDescent="0.15">
      <c r="A1970" s="13">
        <v>1969</v>
      </c>
      <c r="B1970" s="69" t="s">
        <v>2016</v>
      </c>
      <c r="C1970" s="67" t="s">
        <v>1743</v>
      </c>
      <c r="D1970" s="67" t="s">
        <v>66</v>
      </c>
      <c r="E1970" s="67" t="s">
        <v>56</v>
      </c>
      <c r="F1970" s="67" t="s">
        <v>66</v>
      </c>
      <c r="G1970" s="67" t="s">
        <v>67</v>
      </c>
      <c r="H1970" s="67" t="s">
        <v>42</v>
      </c>
      <c r="I1970" s="67" t="s">
        <v>40</v>
      </c>
      <c r="J1970" s="67" t="s">
        <v>41</v>
      </c>
      <c r="K1970" s="67" t="s">
        <v>40</v>
      </c>
      <c r="L1970" s="67" t="s">
        <v>39</v>
      </c>
      <c r="M1970" s="67" t="s">
        <v>37</v>
      </c>
      <c r="N1970" s="67" t="s">
        <v>43</v>
      </c>
      <c r="O1970" s="67" t="s">
        <v>45</v>
      </c>
      <c r="P1970" s="17" t="s">
        <v>1340</v>
      </c>
      <c r="Q1970" s="17" t="s">
        <v>379</v>
      </c>
      <c r="R1970" s="17" t="s">
        <v>2916</v>
      </c>
      <c r="S1970" s="17" t="s">
        <v>3022</v>
      </c>
      <c r="T1970" s="17" t="s">
        <v>514</v>
      </c>
      <c r="U1970" s="17" t="s">
        <v>79</v>
      </c>
      <c r="V1970" s="17" t="s">
        <v>669</v>
      </c>
      <c r="W1970" s="17"/>
      <c r="X1970" s="17"/>
      <c r="Y1970" s="17" t="s">
        <v>4258</v>
      </c>
      <c r="Z1970" s="17" t="s">
        <v>53</v>
      </c>
      <c r="AA1970" s="17" t="s">
        <v>76</v>
      </c>
      <c r="AB1970" s="17" t="s">
        <v>126</v>
      </c>
      <c r="AC1970" s="17" t="s">
        <v>36</v>
      </c>
      <c r="AD1970" s="17" t="s">
        <v>36</v>
      </c>
      <c r="AE1970" s="17" t="s">
        <v>4024</v>
      </c>
      <c r="AF1970" s="17"/>
      <c r="AG1970" s="17" t="s">
        <v>77</v>
      </c>
      <c r="AH1970" s="17" t="s">
        <v>264</v>
      </c>
      <c r="AI1970" s="17" t="s">
        <v>515</v>
      </c>
      <c r="AJ1970" s="17" t="s">
        <v>516</v>
      </c>
      <c r="AK1970" s="17" t="s">
        <v>115</v>
      </c>
      <c r="AL1970" s="17" t="s">
        <v>381</v>
      </c>
      <c r="AM1970" s="17" t="s">
        <v>562</v>
      </c>
      <c r="AN1970" s="17" t="s">
        <v>1328</v>
      </c>
      <c r="AO1970" s="17" t="s">
        <v>85</v>
      </c>
      <c r="AP1970" s="17" t="s">
        <v>161</v>
      </c>
      <c r="AQ1970" s="17"/>
      <c r="AR1970" s="17"/>
      <c r="AS1970" s="17"/>
    </row>
    <row r="1971" spans="1:45" ht="15" customHeight="1" x14ac:dyDescent="0.15">
      <c r="A1971" s="13">
        <v>1970</v>
      </c>
      <c r="B1971" s="69" t="s">
        <v>2017</v>
      </c>
      <c r="C1971" s="67" t="s">
        <v>1743</v>
      </c>
      <c r="D1971" s="67" t="s">
        <v>56</v>
      </c>
      <c r="E1971" s="67" t="s">
        <v>56</v>
      </c>
      <c r="F1971" s="67" t="s">
        <v>66</v>
      </c>
      <c r="G1971" s="67" t="s">
        <v>37</v>
      </c>
      <c r="H1971" s="67" t="s">
        <v>40</v>
      </c>
      <c r="I1971" s="67" t="s">
        <v>43</v>
      </c>
      <c r="J1971" s="67" t="s">
        <v>40</v>
      </c>
      <c r="K1971" s="67" t="s">
        <v>42</v>
      </c>
      <c r="L1971" s="67" t="s">
        <v>39</v>
      </c>
      <c r="M1971" s="67" t="s">
        <v>39</v>
      </c>
      <c r="N1971" s="67" t="s">
        <v>39</v>
      </c>
      <c r="O1971" s="67"/>
      <c r="P1971" s="17" t="s">
        <v>227</v>
      </c>
      <c r="Q1971" s="17" t="s">
        <v>137</v>
      </c>
      <c r="R1971" s="17" t="s">
        <v>180</v>
      </c>
      <c r="S1971" s="17" t="s">
        <v>3438</v>
      </c>
      <c r="T1971" s="17" t="s">
        <v>4647</v>
      </c>
      <c r="U1971" s="17" t="s">
        <v>62</v>
      </c>
      <c r="V1971" s="17" t="s">
        <v>1131</v>
      </c>
      <c r="W1971" s="17"/>
      <c r="X1971" s="17"/>
      <c r="Y1971" s="17" t="s">
        <v>4263</v>
      </c>
      <c r="Z1971" s="17" t="s">
        <v>53</v>
      </c>
      <c r="AA1971" s="17" t="s">
        <v>54</v>
      </c>
      <c r="AB1971" s="17" t="s">
        <v>3962</v>
      </c>
      <c r="AC1971" s="17" t="s">
        <v>56</v>
      </c>
      <c r="AD1971" s="17" t="s">
        <v>66</v>
      </c>
      <c r="AE1971" s="17"/>
      <c r="AF1971" s="17"/>
      <c r="AG1971" s="17" t="s">
        <v>57</v>
      </c>
      <c r="AH1971" s="17" t="s">
        <v>4520</v>
      </c>
      <c r="AI1971" s="17" t="s">
        <v>4161</v>
      </c>
      <c r="AJ1971" s="17" t="s">
        <v>3760</v>
      </c>
      <c r="AK1971" s="17" t="s">
        <v>121</v>
      </c>
      <c r="AL1971" s="17" t="s">
        <v>122</v>
      </c>
      <c r="AM1971" s="17" t="s">
        <v>79</v>
      </c>
      <c r="AN1971" s="17" t="s">
        <v>1132</v>
      </c>
      <c r="AO1971" s="17" t="s">
        <v>64</v>
      </c>
      <c r="AP1971" s="17" t="s">
        <v>134</v>
      </c>
      <c r="AQ1971" s="17"/>
      <c r="AR1971" s="17"/>
      <c r="AS1971" s="17"/>
    </row>
    <row r="1972" spans="1:45" ht="15" customHeight="1" x14ac:dyDescent="0.15">
      <c r="A1972" s="13">
        <v>1971</v>
      </c>
      <c r="B1972" s="69" t="s">
        <v>2018</v>
      </c>
      <c r="C1972" s="67" t="s">
        <v>2019</v>
      </c>
      <c r="D1972" s="67" t="s">
        <v>66</v>
      </c>
      <c r="E1972" s="67" t="s">
        <v>66</v>
      </c>
      <c r="F1972" s="67" t="s">
        <v>56</v>
      </c>
      <c r="G1972" s="67" t="s">
        <v>37</v>
      </c>
      <c r="H1972" s="67" t="s">
        <v>40</v>
      </c>
      <c r="I1972" s="67" t="s">
        <v>44</v>
      </c>
      <c r="J1972" s="67" t="s">
        <v>40</v>
      </c>
      <c r="K1972" s="67" t="s">
        <v>120</v>
      </c>
      <c r="L1972" s="67" t="s">
        <v>41</v>
      </c>
      <c r="M1972" s="67" t="s">
        <v>43</v>
      </c>
      <c r="N1972" s="67" t="s">
        <v>87</v>
      </c>
      <c r="O1972" s="67" t="s">
        <v>45</v>
      </c>
      <c r="P1972" s="17" t="s">
        <v>629</v>
      </c>
      <c r="Q1972" s="17" t="s">
        <v>575</v>
      </c>
      <c r="R1972" s="17" t="s">
        <v>174</v>
      </c>
      <c r="S1972" s="17" t="s">
        <v>49</v>
      </c>
      <c r="T1972" s="17" t="s">
        <v>72</v>
      </c>
      <c r="U1972" s="17" t="s">
        <v>175</v>
      </c>
      <c r="V1972" s="17" t="s">
        <v>256</v>
      </c>
      <c r="W1972" s="17"/>
      <c r="X1972" s="17"/>
      <c r="Y1972" s="17" t="s">
        <v>4258</v>
      </c>
      <c r="Z1972" s="17" t="s">
        <v>75</v>
      </c>
      <c r="AA1972" s="17" t="s">
        <v>142</v>
      </c>
      <c r="AB1972" s="17" t="s">
        <v>55</v>
      </c>
      <c r="AC1972" s="17" t="s">
        <v>36</v>
      </c>
      <c r="AD1972" s="17" t="s">
        <v>56</v>
      </c>
      <c r="AE1972" s="17"/>
      <c r="AF1972" s="17"/>
      <c r="AG1972" s="17" t="s">
        <v>57</v>
      </c>
      <c r="AH1972" s="17" t="s">
        <v>4663</v>
      </c>
      <c r="AI1972" s="17" t="s">
        <v>79</v>
      </c>
      <c r="AJ1972" s="17" t="s">
        <v>3200</v>
      </c>
      <c r="AK1972" s="17" t="s">
        <v>3119</v>
      </c>
      <c r="AL1972" s="17" t="s">
        <v>176</v>
      </c>
      <c r="AM1972" s="17" t="s">
        <v>79</v>
      </c>
      <c r="AN1972" s="17" t="s">
        <v>551</v>
      </c>
      <c r="AO1972" s="17" t="s">
        <v>64</v>
      </c>
      <c r="AP1972" s="17" t="s">
        <v>959</v>
      </c>
      <c r="AQ1972" s="17"/>
      <c r="AR1972" s="17"/>
      <c r="AS1972" s="17"/>
    </row>
    <row r="1973" spans="1:45" ht="15" customHeight="1" x14ac:dyDescent="0.15">
      <c r="A1973" s="13">
        <v>1972</v>
      </c>
      <c r="B1973" s="69" t="s">
        <v>2020</v>
      </c>
      <c r="C1973" s="67" t="s">
        <v>2019</v>
      </c>
      <c r="D1973" s="67" t="s">
        <v>66</v>
      </c>
      <c r="E1973" s="67" t="s">
        <v>66</v>
      </c>
      <c r="F1973" s="67" t="s">
        <v>66</v>
      </c>
      <c r="G1973" s="67" t="s">
        <v>67</v>
      </c>
      <c r="H1973" s="67" t="s">
        <v>40</v>
      </c>
      <c r="I1973" s="67" t="s">
        <v>40</v>
      </c>
      <c r="J1973" s="67" t="s">
        <v>40</v>
      </c>
      <c r="K1973" s="67" t="s">
        <v>68</v>
      </c>
      <c r="L1973" s="67" t="s">
        <v>68</v>
      </c>
      <c r="M1973" s="67" t="s">
        <v>41</v>
      </c>
      <c r="N1973" s="67" t="s">
        <v>43</v>
      </c>
      <c r="O1973" s="67"/>
      <c r="P1973" s="17" t="s">
        <v>69</v>
      </c>
      <c r="Q1973" s="17" t="s">
        <v>70</v>
      </c>
      <c r="R1973" s="17" t="s">
        <v>2021</v>
      </c>
      <c r="S1973" s="17" t="s">
        <v>3022</v>
      </c>
      <c r="T1973" s="17" t="s">
        <v>72</v>
      </c>
      <c r="U1973" s="17" t="s">
        <v>256</v>
      </c>
      <c r="V1973" s="17" t="s">
        <v>810</v>
      </c>
      <c r="W1973" s="17"/>
      <c r="X1973" s="17"/>
      <c r="Y1973" s="17" t="s">
        <v>4263</v>
      </c>
      <c r="Z1973" s="17" t="s">
        <v>53</v>
      </c>
      <c r="AA1973" s="17" t="s">
        <v>76</v>
      </c>
      <c r="AB1973" s="17" t="s">
        <v>3962</v>
      </c>
      <c r="AC1973" s="17" t="s">
        <v>36</v>
      </c>
      <c r="AD1973" s="17" t="s">
        <v>56</v>
      </c>
      <c r="AE1973" s="17"/>
      <c r="AF1973" s="17"/>
      <c r="AG1973" s="17" t="s">
        <v>77</v>
      </c>
      <c r="AH1973" s="17" t="s">
        <v>78</v>
      </c>
      <c r="AI1973" s="17" t="s">
        <v>79</v>
      </c>
      <c r="AJ1973" s="17" t="s">
        <v>80</v>
      </c>
      <c r="AK1973" s="17" t="s">
        <v>79</v>
      </c>
      <c r="AL1973" s="17" t="s">
        <v>1033</v>
      </c>
      <c r="AM1973" s="17" t="s">
        <v>3269</v>
      </c>
      <c r="AN1973" s="17" t="s">
        <v>1483</v>
      </c>
      <c r="AO1973" s="17" t="s">
        <v>85</v>
      </c>
      <c r="AP1973" s="17" t="s">
        <v>161</v>
      </c>
      <c r="AQ1973" s="17"/>
      <c r="AR1973" s="17"/>
      <c r="AS1973" s="17"/>
    </row>
    <row r="1974" spans="1:45" ht="15" customHeight="1" x14ac:dyDescent="0.15">
      <c r="A1974" s="13">
        <v>1973</v>
      </c>
      <c r="B1974" s="69" t="s">
        <v>2022</v>
      </c>
      <c r="C1974" s="67" t="s">
        <v>2019</v>
      </c>
      <c r="D1974" s="67" t="s">
        <v>66</v>
      </c>
      <c r="E1974" s="67" t="s">
        <v>56</v>
      </c>
      <c r="F1974" s="67" t="s">
        <v>56</v>
      </c>
      <c r="G1974" s="67" t="s">
        <v>37</v>
      </c>
      <c r="H1974" s="67" t="s">
        <v>42</v>
      </c>
      <c r="I1974" s="67" t="s">
        <v>40</v>
      </c>
      <c r="J1974" s="67" t="s">
        <v>37</v>
      </c>
      <c r="K1974" s="67" t="s">
        <v>120</v>
      </c>
      <c r="L1974" s="67" t="s">
        <v>43</v>
      </c>
      <c r="M1974" s="67" t="s">
        <v>41</v>
      </c>
      <c r="N1974" s="67" t="s">
        <v>43</v>
      </c>
      <c r="O1974" s="67"/>
      <c r="P1974" s="17" t="s">
        <v>137</v>
      </c>
      <c r="Q1974" s="17" t="s">
        <v>3438</v>
      </c>
      <c r="R1974" s="17" t="s">
        <v>851</v>
      </c>
      <c r="S1974" s="17" t="s">
        <v>57</v>
      </c>
      <c r="T1974" s="17" t="s">
        <v>4520</v>
      </c>
      <c r="U1974" s="17" t="s">
        <v>3269</v>
      </c>
      <c r="V1974" s="17" t="s">
        <v>556</v>
      </c>
      <c r="W1974" s="17"/>
      <c r="X1974" s="17"/>
      <c r="Y1974" s="17" t="s">
        <v>4260</v>
      </c>
      <c r="Z1974" s="17" t="s">
        <v>75</v>
      </c>
      <c r="AA1974" s="17" t="s">
        <v>76</v>
      </c>
      <c r="AB1974" s="17" t="s">
        <v>3962</v>
      </c>
      <c r="AC1974" s="17" t="s">
        <v>56</v>
      </c>
      <c r="AD1974" s="17" t="s">
        <v>66</v>
      </c>
      <c r="AE1974" s="17"/>
      <c r="AF1974" s="17"/>
      <c r="AG1974" s="17" t="s">
        <v>144</v>
      </c>
      <c r="AH1974" s="17" t="s">
        <v>145</v>
      </c>
      <c r="AI1974" s="17" t="s">
        <v>146</v>
      </c>
      <c r="AJ1974" s="17" t="s">
        <v>147</v>
      </c>
      <c r="AK1974" s="17" t="s">
        <v>79</v>
      </c>
      <c r="AL1974" s="17" t="s">
        <v>309</v>
      </c>
      <c r="AM1974" s="17" t="s">
        <v>307</v>
      </c>
      <c r="AN1974" s="17" t="s">
        <v>1136</v>
      </c>
      <c r="AO1974" s="17" t="s">
        <v>64</v>
      </c>
      <c r="AP1974" s="17" t="s">
        <v>161</v>
      </c>
      <c r="AQ1974" s="17"/>
      <c r="AR1974" s="17"/>
      <c r="AS1974" s="17"/>
    </row>
    <row r="1975" spans="1:45" ht="15" customHeight="1" x14ac:dyDescent="0.15">
      <c r="A1975" s="13">
        <v>1974</v>
      </c>
      <c r="B1975" s="69" t="s">
        <v>2023</v>
      </c>
      <c r="C1975" s="67" t="s">
        <v>2019</v>
      </c>
      <c r="D1975" s="67" t="s">
        <v>66</v>
      </c>
      <c r="E1975" s="67" t="s">
        <v>66</v>
      </c>
      <c r="F1975" s="67" t="s">
        <v>66</v>
      </c>
      <c r="G1975" s="67" t="s">
        <v>37</v>
      </c>
      <c r="H1975" s="67" t="s">
        <v>42</v>
      </c>
      <c r="I1975" s="67" t="s">
        <v>40</v>
      </c>
      <c r="J1975" s="67" t="s">
        <v>67</v>
      </c>
      <c r="K1975" s="67" t="s">
        <v>44</v>
      </c>
      <c r="L1975" s="67" t="s">
        <v>40</v>
      </c>
      <c r="M1975" s="67" t="s">
        <v>42</v>
      </c>
      <c r="N1975" s="67" t="s">
        <v>37</v>
      </c>
      <c r="O1975" s="67"/>
      <c r="P1975" s="17" t="s">
        <v>2024</v>
      </c>
      <c r="Q1975" s="17" t="s">
        <v>49</v>
      </c>
      <c r="R1975" s="17" t="s">
        <v>72</v>
      </c>
      <c r="S1975" s="17" t="s">
        <v>57</v>
      </c>
      <c r="T1975" s="17" t="s">
        <v>266</v>
      </c>
      <c r="U1975" s="17" t="s">
        <v>79</v>
      </c>
      <c r="V1975" s="17" t="s">
        <v>2025</v>
      </c>
      <c r="W1975" s="17"/>
      <c r="X1975" s="17"/>
      <c r="Y1975" s="17" t="s">
        <v>4306</v>
      </c>
      <c r="Z1975" s="17" t="s">
        <v>96</v>
      </c>
      <c r="AA1975" s="17" t="s">
        <v>76</v>
      </c>
      <c r="AB1975" s="17" t="s">
        <v>3962</v>
      </c>
      <c r="AC1975" s="17" t="s">
        <v>56</v>
      </c>
      <c r="AD1975" s="17" t="s">
        <v>56</v>
      </c>
      <c r="AE1975" s="17"/>
      <c r="AF1975" s="17"/>
      <c r="AG1975" s="17" t="s">
        <v>144</v>
      </c>
      <c r="AH1975" s="17" t="s">
        <v>189</v>
      </c>
      <c r="AI1975" s="17" t="s">
        <v>270</v>
      </c>
      <c r="AJ1975" s="17" t="s">
        <v>115</v>
      </c>
      <c r="AK1975" s="17" t="s">
        <v>115</v>
      </c>
      <c r="AL1975" s="17" t="s">
        <v>154</v>
      </c>
      <c r="AM1975" s="17" t="s">
        <v>77</v>
      </c>
      <c r="AN1975" s="17" t="s">
        <v>408</v>
      </c>
      <c r="AO1975" s="17" t="s">
        <v>64</v>
      </c>
      <c r="AP1975" s="17" t="s">
        <v>161</v>
      </c>
      <c r="AQ1975" s="17"/>
      <c r="AR1975" s="17"/>
      <c r="AS1975" s="17"/>
    </row>
    <row r="1976" spans="1:45" ht="15" customHeight="1" x14ac:dyDescent="0.15">
      <c r="A1976" s="13">
        <v>1975</v>
      </c>
      <c r="B1976" s="69" t="s">
        <v>263</v>
      </c>
      <c r="C1976" s="67" t="s">
        <v>2019</v>
      </c>
      <c r="D1976" s="67" t="s">
        <v>66</v>
      </c>
      <c r="E1976" s="67" t="s">
        <v>66</v>
      </c>
      <c r="F1976" s="67" t="s">
        <v>56</v>
      </c>
      <c r="G1976" s="67" t="s">
        <v>67</v>
      </c>
      <c r="H1976" s="67" t="s">
        <v>43</v>
      </c>
      <c r="I1976" s="67" t="s">
        <v>40</v>
      </c>
      <c r="J1976" s="67" t="s">
        <v>42</v>
      </c>
      <c r="K1976" s="67" t="s">
        <v>44</v>
      </c>
      <c r="L1976" s="67" t="s">
        <v>42</v>
      </c>
      <c r="M1976" s="67" t="s">
        <v>43</v>
      </c>
      <c r="N1976" s="67" t="s">
        <v>41</v>
      </c>
      <c r="O1976" s="67"/>
      <c r="P1976" s="17" t="s">
        <v>3349</v>
      </c>
      <c r="Q1976" s="17" t="s">
        <v>3022</v>
      </c>
      <c r="R1976" s="17" t="s">
        <v>264</v>
      </c>
      <c r="S1976" s="17" t="s">
        <v>77</v>
      </c>
      <c r="T1976" s="17" t="s">
        <v>265</v>
      </c>
      <c r="U1976" s="17" t="s">
        <v>79</v>
      </c>
      <c r="V1976" s="17" t="s">
        <v>266</v>
      </c>
      <c r="W1976" s="17"/>
      <c r="X1976" s="17"/>
      <c r="Y1976" s="17" t="s">
        <v>4229</v>
      </c>
      <c r="Z1976" s="17" t="s">
        <v>53</v>
      </c>
      <c r="AA1976" s="17" t="s">
        <v>142</v>
      </c>
      <c r="AB1976" s="17" t="s">
        <v>3962</v>
      </c>
      <c r="AC1976" s="17" t="s">
        <v>56</v>
      </c>
      <c r="AD1976" s="17" t="s">
        <v>56</v>
      </c>
      <c r="AE1976" s="17"/>
      <c r="AF1976" s="17"/>
      <c r="AG1976" s="17" t="s">
        <v>95</v>
      </c>
      <c r="AH1976" s="17" t="s">
        <v>189</v>
      </c>
      <c r="AI1976" s="17" t="s">
        <v>267</v>
      </c>
      <c r="AJ1976" s="17" t="s">
        <v>268</v>
      </c>
      <c r="AK1976" s="17" t="s">
        <v>115</v>
      </c>
      <c r="AL1976" s="17" t="s">
        <v>4390</v>
      </c>
      <c r="AM1976" s="17" t="s">
        <v>270</v>
      </c>
      <c r="AN1976" s="17" t="s">
        <v>250</v>
      </c>
      <c r="AO1976" s="17" t="s">
        <v>85</v>
      </c>
      <c r="AP1976" s="17" t="s">
        <v>161</v>
      </c>
      <c r="AQ1976" s="17"/>
      <c r="AR1976" s="17"/>
      <c r="AS1976" s="17"/>
    </row>
    <row r="1977" spans="1:45" ht="15" customHeight="1" x14ac:dyDescent="0.15">
      <c r="A1977" s="13">
        <v>1976</v>
      </c>
      <c r="B1977" s="69" t="s">
        <v>2026</v>
      </c>
      <c r="C1977" s="67" t="s">
        <v>2019</v>
      </c>
      <c r="D1977" s="67" t="s">
        <v>66</v>
      </c>
      <c r="E1977" s="67" t="s">
        <v>56</v>
      </c>
      <c r="F1977" s="67" t="s">
        <v>56</v>
      </c>
      <c r="G1977" s="67" t="s">
        <v>37</v>
      </c>
      <c r="H1977" s="67" t="s">
        <v>41</v>
      </c>
      <c r="I1977" s="67" t="s">
        <v>44</v>
      </c>
      <c r="J1977" s="67" t="s">
        <v>67</v>
      </c>
      <c r="K1977" s="67" t="s">
        <v>42</v>
      </c>
      <c r="L1977" s="67" t="s">
        <v>136</v>
      </c>
      <c r="M1977" s="67" t="s">
        <v>41</v>
      </c>
      <c r="N1977" s="67" t="s">
        <v>40</v>
      </c>
      <c r="O1977" s="67" t="s">
        <v>45</v>
      </c>
      <c r="P1977" s="17" t="s">
        <v>477</v>
      </c>
      <c r="Q1977" s="17" t="s">
        <v>137</v>
      </c>
      <c r="R1977" s="17" t="s">
        <v>511</v>
      </c>
      <c r="S1977" s="17" t="s">
        <v>3438</v>
      </c>
      <c r="T1977" s="17" t="s">
        <v>250</v>
      </c>
      <c r="U1977" s="17" t="s">
        <v>4251</v>
      </c>
      <c r="V1977" s="17" t="s">
        <v>1289</v>
      </c>
      <c r="W1977" s="17"/>
      <c r="X1977" s="17"/>
      <c r="Y1977" s="17" t="s">
        <v>4246</v>
      </c>
      <c r="Z1977" s="17" t="s">
        <v>75</v>
      </c>
      <c r="AA1977" s="17" t="s">
        <v>76</v>
      </c>
      <c r="AB1977" s="17" t="s">
        <v>3962</v>
      </c>
      <c r="AC1977" s="17" t="s">
        <v>56</v>
      </c>
      <c r="AD1977" s="17" t="s">
        <v>66</v>
      </c>
      <c r="AE1977" s="17"/>
      <c r="AF1977" s="17"/>
      <c r="AG1977" s="17" t="s">
        <v>57</v>
      </c>
      <c r="AH1977" s="17" t="s">
        <v>4520</v>
      </c>
      <c r="AI1977" s="17" t="s">
        <v>478</v>
      </c>
      <c r="AJ1977" s="17" t="s">
        <v>4750</v>
      </c>
      <c r="AK1977" s="17" t="s">
        <v>251</v>
      </c>
      <c r="AL1977" s="17" t="s">
        <v>644</v>
      </c>
      <c r="AM1977" s="17" t="s">
        <v>3022</v>
      </c>
      <c r="AN1977" s="17" t="s">
        <v>1842</v>
      </c>
      <c r="AO1977" s="17" t="s">
        <v>64</v>
      </c>
      <c r="AP1977" s="17" t="s">
        <v>322</v>
      </c>
      <c r="AQ1977" s="17"/>
      <c r="AR1977" s="17"/>
      <c r="AS1977" s="17"/>
    </row>
    <row r="1978" spans="1:45" ht="15" customHeight="1" x14ac:dyDescent="0.15">
      <c r="A1978" s="13">
        <v>1977</v>
      </c>
      <c r="B1978" s="69" t="s">
        <v>2027</v>
      </c>
      <c r="C1978" s="67" t="s">
        <v>2019</v>
      </c>
      <c r="D1978" s="67" t="s">
        <v>66</v>
      </c>
      <c r="E1978" s="67" t="s">
        <v>66</v>
      </c>
      <c r="F1978" s="67" t="s">
        <v>66</v>
      </c>
      <c r="G1978" s="67" t="s">
        <v>37</v>
      </c>
      <c r="H1978" s="67" t="s">
        <v>40</v>
      </c>
      <c r="I1978" s="67" t="s">
        <v>40</v>
      </c>
      <c r="J1978" s="67" t="s">
        <v>39</v>
      </c>
      <c r="K1978" s="67" t="s">
        <v>43</v>
      </c>
      <c r="L1978" s="67" t="s">
        <v>43</v>
      </c>
      <c r="M1978" s="67" t="s">
        <v>43</v>
      </c>
      <c r="N1978" s="67" t="s">
        <v>87</v>
      </c>
      <c r="O1978" s="67"/>
      <c r="P1978" s="17" t="s">
        <v>1387</v>
      </c>
      <c r="Q1978" s="17" t="s">
        <v>3180</v>
      </c>
      <c r="R1978" s="17" t="s">
        <v>1131</v>
      </c>
      <c r="S1978" s="17" t="s">
        <v>3438</v>
      </c>
      <c r="T1978" s="17" t="s">
        <v>851</v>
      </c>
      <c r="U1978" s="17" t="s">
        <v>79</v>
      </c>
      <c r="V1978" s="17" t="s">
        <v>3760</v>
      </c>
      <c r="W1978" s="17"/>
      <c r="X1978" s="17"/>
      <c r="Y1978" s="17" t="s">
        <v>4239</v>
      </c>
      <c r="Z1978" s="17" t="s">
        <v>75</v>
      </c>
      <c r="AA1978" s="17" t="s">
        <v>76</v>
      </c>
      <c r="AB1978" s="17" t="s">
        <v>3962</v>
      </c>
      <c r="AC1978" s="17" t="s">
        <v>56</v>
      </c>
      <c r="AD1978" s="17" t="s">
        <v>56</v>
      </c>
      <c r="AE1978" s="17"/>
      <c r="AF1978" s="17"/>
      <c r="AG1978" s="17" t="s">
        <v>57</v>
      </c>
      <c r="AH1978" s="17" t="s">
        <v>4503</v>
      </c>
      <c r="AI1978" s="17" t="s">
        <v>3269</v>
      </c>
      <c r="AJ1978" s="17" t="s">
        <v>852</v>
      </c>
      <c r="AK1978" s="17" t="s">
        <v>115</v>
      </c>
      <c r="AL1978" s="17" t="s">
        <v>334</v>
      </c>
      <c r="AM1978" s="17" t="s">
        <v>900</v>
      </c>
      <c r="AN1978" s="17" t="s">
        <v>912</v>
      </c>
      <c r="AO1978" s="17" t="s">
        <v>64</v>
      </c>
      <c r="AP1978" s="17" t="s">
        <v>161</v>
      </c>
      <c r="AQ1978" s="17"/>
      <c r="AR1978" s="17"/>
      <c r="AS1978" s="17"/>
    </row>
    <row r="1979" spans="1:45" ht="15" customHeight="1" x14ac:dyDescent="0.15">
      <c r="A1979" s="13">
        <v>1978</v>
      </c>
      <c r="B1979" s="69" t="s">
        <v>2028</v>
      </c>
      <c r="C1979" s="67" t="s">
        <v>2019</v>
      </c>
      <c r="D1979" s="67" t="s">
        <v>56</v>
      </c>
      <c r="E1979" s="67" t="s">
        <v>66</v>
      </c>
      <c r="F1979" s="67" t="s">
        <v>66</v>
      </c>
      <c r="G1979" s="67" t="s">
        <v>40</v>
      </c>
      <c r="H1979" s="67" t="s">
        <v>44</v>
      </c>
      <c r="I1979" s="67" t="s">
        <v>40</v>
      </c>
      <c r="J1979" s="67" t="s">
        <v>40</v>
      </c>
      <c r="K1979" s="67" t="s">
        <v>44</v>
      </c>
      <c r="L1979" s="67" t="s">
        <v>37</v>
      </c>
      <c r="M1979" s="67" t="s">
        <v>37</v>
      </c>
      <c r="N1979" s="67" t="s">
        <v>44</v>
      </c>
      <c r="O1979" s="67"/>
      <c r="P1979" s="17" t="s">
        <v>1350</v>
      </c>
      <c r="Q1979" s="17" t="s">
        <v>216</v>
      </c>
      <c r="R1979" s="17" t="s">
        <v>2916</v>
      </c>
      <c r="S1979" s="17" t="s">
        <v>222</v>
      </c>
      <c r="T1979" s="17" t="s">
        <v>538</v>
      </c>
      <c r="U1979" s="17" t="s">
        <v>79</v>
      </c>
      <c r="V1979" s="17" t="s">
        <v>4161</v>
      </c>
      <c r="W1979" s="17"/>
      <c r="X1979" s="17"/>
      <c r="Y1979" s="17" t="s">
        <v>4252</v>
      </c>
      <c r="Z1979" s="17" t="s">
        <v>75</v>
      </c>
      <c r="AA1979" s="17" t="s">
        <v>76</v>
      </c>
      <c r="AB1979" s="17" t="s">
        <v>126</v>
      </c>
      <c r="AC1979" s="17" t="s">
        <v>56</v>
      </c>
      <c r="AD1979" s="17" t="s">
        <v>56</v>
      </c>
      <c r="AE1979" s="17"/>
      <c r="AF1979" s="17"/>
      <c r="AG1979" s="17" t="s">
        <v>79</v>
      </c>
      <c r="AH1979" s="17" t="s">
        <v>300</v>
      </c>
      <c r="AI1979" s="17" t="s">
        <v>3172</v>
      </c>
      <c r="AJ1979" s="17" t="s">
        <v>49</v>
      </c>
      <c r="AK1979" s="17" t="s">
        <v>115</v>
      </c>
      <c r="AL1979" s="17" t="s">
        <v>381</v>
      </c>
      <c r="AM1979" s="17" t="s">
        <v>79</v>
      </c>
      <c r="AN1979" s="17" t="s">
        <v>63</v>
      </c>
      <c r="AO1979" s="17" t="s">
        <v>161</v>
      </c>
      <c r="AP1979" s="17" t="s">
        <v>161</v>
      </c>
      <c r="AQ1979" s="17"/>
      <c r="AR1979" s="17"/>
      <c r="AS1979" s="17"/>
    </row>
    <row r="1980" spans="1:45" ht="15" customHeight="1" x14ac:dyDescent="0.15">
      <c r="A1980" s="13">
        <v>1979</v>
      </c>
      <c r="B1980" s="69" t="s">
        <v>2029</v>
      </c>
      <c r="C1980" s="67" t="s">
        <v>2019</v>
      </c>
      <c r="D1980" s="67" t="s">
        <v>66</v>
      </c>
      <c r="E1980" s="67" t="s">
        <v>66</v>
      </c>
      <c r="F1980" s="67" t="s">
        <v>56</v>
      </c>
      <c r="G1980" s="67" t="s">
        <v>40</v>
      </c>
      <c r="H1980" s="67" t="s">
        <v>67</v>
      </c>
      <c r="I1980" s="67" t="s">
        <v>67</v>
      </c>
      <c r="J1980" s="67" t="s">
        <v>40</v>
      </c>
      <c r="K1980" s="67" t="s">
        <v>44</v>
      </c>
      <c r="L1980" s="67" t="s">
        <v>44</v>
      </c>
      <c r="M1980" s="67" t="s">
        <v>44</v>
      </c>
      <c r="N1980" s="67" t="s">
        <v>41</v>
      </c>
      <c r="O1980" s="67"/>
      <c r="P1980" s="17" t="s">
        <v>2030</v>
      </c>
      <c r="Q1980" s="17" t="s">
        <v>216</v>
      </c>
      <c r="R1980" s="17" t="s">
        <v>244</v>
      </c>
      <c r="S1980" s="17" t="s">
        <v>222</v>
      </c>
      <c r="T1980" s="17" t="s">
        <v>3022</v>
      </c>
      <c r="U1980" s="17" t="s">
        <v>214</v>
      </c>
      <c r="V1980" s="17" t="s">
        <v>72</v>
      </c>
      <c r="W1980" s="17"/>
      <c r="X1980" s="17"/>
      <c r="Y1980" s="17" t="s">
        <v>4282</v>
      </c>
      <c r="Z1980" s="17" t="s">
        <v>96</v>
      </c>
      <c r="AA1980" s="17" t="s">
        <v>142</v>
      </c>
      <c r="AB1980" s="17" t="s">
        <v>3962</v>
      </c>
      <c r="AC1980" s="17" t="s">
        <v>56</v>
      </c>
      <c r="AD1980" s="17" t="s">
        <v>56</v>
      </c>
      <c r="AE1980" s="17"/>
      <c r="AF1980" s="17"/>
      <c r="AG1980" s="17" t="s">
        <v>79</v>
      </c>
      <c r="AH1980" s="17" t="s">
        <v>300</v>
      </c>
      <c r="AI1980" s="17" t="s">
        <v>77</v>
      </c>
      <c r="AJ1980" s="17" t="s">
        <v>166</v>
      </c>
      <c r="AK1980" s="17" t="s">
        <v>218</v>
      </c>
      <c r="AL1980" s="17" t="s">
        <v>4251</v>
      </c>
      <c r="AM1980" s="17" t="s">
        <v>79</v>
      </c>
      <c r="AN1980" s="17" t="s">
        <v>309</v>
      </c>
      <c r="AO1980" s="17" t="s">
        <v>161</v>
      </c>
      <c r="AP1980" s="17" t="s">
        <v>85</v>
      </c>
      <c r="AQ1980" s="17"/>
      <c r="AR1980" s="17"/>
      <c r="AS1980" s="17"/>
    </row>
    <row r="1981" spans="1:45" ht="15" customHeight="1" x14ac:dyDescent="0.15">
      <c r="A1981" s="13">
        <v>1980</v>
      </c>
      <c r="B1981" s="69" t="s">
        <v>2031</v>
      </c>
      <c r="C1981" s="67" t="s">
        <v>2019</v>
      </c>
      <c r="D1981" s="67" t="s">
        <v>66</v>
      </c>
      <c r="E1981" s="67" t="s">
        <v>56</v>
      </c>
      <c r="F1981" s="67" t="s">
        <v>66</v>
      </c>
      <c r="G1981" s="67" t="s">
        <v>40</v>
      </c>
      <c r="H1981" s="67" t="s">
        <v>67</v>
      </c>
      <c r="I1981" s="67" t="s">
        <v>37</v>
      </c>
      <c r="J1981" s="67" t="s">
        <v>44</v>
      </c>
      <c r="K1981" s="67" t="s">
        <v>44</v>
      </c>
      <c r="L1981" s="67" t="s">
        <v>37</v>
      </c>
      <c r="M1981" s="67" t="s">
        <v>200</v>
      </c>
      <c r="N1981" s="67" t="s">
        <v>200</v>
      </c>
      <c r="O1981" s="67"/>
      <c r="P1981" s="17" t="s">
        <v>2032</v>
      </c>
      <c r="Q1981" s="17" t="s">
        <v>216</v>
      </c>
      <c r="R1981" s="17" t="s">
        <v>1914</v>
      </c>
      <c r="S1981" s="17" t="s">
        <v>222</v>
      </c>
      <c r="T1981" s="17" t="s">
        <v>2033</v>
      </c>
      <c r="U1981" s="17" t="s">
        <v>1398</v>
      </c>
      <c r="V1981" s="17" t="s">
        <v>2034</v>
      </c>
      <c r="W1981" s="17"/>
      <c r="X1981" s="17"/>
      <c r="Y1981" s="17" t="s">
        <v>4282</v>
      </c>
      <c r="Z1981" s="17" t="s">
        <v>53</v>
      </c>
      <c r="AA1981" s="17" t="s">
        <v>76</v>
      </c>
      <c r="AB1981" s="17" t="s">
        <v>3962</v>
      </c>
      <c r="AC1981" s="17" t="s">
        <v>36</v>
      </c>
      <c r="AD1981" s="17" t="s">
        <v>66</v>
      </c>
      <c r="AE1981" s="17"/>
      <c r="AF1981" s="17"/>
      <c r="AG1981" s="17" t="s">
        <v>79</v>
      </c>
      <c r="AH1981" s="17" t="s">
        <v>300</v>
      </c>
      <c r="AI1981" s="17" t="s">
        <v>77</v>
      </c>
      <c r="AJ1981" s="17" t="s">
        <v>2035</v>
      </c>
      <c r="AK1981" s="17" t="s">
        <v>57</v>
      </c>
      <c r="AL1981" s="17" t="s">
        <v>1356</v>
      </c>
      <c r="AM1981" s="17" t="s">
        <v>3172</v>
      </c>
      <c r="AN1981" s="17" t="s">
        <v>2036</v>
      </c>
      <c r="AO1981" s="17" t="s">
        <v>161</v>
      </c>
      <c r="AP1981" s="17" t="s">
        <v>64</v>
      </c>
      <c r="AQ1981" s="17"/>
      <c r="AR1981" s="17"/>
      <c r="AS1981" s="17"/>
    </row>
    <row r="1982" spans="1:45" ht="15" customHeight="1" x14ac:dyDescent="0.15">
      <c r="A1982" s="13">
        <v>1981</v>
      </c>
      <c r="B1982" s="69" t="s">
        <v>2037</v>
      </c>
      <c r="C1982" s="67" t="s">
        <v>2019</v>
      </c>
      <c r="D1982" s="67" t="s">
        <v>66</v>
      </c>
      <c r="E1982" s="67" t="s">
        <v>56</v>
      </c>
      <c r="F1982" s="67" t="s">
        <v>56</v>
      </c>
      <c r="G1982" s="67" t="s">
        <v>44</v>
      </c>
      <c r="H1982" s="67" t="s">
        <v>40</v>
      </c>
      <c r="I1982" s="67" t="s">
        <v>40</v>
      </c>
      <c r="J1982" s="67" t="s">
        <v>40</v>
      </c>
      <c r="K1982" s="67" t="s">
        <v>43</v>
      </c>
      <c r="L1982" s="67" t="s">
        <v>43</v>
      </c>
      <c r="M1982" s="67" t="s">
        <v>67</v>
      </c>
      <c r="N1982" s="67" t="s">
        <v>41</v>
      </c>
      <c r="O1982" s="67"/>
      <c r="P1982" s="17" t="s">
        <v>1286</v>
      </c>
      <c r="Q1982" s="17" t="s">
        <v>174</v>
      </c>
      <c r="R1982" s="17" t="s">
        <v>2038</v>
      </c>
      <c r="S1982" s="17" t="s">
        <v>175</v>
      </c>
      <c r="T1982" s="17" t="s">
        <v>264</v>
      </c>
      <c r="U1982" s="17" t="s">
        <v>248</v>
      </c>
      <c r="V1982" s="17" t="s">
        <v>1535</v>
      </c>
      <c r="W1982" s="17"/>
      <c r="X1982" s="17"/>
      <c r="Y1982" s="17" t="s">
        <v>4384</v>
      </c>
      <c r="Z1982" s="17" t="s">
        <v>191</v>
      </c>
      <c r="AA1982" s="17" t="s">
        <v>76</v>
      </c>
      <c r="AB1982" s="17" t="s">
        <v>3962</v>
      </c>
      <c r="AC1982" s="17" t="s">
        <v>56</v>
      </c>
      <c r="AD1982" s="17" t="s">
        <v>66</v>
      </c>
      <c r="AE1982" s="17"/>
      <c r="AF1982" s="17"/>
      <c r="AG1982" s="17" t="s">
        <v>3119</v>
      </c>
      <c r="AH1982" s="17" t="s">
        <v>176</v>
      </c>
      <c r="AI1982" s="17" t="s">
        <v>79</v>
      </c>
      <c r="AJ1982" s="17" t="s">
        <v>1287</v>
      </c>
      <c r="AK1982" s="17" t="s">
        <v>253</v>
      </c>
      <c r="AL1982" s="17" t="s">
        <v>3022</v>
      </c>
      <c r="AM1982" s="17" t="s">
        <v>79</v>
      </c>
      <c r="AN1982" s="17" t="s">
        <v>202</v>
      </c>
      <c r="AO1982" s="17" t="s">
        <v>959</v>
      </c>
      <c r="AP1982" s="17" t="s">
        <v>161</v>
      </c>
      <c r="AQ1982" s="17"/>
      <c r="AR1982" s="17"/>
      <c r="AS1982" s="17"/>
    </row>
    <row r="1983" spans="1:45" ht="15" customHeight="1" x14ac:dyDescent="0.15">
      <c r="A1983" s="13">
        <v>1982</v>
      </c>
      <c r="B1983" s="69" t="s">
        <v>2039</v>
      </c>
      <c r="C1983" s="67" t="s">
        <v>2019</v>
      </c>
      <c r="D1983" s="67" t="s">
        <v>66</v>
      </c>
      <c r="E1983" s="67" t="s">
        <v>66</v>
      </c>
      <c r="F1983" s="67" t="s">
        <v>56</v>
      </c>
      <c r="G1983" s="67" t="s">
        <v>37</v>
      </c>
      <c r="H1983" s="67" t="s">
        <v>42</v>
      </c>
      <c r="I1983" s="67" t="s">
        <v>44</v>
      </c>
      <c r="J1983" s="67" t="s">
        <v>40</v>
      </c>
      <c r="K1983" s="67" t="s">
        <v>120</v>
      </c>
      <c r="L1983" s="67" t="s">
        <v>43</v>
      </c>
      <c r="M1983" s="67" t="s">
        <v>42</v>
      </c>
      <c r="N1983" s="67" t="s">
        <v>88</v>
      </c>
      <c r="O1983" s="67" t="s">
        <v>45</v>
      </c>
      <c r="P1983" s="17" t="s">
        <v>137</v>
      </c>
      <c r="Q1983" s="17" t="s">
        <v>3438</v>
      </c>
      <c r="R1983" s="17" t="s">
        <v>164</v>
      </c>
      <c r="S1983" s="17" t="s">
        <v>57</v>
      </c>
      <c r="T1983" s="17" t="s">
        <v>4520</v>
      </c>
      <c r="U1983" s="17" t="s">
        <v>166</v>
      </c>
      <c r="V1983" s="17" t="s">
        <v>256</v>
      </c>
      <c r="W1983" s="17"/>
      <c r="X1983" s="17"/>
      <c r="Y1983" s="17" t="s">
        <v>4282</v>
      </c>
      <c r="Z1983" s="17" t="s">
        <v>75</v>
      </c>
      <c r="AA1983" s="17" t="s">
        <v>54</v>
      </c>
      <c r="AB1983" s="17" t="s">
        <v>3962</v>
      </c>
      <c r="AC1983" s="17" t="s">
        <v>56</v>
      </c>
      <c r="AD1983" s="17" t="s">
        <v>56</v>
      </c>
      <c r="AE1983" s="17"/>
      <c r="AF1983" s="17"/>
      <c r="AG1983" s="17" t="s">
        <v>144</v>
      </c>
      <c r="AH1983" s="17" t="s">
        <v>145</v>
      </c>
      <c r="AI1983" s="17" t="s">
        <v>146</v>
      </c>
      <c r="AJ1983" s="17" t="s">
        <v>147</v>
      </c>
      <c r="AK1983" s="17" t="s">
        <v>169</v>
      </c>
      <c r="AL1983" s="17" t="s">
        <v>170</v>
      </c>
      <c r="AM1983" s="17" t="s">
        <v>79</v>
      </c>
      <c r="AN1983" s="17" t="s">
        <v>398</v>
      </c>
      <c r="AO1983" s="17" t="s">
        <v>64</v>
      </c>
      <c r="AP1983" s="17" t="s">
        <v>349</v>
      </c>
      <c r="AQ1983" s="17"/>
      <c r="AR1983" s="17"/>
      <c r="AS1983" s="17"/>
    </row>
    <row r="1984" spans="1:45" ht="15" customHeight="1" x14ac:dyDescent="0.15">
      <c r="A1984" s="13">
        <v>1983</v>
      </c>
      <c r="B1984" s="69" t="s">
        <v>2040</v>
      </c>
      <c r="C1984" s="67" t="s">
        <v>2019</v>
      </c>
      <c r="D1984" s="67" t="s">
        <v>66</v>
      </c>
      <c r="E1984" s="67" t="s">
        <v>56</v>
      </c>
      <c r="F1984" s="67" t="s">
        <v>66</v>
      </c>
      <c r="G1984" s="67" t="s">
        <v>67</v>
      </c>
      <c r="H1984" s="67" t="s">
        <v>40</v>
      </c>
      <c r="I1984" s="67" t="s">
        <v>37</v>
      </c>
      <c r="J1984" s="67" t="s">
        <v>43</v>
      </c>
      <c r="K1984" s="67" t="s">
        <v>44</v>
      </c>
      <c r="L1984" s="67" t="s">
        <v>120</v>
      </c>
      <c r="M1984" s="67" t="s">
        <v>39</v>
      </c>
      <c r="N1984" s="67" t="s">
        <v>136</v>
      </c>
      <c r="O1984" s="67" t="s">
        <v>45</v>
      </c>
      <c r="P1984" s="17" t="s">
        <v>298</v>
      </c>
      <c r="Q1984" s="17" t="s">
        <v>3350</v>
      </c>
      <c r="R1984" s="17" t="s">
        <v>4165</v>
      </c>
      <c r="S1984" s="17" t="s">
        <v>3022</v>
      </c>
      <c r="T1984" s="17" t="s">
        <v>299</v>
      </c>
      <c r="U1984" s="17" t="s">
        <v>307</v>
      </c>
      <c r="V1984" s="17" t="s">
        <v>197</v>
      </c>
      <c r="W1984" s="17"/>
      <c r="X1984" s="17"/>
      <c r="Y1984" s="17" t="s">
        <v>4282</v>
      </c>
      <c r="Z1984" s="17" t="s">
        <v>75</v>
      </c>
      <c r="AA1984" s="17" t="s">
        <v>76</v>
      </c>
      <c r="AB1984" s="17" t="s">
        <v>3962</v>
      </c>
      <c r="AC1984" s="17" t="s">
        <v>66</v>
      </c>
      <c r="AD1984" s="17" t="s">
        <v>56</v>
      </c>
      <c r="AE1984" s="17"/>
      <c r="AF1984" s="17"/>
      <c r="AG1984" s="17" t="s">
        <v>77</v>
      </c>
      <c r="AH1984" s="17" t="s">
        <v>300</v>
      </c>
      <c r="AI1984" s="17" t="s">
        <v>79</v>
      </c>
      <c r="AJ1984" s="17" t="s">
        <v>301</v>
      </c>
      <c r="AK1984" s="17" t="s">
        <v>144</v>
      </c>
      <c r="AL1984" s="17" t="s">
        <v>586</v>
      </c>
      <c r="AM1984" s="17" t="s">
        <v>94</v>
      </c>
      <c r="AN1984" s="17" t="s">
        <v>377</v>
      </c>
      <c r="AO1984" s="17" t="s">
        <v>85</v>
      </c>
      <c r="AP1984" s="17" t="s">
        <v>560</v>
      </c>
      <c r="AQ1984" s="17"/>
      <c r="AR1984" s="17"/>
      <c r="AS1984" s="17"/>
    </row>
    <row r="1985" spans="1:45" ht="15" customHeight="1" x14ac:dyDescent="0.15">
      <c r="A1985" s="13">
        <v>1984</v>
      </c>
      <c r="B1985" s="69" t="s">
        <v>2041</v>
      </c>
      <c r="C1985" s="67" t="s">
        <v>2019</v>
      </c>
      <c r="D1985" s="67" t="s">
        <v>66</v>
      </c>
      <c r="E1985" s="67" t="s">
        <v>56</v>
      </c>
      <c r="F1985" s="67" t="s">
        <v>56</v>
      </c>
      <c r="G1985" s="67" t="s">
        <v>37</v>
      </c>
      <c r="H1985" s="67" t="s">
        <v>41</v>
      </c>
      <c r="I1985" s="67" t="s">
        <v>40</v>
      </c>
      <c r="J1985" s="67" t="s">
        <v>67</v>
      </c>
      <c r="K1985" s="67" t="s">
        <v>42</v>
      </c>
      <c r="L1985" s="67" t="s">
        <v>136</v>
      </c>
      <c r="M1985" s="67" t="s">
        <v>44</v>
      </c>
      <c r="N1985" s="67" t="s">
        <v>41</v>
      </c>
      <c r="O1985" s="67" t="s">
        <v>45</v>
      </c>
      <c r="P1985" s="17" t="s">
        <v>477</v>
      </c>
      <c r="Q1985" s="17" t="s">
        <v>137</v>
      </c>
      <c r="R1985" s="17" t="s">
        <v>1704</v>
      </c>
      <c r="S1985" s="17" t="s">
        <v>3438</v>
      </c>
      <c r="T1985" s="17" t="s">
        <v>250</v>
      </c>
      <c r="U1985" s="17" t="s">
        <v>4657</v>
      </c>
      <c r="V1985" s="17" t="s">
        <v>3022</v>
      </c>
      <c r="W1985" s="17"/>
      <c r="X1985" s="17"/>
      <c r="Y1985" s="17" t="s">
        <v>4252</v>
      </c>
      <c r="Z1985" s="17" t="s">
        <v>53</v>
      </c>
      <c r="AA1985" s="17" t="s">
        <v>76</v>
      </c>
      <c r="AB1985" s="17" t="s">
        <v>3962</v>
      </c>
      <c r="AC1985" s="17" t="s">
        <v>56</v>
      </c>
      <c r="AD1985" s="17" t="s">
        <v>66</v>
      </c>
      <c r="AE1985" s="17"/>
      <c r="AF1985" s="17"/>
      <c r="AG1985" s="17" t="s">
        <v>57</v>
      </c>
      <c r="AH1985" s="17" t="s">
        <v>4520</v>
      </c>
      <c r="AI1985" s="17" t="s">
        <v>478</v>
      </c>
      <c r="AJ1985" s="17" t="s">
        <v>4750</v>
      </c>
      <c r="AK1985" s="17" t="s">
        <v>79</v>
      </c>
      <c r="AL1985" s="17" t="s">
        <v>441</v>
      </c>
      <c r="AM1985" s="17" t="s">
        <v>77</v>
      </c>
      <c r="AN1985" s="17" t="s">
        <v>562</v>
      </c>
      <c r="AO1985" s="17" t="s">
        <v>64</v>
      </c>
      <c r="AP1985" s="17" t="s">
        <v>161</v>
      </c>
      <c r="AQ1985" s="17"/>
      <c r="AR1985" s="17"/>
      <c r="AS1985" s="17"/>
    </row>
    <row r="1986" spans="1:45" ht="15" customHeight="1" x14ac:dyDescent="0.15">
      <c r="A1986" s="13">
        <v>1985</v>
      </c>
      <c r="B1986" s="69" t="s">
        <v>2042</v>
      </c>
      <c r="C1986" s="67" t="s">
        <v>2019</v>
      </c>
      <c r="D1986" s="67" t="s">
        <v>66</v>
      </c>
      <c r="E1986" s="67" t="s">
        <v>66</v>
      </c>
      <c r="F1986" s="67" t="s">
        <v>66</v>
      </c>
      <c r="G1986" s="67" t="s">
        <v>37</v>
      </c>
      <c r="H1986" s="67" t="s">
        <v>41</v>
      </c>
      <c r="I1986" s="67" t="s">
        <v>44</v>
      </c>
      <c r="J1986" s="67" t="s">
        <v>67</v>
      </c>
      <c r="K1986" s="67" t="s">
        <v>42</v>
      </c>
      <c r="L1986" s="67" t="s">
        <v>136</v>
      </c>
      <c r="M1986" s="67" t="s">
        <v>40</v>
      </c>
      <c r="N1986" s="67" t="s">
        <v>68</v>
      </c>
      <c r="O1986" s="67" t="s">
        <v>45</v>
      </c>
      <c r="P1986" s="17" t="s">
        <v>477</v>
      </c>
      <c r="Q1986" s="17" t="s">
        <v>137</v>
      </c>
      <c r="R1986" s="17" t="s">
        <v>2043</v>
      </c>
      <c r="S1986" s="17" t="s">
        <v>3438</v>
      </c>
      <c r="T1986" s="17" t="s">
        <v>250</v>
      </c>
      <c r="U1986" s="17" t="s">
        <v>1663</v>
      </c>
      <c r="V1986" s="17" t="s">
        <v>3349</v>
      </c>
      <c r="W1986" s="17"/>
      <c r="X1986" s="17"/>
      <c r="Y1986" s="17" t="s">
        <v>4234</v>
      </c>
      <c r="Z1986" s="17" t="s">
        <v>96</v>
      </c>
      <c r="AA1986" s="17" t="s">
        <v>76</v>
      </c>
      <c r="AB1986" s="17" t="s">
        <v>55</v>
      </c>
      <c r="AC1986" s="17" t="s">
        <v>56</v>
      </c>
      <c r="AD1986" s="17" t="s">
        <v>56</v>
      </c>
      <c r="AE1986" s="17"/>
      <c r="AF1986" s="17"/>
      <c r="AG1986" s="17" t="s">
        <v>57</v>
      </c>
      <c r="AH1986" s="17" t="s">
        <v>4520</v>
      </c>
      <c r="AI1986" s="17" t="s">
        <v>478</v>
      </c>
      <c r="AJ1986" s="17" t="s">
        <v>4750</v>
      </c>
      <c r="AK1986" s="17" t="s">
        <v>3345</v>
      </c>
      <c r="AL1986" s="17" t="s">
        <v>253</v>
      </c>
      <c r="AM1986" s="17" t="s">
        <v>3022</v>
      </c>
      <c r="AN1986" s="17" t="s">
        <v>2044</v>
      </c>
      <c r="AO1986" s="17" t="s">
        <v>64</v>
      </c>
      <c r="AP1986" s="17" t="s">
        <v>349</v>
      </c>
      <c r="AQ1986" s="17"/>
      <c r="AR1986" s="17"/>
      <c r="AS1986" s="17"/>
    </row>
    <row r="1987" spans="1:45" ht="15" customHeight="1" x14ac:dyDescent="0.15">
      <c r="A1987" s="13">
        <v>1986</v>
      </c>
      <c r="B1987" s="69" t="s">
        <v>2045</v>
      </c>
      <c r="C1987" s="67" t="s">
        <v>2019</v>
      </c>
      <c r="D1987" s="67" t="s">
        <v>66</v>
      </c>
      <c r="E1987" s="67" t="s">
        <v>66</v>
      </c>
      <c r="F1987" s="67" t="s">
        <v>56</v>
      </c>
      <c r="G1987" s="67" t="s">
        <v>136</v>
      </c>
      <c r="H1987" s="67" t="s">
        <v>37</v>
      </c>
      <c r="I1987" s="67" t="s">
        <v>44</v>
      </c>
      <c r="J1987" s="67" t="s">
        <v>44</v>
      </c>
      <c r="K1987" s="67" t="s">
        <v>68</v>
      </c>
      <c r="L1987" s="67" t="s">
        <v>67</v>
      </c>
      <c r="M1987" s="67" t="s">
        <v>38</v>
      </c>
      <c r="N1987" s="67" t="s">
        <v>136</v>
      </c>
      <c r="O1987" s="67"/>
      <c r="P1987" s="17" t="s">
        <v>1901</v>
      </c>
      <c r="Q1987" s="17" t="s">
        <v>3278</v>
      </c>
      <c r="R1987" s="17" t="s">
        <v>658</v>
      </c>
      <c r="S1987" s="17" t="s">
        <v>4750</v>
      </c>
      <c r="T1987" s="17" t="s">
        <v>49</v>
      </c>
      <c r="U1987" s="17" t="s">
        <v>4521</v>
      </c>
      <c r="V1987" s="17" t="s">
        <v>3172</v>
      </c>
      <c r="W1987" s="17"/>
      <c r="X1987" s="17"/>
      <c r="Y1987" s="17" t="s">
        <v>4282</v>
      </c>
      <c r="Z1987" s="17" t="s">
        <v>53</v>
      </c>
      <c r="AA1987" s="17" t="s">
        <v>76</v>
      </c>
      <c r="AB1987" s="17" t="s">
        <v>3962</v>
      </c>
      <c r="AC1987" s="17" t="s">
        <v>56</v>
      </c>
      <c r="AD1987" s="17" t="s">
        <v>56</v>
      </c>
      <c r="AE1987" s="17"/>
      <c r="AF1987" s="17"/>
      <c r="AG1987" s="17" t="s">
        <v>330</v>
      </c>
      <c r="AH1987" s="17" t="s">
        <v>331</v>
      </c>
      <c r="AI1987" s="17" t="s">
        <v>57</v>
      </c>
      <c r="AJ1987" s="17" t="s">
        <v>77</v>
      </c>
      <c r="AK1987" s="17" t="s">
        <v>4641</v>
      </c>
      <c r="AL1987" s="17" t="s">
        <v>661</v>
      </c>
      <c r="AM1987" s="17" t="s">
        <v>183</v>
      </c>
      <c r="AN1987" s="17" t="s">
        <v>663</v>
      </c>
      <c r="AO1987" s="17" t="s">
        <v>336</v>
      </c>
      <c r="AP1987" s="17" t="s">
        <v>295</v>
      </c>
      <c r="AQ1987" s="17"/>
      <c r="AR1987" s="17"/>
      <c r="AS1987" s="17"/>
    </row>
    <row r="1988" spans="1:45" ht="15" customHeight="1" x14ac:dyDescent="0.15">
      <c r="A1988" s="13">
        <v>1987</v>
      </c>
      <c r="B1988" s="69" t="s">
        <v>2046</v>
      </c>
      <c r="C1988" s="67" t="s">
        <v>2019</v>
      </c>
      <c r="D1988" s="67" t="s">
        <v>66</v>
      </c>
      <c r="E1988" s="67" t="s">
        <v>66</v>
      </c>
      <c r="F1988" s="67" t="s">
        <v>56</v>
      </c>
      <c r="G1988" s="67" t="s">
        <v>40</v>
      </c>
      <c r="H1988" s="67" t="s">
        <v>44</v>
      </c>
      <c r="I1988" s="67" t="s">
        <v>67</v>
      </c>
      <c r="J1988" s="67" t="s">
        <v>44</v>
      </c>
      <c r="K1988" s="67" t="s">
        <v>42</v>
      </c>
      <c r="L1988" s="67" t="s">
        <v>200</v>
      </c>
      <c r="M1988" s="67" t="s">
        <v>68</v>
      </c>
      <c r="N1988" s="67" t="s">
        <v>44</v>
      </c>
      <c r="O1988" s="67"/>
      <c r="P1988" s="17" t="s">
        <v>216</v>
      </c>
      <c r="Q1988" s="17" t="s">
        <v>222</v>
      </c>
      <c r="R1988" s="17" t="s">
        <v>961</v>
      </c>
      <c r="S1988" s="17" t="s">
        <v>79</v>
      </c>
      <c r="T1988" s="17" t="s">
        <v>82</v>
      </c>
      <c r="U1988" s="17" t="s">
        <v>3022</v>
      </c>
      <c r="V1988" s="17" t="s">
        <v>3345</v>
      </c>
      <c r="W1988" s="17"/>
      <c r="X1988" s="17"/>
      <c r="Y1988" s="17" t="s">
        <v>4234</v>
      </c>
      <c r="Z1988" s="17" t="s">
        <v>75</v>
      </c>
      <c r="AA1988" s="17" t="s">
        <v>76</v>
      </c>
      <c r="AB1988" s="17" t="s">
        <v>55</v>
      </c>
      <c r="AC1988" s="17" t="s">
        <v>56</v>
      </c>
      <c r="AD1988" s="17" t="s">
        <v>56</v>
      </c>
      <c r="AE1988" s="17"/>
      <c r="AF1988" s="17"/>
      <c r="AG1988" s="17" t="s">
        <v>115</v>
      </c>
      <c r="AH1988" s="17" t="s">
        <v>740</v>
      </c>
      <c r="AI1988" s="17" t="s">
        <v>148</v>
      </c>
      <c r="AJ1988" s="17" t="s">
        <v>741</v>
      </c>
      <c r="AK1988" s="17" t="s">
        <v>77</v>
      </c>
      <c r="AL1988" s="17" t="s">
        <v>80</v>
      </c>
      <c r="AM1988" s="17" t="s">
        <v>81</v>
      </c>
      <c r="AN1988" s="17" t="s">
        <v>1112</v>
      </c>
      <c r="AO1988" s="17" t="s">
        <v>161</v>
      </c>
      <c r="AP1988" s="17" t="s">
        <v>85</v>
      </c>
      <c r="AQ1988" s="17"/>
      <c r="AR1988" s="17"/>
      <c r="AS1988" s="17"/>
    </row>
    <row r="1989" spans="1:45" ht="15" customHeight="1" x14ac:dyDescent="0.15">
      <c r="A1989" s="13">
        <v>1988</v>
      </c>
      <c r="B1989" s="69" t="s">
        <v>2047</v>
      </c>
      <c r="C1989" s="67" t="s">
        <v>2019</v>
      </c>
      <c r="D1989" s="67" t="s">
        <v>66</v>
      </c>
      <c r="E1989" s="67" t="s">
        <v>66</v>
      </c>
      <c r="F1989" s="67" t="s">
        <v>56</v>
      </c>
      <c r="G1989" s="67" t="s">
        <v>40</v>
      </c>
      <c r="H1989" s="67" t="s">
        <v>44</v>
      </c>
      <c r="I1989" s="67" t="s">
        <v>44</v>
      </c>
      <c r="J1989" s="67" t="s">
        <v>37</v>
      </c>
      <c r="K1989" s="67" t="s">
        <v>43</v>
      </c>
      <c r="L1989" s="67" t="s">
        <v>40</v>
      </c>
      <c r="M1989" s="67" t="s">
        <v>68</v>
      </c>
      <c r="N1989" s="67" t="s">
        <v>44</v>
      </c>
      <c r="O1989" s="67"/>
      <c r="P1989" s="17" t="s">
        <v>2048</v>
      </c>
      <c r="Q1989" s="17" t="s">
        <v>264</v>
      </c>
      <c r="R1989" s="17" t="s">
        <v>2049</v>
      </c>
      <c r="S1989" s="17" t="s">
        <v>79</v>
      </c>
      <c r="T1989" s="17" t="s">
        <v>4387</v>
      </c>
      <c r="U1989" s="17" t="s">
        <v>3345</v>
      </c>
      <c r="V1989" s="17" t="s">
        <v>575</v>
      </c>
      <c r="W1989" s="17"/>
      <c r="X1989" s="17"/>
      <c r="Y1989" s="17" t="s">
        <v>4242</v>
      </c>
      <c r="Z1989" s="17" t="s">
        <v>96</v>
      </c>
      <c r="AA1989" s="17" t="s">
        <v>76</v>
      </c>
      <c r="AB1989" s="17" t="s">
        <v>3962</v>
      </c>
      <c r="AC1989" s="17" t="s">
        <v>56</v>
      </c>
      <c r="AD1989" s="17" t="s">
        <v>56</v>
      </c>
      <c r="AE1989" s="17"/>
      <c r="AF1989" s="17"/>
      <c r="AG1989" s="17" t="s">
        <v>115</v>
      </c>
      <c r="AH1989" s="17" t="s">
        <v>4390</v>
      </c>
      <c r="AI1989" s="17" t="s">
        <v>287</v>
      </c>
      <c r="AJ1989" s="17" t="s">
        <v>1094</v>
      </c>
      <c r="AK1989" s="17" t="s">
        <v>81</v>
      </c>
      <c r="AL1989" s="17" t="s">
        <v>80</v>
      </c>
      <c r="AM1989" s="17" t="s">
        <v>49</v>
      </c>
      <c r="AN1989" s="17" t="s">
        <v>742</v>
      </c>
      <c r="AO1989" s="17" t="s">
        <v>161</v>
      </c>
      <c r="AP1989" s="17" t="s">
        <v>349</v>
      </c>
      <c r="AQ1989" s="17"/>
      <c r="AR1989" s="17"/>
      <c r="AS1989" s="17"/>
    </row>
    <row r="1990" spans="1:45" ht="15" customHeight="1" x14ac:dyDescent="0.15">
      <c r="A1990" s="13">
        <v>1989</v>
      </c>
      <c r="B1990" s="69" t="s">
        <v>2050</v>
      </c>
      <c r="C1990" s="67" t="s">
        <v>2019</v>
      </c>
      <c r="D1990" s="67" t="s">
        <v>66</v>
      </c>
      <c r="E1990" s="67" t="s">
        <v>66</v>
      </c>
      <c r="F1990" s="67" t="s">
        <v>66</v>
      </c>
      <c r="G1990" s="67" t="s">
        <v>40</v>
      </c>
      <c r="H1990" s="67" t="s">
        <v>37</v>
      </c>
      <c r="I1990" s="67" t="s">
        <v>67</v>
      </c>
      <c r="J1990" s="67" t="s">
        <v>41</v>
      </c>
      <c r="K1990" s="67" t="s">
        <v>68</v>
      </c>
      <c r="L1990" s="67" t="s">
        <v>200</v>
      </c>
      <c r="M1990" s="67" t="s">
        <v>43</v>
      </c>
      <c r="N1990" s="67" t="s">
        <v>40</v>
      </c>
      <c r="O1990" s="67" t="s">
        <v>45</v>
      </c>
      <c r="P1990" s="17" t="s">
        <v>2051</v>
      </c>
      <c r="Q1990" s="17" t="s">
        <v>219</v>
      </c>
      <c r="R1990" s="17" t="s">
        <v>2052</v>
      </c>
      <c r="S1990" s="17" t="s">
        <v>79</v>
      </c>
      <c r="T1990" s="17" t="s">
        <v>2015</v>
      </c>
      <c r="U1990" s="17" t="s">
        <v>2053</v>
      </c>
      <c r="V1990" s="17" t="s">
        <v>2054</v>
      </c>
      <c r="W1990" s="17"/>
      <c r="X1990" s="17"/>
      <c r="Y1990" s="17" t="s">
        <v>4310</v>
      </c>
      <c r="Z1990" s="17" t="s">
        <v>53</v>
      </c>
      <c r="AA1990" s="17" t="s">
        <v>76</v>
      </c>
      <c r="AB1990" s="17" t="s">
        <v>3962</v>
      </c>
      <c r="AC1990" s="17" t="s">
        <v>56</v>
      </c>
      <c r="AD1990" s="17" t="s">
        <v>56</v>
      </c>
      <c r="AE1990" s="17"/>
      <c r="AF1990" s="17"/>
      <c r="AG1990" s="17" t="s">
        <v>115</v>
      </c>
      <c r="AH1990" s="17" t="s">
        <v>80</v>
      </c>
      <c r="AI1990" s="17" t="s">
        <v>4642</v>
      </c>
      <c r="AJ1990" s="17" t="s">
        <v>741</v>
      </c>
      <c r="AK1990" s="17" t="s">
        <v>224</v>
      </c>
      <c r="AL1990" s="17" t="s">
        <v>1044</v>
      </c>
      <c r="AM1990" s="17" t="s">
        <v>2055</v>
      </c>
      <c r="AN1990" s="17" t="s">
        <v>115</v>
      </c>
      <c r="AO1990" s="17" t="s">
        <v>161</v>
      </c>
      <c r="AP1990" s="17" t="s">
        <v>85</v>
      </c>
      <c r="AQ1990" s="17"/>
      <c r="AR1990" s="17"/>
      <c r="AS1990" s="17"/>
    </row>
    <row r="1991" spans="1:45" ht="15" customHeight="1" x14ac:dyDescent="0.15">
      <c r="A1991" s="13">
        <v>1990</v>
      </c>
      <c r="B1991" s="69" t="s">
        <v>2056</v>
      </c>
      <c r="C1991" s="67" t="s">
        <v>2019</v>
      </c>
      <c r="D1991" s="67" t="s">
        <v>66</v>
      </c>
      <c r="E1991" s="67" t="s">
        <v>66</v>
      </c>
      <c r="F1991" s="67" t="s">
        <v>36</v>
      </c>
      <c r="G1991" s="67" t="s">
        <v>67</v>
      </c>
      <c r="H1991" s="67" t="s">
        <v>40</v>
      </c>
      <c r="I1991" s="67" t="s">
        <v>41</v>
      </c>
      <c r="J1991" s="67" t="s">
        <v>37</v>
      </c>
      <c r="K1991" s="67" t="s">
        <v>44</v>
      </c>
      <c r="L1991" s="67" t="s">
        <v>44</v>
      </c>
      <c r="M1991" s="67" t="s">
        <v>200</v>
      </c>
      <c r="N1991" s="67" t="s">
        <v>136</v>
      </c>
      <c r="O1991" s="67" t="s">
        <v>45</v>
      </c>
      <c r="P1991" s="17" t="s">
        <v>2057</v>
      </c>
      <c r="Q1991" s="17" t="s">
        <v>753</v>
      </c>
      <c r="R1991" s="17" t="s">
        <v>1031</v>
      </c>
      <c r="S1991" s="17" t="s">
        <v>3022</v>
      </c>
      <c r="T1991" s="17" t="s">
        <v>253</v>
      </c>
      <c r="U1991" s="17" t="s">
        <v>1032</v>
      </c>
      <c r="V1991" s="17" t="s">
        <v>1363</v>
      </c>
      <c r="W1991" s="17"/>
      <c r="X1991" s="17"/>
      <c r="Y1991" s="17" t="s">
        <v>4239</v>
      </c>
      <c r="Z1991" s="17" t="s">
        <v>96</v>
      </c>
      <c r="AA1991" s="17" t="s">
        <v>76</v>
      </c>
      <c r="AB1991" s="17" t="s">
        <v>55</v>
      </c>
      <c r="AC1991" s="17" t="s">
        <v>56</v>
      </c>
      <c r="AD1991" s="17" t="s">
        <v>56</v>
      </c>
      <c r="AE1991" s="17"/>
      <c r="AF1991" s="17"/>
      <c r="AG1991" s="17" t="s">
        <v>77</v>
      </c>
      <c r="AH1991" s="17" t="s">
        <v>1091</v>
      </c>
      <c r="AI1991" s="17" t="s">
        <v>79</v>
      </c>
      <c r="AJ1991" s="17" t="s">
        <v>287</v>
      </c>
      <c r="AK1991" s="17" t="s">
        <v>1033</v>
      </c>
      <c r="AL1991" s="17" t="s">
        <v>4760</v>
      </c>
      <c r="AM1991" s="17" t="s">
        <v>384</v>
      </c>
      <c r="AN1991" s="17" t="s">
        <v>734</v>
      </c>
      <c r="AO1991" s="17" t="s">
        <v>85</v>
      </c>
      <c r="AP1991" s="17" t="s">
        <v>209</v>
      </c>
      <c r="AQ1991" s="17"/>
      <c r="AR1991" s="17"/>
      <c r="AS1991" s="17"/>
    </row>
    <row r="1992" spans="1:45" ht="15" customHeight="1" x14ac:dyDescent="0.15">
      <c r="A1992" s="13">
        <v>1991</v>
      </c>
      <c r="B1992" s="69" t="s">
        <v>2058</v>
      </c>
      <c r="C1992" s="67" t="s">
        <v>2019</v>
      </c>
      <c r="D1992" s="67" t="s">
        <v>66</v>
      </c>
      <c r="E1992" s="67" t="s">
        <v>56</v>
      </c>
      <c r="F1992" s="67" t="s">
        <v>56</v>
      </c>
      <c r="G1992" s="67" t="s">
        <v>40</v>
      </c>
      <c r="H1992" s="67" t="s">
        <v>44</v>
      </c>
      <c r="I1992" s="67" t="s">
        <v>40</v>
      </c>
      <c r="J1992" s="67" t="s">
        <v>44</v>
      </c>
      <c r="K1992" s="67" t="s">
        <v>44</v>
      </c>
      <c r="L1992" s="67" t="s">
        <v>37</v>
      </c>
      <c r="M1992" s="67" t="s">
        <v>41</v>
      </c>
      <c r="N1992" s="67" t="s">
        <v>37</v>
      </c>
      <c r="O1992" s="67"/>
      <c r="P1992" s="17" t="s">
        <v>1350</v>
      </c>
      <c r="Q1992" s="17" t="s">
        <v>216</v>
      </c>
      <c r="R1992" s="17" t="s">
        <v>594</v>
      </c>
      <c r="S1992" s="17" t="s">
        <v>222</v>
      </c>
      <c r="T1992" s="17" t="s">
        <v>538</v>
      </c>
      <c r="U1992" s="17" t="s">
        <v>248</v>
      </c>
      <c r="V1992" s="17" t="s">
        <v>3345</v>
      </c>
      <c r="W1992" s="17"/>
      <c r="X1992" s="17"/>
      <c r="Y1992" s="17" t="s">
        <v>4276</v>
      </c>
      <c r="Z1992" s="17" t="s">
        <v>53</v>
      </c>
      <c r="AA1992" s="17" t="s">
        <v>142</v>
      </c>
      <c r="AB1992" s="17" t="s">
        <v>3962</v>
      </c>
      <c r="AC1992" s="17" t="s">
        <v>56</v>
      </c>
      <c r="AD1992" s="17" t="s">
        <v>66</v>
      </c>
      <c r="AE1992" s="17"/>
      <c r="AF1992" s="17"/>
      <c r="AG1992" s="17" t="s">
        <v>79</v>
      </c>
      <c r="AH1992" s="17" t="s">
        <v>300</v>
      </c>
      <c r="AI1992" s="17" t="s">
        <v>3172</v>
      </c>
      <c r="AJ1992" s="17" t="s">
        <v>49</v>
      </c>
      <c r="AK1992" s="17" t="s">
        <v>253</v>
      </c>
      <c r="AL1992" s="17" t="s">
        <v>596</v>
      </c>
      <c r="AM1992" s="17" t="s">
        <v>81</v>
      </c>
      <c r="AN1992" s="17" t="s">
        <v>632</v>
      </c>
      <c r="AO1992" s="17" t="s">
        <v>161</v>
      </c>
      <c r="AP1992" s="17" t="s">
        <v>161</v>
      </c>
      <c r="AQ1992" s="17"/>
      <c r="AR1992" s="17"/>
      <c r="AS1992" s="17"/>
    </row>
    <row r="1993" spans="1:45" ht="15" customHeight="1" x14ac:dyDescent="0.15">
      <c r="A1993" s="13">
        <v>1992</v>
      </c>
      <c r="B1993" s="69" t="s">
        <v>2059</v>
      </c>
      <c r="C1993" s="67" t="s">
        <v>2019</v>
      </c>
      <c r="D1993" s="67" t="s">
        <v>66</v>
      </c>
      <c r="E1993" s="67" t="s">
        <v>56</v>
      </c>
      <c r="F1993" s="67" t="s">
        <v>56</v>
      </c>
      <c r="G1993" s="67" t="s">
        <v>37</v>
      </c>
      <c r="H1993" s="67" t="s">
        <v>44</v>
      </c>
      <c r="I1993" s="67" t="s">
        <v>67</v>
      </c>
      <c r="J1993" s="67" t="s">
        <v>40</v>
      </c>
      <c r="K1993" s="67" t="s">
        <v>41</v>
      </c>
      <c r="L1993" s="67" t="s">
        <v>68</v>
      </c>
      <c r="M1993" s="67" t="s">
        <v>37</v>
      </c>
      <c r="N1993" s="67" t="s">
        <v>43</v>
      </c>
      <c r="O1993" s="67" t="s">
        <v>45</v>
      </c>
      <c r="P1993" s="17" t="s">
        <v>607</v>
      </c>
      <c r="Q1993" s="17" t="s">
        <v>3153</v>
      </c>
      <c r="R1993" s="17" t="s">
        <v>1362</v>
      </c>
      <c r="S1993" s="17" t="s">
        <v>49</v>
      </c>
      <c r="T1993" s="17" t="s">
        <v>609</v>
      </c>
      <c r="U1993" s="17" t="s">
        <v>3022</v>
      </c>
      <c r="V1993" s="17" t="s">
        <v>3269</v>
      </c>
      <c r="W1993" s="17"/>
      <c r="X1993" s="17"/>
      <c r="Y1993" s="17" t="s">
        <v>4310</v>
      </c>
      <c r="Z1993" s="17" t="s">
        <v>53</v>
      </c>
      <c r="AA1993" s="17" t="s">
        <v>142</v>
      </c>
      <c r="AB1993" s="17" t="s">
        <v>3962</v>
      </c>
      <c r="AC1993" s="17" t="s">
        <v>56</v>
      </c>
      <c r="AD1993" s="17" t="s">
        <v>66</v>
      </c>
      <c r="AE1993" s="17"/>
      <c r="AF1993" s="17"/>
      <c r="AG1993" s="17" t="s">
        <v>57</v>
      </c>
      <c r="AH1993" s="17" t="s">
        <v>196</v>
      </c>
      <c r="AI1993" s="17" t="s">
        <v>3345</v>
      </c>
      <c r="AJ1993" s="17" t="s">
        <v>225</v>
      </c>
      <c r="AK1993" s="17" t="s">
        <v>77</v>
      </c>
      <c r="AL1993" s="17" t="s">
        <v>1363</v>
      </c>
      <c r="AM1993" s="17" t="s">
        <v>79</v>
      </c>
      <c r="AN1993" s="17" t="s">
        <v>3892</v>
      </c>
      <c r="AO1993" s="17" t="s">
        <v>64</v>
      </c>
      <c r="AP1993" s="17" t="s">
        <v>85</v>
      </c>
      <c r="AQ1993" s="17"/>
      <c r="AR1993" s="17"/>
      <c r="AS1993" s="17"/>
    </row>
    <row r="1994" spans="1:45" ht="15" customHeight="1" x14ac:dyDescent="0.15">
      <c r="A1994" s="13">
        <v>1993</v>
      </c>
      <c r="B1994" s="69" t="s">
        <v>2060</v>
      </c>
      <c r="C1994" s="67" t="s">
        <v>2019</v>
      </c>
      <c r="D1994" s="67" t="s">
        <v>66</v>
      </c>
      <c r="E1994" s="67" t="s">
        <v>66</v>
      </c>
      <c r="F1994" s="67" t="s">
        <v>56</v>
      </c>
      <c r="G1994" s="67" t="s">
        <v>67</v>
      </c>
      <c r="H1994" s="67" t="s">
        <v>42</v>
      </c>
      <c r="I1994" s="67" t="s">
        <v>44</v>
      </c>
      <c r="J1994" s="67" t="s">
        <v>39</v>
      </c>
      <c r="K1994" s="67" t="s">
        <v>41</v>
      </c>
      <c r="L1994" s="67" t="s">
        <v>44</v>
      </c>
      <c r="M1994" s="67" t="s">
        <v>41</v>
      </c>
      <c r="N1994" s="67" t="s">
        <v>41</v>
      </c>
      <c r="O1994" s="67"/>
      <c r="P1994" s="17" t="s">
        <v>2061</v>
      </c>
      <c r="Q1994" s="17" t="s">
        <v>247</v>
      </c>
      <c r="R1994" s="17" t="s">
        <v>3172</v>
      </c>
      <c r="S1994" s="17" t="s">
        <v>3022</v>
      </c>
      <c r="T1994" s="17" t="s">
        <v>266</v>
      </c>
      <c r="U1994" s="17" t="s">
        <v>183</v>
      </c>
      <c r="V1994" s="17" t="s">
        <v>2062</v>
      </c>
      <c r="W1994" s="17"/>
      <c r="X1994" s="17"/>
      <c r="Y1994" s="17" t="s">
        <v>4347</v>
      </c>
      <c r="Z1994" s="17" t="s">
        <v>75</v>
      </c>
      <c r="AA1994" s="17" t="s">
        <v>54</v>
      </c>
      <c r="AB1994" s="17" t="s">
        <v>55</v>
      </c>
      <c r="AC1994" s="17" t="s">
        <v>36</v>
      </c>
      <c r="AD1994" s="17" t="s">
        <v>66</v>
      </c>
      <c r="AE1994" s="17"/>
      <c r="AF1994" s="17"/>
      <c r="AG1994" s="17" t="s">
        <v>77</v>
      </c>
      <c r="AH1994" s="17" t="s">
        <v>3346</v>
      </c>
      <c r="AI1994" s="17" t="s">
        <v>270</v>
      </c>
      <c r="AJ1994" s="17" t="s">
        <v>148</v>
      </c>
      <c r="AK1994" s="17" t="s">
        <v>193</v>
      </c>
      <c r="AL1994" s="17" t="s">
        <v>478</v>
      </c>
      <c r="AM1994" s="17" t="s">
        <v>625</v>
      </c>
      <c r="AN1994" s="17" t="s">
        <v>202</v>
      </c>
      <c r="AO1994" s="17" t="s">
        <v>85</v>
      </c>
      <c r="AP1994" s="17" t="s">
        <v>187</v>
      </c>
      <c r="AQ1994" s="17"/>
      <c r="AR1994" s="17"/>
      <c r="AS1994" s="17"/>
    </row>
    <row r="1995" spans="1:45" ht="15" customHeight="1" x14ac:dyDescent="0.15">
      <c r="A1995" s="13">
        <v>1994</v>
      </c>
      <c r="B1995" s="69" t="s">
        <v>1511</v>
      </c>
      <c r="C1995" s="67" t="s">
        <v>2019</v>
      </c>
      <c r="D1995" s="67" t="s">
        <v>66</v>
      </c>
      <c r="E1995" s="67" t="s">
        <v>56</v>
      </c>
      <c r="F1995" s="67" t="s">
        <v>66</v>
      </c>
      <c r="G1995" s="67" t="s">
        <v>41</v>
      </c>
      <c r="H1995" s="67" t="s">
        <v>41</v>
      </c>
      <c r="I1995" s="67" t="s">
        <v>40</v>
      </c>
      <c r="J1995" s="67" t="s">
        <v>44</v>
      </c>
      <c r="K1995" s="67" t="s">
        <v>200</v>
      </c>
      <c r="L1995" s="67" t="s">
        <v>44</v>
      </c>
      <c r="M1995" s="67" t="s">
        <v>67</v>
      </c>
      <c r="N1995" s="67" t="s">
        <v>44</v>
      </c>
      <c r="O1995" s="67"/>
      <c r="P1995" s="17" t="s">
        <v>449</v>
      </c>
      <c r="Q1995" s="17" t="s">
        <v>201</v>
      </c>
      <c r="R1995" s="17" t="s">
        <v>79</v>
      </c>
      <c r="S1995" s="17" t="s">
        <v>3200</v>
      </c>
      <c r="T1995" s="17" t="s">
        <v>450</v>
      </c>
      <c r="U1995" s="17" t="s">
        <v>115</v>
      </c>
      <c r="V1995" s="17" t="s">
        <v>451</v>
      </c>
      <c r="W1995" s="17"/>
      <c r="X1995" s="17"/>
      <c r="Y1995" s="17" t="s">
        <v>4256</v>
      </c>
      <c r="Z1995" s="17" t="s">
        <v>96</v>
      </c>
      <c r="AA1995" s="17" t="s">
        <v>76</v>
      </c>
      <c r="AB1995" s="17" t="s">
        <v>3962</v>
      </c>
      <c r="AC1995" s="17" t="s">
        <v>56</v>
      </c>
      <c r="AD1995" s="17" t="s">
        <v>66</v>
      </c>
      <c r="AE1995" s="17"/>
      <c r="AF1995" s="17"/>
      <c r="AG1995" s="17" t="s">
        <v>202</v>
      </c>
      <c r="AH1995" s="17" t="s">
        <v>203</v>
      </c>
      <c r="AI1995" s="17" t="s">
        <v>644</v>
      </c>
      <c r="AJ1995" s="17" t="s">
        <v>287</v>
      </c>
      <c r="AK1995" s="17" t="s">
        <v>131</v>
      </c>
      <c r="AL1995" s="17" t="s">
        <v>95</v>
      </c>
      <c r="AM1995" s="17" t="s">
        <v>148</v>
      </c>
      <c r="AN1995" s="17" t="s">
        <v>1512</v>
      </c>
      <c r="AO1995" s="17" t="s">
        <v>209</v>
      </c>
      <c r="AP1995" s="17" t="s">
        <v>161</v>
      </c>
      <c r="AQ1995" s="17"/>
      <c r="AR1995" s="17"/>
      <c r="AS1995" s="17"/>
    </row>
    <row r="1996" spans="1:45" ht="15" customHeight="1" x14ac:dyDescent="0.15">
      <c r="A1996" s="13">
        <v>1995</v>
      </c>
      <c r="B1996" s="69" t="s">
        <v>2063</v>
      </c>
      <c r="C1996" s="67" t="s">
        <v>2019</v>
      </c>
      <c r="D1996" s="67" t="s">
        <v>66</v>
      </c>
      <c r="E1996" s="67" t="s">
        <v>56</v>
      </c>
      <c r="F1996" s="67" t="s">
        <v>56</v>
      </c>
      <c r="G1996" s="67" t="s">
        <v>37</v>
      </c>
      <c r="H1996" s="67" t="s">
        <v>40</v>
      </c>
      <c r="I1996" s="67" t="s">
        <v>67</v>
      </c>
      <c r="J1996" s="67" t="s">
        <v>40</v>
      </c>
      <c r="K1996" s="67" t="s">
        <v>42</v>
      </c>
      <c r="L1996" s="67" t="s">
        <v>39</v>
      </c>
      <c r="M1996" s="67" t="s">
        <v>40</v>
      </c>
      <c r="N1996" s="67" t="s">
        <v>41</v>
      </c>
      <c r="O1996" s="67"/>
      <c r="P1996" s="17" t="s">
        <v>227</v>
      </c>
      <c r="Q1996" s="17" t="s">
        <v>137</v>
      </c>
      <c r="R1996" s="17" t="s">
        <v>4587</v>
      </c>
      <c r="S1996" s="17" t="s">
        <v>3438</v>
      </c>
      <c r="T1996" s="17" t="s">
        <v>4647</v>
      </c>
      <c r="U1996" s="17" t="s">
        <v>961</v>
      </c>
      <c r="V1996" s="17" t="s">
        <v>72</v>
      </c>
      <c r="W1996" s="17"/>
      <c r="X1996" s="17"/>
      <c r="Y1996" s="17" t="s">
        <v>4268</v>
      </c>
      <c r="Z1996" s="17" t="s">
        <v>75</v>
      </c>
      <c r="AA1996" s="17" t="s">
        <v>76</v>
      </c>
      <c r="AB1996" s="17" t="s">
        <v>3962</v>
      </c>
      <c r="AC1996" s="17" t="s">
        <v>56</v>
      </c>
      <c r="AD1996" s="17" t="s">
        <v>66</v>
      </c>
      <c r="AE1996" s="17"/>
      <c r="AF1996" s="17"/>
      <c r="AG1996" s="17" t="s">
        <v>57</v>
      </c>
      <c r="AH1996" s="17" t="s">
        <v>4520</v>
      </c>
      <c r="AI1996" s="17" t="s">
        <v>4161</v>
      </c>
      <c r="AJ1996" s="17" t="s">
        <v>3760</v>
      </c>
      <c r="AK1996" s="17" t="s">
        <v>3022</v>
      </c>
      <c r="AL1996" s="17" t="s">
        <v>962</v>
      </c>
      <c r="AM1996" s="17" t="s">
        <v>79</v>
      </c>
      <c r="AN1996" s="17" t="s">
        <v>3200</v>
      </c>
      <c r="AO1996" s="17" t="s">
        <v>64</v>
      </c>
      <c r="AP1996" s="17" t="s">
        <v>85</v>
      </c>
      <c r="AQ1996" s="17"/>
      <c r="AR1996" s="17"/>
      <c r="AS1996" s="17"/>
    </row>
    <row r="1997" spans="1:45" ht="15" customHeight="1" x14ac:dyDescent="0.15">
      <c r="A1997" s="13">
        <v>1996</v>
      </c>
      <c r="B1997" s="69" t="s">
        <v>2064</v>
      </c>
      <c r="C1997" s="67" t="s">
        <v>2019</v>
      </c>
      <c r="D1997" s="67" t="s">
        <v>66</v>
      </c>
      <c r="E1997" s="67" t="s">
        <v>66</v>
      </c>
      <c r="F1997" s="67" t="s">
        <v>66</v>
      </c>
      <c r="G1997" s="67" t="s">
        <v>41</v>
      </c>
      <c r="H1997" s="67" t="s">
        <v>41</v>
      </c>
      <c r="I1997" s="67" t="s">
        <v>44</v>
      </c>
      <c r="J1997" s="67" t="s">
        <v>40</v>
      </c>
      <c r="K1997" s="67" t="s">
        <v>200</v>
      </c>
      <c r="L1997" s="67" t="s">
        <v>44</v>
      </c>
      <c r="M1997" s="67" t="s">
        <v>38</v>
      </c>
      <c r="N1997" s="67" t="s">
        <v>136</v>
      </c>
      <c r="O1997" s="67"/>
      <c r="P1997" s="17" t="s">
        <v>449</v>
      </c>
      <c r="Q1997" s="17" t="s">
        <v>201</v>
      </c>
      <c r="R1997" s="17" t="s">
        <v>63</v>
      </c>
      <c r="S1997" s="17" t="s">
        <v>3200</v>
      </c>
      <c r="T1997" s="17" t="s">
        <v>450</v>
      </c>
      <c r="U1997" s="17" t="s">
        <v>4387</v>
      </c>
      <c r="V1997" s="17" t="s">
        <v>1094</v>
      </c>
      <c r="W1997" s="17"/>
      <c r="X1997" s="17"/>
      <c r="Y1997" s="17" t="s">
        <v>4252</v>
      </c>
      <c r="Z1997" s="17" t="s">
        <v>53</v>
      </c>
      <c r="AA1997" s="17" t="s">
        <v>76</v>
      </c>
      <c r="AB1997" s="17" t="s">
        <v>126</v>
      </c>
      <c r="AC1997" s="17" t="s">
        <v>56</v>
      </c>
      <c r="AD1997" s="17" t="s">
        <v>56</v>
      </c>
      <c r="AE1997" s="17"/>
      <c r="AF1997" s="17"/>
      <c r="AG1997" s="17" t="s">
        <v>202</v>
      </c>
      <c r="AH1997" s="17" t="s">
        <v>203</v>
      </c>
      <c r="AI1997" s="17" t="s">
        <v>644</v>
      </c>
      <c r="AJ1997" s="17" t="s">
        <v>287</v>
      </c>
      <c r="AK1997" s="17" t="s">
        <v>287</v>
      </c>
      <c r="AL1997" s="17" t="s">
        <v>600</v>
      </c>
      <c r="AM1997" s="17" t="s">
        <v>79</v>
      </c>
      <c r="AN1997" s="17" t="s">
        <v>660</v>
      </c>
      <c r="AO1997" s="17" t="s">
        <v>209</v>
      </c>
      <c r="AP1997" s="17" t="s">
        <v>295</v>
      </c>
      <c r="AQ1997" s="17"/>
      <c r="AR1997" s="17"/>
      <c r="AS1997" s="17"/>
    </row>
    <row r="1998" spans="1:45" ht="15" customHeight="1" x14ac:dyDescent="0.15">
      <c r="A1998" s="13">
        <v>1997</v>
      </c>
      <c r="B1998" s="69" t="s">
        <v>2065</v>
      </c>
      <c r="C1998" s="67" t="s">
        <v>2019</v>
      </c>
      <c r="D1998" s="67" t="s">
        <v>66</v>
      </c>
      <c r="E1998" s="67" t="s">
        <v>66</v>
      </c>
      <c r="F1998" s="67" t="s">
        <v>66</v>
      </c>
      <c r="G1998" s="67" t="s">
        <v>38</v>
      </c>
      <c r="H1998" s="67" t="s">
        <v>40</v>
      </c>
      <c r="I1998" s="67" t="s">
        <v>67</v>
      </c>
      <c r="J1998" s="67" t="s">
        <v>40</v>
      </c>
      <c r="K1998" s="67" t="s">
        <v>37</v>
      </c>
      <c r="L1998" s="67" t="s">
        <v>44</v>
      </c>
      <c r="M1998" s="67" t="s">
        <v>44</v>
      </c>
      <c r="N1998" s="67" t="s">
        <v>41</v>
      </c>
      <c r="O1998" s="67"/>
      <c r="P1998" s="17" t="s">
        <v>2066</v>
      </c>
      <c r="Q1998" s="17" t="s">
        <v>612</v>
      </c>
      <c r="R1998" s="17" t="s">
        <v>753</v>
      </c>
      <c r="S1998" s="17" t="s">
        <v>613</v>
      </c>
      <c r="T1998" s="17" t="s">
        <v>614</v>
      </c>
      <c r="U1998" s="17" t="s">
        <v>3022</v>
      </c>
      <c r="V1998" s="17" t="s">
        <v>79</v>
      </c>
      <c r="W1998" s="17"/>
      <c r="X1998" s="17"/>
      <c r="Y1998" s="17" t="s">
        <v>4263</v>
      </c>
      <c r="Z1998" s="17" t="s">
        <v>53</v>
      </c>
      <c r="AA1998" s="17" t="s">
        <v>76</v>
      </c>
      <c r="AB1998" s="17" t="s">
        <v>3962</v>
      </c>
      <c r="AC1998" s="17" t="s">
        <v>36</v>
      </c>
      <c r="AD1998" s="17" t="s">
        <v>56</v>
      </c>
      <c r="AE1998" s="17"/>
      <c r="AF1998" s="17"/>
      <c r="AG1998" s="17" t="s">
        <v>615</v>
      </c>
      <c r="AH1998" s="17" t="s">
        <v>616</v>
      </c>
      <c r="AI1998" s="17" t="s">
        <v>79</v>
      </c>
      <c r="AJ1998" s="17" t="s">
        <v>401</v>
      </c>
      <c r="AK1998" s="17" t="s">
        <v>77</v>
      </c>
      <c r="AL1998" s="17" t="s">
        <v>1091</v>
      </c>
      <c r="AM1998" s="17" t="s">
        <v>115</v>
      </c>
      <c r="AN1998" s="17" t="s">
        <v>196</v>
      </c>
      <c r="AO1998" s="17" t="s">
        <v>621</v>
      </c>
      <c r="AP1998" s="17" t="s">
        <v>85</v>
      </c>
      <c r="AQ1998" s="17"/>
      <c r="AR1998" s="17"/>
      <c r="AS1998" s="17"/>
    </row>
    <row r="1999" spans="1:45" ht="15" customHeight="1" x14ac:dyDescent="0.15">
      <c r="A1999" s="13">
        <v>1998</v>
      </c>
      <c r="B1999" s="69" t="s">
        <v>2067</v>
      </c>
      <c r="C1999" s="67" t="s">
        <v>2019</v>
      </c>
      <c r="D1999" s="67" t="s">
        <v>66</v>
      </c>
      <c r="E1999" s="67" t="s">
        <v>56</v>
      </c>
      <c r="F1999" s="67" t="s">
        <v>56</v>
      </c>
      <c r="G1999" s="67" t="s">
        <v>37</v>
      </c>
      <c r="H1999" s="67" t="s">
        <v>40</v>
      </c>
      <c r="I1999" s="67" t="s">
        <v>67</v>
      </c>
      <c r="J1999" s="67" t="s">
        <v>40</v>
      </c>
      <c r="K1999" s="67" t="s">
        <v>42</v>
      </c>
      <c r="L1999" s="67" t="s">
        <v>39</v>
      </c>
      <c r="M1999" s="67" t="s">
        <v>40</v>
      </c>
      <c r="N1999" s="67" t="s">
        <v>67</v>
      </c>
      <c r="O1999" s="67"/>
      <c r="P1999" s="17" t="s">
        <v>227</v>
      </c>
      <c r="Q1999" s="17" t="s">
        <v>137</v>
      </c>
      <c r="R1999" s="17" t="s">
        <v>1075</v>
      </c>
      <c r="S1999" s="17" t="s">
        <v>3438</v>
      </c>
      <c r="T1999" s="17" t="s">
        <v>4647</v>
      </c>
      <c r="U1999" s="17" t="s">
        <v>247</v>
      </c>
      <c r="V1999" s="17" t="s">
        <v>256</v>
      </c>
      <c r="W1999" s="17"/>
      <c r="X1999" s="17"/>
      <c r="Y1999" s="17" t="s">
        <v>4243</v>
      </c>
      <c r="Z1999" s="17" t="s">
        <v>53</v>
      </c>
      <c r="AA1999" s="17" t="s">
        <v>76</v>
      </c>
      <c r="AB1999" s="17" t="s">
        <v>3962</v>
      </c>
      <c r="AC1999" s="17" t="s">
        <v>66</v>
      </c>
      <c r="AD1999" s="17" t="s">
        <v>66</v>
      </c>
      <c r="AE1999" s="17"/>
      <c r="AF1999" s="17"/>
      <c r="AG1999" s="17" t="s">
        <v>57</v>
      </c>
      <c r="AH1999" s="17" t="s">
        <v>4520</v>
      </c>
      <c r="AI1999" s="17" t="s">
        <v>4161</v>
      </c>
      <c r="AJ1999" s="17" t="s">
        <v>3760</v>
      </c>
      <c r="AK1999" s="17" t="s">
        <v>3022</v>
      </c>
      <c r="AL1999" s="17" t="s">
        <v>383</v>
      </c>
      <c r="AM1999" s="17" t="s">
        <v>79</v>
      </c>
      <c r="AN1999" s="17" t="s">
        <v>1289</v>
      </c>
      <c r="AO1999" s="17" t="s">
        <v>64</v>
      </c>
      <c r="AP1999" s="17" t="s">
        <v>85</v>
      </c>
      <c r="AQ1999" s="17"/>
      <c r="AR1999" s="17"/>
      <c r="AS1999" s="17"/>
    </row>
    <row r="2000" spans="1:45" ht="15" customHeight="1" x14ac:dyDescent="0.15">
      <c r="A2000" s="13">
        <v>1999</v>
      </c>
      <c r="B2000" s="69" t="s">
        <v>2068</v>
      </c>
      <c r="C2000" s="67" t="s">
        <v>2019</v>
      </c>
      <c r="D2000" s="67" t="s">
        <v>66</v>
      </c>
      <c r="E2000" s="67" t="s">
        <v>66</v>
      </c>
      <c r="F2000" s="67" t="s">
        <v>56</v>
      </c>
      <c r="G2000" s="67" t="s">
        <v>37</v>
      </c>
      <c r="H2000" s="67" t="s">
        <v>41</v>
      </c>
      <c r="I2000" s="67" t="s">
        <v>67</v>
      </c>
      <c r="J2000" s="67" t="s">
        <v>40</v>
      </c>
      <c r="K2000" s="67" t="s">
        <v>44</v>
      </c>
      <c r="L2000" s="67" t="s">
        <v>42</v>
      </c>
      <c r="M2000" s="67" t="s">
        <v>40</v>
      </c>
      <c r="N2000" s="67" t="s">
        <v>44</v>
      </c>
      <c r="O2000" s="67"/>
      <c r="P2000" s="17" t="s">
        <v>47</v>
      </c>
      <c r="Q2000" s="17" t="s">
        <v>49</v>
      </c>
      <c r="R2000" s="17" t="s">
        <v>2069</v>
      </c>
      <c r="S2000" s="17" t="s">
        <v>57</v>
      </c>
      <c r="T2000" s="17" t="s">
        <v>4639</v>
      </c>
      <c r="U2000" s="17" t="s">
        <v>3022</v>
      </c>
      <c r="V2000" s="17" t="s">
        <v>614</v>
      </c>
      <c r="W2000" s="17"/>
      <c r="X2000" s="17"/>
      <c r="Y2000" s="17" t="s">
        <v>4310</v>
      </c>
      <c r="Z2000" s="17" t="s">
        <v>53</v>
      </c>
      <c r="AA2000" s="17" t="s">
        <v>76</v>
      </c>
      <c r="AB2000" s="17" t="s">
        <v>3962</v>
      </c>
      <c r="AC2000" s="17" t="s">
        <v>56</v>
      </c>
      <c r="AD2000" s="17" t="s">
        <v>56</v>
      </c>
      <c r="AE2000" s="17"/>
      <c r="AF2000" s="17"/>
      <c r="AG2000" s="17" t="s">
        <v>144</v>
      </c>
      <c r="AH2000" s="17" t="s">
        <v>189</v>
      </c>
      <c r="AI2000" s="17" t="s">
        <v>202</v>
      </c>
      <c r="AJ2000" s="17" t="s">
        <v>711</v>
      </c>
      <c r="AK2000" s="17" t="s">
        <v>77</v>
      </c>
      <c r="AL2000" s="17" t="s">
        <v>3269</v>
      </c>
      <c r="AM2000" s="17" t="s">
        <v>79</v>
      </c>
      <c r="AN2000" s="17" t="s">
        <v>401</v>
      </c>
      <c r="AO2000" s="17" t="s">
        <v>64</v>
      </c>
      <c r="AP2000" s="17" t="s">
        <v>85</v>
      </c>
      <c r="AQ2000" s="17"/>
      <c r="AR2000" s="17"/>
      <c r="AS2000" s="17"/>
    </row>
    <row r="2001" spans="1:45" ht="15" customHeight="1" x14ac:dyDescent="0.15">
      <c r="A2001" s="13">
        <v>2000</v>
      </c>
      <c r="B2001" s="69" t="s">
        <v>2070</v>
      </c>
      <c r="C2001" s="67" t="s">
        <v>2019</v>
      </c>
      <c r="D2001" s="67" t="s">
        <v>66</v>
      </c>
      <c r="E2001" s="67" t="s">
        <v>66</v>
      </c>
      <c r="F2001" s="67" t="s">
        <v>56</v>
      </c>
      <c r="G2001" s="67" t="s">
        <v>37</v>
      </c>
      <c r="H2001" s="67" t="s">
        <v>41</v>
      </c>
      <c r="I2001" s="67" t="s">
        <v>38</v>
      </c>
      <c r="J2001" s="67" t="s">
        <v>42</v>
      </c>
      <c r="K2001" s="67" t="s">
        <v>44</v>
      </c>
      <c r="L2001" s="67" t="s">
        <v>42</v>
      </c>
      <c r="M2001" s="67" t="s">
        <v>38</v>
      </c>
      <c r="N2001" s="67" t="s">
        <v>87</v>
      </c>
      <c r="O2001" s="67"/>
      <c r="P2001" s="17" t="s">
        <v>47</v>
      </c>
      <c r="Q2001" s="17" t="s">
        <v>49</v>
      </c>
      <c r="R2001" s="17" t="s">
        <v>50</v>
      </c>
      <c r="S2001" s="17" t="s">
        <v>57</v>
      </c>
      <c r="T2001" s="17" t="s">
        <v>4639</v>
      </c>
      <c r="U2001" s="17" t="s">
        <v>4519</v>
      </c>
      <c r="V2001" s="17" t="s">
        <v>60</v>
      </c>
      <c r="W2001" s="17"/>
      <c r="X2001" s="17"/>
      <c r="Y2001" s="17" t="s">
        <v>4385</v>
      </c>
      <c r="Z2001" s="17" t="s">
        <v>75</v>
      </c>
      <c r="AA2001" s="17" t="s">
        <v>76</v>
      </c>
      <c r="AB2001" s="17" t="s">
        <v>55</v>
      </c>
      <c r="AC2001" s="17" t="s">
        <v>56</v>
      </c>
      <c r="AD2001" s="17" t="s">
        <v>56</v>
      </c>
      <c r="AE2001" s="17"/>
      <c r="AF2001" s="17"/>
      <c r="AG2001" s="17" t="s">
        <v>144</v>
      </c>
      <c r="AH2001" s="17" t="s">
        <v>189</v>
      </c>
      <c r="AI2001" s="17" t="s">
        <v>202</v>
      </c>
      <c r="AJ2001" s="17" t="s">
        <v>711</v>
      </c>
      <c r="AK2001" s="17" t="s">
        <v>600</v>
      </c>
      <c r="AL2001" s="17" t="s">
        <v>860</v>
      </c>
      <c r="AM2001" s="17" t="s">
        <v>345</v>
      </c>
      <c r="AN2001" s="17" t="s">
        <v>274</v>
      </c>
      <c r="AO2001" s="17" t="s">
        <v>64</v>
      </c>
      <c r="AP2001" s="17" t="s">
        <v>862</v>
      </c>
      <c r="AQ2001" s="17"/>
      <c r="AR2001" s="17"/>
      <c r="AS2001" s="17"/>
    </row>
    <row r="2002" spans="1:45" ht="15" customHeight="1" x14ac:dyDescent="0.15">
      <c r="A2002" s="13">
        <v>2001</v>
      </c>
      <c r="B2002" s="69" t="s">
        <v>2071</v>
      </c>
      <c r="C2002" s="67" t="s">
        <v>2019</v>
      </c>
      <c r="D2002" s="67" t="s">
        <v>66</v>
      </c>
      <c r="E2002" s="67" t="s">
        <v>66</v>
      </c>
      <c r="F2002" s="67" t="s">
        <v>56</v>
      </c>
      <c r="G2002" s="67" t="s">
        <v>37</v>
      </c>
      <c r="H2002" s="67" t="s">
        <v>43</v>
      </c>
      <c r="I2002" s="67" t="s">
        <v>40</v>
      </c>
      <c r="J2002" s="67" t="s">
        <v>44</v>
      </c>
      <c r="K2002" s="67" t="s">
        <v>43</v>
      </c>
      <c r="L2002" s="67" t="s">
        <v>88</v>
      </c>
      <c r="M2002" s="67" t="s">
        <v>38</v>
      </c>
      <c r="N2002" s="67" t="s">
        <v>38</v>
      </c>
      <c r="O2002" s="67"/>
      <c r="P2002" s="17" t="s">
        <v>1230</v>
      </c>
      <c r="Q2002" s="17" t="s">
        <v>994</v>
      </c>
      <c r="R2002" s="17" t="s">
        <v>2072</v>
      </c>
      <c r="S2002" s="17" t="s">
        <v>4642</v>
      </c>
      <c r="T2002" s="17" t="s">
        <v>403</v>
      </c>
      <c r="U2002" s="17" t="s">
        <v>3269</v>
      </c>
      <c r="V2002" s="17" t="s">
        <v>1091</v>
      </c>
      <c r="W2002" s="17"/>
      <c r="X2002" s="17"/>
      <c r="Y2002" s="17" t="s">
        <v>4282</v>
      </c>
      <c r="Z2002" s="17" t="s">
        <v>75</v>
      </c>
      <c r="AA2002" s="17" t="s">
        <v>76</v>
      </c>
      <c r="AB2002" s="17" t="s">
        <v>55</v>
      </c>
      <c r="AC2002" s="17" t="s">
        <v>56</v>
      </c>
      <c r="AD2002" s="17" t="s">
        <v>56</v>
      </c>
      <c r="AE2002" s="17"/>
      <c r="AF2002" s="17"/>
      <c r="AG2002" s="17" t="s">
        <v>307</v>
      </c>
      <c r="AH2002" s="17" t="s">
        <v>988</v>
      </c>
      <c r="AI2002" s="17" t="s">
        <v>405</v>
      </c>
      <c r="AJ2002" s="17" t="s">
        <v>870</v>
      </c>
      <c r="AK2002" s="17" t="s">
        <v>79</v>
      </c>
      <c r="AL2002" s="17" t="s">
        <v>600</v>
      </c>
      <c r="AM2002" s="17" t="s">
        <v>148</v>
      </c>
      <c r="AN2002" s="17" t="s">
        <v>1481</v>
      </c>
      <c r="AO2002" s="17" t="s">
        <v>998</v>
      </c>
      <c r="AP2002" s="17" t="s">
        <v>161</v>
      </c>
      <c r="AQ2002" s="17"/>
      <c r="AR2002" s="17"/>
      <c r="AS2002" s="17"/>
    </row>
    <row r="2003" spans="1:45" ht="15" customHeight="1" x14ac:dyDescent="0.15">
      <c r="A2003" s="13">
        <v>2002</v>
      </c>
      <c r="B2003" s="69" t="s">
        <v>2073</v>
      </c>
      <c r="C2003" s="67" t="s">
        <v>2019</v>
      </c>
      <c r="D2003" s="67" t="s">
        <v>66</v>
      </c>
      <c r="E2003" s="67" t="s">
        <v>66</v>
      </c>
      <c r="F2003" s="67" t="s">
        <v>36</v>
      </c>
      <c r="G2003" s="67" t="s">
        <v>67</v>
      </c>
      <c r="H2003" s="67" t="s">
        <v>41</v>
      </c>
      <c r="I2003" s="67" t="s">
        <v>44</v>
      </c>
      <c r="J2003" s="67" t="s">
        <v>136</v>
      </c>
      <c r="K2003" s="67" t="s">
        <v>44</v>
      </c>
      <c r="L2003" s="67" t="s">
        <v>200</v>
      </c>
      <c r="M2003" s="67" t="s">
        <v>38</v>
      </c>
      <c r="N2003" s="67" t="s">
        <v>43</v>
      </c>
      <c r="O2003" s="67" t="s">
        <v>45</v>
      </c>
      <c r="P2003" s="17" t="s">
        <v>247</v>
      </c>
      <c r="Q2003" s="17" t="s">
        <v>3022</v>
      </c>
      <c r="R2003" s="17" t="s">
        <v>287</v>
      </c>
      <c r="S2003" s="17" t="s">
        <v>77</v>
      </c>
      <c r="T2003" s="17" t="s">
        <v>3346</v>
      </c>
      <c r="U2003" s="17" t="s">
        <v>193</v>
      </c>
      <c r="V2003" s="17" t="s">
        <v>338</v>
      </c>
      <c r="W2003" s="17"/>
      <c r="X2003" s="17"/>
      <c r="Y2003" s="17" t="s">
        <v>4234</v>
      </c>
      <c r="Z2003" s="17" t="s">
        <v>96</v>
      </c>
      <c r="AA2003" s="17" t="s">
        <v>76</v>
      </c>
      <c r="AB2003" s="17" t="s">
        <v>55</v>
      </c>
      <c r="AC2003" s="17" t="s">
        <v>56</v>
      </c>
      <c r="AD2003" s="17" t="s">
        <v>56</v>
      </c>
      <c r="AE2003" s="17"/>
      <c r="AF2003" s="17"/>
      <c r="AG2003" s="17" t="s">
        <v>95</v>
      </c>
      <c r="AH2003" s="17" t="s">
        <v>189</v>
      </c>
      <c r="AI2003" s="17" t="s">
        <v>202</v>
      </c>
      <c r="AJ2003" s="17" t="s">
        <v>206</v>
      </c>
      <c r="AK2003" s="17" t="s">
        <v>131</v>
      </c>
      <c r="AL2003" s="17" t="s">
        <v>706</v>
      </c>
      <c r="AM2003" s="17" t="s">
        <v>1053</v>
      </c>
      <c r="AN2003" s="17" t="s">
        <v>102</v>
      </c>
      <c r="AO2003" s="17" t="s">
        <v>85</v>
      </c>
      <c r="AP2003" s="17" t="s">
        <v>295</v>
      </c>
      <c r="AQ2003" s="17"/>
      <c r="AR2003" s="17"/>
      <c r="AS2003" s="17"/>
    </row>
    <row r="2004" spans="1:45" ht="15" customHeight="1" x14ac:dyDescent="0.15">
      <c r="A2004" s="13">
        <v>2003</v>
      </c>
      <c r="B2004" s="69" t="s">
        <v>2074</v>
      </c>
      <c r="C2004" s="67" t="s">
        <v>2019</v>
      </c>
      <c r="D2004" s="67" t="s">
        <v>66</v>
      </c>
      <c r="E2004" s="67" t="s">
        <v>66</v>
      </c>
      <c r="F2004" s="67" t="s">
        <v>36</v>
      </c>
      <c r="G2004" s="67" t="s">
        <v>40</v>
      </c>
      <c r="H2004" s="67" t="s">
        <v>41</v>
      </c>
      <c r="I2004" s="67" t="s">
        <v>67</v>
      </c>
      <c r="J2004" s="67" t="s">
        <v>37</v>
      </c>
      <c r="K2004" s="67" t="s">
        <v>136</v>
      </c>
      <c r="L2004" s="67" t="s">
        <v>44</v>
      </c>
      <c r="M2004" s="67" t="s">
        <v>68</v>
      </c>
      <c r="N2004" s="67" t="s">
        <v>88</v>
      </c>
      <c r="O2004" s="67" t="s">
        <v>45</v>
      </c>
      <c r="P2004" s="17" t="s">
        <v>594</v>
      </c>
      <c r="Q2004" s="17" t="s">
        <v>248</v>
      </c>
      <c r="R2004" s="17" t="s">
        <v>70</v>
      </c>
      <c r="S2004" s="17" t="s">
        <v>253</v>
      </c>
      <c r="T2004" s="17" t="s">
        <v>596</v>
      </c>
      <c r="U2004" s="17" t="s">
        <v>3022</v>
      </c>
      <c r="V2004" s="17" t="s">
        <v>388</v>
      </c>
      <c r="W2004" s="17"/>
      <c r="X2004" s="17"/>
      <c r="Y2004" s="17" t="s">
        <v>4234</v>
      </c>
      <c r="Z2004" s="17" t="s">
        <v>96</v>
      </c>
      <c r="AA2004" s="17" t="s">
        <v>142</v>
      </c>
      <c r="AB2004" s="17" t="s">
        <v>55</v>
      </c>
      <c r="AC2004" s="17" t="s">
        <v>56</v>
      </c>
      <c r="AD2004" s="17" t="s">
        <v>56</v>
      </c>
      <c r="AE2004" s="17"/>
      <c r="AF2004" s="17"/>
      <c r="AG2004" s="17" t="s">
        <v>79</v>
      </c>
      <c r="AH2004" s="17" t="s">
        <v>479</v>
      </c>
      <c r="AI2004" s="17" t="s">
        <v>598</v>
      </c>
      <c r="AJ2004" s="17" t="s">
        <v>148</v>
      </c>
      <c r="AK2004" s="17" t="s">
        <v>77</v>
      </c>
      <c r="AL2004" s="17" t="s">
        <v>78</v>
      </c>
      <c r="AM2004" s="17" t="s">
        <v>307</v>
      </c>
      <c r="AN2004" s="17" t="s">
        <v>2075</v>
      </c>
      <c r="AO2004" s="17" t="s">
        <v>161</v>
      </c>
      <c r="AP2004" s="17" t="s">
        <v>85</v>
      </c>
      <c r="AQ2004" s="17"/>
      <c r="AR2004" s="17"/>
      <c r="AS2004" s="17"/>
    </row>
    <row r="2005" spans="1:45" ht="15" customHeight="1" x14ac:dyDescent="0.15">
      <c r="A2005" s="13">
        <v>2004</v>
      </c>
      <c r="B2005" s="69" t="s">
        <v>2076</v>
      </c>
      <c r="C2005" s="67" t="s">
        <v>2019</v>
      </c>
      <c r="D2005" s="67" t="s">
        <v>66</v>
      </c>
      <c r="E2005" s="67" t="s">
        <v>56</v>
      </c>
      <c r="F2005" s="67" t="s">
        <v>66</v>
      </c>
      <c r="G2005" s="67" t="s">
        <v>40</v>
      </c>
      <c r="H2005" s="67" t="s">
        <v>41</v>
      </c>
      <c r="I2005" s="67" t="s">
        <v>67</v>
      </c>
      <c r="J2005" s="67" t="s">
        <v>44</v>
      </c>
      <c r="K2005" s="67" t="s">
        <v>43</v>
      </c>
      <c r="L2005" s="67" t="s">
        <v>37</v>
      </c>
      <c r="M2005" s="67" t="s">
        <v>44</v>
      </c>
      <c r="N2005" s="67" t="s">
        <v>37</v>
      </c>
      <c r="O2005" s="67"/>
      <c r="P2005" s="17" t="s">
        <v>1546</v>
      </c>
      <c r="Q2005" s="17" t="s">
        <v>745</v>
      </c>
      <c r="R2005" s="17" t="s">
        <v>3343</v>
      </c>
      <c r="S2005" s="17" t="s">
        <v>4758</v>
      </c>
      <c r="T2005" s="17" t="s">
        <v>1547</v>
      </c>
      <c r="U2005" s="17" t="s">
        <v>77</v>
      </c>
      <c r="V2005" s="17" t="s">
        <v>1091</v>
      </c>
      <c r="W2005" s="17"/>
      <c r="X2005" s="17"/>
      <c r="Y2005" s="17" t="s">
        <v>4234</v>
      </c>
      <c r="Z2005" s="17" t="s">
        <v>75</v>
      </c>
      <c r="AA2005" s="17" t="s">
        <v>76</v>
      </c>
      <c r="AB2005" s="17" t="s">
        <v>55</v>
      </c>
      <c r="AC2005" s="17" t="s">
        <v>56</v>
      </c>
      <c r="AD2005" s="17" t="s">
        <v>66</v>
      </c>
      <c r="AE2005" s="17"/>
      <c r="AF2005" s="17"/>
      <c r="AG2005" s="17" t="s">
        <v>115</v>
      </c>
      <c r="AH2005" s="17" t="s">
        <v>339</v>
      </c>
      <c r="AI2005" s="17" t="s">
        <v>3026</v>
      </c>
      <c r="AJ2005" s="17" t="s">
        <v>388</v>
      </c>
      <c r="AK2005" s="17" t="s">
        <v>95</v>
      </c>
      <c r="AL2005" s="17" t="s">
        <v>204</v>
      </c>
      <c r="AM2005" s="17" t="s">
        <v>148</v>
      </c>
      <c r="AN2005" s="17" t="s">
        <v>2077</v>
      </c>
      <c r="AO2005" s="17" t="s">
        <v>1274</v>
      </c>
      <c r="AP2005" s="17" t="s">
        <v>85</v>
      </c>
      <c r="AQ2005" s="17"/>
      <c r="AR2005" s="17"/>
      <c r="AS2005" s="17"/>
    </row>
    <row r="2006" spans="1:45" ht="15" customHeight="1" x14ac:dyDescent="0.15">
      <c r="A2006" s="13">
        <v>2005</v>
      </c>
      <c r="B2006" s="69" t="s">
        <v>2078</v>
      </c>
      <c r="C2006" s="67" t="s">
        <v>2019</v>
      </c>
      <c r="D2006" s="67" t="s">
        <v>66</v>
      </c>
      <c r="E2006" s="67" t="s">
        <v>66</v>
      </c>
      <c r="F2006" s="67" t="s">
        <v>36</v>
      </c>
      <c r="G2006" s="67" t="s">
        <v>42</v>
      </c>
      <c r="H2006" s="67" t="s">
        <v>37</v>
      </c>
      <c r="I2006" s="67" t="s">
        <v>40</v>
      </c>
      <c r="J2006" s="67" t="s">
        <v>43</v>
      </c>
      <c r="K2006" s="67" t="s">
        <v>38</v>
      </c>
      <c r="L2006" s="67" t="s">
        <v>39</v>
      </c>
      <c r="M2006" s="67" t="s">
        <v>42</v>
      </c>
      <c r="N2006" s="67" t="s">
        <v>39</v>
      </c>
      <c r="O2006" s="67"/>
      <c r="P2006" s="17" t="s">
        <v>668</v>
      </c>
      <c r="Q2006" s="17" t="s">
        <v>266</v>
      </c>
      <c r="R2006" s="17" t="s">
        <v>222</v>
      </c>
      <c r="S2006" s="17" t="s">
        <v>270</v>
      </c>
      <c r="T2006" s="17" t="s">
        <v>408</v>
      </c>
      <c r="U2006" s="17" t="s">
        <v>79</v>
      </c>
      <c r="V2006" s="17" t="s">
        <v>185</v>
      </c>
      <c r="W2006" s="17"/>
      <c r="X2006" s="17"/>
      <c r="Y2006" s="17" t="s">
        <v>4282</v>
      </c>
      <c r="Z2006" s="17" t="s">
        <v>75</v>
      </c>
      <c r="AA2006" s="17" t="s">
        <v>76</v>
      </c>
      <c r="AB2006" s="17" t="s">
        <v>55</v>
      </c>
      <c r="AC2006" s="17" t="s">
        <v>56</v>
      </c>
      <c r="AD2006" s="17" t="s">
        <v>56</v>
      </c>
      <c r="AE2006" s="17"/>
      <c r="AF2006" s="17"/>
      <c r="AG2006" s="17" t="s">
        <v>409</v>
      </c>
      <c r="AH2006" s="17" t="s">
        <v>410</v>
      </c>
      <c r="AI2006" s="17" t="s">
        <v>411</v>
      </c>
      <c r="AJ2006" s="17" t="s">
        <v>412</v>
      </c>
      <c r="AK2006" s="17" t="s">
        <v>115</v>
      </c>
      <c r="AL2006" s="17" t="s">
        <v>740</v>
      </c>
      <c r="AM2006" s="17" t="s">
        <v>1347</v>
      </c>
      <c r="AN2006" s="17" t="s">
        <v>761</v>
      </c>
      <c r="AO2006" s="17" t="s">
        <v>418</v>
      </c>
      <c r="AP2006" s="17" t="s">
        <v>161</v>
      </c>
      <c r="AQ2006" s="17"/>
      <c r="AR2006" s="17"/>
      <c r="AS2006" s="17"/>
    </row>
    <row r="2007" spans="1:45" ht="15" customHeight="1" x14ac:dyDescent="0.15">
      <c r="A2007" s="13">
        <v>2006</v>
      </c>
      <c r="B2007" s="69" t="s">
        <v>2079</v>
      </c>
      <c r="C2007" s="67" t="s">
        <v>2019</v>
      </c>
      <c r="D2007" s="67" t="s">
        <v>66</v>
      </c>
      <c r="E2007" s="67" t="s">
        <v>66</v>
      </c>
      <c r="F2007" s="67" t="s">
        <v>36</v>
      </c>
      <c r="G2007" s="67" t="s">
        <v>40</v>
      </c>
      <c r="H2007" s="67" t="s">
        <v>87</v>
      </c>
      <c r="I2007" s="67" t="s">
        <v>37</v>
      </c>
      <c r="J2007" s="67" t="s">
        <v>67</v>
      </c>
      <c r="K2007" s="67" t="s">
        <v>41</v>
      </c>
      <c r="L2007" s="67" t="s">
        <v>40</v>
      </c>
      <c r="M2007" s="67" t="s">
        <v>42</v>
      </c>
      <c r="N2007" s="67" t="s">
        <v>37</v>
      </c>
      <c r="O2007" s="67"/>
      <c r="P2007" s="17" t="s">
        <v>1867</v>
      </c>
      <c r="Q2007" s="17" t="s">
        <v>594</v>
      </c>
      <c r="R2007" s="17" t="s">
        <v>137</v>
      </c>
      <c r="S2007" s="17" t="s">
        <v>248</v>
      </c>
      <c r="T2007" s="17" t="s">
        <v>595</v>
      </c>
      <c r="U2007" s="17" t="s">
        <v>3438</v>
      </c>
      <c r="V2007" s="17" t="s">
        <v>3022</v>
      </c>
      <c r="W2007" s="17"/>
      <c r="X2007" s="17"/>
      <c r="Y2007" s="17" t="s">
        <v>4234</v>
      </c>
      <c r="Z2007" s="17" t="s">
        <v>75</v>
      </c>
      <c r="AA2007" s="17" t="s">
        <v>142</v>
      </c>
      <c r="AB2007" s="17" t="s">
        <v>55</v>
      </c>
      <c r="AC2007" s="17" t="s">
        <v>56</v>
      </c>
      <c r="AD2007" s="17" t="s">
        <v>56</v>
      </c>
      <c r="AE2007" s="17"/>
      <c r="AF2007" s="17"/>
      <c r="AG2007" s="17" t="s">
        <v>253</v>
      </c>
      <c r="AH2007" s="17" t="s">
        <v>596</v>
      </c>
      <c r="AI2007" s="17" t="s">
        <v>89</v>
      </c>
      <c r="AJ2007" s="17" t="s">
        <v>4758</v>
      </c>
      <c r="AK2007" s="17" t="s">
        <v>57</v>
      </c>
      <c r="AL2007" s="17" t="s">
        <v>4520</v>
      </c>
      <c r="AM2007" s="17" t="s">
        <v>77</v>
      </c>
      <c r="AN2007" s="17" t="s">
        <v>408</v>
      </c>
      <c r="AO2007" s="17" t="s">
        <v>161</v>
      </c>
      <c r="AP2007" s="17" t="s">
        <v>64</v>
      </c>
      <c r="AQ2007" s="17"/>
      <c r="AR2007" s="17"/>
      <c r="AS2007" s="17"/>
    </row>
    <row r="2008" spans="1:45" ht="15" customHeight="1" x14ac:dyDescent="0.15">
      <c r="A2008" s="13">
        <v>2007</v>
      </c>
      <c r="B2008" s="69" t="s">
        <v>2080</v>
      </c>
      <c r="C2008" s="67" t="s">
        <v>2019</v>
      </c>
      <c r="D2008" s="67" t="s">
        <v>66</v>
      </c>
      <c r="E2008" s="67" t="s">
        <v>56</v>
      </c>
      <c r="F2008" s="67" t="s">
        <v>66</v>
      </c>
      <c r="G2008" s="67" t="s">
        <v>37</v>
      </c>
      <c r="H2008" s="67" t="s">
        <v>67</v>
      </c>
      <c r="I2008" s="67" t="s">
        <v>44</v>
      </c>
      <c r="J2008" s="67" t="s">
        <v>43</v>
      </c>
      <c r="K2008" s="67" t="s">
        <v>42</v>
      </c>
      <c r="L2008" s="67" t="s">
        <v>40</v>
      </c>
      <c r="M2008" s="67" t="s">
        <v>40</v>
      </c>
      <c r="N2008" s="67" t="s">
        <v>136</v>
      </c>
      <c r="O2008" s="67" t="s">
        <v>45</v>
      </c>
      <c r="P2008" s="67" t="s">
        <v>2081</v>
      </c>
      <c r="Q2008" s="67" t="s">
        <v>137</v>
      </c>
      <c r="R2008" s="67" t="s">
        <v>179</v>
      </c>
      <c r="S2008" s="67" t="s">
        <v>3438</v>
      </c>
      <c r="T2008" s="67" t="s">
        <v>840</v>
      </c>
      <c r="U2008" s="67" t="s">
        <v>3172</v>
      </c>
      <c r="V2008" s="67" t="s">
        <v>2082</v>
      </c>
      <c r="W2008" s="67"/>
      <c r="X2008" s="67"/>
      <c r="Y2008" s="67" t="s">
        <v>4386</v>
      </c>
      <c r="Z2008" s="67" t="s">
        <v>53</v>
      </c>
      <c r="AA2008" s="67" t="s">
        <v>76</v>
      </c>
      <c r="AB2008" s="67" t="s">
        <v>3962</v>
      </c>
      <c r="AC2008" s="67" t="s">
        <v>56</v>
      </c>
      <c r="AD2008" s="67" t="s">
        <v>66</v>
      </c>
      <c r="AE2008" s="67"/>
      <c r="AF2008" s="67"/>
      <c r="AG2008" s="67" t="s">
        <v>57</v>
      </c>
      <c r="AH2008" s="67" t="s">
        <v>4520</v>
      </c>
      <c r="AI2008" s="67" t="s">
        <v>3022</v>
      </c>
      <c r="AJ2008" s="67" t="s">
        <v>841</v>
      </c>
      <c r="AK2008" s="67" t="s">
        <v>183</v>
      </c>
      <c r="AL2008" s="67" t="s">
        <v>4161</v>
      </c>
      <c r="AM2008" s="67" t="s">
        <v>2083</v>
      </c>
      <c r="AN2008" s="67" t="s">
        <v>2084</v>
      </c>
      <c r="AO2008" s="67" t="s">
        <v>64</v>
      </c>
      <c r="AP2008" s="67" t="s">
        <v>187</v>
      </c>
      <c r="AQ2008" s="17"/>
      <c r="AR2008" s="17"/>
      <c r="AS2008" s="17"/>
    </row>
    <row r="2009" spans="1:45" ht="15" customHeight="1" x14ac:dyDescent="0.15">
      <c r="A2009" s="13">
        <v>2008</v>
      </c>
      <c r="B2009" s="69" t="s">
        <v>2085</v>
      </c>
      <c r="C2009" s="67" t="s">
        <v>2019</v>
      </c>
      <c r="D2009" s="67" t="s">
        <v>66</v>
      </c>
      <c r="E2009" s="67" t="s">
        <v>56</v>
      </c>
      <c r="F2009" s="67" t="s">
        <v>56</v>
      </c>
      <c r="G2009" s="67" t="s">
        <v>44</v>
      </c>
      <c r="H2009" s="67" t="s">
        <v>43</v>
      </c>
      <c r="I2009" s="67" t="s">
        <v>37</v>
      </c>
      <c r="J2009" s="67" t="s">
        <v>40</v>
      </c>
      <c r="K2009" s="67" t="s">
        <v>41</v>
      </c>
      <c r="L2009" s="67" t="s">
        <v>44</v>
      </c>
      <c r="M2009" s="67" t="s">
        <v>42</v>
      </c>
      <c r="N2009" s="67" t="s">
        <v>44</v>
      </c>
      <c r="O2009" s="67"/>
      <c r="P2009" s="67" t="s">
        <v>2086</v>
      </c>
      <c r="Q2009" s="67" t="s">
        <v>511</v>
      </c>
      <c r="R2009" s="67" t="s">
        <v>137</v>
      </c>
      <c r="S2009" s="67" t="s">
        <v>4251</v>
      </c>
      <c r="T2009" s="67" t="s">
        <v>842</v>
      </c>
      <c r="U2009" s="67" t="s">
        <v>3438</v>
      </c>
      <c r="V2009" s="67" t="s">
        <v>810</v>
      </c>
      <c r="W2009" s="67"/>
      <c r="X2009" s="67"/>
      <c r="Y2009" s="67" t="s">
        <v>4243</v>
      </c>
      <c r="Z2009" s="67" t="s">
        <v>75</v>
      </c>
      <c r="AA2009" s="67" t="s">
        <v>76</v>
      </c>
      <c r="AB2009" s="67" t="s">
        <v>126</v>
      </c>
      <c r="AC2009" s="67" t="s">
        <v>56</v>
      </c>
      <c r="AD2009" s="67" t="s">
        <v>66</v>
      </c>
      <c r="AE2009" s="67"/>
      <c r="AF2009" s="67"/>
      <c r="AG2009" s="67" t="s">
        <v>251</v>
      </c>
      <c r="AH2009" s="67" t="s">
        <v>644</v>
      </c>
      <c r="AI2009" s="67" t="s">
        <v>910</v>
      </c>
      <c r="AJ2009" s="67" t="s">
        <v>590</v>
      </c>
      <c r="AK2009" s="67" t="s">
        <v>57</v>
      </c>
      <c r="AL2009" s="67" t="s">
        <v>4520</v>
      </c>
      <c r="AM2009" s="67" t="s">
        <v>3269</v>
      </c>
      <c r="AN2009" s="67" t="s">
        <v>1523</v>
      </c>
      <c r="AO2009" s="67" t="s">
        <v>322</v>
      </c>
      <c r="AP2009" s="67" t="s">
        <v>64</v>
      </c>
      <c r="AQ2009" s="17"/>
      <c r="AR2009" s="17"/>
      <c r="AS2009" s="17"/>
    </row>
    <row r="2010" spans="1:45" ht="15" customHeight="1" x14ac:dyDescent="0.15">
      <c r="A2010" s="13">
        <v>2009</v>
      </c>
      <c r="B2010" s="69" t="s">
        <v>2087</v>
      </c>
      <c r="C2010" s="67" t="s">
        <v>2019</v>
      </c>
      <c r="D2010" s="67" t="s">
        <v>66</v>
      </c>
      <c r="E2010" s="67" t="s">
        <v>66</v>
      </c>
      <c r="F2010" s="67" t="s">
        <v>66</v>
      </c>
      <c r="G2010" s="67" t="s">
        <v>67</v>
      </c>
      <c r="H2010" s="67" t="s">
        <v>40</v>
      </c>
      <c r="I2010" s="67" t="s">
        <v>40</v>
      </c>
      <c r="J2010" s="67" t="s">
        <v>44</v>
      </c>
      <c r="K2010" s="67" t="s">
        <v>44</v>
      </c>
      <c r="L2010" s="67" t="s">
        <v>41</v>
      </c>
      <c r="M2010" s="67" t="s">
        <v>200</v>
      </c>
      <c r="N2010" s="67" t="s">
        <v>41</v>
      </c>
      <c r="O2010" s="67"/>
      <c r="P2010" s="67" t="s">
        <v>379</v>
      </c>
      <c r="Q2010" s="67" t="s">
        <v>3022</v>
      </c>
      <c r="R2010" s="67" t="s">
        <v>1076</v>
      </c>
      <c r="S2010" s="67" t="s">
        <v>77</v>
      </c>
      <c r="T2010" s="67" t="s">
        <v>264</v>
      </c>
      <c r="U2010" s="67" t="s">
        <v>3269</v>
      </c>
      <c r="V2010" s="67" t="s">
        <v>2088</v>
      </c>
      <c r="W2010" s="67"/>
      <c r="X2010" s="67"/>
      <c r="Y2010" s="67" t="s">
        <v>4347</v>
      </c>
      <c r="Z2010" s="67" t="s">
        <v>96</v>
      </c>
      <c r="AA2010" s="67" t="s">
        <v>76</v>
      </c>
      <c r="AB2010" s="67" t="s">
        <v>3962</v>
      </c>
      <c r="AC2010" s="67" t="s">
        <v>56</v>
      </c>
      <c r="AD2010" s="67" t="s">
        <v>56</v>
      </c>
      <c r="AE2010" s="67"/>
      <c r="AF2010" s="67"/>
      <c r="AG2010" s="67" t="s">
        <v>95</v>
      </c>
      <c r="AH2010" s="67" t="s">
        <v>189</v>
      </c>
      <c r="AI2010" s="67" t="s">
        <v>79</v>
      </c>
      <c r="AJ2010" s="67" t="s">
        <v>380</v>
      </c>
      <c r="AK2010" s="67" t="s">
        <v>79</v>
      </c>
      <c r="AL2010" s="67" t="s">
        <v>741</v>
      </c>
      <c r="AM2010" s="67" t="s">
        <v>1262</v>
      </c>
      <c r="AN2010" s="67" t="s">
        <v>1659</v>
      </c>
      <c r="AO2010" s="67" t="s">
        <v>85</v>
      </c>
      <c r="AP2010" s="67" t="s">
        <v>161</v>
      </c>
      <c r="AQ2010" s="17"/>
      <c r="AR2010" s="17"/>
      <c r="AS2010" s="17"/>
    </row>
    <row r="2011" spans="1:45" ht="15" customHeight="1" x14ac:dyDescent="0.15">
      <c r="A2011" s="13">
        <v>2010</v>
      </c>
      <c r="B2011" s="69" t="s">
        <v>2089</v>
      </c>
      <c r="C2011" s="67" t="s">
        <v>2019</v>
      </c>
      <c r="D2011" s="67" t="s">
        <v>66</v>
      </c>
      <c r="E2011" s="67" t="s">
        <v>66</v>
      </c>
      <c r="F2011" s="67" t="s">
        <v>56</v>
      </c>
      <c r="G2011" s="67" t="s">
        <v>67</v>
      </c>
      <c r="H2011" s="67" t="s">
        <v>68</v>
      </c>
      <c r="I2011" s="67" t="s">
        <v>44</v>
      </c>
      <c r="J2011" s="67" t="s">
        <v>68</v>
      </c>
      <c r="K2011" s="67" t="s">
        <v>44</v>
      </c>
      <c r="L2011" s="67" t="s">
        <v>42</v>
      </c>
      <c r="M2011" s="67" t="s">
        <v>41</v>
      </c>
      <c r="N2011" s="67" t="s">
        <v>43</v>
      </c>
      <c r="O2011" s="67"/>
      <c r="P2011" s="67" t="s">
        <v>961</v>
      </c>
      <c r="Q2011" s="67" t="s">
        <v>3022</v>
      </c>
      <c r="R2011" s="67" t="s">
        <v>82</v>
      </c>
      <c r="S2011" s="67" t="s">
        <v>77</v>
      </c>
      <c r="T2011" s="67" t="s">
        <v>80</v>
      </c>
      <c r="U2011" s="67" t="s">
        <v>148</v>
      </c>
      <c r="V2011" s="67" t="s">
        <v>331</v>
      </c>
      <c r="W2011" s="67"/>
      <c r="X2011" s="67"/>
      <c r="Y2011" s="67" t="s">
        <v>4282</v>
      </c>
      <c r="Z2011" s="67" t="s">
        <v>96</v>
      </c>
      <c r="AA2011" s="67" t="s">
        <v>142</v>
      </c>
      <c r="AB2011" s="67" t="s">
        <v>3962</v>
      </c>
      <c r="AC2011" s="67" t="s">
        <v>56</v>
      </c>
      <c r="AD2011" s="67" t="s">
        <v>56</v>
      </c>
      <c r="AE2011" s="67"/>
      <c r="AF2011" s="67"/>
      <c r="AG2011" s="67" t="s">
        <v>95</v>
      </c>
      <c r="AH2011" s="67" t="s">
        <v>189</v>
      </c>
      <c r="AI2011" s="67" t="s">
        <v>171</v>
      </c>
      <c r="AJ2011" s="67" t="s">
        <v>711</v>
      </c>
      <c r="AK2011" s="67" t="s">
        <v>193</v>
      </c>
      <c r="AL2011" s="67" t="s">
        <v>196</v>
      </c>
      <c r="AM2011" s="67" t="s">
        <v>171</v>
      </c>
      <c r="AN2011" s="67" t="s">
        <v>334</v>
      </c>
      <c r="AO2011" s="67" t="s">
        <v>85</v>
      </c>
      <c r="AP2011" s="67" t="s">
        <v>349</v>
      </c>
      <c r="AQ2011" s="17"/>
      <c r="AR2011" s="17"/>
      <c r="AS2011" s="17"/>
    </row>
    <row r="2012" spans="1:45" ht="15" customHeight="1" x14ac:dyDescent="0.15">
      <c r="A2012" s="13">
        <v>2011</v>
      </c>
      <c r="B2012" s="69" t="s">
        <v>2090</v>
      </c>
      <c r="C2012" s="67" t="s">
        <v>2019</v>
      </c>
      <c r="D2012" s="67" t="s">
        <v>66</v>
      </c>
      <c r="E2012" s="67" t="s">
        <v>56</v>
      </c>
      <c r="F2012" s="67" t="s">
        <v>56</v>
      </c>
      <c r="G2012" s="67" t="s">
        <v>37</v>
      </c>
      <c r="H2012" s="67" t="s">
        <v>41</v>
      </c>
      <c r="I2012" s="67" t="s">
        <v>37</v>
      </c>
      <c r="J2012" s="67" t="s">
        <v>67</v>
      </c>
      <c r="K2012" s="67" t="s">
        <v>44</v>
      </c>
      <c r="L2012" s="67" t="s">
        <v>42</v>
      </c>
      <c r="M2012" s="67" t="s">
        <v>42</v>
      </c>
      <c r="N2012" s="67" t="s">
        <v>40</v>
      </c>
      <c r="O2012" s="67"/>
      <c r="P2012" s="67" t="s">
        <v>47</v>
      </c>
      <c r="Q2012" s="67" t="s">
        <v>49</v>
      </c>
      <c r="R2012" s="67" t="s">
        <v>137</v>
      </c>
      <c r="S2012" s="67" t="s">
        <v>57</v>
      </c>
      <c r="T2012" s="67" t="s">
        <v>4639</v>
      </c>
      <c r="U2012" s="67" t="s">
        <v>3438</v>
      </c>
      <c r="V2012" s="67" t="s">
        <v>3022</v>
      </c>
      <c r="W2012" s="67"/>
      <c r="X2012" s="67"/>
      <c r="Y2012" s="67" t="s">
        <v>4310</v>
      </c>
      <c r="Z2012" s="67" t="s">
        <v>53</v>
      </c>
      <c r="AA2012" s="67" t="s">
        <v>76</v>
      </c>
      <c r="AB2012" s="67" t="s">
        <v>55</v>
      </c>
      <c r="AC2012" s="67" t="s">
        <v>56</v>
      </c>
      <c r="AD2012" s="67" t="s">
        <v>66</v>
      </c>
      <c r="AE2012" s="67"/>
      <c r="AF2012" s="67"/>
      <c r="AG2012" s="67" t="s">
        <v>144</v>
      </c>
      <c r="AH2012" s="67" t="s">
        <v>189</v>
      </c>
      <c r="AI2012" s="67" t="s">
        <v>202</v>
      </c>
      <c r="AJ2012" s="67" t="s">
        <v>711</v>
      </c>
      <c r="AK2012" s="67" t="s">
        <v>57</v>
      </c>
      <c r="AL2012" s="67" t="s">
        <v>4520</v>
      </c>
      <c r="AM2012" s="67" t="s">
        <v>77</v>
      </c>
      <c r="AN2012" s="67" t="s">
        <v>79</v>
      </c>
      <c r="AO2012" s="67" t="s">
        <v>64</v>
      </c>
      <c r="AP2012" s="67" t="s">
        <v>64</v>
      </c>
      <c r="AQ2012" s="17"/>
      <c r="AR2012" s="17"/>
      <c r="AS2012" s="17"/>
    </row>
    <row r="2013" spans="1:45" ht="15" customHeight="1" x14ac:dyDescent="0.15">
      <c r="A2013" s="13">
        <v>2012</v>
      </c>
      <c r="B2013" s="69" t="s">
        <v>2091</v>
      </c>
      <c r="C2013" s="67" t="s">
        <v>2092</v>
      </c>
      <c r="D2013" s="67" t="s">
        <v>66</v>
      </c>
      <c r="E2013" s="67" t="s">
        <v>66</v>
      </c>
      <c r="F2013" s="67" t="s">
        <v>56</v>
      </c>
      <c r="G2013" s="67" t="s">
        <v>37</v>
      </c>
      <c r="H2013" s="67" t="s">
        <v>40</v>
      </c>
      <c r="I2013" s="67" t="s">
        <v>37</v>
      </c>
      <c r="J2013" s="67" t="s">
        <v>40</v>
      </c>
      <c r="K2013" s="67" t="s">
        <v>42</v>
      </c>
      <c r="L2013" s="67" t="s">
        <v>39</v>
      </c>
      <c r="M2013" s="67" t="s">
        <v>43</v>
      </c>
      <c r="N2013" s="67" t="s">
        <v>43</v>
      </c>
      <c r="O2013" s="67"/>
      <c r="P2013" s="67" t="s">
        <v>227</v>
      </c>
      <c r="Q2013" s="67" t="s">
        <v>137</v>
      </c>
      <c r="R2013" s="67" t="s">
        <v>1230</v>
      </c>
      <c r="S2013" s="67" t="s">
        <v>3438</v>
      </c>
      <c r="T2013" s="67" t="s">
        <v>4647</v>
      </c>
      <c r="U2013" s="67" t="s">
        <v>994</v>
      </c>
      <c r="V2013" s="67" t="s">
        <v>256</v>
      </c>
      <c r="W2013" s="67"/>
      <c r="X2013" s="67"/>
      <c r="Y2013" s="67" t="s">
        <v>4310</v>
      </c>
      <c r="Z2013" s="67" t="s">
        <v>53</v>
      </c>
      <c r="AA2013" s="67" t="s">
        <v>76</v>
      </c>
      <c r="AB2013" s="67" t="s">
        <v>3962</v>
      </c>
      <c r="AC2013" s="67" t="s">
        <v>56</v>
      </c>
      <c r="AD2013" s="67" t="s">
        <v>66</v>
      </c>
      <c r="AE2013" s="67"/>
      <c r="AF2013" s="67"/>
      <c r="AG2013" s="67" t="s">
        <v>57</v>
      </c>
      <c r="AH2013" s="67" t="s">
        <v>4520</v>
      </c>
      <c r="AI2013" s="67" t="s">
        <v>4161</v>
      </c>
      <c r="AJ2013" s="67" t="s">
        <v>3760</v>
      </c>
      <c r="AK2013" s="67" t="s">
        <v>4642</v>
      </c>
      <c r="AL2013" s="67" t="s">
        <v>403</v>
      </c>
      <c r="AM2013" s="67" t="s">
        <v>79</v>
      </c>
      <c r="AN2013" s="67" t="s">
        <v>2093</v>
      </c>
      <c r="AO2013" s="67" t="s">
        <v>64</v>
      </c>
      <c r="AP2013" s="67" t="s">
        <v>998</v>
      </c>
      <c r="AQ2013" s="17"/>
      <c r="AR2013" s="17"/>
      <c r="AS2013" s="17"/>
    </row>
    <row r="2014" spans="1:45" ht="15" customHeight="1" x14ac:dyDescent="0.15">
      <c r="A2014" s="13">
        <v>2013</v>
      </c>
      <c r="B2014" s="69" t="s">
        <v>2094</v>
      </c>
      <c r="C2014" s="67" t="s">
        <v>2092</v>
      </c>
      <c r="D2014" s="67" t="s">
        <v>66</v>
      </c>
      <c r="E2014" s="67" t="s">
        <v>66</v>
      </c>
      <c r="F2014" s="67" t="s">
        <v>66</v>
      </c>
      <c r="G2014" s="67" t="s">
        <v>44</v>
      </c>
      <c r="H2014" s="67" t="s">
        <v>40</v>
      </c>
      <c r="I2014" s="67" t="s">
        <v>44</v>
      </c>
      <c r="J2014" s="67" t="s">
        <v>68</v>
      </c>
      <c r="K2014" s="67" t="s">
        <v>67</v>
      </c>
      <c r="L2014" s="67" t="s">
        <v>39</v>
      </c>
      <c r="M2014" s="67" t="s">
        <v>42</v>
      </c>
      <c r="N2014" s="67" t="s">
        <v>44</v>
      </c>
      <c r="O2014" s="67"/>
      <c r="P2014" s="67" t="s">
        <v>2095</v>
      </c>
      <c r="Q2014" s="67" t="s">
        <v>229</v>
      </c>
      <c r="R2014" s="67" t="s">
        <v>164</v>
      </c>
      <c r="S2014" s="67" t="s">
        <v>71</v>
      </c>
      <c r="T2014" s="67" t="s">
        <v>745</v>
      </c>
      <c r="U2014" s="67" t="s">
        <v>166</v>
      </c>
      <c r="V2014" s="67" t="s">
        <v>167</v>
      </c>
      <c r="W2014" s="67"/>
      <c r="X2014" s="67"/>
      <c r="Y2014" s="67" t="s">
        <v>4282</v>
      </c>
      <c r="Z2014" s="67" t="s">
        <v>53</v>
      </c>
      <c r="AA2014" s="67" t="s">
        <v>142</v>
      </c>
      <c r="AB2014" s="67" t="s">
        <v>3962</v>
      </c>
      <c r="AC2014" s="67" t="s">
        <v>66</v>
      </c>
      <c r="AD2014" s="67" t="s">
        <v>66</v>
      </c>
      <c r="AE2014" s="67" t="s">
        <v>4138</v>
      </c>
      <c r="AF2014" s="67"/>
      <c r="AG2014" s="67" t="s">
        <v>3345</v>
      </c>
      <c r="AH2014" s="67" t="s">
        <v>3022</v>
      </c>
      <c r="AI2014" s="67" t="s">
        <v>4758</v>
      </c>
      <c r="AJ2014" s="67" t="s">
        <v>1929</v>
      </c>
      <c r="AK2014" s="67" t="s">
        <v>169</v>
      </c>
      <c r="AL2014" s="67" t="s">
        <v>170</v>
      </c>
      <c r="AM2014" s="67" t="s">
        <v>171</v>
      </c>
      <c r="AN2014" s="67" t="s">
        <v>172</v>
      </c>
      <c r="AO2014" s="67" t="s">
        <v>349</v>
      </c>
      <c r="AP2014" s="67" t="s">
        <v>349</v>
      </c>
      <c r="AQ2014" s="17"/>
      <c r="AR2014" s="17"/>
      <c r="AS2014" s="17"/>
    </row>
    <row r="2015" spans="1:45" ht="15" customHeight="1" x14ac:dyDescent="0.15">
      <c r="A2015" s="13">
        <v>2014</v>
      </c>
      <c r="B2015" s="69" t="s">
        <v>2096</v>
      </c>
      <c r="C2015" s="67" t="s">
        <v>2092</v>
      </c>
      <c r="D2015" s="67" t="s">
        <v>66</v>
      </c>
      <c r="E2015" s="67" t="s">
        <v>66</v>
      </c>
      <c r="F2015" s="67" t="s">
        <v>66</v>
      </c>
      <c r="G2015" s="67" t="s">
        <v>37</v>
      </c>
      <c r="H2015" s="67" t="s">
        <v>44</v>
      </c>
      <c r="I2015" s="67" t="s">
        <v>40</v>
      </c>
      <c r="J2015" s="67" t="s">
        <v>37</v>
      </c>
      <c r="K2015" s="67" t="s">
        <v>42</v>
      </c>
      <c r="L2015" s="67" t="s">
        <v>40</v>
      </c>
      <c r="M2015" s="67" t="s">
        <v>44</v>
      </c>
      <c r="N2015" s="67" t="s">
        <v>40</v>
      </c>
      <c r="O2015" s="67"/>
      <c r="P2015" s="67" t="s">
        <v>2097</v>
      </c>
      <c r="Q2015" s="67" t="s">
        <v>137</v>
      </c>
      <c r="R2015" s="67" t="s">
        <v>2098</v>
      </c>
      <c r="S2015" s="67" t="s">
        <v>3438</v>
      </c>
      <c r="T2015" s="67" t="s">
        <v>174</v>
      </c>
      <c r="U2015" s="67" t="s">
        <v>248</v>
      </c>
      <c r="V2015" s="67" t="s">
        <v>653</v>
      </c>
      <c r="W2015" s="67"/>
      <c r="X2015" s="67"/>
      <c r="Y2015" s="67" t="s">
        <v>4263</v>
      </c>
      <c r="Z2015" s="67" t="s">
        <v>75</v>
      </c>
      <c r="AA2015" s="67" t="s">
        <v>76</v>
      </c>
      <c r="AB2015" s="67" t="s">
        <v>126</v>
      </c>
      <c r="AC2015" s="67" t="s">
        <v>56</v>
      </c>
      <c r="AD2015" s="67" t="s">
        <v>56</v>
      </c>
      <c r="AE2015" s="67" t="s">
        <v>4139</v>
      </c>
      <c r="AF2015" s="67"/>
      <c r="AG2015" s="67" t="s">
        <v>57</v>
      </c>
      <c r="AH2015" s="67" t="s">
        <v>4520</v>
      </c>
      <c r="AI2015" s="67" t="s">
        <v>175</v>
      </c>
      <c r="AJ2015" s="67" t="s">
        <v>2916</v>
      </c>
      <c r="AK2015" s="67" t="s">
        <v>253</v>
      </c>
      <c r="AL2015" s="67" t="s">
        <v>82</v>
      </c>
      <c r="AM2015" s="67" t="s">
        <v>49</v>
      </c>
      <c r="AN2015" s="67" t="s">
        <v>256</v>
      </c>
      <c r="AO2015" s="67" t="s">
        <v>64</v>
      </c>
      <c r="AP2015" s="67" t="s">
        <v>161</v>
      </c>
      <c r="AQ2015" s="17"/>
      <c r="AR2015" s="17"/>
      <c r="AS2015" s="17"/>
    </row>
    <row r="2016" spans="1:45" ht="15" customHeight="1" x14ac:dyDescent="0.15">
      <c r="A2016" s="13">
        <v>2015</v>
      </c>
      <c r="B2016" s="69" t="s">
        <v>2099</v>
      </c>
      <c r="C2016" s="67" t="s">
        <v>2092</v>
      </c>
      <c r="D2016" s="67" t="s">
        <v>66</v>
      </c>
      <c r="E2016" s="67" t="s">
        <v>66</v>
      </c>
      <c r="F2016" s="67" t="s">
        <v>56</v>
      </c>
      <c r="G2016" s="67" t="s">
        <v>67</v>
      </c>
      <c r="H2016" s="67" t="s">
        <v>44</v>
      </c>
      <c r="I2016" s="67" t="s">
        <v>44</v>
      </c>
      <c r="J2016" s="67" t="s">
        <v>43</v>
      </c>
      <c r="K2016" s="67" t="s">
        <v>44</v>
      </c>
      <c r="L2016" s="67" t="s">
        <v>42</v>
      </c>
      <c r="M2016" s="67" t="s">
        <v>43</v>
      </c>
      <c r="N2016" s="67" t="s">
        <v>43</v>
      </c>
      <c r="O2016" s="67"/>
      <c r="P2016" s="67" t="s">
        <v>1918</v>
      </c>
      <c r="Q2016" s="67" t="s">
        <v>1919</v>
      </c>
      <c r="R2016" s="67" t="s">
        <v>1920</v>
      </c>
      <c r="S2016" s="67" t="s">
        <v>3022</v>
      </c>
      <c r="T2016" s="67" t="s">
        <v>4387</v>
      </c>
      <c r="U2016" s="67" t="s">
        <v>4387</v>
      </c>
      <c r="V2016" s="67" t="s">
        <v>1921</v>
      </c>
      <c r="W2016" s="67"/>
      <c r="X2016" s="67"/>
      <c r="Y2016" s="67" t="s">
        <v>4239</v>
      </c>
      <c r="Z2016" s="67" t="s">
        <v>96</v>
      </c>
      <c r="AA2016" s="67" t="s">
        <v>142</v>
      </c>
      <c r="AB2016" s="67" t="s">
        <v>55</v>
      </c>
      <c r="AC2016" s="67" t="s">
        <v>56</v>
      </c>
      <c r="AD2016" s="67" t="s">
        <v>66</v>
      </c>
      <c r="AE2016" s="67"/>
      <c r="AF2016" s="67"/>
      <c r="AG2016" s="67" t="s">
        <v>77</v>
      </c>
      <c r="AH2016" s="67" t="s">
        <v>2100</v>
      </c>
      <c r="AI2016" s="67" t="s">
        <v>287</v>
      </c>
      <c r="AJ2016" s="67" t="s">
        <v>266</v>
      </c>
      <c r="AK2016" s="67" t="s">
        <v>287</v>
      </c>
      <c r="AL2016" s="67" t="s">
        <v>3892</v>
      </c>
      <c r="AM2016" s="67" t="s">
        <v>168</v>
      </c>
      <c r="AN2016" s="67" t="s">
        <v>2101</v>
      </c>
      <c r="AO2016" s="67" t="s">
        <v>85</v>
      </c>
      <c r="AP2016" s="67" t="s">
        <v>295</v>
      </c>
      <c r="AQ2016" s="17"/>
      <c r="AR2016" s="17"/>
      <c r="AS2016" s="17"/>
    </row>
    <row r="2017" spans="1:45" ht="15" customHeight="1" x14ac:dyDescent="0.15">
      <c r="A2017" s="13">
        <v>2016</v>
      </c>
      <c r="B2017" s="69" t="s">
        <v>3870</v>
      </c>
      <c r="C2017" s="67" t="s">
        <v>2092</v>
      </c>
      <c r="D2017" s="67" t="s">
        <v>66</v>
      </c>
      <c r="E2017" s="67" t="s">
        <v>66</v>
      </c>
      <c r="F2017" s="67" t="s">
        <v>66</v>
      </c>
      <c r="G2017" s="67" t="s">
        <v>44</v>
      </c>
      <c r="H2017" s="67" t="s">
        <v>40</v>
      </c>
      <c r="I2017" s="67" t="s">
        <v>40</v>
      </c>
      <c r="J2017" s="67" t="s">
        <v>41</v>
      </c>
      <c r="K2017" s="67" t="s">
        <v>44</v>
      </c>
      <c r="L2017" s="67" t="s">
        <v>38</v>
      </c>
      <c r="M2017" s="67" t="s">
        <v>41</v>
      </c>
      <c r="N2017" s="67" t="s">
        <v>37</v>
      </c>
      <c r="O2017" s="67"/>
      <c r="P2017" s="67" t="s">
        <v>541</v>
      </c>
      <c r="Q2017" s="67" t="s">
        <v>542</v>
      </c>
      <c r="R2017" s="67" t="s">
        <v>851</v>
      </c>
      <c r="S2017" s="67" t="s">
        <v>446</v>
      </c>
      <c r="T2017" s="67" t="s">
        <v>256</v>
      </c>
      <c r="U2017" s="67" t="s">
        <v>3269</v>
      </c>
      <c r="V2017" s="67" t="s">
        <v>309</v>
      </c>
      <c r="W2017" s="67"/>
      <c r="X2017" s="67"/>
      <c r="Y2017" s="67" t="s">
        <v>4282</v>
      </c>
      <c r="Z2017" s="67" t="s">
        <v>96</v>
      </c>
      <c r="AA2017" s="67" t="s">
        <v>76</v>
      </c>
      <c r="AB2017" s="67" t="s">
        <v>126</v>
      </c>
      <c r="AC2017" s="67" t="s">
        <v>66</v>
      </c>
      <c r="AD2017" s="67" t="s">
        <v>66</v>
      </c>
      <c r="AE2017" s="67" t="s">
        <v>4140</v>
      </c>
      <c r="AF2017" s="67"/>
      <c r="AG2017" s="67" t="s">
        <v>402</v>
      </c>
      <c r="AH2017" s="67" t="s">
        <v>172</v>
      </c>
      <c r="AI2017" s="67" t="s">
        <v>79</v>
      </c>
      <c r="AJ2017" s="67" t="s">
        <v>257</v>
      </c>
      <c r="AK2017" s="67" t="s">
        <v>79</v>
      </c>
      <c r="AL2017" s="67" t="s">
        <v>309</v>
      </c>
      <c r="AM2017" s="67" t="s">
        <v>196</v>
      </c>
      <c r="AN2017" s="67" t="s">
        <v>57</v>
      </c>
      <c r="AO2017" s="67" t="s">
        <v>464</v>
      </c>
      <c r="AP2017" s="67" t="s">
        <v>161</v>
      </c>
      <c r="AQ2017" s="17"/>
      <c r="AR2017" s="17"/>
      <c r="AS2017" s="17"/>
    </row>
    <row r="2018" spans="1:45" ht="15" customHeight="1" x14ac:dyDescent="0.15">
      <c r="A2018" s="13">
        <v>2017</v>
      </c>
      <c r="B2018" s="69" t="s">
        <v>2102</v>
      </c>
      <c r="C2018" s="67" t="s">
        <v>2092</v>
      </c>
      <c r="D2018" s="67" t="s">
        <v>66</v>
      </c>
      <c r="E2018" s="67" t="s">
        <v>66</v>
      </c>
      <c r="F2018" s="67" t="s">
        <v>56</v>
      </c>
      <c r="G2018" s="67" t="s">
        <v>136</v>
      </c>
      <c r="H2018" s="67" t="s">
        <v>37</v>
      </c>
      <c r="I2018" s="67" t="s">
        <v>44</v>
      </c>
      <c r="J2018" s="67" t="s">
        <v>67</v>
      </c>
      <c r="K2018" s="67" t="s">
        <v>68</v>
      </c>
      <c r="L2018" s="67" t="s">
        <v>67</v>
      </c>
      <c r="M2018" s="67" t="s">
        <v>43</v>
      </c>
      <c r="N2018" s="67" t="s">
        <v>44</v>
      </c>
      <c r="O2018" s="67"/>
      <c r="P2018" s="67" t="s">
        <v>1901</v>
      </c>
      <c r="Q2018" s="67" t="s">
        <v>3278</v>
      </c>
      <c r="R2018" s="67" t="s">
        <v>1682</v>
      </c>
      <c r="S2018" s="67" t="s">
        <v>4750</v>
      </c>
      <c r="T2018" s="67" t="s">
        <v>49</v>
      </c>
      <c r="U2018" s="67" t="s">
        <v>3172</v>
      </c>
      <c r="V2018" s="67" t="s">
        <v>2103</v>
      </c>
      <c r="W2018" s="67"/>
      <c r="X2018" s="67"/>
      <c r="Y2018" s="67" t="s">
        <v>4319</v>
      </c>
      <c r="Z2018" s="67" t="s">
        <v>96</v>
      </c>
      <c r="AA2018" s="67" t="s">
        <v>76</v>
      </c>
      <c r="AB2018" s="67" t="s">
        <v>3962</v>
      </c>
      <c r="AC2018" s="67" t="s">
        <v>56</v>
      </c>
      <c r="AD2018" s="67" t="s">
        <v>66</v>
      </c>
      <c r="AE2018" s="67"/>
      <c r="AF2018" s="67"/>
      <c r="AG2018" s="67" t="s">
        <v>330</v>
      </c>
      <c r="AH2018" s="67" t="s">
        <v>331</v>
      </c>
      <c r="AI2018" s="67" t="s">
        <v>57</v>
      </c>
      <c r="AJ2018" s="67" t="s">
        <v>77</v>
      </c>
      <c r="AK2018" s="67" t="s">
        <v>183</v>
      </c>
      <c r="AL2018" s="67" t="s">
        <v>588</v>
      </c>
      <c r="AM2018" s="67" t="s">
        <v>95</v>
      </c>
      <c r="AN2018" s="67" t="s">
        <v>172</v>
      </c>
      <c r="AO2018" s="67" t="s">
        <v>336</v>
      </c>
      <c r="AP2018" s="67" t="s">
        <v>187</v>
      </c>
      <c r="AQ2018" s="17"/>
      <c r="AR2018" s="17"/>
      <c r="AS2018" s="17"/>
    </row>
    <row r="2019" spans="1:45" ht="15" customHeight="1" x14ac:dyDescent="0.15">
      <c r="A2019" s="13">
        <v>2018</v>
      </c>
      <c r="B2019" s="69" t="s">
        <v>3416</v>
      </c>
      <c r="C2019" s="67" t="s">
        <v>2092</v>
      </c>
      <c r="D2019" s="67" t="s">
        <v>56</v>
      </c>
      <c r="E2019" s="67" t="s">
        <v>66</v>
      </c>
      <c r="F2019" s="67" t="s">
        <v>66</v>
      </c>
      <c r="G2019" s="67" t="s">
        <v>44</v>
      </c>
      <c r="H2019" s="67" t="s">
        <v>43</v>
      </c>
      <c r="I2019" s="67" t="s">
        <v>44</v>
      </c>
      <c r="J2019" s="67" t="s">
        <v>87</v>
      </c>
      <c r="K2019" s="67" t="s">
        <v>87</v>
      </c>
      <c r="L2019" s="67" t="s">
        <v>39</v>
      </c>
      <c r="M2019" s="67" t="s">
        <v>42</v>
      </c>
      <c r="N2019" s="67" t="s">
        <v>136</v>
      </c>
      <c r="O2019" s="67"/>
      <c r="P2019" s="67" t="s">
        <v>401</v>
      </c>
      <c r="Q2019" s="67" t="s">
        <v>402</v>
      </c>
      <c r="R2019" s="67" t="s">
        <v>992</v>
      </c>
      <c r="S2019" s="67" t="s">
        <v>193</v>
      </c>
      <c r="T2019" s="67" t="s">
        <v>404</v>
      </c>
      <c r="U2019" s="67" t="s">
        <v>289</v>
      </c>
      <c r="V2019" s="67" t="s">
        <v>274</v>
      </c>
      <c r="W2019" s="67"/>
      <c r="X2019" s="67"/>
      <c r="Y2019" s="67" t="s">
        <v>4347</v>
      </c>
      <c r="Z2019" s="67" t="s">
        <v>75</v>
      </c>
      <c r="AA2019" s="67" t="s">
        <v>142</v>
      </c>
      <c r="AB2019" s="67" t="s">
        <v>126</v>
      </c>
      <c r="AC2019" s="67" t="s">
        <v>66</v>
      </c>
      <c r="AD2019" s="67" t="s">
        <v>66</v>
      </c>
      <c r="AE2019" s="67" t="s">
        <v>4141</v>
      </c>
      <c r="AF2019" s="67"/>
      <c r="AG2019" s="67" t="s">
        <v>131</v>
      </c>
      <c r="AH2019" s="67" t="s">
        <v>97</v>
      </c>
      <c r="AI2019" s="67" t="s">
        <v>280</v>
      </c>
      <c r="AJ2019" s="67" t="s">
        <v>832</v>
      </c>
      <c r="AK2019" s="67" t="s">
        <v>193</v>
      </c>
      <c r="AL2019" s="67" t="s">
        <v>1639</v>
      </c>
      <c r="AM2019" s="67" t="s">
        <v>112</v>
      </c>
      <c r="AN2019" s="67" t="s">
        <v>2132</v>
      </c>
      <c r="AO2019" s="67" t="s">
        <v>464</v>
      </c>
      <c r="AP2019" s="67" t="s">
        <v>942</v>
      </c>
      <c r="AQ2019" s="17"/>
      <c r="AR2019" s="17"/>
      <c r="AS2019" s="17"/>
    </row>
    <row r="2020" spans="1:45" ht="15" customHeight="1" x14ac:dyDescent="0.15">
      <c r="A2020" s="13">
        <v>2019</v>
      </c>
      <c r="B2020" s="69" t="s">
        <v>3417</v>
      </c>
      <c r="C2020" s="67" t="s">
        <v>2092</v>
      </c>
      <c r="D2020" s="67" t="s">
        <v>66</v>
      </c>
      <c r="E2020" s="67" t="s">
        <v>66</v>
      </c>
      <c r="F2020" s="67" t="s">
        <v>66</v>
      </c>
      <c r="G2020" s="67" t="s">
        <v>44</v>
      </c>
      <c r="H2020" s="67" t="s">
        <v>43</v>
      </c>
      <c r="I2020" s="67" t="s">
        <v>44</v>
      </c>
      <c r="J2020" s="67" t="s">
        <v>87</v>
      </c>
      <c r="K2020" s="67" t="s">
        <v>87</v>
      </c>
      <c r="L2020" s="67" t="s">
        <v>39</v>
      </c>
      <c r="M2020" s="67" t="s">
        <v>42</v>
      </c>
      <c r="N2020" s="67" t="s">
        <v>136</v>
      </c>
      <c r="O2020" s="67"/>
      <c r="P2020" s="67" t="s">
        <v>401</v>
      </c>
      <c r="Q2020" s="67" t="s">
        <v>402</v>
      </c>
      <c r="R2020" s="67" t="s">
        <v>992</v>
      </c>
      <c r="S2020" s="67" t="s">
        <v>193</v>
      </c>
      <c r="T2020" s="67" t="s">
        <v>404</v>
      </c>
      <c r="U2020" s="67" t="s">
        <v>289</v>
      </c>
      <c r="V2020" s="67" t="s">
        <v>274</v>
      </c>
      <c r="W2020" s="67"/>
      <c r="X2020" s="67"/>
      <c r="Y2020" s="67" t="s">
        <v>4233</v>
      </c>
      <c r="Z2020" s="67" t="s">
        <v>75</v>
      </c>
      <c r="AA2020" s="67" t="s">
        <v>142</v>
      </c>
      <c r="AB2020" s="67" t="s">
        <v>126</v>
      </c>
      <c r="AC2020" s="67" t="s">
        <v>66</v>
      </c>
      <c r="AD2020" s="67" t="s">
        <v>66</v>
      </c>
      <c r="AE2020" s="67" t="s">
        <v>4141</v>
      </c>
      <c r="AF2020" s="67"/>
      <c r="AG2020" s="67" t="s">
        <v>131</v>
      </c>
      <c r="AH2020" s="67" t="s">
        <v>97</v>
      </c>
      <c r="AI2020" s="67" t="s">
        <v>280</v>
      </c>
      <c r="AJ2020" s="67" t="s">
        <v>832</v>
      </c>
      <c r="AK2020" s="67" t="s">
        <v>193</v>
      </c>
      <c r="AL2020" s="67" t="s">
        <v>1639</v>
      </c>
      <c r="AM2020" s="67" t="s">
        <v>112</v>
      </c>
      <c r="AN2020" s="67" t="s">
        <v>2132</v>
      </c>
      <c r="AO2020" s="67" t="s">
        <v>464</v>
      </c>
      <c r="AP2020" s="67" t="s">
        <v>942</v>
      </c>
      <c r="AQ2020" s="17"/>
      <c r="AR2020" s="17"/>
      <c r="AS2020" s="17"/>
    </row>
    <row r="2021" spans="1:45" ht="15" customHeight="1" x14ac:dyDescent="0.15">
      <c r="A2021" s="13">
        <v>2020</v>
      </c>
      <c r="B2021" s="69" t="s">
        <v>3418</v>
      </c>
      <c r="C2021" s="67" t="s">
        <v>2092</v>
      </c>
      <c r="D2021" s="67" t="s">
        <v>66</v>
      </c>
      <c r="E2021" s="67" t="s">
        <v>66</v>
      </c>
      <c r="F2021" s="67" t="s">
        <v>56</v>
      </c>
      <c r="G2021" s="67" t="s">
        <v>44</v>
      </c>
      <c r="H2021" s="67" t="s">
        <v>43</v>
      </c>
      <c r="I2021" s="67" t="s">
        <v>44</v>
      </c>
      <c r="J2021" s="67" t="s">
        <v>87</v>
      </c>
      <c r="K2021" s="67" t="s">
        <v>87</v>
      </c>
      <c r="L2021" s="67" t="s">
        <v>39</v>
      </c>
      <c r="M2021" s="67" t="s">
        <v>42</v>
      </c>
      <c r="N2021" s="67" t="s">
        <v>136</v>
      </c>
      <c r="O2021" s="67"/>
      <c r="P2021" s="67" t="s">
        <v>401</v>
      </c>
      <c r="Q2021" s="67" t="s">
        <v>402</v>
      </c>
      <c r="R2021" s="67" t="s">
        <v>992</v>
      </c>
      <c r="S2021" s="67" t="s">
        <v>193</v>
      </c>
      <c r="T2021" s="67" t="s">
        <v>404</v>
      </c>
      <c r="U2021" s="67" t="s">
        <v>289</v>
      </c>
      <c r="V2021" s="67" t="s">
        <v>274</v>
      </c>
      <c r="W2021" s="67"/>
      <c r="X2021" s="67"/>
      <c r="Y2021" s="67" t="s">
        <v>4347</v>
      </c>
      <c r="Z2021" s="67" t="s">
        <v>75</v>
      </c>
      <c r="AA2021" s="67" t="s">
        <v>142</v>
      </c>
      <c r="AB2021" s="67" t="s">
        <v>126</v>
      </c>
      <c r="AC2021" s="67" t="s">
        <v>66</v>
      </c>
      <c r="AD2021" s="67" t="s">
        <v>66</v>
      </c>
      <c r="AE2021" s="67" t="s">
        <v>4141</v>
      </c>
      <c r="AF2021" s="67"/>
      <c r="AG2021" s="67" t="s">
        <v>131</v>
      </c>
      <c r="AH2021" s="67" t="s">
        <v>97</v>
      </c>
      <c r="AI2021" s="67" t="s">
        <v>280</v>
      </c>
      <c r="AJ2021" s="67" t="s">
        <v>832</v>
      </c>
      <c r="AK2021" s="67" t="s">
        <v>193</v>
      </c>
      <c r="AL2021" s="67" t="s">
        <v>1639</v>
      </c>
      <c r="AM2021" s="67" t="s">
        <v>112</v>
      </c>
      <c r="AN2021" s="67" t="s">
        <v>2132</v>
      </c>
      <c r="AO2021" s="67" t="s">
        <v>464</v>
      </c>
      <c r="AP2021" s="67" t="s">
        <v>942</v>
      </c>
      <c r="AQ2021" s="17"/>
      <c r="AR2021" s="17"/>
      <c r="AS2021" s="17"/>
    </row>
    <row r="2022" spans="1:45" ht="15" customHeight="1" x14ac:dyDescent="0.15">
      <c r="A2022" s="13">
        <v>2021</v>
      </c>
      <c r="B2022" s="69" t="s">
        <v>3756</v>
      </c>
      <c r="C2022" s="67" t="s">
        <v>2092</v>
      </c>
      <c r="D2022" s="67" t="s">
        <v>66</v>
      </c>
      <c r="E2022" s="67" t="s">
        <v>66</v>
      </c>
      <c r="F2022" s="67" t="s">
        <v>66</v>
      </c>
      <c r="G2022" s="67" t="s">
        <v>40</v>
      </c>
      <c r="H2022" s="67" t="s">
        <v>44</v>
      </c>
      <c r="I2022" s="67" t="s">
        <v>40</v>
      </c>
      <c r="J2022" s="67" t="s">
        <v>67</v>
      </c>
      <c r="K2022" s="67" t="s">
        <v>44</v>
      </c>
      <c r="L2022" s="67" t="s">
        <v>40</v>
      </c>
      <c r="M2022" s="67" t="s">
        <v>44</v>
      </c>
      <c r="N2022" s="67" t="s">
        <v>44</v>
      </c>
      <c r="O2022" s="67"/>
      <c r="P2022" s="67" t="s">
        <v>1774</v>
      </c>
      <c r="Q2022" s="67" t="s">
        <v>1350</v>
      </c>
      <c r="R2022" s="67" t="s">
        <v>1775</v>
      </c>
      <c r="S2022" s="67" t="s">
        <v>216</v>
      </c>
      <c r="T2022" s="67" t="s">
        <v>683</v>
      </c>
      <c r="U2022" s="67" t="s">
        <v>264</v>
      </c>
      <c r="V2022" s="67" t="s">
        <v>786</v>
      </c>
      <c r="W2022" s="67"/>
      <c r="X2022" s="67"/>
      <c r="Y2022" s="67" t="s">
        <v>4243</v>
      </c>
      <c r="Z2022" s="67" t="s">
        <v>249</v>
      </c>
      <c r="AA2022" s="67" t="s">
        <v>142</v>
      </c>
      <c r="AB2022" s="67" t="s">
        <v>55</v>
      </c>
      <c r="AC2022" s="67" t="s">
        <v>66</v>
      </c>
      <c r="AD2022" s="67" t="s">
        <v>66</v>
      </c>
      <c r="AE2022" s="67" t="s">
        <v>4142</v>
      </c>
      <c r="AF2022" s="67"/>
      <c r="AG2022" s="67" t="s">
        <v>222</v>
      </c>
      <c r="AH2022" s="67" t="s">
        <v>538</v>
      </c>
      <c r="AI2022" s="67" t="s">
        <v>3172</v>
      </c>
      <c r="AJ2022" s="67" t="s">
        <v>4656</v>
      </c>
      <c r="AK2022" s="67" t="s">
        <v>79</v>
      </c>
      <c r="AL2022" s="67" t="s">
        <v>3172</v>
      </c>
      <c r="AM2022" s="67" t="s">
        <v>224</v>
      </c>
      <c r="AN2022" s="67" t="s">
        <v>82</v>
      </c>
      <c r="AO2022" s="67" t="s">
        <v>161</v>
      </c>
      <c r="AP2022" s="67" t="s">
        <v>161</v>
      </c>
      <c r="AQ2022" s="17"/>
      <c r="AR2022" s="17"/>
      <c r="AS2022" s="17"/>
    </row>
    <row r="2023" spans="1:45" ht="15" customHeight="1" x14ac:dyDescent="0.15">
      <c r="A2023" s="13">
        <v>2022</v>
      </c>
      <c r="B2023" s="69" t="s">
        <v>2104</v>
      </c>
      <c r="C2023" s="67" t="s">
        <v>2092</v>
      </c>
      <c r="D2023" s="67" t="s">
        <v>66</v>
      </c>
      <c r="E2023" s="67" t="s">
        <v>56</v>
      </c>
      <c r="F2023" s="67" t="s">
        <v>66</v>
      </c>
      <c r="G2023" s="67" t="s">
        <v>40</v>
      </c>
      <c r="H2023" s="67" t="s">
        <v>41</v>
      </c>
      <c r="I2023" s="67" t="s">
        <v>40</v>
      </c>
      <c r="J2023" s="67" t="s">
        <v>38</v>
      </c>
      <c r="K2023" s="67" t="s">
        <v>68</v>
      </c>
      <c r="L2023" s="67" t="s">
        <v>44</v>
      </c>
      <c r="M2023" s="67" t="s">
        <v>44</v>
      </c>
      <c r="N2023" s="67" t="s">
        <v>42</v>
      </c>
      <c r="O2023" s="67"/>
      <c r="P2023" s="67" t="s">
        <v>1570</v>
      </c>
      <c r="Q2023" s="67" t="s">
        <v>810</v>
      </c>
      <c r="R2023" s="67" t="s">
        <v>2105</v>
      </c>
      <c r="S2023" s="67" t="s">
        <v>3269</v>
      </c>
      <c r="T2023" s="67" t="s">
        <v>635</v>
      </c>
      <c r="U2023" s="67" t="s">
        <v>256</v>
      </c>
      <c r="V2023" s="67" t="s">
        <v>613</v>
      </c>
      <c r="W2023" s="67"/>
      <c r="X2023" s="67"/>
      <c r="Y2023" s="67" t="s">
        <v>4269</v>
      </c>
      <c r="Z2023" s="67" t="s">
        <v>96</v>
      </c>
      <c r="AA2023" s="67" t="s">
        <v>54</v>
      </c>
      <c r="AB2023" s="67" t="s">
        <v>3962</v>
      </c>
      <c r="AC2023" s="67" t="s">
        <v>56</v>
      </c>
      <c r="AD2023" s="67" t="s">
        <v>66</v>
      </c>
      <c r="AE2023" s="67" t="s">
        <v>4139</v>
      </c>
      <c r="AF2023" s="67"/>
      <c r="AG2023" s="67" t="s">
        <v>79</v>
      </c>
      <c r="AH2023" s="67" t="s">
        <v>80</v>
      </c>
      <c r="AI2023" s="67" t="s">
        <v>495</v>
      </c>
      <c r="AJ2023" s="67" t="s">
        <v>291</v>
      </c>
      <c r="AK2023" s="67" t="s">
        <v>79</v>
      </c>
      <c r="AL2023" s="67" t="s">
        <v>183</v>
      </c>
      <c r="AM2023" s="67" t="s">
        <v>615</v>
      </c>
      <c r="AN2023" s="67" t="s">
        <v>2106</v>
      </c>
      <c r="AO2023" s="67" t="s">
        <v>161</v>
      </c>
      <c r="AP2023" s="67" t="s">
        <v>161</v>
      </c>
      <c r="AQ2023" s="17"/>
      <c r="AR2023" s="17"/>
      <c r="AS2023" s="17"/>
    </row>
    <row r="2024" spans="1:45" ht="15" customHeight="1" x14ac:dyDescent="0.15">
      <c r="A2024" s="13">
        <v>2023</v>
      </c>
      <c r="B2024" s="69" t="s">
        <v>4871</v>
      </c>
      <c r="C2024" s="67" t="s">
        <v>2092</v>
      </c>
      <c r="D2024" s="67" t="s">
        <v>66</v>
      </c>
      <c r="E2024" s="67" t="s">
        <v>66</v>
      </c>
      <c r="F2024" s="67" t="s">
        <v>66</v>
      </c>
      <c r="G2024" s="67" t="s">
        <v>44</v>
      </c>
      <c r="H2024" s="67" t="s">
        <v>43</v>
      </c>
      <c r="I2024" s="67" t="s">
        <v>44</v>
      </c>
      <c r="J2024" s="67" t="s">
        <v>87</v>
      </c>
      <c r="K2024" s="67" t="s">
        <v>87</v>
      </c>
      <c r="L2024" s="67" t="s">
        <v>39</v>
      </c>
      <c r="M2024" s="67" t="s">
        <v>42</v>
      </c>
      <c r="N2024" s="67" t="s">
        <v>136</v>
      </c>
      <c r="O2024" s="67">
        <v>0</v>
      </c>
      <c r="P2024" s="67" t="s">
        <v>401</v>
      </c>
      <c r="Q2024" s="67" t="s">
        <v>402</v>
      </c>
      <c r="R2024" s="67" t="s">
        <v>992</v>
      </c>
      <c r="S2024" s="67" t="s">
        <v>193</v>
      </c>
      <c r="T2024" s="67" t="s">
        <v>404</v>
      </c>
      <c r="U2024" s="67" t="s">
        <v>289</v>
      </c>
      <c r="V2024" s="67" t="s">
        <v>274</v>
      </c>
      <c r="W2024" s="67">
        <v>0</v>
      </c>
      <c r="X2024" s="67">
        <v>0</v>
      </c>
      <c r="Y2024" s="67" t="s">
        <v>4231</v>
      </c>
      <c r="Z2024" s="67" t="s">
        <v>96</v>
      </c>
      <c r="AA2024" s="67" t="s">
        <v>76</v>
      </c>
      <c r="AB2024" s="67" t="s">
        <v>143</v>
      </c>
      <c r="AC2024" s="67" t="s">
        <v>66</v>
      </c>
      <c r="AD2024" s="67" t="s">
        <v>66</v>
      </c>
      <c r="AE2024" s="67"/>
      <c r="AF2024" s="67"/>
      <c r="AG2024" s="67" t="s">
        <v>4872</v>
      </c>
      <c r="AH2024" s="67" t="s">
        <v>97</v>
      </c>
      <c r="AI2024" s="67" t="s">
        <v>280</v>
      </c>
      <c r="AJ2024" s="67" t="s">
        <v>832</v>
      </c>
      <c r="AK2024" s="67" t="s">
        <v>193</v>
      </c>
      <c r="AL2024" s="67" t="s">
        <v>1639</v>
      </c>
      <c r="AM2024" s="67" t="s">
        <v>112</v>
      </c>
      <c r="AN2024" s="67" t="s">
        <v>2132</v>
      </c>
      <c r="AO2024" s="67" t="s">
        <v>464</v>
      </c>
      <c r="AP2024" s="67"/>
      <c r="AQ2024" s="17"/>
      <c r="AR2024" s="17"/>
      <c r="AS2024" s="17"/>
    </row>
    <row r="2025" spans="1:45" ht="15" customHeight="1" x14ac:dyDescent="0.15">
      <c r="A2025" s="13">
        <v>2024</v>
      </c>
      <c r="B2025" s="69" t="s">
        <v>3419</v>
      </c>
      <c r="C2025" s="67" t="s">
        <v>2092</v>
      </c>
      <c r="D2025" s="67" t="s">
        <v>66</v>
      </c>
      <c r="E2025" s="67" t="s">
        <v>66</v>
      </c>
      <c r="F2025" s="67" t="s">
        <v>66</v>
      </c>
      <c r="G2025" s="67" t="s">
        <v>44</v>
      </c>
      <c r="H2025" s="67" t="s">
        <v>43</v>
      </c>
      <c r="I2025" s="67" t="s">
        <v>44</v>
      </c>
      <c r="J2025" s="67" t="s">
        <v>87</v>
      </c>
      <c r="K2025" s="67" t="s">
        <v>87</v>
      </c>
      <c r="L2025" s="67" t="s">
        <v>39</v>
      </c>
      <c r="M2025" s="67" t="s">
        <v>42</v>
      </c>
      <c r="N2025" s="67" t="s">
        <v>136</v>
      </c>
      <c r="O2025" s="67"/>
      <c r="P2025" s="67" t="s">
        <v>401</v>
      </c>
      <c r="Q2025" s="67" t="s">
        <v>402</v>
      </c>
      <c r="R2025" s="67" t="s">
        <v>992</v>
      </c>
      <c r="S2025" s="67" t="s">
        <v>193</v>
      </c>
      <c r="T2025" s="67" t="s">
        <v>404</v>
      </c>
      <c r="U2025" s="67" t="s">
        <v>289</v>
      </c>
      <c r="V2025" s="67" t="s">
        <v>274</v>
      </c>
      <c r="W2025" s="67"/>
      <c r="X2025" s="67"/>
      <c r="Y2025" s="67" t="s">
        <v>4347</v>
      </c>
      <c r="Z2025" s="67" t="s">
        <v>96</v>
      </c>
      <c r="AA2025" s="67" t="s">
        <v>76</v>
      </c>
      <c r="AB2025" s="67" t="s">
        <v>126</v>
      </c>
      <c r="AC2025" s="67" t="s">
        <v>66</v>
      </c>
      <c r="AD2025" s="67" t="s">
        <v>66</v>
      </c>
      <c r="AE2025" s="67" t="s">
        <v>4143</v>
      </c>
      <c r="AF2025" s="67"/>
      <c r="AG2025" s="67" t="s">
        <v>131</v>
      </c>
      <c r="AH2025" s="67" t="s">
        <v>97</v>
      </c>
      <c r="AI2025" s="67" t="s">
        <v>280</v>
      </c>
      <c r="AJ2025" s="67" t="s">
        <v>832</v>
      </c>
      <c r="AK2025" s="67" t="s">
        <v>193</v>
      </c>
      <c r="AL2025" s="67" t="s">
        <v>1639</v>
      </c>
      <c r="AM2025" s="67" t="s">
        <v>112</v>
      </c>
      <c r="AN2025" s="67" t="s">
        <v>2132</v>
      </c>
      <c r="AO2025" s="67" t="s">
        <v>464</v>
      </c>
      <c r="AP2025" s="67" t="s">
        <v>942</v>
      </c>
      <c r="AQ2025" s="17"/>
      <c r="AR2025" s="17"/>
      <c r="AS2025" s="17"/>
    </row>
    <row r="2026" spans="1:45" ht="15" customHeight="1" x14ac:dyDescent="0.15">
      <c r="A2026" s="13">
        <v>2025</v>
      </c>
      <c r="B2026" s="69" t="s">
        <v>3899</v>
      </c>
      <c r="C2026" s="67" t="s">
        <v>2092</v>
      </c>
      <c r="D2026" s="67" t="s">
        <v>66</v>
      </c>
      <c r="E2026" s="67" t="s">
        <v>66</v>
      </c>
      <c r="F2026" s="67" t="s">
        <v>66</v>
      </c>
      <c r="G2026" s="67" t="s">
        <v>44</v>
      </c>
      <c r="H2026" s="67" t="s">
        <v>43</v>
      </c>
      <c r="I2026" s="67" t="s">
        <v>44</v>
      </c>
      <c r="J2026" s="67" t="s">
        <v>87</v>
      </c>
      <c r="K2026" s="67" t="s">
        <v>87</v>
      </c>
      <c r="L2026" s="67" t="s">
        <v>39</v>
      </c>
      <c r="M2026" s="67" t="s">
        <v>42</v>
      </c>
      <c r="N2026" s="67" t="s">
        <v>136</v>
      </c>
      <c r="O2026" s="67"/>
      <c r="P2026" s="67" t="s">
        <v>401</v>
      </c>
      <c r="Q2026" s="67" t="s">
        <v>402</v>
      </c>
      <c r="R2026" s="67" t="s">
        <v>992</v>
      </c>
      <c r="S2026" s="67" t="s">
        <v>193</v>
      </c>
      <c r="T2026" s="67" t="s">
        <v>404</v>
      </c>
      <c r="U2026" s="67" t="s">
        <v>289</v>
      </c>
      <c r="V2026" s="67" t="s">
        <v>274</v>
      </c>
      <c r="W2026" s="67"/>
      <c r="X2026" s="67"/>
      <c r="Y2026" s="67" t="s">
        <v>4256</v>
      </c>
      <c r="Z2026" s="67" t="s">
        <v>53</v>
      </c>
      <c r="AA2026" s="67" t="s">
        <v>76</v>
      </c>
      <c r="AB2026" s="67" t="s">
        <v>3962</v>
      </c>
      <c r="AC2026" s="67" t="s">
        <v>66</v>
      </c>
      <c r="AD2026" s="67" t="s">
        <v>56</v>
      </c>
      <c r="AE2026" s="67" t="s">
        <v>4144</v>
      </c>
      <c r="AF2026" s="67"/>
      <c r="AG2026" s="67" t="s">
        <v>131</v>
      </c>
      <c r="AH2026" s="67" t="s">
        <v>97</v>
      </c>
      <c r="AI2026" s="67" t="s">
        <v>280</v>
      </c>
      <c r="AJ2026" s="67" t="s">
        <v>832</v>
      </c>
      <c r="AK2026" s="67" t="s">
        <v>193</v>
      </c>
      <c r="AL2026" s="67" t="s">
        <v>1639</v>
      </c>
      <c r="AM2026" s="67" t="s">
        <v>112</v>
      </c>
      <c r="AN2026" s="67" t="s">
        <v>2132</v>
      </c>
      <c r="AO2026" s="67" t="s">
        <v>464</v>
      </c>
      <c r="AP2026" s="67" t="s">
        <v>942</v>
      </c>
      <c r="AQ2026" s="17"/>
      <c r="AR2026" s="17"/>
      <c r="AS2026" s="17"/>
    </row>
    <row r="2027" spans="1:45" ht="15" customHeight="1" x14ac:dyDescent="0.15">
      <c r="A2027" s="13">
        <v>2026</v>
      </c>
      <c r="B2027" s="69" t="s">
        <v>2107</v>
      </c>
      <c r="C2027" s="67" t="s">
        <v>2092</v>
      </c>
      <c r="D2027" s="67" t="s">
        <v>66</v>
      </c>
      <c r="E2027" s="67" t="s">
        <v>66</v>
      </c>
      <c r="F2027" s="67" t="s">
        <v>66</v>
      </c>
      <c r="G2027" s="67" t="s">
        <v>40</v>
      </c>
      <c r="H2027" s="67" t="s">
        <v>44</v>
      </c>
      <c r="I2027" s="67" t="s">
        <v>40</v>
      </c>
      <c r="J2027" s="67" t="s">
        <v>40</v>
      </c>
      <c r="K2027" s="67" t="s">
        <v>37</v>
      </c>
      <c r="L2027" s="67" t="s">
        <v>41</v>
      </c>
      <c r="M2027" s="67" t="s">
        <v>40</v>
      </c>
      <c r="N2027" s="67" t="s">
        <v>67</v>
      </c>
      <c r="O2027" s="67"/>
      <c r="P2027" s="67" t="s">
        <v>1728</v>
      </c>
      <c r="Q2027" s="67" t="s">
        <v>1729</v>
      </c>
      <c r="R2027" s="67" t="s">
        <v>2108</v>
      </c>
      <c r="S2027" s="67" t="s">
        <v>768</v>
      </c>
      <c r="T2027" s="67" t="s">
        <v>1730</v>
      </c>
      <c r="U2027" s="67" t="s">
        <v>520</v>
      </c>
      <c r="V2027" s="67" t="s">
        <v>256</v>
      </c>
      <c r="W2027" s="67"/>
      <c r="X2027" s="67"/>
      <c r="Y2027" s="67" t="s">
        <v>4347</v>
      </c>
      <c r="Z2027" s="67" t="s">
        <v>75</v>
      </c>
      <c r="AA2027" s="67" t="s">
        <v>76</v>
      </c>
      <c r="AB2027" s="67" t="s">
        <v>3962</v>
      </c>
      <c r="AC2027" s="67" t="s">
        <v>66</v>
      </c>
      <c r="AD2027" s="67" t="s">
        <v>56</v>
      </c>
      <c r="AE2027" s="67" t="s">
        <v>4139</v>
      </c>
      <c r="AF2027" s="67"/>
      <c r="AG2027" s="67" t="s">
        <v>2916</v>
      </c>
      <c r="AH2027" s="67" t="s">
        <v>3438</v>
      </c>
      <c r="AI2027" s="67" t="s">
        <v>4641</v>
      </c>
      <c r="AJ2027" s="67" t="s">
        <v>1732</v>
      </c>
      <c r="AK2027" s="67" t="s">
        <v>934</v>
      </c>
      <c r="AL2027" s="67" t="s">
        <v>1131</v>
      </c>
      <c r="AM2027" s="67" t="s">
        <v>79</v>
      </c>
      <c r="AN2027" s="67" t="s">
        <v>1476</v>
      </c>
      <c r="AO2027" s="67" t="s">
        <v>161</v>
      </c>
      <c r="AP2027" s="67" t="s">
        <v>161</v>
      </c>
      <c r="AQ2027" s="17"/>
      <c r="AR2027" s="17"/>
      <c r="AS2027" s="17"/>
    </row>
    <row r="2028" spans="1:45" ht="15" customHeight="1" x14ac:dyDescent="0.15">
      <c r="A2028" s="13">
        <v>2027</v>
      </c>
      <c r="B2028" s="69" t="s">
        <v>3808</v>
      </c>
      <c r="C2028" s="67" t="s">
        <v>2092</v>
      </c>
      <c r="D2028" s="67" t="s">
        <v>66</v>
      </c>
      <c r="E2028" s="67" t="s">
        <v>66</v>
      </c>
      <c r="F2028" s="67" t="s">
        <v>66</v>
      </c>
      <c r="G2028" s="67" t="s">
        <v>40</v>
      </c>
      <c r="H2028" s="67" t="s">
        <v>41</v>
      </c>
      <c r="I2028" s="67" t="s">
        <v>42</v>
      </c>
      <c r="J2028" s="67" t="s">
        <v>44</v>
      </c>
      <c r="K2028" s="67" t="s">
        <v>67</v>
      </c>
      <c r="L2028" s="67" t="s">
        <v>37</v>
      </c>
      <c r="M2028" s="67" t="s">
        <v>38</v>
      </c>
      <c r="N2028" s="67" t="s">
        <v>42</v>
      </c>
      <c r="O2028" s="67" t="s">
        <v>45</v>
      </c>
      <c r="P2028" s="67" t="s">
        <v>3809</v>
      </c>
      <c r="Q2028" s="67" t="s">
        <v>79</v>
      </c>
      <c r="R2028" s="67" t="s">
        <v>266</v>
      </c>
      <c r="S2028" s="67" t="s">
        <v>115</v>
      </c>
      <c r="T2028" s="67" t="s">
        <v>4639</v>
      </c>
      <c r="U2028" s="67" t="s">
        <v>270</v>
      </c>
      <c r="V2028" s="67" t="s">
        <v>165</v>
      </c>
      <c r="W2028" s="67"/>
      <c r="X2028" s="67"/>
      <c r="Y2028" s="67" t="s">
        <v>4311</v>
      </c>
      <c r="Z2028" s="67" t="s">
        <v>249</v>
      </c>
      <c r="AA2028" s="67" t="s">
        <v>76</v>
      </c>
      <c r="AB2028" s="67" t="s">
        <v>126</v>
      </c>
      <c r="AC2028" s="67" t="s">
        <v>66</v>
      </c>
      <c r="AD2028" s="67" t="s">
        <v>66</v>
      </c>
      <c r="AE2028" s="67" t="s">
        <v>4145</v>
      </c>
      <c r="AF2028" s="67"/>
      <c r="AG2028" s="67" t="s">
        <v>131</v>
      </c>
      <c r="AH2028" s="67" t="s">
        <v>95</v>
      </c>
      <c r="AI2028" s="67" t="s">
        <v>202</v>
      </c>
      <c r="AJ2028" s="67" t="s">
        <v>57</v>
      </c>
      <c r="AK2028" s="67" t="s">
        <v>409</v>
      </c>
      <c r="AL2028" s="67" t="s">
        <v>410</v>
      </c>
      <c r="AM2028" s="67" t="s">
        <v>148</v>
      </c>
      <c r="AN2028" s="67" t="s">
        <v>1029</v>
      </c>
      <c r="AO2028" s="67" t="s">
        <v>161</v>
      </c>
      <c r="AP2028" s="67" t="s">
        <v>418</v>
      </c>
      <c r="AQ2028" s="17"/>
      <c r="AR2028" s="17"/>
      <c r="AS2028" s="17"/>
    </row>
    <row r="2029" spans="1:45" ht="15" customHeight="1" x14ac:dyDescent="0.15">
      <c r="A2029" s="13">
        <v>2028</v>
      </c>
      <c r="B2029" s="69" t="s">
        <v>3757</v>
      </c>
      <c r="C2029" s="67" t="s">
        <v>2092</v>
      </c>
      <c r="D2029" s="67" t="s">
        <v>66</v>
      </c>
      <c r="E2029" s="67" t="s">
        <v>66</v>
      </c>
      <c r="F2029" s="67" t="s">
        <v>66</v>
      </c>
      <c r="G2029" s="67" t="s">
        <v>38</v>
      </c>
      <c r="H2029" s="67" t="s">
        <v>41</v>
      </c>
      <c r="I2029" s="67" t="s">
        <v>40</v>
      </c>
      <c r="J2029" s="67" t="s">
        <v>44</v>
      </c>
      <c r="K2029" s="67" t="s">
        <v>88</v>
      </c>
      <c r="L2029" s="67" t="s">
        <v>43</v>
      </c>
      <c r="M2029" s="67" t="s">
        <v>120</v>
      </c>
      <c r="N2029" s="67" t="s">
        <v>41</v>
      </c>
      <c r="O2029" s="67" t="s">
        <v>45</v>
      </c>
      <c r="P2029" s="67" t="s">
        <v>1614</v>
      </c>
      <c r="Q2029" s="67" t="s">
        <v>1615</v>
      </c>
      <c r="R2029" s="67" t="s">
        <v>3758</v>
      </c>
      <c r="S2029" s="67" t="s">
        <v>1616</v>
      </c>
      <c r="T2029" s="67" t="s">
        <v>644</v>
      </c>
      <c r="U2029" s="67" t="s">
        <v>3269</v>
      </c>
      <c r="V2029" s="67" t="s">
        <v>1523</v>
      </c>
      <c r="W2029" s="67"/>
      <c r="X2029" s="67"/>
      <c r="Y2029" s="67" t="s">
        <v>4243</v>
      </c>
      <c r="Z2029" s="67" t="s">
        <v>249</v>
      </c>
      <c r="AA2029" s="67" t="s">
        <v>76</v>
      </c>
      <c r="AB2029" s="67" t="s">
        <v>126</v>
      </c>
      <c r="AC2029" s="67" t="s">
        <v>66</v>
      </c>
      <c r="AD2029" s="67" t="s">
        <v>66</v>
      </c>
      <c r="AE2029" s="67" t="s">
        <v>4146</v>
      </c>
      <c r="AF2029" s="67"/>
      <c r="AG2029" s="67" t="s">
        <v>1617</v>
      </c>
      <c r="AH2029" s="67" t="s">
        <v>1618</v>
      </c>
      <c r="AI2029" s="67" t="s">
        <v>196</v>
      </c>
      <c r="AJ2029" s="67" t="s">
        <v>1619</v>
      </c>
      <c r="AK2029" s="67" t="s">
        <v>79</v>
      </c>
      <c r="AL2029" s="67" t="s">
        <v>1783</v>
      </c>
      <c r="AM2029" s="67" t="s">
        <v>1524</v>
      </c>
      <c r="AN2029" s="67" t="s">
        <v>3759</v>
      </c>
      <c r="AO2029" s="67" t="s">
        <v>1620</v>
      </c>
      <c r="AP2029" s="67" t="s">
        <v>161</v>
      </c>
      <c r="AQ2029" s="17"/>
      <c r="AR2029" s="17"/>
      <c r="AS2029" s="17"/>
    </row>
    <row r="2030" spans="1:45" ht="15" customHeight="1" x14ac:dyDescent="0.15">
      <c r="A2030" s="13">
        <v>2029</v>
      </c>
      <c r="B2030" s="69" t="s">
        <v>3871</v>
      </c>
      <c r="C2030" s="67" t="s">
        <v>2092</v>
      </c>
      <c r="D2030" s="67" t="s">
        <v>66</v>
      </c>
      <c r="E2030" s="67" t="s">
        <v>66</v>
      </c>
      <c r="F2030" s="67" t="s">
        <v>66</v>
      </c>
      <c r="G2030" s="67" t="s">
        <v>37</v>
      </c>
      <c r="H2030" s="67" t="s">
        <v>40</v>
      </c>
      <c r="I2030" s="67" t="s">
        <v>37</v>
      </c>
      <c r="J2030" s="67" t="s">
        <v>67</v>
      </c>
      <c r="K2030" s="67" t="s">
        <v>42</v>
      </c>
      <c r="L2030" s="67" t="s">
        <v>40</v>
      </c>
      <c r="M2030" s="67" t="s">
        <v>41</v>
      </c>
      <c r="N2030" s="67" t="s">
        <v>67</v>
      </c>
      <c r="O2030" s="67"/>
      <c r="P2030" s="67" t="s">
        <v>649</v>
      </c>
      <c r="Q2030" s="67" t="s">
        <v>137</v>
      </c>
      <c r="R2030" s="67" t="s">
        <v>47</v>
      </c>
      <c r="S2030" s="67" t="s">
        <v>3438</v>
      </c>
      <c r="T2030" s="67" t="s">
        <v>264</v>
      </c>
      <c r="U2030" s="67" t="s">
        <v>49</v>
      </c>
      <c r="V2030" s="67" t="s">
        <v>3022</v>
      </c>
      <c r="W2030" s="67"/>
      <c r="X2030" s="67"/>
      <c r="Y2030" s="67" t="s">
        <v>4347</v>
      </c>
      <c r="Z2030" s="67" t="s">
        <v>53</v>
      </c>
      <c r="AA2030" s="67" t="s">
        <v>76</v>
      </c>
      <c r="AB2030" s="67" t="s">
        <v>3962</v>
      </c>
      <c r="AC2030" s="67" t="s">
        <v>66</v>
      </c>
      <c r="AD2030" s="67" t="s">
        <v>66</v>
      </c>
      <c r="AE2030" s="67" t="s">
        <v>4147</v>
      </c>
      <c r="AF2030" s="67"/>
      <c r="AG2030" s="67" t="s">
        <v>57</v>
      </c>
      <c r="AH2030" s="67" t="s">
        <v>4520</v>
      </c>
      <c r="AI2030" s="67" t="s">
        <v>79</v>
      </c>
      <c r="AJ2030" s="67" t="s">
        <v>637</v>
      </c>
      <c r="AK2030" s="67" t="s">
        <v>57</v>
      </c>
      <c r="AL2030" s="67" t="s">
        <v>4639</v>
      </c>
      <c r="AM2030" s="67" t="s">
        <v>77</v>
      </c>
      <c r="AN2030" s="67" t="s">
        <v>1724</v>
      </c>
      <c r="AO2030" s="67" t="s">
        <v>64</v>
      </c>
      <c r="AP2030" s="67" t="s">
        <v>64</v>
      </c>
      <c r="AQ2030" s="17"/>
      <c r="AR2030" s="17"/>
      <c r="AS2030" s="17"/>
    </row>
    <row r="2031" spans="1:45" ht="15" customHeight="1" x14ac:dyDescent="0.15">
      <c r="A2031" s="13">
        <v>2030</v>
      </c>
      <c r="B2031" s="69" t="s">
        <v>4224</v>
      </c>
      <c r="C2031" s="67" t="s">
        <v>2092</v>
      </c>
      <c r="D2031" s="67" t="s">
        <v>66</v>
      </c>
      <c r="E2031" s="67" t="s">
        <v>66</v>
      </c>
      <c r="F2031" s="67" t="s">
        <v>66</v>
      </c>
      <c r="G2031" s="67" t="s">
        <v>44</v>
      </c>
      <c r="H2031" s="67" t="s">
        <v>43</v>
      </c>
      <c r="I2031" s="67" t="s">
        <v>44</v>
      </c>
      <c r="J2031" s="67" t="s">
        <v>87</v>
      </c>
      <c r="K2031" s="67" t="s">
        <v>87</v>
      </c>
      <c r="L2031" s="67" t="s">
        <v>39</v>
      </c>
      <c r="M2031" s="67" t="s">
        <v>42</v>
      </c>
      <c r="N2031" s="67" t="s">
        <v>136</v>
      </c>
      <c r="O2031" s="67"/>
      <c r="P2031" s="67" t="s">
        <v>401</v>
      </c>
      <c r="Q2031" s="67" t="s">
        <v>402</v>
      </c>
      <c r="R2031" s="67" t="s">
        <v>992</v>
      </c>
      <c r="S2031" s="67" t="s">
        <v>193</v>
      </c>
      <c r="T2031" s="67" t="s">
        <v>404</v>
      </c>
      <c r="U2031" s="67" t="s">
        <v>289</v>
      </c>
      <c r="V2031" s="67" t="s">
        <v>274</v>
      </c>
      <c r="W2031" s="67"/>
      <c r="X2031" s="67"/>
      <c r="Y2031" s="67" t="s">
        <v>4243</v>
      </c>
      <c r="Z2031" s="67" t="s">
        <v>53</v>
      </c>
      <c r="AA2031" s="67" t="s">
        <v>76</v>
      </c>
      <c r="AB2031" s="67" t="s">
        <v>3962</v>
      </c>
      <c r="AC2031" s="67" t="s">
        <v>56</v>
      </c>
      <c r="AD2031" s="67" t="s">
        <v>56</v>
      </c>
      <c r="AE2031" s="67" t="s">
        <v>4225</v>
      </c>
      <c r="AF2031" s="67"/>
      <c r="AG2031" s="67" t="s">
        <v>131</v>
      </c>
      <c r="AH2031" s="67" t="s">
        <v>97</v>
      </c>
      <c r="AI2031" s="67" t="s">
        <v>280</v>
      </c>
      <c r="AJ2031" s="67" t="s">
        <v>832</v>
      </c>
      <c r="AK2031" s="67" t="s">
        <v>193</v>
      </c>
      <c r="AL2031" s="67" t="s">
        <v>1639</v>
      </c>
      <c r="AM2031" s="67" t="s">
        <v>112</v>
      </c>
      <c r="AN2031" s="67" t="s">
        <v>2132</v>
      </c>
      <c r="AO2031" s="67" t="s">
        <v>464</v>
      </c>
      <c r="AP2031" s="67" t="s">
        <v>942</v>
      </c>
      <c r="AQ2031" s="17"/>
      <c r="AR2031" s="17"/>
      <c r="AS2031" s="17"/>
    </row>
    <row r="2032" spans="1:45" ht="15" customHeight="1" x14ac:dyDescent="0.15">
      <c r="A2032" s="13">
        <v>2031</v>
      </c>
      <c r="B2032" s="69" t="s">
        <v>3185</v>
      </c>
      <c r="C2032" s="67" t="s">
        <v>2092</v>
      </c>
      <c r="D2032" s="67" t="s">
        <v>66</v>
      </c>
      <c r="E2032" s="67" t="s">
        <v>66</v>
      </c>
      <c r="F2032" s="67" t="s">
        <v>66</v>
      </c>
      <c r="G2032" s="67" t="s">
        <v>136</v>
      </c>
      <c r="H2032" s="67" t="s">
        <v>88</v>
      </c>
      <c r="I2032" s="67" t="s">
        <v>39</v>
      </c>
      <c r="J2032" s="67" t="s">
        <v>43</v>
      </c>
      <c r="K2032" s="67" t="s">
        <v>88</v>
      </c>
      <c r="L2032" s="67" t="s">
        <v>38</v>
      </c>
      <c r="M2032" s="67" t="s">
        <v>88</v>
      </c>
      <c r="N2032" s="67" t="s">
        <v>88</v>
      </c>
      <c r="O2032" s="67"/>
      <c r="P2032" s="67" t="s">
        <v>971</v>
      </c>
      <c r="Q2032" s="67" t="s">
        <v>338</v>
      </c>
      <c r="R2032" s="67" t="s">
        <v>1052</v>
      </c>
      <c r="S2032" s="67" t="s">
        <v>1053</v>
      </c>
      <c r="T2032" s="67" t="s">
        <v>1054</v>
      </c>
      <c r="U2032" s="67" t="s">
        <v>282</v>
      </c>
      <c r="V2032" s="67" t="s">
        <v>1055</v>
      </c>
      <c r="W2032" s="67" t="s">
        <v>4163</v>
      </c>
      <c r="X2032" s="67"/>
      <c r="Y2032" s="67" t="s">
        <v>4245</v>
      </c>
      <c r="Z2032" s="67" t="s">
        <v>96</v>
      </c>
      <c r="AA2032" s="67" t="s">
        <v>76</v>
      </c>
      <c r="AB2032" s="67" t="s">
        <v>55</v>
      </c>
      <c r="AC2032" s="67" t="s">
        <v>66</v>
      </c>
      <c r="AD2032" s="67" t="s">
        <v>66</v>
      </c>
      <c r="AE2032" s="67" t="s">
        <v>4148</v>
      </c>
      <c r="AF2032" s="67"/>
      <c r="AG2032" s="67" t="s">
        <v>1056</v>
      </c>
      <c r="AH2032" s="67" t="s">
        <v>1057</v>
      </c>
      <c r="AI2032" s="67" t="s">
        <v>1058</v>
      </c>
      <c r="AJ2032" s="67" t="s">
        <v>1059</v>
      </c>
      <c r="AK2032" s="67" t="s">
        <v>364</v>
      </c>
      <c r="AL2032" s="67" t="s">
        <v>997</v>
      </c>
      <c r="AM2032" s="67" t="s">
        <v>281</v>
      </c>
      <c r="AN2032" s="67" t="s">
        <v>997</v>
      </c>
      <c r="AO2032" s="67" t="s">
        <v>1060</v>
      </c>
      <c r="AP2032" s="67" t="s">
        <v>766</v>
      </c>
      <c r="AQ2032" s="17"/>
      <c r="AR2032" s="17"/>
      <c r="AS2032" s="17"/>
    </row>
    <row r="2033" spans="1:45" ht="15" customHeight="1" x14ac:dyDescent="0.15">
      <c r="A2033" s="13">
        <v>2032</v>
      </c>
      <c r="B2033" s="69" t="s">
        <v>2109</v>
      </c>
      <c r="C2033" s="67" t="s">
        <v>2092</v>
      </c>
      <c r="D2033" s="67" t="s">
        <v>66</v>
      </c>
      <c r="E2033" s="67" t="s">
        <v>66</v>
      </c>
      <c r="F2033" s="67" t="s">
        <v>66</v>
      </c>
      <c r="G2033" s="67" t="s">
        <v>37</v>
      </c>
      <c r="H2033" s="67" t="s">
        <v>40</v>
      </c>
      <c r="I2033" s="67" t="s">
        <v>67</v>
      </c>
      <c r="J2033" s="67" t="s">
        <v>40</v>
      </c>
      <c r="K2033" s="67" t="s">
        <v>42</v>
      </c>
      <c r="L2033" s="67" t="s">
        <v>41</v>
      </c>
      <c r="M2033" s="67" t="s">
        <v>44</v>
      </c>
      <c r="N2033" s="67" t="s">
        <v>68</v>
      </c>
      <c r="O2033" s="67" t="s">
        <v>45</v>
      </c>
      <c r="P2033" s="67" t="s">
        <v>1298</v>
      </c>
      <c r="Q2033" s="67" t="s">
        <v>137</v>
      </c>
      <c r="R2033" s="67" t="s">
        <v>3022</v>
      </c>
      <c r="S2033" s="67" t="s">
        <v>3438</v>
      </c>
      <c r="T2033" s="67" t="s">
        <v>3269</v>
      </c>
      <c r="U2033" s="67" t="s">
        <v>77</v>
      </c>
      <c r="V2033" s="67" t="s">
        <v>248</v>
      </c>
      <c r="W2033" s="67"/>
      <c r="X2033" s="67"/>
      <c r="Y2033" s="67" t="s">
        <v>4244</v>
      </c>
      <c r="Z2033" s="67" t="s">
        <v>75</v>
      </c>
      <c r="AA2033" s="67" t="s">
        <v>76</v>
      </c>
      <c r="AB2033" s="67" t="s">
        <v>3962</v>
      </c>
      <c r="AC2033" s="67" t="s">
        <v>56</v>
      </c>
      <c r="AD2033" s="67" t="s">
        <v>56</v>
      </c>
      <c r="AE2033" s="67"/>
      <c r="AF2033" s="67"/>
      <c r="AG2033" s="67" t="s">
        <v>57</v>
      </c>
      <c r="AH2033" s="67" t="s">
        <v>4520</v>
      </c>
      <c r="AI2033" s="67" t="s">
        <v>79</v>
      </c>
      <c r="AJ2033" s="67" t="s">
        <v>3026</v>
      </c>
      <c r="AK2033" s="67" t="s">
        <v>95</v>
      </c>
      <c r="AL2033" s="67" t="s">
        <v>189</v>
      </c>
      <c r="AM2033" s="67" t="s">
        <v>253</v>
      </c>
      <c r="AN2033" s="67" t="s">
        <v>80</v>
      </c>
      <c r="AO2033" s="67" t="s">
        <v>64</v>
      </c>
      <c r="AP2033" s="67" t="s">
        <v>85</v>
      </c>
      <c r="AQ2033" s="17"/>
      <c r="AR2033" s="17"/>
      <c r="AS2033" s="17"/>
    </row>
    <row r="2034" spans="1:45" ht="15" customHeight="1" x14ac:dyDescent="0.15">
      <c r="A2034" s="13">
        <v>2033</v>
      </c>
      <c r="B2034" s="69" t="s">
        <v>3329</v>
      </c>
      <c r="C2034" s="67" t="s">
        <v>2092</v>
      </c>
      <c r="D2034" s="67" t="s">
        <v>66</v>
      </c>
      <c r="E2034" s="67" t="s">
        <v>66</v>
      </c>
      <c r="F2034" s="67" t="s">
        <v>66</v>
      </c>
      <c r="G2034" s="67" t="s">
        <v>37</v>
      </c>
      <c r="H2034" s="67" t="s">
        <v>40</v>
      </c>
      <c r="I2034" s="67" t="s">
        <v>43</v>
      </c>
      <c r="J2034" s="67" t="s">
        <v>67</v>
      </c>
      <c r="K2034" s="67" t="s">
        <v>42</v>
      </c>
      <c r="L2034" s="67" t="s">
        <v>200</v>
      </c>
      <c r="M2034" s="67" t="s">
        <v>39</v>
      </c>
      <c r="N2034" s="67" t="s">
        <v>39</v>
      </c>
      <c r="O2034" s="67"/>
      <c r="P2034" s="67" t="s">
        <v>1793</v>
      </c>
      <c r="Q2034" s="67" t="s">
        <v>137</v>
      </c>
      <c r="R2034" s="67" t="s">
        <v>3330</v>
      </c>
      <c r="S2034" s="67" t="s">
        <v>3438</v>
      </c>
      <c r="T2034" s="67" t="s">
        <v>256</v>
      </c>
      <c r="U2034" s="67" t="s">
        <v>62</v>
      </c>
      <c r="V2034" s="67" t="s">
        <v>1582</v>
      </c>
      <c r="W2034" s="67"/>
      <c r="X2034" s="67"/>
      <c r="Y2034" s="67" t="s">
        <v>4286</v>
      </c>
      <c r="Z2034" s="67" t="s">
        <v>96</v>
      </c>
      <c r="AA2034" s="67" t="s">
        <v>76</v>
      </c>
      <c r="AB2034" s="67" t="s">
        <v>126</v>
      </c>
      <c r="AC2034" s="67" t="s">
        <v>66</v>
      </c>
      <c r="AD2034" s="67" t="s">
        <v>66</v>
      </c>
      <c r="AE2034" s="67" t="s">
        <v>4149</v>
      </c>
      <c r="AF2034" s="67"/>
      <c r="AG2034" s="67" t="s">
        <v>57</v>
      </c>
      <c r="AH2034" s="67" t="s">
        <v>4520</v>
      </c>
      <c r="AI2034" s="67" t="s">
        <v>79</v>
      </c>
      <c r="AJ2034" s="67" t="s">
        <v>741</v>
      </c>
      <c r="AK2034" s="67" t="s">
        <v>121</v>
      </c>
      <c r="AL2034" s="67" t="s">
        <v>122</v>
      </c>
      <c r="AM2034" s="67" t="s">
        <v>1584</v>
      </c>
      <c r="AN2034" s="67" t="s">
        <v>548</v>
      </c>
      <c r="AO2034" s="67" t="s">
        <v>64</v>
      </c>
      <c r="AP2034" s="67" t="s">
        <v>134</v>
      </c>
      <c r="AQ2034" s="17"/>
      <c r="AR2034" s="17"/>
      <c r="AS2034" s="17"/>
    </row>
    <row r="2035" spans="1:45" ht="15" customHeight="1" x14ac:dyDescent="0.15">
      <c r="A2035" s="13">
        <v>2034</v>
      </c>
      <c r="B2035" s="69" t="s">
        <v>2110</v>
      </c>
      <c r="C2035" s="67" t="s">
        <v>2092</v>
      </c>
      <c r="D2035" s="67" t="s">
        <v>66</v>
      </c>
      <c r="E2035" s="67" t="s">
        <v>66</v>
      </c>
      <c r="F2035" s="67" t="s">
        <v>66</v>
      </c>
      <c r="G2035" s="67" t="s">
        <v>44</v>
      </c>
      <c r="H2035" s="67" t="s">
        <v>43</v>
      </c>
      <c r="I2035" s="67" t="s">
        <v>37</v>
      </c>
      <c r="J2035" s="67" t="s">
        <v>40</v>
      </c>
      <c r="K2035" s="67" t="s">
        <v>38</v>
      </c>
      <c r="L2035" s="67" t="s">
        <v>43</v>
      </c>
      <c r="M2035" s="67" t="s">
        <v>37</v>
      </c>
      <c r="N2035" s="67" t="s">
        <v>43</v>
      </c>
      <c r="O2035" s="67"/>
      <c r="P2035" s="67" t="s">
        <v>1598</v>
      </c>
      <c r="Q2035" s="67" t="s">
        <v>889</v>
      </c>
      <c r="R2035" s="67" t="s">
        <v>2111</v>
      </c>
      <c r="S2035" s="67" t="s">
        <v>251</v>
      </c>
      <c r="T2035" s="67" t="s">
        <v>890</v>
      </c>
      <c r="U2035" s="67" t="s">
        <v>3438</v>
      </c>
      <c r="V2035" s="67" t="s">
        <v>934</v>
      </c>
      <c r="W2035" s="67"/>
      <c r="X2035" s="67"/>
      <c r="Y2035" s="67" t="s">
        <v>4263</v>
      </c>
      <c r="Z2035" s="67" t="s">
        <v>75</v>
      </c>
      <c r="AA2035" s="67" t="s">
        <v>76</v>
      </c>
      <c r="AB2035" s="67" t="s">
        <v>126</v>
      </c>
      <c r="AC2035" s="67" t="s">
        <v>56</v>
      </c>
      <c r="AD2035" s="67" t="s">
        <v>66</v>
      </c>
      <c r="AE2035" s="67"/>
      <c r="AF2035" s="67"/>
      <c r="AG2035" s="67" t="s">
        <v>291</v>
      </c>
      <c r="AH2035" s="67" t="s">
        <v>613</v>
      </c>
      <c r="AI2035" s="67" t="s">
        <v>168</v>
      </c>
      <c r="AJ2035" s="67" t="s">
        <v>891</v>
      </c>
      <c r="AK2035" s="67" t="s">
        <v>57</v>
      </c>
      <c r="AL2035" s="67" t="s">
        <v>4165</v>
      </c>
      <c r="AM2035" s="67" t="s">
        <v>72</v>
      </c>
      <c r="AN2035" s="67" t="s">
        <v>1585</v>
      </c>
      <c r="AO2035" s="67" t="s">
        <v>322</v>
      </c>
      <c r="AP2035" s="67" t="s">
        <v>64</v>
      </c>
      <c r="AQ2035" s="17"/>
      <c r="AR2035" s="17"/>
      <c r="AS2035" s="17"/>
    </row>
    <row r="2036" spans="1:45" ht="15" customHeight="1" x14ac:dyDescent="0.15">
      <c r="A2036" s="13">
        <v>2035</v>
      </c>
      <c r="B2036" s="69" t="s">
        <v>2112</v>
      </c>
      <c r="C2036" s="67" t="s">
        <v>2092</v>
      </c>
      <c r="D2036" s="67" t="s">
        <v>66</v>
      </c>
      <c r="E2036" s="67" t="s">
        <v>66</v>
      </c>
      <c r="F2036" s="67" t="s">
        <v>66</v>
      </c>
      <c r="G2036" s="67" t="s">
        <v>44</v>
      </c>
      <c r="H2036" s="67" t="s">
        <v>40</v>
      </c>
      <c r="I2036" s="67" t="s">
        <v>37</v>
      </c>
      <c r="J2036" s="67" t="s">
        <v>40</v>
      </c>
      <c r="K2036" s="67" t="s">
        <v>38</v>
      </c>
      <c r="L2036" s="67" t="s">
        <v>40</v>
      </c>
      <c r="M2036" s="67" t="s">
        <v>44</v>
      </c>
      <c r="N2036" s="67" t="s">
        <v>44</v>
      </c>
      <c r="O2036" s="67"/>
      <c r="P2036" s="67" t="s">
        <v>2113</v>
      </c>
      <c r="Q2036" s="67" t="s">
        <v>1892</v>
      </c>
      <c r="R2036" s="67" t="s">
        <v>1748</v>
      </c>
      <c r="S2036" s="67" t="s">
        <v>1893</v>
      </c>
      <c r="T2036" s="67" t="s">
        <v>1894</v>
      </c>
      <c r="U2036" s="67" t="s">
        <v>137</v>
      </c>
      <c r="V2036" s="67" t="s">
        <v>2114</v>
      </c>
      <c r="W2036" s="67"/>
      <c r="X2036" s="67"/>
      <c r="Y2036" s="67" t="s">
        <v>4282</v>
      </c>
      <c r="Z2036" s="67" t="s">
        <v>96</v>
      </c>
      <c r="AA2036" s="67" t="s">
        <v>142</v>
      </c>
      <c r="AB2036" s="67" t="s">
        <v>3962</v>
      </c>
      <c r="AC2036" s="67" t="s">
        <v>66</v>
      </c>
      <c r="AD2036" s="67" t="s">
        <v>66</v>
      </c>
      <c r="AE2036" s="67" t="s">
        <v>4139</v>
      </c>
      <c r="AF2036" s="67"/>
      <c r="AG2036" s="67" t="s">
        <v>4251</v>
      </c>
      <c r="AH2036" s="67" t="s">
        <v>1895</v>
      </c>
      <c r="AI2036" s="67" t="s">
        <v>79</v>
      </c>
      <c r="AJ2036" s="67" t="s">
        <v>1896</v>
      </c>
      <c r="AK2036" s="67" t="s">
        <v>3438</v>
      </c>
      <c r="AL2036" s="67" t="s">
        <v>139</v>
      </c>
      <c r="AM2036" s="67" t="s">
        <v>299</v>
      </c>
      <c r="AN2036" s="67" t="s">
        <v>1262</v>
      </c>
      <c r="AO2036" s="67" t="s">
        <v>322</v>
      </c>
      <c r="AP2036" s="67" t="s">
        <v>64</v>
      </c>
      <c r="AQ2036" s="17"/>
      <c r="AR2036" s="17"/>
      <c r="AS2036" s="17"/>
    </row>
    <row r="2037" spans="1:45" ht="15" customHeight="1" x14ac:dyDescent="0.15">
      <c r="A2037" s="13">
        <v>2036</v>
      </c>
      <c r="B2037" s="69" t="s">
        <v>3420</v>
      </c>
      <c r="C2037" s="67" t="s">
        <v>2092</v>
      </c>
      <c r="D2037" s="67" t="s">
        <v>66</v>
      </c>
      <c r="E2037" s="67" t="s">
        <v>66</v>
      </c>
      <c r="F2037" s="67" t="s">
        <v>66</v>
      </c>
      <c r="G2037" s="67" t="s">
        <v>44</v>
      </c>
      <c r="H2037" s="67" t="s">
        <v>43</v>
      </c>
      <c r="I2037" s="67" t="s">
        <v>44</v>
      </c>
      <c r="J2037" s="67" t="s">
        <v>87</v>
      </c>
      <c r="K2037" s="67" t="s">
        <v>87</v>
      </c>
      <c r="L2037" s="67" t="s">
        <v>39</v>
      </c>
      <c r="M2037" s="67" t="s">
        <v>42</v>
      </c>
      <c r="N2037" s="67" t="s">
        <v>136</v>
      </c>
      <c r="O2037" s="67"/>
      <c r="P2037" s="67" t="s">
        <v>401</v>
      </c>
      <c r="Q2037" s="67" t="s">
        <v>402</v>
      </c>
      <c r="R2037" s="67" t="s">
        <v>992</v>
      </c>
      <c r="S2037" s="67" t="s">
        <v>193</v>
      </c>
      <c r="T2037" s="67" t="s">
        <v>404</v>
      </c>
      <c r="U2037" s="67" t="s">
        <v>289</v>
      </c>
      <c r="V2037" s="67" t="s">
        <v>274</v>
      </c>
      <c r="W2037" s="67"/>
      <c r="X2037" s="67"/>
      <c r="Y2037" s="67" t="s">
        <v>4347</v>
      </c>
      <c r="Z2037" s="67" t="s">
        <v>75</v>
      </c>
      <c r="AA2037" s="67" t="s">
        <v>142</v>
      </c>
      <c r="AB2037" s="67" t="s">
        <v>3962</v>
      </c>
      <c r="AC2037" s="67" t="s">
        <v>66</v>
      </c>
      <c r="AD2037" s="67" t="s">
        <v>66</v>
      </c>
      <c r="AE2037" s="67" t="s">
        <v>4141</v>
      </c>
      <c r="AF2037" s="67"/>
      <c r="AG2037" s="67" t="s">
        <v>131</v>
      </c>
      <c r="AH2037" s="67" t="s">
        <v>97</v>
      </c>
      <c r="AI2037" s="67" t="s">
        <v>280</v>
      </c>
      <c r="AJ2037" s="67" t="s">
        <v>832</v>
      </c>
      <c r="AK2037" s="67" t="s">
        <v>193</v>
      </c>
      <c r="AL2037" s="67" t="s">
        <v>1639</v>
      </c>
      <c r="AM2037" s="67" t="s">
        <v>112</v>
      </c>
      <c r="AN2037" s="67" t="s">
        <v>2132</v>
      </c>
      <c r="AO2037" s="67" t="s">
        <v>464</v>
      </c>
      <c r="AP2037" s="67" t="s">
        <v>942</v>
      </c>
      <c r="AQ2037" s="17"/>
      <c r="AR2037" s="17"/>
      <c r="AS2037" s="17"/>
    </row>
    <row r="2038" spans="1:45" ht="15" customHeight="1" x14ac:dyDescent="0.15">
      <c r="A2038" s="13">
        <v>2037</v>
      </c>
      <c r="B2038" s="69" t="s">
        <v>3421</v>
      </c>
      <c r="C2038" s="67" t="s">
        <v>2092</v>
      </c>
      <c r="D2038" s="67" t="s">
        <v>66</v>
      </c>
      <c r="E2038" s="67" t="s">
        <v>66</v>
      </c>
      <c r="F2038" s="67" t="s">
        <v>66</v>
      </c>
      <c r="G2038" s="67" t="s">
        <v>44</v>
      </c>
      <c r="H2038" s="67" t="s">
        <v>43</v>
      </c>
      <c r="I2038" s="67" t="s">
        <v>44</v>
      </c>
      <c r="J2038" s="67" t="s">
        <v>87</v>
      </c>
      <c r="K2038" s="67" t="s">
        <v>87</v>
      </c>
      <c r="L2038" s="67" t="s">
        <v>39</v>
      </c>
      <c r="M2038" s="67" t="s">
        <v>42</v>
      </c>
      <c r="N2038" s="67" t="s">
        <v>136</v>
      </c>
      <c r="O2038" s="67"/>
      <c r="P2038" s="67" t="s">
        <v>401</v>
      </c>
      <c r="Q2038" s="67" t="s">
        <v>402</v>
      </c>
      <c r="R2038" s="67" t="s">
        <v>992</v>
      </c>
      <c r="S2038" s="67" t="s">
        <v>193</v>
      </c>
      <c r="T2038" s="67" t="s">
        <v>404</v>
      </c>
      <c r="U2038" s="67" t="s">
        <v>289</v>
      </c>
      <c r="V2038" s="67" t="s">
        <v>274</v>
      </c>
      <c r="W2038" s="67"/>
      <c r="X2038" s="67"/>
      <c r="Y2038" s="67" t="s">
        <v>4347</v>
      </c>
      <c r="Z2038" s="67" t="s">
        <v>75</v>
      </c>
      <c r="AA2038" s="67" t="s">
        <v>142</v>
      </c>
      <c r="AB2038" s="67" t="s">
        <v>126</v>
      </c>
      <c r="AC2038" s="67" t="s">
        <v>56</v>
      </c>
      <c r="AD2038" s="67" t="s">
        <v>66</v>
      </c>
      <c r="AE2038" s="67" t="s">
        <v>4141</v>
      </c>
      <c r="AF2038" s="67"/>
      <c r="AG2038" s="67" t="s">
        <v>131</v>
      </c>
      <c r="AH2038" s="67" t="s">
        <v>97</v>
      </c>
      <c r="AI2038" s="67" t="s">
        <v>280</v>
      </c>
      <c r="AJ2038" s="67" t="s">
        <v>832</v>
      </c>
      <c r="AK2038" s="67" t="s">
        <v>193</v>
      </c>
      <c r="AL2038" s="67" t="s">
        <v>1639</v>
      </c>
      <c r="AM2038" s="67" t="s">
        <v>112</v>
      </c>
      <c r="AN2038" s="67" t="s">
        <v>2132</v>
      </c>
      <c r="AO2038" s="67" t="s">
        <v>464</v>
      </c>
      <c r="AP2038" s="67" t="s">
        <v>942</v>
      </c>
      <c r="AQ2038" s="17"/>
      <c r="AR2038" s="17"/>
      <c r="AS2038" s="17"/>
    </row>
    <row r="2039" spans="1:45" ht="15" customHeight="1" x14ac:dyDescent="0.15">
      <c r="A2039" s="13">
        <v>2038</v>
      </c>
      <c r="B2039" s="69" t="s">
        <v>3107</v>
      </c>
      <c r="C2039" s="67" t="s">
        <v>2092</v>
      </c>
      <c r="D2039" s="67" t="s">
        <v>66</v>
      </c>
      <c r="E2039" s="67" t="s">
        <v>66</v>
      </c>
      <c r="F2039" s="67" t="s">
        <v>66</v>
      </c>
      <c r="G2039" s="67" t="s">
        <v>37</v>
      </c>
      <c r="H2039" s="67" t="s">
        <v>40</v>
      </c>
      <c r="I2039" s="67" t="s">
        <v>44</v>
      </c>
      <c r="J2039" s="67" t="s">
        <v>40</v>
      </c>
      <c r="K2039" s="67" t="s">
        <v>41</v>
      </c>
      <c r="L2039" s="67" t="s">
        <v>44</v>
      </c>
      <c r="M2039" s="67" t="s">
        <v>44</v>
      </c>
      <c r="N2039" s="67" t="s">
        <v>43</v>
      </c>
      <c r="O2039" s="67"/>
      <c r="P2039" s="67" t="s">
        <v>3080</v>
      </c>
      <c r="Q2039" s="67" t="s">
        <v>47</v>
      </c>
      <c r="R2039" s="67" t="s">
        <v>542</v>
      </c>
      <c r="S2039" s="67" t="s">
        <v>49</v>
      </c>
      <c r="T2039" s="67" t="s">
        <v>4647</v>
      </c>
      <c r="U2039" s="67" t="s">
        <v>446</v>
      </c>
      <c r="V2039" s="67" t="s">
        <v>256</v>
      </c>
      <c r="W2039" s="67"/>
      <c r="X2039" s="67"/>
      <c r="Y2039" s="67" t="s">
        <v>4377</v>
      </c>
      <c r="Z2039" s="67" t="s">
        <v>96</v>
      </c>
      <c r="AA2039" s="67" t="s">
        <v>76</v>
      </c>
      <c r="AB2039" s="67" t="s">
        <v>55</v>
      </c>
      <c r="AC2039" s="67" t="s">
        <v>66</v>
      </c>
      <c r="AD2039" s="67" t="s">
        <v>56</v>
      </c>
      <c r="AE2039" s="67" t="s">
        <v>4139</v>
      </c>
      <c r="AF2039" s="67"/>
      <c r="AG2039" s="67" t="s">
        <v>57</v>
      </c>
      <c r="AH2039" s="67" t="s">
        <v>4639</v>
      </c>
      <c r="AI2039" s="67" t="s">
        <v>4161</v>
      </c>
      <c r="AJ2039" s="67" t="s">
        <v>685</v>
      </c>
      <c r="AK2039" s="67" t="s">
        <v>402</v>
      </c>
      <c r="AL2039" s="67" t="s">
        <v>172</v>
      </c>
      <c r="AM2039" s="67" t="s">
        <v>79</v>
      </c>
      <c r="AN2039" s="67" t="s">
        <v>3078</v>
      </c>
      <c r="AO2039" s="67" t="s">
        <v>64</v>
      </c>
      <c r="AP2039" s="67" t="s">
        <v>464</v>
      </c>
      <c r="AQ2039" s="17"/>
      <c r="AR2039" s="17"/>
      <c r="AS2039" s="17"/>
    </row>
    <row r="2040" spans="1:45" ht="15" customHeight="1" x14ac:dyDescent="0.15">
      <c r="A2040" s="13">
        <v>2039</v>
      </c>
      <c r="B2040" s="69" t="s">
        <v>4150</v>
      </c>
      <c r="C2040" s="67" t="s">
        <v>2092</v>
      </c>
      <c r="D2040" s="67" t="s">
        <v>66</v>
      </c>
      <c r="E2040" s="67" t="s">
        <v>66</v>
      </c>
      <c r="F2040" s="67" t="s">
        <v>66</v>
      </c>
      <c r="G2040" s="67" t="s">
        <v>44</v>
      </c>
      <c r="H2040" s="67" t="s">
        <v>43</v>
      </c>
      <c r="I2040" s="67" t="s">
        <v>44</v>
      </c>
      <c r="J2040" s="67" t="s">
        <v>87</v>
      </c>
      <c r="K2040" s="67" t="s">
        <v>87</v>
      </c>
      <c r="L2040" s="67" t="s">
        <v>39</v>
      </c>
      <c r="M2040" s="67" t="s">
        <v>42</v>
      </c>
      <c r="N2040" s="67" t="s">
        <v>136</v>
      </c>
      <c r="O2040" s="67"/>
      <c r="P2040" s="67" t="s">
        <v>401</v>
      </c>
      <c r="Q2040" s="67" t="s">
        <v>402</v>
      </c>
      <c r="R2040" s="67" t="s">
        <v>992</v>
      </c>
      <c r="S2040" s="67" t="s">
        <v>193</v>
      </c>
      <c r="T2040" s="67" t="s">
        <v>404</v>
      </c>
      <c r="U2040" s="67" t="s">
        <v>289</v>
      </c>
      <c r="V2040" s="67" t="s">
        <v>274</v>
      </c>
      <c r="W2040" s="67"/>
      <c r="X2040" s="67"/>
      <c r="Y2040" s="67" t="s">
        <v>4243</v>
      </c>
      <c r="Z2040" s="67" t="s">
        <v>53</v>
      </c>
      <c r="AA2040" s="67" t="s">
        <v>76</v>
      </c>
      <c r="AB2040" s="67" t="s">
        <v>3962</v>
      </c>
      <c r="AC2040" s="67" t="s">
        <v>56</v>
      </c>
      <c r="AD2040" s="67" t="s">
        <v>56</v>
      </c>
      <c r="AE2040" s="67" t="s">
        <v>4147</v>
      </c>
      <c r="AF2040" s="67"/>
      <c r="AG2040" s="67" t="s">
        <v>131</v>
      </c>
      <c r="AH2040" s="67" t="s">
        <v>97</v>
      </c>
      <c r="AI2040" s="67" t="s">
        <v>280</v>
      </c>
      <c r="AJ2040" s="67" t="s">
        <v>832</v>
      </c>
      <c r="AK2040" s="67" t="s">
        <v>193</v>
      </c>
      <c r="AL2040" s="67" t="s">
        <v>1639</v>
      </c>
      <c r="AM2040" s="67" t="s">
        <v>112</v>
      </c>
      <c r="AN2040" s="67" t="s">
        <v>2132</v>
      </c>
      <c r="AO2040" s="67" t="s">
        <v>464</v>
      </c>
      <c r="AP2040" s="67" t="s">
        <v>942</v>
      </c>
      <c r="AQ2040" s="17"/>
      <c r="AR2040" s="17"/>
      <c r="AS2040" s="17"/>
    </row>
    <row r="2041" spans="1:45" ht="15" customHeight="1" x14ac:dyDescent="0.15">
      <c r="A2041" s="13">
        <v>2040</v>
      </c>
      <c r="B2041" s="69" t="s">
        <v>3960</v>
      </c>
      <c r="C2041" s="67" t="s">
        <v>2092</v>
      </c>
      <c r="D2041" s="67" t="s">
        <v>66</v>
      </c>
      <c r="E2041" s="67" t="s">
        <v>66</v>
      </c>
      <c r="F2041" s="67" t="s">
        <v>66</v>
      </c>
      <c r="G2041" s="67" t="s">
        <v>44</v>
      </c>
      <c r="H2041" s="67" t="s">
        <v>41</v>
      </c>
      <c r="I2041" s="67" t="s">
        <v>68</v>
      </c>
      <c r="J2041" s="67" t="s">
        <v>39</v>
      </c>
      <c r="K2041" s="67" t="s">
        <v>37</v>
      </c>
      <c r="L2041" s="67" t="s">
        <v>39</v>
      </c>
      <c r="M2041" s="67" t="s">
        <v>136</v>
      </c>
      <c r="N2041" s="67" t="s">
        <v>44</v>
      </c>
      <c r="O2041" s="67"/>
      <c r="P2041" s="67" t="s">
        <v>3345</v>
      </c>
      <c r="Q2041" s="67" t="s">
        <v>81</v>
      </c>
      <c r="R2041" s="67" t="s">
        <v>80</v>
      </c>
      <c r="S2041" s="67" t="s">
        <v>158</v>
      </c>
      <c r="T2041" s="67" t="s">
        <v>159</v>
      </c>
      <c r="U2041" s="67" t="s">
        <v>171</v>
      </c>
      <c r="V2041" s="67" t="s">
        <v>3961</v>
      </c>
      <c r="W2041" s="67"/>
      <c r="X2041" s="67"/>
      <c r="Y2041" s="67" t="s">
        <v>4243</v>
      </c>
      <c r="Z2041" s="67" t="s">
        <v>249</v>
      </c>
      <c r="AA2041" s="67" t="s">
        <v>76</v>
      </c>
      <c r="AB2041" s="67" t="s">
        <v>55</v>
      </c>
      <c r="AC2041" s="67" t="s">
        <v>66</v>
      </c>
      <c r="AD2041" s="67" t="s">
        <v>66</v>
      </c>
      <c r="AE2041" s="67" t="s">
        <v>4151</v>
      </c>
      <c r="AF2041" s="67"/>
      <c r="AG2041" s="67" t="s">
        <v>148</v>
      </c>
      <c r="AH2041" s="67" t="s">
        <v>57</v>
      </c>
      <c r="AI2041" s="67" t="s">
        <v>309</v>
      </c>
      <c r="AJ2041" s="67" t="s">
        <v>348</v>
      </c>
      <c r="AK2041" s="67" t="s">
        <v>195</v>
      </c>
      <c r="AL2041" s="67" t="s">
        <v>338</v>
      </c>
      <c r="AM2041" s="67" t="s">
        <v>376</v>
      </c>
      <c r="AN2041" s="67" t="s">
        <v>148</v>
      </c>
      <c r="AO2041" s="67" t="s">
        <v>349</v>
      </c>
      <c r="AP2041" s="67" t="s">
        <v>816</v>
      </c>
      <c r="AQ2041" s="17"/>
      <c r="AR2041" s="17"/>
      <c r="AS2041" s="17"/>
    </row>
    <row r="2042" spans="1:45" ht="15" customHeight="1" x14ac:dyDescent="0.15">
      <c r="A2042" s="13">
        <v>2041</v>
      </c>
      <c r="B2042" s="69" t="s">
        <v>3422</v>
      </c>
      <c r="C2042" s="67" t="s">
        <v>2092</v>
      </c>
      <c r="D2042" s="67" t="s">
        <v>66</v>
      </c>
      <c r="E2042" s="67" t="s">
        <v>56</v>
      </c>
      <c r="F2042" s="67" t="s">
        <v>66</v>
      </c>
      <c r="G2042" s="67" t="s">
        <v>44</v>
      </c>
      <c r="H2042" s="67" t="s">
        <v>43</v>
      </c>
      <c r="I2042" s="67" t="s">
        <v>44</v>
      </c>
      <c r="J2042" s="67" t="s">
        <v>87</v>
      </c>
      <c r="K2042" s="67" t="s">
        <v>87</v>
      </c>
      <c r="L2042" s="67" t="s">
        <v>39</v>
      </c>
      <c r="M2042" s="67" t="s">
        <v>42</v>
      </c>
      <c r="N2042" s="67" t="s">
        <v>136</v>
      </c>
      <c r="O2042" s="67"/>
      <c r="P2042" s="67" t="s">
        <v>401</v>
      </c>
      <c r="Q2042" s="67" t="s">
        <v>402</v>
      </c>
      <c r="R2042" s="67" t="s">
        <v>992</v>
      </c>
      <c r="S2042" s="67" t="s">
        <v>193</v>
      </c>
      <c r="T2042" s="67" t="s">
        <v>404</v>
      </c>
      <c r="U2042" s="67" t="s">
        <v>289</v>
      </c>
      <c r="V2042" s="67" t="s">
        <v>274</v>
      </c>
      <c r="W2042" s="67"/>
      <c r="X2042" s="67"/>
      <c r="Y2042" s="67" t="s">
        <v>4347</v>
      </c>
      <c r="Z2042" s="67" t="s">
        <v>75</v>
      </c>
      <c r="AA2042" s="67" t="s">
        <v>142</v>
      </c>
      <c r="AB2042" s="67" t="s">
        <v>126</v>
      </c>
      <c r="AC2042" s="67" t="s">
        <v>66</v>
      </c>
      <c r="AD2042" s="67" t="s">
        <v>66</v>
      </c>
      <c r="AE2042" s="67" t="s">
        <v>4141</v>
      </c>
      <c r="AF2042" s="67"/>
      <c r="AG2042" s="67" t="s">
        <v>131</v>
      </c>
      <c r="AH2042" s="67" t="s">
        <v>97</v>
      </c>
      <c r="AI2042" s="67" t="s">
        <v>280</v>
      </c>
      <c r="AJ2042" s="67" t="s">
        <v>832</v>
      </c>
      <c r="AK2042" s="67" t="s">
        <v>193</v>
      </c>
      <c r="AL2042" s="67" t="s">
        <v>1639</v>
      </c>
      <c r="AM2042" s="67" t="s">
        <v>112</v>
      </c>
      <c r="AN2042" s="67" t="s">
        <v>2132</v>
      </c>
      <c r="AO2042" s="67" t="s">
        <v>464</v>
      </c>
      <c r="AP2042" s="67" t="s">
        <v>942</v>
      </c>
      <c r="AQ2042" s="17"/>
      <c r="AR2042" s="17"/>
      <c r="AS2042" s="17"/>
    </row>
    <row r="2043" spans="1:45" ht="15" customHeight="1" x14ac:dyDescent="0.15">
      <c r="A2043" s="13">
        <v>2042</v>
      </c>
      <c r="B2043" s="69" t="s">
        <v>2115</v>
      </c>
      <c r="C2043" s="67" t="s">
        <v>2092</v>
      </c>
      <c r="D2043" s="67" t="s">
        <v>66</v>
      </c>
      <c r="E2043" s="67" t="s">
        <v>66</v>
      </c>
      <c r="F2043" s="67" t="s">
        <v>56</v>
      </c>
      <c r="G2043" s="67" t="s">
        <v>67</v>
      </c>
      <c r="H2043" s="67" t="s">
        <v>40</v>
      </c>
      <c r="I2043" s="67" t="s">
        <v>40</v>
      </c>
      <c r="J2043" s="67" t="s">
        <v>67</v>
      </c>
      <c r="K2043" s="67" t="s">
        <v>40</v>
      </c>
      <c r="L2043" s="67" t="s">
        <v>38</v>
      </c>
      <c r="M2043" s="67" t="s">
        <v>67</v>
      </c>
      <c r="N2043" s="67" t="s">
        <v>41</v>
      </c>
      <c r="O2043" s="67"/>
      <c r="P2043" s="67" t="s">
        <v>951</v>
      </c>
      <c r="Q2043" s="67" t="s">
        <v>379</v>
      </c>
      <c r="R2043" s="67" t="s">
        <v>2116</v>
      </c>
      <c r="S2043" s="67" t="s">
        <v>3022</v>
      </c>
      <c r="T2043" s="67" t="s">
        <v>569</v>
      </c>
      <c r="U2043" s="67" t="s">
        <v>2117</v>
      </c>
      <c r="V2043" s="67" t="s">
        <v>3343</v>
      </c>
      <c r="W2043" s="67"/>
      <c r="X2043" s="67"/>
      <c r="Y2043" s="67" t="s">
        <v>4238</v>
      </c>
      <c r="Z2043" s="67" t="s">
        <v>53</v>
      </c>
      <c r="AA2043" s="67" t="s">
        <v>76</v>
      </c>
      <c r="AB2043" s="67" t="s">
        <v>55</v>
      </c>
      <c r="AC2043" s="67" t="s">
        <v>56</v>
      </c>
      <c r="AD2043" s="67" t="s">
        <v>56</v>
      </c>
      <c r="AE2043" s="67"/>
      <c r="AF2043" s="67"/>
      <c r="AG2043" s="67" t="s">
        <v>77</v>
      </c>
      <c r="AH2043" s="67" t="s">
        <v>264</v>
      </c>
      <c r="AI2043" s="67" t="s">
        <v>570</v>
      </c>
      <c r="AJ2043" s="67" t="s">
        <v>571</v>
      </c>
      <c r="AK2043" s="67" t="s">
        <v>79</v>
      </c>
      <c r="AL2043" s="67" t="s">
        <v>77</v>
      </c>
      <c r="AM2043" s="67" t="s">
        <v>77</v>
      </c>
      <c r="AN2043" s="67" t="s">
        <v>562</v>
      </c>
      <c r="AO2043" s="67" t="s">
        <v>85</v>
      </c>
      <c r="AP2043" s="67" t="s">
        <v>161</v>
      </c>
      <c r="AQ2043" s="17"/>
      <c r="AR2043" s="17"/>
      <c r="AS2043" s="17"/>
    </row>
    <row r="2044" spans="1:45" ht="15" customHeight="1" x14ac:dyDescent="0.15">
      <c r="A2044" s="13">
        <v>2043</v>
      </c>
      <c r="B2044" s="69" t="s">
        <v>4870</v>
      </c>
      <c r="C2044" s="67" t="s">
        <v>2092</v>
      </c>
      <c r="D2044" s="67" t="s">
        <v>66</v>
      </c>
      <c r="E2044" s="67" t="s">
        <v>66</v>
      </c>
      <c r="F2044" s="67" t="s">
        <v>66</v>
      </c>
      <c r="G2044" s="67" t="s">
        <v>37</v>
      </c>
      <c r="H2044" s="67" t="s">
        <v>44</v>
      </c>
      <c r="I2044" s="67" t="s">
        <v>37</v>
      </c>
      <c r="J2044" s="67" t="s">
        <v>40</v>
      </c>
      <c r="K2044" s="67" t="s">
        <v>41</v>
      </c>
      <c r="L2044" s="67" t="s">
        <v>68</v>
      </c>
      <c r="M2044" s="67" t="s">
        <v>42</v>
      </c>
      <c r="N2044" s="67" t="s">
        <v>200</v>
      </c>
      <c r="O2044" s="67">
        <v>0</v>
      </c>
      <c r="P2044" s="67" t="s">
        <v>607</v>
      </c>
      <c r="Q2044" s="67" t="s">
        <v>3153</v>
      </c>
      <c r="R2044" s="67" t="s">
        <v>137</v>
      </c>
      <c r="S2044" s="67" t="s">
        <v>49</v>
      </c>
      <c r="T2044" s="67" t="s">
        <v>609</v>
      </c>
      <c r="U2044" s="67" t="s">
        <v>3438</v>
      </c>
      <c r="V2044" s="67" t="s">
        <v>256</v>
      </c>
      <c r="W2044" s="67">
        <v>0</v>
      </c>
      <c r="X2044" s="67">
        <v>0</v>
      </c>
      <c r="Y2044" s="67" t="s">
        <v>4330</v>
      </c>
      <c r="Z2044" s="67" t="s">
        <v>75</v>
      </c>
      <c r="AA2044" s="67" t="s">
        <v>76</v>
      </c>
      <c r="AB2044" s="67" t="s">
        <v>143</v>
      </c>
      <c r="AC2044" s="67" t="s">
        <v>56</v>
      </c>
      <c r="AD2044" s="67" t="s">
        <v>66</v>
      </c>
      <c r="AE2044" s="67"/>
      <c r="AF2044" s="67"/>
      <c r="AG2044" s="67" t="s">
        <v>57</v>
      </c>
      <c r="AH2044" s="67" t="s">
        <v>196</v>
      </c>
      <c r="AI2044" s="67" t="s">
        <v>3345</v>
      </c>
      <c r="AJ2044" s="67" t="s">
        <v>225</v>
      </c>
      <c r="AK2044" s="67" t="s">
        <v>57</v>
      </c>
      <c r="AL2044" s="67" t="s">
        <v>4520</v>
      </c>
      <c r="AM2044" s="67" t="s">
        <v>79</v>
      </c>
      <c r="AN2044" s="67" t="s">
        <v>741</v>
      </c>
      <c r="AO2044" s="67" t="s">
        <v>64</v>
      </c>
      <c r="AP2044" s="67"/>
      <c r="AQ2044" s="17"/>
      <c r="AR2044" s="17"/>
      <c r="AS2044" s="17"/>
    </row>
    <row r="2045" spans="1:45" ht="15" customHeight="1" x14ac:dyDescent="0.15">
      <c r="A2045" s="13">
        <v>2044</v>
      </c>
      <c r="B2045" s="69" t="s">
        <v>2118</v>
      </c>
      <c r="C2045" s="67" t="s">
        <v>2092</v>
      </c>
      <c r="D2045" s="67" t="s">
        <v>66</v>
      </c>
      <c r="E2045" s="67" t="s">
        <v>56</v>
      </c>
      <c r="F2045" s="67" t="s">
        <v>66</v>
      </c>
      <c r="G2045" s="67" t="s">
        <v>37</v>
      </c>
      <c r="H2045" s="67" t="s">
        <v>40</v>
      </c>
      <c r="I2045" s="67" t="s">
        <v>40</v>
      </c>
      <c r="J2045" s="67" t="s">
        <v>44</v>
      </c>
      <c r="K2045" s="67" t="s">
        <v>42</v>
      </c>
      <c r="L2045" s="67" t="s">
        <v>68</v>
      </c>
      <c r="M2045" s="67" t="s">
        <v>37</v>
      </c>
      <c r="N2045" s="67" t="s">
        <v>44</v>
      </c>
      <c r="O2045" s="67"/>
      <c r="P2045" s="67" t="s">
        <v>2119</v>
      </c>
      <c r="Q2045" s="67" t="s">
        <v>137</v>
      </c>
      <c r="R2045" s="67" t="s">
        <v>182</v>
      </c>
      <c r="S2045" s="67" t="s">
        <v>3438</v>
      </c>
      <c r="T2045" s="67" t="s">
        <v>4713</v>
      </c>
      <c r="U2045" s="67" t="s">
        <v>4161</v>
      </c>
      <c r="V2045" s="67" t="s">
        <v>2120</v>
      </c>
      <c r="W2045" s="67"/>
      <c r="X2045" s="67"/>
      <c r="Y2045" s="67" t="s">
        <v>4269</v>
      </c>
      <c r="Z2045" s="67" t="s">
        <v>96</v>
      </c>
      <c r="AA2045" s="67" t="s">
        <v>76</v>
      </c>
      <c r="AB2045" s="67" t="s">
        <v>3962</v>
      </c>
      <c r="AC2045" s="67" t="s">
        <v>56</v>
      </c>
      <c r="AD2045" s="67" t="s">
        <v>56</v>
      </c>
      <c r="AE2045" s="67" t="s">
        <v>4139</v>
      </c>
      <c r="AF2045" s="67"/>
      <c r="AG2045" s="67" t="s">
        <v>57</v>
      </c>
      <c r="AH2045" s="67" t="s">
        <v>4520</v>
      </c>
      <c r="AI2045" s="67" t="s">
        <v>72</v>
      </c>
      <c r="AJ2045" s="67" t="s">
        <v>80</v>
      </c>
      <c r="AK2045" s="67" t="s">
        <v>79</v>
      </c>
      <c r="AL2045" s="67" t="s">
        <v>388</v>
      </c>
      <c r="AM2045" s="67" t="s">
        <v>4641</v>
      </c>
      <c r="AN2045" s="67" t="s">
        <v>446</v>
      </c>
      <c r="AO2045" s="67" t="s">
        <v>64</v>
      </c>
      <c r="AP2045" s="67" t="s">
        <v>161</v>
      </c>
      <c r="AQ2045" s="17"/>
      <c r="AR2045" s="17"/>
      <c r="AS2045" s="17"/>
    </row>
    <row r="2046" spans="1:45" ht="15" customHeight="1" x14ac:dyDescent="0.15">
      <c r="A2046" s="13">
        <v>2045</v>
      </c>
      <c r="B2046" s="69" t="s">
        <v>2121</v>
      </c>
      <c r="C2046" s="67" t="s">
        <v>2092</v>
      </c>
      <c r="D2046" s="67" t="s">
        <v>66</v>
      </c>
      <c r="E2046" s="67" t="s">
        <v>66</v>
      </c>
      <c r="F2046" s="67" t="s">
        <v>66</v>
      </c>
      <c r="G2046" s="67" t="s">
        <v>37</v>
      </c>
      <c r="H2046" s="67" t="s">
        <v>40</v>
      </c>
      <c r="I2046" s="67" t="s">
        <v>37</v>
      </c>
      <c r="J2046" s="67" t="s">
        <v>40</v>
      </c>
      <c r="K2046" s="67" t="s">
        <v>42</v>
      </c>
      <c r="L2046" s="67" t="s">
        <v>37</v>
      </c>
      <c r="M2046" s="67" t="s">
        <v>43</v>
      </c>
      <c r="N2046" s="67" t="s">
        <v>44</v>
      </c>
      <c r="O2046" s="67"/>
      <c r="P2046" s="67" t="s">
        <v>2122</v>
      </c>
      <c r="Q2046" s="67" t="s">
        <v>137</v>
      </c>
      <c r="R2046" s="67" t="s">
        <v>1230</v>
      </c>
      <c r="S2046" s="67" t="s">
        <v>3438</v>
      </c>
      <c r="T2046" s="67" t="s">
        <v>851</v>
      </c>
      <c r="U2046" s="67" t="s">
        <v>994</v>
      </c>
      <c r="V2046" s="67" t="s">
        <v>614</v>
      </c>
      <c r="W2046" s="67"/>
      <c r="X2046" s="67"/>
      <c r="Y2046" s="67" t="s">
        <v>4263</v>
      </c>
      <c r="Z2046" s="67" t="s">
        <v>75</v>
      </c>
      <c r="AA2046" s="67" t="s">
        <v>76</v>
      </c>
      <c r="AB2046" s="67" t="s">
        <v>3962</v>
      </c>
      <c r="AC2046" s="67" t="s">
        <v>56</v>
      </c>
      <c r="AD2046" s="67" t="s">
        <v>66</v>
      </c>
      <c r="AE2046" s="67" t="s">
        <v>4139</v>
      </c>
      <c r="AF2046" s="67"/>
      <c r="AG2046" s="67" t="s">
        <v>57</v>
      </c>
      <c r="AH2046" s="67" t="s">
        <v>4520</v>
      </c>
      <c r="AI2046" s="67" t="s">
        <v>3269</v>
      </c>
      <c r="AJ2046" s="67" t="s">
        <v>556</v>
      </c>
      <c r="AK2046" s="67" t="s">
        <v>4642</v>
      </c>
      <c r="AL2046" s="67" t="s">
        <v>403</v>
      </c>
      <c r="AM2046" s="67" t="s">
        <v>79</v>
      </c>
      <c r="AN2046" s="67" t="s">
        <v>1523</v>
      </c>
      <c r="AO2046" s="67" t="s">
        <v>64</v>
      </c>
      <c r="AP2046" s="67" t="s">
        <v>998</v>
      </c>
      <c r="AQ2046" s="17"/>
      <c r="AR2046" s="17"/>
      <c r="AS2046" s="17"/>
    </row>
    <row r="2047" spans="1:45" ht="15" customHeight="1" x14ac:dyDescent="0.15">
      <c r="A2047" s="13">
        <v>2046</v>
      </c>
      <c r="B2047" s="69" t="s">
        <v>2123</v>
      </c>
      <c r="C2047" s="67" t="s">
        <v>2092</v>
      </c>
      <c r="D2047" s="67" t="s">
        <v>66</v>
      </c>
      <c r="E2047" s="67" t="s">
        <v>56</v>
      </c>
      <c r="F2047" s="67" t="s">
        <v>66</v>
      </c>
      <c r="G2047" s="67" t="s">
        <v>40</v>
      </c>
      <c r="H2047" s="67" t="s">
        <v>37</v>
      </c>
      <c r="I2047" s="67" t="s">
        <v>44</v>
      </c>
      <c r="J2047" s="67" t="s">
        <v>40</v>
      </c>
      <c r="K2047" s="67" t="s">
        <v>37</v>
      </c>
      <c r="L2047" s="67" t="s">
        <v>37</v>
      </c>
      <c r="M2047" s="67" t="s">
        <v>43</v>
      </c>
      <c r="N2047" s="67" t="s">
        <v>42</v>
      </c>
      <c r="O2047" s="67"/>
      <c r="P2047" s="67" t="s">
        <v>2124</v>
      </c>
      <c r="Q2047" s="67" t="s">
        <v>182</v>
      </c>
      <c r="R2047" s="67" t="s">
        <v>1598</v>
      </c>
      <c r="S2047" s="67" t="s">
        <v>4161</v>
      </c>
      <c r="T2047" s="67" t="s">
        <v>3438</v>
      </c>
      <c r="U2047" s="67" t="s">
        <v>889</v>
      </c>
      <c r="V2047" s="67" t="s">
        <v>72</v>
      </c>
      <c r="W2047" s="67"/>
      <c r="X2047" s="67"/>
      <c r="Y2047" s="67" t="s">
        <v>4347</v>
      </c>
      <c r="Z2047" s="67" t="s">
        <v>75</v>
      </c>
      <c r="AA2047" s="67" t="s">
        <v>76</v>
      </c>
      <c r="AB2047" s="67" t="s">
        <v>3962</v>
      </c>
      <c r="AC2047" s="67" t="s">
        <v>56</v>
      </c>
      <c r="AD2047" s="67" t="s">
        <v>66</v>
      </c>
      <c r="AE2047" s="67" t="s">
        <v>4139</v>
      </c>
      <c r="AF2047" s="67"/>
      <c r="AG2047" s="67" t="s">
        <v>79</v>
      </c>
      <c r="AH2047" s="67" t="s">
        <v>388</v>
      </c>
      <c r="AI2047" s="67" t="s">
        <v>57</v>
      </c>
      <c r="AJ2047" s="67" t="s">
        <v>4165</v>
      </c>
      <c r="AK2047" s="67" t="s">
        <v>251</v>
      </c>
      <c r="AL2047" s="67" t="s">
        <v>890</v>
      </c>
      <c r="AM2047" s="67" t="s">
        <v>79</v>
      </c>
      <c r="AN2047" s="67" t="s">
        <v>2125</v>
      </c>
      <c r="AO2047" s="67" t="s">
        <v>161</v>
      </c>
      <c r="AP2047" s="67" t="s">
        <v>322</v>
      </c>
      <c r="AQ2047" s="17"/>
      <c r="AR2047" s="17"/>
      <c r="AS2047" s="17"/>
    </row>
    <row r="2048" spans="1:45" ht="15" customHeight="1" x14ac:dyDescent="0.15">
      <c r="A2048" s="13">
        <v>2047</v>
      </c>
      <c r="B2048" s="69" t="s">
        <v>2126</v>
      </c>
      <c r="C2048" s="67" t="s">
        <v>2092</v>
      </c>
      <c r="D2048" s="67" t="s">
        <v>66</v>
      </c>
      <c r="E2048" s="67" t="s">
        <v>66</v>
      </c>
      <c r="F2048" s="67" t="s">
        <v>66</v>
      </c>
      <c r="G2048" s="67" t="s">
        <v>67</v>
      </c>
      <c r="H2048" s="67" t="s">
        <v>40</v>
      </c>
      <c r="I2048" s="67" t="s">
        <v>41</v>
      </c>
      <c r="J2048" s="67" t="s">
        <v>67</v>
      </c>
      <c r="K2048" s="67" t="s">
        <v>41</v>
      </c>
      <c r="L2048" s="67" t="s">
        <v>37</v>
      </c>
      <c r="M2048" s="67" t="s">
        <v>41</v>
      </c>
      <c r="N2048" s="67" t="s">
        <v>39</v>
      </c>
      <c r="O2048" s="67"/>
      <c r="P2048" s="67" t="s">
        <v>245</v>
      </c>
      <c r="Q2048" s="67" t="s">
        <v>247</v>
      </c>
      <c r="R2048" s="67" t="s">
        <v>669</v>
      </c>
      <c r="S2048" s="67" t="s">
        <v>3022</v>
      </c>
      <c r="T2048" s="67" t="s">
        <v>72</v>
      </c>
      <c r="U2048" s="67" t="s">
        <v>562</v>
      </c>
      <c r="V2048" s="67" t="s">
        <v>753</v>
      </c>
      <c r="W2048" s="67"/>
      <c r="X2048" s="67"/>
      <c r="Y2048" s="67" t="s">
        <v>4242</v>
      </c>
      <c r="Z2048" s="67" t="s">
        <v>96</v>
      </c>
      <c r="AA2048" s="67" t="s">
        <v>76</v>
      </c>
      <c r="AB2048" s="67" t="s">
        <v>55</v>
      </c>
      <c r="AC2048" s="67" t="s">
        <v>56</v>
      </c>
      <c r="AD2048" s="67" t="s">
        <v>56</v>
      </c>
      <c r="AE2048" s="67"/>
      <c r="AF2048" s="67"/>
      <c r="AG2048" s="67" t="s">
        <v>77</v>
      </c>
      <c r="AH2048" s="67" t="s">
        <v>3346</v>
      </c>
      <c r="AI2048" s="67" t="s">
        <v>79</v>
      </c>
      <c r="AJ2048" s="67" t="s">
        <v>1838</v>
      </c>
      <c r="AK2048" s="67" t="s">
        <v>3346</v>
      </c>
      <c r="AL2048" s="67" t="s">
        <v>644</v>
      </c>
      <c r="AM2048" s="67" t="s">
        <v>3022</v>
      </c>
      <c r="AN2048" s="67" t="s">
        <v>1432</v>
      </c>
      <c r="AO2048" s="67" t="s">
        <v>85</v>
      </c>
      <c r="AP2048" s="67" t="s">
        <v>209</v>
      </c>
      <c r="AQ2048" s="17"/>
      <c r="AR2048" s="17"/>
      <c r="AS2048" s="17"/>
    </row>
    <row r="2049" spans="1:45" ht="15" customHeight="1" x14ac:dyDescent="0.15">
      <c r="A2049" s="13">
        <v>2048</v>
      </c>
      <c r="B2049" s="69" t="s">
        <v>2127</v>
      </c>
      <c r="C2049" s="67" t="s">
        <v>2092</v>
      </c>
      <c r="D2049" s="67" t="s">
        <v>66</v>
      </c>
      <c r="E2049" s="67" t="s">
        <v>66</v>
      </c>
      <c r="F2049" s="67" t="s">
        <v>66</v>
      </c>
      <c r="G2049" s="67" t="s">
        <v>37</v>
      </c>
      <c r="H2049" s="67" t="s">
        <v>41</v>
      </c>
      <c r="I2049" s="67" t="s">
        <v>40</v>
      </c>
      <c r="J2049" s="67" t="s">
        <v>44</v>
      </c>
      <c r="K2049" s="67" t="s">
        <v>42</v>
      </c>
      <c r="L2049" s="67" t="s">
        <v>136</v>
      </c>
      <c r="M2049" s="67" t="s">
        <v>68</v>
      </c>
      <c r="N2049" s="67" t="s">
        <v>39</v>
      </c>
      <c r="O2049" s="67" t="s">
        <v>45</v>
      </c>
      <c r="P2049" s="67" t="s">
        <v>477</v>
      </c>
      <c r="Q2049" s="67" t="s">
        <v>137</v>
      </c>
      <c r="R2049" s="67" t="s">
        <v>810</v>
      </c>
      <c r="S2049" s="67" t="s">
        <v>3438</v>
      </c>
      <c r="T2049" s="67" t="s">
        <v>250</v>
      </c>
      <c r="U2049" s="67" t="s">
        <v>3269</v>
      </c>
      <c r="V2049" s="67" t="s">
        <v>247</v>
      </c>
      <c r="W2049" s="67"/>
      <c r="X2049" s="67"/>
      <c r="Y2049" s="67" t="s">
        <v>4276</v>
      </c>
      <c r="Z2049" s="67" t="s">
        <v>191</v>
      </c>
      <c r="AA2049" s="67" t="s">
        <v>76</v>
      </c>
      <c r="AB2049" s="67" t="s">
        <v>3962</v>
      </c>
      <c r="AC2049" s="67" t="s">
        <v>56</v>
      </c>
      <c r="AD2049" s="67" t="s">
        <v>66</v>
      </c>
      <c r="AE2049" s="67"/>
      <c r="AF2049" s="67"/>
      <c r="AG2049" s="67" t="s">
        <v>57</v>
      </c>
      <c r="AH2049" s="67" t="s">
        <v>4520</v>
      </c>
      <c r="AI2049" s="67" t="s">
        <v>478</v>
      </c>
      <c r="AJ2049" s="67" t="s">
        <v>4750</v>
      </c>
      <c r="AK2049" s="67" t="s">
        <v>79</v>
      </c>
      <c r="AL2049" s="67" t="s">
        <v>80</v>
      </c>
      <c r="AM2049" s="67" t="s">
        <v>402</v>
      </c>
      <c r="AN2049" s="67" t="s">
        <v>1052</v>
      </c>
      <c r="AO2049" s="67" t="s">
        <v>64</v>
      </c>
      <c r="AP2049" s="67" t="s">
        <v>161</v>
      </c>
      <c r="AQ2049" s="17"/>
      <c r="AR2049" s="17"/>
      <c r="AS2049" s="17"/>
    </row>
    <row r="2050" spans="1:45" ht="15" customHeight="1" x14ac:dyDescent="0.15">
      <c r="A2050" s="13">
        <v>2049</v>
      </c>
      <c r="B2050" s="69" t="s">
        <v>2128</v>
      </c>
      <c r="C2050" s="67" t="s">
        <v>2092</v>
      </c>
      <c r="D2050" s="67" t="s">
        <v>66</v>
      </c>
      <c r="E2050" s="67" t="s">
        <v>66</v>
      </c>
      <c r="F2050" s="67" t="s">
        <v>66</v>
      </c>
      <c r="G2050" s="67" t="s">
        <v>37</v>
      </c>
      <c r="H2050" s="67" t="s">
        <v>40</v>
      </c>
      <c r="I2050" s="67" t="s">
        <v>67</v>
      </c>
      <c r="J2050" s="67" t="s">
        <v>44</v>
      </c>
      <c r="K2050" s="67" t="s">
        <v>42</v>
      </c>
      <c r="L2050" s="67" t="s">
        <v>43</v>
      </c>
      <c r="M2050" s="67" t="s">
        <v>68</v>
      </c>
      <c r="N2050" s="67" t="s">
        <v>40</v>
      </c>
      <c r="O2050" s="67" t="s">
        <v>45</v>
      </c>
      <c r="P2050" s="67" t="s">
        <v>1971</v>
      </c>
      <c r="Q2050" s="67" t="s">
        <v>137</v>
      </c>
      <c r="R2050" s="67" t="s">
        <v>70</v>
      </c>
      <c r="S2050" s="67" t="s">
        <v>3438</v>
      </c>
      <c r="T2050" s="67" t="s">
        <v>4161</v>
      </c>
      <c r="U2050" s="67" t="s">
        <v>3022</v>
      </c>
      <c r="V2050" s="67" t="s">
        <v>247</v>
      </c>
      <c r="W2050" s="67"/>
      <c r="X2050" s="67"/>
      <c r="Y2050" s="67" t="s">
        <v>4347</v>
      </c>
      <c r="Z2050" s="67" t="s">
        <v>75</v>
      </c>
      <c r="AA2050" s="67" t="s">
        <v>142</v>
      </c>
      <c r="AB2050" s="67" t="s">
        <v>3962</v>
      </c>
      <c r="AC2050" s="67" t="s">
        <v>56</v>
      </c>
      <c r="AD2050" s="67" t="s">
        <v>56</v>
      </c>
      <c r="AE2050" s="67" t="s">
        <v>4139</v>
      </c>
      <c r="AF2050" s="67"/>
      <c r="AG2050" s="67" t="s">
        <v>57</v>
      </c>
      <c r="AH2050" s="67" t="s">
        <v>4520</v>
      </c>
      <c r="AI2050" s="67" t="s">
        <v>79</v>
      </c>
      <c r="AJ2050" s="67" t="s">
        <v>1589</v>
      </c>
      <c r="AK2050" s="67" t="s">
        <v>77</v>
      </c>
      <c r="AL2050" s="67" t="s">
        <v>78</v>
      </c>
      <c r="AM2050" s="67" t="s">
        <v>446</v>
      </c>
      <c r="AN2050" s="67" t="s">
        <v>256</v>
      </c>
      <c r="AO2050" s="67" t="s">
        <v>64</v>
      </c>
      <c r="AP2050" s="67" t="s">
        <v>85</v>
      </c>
      <c r="AQ2050" s="17"/>
      <c r="AR2050" s="17"/>
      <c r="AS2050" s="17"/>
    </row>
    <row r="2051" spans="1:45" ht="15" customHeight="1" x14ac:dyDescent="0.15">
      <c r="A2051" s="13">
        <v>2050</v>
      </c>
      <c r="B2051" s="69" t="s">
        <v>3423</v>
      </c>
      <c r="C2051" s="67" t="s">
        <v>2092</v>
      </c>
      <c r="D2051" s="67" t="s">
        <v>66</v>
      </c>
      <c r="E2051" s="67" t="s">
        <v>66</v>
      </c>
      <c r="F2051" s="67" t="s">
        <v>66</v>
      </c>
      <c r="G2051" s="67" t="s">
        <v>44</v>
      </c>
      <c r="H2051" s="67" t="s">
        <v>43</v>
      </c>
      <c r="I2051" s="67" t="s">
        <v>44</v>
      </c>
      <c r="J2051" s="67" t="s">
        <v>87</v>
      </c>
      <c r="K2051" s="67" t="s">
        <v>87</v>
      </c>
      <c r="L2051" s="67" t="s">
        <v>39</v>
      </c>
      <c r="M2051" s="67" t="s">
        <v>42</v>
      </c>
      <c r="N2051" s="67" t="s">
        <v>136</v>
      </c>
      <c r="O2051" s="67"/>
      <c r="P2051" s="67" t="s">
        <v>401</v>
      </c>
      <c r="Q2051" s="67" t="s">
        <v>402</v>
      </c>
      <c r="R2051" s="67" t="s">
        <v>992</v>
      </c>
      <c r="S2051" s="67" t="s">
        <v>193</v>
      </c>
      <c r="T2051" s="67" t="s">
        <v>404</v>
      </c>
      <c r="U2051" s="67" t="s">
        <v>289</v>
      </c>
      <c r="V2051" s="67" t="s">
        <v>274</v>
      </c>
      <c r="W2051" s="67"/>
      <c r="X2051" s="67"/>
      <c r="Y2051" s="67" t="s">
        <v>4347</v>
      </c>
      <c r="Z2051" s="67" t="s">
        <v>75</v>
      </c>
      <c r="AA2051" s="67" t="s">
        <v>142</v>
      </c>
      <c r="AB2051" s="67" t="s">
        <v>126</v>
      </c>
      <c r="AC2051" s="67" t="s">
        <v>66</v>
      </c>
      <c r="AD2051" s="67" t="s">
        <v>56</v>
      </c>
      <c r="AE2051" s="67" t="s">
        <v>4141</v>
      </c>
      <c r="AF2051" s="67"/>
      <c r="AG2051" s="67" t="s">
        <v>131</v>
      </c>
      <c r="AH2051" s="67" t="s">
        <v>97</v>
      </c>
      <c r="AI2051" s="67" t="s">
        <v>280</v>
      </c>
      <c r="AJ2051" s="67" t="s">
        <v>832</v>
      </c>
      <c r="AK2051" s="67" t="s">
        <v>193</v>
      </c>
      <c r="AL2051" s="67" t="s">
        <v>1639</v>
      </c>
      <c r="AM2051" s="67" t="s">
        <v>112</v>
      </c>
      <c r="AN2051" s="67" t="s">
        <v>2132</v>
      </c>
      <c r="AO2051" s="67" t="s">
        <v>464</v>
      </c>
      <c r="AP2051" s="67" t="s">
        <v>942</v>
      </c>
      <c r="AQ2051" s="17"/>
      <c r="AR2051" s="17"/>
      <c r="AS2051" s="17"/>
    </row>
    <row r="2052" spans="1:45" ht="15" customHeight="1" x14ac:dyDescent="0.15">
      <c r="A2052" s="13">
        <v>2051</v>
      </c>
      <c r="B2052" s="69" t="s">
        <v>4922</v>
      </c>
      <c r="C2052" s="67" t="s">
        <v>2092</v>
      </c>
      <c r="D2052" s="67" t="s">
        <v>66</v>
      </c>
      <c r="E2052" s="67" t="s">
        <v>66</v>
      </c>
      <c r="F2052" s="67" t="s">
        <v>66</v>
      </c>
      <c r="G2052" s="67" t="s">
        <v>37</v>
      </c>
      <c r="H2052" s="67" t="s">
        <v>40</v>
      </c>
      <c r="I2052" s="67" t="s">
        <v>44</v>
      </c>
      <c r="J2052" s="67" t="s">
        <v>40</v>
      </c>
      <c r="K2052" s="67" t="s">
        <v>41</v>
      </c>
      <c r="L2052" s="67" t="s">
        <v>44</v>
      </c>
      <c r="M2052" s="67" t="s">
        <v>44</v>
      </c>
      <c r="N2052" s="67" t="s">
        <v>43</v>
      </c>
      <c r="O2052" s="67">
        <v>0</v>
      </c>
      <c r="P2052" s="67" t="s">
        <v>3080</v>
      </c>
      <c r="Q2052" s="67" t="s">
        <v>47</v>
      </c>
      <c r="R2052" s="67" t="s">
        <v>542</v>
      </c>
      <c r="S2052" s="67" t="s">
        <v>4923</v>
      </c>
      <c r="T2052" s="67" t="s">
        <v>4647</v>
      </c>
      <c r="U2052" s="67" t="s">
        <v>446</v>
      </c>
      <c r="V2052" s="67" t="s">
        <v>256</v>
      </c>
      <c r="W2052" s="67">
        <v>0</v>
      </c>
      <c r="X2052" s="67">
        <v>0</v>
      </c>
      <c r="Y2052" s="67" t="s">
        <v>4233</v>
      </c>
      <c r="Z2052" s="67" t="s">
        <v>96</v>
      </c>
      <c r="AA2052" s="67" t="s">
        <v>142</v>
      </c>
      <c r="AB2052" s="67" t="s">
        <v>55</v>
      </c>
      <c r="AC2052" s="67" t="s">
        <v>66</v>
      </c>
      <c r="AD2052" s="67" t="s">
        <v>56</v>
      </c>
      <c r="AE2052" s="67"/>
      <c r="AF2052" s="67"/>
      <c r="AG2052" s="67" t="s">
        <v>57</v>
      </c>
      <c r="AH2052" s="67" t="s">
        <v>4639</v>
      </c>
      <c r="AI2052" s="67" t="s">
        <v>4161</v>
      </c>
      <c r="AJ2052" s="67" t="s">
        <v>685</v>
      </c>
      <c r="AK2052" s="67" t="s">
        <v>402</v>
      </c>
      <c r="AL2052" s="67" t="s">
        <v>4924</v>
      </c>
      <c r="AM2052" s="67" t="s">
        <v>79</v>
      </c>
      <c r="AN2052" s="67" t="s">
        <v>3078</v>
      </c>
      <c r="AO2052" s="67" t="s">
        <v>2195</v>
      </c>
      <c r="AP2052" s="67"/>
      <c r="AQ2052" s="17"/>
      <c r="AR2052" s="17"/>
      <c r="AS2052" s="17"/>
    </row>
    <row r="2053" spans="1:45" ht="15" customHeight="1" x14ac:dyDescent="0.15">
      <c r="A2053" s="13">
        <v>2052</v>
      </c>
      <c r="B2053" s="69" t="s">
        <v>2129</v>
      </c>
      <c r="C2053" s="67" t="s">
        <v>2092</v>
      </c>
      <c r="D2053" s="67" t="s">
        <v>66</v>
      </c>
      <c r="E2053" s="67" t="s">
        <v>66</v>
      </c>
      <c r="F2053" s="67" t="s">
        <v>56</v>
      </c>
      <c r="G2053" s="67" t="s">
        <v>67</v>
      </c>
      <c r="H2053" s="67" t="s">
        <v>41</v>
      </c>
      <c r="I2053" s="67" t="s">
        <v>40</v>
      </c>
      <c r="J2053" s="67" t="s">
        <v>43</v>
      </c>
      <c r="K2053" s="67" t="s">
        <v>44</v>
      </c>
      <c r="L2053" s="67" t="s">
        <v>200</v>
      </c>
      <c r="M2053" s="67" t="s">
        <v>120</v>
      </c>
      <c r="N2053" s="67" t="s">
        <v>136</v>
      </c>
      <c r="O2053" s="67" t="s">
        <v>45</v>
      </c>
      <c r="P2053" s="67" t="s">
        <v>247</v>
      </c>
      <c r="Q2053" s="67" t="s">
        <v>3022</v>
      </c>
      <c r="R2053" s="67" t="s">
        <v>1782</v>
      </c>
      <c r="S2053" s="67" t="s">
        <v>77</v>
      </c>
      <c r="T2053" s="67" t="s">
        <v>3346</v>
      </c>
      <c r="U2053" s="67" t="s">
        <v>3269</v>
      </c>
      <c r="V2053" s="67" t="s">
        <v>1521</v>
      </c>
      <c r="W2053" s="67"/>
      <c r="X2053" s="67"/>
      <c r="Y2053" s="67" t="s">
        <v>4239</v>
      </c>
      <c r="Z2053" s="67" t="s">
        <v>75</v>
      </c>
      <c r="AA2053" s="67" t="s">
        <v>76</v>
      </c>
      <c r="AB2053" s="67" t="s">
        <v>55</v>
      </c>
      <c r="AC2053" s="67" t="s">
        <v>56</v>
      </c>
      <c r="AD2053" s="67" t="s">
        <v>66</v>
      </c>
      <c r="AE2053" s="67"/>
      <c r="AF2053" s="67"/>
      <c r="AG2053" s="67" t="s">
        <v>95</v>
      </c>
      <c r="AH2053" s="67" t="s">
        <v>189</v>
      </c>
      <c r="AI2053" s="67" t="s">
        <v>202</v>
      </c>
      <c r="AJ2053" s="67" t="s">
        <v>206</v>
      </c>
      <c r="AK2053" s="67" t="s">
        <v>79</v>
      </c>
      <c r="AL2053" s="67" t="s">
        <v>1783</v>
      </c>
      <c r="AM2053" s="67" t="s">
        <v>424</v>
      </c>
      <c r="AN2053" s="67" t="s">
        <v>456</v>
      </c>
      <c r="AO2053" s="67" t="s">
        <v>85</v>
      </c>
      <c r="AP2053" s="67" t="s">
        <v>161</v>
      </c>
      <c r="AQ2053" s="17"/>
      <c r="AR2053" s="17"/>
      <c r="AS2053" s="17"/>
    </row>
    <row r="2054" spans="1:45" ht="15" customHeight="1" x14ac:dyDescent="0.15">
      <c r="A2054" s="13">
        <v>2053</v>
      </c>
      <c r="B2054" s="69" t="s">
        <v>2130</v>
      </c>
      <c r="C2054" s="67" t="s">
        <v>2092</v>
      </c>
      <c r="D2054" s="67" t="s">
        <v>66</v>
      </c>
      <c r="E2054" s="67" t="s">
        <v>56</v>
      </c>
      <c r="F2054" s="67" t="s">
        <v>66</v>
      </c>
      <c r="G2054" s="67" t="s">
        <v>44</v>
      </c>
      <c r="H2054" s="67" t="s">
        <v>40</v>
      </c>
      <c r="I2054" s="67" t="s">
        <v>67</v>
      </c>
      <c r="J2054" s="67" t="s">
        <v>40</v>
      </c>
      <c r="K2054" s="67" t="s">
        <v>44</v>
      </c>
      <c r="L2054" s="67" t="s">
        <v>38</v>
      </c>
      <c r="M2054" s="67" t="s">
        <v>68</v>
      </c>
      <c r="N2054" s="67" t="s">
        <v>87</v>
      </c>
      <c r="O2054" s="67"/>
      <c r="P2054" s="67" t="s">
        <v>541</v>
      </c>
      <c r="Q2054" s="67" t="s">
        <v>542</v>
      </c>
      <c r="R2054" s="67" t="s">
        <v>70</v>
      </c>
      <c r="S2054" s="67" t="s">
        <v>446</v>
      </c>
      <c r="T2054" s="67" t="s">
        <v>256</v>
      </c>
      <c r="U2054" s="67" t="s">
        <v>3022</v>
      </c>
      <c r="V2054" s="67" t="s">
        <v>1418</v>
      </c>
      <c r="W2054" s="67"/>
      <c r="X2054" s="67"/>
      <c r="Y2054" s="67" t="s">
        <v>4347</v>
      </c>
      <c r="Z2054" s="67" t="s">
        <v>96</v>
      </c>
      <c r="AA2054" s="67" t="s">
        <v>76</v>
      </c>
      <c r="AB2054" s="67" t="s">
        <v>3962</v>
      </c>
      <c r="AC2054" s="67" t="s">
        <v>66</v>
      </c>
      <c r="AD2054" s="67" t="s">
        <v>56</v>
      </c>
      <c r="AE2054" s="67" t="s">
        <v>4139</v>
      </c>
      <c r="AF2054" s="67"/>
      <c r="AG2054" s="67" t="s">
        <v>402</v>
      </c>
      <c r="AH2054" s="67" t="s">
        <v>172</v>
      </c>
      <c r="AI2054" s="67" t="s">
        <v>79</v>
      </c>
      <c r="AJ2054" s="67" t="s">
        <v>257</v>
      </c>
      <c r="AK2054" s="67" t="s">
        <v>77</v>
      </c>
      <c r="AL2054" s="67" t="s">
        <v>78</v>
      </c>
      <c r="AM2054" s="67" t="s">
        <v>264</v>
      </c>
      <c r="AN2054" s="67" t="s">
        <v>1346</v>
      </c>
      <c r="AO2054" s="67" t="s">
        <v>464</v>
      </c>
      <c r="AP2054" s="67" t="s">
        <v>85</v>
      </c>
      <c r="AQ2054" s="17"/>
      <c r="AR2054" s="17"/>
      <c r="AS2054" s="17"/>
    </row>
    <row r="2055" spans="1:45" ht="15" customHeight="1" x14ac:dyDescent="0.15">
      <c r="A2055" s="13">
        <v>2054</v>
      </c>
      <c r="B2055" s="69" t="s">
        <v>2131</v>
      </c>
      <c r="C2055" s="67" t="s">
        <v>2092</v>
      </c>
      <c r="D2055" s="67" t="s">
        <v>66</v>
      </c>
      <c r="E2055" s="67" t="s">
        <v>66</v>
      </c>
      <c r="F2055" s="67" t="s">
        <v>66</v>
      </c>
      <c r="G2055" s="67" t="s">
        <v>44</v>
      </c>
      <c r="H2055" s="67" t="s">
        <v>43</v>
      </c>
      <c r="I2055" s="67" t="s">
        <v>44</v>
      </c>
      <c r="J2055" s="67" t="s">
        <v>87</v>
      </c>
      <c r="K2055" s="67" t="s">
        <v>87</v>
      </c>
      <c r="L2055" s="67" t="s">
        <v>39</v>
      </c>
      <c r="M2055" s="67" t="s">
        <v>42</v>
      </c>
      <c r="N2055" s="67" t="s">
        <v>136</v>
      </c>
      <c r="O2055" s="67"/>
      <c r="P2055" s="67" t="s">
        <v>401</v>
      </c>
      <c r="Q2055" s="67" t="s">
        <v>402</v>
      </c>
      <c r="R2055" s="67" t="s">
        <v>992</v>
      </c>
      <c r="S2055" s="67" t="s">
        <v>193</v>
      </c>
      <c r="T2055" s="67" t="s">
        <v>404</v>
      </c>
      <c r="U2055" s="67" t="s">
        <v>289</v>
      </c>
      <c r="V2055" s="67" t="s">
        <v>274</v>
      </c>
      <c r="W2055" s="67"/>
      <c r="X2055" s="67"/>
      <c r="Y2055" s="67" t="s">
        <v>4243</v>
      </c>
      <c r="Z2055" s="67" t="s">
        <v>53</v>
      </c>
      <c r="AA2055" s="67" t="s">
        <v>76</v>
      </c>
      <c r="AB2055" s="67" t="s">
        <v>3962</v>
      </c>
      <c r="AC2055" s="67" t="s">
        <v>56</v>
      </c>
      <c r="AD2055" s="67" t="s">
        <v>56</v>
      </c>
      <c r="AE2055" s="67" t="s">
        <v>4147</v>
      </c>
      <c r="AF2055" s="67"/>
      <c r="AG2055" s="67" t="s">
        <v>131</v>
      </c>
      <c r="AH2055" s="67" t="s">
        <v>97</v>
      </c>
      <c r="AI2055" s="67" t="s">
        <v>280</v>
      </c>
      <c r="AJ2055" s="67" t="s">
        <v>832</v>
      </c>
      <c r="AK2055" s="67" t="s">
        <v>193</v>
      </c>
      <c r="AL2055" s="67" t="s">
        <v>1639</v>
      </c>
      <c r="AM2055" s="67" t="s">
        <v>112</v>
      </c>
      <c r="AN2055" s="67" t="s">
        <v>2132</v>
      </c>
      <c r="AO2055" s="67" t="s">
        <v>464</v>
      </c>
      <c r="AP2055" s="67" t="s">
        <v>942</v>
      </c>
      <c r="AQ2055" s="17"/>
      <c r="AR2055" s="17"/>
      <c r="AS2055" s="17"/>
    </row>
    <row r="2056" spans="1:45" ht="15" customHeight="1" x14ac:dyDescent="0.15">
      <c r="A2056" s="13">
        <v>2055</v>
      </c>
      <c r="B2056" s="69" t="s">
        <v>2133</v>
      </c>
      <c r="C2056" s="67" t="s">
        <v>2092</v>
      </c>
      <c r="D2056" s="67" t="s">
        <v>66</v>
      </c>
      <c r="E2056" s="67" t="s">
        <v>66</v>
      </c>
      <c r="F2056" s="67" t="s">
        <v>66</v>
      </c>
      <c r="G2056" s="67" t="s">
        <v>40</v>
      </c>
      <c r="H2056" s="67" t="s">
        <v>41</v>
      </c>
      <c r="I2056" s="67" t="s">
        <v>38</v>
      </c>
      <c r="J2056" s="67" t="s">
        <v>43</v>
      </c>
      <c r="K2056" s="67" t="s">
        <v>42</v>
      </c>
      <c r="L2056" s="67" t="s">
        <v>37</v>
      </c>
      <c r="M2056" s="67" t="s">
        <v>120</v>
      </c>
      <c r="N2056" s="67" t="s">
        <v>42</v>
      </c>
      <c r="O2056" s="67" t="s">
        <v>45</v>
      </c>
      <c r="P2056" s="67" t="s">
        <v>851</v>
      </c>
      <c r="Q2056" s="67" t="s">
        <v>3269</v>
      </c>
      <c r="R2056" s="67" t="s">
        <v>2134</v>
      </c>
      <c r="S2056" s="67" t="s">
        <v>79</v>
      </c>
      <c r="T2056" s="67" t="s">
        <v>309</v>
      </c>
      <c r="U2056" s="67" t="s">
        <v>1616</v>
      </c>
      <c r="V2056" s="67" t="s">
        <v>1137</v>
      </c>
      <c r="W2056" s="67"/>
      <c r="X2056" s="67"/>
      <c r="Y2056" s="67" t="s">
        <v>4359</v>
      </c>
      <c r="Z2056" s="67" t="s">
        <v>75</v>
      </c>
      <c r="AA2056" s="67" t="s">
        <v>142</v>
      </c>
      <c r="AB2056" s="67" t="s">
        <v>126</v>
      </c>
      <c r="AC2056" s="67" t="s">
        <v>56</v>
      </c>
      <c r="AD2056" s="67" t="s">
        <v>56</v>
      </c>
      <c r="AE2056" s="67" t="s">
        <v>4152</v>
      </c>
      <c r="AF2056" s="67"/>
      <c r="AG2056" s="67" t="s">
        <v>115</v>
      </c>
      <c r="AH2056" s="67" t="s">
        <v>116</v>
      </c>
      <c r="AI2056" s="67" t="s">
        <v>196</v>
      </c>
      <c r="AJ2056" s="67" t="s">
        <v>57</v>
      </c>
      <c r="AK2056" s="67" t="s">
        <v>1617</v>
      </c>
      <c r="AL2056" s="67" t="s">
        <v>1656</v>
      </c>
      <c r="AM2056" s="67" t="s">
        <v>2135</v>
      </c>
      <c r="AN2056" s="67" t="s">
        <v>2136</v>
      </c>
      <c r="AO2056" s="67" t="s">
        <v>161</v>
      </c>
      <c r="AP2056" s="67" t="s">
        <v>1620</v>
      </c>
      <c r="AQ2056" s="17">
        <v>0</v>
      </c>
      <c r="AR2056" s="17">
        <v>0</v>
      </c>
      <c r="AS2056" s="17"/>
    </row>
    <row r="2057" spans="1:45" ht="15" customHeight="1" x14ac:dyDescent="0.15">
      <c r="A2057" s="13">
        <v>2056</v>
      </c>
      <c r="B2057" s="69" t="s">
        <v>2137</v>
      </c>
      <c r="C2057" s="67" t="s">
        <v>2092</v>
      </c>
      <c r="D2057" s="67" t="s">
        <v>66</v>
      </c>
      <c r="E2057" s="67" t="s">
        <v>66</v>
      </c>
      <c r="F2057" s="67" t="s">
        <v>56</v>
      </c>
      <c r="G2057" s="67" t="s">
        <v>37</v>
      </c>
      <c r="H2057" s="67" t="s">
        <v>41</v>
      </c>
      <c r="I2057" s="67" t="s">
        <v>44</v>
      </c>
      <c r="J2057" s="67" t="s">
        <v>67</v>
      </c>
      <c r="K2057" s="67" t="s">
        <v>42</v>
      </c>
      <c r="L2057" s="67" t="s">
        <v>43</v>
      </c>
      <c r="M2057" s="67" t="s">
        <v>37</v>
      </c>
      <c r="N2057" s="67" t="s">
        <v>40</v>
      </c>
      <c r="O2057" s="67" t="s">
        <v>45</v>
      </c>
      <c r="P2057" s="67" t="s">
        <v>1841</v>
      </c>
      <c r="Q2057" s="67" t="s">
        <v>137</v>
      </c>
      <c r="R2057" s="67" t="s">
        <v>538</v>
      </c>
      <c r="S2057" s="67" t="s">
        <v>3438</v>
      </c>
      <c r="T2057" s="67" t="s">
        <v>1135</v>
      </c>
      <c r="U2057" s="67" t="s">
        <v>3172</v>
      </c>
      <c r="V2057" s="67" t="s">
        <v>3022</v>
      </c>
      <c r="W2057" s="67"/>
      <c r="X2057" s="67"/>
      <c r="Y2057" s="67" t="s">
        <v>4275</v>
      </c>
      <c r="Z2057" s="67" t="s">
        <v>75</v>
      </c>
      <c r="AA2057" s="67" t="s">
        <v>76</v>
      </c>
      <c r="AB2057" s="67" t="s">
        <v>3962</v>
      </c>
      <c r="AC2057" s="67" t="s">
        <v>56</v>
      </c>
      <c r="AD2057" s="67" t="s">
        <v>56</v>
      </c>
      <c r="AE2057" s="67"/>
      <c r="AF2057" s="67"/>
      <c r="AG2057" s="67" t="s">
        <v>57</v>
      </c>
      <c r="AH2057" s="67" t="s">
        <v>4520</v>
      </c>
      <c r="AI2057" s="67" t="s">
        <v>669</v>
      </c>
      <c r="AJ2057" s="67" t="s">
        <v>1136</v>
      </c>
      <c r="AK2057" s="67" t="s">
        <v>183</v>
      </c>
      <c r="AL2057" s="67" t="s">
        <v>3438</v>
      </c>
      <c r="AM2057" s="67" t="s">
        <v>77</v>
      </c>
      <c r="AN2057" s="67" t="s">
        <v>79</v>
      </c>
      <c r="AO2057" s="67" t="s">
        <v>64</v>
      </c>
      <c r="AP2057" s="67" t="s">
        <v>187</v>
      </c>
      <c r="AQ2057" s="17"/>
      <c r="AR2057" s="17"/>
      <c r="AS2057" s="17"/>
    </row>
    <row r="2058" spans="1:45" ht="15" customHeight="1" x14ac:dyDescent="0.15">
      <c r="A2058" s="13">
        <v>2057</v>
      </c>
      <c r="B2058" s="69" t="s">
        <v>3122</v>
      </c>
      <c r="C2058" s="67" t="s">
        <v>2092</v>
      </c>
      <c r="D2058" s="67" t="s">
        <v>66</v>
      </c>
      <c r="E2058" s="67" t="s">
        <v>66</v>
      </c>
      <c r="F2058" s="67" t="s">
        <v>66</v>
      </c>
      <c r="G2058" s="67" t="s">
        <v>37</v>
      </c>
      <c r="H2058" s="67" t="s">
        <v>43</v>
      </c>
      <c r="I2058" s="67" t="s">
        <v>44</v>
      </c>
      <c r="J2058" s="67" t="s">
        <v>37</v>
      </c>
      <c r="K2058" s="67" t="s">
        <v>120</v>
      </c>
      <c r="L2058" s="67" t="s">
        <v>39</v>
      </c>
      <c r="M2058" s="67" t="s">
        <v>41</v>
      </c>
      <c r="N2058" s="67" t="s">
        <v>68</v>
      </c>
      <c r="O2058" s="67" t="s">
        <v>45</v>
      </c>
      <c r="P2058" s="67" t="s">
        <v>2882</v>
      </c>
      <c r="Q2058" s="67" t="s">
        <v>3438</v>
      </c>
      <c r="R2058" s="67" t="s">
        <v>82</v>
      </c>
      <c r="S2058" s="67" t="s">
        <v>57</v>
      </c>
      <c r="T2058" s="67" t="s">
        <v>4503</v>
      </c>
      <c r="U2058" s="67" t="s">
        <v>148</v>
      </c>
      <c r="V2058" s="67" t="s">
        <v>2377</v>
      </c>
      <c r="W2058" s="67"/>
      <c r="X2058" s="67"/>
      <c r="Y2058" s="67" t="s">
        <v>4242</v>
      </c>
      <c r="Z2058" s="67" t="s">
        <v>249</v>
      </c>
      <c r="AA2058" s="67" t="s">
        <v>76</v>
      </c>
      <c r="AB2058" s="67" t="s">
        <v>55</v>
      </c>
      <c r="AC2058" s="67" t="s">
        <v>66</v>
      </c>
      <c r="AD2058" s="67" t="s">
        <v>66</v>
      </c>
      <c r="AE2058" s="67" t="s">
        <v>4153</v>
      </c>
      <c r="AF2058" s="67"/>
      <c r="AG2058" s="67" t="s">
        <v>144</v>
      </c>
      <c r="AH2058" s="67" t="s">
        <v>145</v>
      </c>
      <c r="AI2058" s="67" t="s">
        <v>563</v>
      </c>
      <c r="AJ2058" s="67" t="s">
        <v>769</v>
      </c>
      <c r="AK2058" s="67" t="s">
        <v>193</v>
      </c>
      <c r="AL2058" s="67" t="s">
        <v>196</v>
      </c>
      <c r="AM2058" s="67" t="s">
        <v>1203</v>
      </c>
      <c r="AN2058" s="67" t="s">
        <v>171</v>
      </c>
      <c r="AO2058" s="67" t="s">
        <v>64</v>
      </c>
      <c r="AP2058" s="67" t="s">
        <v>349</v>
      </c>
      <c r="AQ2058" s="17"/>
      <c r="AR2058" s="17"/>
      <c r="AS2058" s="17"/>
    </row>
    <row r="2059" spans="1:45" ht="15" customHeight="1" x14ac:dyDescent="0.15">
      <c r="A2059" s="13">
        <v>2058</v>
      </c>
      <c r="B2059" s="69" t="s">
        <v>2138</v>
      </c>
      <c r="C2059" s="67" t="s">
        <v>2092</v>
      </c>
      <c r="D2059" s="67" t="s">
        <v>66</v>
      </c>
      <c r="E2059" s="67" t="s">
        <v>56</v>
      </c>
      <c r="F2059" s="67" t="s">
        <v>66</v>
      </c>
      <c r="G2059" s="67" t="s">
        <v>37</v>
      </c>
      <c r="H2059" s="67" t="s">
        <v>40</v>
      </c>
      <c r="I2059" s="67" t="s">
        <v>40</v>
      </c>
      <c r="J2059" s="67" t="s">
        <v>37</v>
      </c>
      <c r="K2059" s="67" t="s">
        <v>40</v>
      </c>
      <c r="L2059" s="67" t="s">
        <v>44</v>
      </c>
      <c r="M2059" s="67" t="s">
        <v>41</v>
      </c>
      <c r="N2059" s="67" t="s">
        <v>40</v>
      </c>
      <c r="O2059" s="67"/>
      <c r="P2059" s="67" t="s">
        <v>2139</v>
      </c>
      <c r="Q2059" s="67" t="s">
        <v>1387</v>
      </c>
      <c r="R2059" s="67" t="s">
        <v>594</v>
      </c>
      <c r="S2059" s="67" t="s">
        <v>3180</v>
      </c>
      <c r="T2059" s="67" t="s">
        <v>216</v>
      </c>
      <c r="U2059" s="67" t="s">
        <v>248</v>
      </c>
      <c r="V2059" s="67" t="s">
        <v>137</v>
      </c>
      <c r="W2059" s="67"/>
      <c r="X2059" s="67"/>
      <c r="Y2059" s="67" t="s">
        <v>4347</v>
      </c>
      <c r="Z2059" s="67" t="s">
        <v>53</v>
      </c>
      <c r="AA2059" s="67" t="s">
        <v>76</v>
      </c>
      <c r="AB2059" s="67" t="s">
        <v>3962</v>
      </c>
      <c r="AC2059" s="67" t="s">
        <v>56</v>
      </c>
      <c r="AD2059" s="67" t="s">
        <v>66</v>
      </c>
      <c r="AE2059" s="67" t="s">
        <v>4139</v>
      </c>
      <c r="AF2059" s="67"/>
      <c r="AG2059" s="67" t="s">
        <v>3438</v>
      </c>
      <c r="AH2059" s="67" t="s">
        <v>851</v>
      </c>
      <c r="AI2059" s="67" t="s">
        <v>222</v>
      </c>
      <c r="AJ2059" s="67" t="s">
        <v>1987</v>
      </c>
      <c r="AK2059" s="67" t="s">
        <v>253</v>
      </c>
      <c r="AL2059" s="67" t="s">
        <v>596</v>
      </c>
      <c r="AM2059" s="67" t="s">
        <v>3438</v>
      </c>
      <c r="AN2059" s="67" t="s">
        <v>614</v>
      </c>
      <c r="AO2059" s="67" t="s">
        <v>64</v>
      </c>
      <c r="AP2059" s="67" t="s">
        <v>161</v>
      </c>
      <c r="AQ2059" s="17"/>
      <c r="AR2059" s="17"/>
      <c r="AS2059" s="17"/>
    </row>
    <row r="2060" spans="1:45" ht="15" customHeight="1" x14ac:dyDescent="0.15">
      <c r="A2060" s="13">
        <v>2059</v>
      </c>
      <c r="B2060" s="69" t="s">
        <v>2140</v>
      </c>
      <c r="C2060" s="67" t="s">
        <v>2092</v>
      </c>
      <c r="D2060" s="67" t="s">
        <v>66</v>
      </c>
      <c r="E2060" s="67" t="s">
        <v>66</v>
      </c>
      <c r="F2060" s="67" t="s">
        <v>66</v>
      </c>
      <c r="G2060" s="67" t="s">
        <v>44</v>
      </c>
      <c r="H2060" s="67" t="s">
        <v>43</v>
      </c>
      <c r="I2060" s="67" t="s">
        <v>37</v>
      </c>
      <c r="J2060" s="67" t="s">
        <v>39</v>
      </c>
      <c r="K2060" s="67" t="s">
        <v>41</v>
      </c>
      <c r="L2060" s="67" t="s">
        <v>44</v>
      </c>
      <c r="M2060" s="67" t="s">
        <v>87</v>
      </c>
      <c r="N2060" s="67" t="s">
        <v>39</v>
      </c>
      <c r="O2060" s="67"/>
      <c r="P2060" s="67" t="s">
        <v>2086</v>
      </c>
      <c r="Q2060" s="67" t="s">
        <v>511</v>
      </c>
      <c r="R2060" s="67" t="s">
        <v>1998</v>
      </c>
      <c r="S2060" s="67" t="s">
        <v>4251</v>
      </c>
      <c r="T2060" s="67" t="s">
        <v>842</v>
      </c>
      <c r="U2060" s="67" t="s">
        <v>4165</v>
      </c>
      <c r="V2060" s="67" t="s">
        <v>141</v>
      </c>
      <c r="W2060" s="67"/>
      <c r="X2060" s="67"/>
      <c r="Y2060" s="67" t="s">
        <v>4243</v>
      </c>
      <c r="Z2060" s="67" t="s">
        <v>75</v>
      </c>
      <c r="AA2060" s="67" t="s">
        <v>76</v>
      </c>
      <c r="AB2060" s="67" t="s">
        <v>3962</v>
      </c>
      <c r="AC2060" s="67" t="s">
        <v>56</v>
      </c>
      <c r="AD2060" s="67" t="s">
        <v>56</v>
      </c>
      <c r="AE2060" s="67" t="s">
        <v>4139</v>
      </c>
      <c r="AF2060" s="67"/>
      <c r="AG2060" s="67" t="s">
        <v>251</v>
      </c>
      <c r="AH2060" s="67" t="s">
        <v>644</v>
      </c>
      <c r="AI2060" s="67" t="s">
        <v>910</v>
      </c>
      <c r="AJ2060" s="67" t="s">
        <v>590</v>
      </c>
      <c r="AK2060" s="67" t="s">
        <v>307</v>
      </c>
      <c r="AL2060" s="67" t="s">
        <v>97</v>
      </c>
      <c r="AM2060" s="67" t="s">
        <v>3316</v>
      </c>
      <c r="AN2060" s="67" t="s">
        <v>2141</v>
      </c>
      <c r="AO2060" s="67" t="s">
        <v>322</v>
      </c>
      <c r="AP2060" s="67" t="s">
        <v>560</v>
      </c>
      <c r="AQ2060" s="17"/>
      <c r="AR2060" s="17"/>
      <c r="AS2060" s="17"/>
    </row>
    <row r="2061" spans="1:45" ht="15" customHeight="1" x14ac:dyDescent="0.15">
      <c r="A2061" s="13">
        <v>2060</v>
      </c>
      <c r="B2061" s="69" t="s">
        <v>4226</v>
      </c>
      <c r="C2061" s="67" t="s">
        <v>2092</v>
      </c>
      <c r="D2061" s="67" t="s">
        <v>66</v>
      </c>
      <c r="E2061" s="67" t="s">
        <v>66</v>
      </c>
      <c r="F2061" s="67" t="s">
        <v>66</v>
      </c>
      <c r="G2061" s="67" t="s">
        <v>44</v>
      </c>
      <c r="H2061" s="67" t="s">
        <v>43</v>
      </c>
      <c r="I2061" s="67" t="s">
        <v>44</v>
      </c>
      <c r="J2061" s="67" t="s">
        <v>87</v>
      </c>
      <c r="K2061" s="67" t="s">
        <v>87</v>
      </c>
      <c r="L2061" s="67" t="s">
        <v>39</v>
      </c>
      <c r="M2061" s="67" t="s">
        <v>42</v>
      </c>
      <c r="N2061" s="67" t="s">
        <v>136</v>
      </c>
      <c r="O2061" s="67"/>
      <c r="P2061" s="67" t="s">
        <v>401</v>
      </c>
      <c r="Q2061" s="67" t="s">
        <v>402</v>
      </c>
      <c r="R2061" s="67" t="s">
        <v>992</v>
      </c>
      <c r="S2061" s="67" t="s">
        <v>193</v>
      </c>
      <c r="T2061" s="67" t="s">
        <v>404</v>
      </c>
      <c r="U2061" s="67" t="s">
        <v>289</v>
      </c>
      <c r="V2061" s="67" t="s">
        <v>274</v>
      </c>
      <c r="W2061" s="67"/>
      <c r="X2061" s="67"/>
      <c r="Y2061" s="67" t="s">
        <v>4231</v>
      </c>
      <c r="Z2061" s="67" t="s">
        <v>96</v>
      </c>
      <c r="AA2061" s="67" t="s">
        <v>76</v>
      </c>
      <c r="AB2061" s="67" t="s">
        <v>3962</v>
      </c>
      <c r="AC2061" s="67" t="s">
        <v>66</v>
      </c>
      <c r="AD2061" s="67" t="s">
        <v>66</v>
      </c>
      <c r="AE2061" s="67" t="s">
        <v>4412</v>
      </c>
      <c r="AF2061" s="67"/>
      <c r="AG2061" s="67" t="s">
        <v>131</v>
      </c>
      <c r="AH2061" s="67" t="s">
        <v>97</v>
      </c>
      <c r="AI2061" s="67" t="s">
        <v>280</v>
      </c>
      <c r="AJ2061" s="67" t="s">
        <v>832</v>
      </c>
      <c r="AK2061" s="67" t="s">
        <v>193</v>
      </c>
      <c r="AL2061" s="67" t="s">
        <v>1639</v>
      </c>
      <c r="AM2061" s="67" t="s">
        <v>112</v>
      </c>
      <c r="AN2061" s="67" t="s">
        <v>2132</v>
      </c>
      <c r="AO2061" s="67" t="s">
        <v>464</v>
      </c>
      <c r="AP2061" s="67" t="s">
        <v>942</v>
      </c>
      <c r="AQ2061" s="17"/>
      <c r="AR2061" s="17"/>
      <c r="AS2061" s="17"/>
    </row>
    <row r="2062" spans="1:45" ht="15" customHeight="1" x14ac:dyDescent="0.15">
      <c r="A2062" s="13">
        <v>2061</v>
      </c>
      <c r="B2062" s="69" t="s">
        <v>4722</v>
      </c>
      <c r="C2062" s="67" t="s">
        <v>2092</v>
      </c>
      <c r="D2062" s="67" t="s">
        <v>66</v>
      </c>
      <c r="E2062" s="67" t="s">
        <v>66</v>
      </c>
      <c r="F2062" s="67" t="s">
        <v>66</v>
      </c>
      <c r="G2062" s="67" t="s">
        <v>200</v>
      </c>
      <c r="H2062" s="67" t="s">
        <v>88</v>
      </c>
      <c r="I2062" s="67" t="s">
        <v>136</v>
      </c>
      <c r="J2062" s="67" t="s">
        <v>200</v>
      </c>
      <c r="K2062" s="67" t="s">
        <v>88</v>
      </c>
      <c r="L2062" s="67" t="s">
        <v>41</v>
      </c>
      <c r="M2062" s="67" t="s">
        <v>88</v>
      </c>
      <c r="N2062" s="67" t="s">
        <v>42</v>
      </c>
      <c r="O2062" s="67"/>
      <c r="P2062" s="67" t="s">
        <v>206</v>
      </c>
      <c r="Q2062" s="67" t="s">
        <v>1082</v>
      </c>
      <c r="R2062" s="67" t="s">
        <v>338</v>
      </c>
      <c r="S2062" s="67" t="s">
        <v>3248</v>
      </c>
      <c r="T2062" s="67" t="s">
        <v>3998</v>
      </c>
      <c r="U2062" s="67" t="s">
        <v>4723</v>
      </c>
      <c r="V2062" s="67" t="s">
        <v>949</v>
      </c>
      <c r="W2062" s="67"/>
      <c r="X2062" s="67"/>
      <c r="Y2062" s="67" t="s">
        <v>4259</v>
      </c>
      <c r="Z2062" s="67" t="s">
        <v>249</v>
      </c>
      <c r="AA2062" s="67" t="s">
        <v>76</v>
      </c>
      <c r="AB2062" s="67" t="s">
        <v>126</v>
      </c>
      <c r="AC2062" s="67" t="s">
        <v>66</v>
      </c>
      <c r="AD2062" s="67" t="s">
        <v>66</v>
      </c>
      <c r="AE2062" s="67" t="s">
        <v>4724</v>
      </c>
      <c r="AF2062" s="67"/>
      <c r="AG2062" s="67" t="s">
        <v>3999</v>
      </c>
      <c r="AH2062" s="67" t="s">
        <v>4000</v>
      </c>
      <c r="AI2062" s="67" t="s">
        <v>4001</v>
      </c>
      <c r="AJ2062" s="67" t="s">
        <v>4002</v>
      </c>
      <c r="AK2062" s="67" t="s">
        <v>1056</v>
      </c>
      <c r="AL2062" s="67" t="s">
        <v>1057</v>
      </c>
      <c r="AM2062" s="67" t="s">
        <v>3087</v>
      </c>
      <c r="AN2062" s="67" t="s">
        <v>880</v>
      </c>
      <c r="AO2062" s="67" t="s">
        <v>1166</v>
      </c>
      <c r="AP2062" s="67" t="s">
        <v>1060</v>
      </c>
      <c r="AQ2062" s="17"/>
      <c r="AR2062" s="17"/>
      <c r="AS2062" s="17"/>
    </row>
    <row r="2063" spans="1:45" ht="15" customHeight="1" x14ac:dyDescent="0.15">
      <c r="A2063" s="13">
        <v>2062</v>
      </c>
      <c r="B2063" s="69" t="s">
        <v>2142</v>
      </c>
      <c r="C2063" s="67" t="s">
        <v>2092</v>
      </c>
      <c r="D2063" s="67" t="s">
        <v>66</v>
      </c>
      <c r="E2063" s="67" t="s">
        <v>66</v>
      </c>
      <c r="F2063" s="67" t="s">
        <v>66</v>
      </c>
      <c r="G2063" s="67" t="s">
        <v>40</v>
      </c>
      <c r="H2063" s="67" t="s">
        <v>37</v>
      </c>
      <c r="I2063" s="67" t="s">
        <v>40</v>
      </c>
      <c r="J2063" s="67" t="s">
        <v>67</v>
      </c>
      <c r="K2063" s="67" t="s">
        <v>37</v>
      </c>
      <c r="L2063" s="67" t="s">
        <v>37</v>
      </c>
      <c r="M2063" s="67" t="s">
        <v>44</v>
      </c>
      <c r="N2063" s="67" t="s">
        <v>40</v>
      </c>
      <c r="O2063" s="67"/>
      <c r="P2063" s="67" t="s">
        <v>2124</v>
      </c>
      <c r="Q2063" s="67" t="s">
        <v>182</v>
      </c>
      <c r="R2063" s="67" t="s">
        <v>2143</v>
      </c>
      <c r="S2063" s="67" t="s">
        <v>4161</v>
      </c>
      <c r="T2063" s="67" t="s">
        <v>3438</v>
      </c>
      <c r="U2063" s="67" t="s">
        <v>851</v>
      </c>
      <c r="V2063" s="67" t="s">
        <v>2144</v>
      </c>
      <c r="W2063" s="67"/>
      <c r="X2063" s="67"/>
      <c r="Y2063" s="67" t="s">
        <v>4282</v>
      </c>
      <c r="Z2063" s="67" t="s">
        <v>96</v>
      </c>
      <c r="AA2063" s="67" t="s">
        <v>76</v>
      </c>
      <c r="AB2063" s="67" t="s">
        <v>3962</v>
      </c>
      <c r="AC2063" s="67" t="s">
        <v>56</v>
      </c>
      <c r="AD2063" s="67" t="s">
        <v>66</v>
      </c>
      <c r="AE2063" s="67"/>
      <c r="AF2063" s="67"/>
      <c r="AG2063" s="67" t="s">
        <v>79</v>
      </c>
      <c r="AH2063" s="67" t="s">
        <v>388</v>
      </c>
      <c r="AI2063" s="67" t="s">
        <v>57</v>
      </c>
      <c r="AJ2063" s="67" t="s">
        <v>4165</v>
      </c>
      <c r="AK2063" s="67" t="s">
        <v>3269</v>
      </c>
      <c r="AL2063" s="67" t="s">
        <v>2145</v>
      </c>
      <c r="AM2063" s="67" t="s">
        <v>3343</v>
      </c>
      <c r="AN2063" s="67" t="s">
        <v>810</v>
      </c>
      <c r="AO2063" s="67" t="s">
        <v>161</v>
      </c>
      <c r="AP2063" s="67" t="s">
        <v>161</v>
      </c>
      <c r="AQ2063" s="17"/>
      <c r="AR2063" s="17"/>
      <c r="AS2063" s="17"/>
    </row>
    <row r="2064" spans="1:45" ht="15" customHeight="1" x14ac:dyDescent="0.15">
      <c r="A2064" s="13">
        <v>2063</v>
      </c>
      <c r="B2064" s="69" t="s">
        <v>5207</v>
      </c>
      <c r="C2064" s="67" t="s">
        <v>2092</v>
      </c>
      <c r="D2064" s="67" t="s">
        <v>66</v>
      </c>
      <c r="E2064" s="67" t="s">
        <v>66</v>
      </c>
      <c r="F2064" s="67" t="s">
        <v>66</v>
      </c>
      <c r="G2064" s="67" t="s">
        <v>44</v>
      </c>
      <c r="H2064" s="67" t="s">
        <v>43</v>
      </c>
      <c r="I2064" s="67" t="s">
        <v>44</v>
      </c>
      <c r="J2064" s="67" t="s">
        <v>87</v>
      </c>
      <c r="K2064" s="67" t="s">
        <v>87</v>
      </c>
      <c r="L2064" s="67" t="s">
        <v>39</v>
      </c>
      <c r="M2064" s="67" t="s">
        <v>42</v>
      </c>
      <c r="N2064" s="67" t="s">
        <v>136</v>
      </c>
      <c r="O2064" s="67">
        <v>0</v>
      </c>
      <c r="P2064" s="17" t="s">
        <v>401</v>
      </c>
      <c r="Q2064" s="17" t="s">
        <v>402</v>
      </c>
      <c r="R2064" s="17" t="s">
        <v>992</v>
      </c>
      <c r="S2064" s="17" t="s">
        <v>193</v>
      </c>
      <c r="T2064" s="17" t="s">
        <v>404</v>
      </c>
      <c r="U2064" s="17" t="s">
        <v>289</v>
      </c>
      <c r="V2064" s="17" t="s">
        <v>274</v>
      </c>
      <c r="W2064" s="17">
        <v>0</v>
      </c>
      <c r="X2064" s="17">
        <v>0</v>
      </c>
      <c r="Y2064" s="17" t="s">
        <v>4231</v>
      </c>
      <c r="Z2064" s="17" t="s">
        <v>96</v>
      </c>
      <c r="AA2064" s="17" t="s">
        <v>76</v>
      </c>
      <c r="AB2064" s="17" t="s">
        <v>143</v>
      </c>
      <c r="AC2064" s="17" t="s">
        <v>66</v>
      </c>
      <c r="AD2064" s="17" t="s">
        <v>66</v>
      </c>
      <c r="AE2064" s="17"/>
      <c r="AF2064" s="17"/>
      <c r="AG2064" s="17" t="s">
        <v>4872</v>
      </c>
      <c r="AH2064" s="17" t="s">
        <v>97</v>
      </c>
      <c r="AI2064" s="17" t="s">
        <v>280</v>
      </c>
      <c r="AJ2064" s="17" t="s">
        <v>832</v>
      </c>
      <c r="AK2064" s="17" t="s">
        <v>193</v>
      </c>
      <c r="AL2064" s="17" t="s">
        <v>1639</v>
      </c>
      <c r="AM2064" s="17" t="s">
        <v>112</v>
      </c>
      <c r="AN2064" s="17" t="s">
        <v>2132</v>
      </c>
      <c r="AO2064" s="17" t="s">
        <v>464</v>
      </c>
      <c r="AP2064" s="17">
        <v>0</v>
      </c>
      <c r="AQ2064" s="17">
        <v>0</v>
      </c>
      <c r="AR2064" s="17"/>
      <c r="AS2064" s="17"/>
    </row>
    <row r="2065" spans="1:45" ht="15" customHeight="1" x14ac:dyDescent="0.15">
      <c r="A2065" s="13">
        <v>2064</v>
      </c>
      <c r="B2065" s="69" t="s">
        <v>2146</v>
      </c>
      <c r="C2065" s="67" t="s">
        <v>2092</v>
      </c>
      <c r="D2065" s="67" t="s">
        <v>66</v>
      </c>
      <c r="E2065" s="67" t="s">
        <v>66</v>
      </c>
      <c r="F2065" s="67" t="s">
        <v>66</v>
      </c>
      <c r="G2065" s="67" t="s">
        <v>88</v>
      </c>
      <c r="H2065" s="67" t="s">
        <v>120</v>
      </c>
      <c r="I2065" s="67" t="s">
        <v>44</v>
      </c>
      <c r="J2065" s="67" t="s">
        <v>41</v>
      </c>
      <c r="K2065" s="67" t="s">
        <v>39</v>
      </c>
      <c r="L2065" s="67" t="s">
        <v>200</v>
      </c>
      <c r="M2065" s="67" t="s">
        <v>43</v>
      </c>
      <c r="N2065" s="67" t="s">
        <v>39</v>
      </c>
      <c r="O2065" s="67" t="s">
        <v>45</v>
      </c>
      <c r="P2065" s="67" t="s">
        <v>2147</v>
      </c>
      <c r="Q2065" s="67" t="s">
        <v>398</v>
      </c>
      <c r="R2065" s="67" t="s">
        <v>446</v>
      </c>
      <c r="S2065" s="67" t="s">
        <v>1231</v>
      </c>
      <c r="T2065" s="67" t="s">
        <v>1199</v>
      </c>
      <c r="U2065" s="67" t="s">
        <v>402</v>
      </c>
      <c r="V2065" s="67" t="s">
        <v>2148</v>
      </c>
      <c r="W2065" s="67"/>
      <c r="X2065" s="67"/>
      <c r="Y2065" s="67" t="s">
        <v>4357</v>
      </c>
      <c r="Z2065" s="67" t="s">
        <v>75</v>
      </c>
      <c r="AA2065" s="67" t="s">
        <v>142</v>
      </c>
      <c r="AB2065" s="67" t="s">
        <v>3962</v>
      </c>
      <c r="AC2065" s="67" t="s">
        <v>66</v>
      </c>
      <c r="AD2065" s="67" t="s">
        <v>66</v>
      </c>
      <c r="AE2065" s="67"/>
      <c r="AF2065" s="67"/>
      <c r="AG2065" s="67" t="s">
        <v>2149</v>
      </c>
      <c r="AH2065" s="67" t="s">
        <v>2150</v>
      </c>
      <c r="AI2065" s="67" t="s">
        <v>365</v>
      </c>
      <c r="AJ2065" s="67" t="s">
        <v>1720</v>
      </c>
      <c r="AK2065" s="67" t="s">
        <v>193</v>
      </c>
      <c r="AL2065" s="67" t="s">
        <v>101</v>
      </c>
      <c r="AM2065" s="67" t="s">
        <v>1150</v>
      </c>
      <c r="AN2065" s="67" t="s">
        <v>1632</v>
      </c>
      <c r="AO2065" s="67" t="s">
        <v>2151</v>
      </c>
      <c r="AP2065" s="67" t="s">
        <v>464</v>
      </c>
      <c r="AQ2065" s="17"/>
      <c r="AR2065" s="17"/>
      <c r="AS2065" s="17"/>
    </row>
    <row r="2066" spans="1:45" ht="15" customHeight="1" x14ac:dyDescent="0.15">
      <c r="A2066" s="13">
        <v>2065</v>
      </c>
    </row>
    <row r="2067" spans="1:45" ht="15" customHeight="1" x14ac:dyDescent="0.15">
      <c r="A2067" s="13">
        <v>2066</v>
      </c>
    </row>
    <row r="2068" spans="1:45" ht="15" customHeight="1" x14ac:dyDescent="0.15">
      <c r="A2068" s="13">
        <v>2067</v>
      </c>
    </row>
    <row r="2069" spans="1:45" ht="15" customHeight="1" x14ac:dyDescent="0.15">
      <c r="A2069" s="13">
        <v>2068</v>
      </c>
    </row>
    <row r="2070" spans="1:45" ht="15" customHeight="1" x14ac:dyDescent="0.15">
      <c r="A2070" s="13">
        <v>2069</v>
      </c>
    </row>
    <row r="2071" spans="1:45" ht="15" customHeight="1" x14ac:dyDescent="0.15">
      <c r="A2071" s="13">
        <v>2070</v>
      </c>
    </row>
    <row r="2072" spans="1:45" ht="15" customHeight="1" x14ac:dyDescent="0.15">
      <c r="A2072" s="13">
        <v>2071</v>
      </c>
    </row>
    <row r="2073" spans="1:45" ht="15" customHeight="1" x14ac:dyDescent="0.15">
      <c r="A2073" s="13">
        <v>2072</v>
      </c>
    </row>
    <row r="2074" spans="1:45" ht="15" customHeight="1" x14ac:dyDescent="0.15">
      <c r="A2074" s="13">
        <v>2073</v>
      </c>
    </row>
    <row r="2075" spans="1:45" ht="15" customHeight="1" x14ac:dyDescent="0.15">
      <c r="A2075" s="13">
        <v>2074</v>
      </c>
    </row>
    <row r="2076" spans="1:45" ht="15" customHeight="1" x14ac:dyDescent="0.15">
      <c r="A2076" s="13">
        <v>2075</v>
      </c>
    </row>
    <row r="2077" spans="1:45" ht="15" customHeight="1" x14ac:dyDescent="0.15">
      <c r="A2077" s="13">
        <v>2076</v>
      </c>
    </row>
    <row r="2078" spans="1:45" ht="15" customHeight="1" x14ac:dyDescent="0.15">
      <c r="A2078" s="13">
        <v>2077</v>
      </c>
    </row>
    <row r="2079" spans="1:45" ht="15" customHeight="1" x14ac:dyDescent="0.15">
      <c r="A2079" s="13">
        <v>2078</v>
      </c>
    </row>
    <row r="2080" spans="1:45" ht="15" customHeight="1" x14ac:dyDescent="0.15">
      <c r="A2080" s="13">
        <v>2079</v>
      </c>
    </row>
    <row r="2081" spans="1:1" ht="15" customHeight="1" x14ac:dyDescent="0.15">
      <c r="A2081" s="13">
        <v>2080</v>
      </c>
    </row>
    <row r="2082" spans="1:1" ht="15" customHeight="1" x14ac:dyDescent="0.15">
      <c r="A2082" s="13">
        <v>2081</v>
      </c>
    </row>
    <row r="2083" spans="1:1" ht="15" customHeight="1" x14ac:dyDescent="0.15">
      <c r="A2083" s="13">
        <v>2082</v>
      </c>
    </row>
    <row r="2084" spans="1:1" ht="15" customHeight="1" x14ac:dyDescent="0.15">
      <c r="A2084" s="13">
        <v>2083</v>
      </c>
    </row>
    <row r="2085" spans="1:1" ht="15" customHeight="1" x14ac:dyDescent="0.15">
      <c r="A2085" s="13">
        <v>2084</v>
      </c>
    </row>
    <row r="2086" spans="1:1" ht="15" customHeight="1" x14ac:dyDescent="0.15">
      <c r="A2086" s="13">
        <v>2085</v>
      </c>
    </row>
    <row r="2087" spans="1:1" ht="15" customHeight="1" x14ac:dyDescent="0.15">
      <c r="A2087" s="13">
        <v>2086</v>
      </c>
    </row>
    <row r="2088" spans="1:1" ht="15" customHeight="1" x14ac:dyDescent="0.15">
      <c r="A2088" s="13">
        <v>2087</v>
      </c>
    </row>
    <row r="2089" spans="1:1" ht="15" customHeight="1" x14ac:dyDescent="0.15">
      <c r="A2089" s="13">
        <v>2088</v>
      </c>
    </row>
    <row r="2090" spans="1:1" ht="15" customHeight="1" x14ac:dyDescent="0.15">
      <c r="A2090" s="13">
        <v>2089</v>
      </c>
    </row>
    <row r="2091" spans="1:1" ht="15" customHeight="1" x14ac:dyDescent="0.15">
      <c r="A2091" s="13">
        <v>2090</v>
      </c>
    </row>
    <row r="2092" spans="1:1" ht="15" customHeight="1" x14ac:dyDescent="0.15">
      <c r="A2092" s="13">
        <v>2091</v>
      </c>
    </row>
    <row r="2093" spans="1:1" ht="15" customHeight="1" x14ac:dyDescent="0.15">
      <c r="A2093" s="13">
        <v>2092</v>
      </c>
    </row>
    <row r="2094" spans="1:1" ht="15" customHeight="1" x14ac:dyDescent="0.15">
      <c r="A2094" s="13">
        <v>2093</v>
      </c>
    </row>
    <row r="2095" spans="1:1" ht="15" customHeight="1" x14ac:dyDescent="0.15">
      <c r="A2095" s="13">
        <v>2094</v>
      </c>
    </row>
    <row r="2096" spans="1:1" ht="15" customHeight="1" x14ac:dyDescent="0.15">
      <c r="A2096" s="13">
        <v>2095</v>
      </c>
    </row>
    <row r="2097" spans="1:1" ht="15" customHeight="1" x14ac:dyDescent="0.15">
      <c r="A2097" s="13">
        <v>2096</v>
      </c>
    </row>
    <row r="2098" spans="1:1" ht="15" customHeight="1" x14ac:dyDescent="0.15">
      <c r="A2098" s="13">
        <v>2097</v>
      </c>
    </row>
    <row r="2099" spans="1:1" ht="15" customHeight="1" x14ac:dyDescent="0.15">
      <c r="A2099" s="13">
        <v>2098</v>
      </c>
    </row>
    <row r="2100" spans="1:1" ht="15" customHeight="1" x14ac:dyDescent="0.15">
      <c r="A2100" s="13">
        <v>2099</v>
      </c>
    </row>
    <row r="2101" spans="1:1" ht="15" customHeight="1" x14ac:dyDescent="0.15">
      <c r="A2101" s="13">
        <v>2100</v>
      </c>
    </row>
    <row r="2102" spans="1:1" ht="15" customHeight="1" x14ac:dyDescent="0.15">
      <c r="A2102" s="13">
        <v>2101</v>
      </c>
    </row>
    <row r="2103" spans="1:1" ht="15" customHeight="1" x14ac:dyDescent="0.15">
      <c r="A2103" s="13">
        <v>2102</v>
      </c>
    </row>
    <row r="2104" spans="1:1" ht="15" customHeight="1" x14ac:dyDescent="0.15">
      <c r="A2104" s="13">
        <v>2103</v>
      </c>
    </row>
    <row r="2105" spans="1:1" ht="15" customHeight="1" x14ac:dyDescent="0.15">
      <c r="A2105" s="13">
        <v>2104</v>
      </c>
    </row>
    <row r="2106" spans="1:1" ht="15" customHeight="1" x14ac:dyDescent="0.15">
      <c r="A2106" s="13">
        <v>2105</v>
      </c>
    </row>
    <row r="2107" spans="1:1" ht="15" customHeight="1" x14ac:dyDescent="0.15">
      <c r="A2107" s="13">
        <v>2106</v>
      </c>
    </row>
    <row r="2108" spans="1:1" ht="15" customHeight="1" x14ac:dyDescent="0.15">
      <c r="A2108" s="13">
        <v>2107</v>
      </c>
    </row>
    <row r="2109" spans="1:1" ht="15" customHeight="1" x14ac:dyDescent="0.15">
      <c r="A2109" s="13">
        <v>2108</v>
      </c>
    </row>
    <row r="2110" spans="1:1" ht="15" customHeight="1" x14ac:dyDescent="0.15">
      <c r="A2110" s="13">
        <v>2109</v>
      </c>
    </row>
    <row r="2111" spans="1:1" ht="15" customHeight="1" x14ac:dyDescent="0.15">
      <c r="A2111" s="13">
        <v>2110</v>
      </c>
    </row>
    <row r="2112" spans="1:1" ht="15" customHeight="1" x14ac:dyDescent="0.15">
      <c r="A2112" s="13">
        <v>2111</v>
      </c>
    </row>
    <row r="2113" spans="1:1" ht="15" customHeight="1" x14ac:dyDescent="0.15">
      <c r="A2113" s="13">
        <v>2112</v>
      </c>
    </row>
    <row r="2114" spans="1:1" ht="15" customHeight="1" x14ac:dyDescent="0.15">
      <c r="A2114" s="13">
        <v>2113</v>
      </c>
    </row>
    <row r="2115" spans="1:1" ht="15" customHeight="1" x14ac:dyDescent="0.15">
      <c r="A2115" s="13">
        <v>2114</v>
      </c>
    </row>
    <row r="2116" spans="1:1" ht="15" customHeight="1" x14ac:dyDescent="0.15">
      <c r="A2116" s="13">
        <v>2115</v>
      </c>
    </row>
    <row r="2117" spans="1:1" ht="15" customHeight="1" x14ac:dyDescent="0.15">
      <c r="A2117" s="13">
        <v>2116</v>
      </c>
    </row>
    <row r="2118" spans="1:1" ht="15" customHeight="1" x14ac:dyDescent="0.15">
      <c r="A2118" s="13">
        <v>2117</v>
      </c>
    </row>
    <row r="2119" spans="1:1" ht="15" customHeight="1" x14ac:dyDescent="0.15">
      <c r="A2119" s="13">
        <v>2118</v>
      </c>
    </row>
    <row r="2120" spans="1:1" ht="15" customHeight="1" x14ac:dyDescent="0.15">
      <c r="A2120" s="13">
        <v>2119</v>
      </c>
    </row>
    <row r="2121" spans="1:1" ht="15" customHeight="1" x14ac:dyDescent="0.15">
      <c r="A2121" s="13">
        <v>2120</v>
      </c>
    </row>
    <row r="2122" spans="1:1" ht="15" customHeight="1" x14ac:dyDescent="0.15">
      <c r="A2122" s="13">
        <v>2121</v>
      </c>
    </row>
    <row r="2123" spans="1:1" ht="15" customHeight="1" x14ac:dyDescent="0.15">
      <c r="A2123" s="13">
        <v>2122</v>
      </c>
    </row>
    <row r="2124" spans="1:1" ht="15" customHeight="1" x14ac:dyDescent="0.15">
      <c r="A2124" s="13">
        <v>2123</v>
      </c>
    </row>
    <row r="2125" spans="1:1" ht="15" customHeight="1" x14ac:dyDescent="0.15">
      <c r="A2125" s="13">
        <v>2124</v>
      </c>
    </row>
    <row r="2126" spans="1:1" ht="15" customHeight="1" x14ac:dyDescent="0.15">
      <c r="A2126" s="13">
        <v>2125</v>
      </c>
    </row>
    <row r="2127" spans="1:1" ht="15" customHeight="1" x14ac:dyDescent="0.15">
      <c r="A2127" s="13">
        <v>2126</v>
      </c>
    </row>
    <row r="2128" spans="1:1" ht="15" customHeight="1" x14ac:dyDescent="0.15">
      <c r="A2128" s="13">
        <v>2127</v>
      </c>
    </row>
    <row r="2129" spans="1:1" ht="15" customHeight="1" x14ac:dyDescent="0.15">
      <c r="A2129" s="13">
        <v>2128</v>
      </c>
    </row>
    <row r="2130" spans="1:1" ht="15" customHeight="1" x14ac:dyDescent="0.15">
      <c r="A2130" s="13">
        <v>2129</v>
      </c>
    </row>
    <row r="2131" spans="1:1" ht="15" customHeight="1" x14ac:dyDescent="0.15">
      <c r="A2131" s="13">
        <v>2130</v>
      </c>
    </row>
    <row r="2132" spans="1:1" ht="15" customHeight="1" x14ac:dyDescent="0.15">
      <c r="A2132" s="13">
        <v>2131</v>
      </c>
    </row>
    <row r="2133" spans="1:1" ht="15" customHeight="1" x14ac:dyDescent="0.15">
      <c r="A2133" s="13">
        <v>2132</v>
      </c>
    </row>
    <row r="2134" spans="1:1" ht="15" customHeight="1" x14ac:dyDescent="0.15">
      <c r="A2134" s="13">
        <v>2133</v>
      </c>
    </row>
    <row r="2135" spans="1:1" ht="15" customHeight="1" x14ac:dyDescent="0.15">
      <c r="A2135" s="13">
        <v>2134</v>
      </c>
    </row>
    <row r="2136" spans="1:1" ht="15" customHeight="1" x14ac:dyDescent="0.15">
      <c r="A2136" s="13">
        <v>2135</v>
      </c>
    </row>
    <row r="2137" spans="1:1" ht="15" customHeight="1" x14ac:dyDescent="0.15">
      <c r="A2137" s="13">
        <v>2136</v>
      </c>
    </row>
    <row r="2138" spans="1:1" ht="15" customHeight="1" x14ac:dyDescent="0.15">
      <c r="A2138" s="13">
        <v>2137</v>
      </c>
    </row>
    <row r="2139" spans="1:1" ht="15" customHeight="1" x14ac:dyDescent="0.15">
      <c r="A2139" s="13">
        <v>2138</v>
      </c>
    </row>
    <row r="2140" spans="1:1" ht="15" customHeight="1" x14ac:dyDescent="0.15">
      <c r="A2140" s="13">
        <v>2139</v>
      </c>
    </row>
    <row r="2141" spans="1:1" ht="15" customHeight="1" x14ac:dyDescent="0.15">
      <c r="A2141" s="13">
        <v>2140</v>
      </c>
    </row>
    <row r="2142" spans="1:1" ht="15" customHeight="1" x14ac:dyDescent="0.15">
      <c r="A2142" s="13">
        <v>2141</v>
      </c>
    </row>
    <row r="2143" spans="1:1" ht="15" customHeight="1" x14ac:dyDescent="0.15">
      <c r="A2143" s="13">
        <v>2142</v>
      </c>
    </row>
    <row r="2144" spans="1:1" ht="15" customHeight="1" x14ac:dyDescent="0.15">
      <c r="A2144" s="13">
        <v>2143</v>
      </c>
    </row>
    <row r="2145" spans="1:1" ht="15" customHeight="1" x14ac:dyDescent="0.15">
      <c r="A2145" s="13">
        <v>2144</v>
      </c>
    </row>
    <row r="2146" spans="1:1" ht="15" customHeight="1" x14ac:dyDescent="0.15">
      <c r="A2146" s="13">
        <v>2145</v>
      </c>
    </row>
    <row r="2147" spans="1:1" ht="15" customHeight="1" x14ac:dyDescent="0.15">
      <c r="A2147" s="13">
        <v>2146</v>
      </c>
    </row>
    <row r="2148" spans="1:1" ht="15" customHeight="1" x14ac:dyDescent="0.15">
      <c r="A2148" s="13">
        <v>2147</v>
      </c>
    </row>
    <row r="2149" spans="1:1" ht="15" customHeight="1" x14ac:dyDescent="0.15">
      <c r="A2149" s="13">
        <v>2148</v>
      </c>
    </row>
    <row r="2150" spans="1:1" ht="15" customHeight="1" x14ac:dyDescent="0.15">
      <c r="A2150" s="13">
        <v>2149</v>
      </c>
    </row>
    <row r="2151" spans="1:1" ht="15" customHeight="1" x14ac:dyDescent="0.15">
      <c r="A2151" s="13">
        <v>2150</v>
      </c>
    </row>
    <row r="2152" spans="1:1" ht="15" customHeight="1" x14ac:dyDescent="0.15">
      <c r="A2152" s="13">
        <v>2151</v>
      </c>
    </row>
    <row r="2153" spans="1:1" ht="15" customHeight="1" x14ac:dyDescent="0.15">
      <c r="A2153" s="13">
        <v>2152</v>
      </c>
    </row>
    <row r="2154" spans="1:1" ht="15" customHeight="1" x14ac:dyDescent="0.15">
      <c r="A2154" s="13">
        <v>2153</v>
      </c>
    </row>
    <row r="2155" spans="1:1" ht="15" customHeight="1" x14ac:dyDescent="0.15">
      <c r="A2155" s="13">
        <v>2154</v>
      </c>
    </row>
    <row r="2156" spans="1:1" ht="15" customHeight="1" x14ac:dyDescent="0.15">
      <c r="A2156" s="13">
        <v>2155</v>
      </c>
    </row>
    <row r="2157" spans="1:1" ht="15" customHeight="1" x14ac:dyDescent="0.15">
      <c r="A2157" s="13">
        <v>2156</v>
      </c>
    </row>
    <row r="2158" spans="1:1" ht="15" customHeight="1" x14ac:dyDescent="0.15">
      <c r="A2158" s="13">
        <v>2157</v>
      </c>
    </row>
    <row r="2159" spans="1:1" ht="15" customHeight="1" x14ac:dyDescent="0.15">
      <c r="A2159" s="13">
        <v>2158</v>
      </c>
    </row>
    <row r="2160" spans="1:1" ht="15" customHeight="1" x14ac:dyDescent="0.15">
      <c r="A2160" s="13">
        <v>2159</v>
      </c>
    </row>
    <row r="2161" spans="1:1" ht="15" customHeight="1" x14ac:dyDescent="0.15">
      <c r="A2161" s="13">
        <v>2160</v>
      </c>
    </row>
    <row r="2162" spans="1:1" ht="15" customHeight="1" x14ac:dyDescent="0.15">
      <c r="A2162" s="13">
        <v>2161</v>
      </c>
    </row>
    <row r="2163" spans="1:1" ht="15" customHeight="1" x14ac:dyDescent="0.15">
      <c r="A2163" s="13">
        <v>2162</v>
      </c>
    </row>
    <row r="2164" spans="1:1" ht="15" customHeight="1" x14ac:dyDescent="0.15">
      <c r="A2164" s="13">
        <v>2163</v>
      </c>
    </row>
    <row r="2165" spans="1:1" ht="15" customHeight="1" x14ac:dyDescent="0.15">
      <c r="A2165" s="13">
        <v>2164</v>
      </c>
    </row>
    <row r="2166" spans="1:1" ht="15" customHeight="1" x14ac:dyDescent="0.15">
      <c r="A2166" s="13">
        <v>2165</v>
      </c>
    </row>
    <row r="2167" spans="1:1" ht="15" customHeight="1" x14ac:dyDescent="0.15">
      <c r="A2167" s="13">
        <v>2166</v>
      </c>
    </row>
    <row r="2168" spans="1:1" ht="15" customHeight="1" x14ac:dyDescent="0.15">
      <c r="A2168" s="13">
        <v>2167</v>
      </c>
    </row>
    <row r="2169" spans="1:1" ht="15" customHeight="1" x14ac:dyDescent="0.15">
      <c r="A2169" s="13">
        <v>2168</v>
      </c>
    </row>
    <row r="2170" spans="1:1" ht="15" customHeight="1" x14ac:dyDescent="0.15">
      <c r="A2170" s="13">
        <v>2169</v>
      </c>
    </row>
  </sheetData>
  <autoFilter ref="A1:AS1729" xr:uid="{00000000-0009-0000-0000-000012000000}"/>
  <sortState xmlns:xlrd2="http://schemas.microsoft.com/office/spreadsheetml/2017/richdata2" ref="B602:AP1861">
    <sortCondition descending="1" ref="C602:C1861"/>
    <sortCondition ref="B602:B1861"/>
  </sortState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1:DC673"/>
  <sheetViews>
    <sheetView zoomScale="80" zoomScaleNormal="80" workbookViewId="0">
      <selection activeCell="W5" sqref="W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6" width="3.625" style="8" customWidth="1"/>
    <col min="7" max="7" width="5.625" style="13" customWidth="1"/>
    <col min="8" max="8" width="2.625" style="13"/>
    <col min="9" max="9" width="5.625" style="13" customWidth="1"/>
    <col min="10" max="10" width="18.625" style="13" customWidth="1"/>
    <col min="11" max="13" width="3.625" style="8" customWidth="1"/>
    <col min="14" max="14" width="5.625" style="13" customWidth="1"/>
    <col min="15" max="15" width="2.625" style="13"/>
    <col min="16" max="22" width="5.625" style="13" customWidth="1"/>
    <col min="23" max="23" width="7.75" style="45" bestFit="1" customWidth="1"/>
    <col min="24" max="24" width="20.625" style="47" customWidth="1"/>
    <col min="25" max="25" width="3.625" style="45" customWidth="1"/>
    <col min="26" max="26" width="10.625" style="45" customWidth="1"/>
    <col min="27" max="27" width="15.625" style="45" customWidth="1"/>
    <col min="28" max="35" width="3.625" style="45" customWidth="1"/>
    <col min="36" max="37" width="2.625" style="14"/>
    <col min="38" max="38" width="2.625" style="13"/>
    <col min="39" max="39" width="5" style="13" bestFit="1" customWidth="1"/>
    <col min="40" max="40" width="2.625" style="13"/>
    <col min="41" max="41" width="5.125" style="13" bestFit="1" customWidth="1"/>
    <col min="42" max="44" width="2.625" style="13"/>
    <col min="45" max="60" width="4.625" style="13" customWidth="1"/>
    <col min="61" max="61" width="3.375" style="13" bestFit="1" customWidth="1"/>
    <col min="62" max="68" width="2.625" style="13"/>
    <col min="69" max="69" width="3.375" style="13" bestFit="1" customWidth="1"/>
    <col min="70" max="70" width="2.625" style="13"/>
    <col min="71" max="78" width="4.625" style="13" customWidth="1"/>
    <col min="79" max="82" width="5.625" style="13" customWidth="1"/>
    <col min="83" max="103" width="2.625" style="13"/>
    <col min="104" max="104" width="22" bestFit="1" customWidth="1"/>
    <col min="105" max="107" width="2.625" style="27"/>
    <col min="108" max="16384" width="2.625" style="13"/>
  </cols>
  <sheetData>
    <row r="1" spans="2:106" ht="15" customHeight="1" x14ac:dyDescent="0.15">
      <c r="CZ1" t="s">
        <v>988</v>
      </c>
      <c r="DB1" s="27" t="s">
        <v>5151</v>
      </c>
    </row>
    <row r="2" spans="2:106" ht="15" customHeight="1" x14ac:dyDescent="0.15">
      <c r="X2" s="47" t="s">
        <v>3001</v>
      </c>
      <c r="CZ2" t="s">
        <v>1266</v>
      </c>
      <c r="DB2" s="27" t="s">
        <v>5151</v>
      </c>
    </row>
    <row r="3" spans="2:106" ht="15" customHeight="1" x14ac:dyDescent="0.15">
      <c r="X3" s="77" t="s">
        <v>3002</v>
      </c>
      <c r="CZ3" t="s">
        <v>150</v>
      </c>
      <c r="DB3" s="27" t="s">
        <v>5152</v>
      </c>
    </row>
    <row r="4" spans="2:106" ht="15" customHeight="1" x14ac:dyDescent="0.15">
      <c r="B4" s="16" t="e">
        <f>AO7</f>
        <v>#N/A</v>
      </c>
      <c r="C4" s="36" t="e">
        <f>BJ7</f>
        <v>#N/A</v>
      </c>
      <c r="D4" s="44"/>
      <c r="E4" s="44" t="e">
        <f>BN7</f>
        <v>#N/A</v>
      </c>
      <c r="F4" s="44"/>
      <c r="G4" s="5" t="e">
        <f>BM7</f>
        <v>#N/A</v>
      </c>
      <c r="H4" s="17"/>
      <c r="I4" s="29" t="e">
        <f>AO5</f>
        <v>#N/A</v>
      </c>
      <c r="J4" s="33"/>
      <c r="K4" s="44"/>
      <c r="L4" s="44"/>
      <c r="M4" s="44"/>
      <c r="N4" s="16"/>
      <c r="P4" s="37">
        <f t="array" ref="P4">SUM(1/COUNTIF(P6:Q9,P6:Q9))</f>
        <v>1</v>
      </c>
      <c r="Q4" s="37">
        <f t="array" ref="Q4">SUM(1/COUNTIF(Q6:Q9,Q6:Q9))</f>
        <v>1</v>
      </c>
      <c r="R4" s="37">
        <f t="array" ref="R4">SUM(1/COUNTIF(R6:R9,R6:R9))</f>
        <v>1</v>
      </c>
      <c r="S4" s="37">
        <f t="array" ref="S4">SUM(1/COUNTIF(Q6:R9,Q6:R9))</f>
        <v>1</v>
      </c>
      <c r="W4" s="58" t="s">
        <v>2937</v>
      </c>
      <c r="X4" s="59" t="s">
        <v>2948</v>
      </c>
      <c r="Y4" s="49"/>
      <c r="Z4" s="50"/>
      <c r="AA4" s="51"/>
      <c r="AB4" s="50"/>
      <c r="AC4" s="50"/>
      <c r="AD4" s="50"/>
      <c r="AE4" s="50"/>
      <c r="AF4" s="50"/>
      <c r="AG4" s="50"/>
      <c r="AH4" s="50"/>
      <c r="AI4" s="50"/>
      <c r="AJ4" s="13"/>
      <c r="AK4" s="9"/>
      <c r="AL4" s="10"/>
      <c r="AM4" s="18" t="s">
        <v>2921</v>
      </c>
      <c r="AN4" s="28" t="s">
        <v>2918</v>
      </c>
      <c r="AO4" s="20" t="s">
        <v>2917</v>
      </c>
      <c r="AP4" s="20" t="s">
        <v>1</v>
      </c>
      <c r="AQ4" s="20" t="s">
        <v>2</v>
      </c>
      <c r="AR4" s="20" t="s">
        <v>3</v>
      </c>
      <c r="AS4" s="20" t="s">
        <v>4</v>
      </c>
      <c r="AT4" s="20" t="s">
        <v>5</v>
      </c>
      <c r="AU4" s="20" t="s">
        <v>6</v>
      </c>
      <c r="AV4" s="20" t="s">
        <v>7</v>
      </c>
      <c r="AW4" s="20" t="s">
        <v>8</v>
      </c>
      <c r="AX4" s="20" t="s">
        <v>9</v>
      </c>
      <c r="AY4" s="20" t="s">
        <v>10</v>
      </c>
      <c r="AZ4" s="20" t="s">
        <v>11</v>
      </c>
      <c r="BA4" s="20" t="s">
        <v>12</v>
      </c>
      <c r="BB4" s="20" t="s">
        <v>13</v>
      </c>
      <c r="BC4" s="20" t="s">
        <v>14</v>
      </c>
      <c r="BD4" s="20" t="s">
        <v>15</v>
      </c>
      <c r="BE4" s="20" t="s">
        <v>16</v>
      </c>
      <c r="BF4" s="20" t="s">
        <v>5</v>
      </c>
      <c r="BG4" s="20" t="s">
        <v>17</v>
      </c>
      <c r="BH4" s="20" t="s">
        <v>7</v>
      </c>
      <c r="BI4" s="20" t="s">
        <v>18</v>
      </c>
      <c r="BJ4" s="20" t="s">
        <v>19</v>
      </c>
      <c r="BK4" s="28" t="s">
        <v>20</v>
      </c>
      <c r="BL4" s="20" t="s">
        <v>21</v>
      </c>
      <c r="BM4" s="20" t="s">
        <v>22</v>
      </c>
      <c r="BN4" s="20" t="s">
        <v>23</v>
      </c>
      <c r="BO4" s="20" t="s">
        <v>24</v>
      </c>
      <c r="BP4" s="20" t="s">
        <v>4930</v>
      </c>
      <c r="BQ4" s="19" t="s">
        <v>26</v>
      </c>
      <c r="BR4" s="3" t="s">
        <v>27</v>
      </c>
      <c r="BS4" s="20" t="s">
        <v>28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8</v>
      </c>
      <c r="BY4" s="20" t="s">
        <v>8</v>
      </c>
      <c r="BZ4" s="20" t="s">
        <v>11</v>
      </c>
      <c r="CA4" s="20" t="s">
        <v>29</v>
      </c>
      <c r="CB4" s="20" t="s">
        <v>30</v>
      </c>
      <c r="CC4" s="20" t="s">
        <v>31</v>
      </c>
      <c r="CD4" s="20" t="s">
        <v>32</v>
      </c>
      <c r="CE4" s="20" t="s">
        <v>33</v>
      </c>
      <c r="CZ4" t="s">
        <v>94</v>
      </c>
      <c r="DA4" s="27" t="s">
        <v>5153</v>
      </c>
      <c r="DB4" s="27" t="s">
        <v>2936</v>
      </c>
    </row>
    <row r="5" spans="2:106" ht="15" customHeight="1" x14ac:dyDescent="0.15">
      <c r="B5" s="29" t="e">
        <f>BI7</f>
        <v>#N/A</v>
      </c>
      <c r="C5" s="36" t="e">
        <f>AN7</f>
        <v>#N/A</v>
      </c>
      <c r="D5" s="27" t="e">
        <f t="shared" ref="D5:D20" si="0">VLOOKUP(C5,$CZ$1:$DC$2000,2,0)</f>
        <v>#N/A</v>
      </c>
      <c r="E5" s="27" t="e">
        <f t="shared" ref="E5:E20" si="1">VLOOKUP(C5,$CZ$1:$DC$2000,3,0)</f>
        <v>#N/A</v>
      </c>
      <c r="F5" s="27" t="e">
        <f t="shared" ref="F5:F20" si="2">VLOOKUP(C5,$CZ$1:$DC$2000,4,0)</f>
        <v>#N/A</v>
      </c>
      <c r="G5" s="16" t="e">
        <f>BL7</f>
        <v>#N/A</v>
      </c>
      <c r="H5" s="17"/>
      <c r="I5" s="29"/>
      <c r="J5" s="15" t="e">
        <f>AN5</f>
        <v>#N/A</v>
      </c>
      <c r="K5" s="44"/>
      <c r="L5" s="44"/>
      <c r="M5" s="44"/>
      <c r="N5" s="16"/>
      <c r="P5" s="62" t="s">
        <v>3019</v>
      </c>
      <c r="Q5" s="63" t="s">
        <v>3020</v>
      </c>
      <c r="R5" s="62" t="s">
        <v>3021</v>
      </c>
      <c r="S5" s="63"/>
      <c r="W5" s="73">
        <f>系統表!I2</f>
        <v>0</v>
      </c>
      <c r="X5" s="48" t="e">
        <f>AN5</f>
        <v>#N/A</v>
      </c>
      <c r="Y5" s="52" t="e">
        <f t="shared" ref="Y5" si="3">AO5</f>
        <v>#N/A</v>
      </c>
      <c r="Z5" s="45" t="e">
        <f>AP5</f>
        <v>#N/A</v>
      </c>
      <c r="AB5" s="65" t="s">
        <v>2955</v>
      </c>
      <c r="AC5" s="46" t="str">
        <f>P11</f>
        <v>×</v>
      </c>
      <c r="AD5" s="66" t="s">
        <v>2929</v>
      </c>
      <c r="AE5" s="46" t="str">
        <f>Q11</f>
        <v>×</v>
      </c>
      <c r="AF5" s="66" t="s">
        <v>2930</v>
      </c>
      <c r="AG5" s="46" t="str">
        <f>R11</f>
        <v>○</v>
      </c>
      <c r="AH5" s="65" t="s">
        <v>2956</v>
      </c>
      <c r="AI5" s="46">
        <f>S11</f>
        <v>0</v>
      </c>
      <c r="AJ5" s="13"/>
      <c r="AK5" s="11"/>
      <c r="AL5" s="12"/>
      <c r="AM5" s="21">
        <f>W5</f>
        <v>0</v>
      </c>
      <c r="AN5" s="21" t="e">
        <f>VLOOKUP(AM5,種牡馬データ!$A$1:$AS$3000,2,1)</f>
        <v>#N/A</v>
      </c>
      <c r="AO5" s="21" t="e">
        <f>VLOOKUP(AM5,種牡馬データ!$A$1:$AS$3000,3,1)</f>
        <v>#N/A</v>
      </c>
      <c r="AP5" s="21" t="e">
        <f>VLOOKUP(AM5,種牡馬データ!$A$1:$AS$3000,4,1)</f>
        <v>#N/A</v>
      </c>
      <c r="AQ5" s="21" t="e">
        <f>VLOOKUP(AM5,種牡馬データ!$A$1:$AS$3000,5,1)</f>
        <v>#N/A</v>
      </c>
      <c r="AR5" s="21" t="e">
        <f>VLOOKUP(AM5,種牡馬データ!$A$1:$AS$3000,6,1)</f>
        <v>#N/A</v>
      </c>
      <c r="AS5" s="21" t="e">
        <f>VLOOKUP(AM5,種牡馬データ!$A$1:$AS$3000,7,1)</f>
        <v>#N/A</v>
      </c>
      <c r="AT5" s="21" t="e">
        <f>VLOOKUP(AM5,種牡馬データ!$A$1:$AS$3000,8,1)</f>
        <v>#N/A</v>
      </c>
      <c r="AU5" s="21" t="e">
        <f>VLOOKUP(AM5,種牡馬データ!$A$1:$AS$3000,9,1)</f>
        <v>#N/A</v>
      </c>
      <c r="AV5" s="21" t="e">
        <f>VLOOKUP(AM5,種牡馬データ!$A$1:$AS$3000,10,1)</f>
        <v>#N/A</v>
      </c>
      <c r="AW5" s="21" t="e">
        <f>VLOOKUP(AM5,種牡馬データ!$A$1:$AS$3000,11,1)</f>
        <v>#N/A</v>
      </c>
      <c r="AX5" s="21" t="e">
        <f>VLOOKUP(AM5,種牡馬データ!$A$1:$AS$3000,12,1)</f>
        <v>#N/A</v>
      </c>
      <c r="AY5" s="21" t="e">
        <f>VLOOKUP(AM5,種牡馬データ!$A$1:$AS$3000,13,1)</f>
        <v>#N/A</v>
      </c>
      <c r="AZ5" s="21" t="e">
        <f>VLOOKUP(AM5,種牡馬データ!$A$1:$AS$3000,14,1)</f>
        <v>#N/A</v>
      </c>
      <c r="BA5" s="21" t="e">
        <f>VLOOKUP(AM5,種牡馬データ!$A$1:$AS$3000,15,1)</f>
        <v>#N/A</v>
      </c>
      <c r="BB5" s="21" t="e">
        <f>VLOOKUP(AM5,種牡馬データ!$A$1:$AS$3000,16,1)</f>
        <v>#N/A</v>
      </c>
      <c r="BC5" s="21" t="e">
        <f>VLOOKUP(AM5,種牡馬データ!$A$1:$AS$3000,17,1)</f>
        <v>#N/A</v>
      </c>
      <c r="BD5" s="21" t="e">
        <f>VLOOKUP(AM5,種牡馬データ!$A$1:$AS$3000,18,1)</f>
        <v>#N/A</v>
      </c>
      <c r="BE5" s="21" t="e">
        <f>VLOOKUP(AM5,種牡馬データ!$A$1:$AS$3000,19,1)</f>
        <v>#N/A</v>
      </c>
      <c r="BF5" s="21" t="e">
        <f>VLOOKUP(AM5,種牡馬データ!$A$1:$AS$3000,20,1)</f>
        <v>#N/A</v>
      </c>
      <c r="BG5" s="21" t="e">
        <f>VLOOKUP(AM5,種牡馬データ!$A$1:$AS$3000,21,1)</f>
        <v>#N/A</v>
      </c>
      <c r="BH5" s="21" t="e">
        <f>VLOOKUP(AM5,種牡馬データ!$A$1:$AS$3000,22,1)</f>
        <v>#N/A</v>
      </c>
      <c r="BI5" s="21" t="e">
        <f>VLOOKUP(AM5,種牡馬データ!$A$1:$AS$3000,23,1)</f>
        <v>#N/A</v>
      </c>
      <c r="BJ5" s="21" t="e">
        <f>VLOOKUP(AM5,種牡馬データ!$A$1:$AS$3000,24,1)</f>
        <v>#N/A</v>
      </c>
      <c r="BK5" s="21" t="e">
        <f>VLOOKUP(AM5,種牡馬データ!$A$1:$AS$3000,25,1)</f>
        <v>#N/A</v>
      </c>
      <c r="BL5" s="21" t="e">
        <f>VLOOKUP(AM5,種牡馬データ!$A$1:$AS$3000,26,1)</f>
        <v>#N/A</v>
      </c>
      <c r="BM5" s="21" t="e">
        <f>VLOOKUP(AM5,種牡馬データ!$A$1:$AS$3000,27,1)</f>
        <v>#N/A</v>
      </c>
      <c r="BN5" s="21" t="e">
        <f>VLOOKUP(AM5,種牡馬データ!$A$1:$AS$3000,28,1)</f>
        <v>#N/A</v>
      </c>
      <c r="BO5" s="21" t="e">
        <f>VLOOKUP(AM5,種牡馬データ!$A$1:$AS$3000,29,1)</f>
        <v>#N/A</v>
      </c>
      <c r="BP5" s="21" t="e">
        <f>VLOOKUP(AM5,種牡馬データ!$A$1:$AS$3000,30,1)</f>
        <v>#N/A</v>
      </c>
      <c r="BQ5" s="21" t="e">
        <f>VLOOKUP(AM5,種牡馬データ!$A$1:$AS$3000,31,1)</f>
        <v>#N/A</v>
      </c>
      <c r="BR5" s="21" t="e">
        <f>VLOOKUP(AM5,種牡馬データ!$A$1:$AS$3000,32,1)</f>
        <v>#N/A</v>
      </c>
      <c r="BS5" s="21" t="e">
        <f>VLOOKUP(AM5,種牡馬データ!$A$1:$AS$3000,33,1)</f>
        <v>#N/A</v>
      </c>
      <c r="BT5" s="21" t="e">
        <f>VLOOKUP(AM5,種牡馬データ!$A$1:$AS$3000,34,1)</f>
        <v>#N/A</v>
      </c>
      <c r="BU5" s="21" t="e">
        <f>VLOOKUP(AM5,種牡馬データ!$A$1:$AS$3000,35,1)</f>
        <v>#N/A</v>
      </c>
      <c r="BV5" s="21" t="e">
        <f>VLOOKUP(AM5,種牡馬データ!$A$1:$AS$3000,36,1)</f>
        <v>#N/A</v>
      </c>
      <c r="BW5" s="21" t="e">
        <f>VLOOKUP(AM5,種牡馬データ!$A$1:$AS$3000,37,1)</f>
        <v>#N/A</v>
      </c>
      <c r="BX5" s="21" t="e">
        <f>VLOOKUP(AM5,種牡馬データ!$A$1:$AS$3000,38,1)</f>
        <v>#N/A</v>
      </c>
      <c r="BY5" s="21" t="e">
        <f>VLOOKUP(AM5,種牡馬データ!$A$1:$AS$3000,39,1)</f>
        <v>#N/A</v>
      </c>
      <c r="BZ5" s="21" t="e">
        <f>VLOOKUP(AM5,種牡馬データ!$A$1:$AS$3000,40,1)</f>
        <v>#N/A</v>
      </c>
      <c r="CA5" s="21" t="e">
        <f>VLOOKUP(AM5,種牡馬データ!$A$1:$AS$3000,41,1)</f>
        <v>#N/A</v>
      </c>
      <c r="CB5" s="21" t="e">
        <f>VLOOKUP(AM5,種牡馬データ!$A$1:$AS$3000,42,1)</f>
        <v>#N/A</v>
      </c>
      <c r="CC5" s="21" t="e">
        <f>VLOOKUP(AM5,種牡馬データ!$A$1:$AS$3000,43,1)</f>
        <v>#N/A</v>
      </c>
      <c r="CD5" s="21" t="e">
        <f>VLOOKUP(AM5,種牡馬データ!$A$1:$AS$3000,44,1)</f>
        <v>#N/A</v>
      </c>
      <c r="CE5" s="21" t="e">
        <f>VLOOKUP($AM$5,種牡馬データ!$A$1:$AS$3000,45,1)</f>
        <v>#N/A</v>
      </c>
      <c r="CZ5" t="s">
        <v>1557</v>
      </c>
      <c r="DB5" s="27" t="s">
        <v>5152</v>
      </c>
    </row>
    <row r="6" spans="2:106" ht="15" customHeight="1" x14ac:dyDescent="0.15">
      <c r="B6" s="1" t="s">
        <v>2919</v>
      </c>
      <c r="C6" s="32" t="e">
        <f>BB7</f>
        <v>#N/A</v>
      </c>
      <c r="D6" s="27" t="e">
        <f t="shared" si="0"/>
        <v>#N/A</v>
      </c>
      <c r="E6" s="27" t="e">
        <f t="shared" si="1"/>
        <v>#N/A</v>
      </c>
      <c r="F6" s="27" t="e">
        <f t="shared" si="2"/>
        <v>#N/A</v>
      </c>
      <c r="G6" s="34" t="e">
        <f>AS7</f>
        <v>#N/A</v>
      </c>
      <c r="H6" s="17"/>
      <c r="I6" s="1" t="s">
        <v>2919</v>
      </c>
      <c r="J6" s="32" t="e">
        <f>BB5</f>
        <v>#N/A</v>
      </c>
      <c r="K6" s="27" t="e">
        <f t="shared" ref="K6:K20" si="4">VLOOKUP(J6,$CZ$1:$DC$2000,2,0)</f>
        <v>#N/A</v>
      </c>
      <c r="L6" s="27" t="e">
        <f t="shared" ref="L6:L20" si="5">VLOOKUP(J6,$CZ$1:$DC$2000,3,0)</f>
        <v>#N/A</v>
      </c>
      <c r="M6" s="27" t="e">
        <f t="shared" ref="M6:M20" si="6">VLOOKUP(J6,$CZ$1:$DC$2000,4,0)</f>
        <v>#N/A</v>
      </c>
      <c r="N6" s="34" t="e">
        <f>AS5</f>
        <v>#N/A</v>
      </c>
      <c r="P6" s="37" t="e">
        <f>G6</f>
        <v>#N/A</v>
      </c>
      <c r="Q6" s="60" t="e">
        <f>N6</f>
        <v>#N/A</v>
      </c>
      <c r="R6" s="64" t="e">
        <f>G10</f>
        <v>#N/A</v>
      </c>
      <c r="S6" s="60"/>
      <c r="W6" s="56" t="s">
        <v>2938</v>
      </c>
      <c r="X6" s="55" t="s">
        <v>2948</v>
      </c>
      <c r="Y6" s="53" t="s">
        <v>2917</v>
      </c>
      <c r="Z6" s="53" t="s">
        <v>19</v>
      </c>
      <c r="AA6" s="53" t="s">
        <v>20</v>
      </c>
      <c r="AB6" s="53" t="s">
        <v>21</v>
      </c>
      <c r="AC6" s="53" t="s">
        <v>22</v>
      </c>
      <c r="AD6" s="53" t="s">
        <v>23</v>
      </c>
      <c r="AE6" s="53" t="s">
        <v>24</v>
      </c>
      <c r="AF6" s="53" t="s">
        <v>25</v>
      </c>
      <c r="AG6" s="49" t="s">
        <v>1</v>
      </c>
      <c r="AH6" s="53" t="s">
        <v>2</v>
      </c>
      <c r="AI6" s="49" t="s">
        <v>3</v>
      </c>
      <c r="AJ6" s="13"/>
      <c r="AK6" s="9"/>
      <c r="AL6" s="10"/>
      <c r="AM6" s="22" t="s">
        <v>2921</v>
      </c>
      <c r="AN6" s="23" t="s">
        <v>2918</v>
      </c>
      <c r="AO6" s="24" t="s">
        <v>2917</v>
      </c>
      <c r="AP6" s="24" t="s">
        <v>1</v>
      </c>
      <c r="AQ6" s="24" t="s">
        <v>2</v>
      </c>
      <c r="AR6" s="24" t="s">
        <v>3</v>
      </c>
      <c r="AS6" s="24" t="s">
        <v>4</v>
      </c>
      <c r="AT6" s="24" t="s">
        <v>5</v>
      </c>
      <c r="AU6" s="24" t="s">
        <v>6</v>
      </c>
      <c r="AV6" s="24" t="s">
        <v>7</v>
      </c>
      <c r="AW6" s="24" t="s">
        <v>8</v>
      </c>
      <c r="AX6" s="24" t="s">
        <v>9</v>
      </c>
      <c r="AY6" s="24" t="s">
        <v>10</v>
      </c>
      <c r="AZ6" s="24" t="s">
        <v>11</v>
      </c>
      <c r="BA6" s="24" t="s">
        <v>12</v>
      </c>
      <c r="BB6" s="24" t="s">
        <v>13</v>
      </c>
      <c r="BC6" s="24" t="s">
        <v>14</v>
      </c>
      <c r="BD6" s="24" t="s">
        <v>15</v>
      </c>
      <c r="BE6" s="24" t="s">
        <v>16</v>
      </c>
      <c r="BF6" s="24" t="s">
        <v>5</v>
      </c>
      <c r="BG6" s="24" t="s">
        <v>17</v>
      </c>
      <c r="BH6" s="24" t="s">
        <v>7</v>
      </c>
      <c r="BI6" s="24" t="s">
        <v>18</v>
      </c>
      <c r="BJ6" s="24" t="s">
        <v>19</v>
      </c>
      <c r="BK6" s="23" t="s">
        <v>20</v>
      </c>
      <c r="BL6" s="24" t="s">
        <v>21</v>
      </c>
      <c r="BM6" s="24" t="s">
        <v>22</v>
      </c>
      <c r="BN6" s="24" t="s">
        <v>23</v>
      </c>
      <c r="BO6" s="24" t="s">
        <v>24</v>
      </c>
      <c r="BP6" s="24" t="s">
        <v>25</v>
      </c>
      <c r="BQ6" s="25" t="s">
        <v>26</v>
      </c>
      <c r="BR6" s="4" t="s">
        <v>27</v>
      </c>
      <c r="BS6" s="24" t="s">
        <v>28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8</v>
      </c>
      <c r="BY6" s="24" t="s">
        <v>8</v>
      </c>
      <c r="BZ6" s="24" t="s">
        <v>11</v>
      </c>
      <c r="CA6" s="24" t="s">
        <v>29</v>
      </c>
      <c r="CB6" s="24" t="s">
        <v>30</v>
      </c>
      <c r="CC6" s="24" t="s">
        <v>31</v>
      </c>
      <c r="CD6" s="24" t="s">
        <v>32</v>
      </c>
      <c r="CE6" s="24" t="s">
        <v>33</v>
      </c>
      <c r="CZ6" t="s">
        <v>669</v>
      </c>
      <c r="DB6" s="27" t="s">
        <v>5154</v>
      </c>
    </row>
    <row r="7" spans="2:106" ht="15" customHeight="1" x14ac:dyDescent="0.15">
      <c r="B7" s="1" t="s">
        <v>2919</v>
      </c>
      <c r="C7" s="15" t="e">
        <f>BC7</f>
        <v>#N/A</v>
      </c>
      <c r="D7" s="27" t="e">
        <f t="shared" si="0"/>
        <v>#N/A</v>
      </c>
      <c r="E7" s="27" t="e">
        <f t="shared" si="1"/>
        <v>#N/A</v>
      </c>
      <c r="F7" s="27" t="e">
        <f t="shared" si="2"/>
        <v>#N/A</v>
      </c>
      <c r="G7" s="31"/>
      <c r="H7" s="17"/>
      <c r="I7" s="1" t="s">
        <v>2919</v>
      </c>
      <c r="J7" s="15" t="e">
        <f>BC5</f>
        <v>#N/A</v>
      </c>
      <c r="K7" s="27" t="e">
        <f t="shared" si="4"/>
        <v>#N/A</v>
      </c>
      <c r="L7" s="27" t="e">
        <f t="shared" si="5"/>
        <v>#N/A</v>
      </c>
      <c r="M7" s="27" t="e">
        <f t="shared" si="6"/>
        <v>#N/A</v>
      </c>
      <c r="N7" s="31"/>
      <c r="P7" s="37" t="e">
        <f>G11</f>
        <v>#N/A</v>
      </c>
      <c r="Q7" s="61" t="e">
        <f>N11</f>
        <v>#N/A</v>
      </c>
      <c r="R7" s="64" t="e">
        <f>G13</f>
        <v>#N/A</v>
      </c>
      <c r="S7" s="61"/>
      <c r="W7" s="73">
        <f>系統表!I3</f>
        <v>0</v>
      </c>
      <c r="X7" s="48" t="e">
        <f>AN7</f>
        <v>#N/A</v>
      </c>
      <c r="Y7" s="46" t="e">
        <f t="shared" ref="Y7" si="7">AO7</f>
        <v>#N/A</v>
      </c>
      <c r="Z7" s="46" t="e">
        <f t="shared" ref="Z7:AF7" si="8">BJ7</f>
        <v>#N/A</v>
      </c>
      <c r="AA7" s="46" t="e">
        <f t="shared" si="8"/>
        <v>#N/A</v>
      </c>
      <c r="AB7" s="46" t="e">
        <f t="shared" si="8"/>
        <v>#N/A</v>
      </c>
      <c r="AC7" s="46" t="e">
        <f t="shared" si="8"/>
        <v>#N/A</v>
      </c>
      <c r="AD7" s="46" t="e">
        <f t="shared" si="8"/>
        <v>#N/A</v>
      </c>
      <c r="AE7" s="46" t="e">
        <f t="shared" si="8"/>
        <v>#N/A</v>
      </c>
      <c r="AF7" s="46" t="e">
        <f t="shared" si="8"/>
        <v>#N/A</v>
      </c>
      <c r="AG7" s="46" t="e">
        <f t="shared" ref="AG7" si="9">AP7</f>
        <v>#N/A</v>
      </c>
      <c r="AH7" s="46" t="e">
        <f>AQ7</f>
        <v>#N/A</v>
      </c>
      <c r="AI7" s="46" t="e">
        <f t="shared" ref="AI7" si="10">AR7</f>
        <v>#N/A</v>
      </c>
      <c r="AJ7" s="13"/>
      <c r="AK7" s="11"/>
      <c r="AL7" s="12"/>
      <c r="AM7" s="26">
        <f>W7</f>
        <v>0</v>
      </c>
      <c r="AN7" s="21" t="e">
        <f>VLOOKUP(AM7,種牡馬データ!$A$1:$AS$3000,2,1)</f>
        <v>#N/A</v>
      </c>
      <c r="AO7" s="21" t="e">
        <f>VLOOKUP(AM7,種牡馬データ!$A$1:$AS$3000,3,1)</f>
        <v>#N/A</v>
      </c>
      <c r="AP7" s="21" t="e">
        <f>VLOOKUP(AM7,種牡馬データ!$A$1:$AS$3000,4,1)</f>
        <v>#N/A</v>
      </c>
      <c r="AQ7" s="21" t="e">
        <f>VLOOKUP(AM7,種牡馬データ!$A$1:$AS$3000,5,1)</f>
        <v>#N/A</v>
      </c>
      <c r="AR7" s="21" t="e">
        <f>VLOOKUP(AM7,種牡馬データ!$A$1:$AS$3000,6,1)</f>
        <v>#N/A</v>
      </c>
      <c r="AS7" s="21" t="e">
        <f>VLOOKUP(AM7,種牡馬データ!$A$1:$AS$3000,7,1)</f>
        <v>#N/A</v>
      </c>
      <c r="AT7" s="21" t="e">
        <f>VLOOKUP(AM7,種牡馬データ!$A$1:$AS$3000,8,1)</f>
        <v>#N/A</v>
      </c>
      <c r="AU7" s="21" t="e">
        <f>VLOOKUP(AM7,種牡馬データ!$A$1:$AS$3000,9,1)</f>
        <v>#N/A</v>
      </c>
      <c r="AV7" s="21" t="e">
        <f>VLOOKUP(AM7,種牡馬データ!$A$1:$AS$3000,10,1)</f>
        <v>#N/A</v>
      </c>
      <c r="AW7" s="21" t="e">
        <f>VLOOKUP(AM7,種牡馬データ!$A$1:$AS$3000,11,1)</f>
        <v>#N/A</v>
      </c>
      <c r="AX7" s="21" t="e">
        <f>VLOOKUP(AM7,種牡馬データ!$A$1:$AS$3000,12,1)</f>
        <v>#N/A</v>
      </c>
      <c r="AY7" s="21" t="e">
        <f>VLOOKUP(AM7,種牡馬データ!$A$1:$AS$3000,13,1)</f>
        <v>#N/A</v>
      </c>
      <c r="AZ7" s="21" t="e">
        <f>VLOOKUP(AM7,種牡馬データ!$A$1:$AS$3000,14,1)</f>
        <v>#N/A</v>
      </c>
      <c r="BA7" s="21" t="e">
        <f>VLOOKUP(AM7,種牡馬データ!$A$1:$AS$3000,15,1)</f>
        <v>#N/A</v>
      </c>
      <c r="BB7" s="21" t="e">
        <f>VLOOKUP(AM7,種牡馬データ!$A$1:$AS$3000,16,1)</f>
        <v>#N/A</v>
      </c>
      <c r="BC7" s="21" t="e">
        <f>VLOOKUP(AM7,種牡馬データ!$A$1:$AS$3000,17,1)</f>
        <v>#N/A</v>
      </c>
      <c r="BD7" s="21" t="e">
        <f>VLOOKUP(AM7,種牡馬データ!$A$1:$AS$3000,18,1)</f>
        <v>#N/A</v>
      </c>
      <c r="BE7" s="21" t="e">
        <f>VLOOKUP(AM7,種牡馬データ!$A$1:$AS$3000,19,1)</f>
        <v>#N/A</v>
      </c>
      <c r="BF7" s="21" t="e">
        <f>VLOOKUP(AM7,種牡馬データ!$A$1:$AS$3000,20,1)</f>
        <v>#N/A</v>
      </c>
      <c r="BG7" s="21" t="e">
        <f>VLOOKUP(AM7,種牡馬データ!$A$1:$AS$3000,21,1)</f>
        <v>#N/A</v>
      </c>
      <c r="BH7" s="21" t="e">
        <f>VLOOKUP(AM7,種牡馬データ!$A$1:$AS$3000,22,1)</f>
        <v>#N/A</v>
      </c>
      <c r="BI7" s="21" t="e">
        <f>VLOOKUP(AM7,種牡馬データ!$A$1:$AS$3000,23,1)</f>
        <v>#N/A</v>
      </c>
      <c r="BJ7" s="21" t="e">
        <f>VLOOKUP(AM7,種牡馬データ!$A$1:$AS$3000,24,1)</f>
        <v>#N/A</v>
      </c>
      <c r="BK7" s="21" t="e">
        <f>VLOOKUP(AM7,種牡馬データ!$A$1:$AS$3000,25,1)</f>
        <v>#N/A</v>
      </c>
      <c r="BL7" s="21" t="e">
        <f>VLOOKUP(AM7,種牡馬データ!$A$1:$AS$3000,26,1)</f>
        <v>#N/A</v>
      </c>
      <c r="BM7" s="21" t="e">
        <f>VLOOKUP(AM7,種牡馬データ!$A$1:$AS$3000,27,1)</f>
        <v>#N/A</v>
      </c>
      <c r="BN7" s="21" t="e">
        <f>VLOOKUP(AM7,種牡馬データ!$A$1:$AS$3000,28,1)</f>
        <v>#N/A</v>
      </c>
      <c r="BO7" s="21" t="e">
        <f>VLOOKUP(AM7,種牡馬データ!$A$1:$AS$3000,29,1)</f>
        <v>#N/A</v>
      </c>
      <c r="BP7" s="21" t="e">
        <f>VLOOKUP(AM7,種牡馬データ!$A$1:$AS$3000,30,1)</f>
        <v>#N/A</v>
      </c>
      <c r="BQ7" s="21" t="e">
        <f>VLOOKUP(AM7,種牡馬データ!$A$1:$AS$3000,31,1)</f>
        <v>#N/A</v>
      </c>
      <c r="BR7" s="21" t="e">
        <f>VLOOKUP(AM7,種牡馬データ!$A$1:$AS$3000,32,1)</f>
        <v>#N/A</v>
      </c>
      <c r="BS7" s="21" t="e">
        <f>VLOOKUP(AM7,種牡馬データ!$A$1:$AS$3000,33,1)</f>
        <v>#N/A</v>
      </c>
      <c r="BT7" s="21" t="e">
        <f>VLOOKUP(AM7,種牡馬データ!$A$1:$AS$3000,34,1)</f>
        <v>#N/A</v>
      </c>
      <c r="BU7" s="21" t="e">
        <f>VLOOKUP(AM7,種牡馬データ!$A$1:$AS$3000,35,1)</f>
        <v>#N/A</v>
      </c>
      <c r="BV7" s="21" t="e">
        <f>VLOOKUP(AM7,種牡馬データ!$A$1:$AS$3000,36,1)</f>
        <v>#N/A</v>
      </c>
      <c r="BW7" s="21" t="e">
        <f>VLOOKUP(AM7,種牡馬データ!$A$1:$AS$3000,37,1)</f>
        <v>#N/A</v>
      </c>
      <c r="BX7" s="21" t="e">
        <f>VLOOKUP(AM7,種牡馬データ!$A$1:$AS$3000,38,1)</f>
        <v>#N/A</v>
      </c>
      <c r="BY7" s="21" t="e">
        <f>VLOOKUP(AM7,種牡馬データ!$A$1:$AS$3000,39,1)</f>
        <v>#N/A</v>
      </c>
      <c r="BZ7" s="21" t="e">
        <f>VLOOKUP(AM7,種牡馬データ!$A$1:$AS$3000,40,1)</f>
        <v>#N/A</v>
      </c>
      <c r="CA7" s="21" t="e">
        <f>VLOOKUP(AM7,種牡馬データ!$A$1:$AS$3000,41,1)</f>
        <v>#N/A</v>
      </c>
      <c r="CB7" s="21" t="e">
        <f>VLOOKUP(AM7,種牡馬データ!$A$1:$AS$3000,42,1)</f>
        <v>#N/A</v>
      </c>
      <c r="CC7" s="21" t="e">
        <f>VLOOKUP(AM7,種牡馬データ!$A$1:$AS$3000,43,1)</f>
        <v>#N/A</v>
      </c>
      <c r="CD7" s="21" t="e">
        <f>VLOOKUP(AM7,種牡馬データ!$A$1:$AS$3000,44,1)</f>
        <v>#N/A</v>
      </c>
      <c r="CE7" s="21" t="e">
        <f>VLOOKUP($AM$5,種牡馬データ!$A$1:$AS$3000,45,1)</f>
        <v>#N/A</v>
      </c>
      <c r="CZ7" t="s">
        <v>712</v>
      </c>
      <c r="DB7" s="27" t="s">
        <v>5152</v>
      </c>
    </row>
    <row r="8" spans="2:106" ht="15" customHeight="1" x14ac:dyDescent="0.15">
      <c r="B8" s="1" t="s">
        <v>2919</v>
      </c>
      <c r="C8" s="15" t="e">
        <f>BE7</f>
        <v>#N/A</v>
      </c>
      <c r="D8" s="27" t="e">
        <f t="shared" si="0"/>
        <v>#N/A</v>
      </c>
      <c r="E8" s="27" t="e">
        <f t="shared" si="1"/>
        <v>#N/A</v>
      </c>
      <c r="F8" s="27" t="e">
        <f t="shared" si="2"/>
        <v>#N/A</v>
      </c>
      <c r="G8" s="31"/>
      <c r="H8" s="17"/>
      <c r="I8" s="1" t="s">
        <v>2919</v>
      </c>
      <c r="J8" s="15" t="e">
        <f>BE5</f>
        <v>#N/A</v>
      </c>
      <c r="K8" s="27" t="e">
        <f t="shared" si="4"/>
        <v>#N/A</v>
      </c>
      <c r="L8" s="27" t="e">
        <f t="shared" si="5"/>
        <v>#N/A</v>
      </c>
      <c r="M8" s="27" t="e">
        <f t="shared" si="6"/>
        <v>#N/A</v>
      </c>
      <c r="N8" s="31"/>
      <c r="P8" s="37" t="e">
        <f>G14</f>
        <v>#N/A</v>
      </c>
      <c r="Q8" s="60" t="e">
        <f>N14</f>
        <v>#N/A</v>
      </c>
      <c r="R8" s="64" t="e">
        <f>G17</f>
        <v>#N/A</v>
      </c>
      <c r="S8" s="60"/>
      <c r="W8" s="56" t="s">
        <v>2939</v>
      </c>
      <c r="X8" s="55" t="s">
        <v>2948</v>
      </c>
      <c r="Y8" s="53" t="s">
        <v>2949</v>
      </c>
      <c r="Z8" s="53" t="s">
        <v>19</v>
      </c>
      <c r="AA8" s="54" t="s">
        <v>20</v>
      </c>
      <c r="AB8" s="53" t="s">
        <v>21</v>
      </c>
      <c r="AC8" s="53" t="s">
        <v>22</v>
      </c>
      <c r="AD8" s="53" t="s">
        <v>23</v>
      </c>
      <c r="AE8" s="53" t="s">
        <v>24</v>
      </c>
      <c r="AF8" s="53" t="s">
        <v>25</v>
      </c>
      <c r="AG8" s="49" t="s">
        <v>1</v>
      </c>
      <c r="AH8" s="53" t="s">
        <v>2</v>
      </c>
      <c r="AI8" s="49" t="s">
        <v>3</v>
      </c>
      <c r="AJ8" s="13"/>
      <c r="AK8" s="13"/>
      <c r="CZ8" t="s">
        <v>633</v>
      </c>
      <c r="DB8" s="27" t="s">
        <v>5154</v>
      </c>
    </row>
    <row r="9" spans="2:106" ht="15" customHeight="1" x14ac:dyDescent="0.15">
      <c r="B9" s="1" t="s">
        <v>2919</v>
      </c>
      <c r="C9" s="15" t="e">
        <f>BS7</f>
        <v>#N/A</v>
      </c>
      <c r="D9" s="27" t="e">
        <f t="shared" si="0"/>
        <v>#N/A</v>
      </c>
      <c r="E9" s="27" t="e">
        <f t="shared" si="1"/>
        <v>#N/A</v>
      </c>
      <c r="F9" s="27" t="e">
        <f t="shared" si="2"/>
        <v>#N/A</v>
      </c>
      <c r="G9" s="31"/>
      <c r="H9" s="17"/>
      <c r="I9" s="1" t="s">
        <v>2919</v>
      </c>
      <c r="J9" s="15" t="e">
        <f>BS5</f>
        <v>#N/A</v>
      </c>
      <c r="K9" s="27" t="e">
        <f t="shared" si="4"/>
        <v>#N/A</v>
      </c>
      <c r="L9" s="27" t="e">
        <f t="shared" si="5"/>
        <v>#N/A</v>
      </c>
      <c r="M9" s="27" t="e">
        <f t="shared" si="6"/>
        <v>#N/A</v>
      </c>
      <c r="N9" s="31"/>
      <c r="P9" s="37" t="e">
        <f>G18</f>
        <v>#N/A</v>
      </c>
      <c r="Q9" s="61" t="e">
        <f>N18</f>
        <v>#N/A</v>
      </c>
      <c r="R9" s="64" t="e">
        <f>G20</f>
        <v>#N/A</v>
      </c>
      <c r="S9" s="61"/>
      <c r="W9" s="73">
        <f>系統表!I4</f>
        <v>0</v>
      </c>
      <c r="X9" s="48" t="e">
        <f>AN23</f>
        <v>#N/A</v>
      </c>
      <c r="Y9" s="46" t="e">
        <f t="shared" ref="Y9" si="11">AO23</f>
        <v>#N/A</v>
      </c>
      <c r="Z9" s="46" t="e">
        <f t="shared" ref="Z9:AF9" si="12">BJ23</f>
        <v>#N/A</v>
      </c>
      <c r="AA9" s="46" t="e">
        <f t="shared" si="12"/>
        <v>#N/A</v>
      </c>
      <c r="AB9" s="46" t="e">
        <f t="shared" si="12"/>
        <v>#N/A</v>
      </c>
      <c r="AC9" s="46" t="e">
        <f t="shared" si="12"/>
        <v>#N/A</v>
      </c>
      <c r="AD9" s="46" t="e">
        <f t="shared" si="12"/>
        <v>#N/A</v>
      </c>
      <c r="AE9" s="46" t="e">
        <f t="shared" si="12"/>
        <v>#N/A</v>
      </c>
      <c r="AF9" s="46" t="e">
        <f t="shared" si="12"/>
        <v>#N/A</v>
      </c>
      <c r="AG9" s="46" t="e">
        <f t="shared" ref="AG9" si="13">AP23</f>
        <v>#N/A</v>
      </c>
      <c r="AH9" s="46" t="e">
        <f>AQ23</f>
        <v>#N/A</v>
      </c>
      <c r="AI9" s="46" t="e">
        <f t="shared" ref="AI9" si="14">AR23</f>
        <v>#N/A</v>
      </c>
      <c r="AJ9" s="13"/>
      <c r="AK9" s="13"/>
      <c r="CZ9" t="s">
        <v>358</v>
      </c>
      <c r="DA9" s="27" t="s">
        <v>5154</v>
      </c>
      <c r="DB9" s="27" t="s">
        <v>5155</v>
      </c>
    </row>
    <row r="10" spans="2:106" ht="15" customHeight="1" x14ac:dyDescent="0.15">
      <c r="B10" s="2" t="s">
        <v>2920</v>
      </c>
      <c r="C10" s="15" t="e">
        <f>BT7</f>
        <v>#N/A</v>
      </c>
      <c r="D10" s="27" t="e">
        <f t="shared" si="0"/>
        <v>#N/A</v>
      </c>
      <c r="E10" s="27" t="e">
        <f t="shared" si="1"/>
        <v>#N/A</v>
      </c>
      <c r="F10" s="27" t="e">
        <f t="shared" si="2"/>
        <v>#N/A</v>
      </c>
      <c r="G10" s="35" t="e">
        <f>AW7</f>
        <v>#N/A</v>
      </c>
      <c r="H10" s="17"/>
      <c r="I10" s="2" t="s">
        <v>2920</v>
      </c>
      <c r="J10" s="15" t="e">
        <f>BT5</f>
        <v>#N/A</v>
      </c>
      <c r="K10" s="27" t="e">
        <f t="shared" si="4"/>
        <v>#N/A</v>
      </c>
      <c r="L10" s="27" t="e">
        <f t="shared" si="5"/>
        <v>#N/A</v>
      </c>
      <c r="M10" s="27" t="e">
        <f t="shared" si="6"/>
        <v>#N/A</v>
      </c>
      <c r="N10" s="34"/>
      <c r="P10" s="65" t="s">
        <v>2955</v>
      </c>
      <c r="Q10" s="66" t="s">
        <v>2929</v>
      </c>
      <c r="R10" s="66" t="s">
        <v>2930</v>
      </c>
      <c r="S10" s="65" t="s">
        <v>2956</v>
      </c>
      <c r="W10" s="57">
        <v>1</v>
      </c>
      <c r="X10" s="48" t="e">
        <f>AN25</f>
        <v>#N/A</v>
      </c>
      <c r="AB10" s="65" t="s">
        <v>2955</v>
      </c>
      <c r="AC10" s="46" t="str">
        <f>P29</f>
        <v>×</v>
      </c>
      <c r="AD10" s="66" t="s">
        <v>2929</v>
      </c>
      <c r="AE10" s="46" t="str">
        <f>Q29</f>
        <v>×</v>
      </c>
      <c r="AF10" s="66" t="s">
        <v>2930</v>
      </c>
      <c r="AG10" s="46" t="str">
        <f>R29</f>
        <v>○</v>
      </c>
      <c r="AH10" s="65" t="s">
        <v>2956</v>
      </c>
      <c r="AI10" s="46">
        <f>S29</f>
        <v>0</v>
      </c>
      <c r="AJ10" s="13"/>
      <c r="AK10" s="13"/>
      <c r="CZ10" t="s">
        <v>582</v>
      </c>
      <c r="DB10" s="27" t="s">
        <v>5154</v>
      </c>
    </row>
    <row r="11" spans="2:106" ht="15" customHeight="1" x14ac:dyDescent="0.15">
      <c r="B11" s="1" t="s">
        <v>2919</v>
      </c>
      <c r="C11" s="15" t="e">
        <f>BF7</f>
        <v>#N/A</v>
      </c>
      <c r="D11" s="27" t="e">
        <f t="shared" si="0"/>
        <v>#N/A</v>
      </c>
      <c r="E11" s="27" t="e">
        <f t="shared" si="1"/>
        <v>#N/A</v>
      </c>
      <c r="F11" s="27" t="e">
        <f t="shared" si="2"/>
        <v>#N/A</v>
      </c>
      <c r="G11" s="34" t="e">
        <f>AT7</f>
        <v>#N/A</v>
      </c>
      <c r="H11" s="17"/>
      <c r="I11" s="1" t="s">
        <v>2919</v>
      </c>
      <c r="J11" s="15" t="e">
        <f>BF5</f>
        <v>#N/A</v>
      </c>
      <c r="K11" s="27" t="e">
        <f t="shared" si="4"/>
        <v>#N/A</v>
      </c>
      <c r="L11" s="27" t="e">
        <f t="shared" si="5"/>
        <v>#N/A</v>
      </c>
      <c r="M11" s="27" t="e">
        <f t="shared" si="6"/>
        <v>#N/A</v>
      </c>
      <c r="N11" s="34" t="e">
        <f>AT5</f>
        <v>#N/A</v>
      </c>
      <c r="P11" s="5" t="str">
        <f>IF(AND(Q11=R11,P4&gt;6),"◎","×")</f>
        <v>×</v>
      </c>
      <c r="Q11" s="5" t="str">
        <f>IF(P4&gt;=7,"○","×")</f>
        <v>×</v>
      </c>
      <c r="R11" s="5" t="str">
        <f>IF(AND(R4=Q4,R4=S4),"○","×")</f>
        <v>○</v>
      </c>
      <c r="S11" s="5"/>
      <c r="W11" s="56" t="s">
        <v>2940</v>
      </c>
      <c r="X11" s="55" t="s">
        <v>2948</v>
      </c>
      <c r="Y11" s="53" t="s">
        <v>2949</v>
      </c>
      <c r="Z11" s="53" t="s">
        <v>19</v>
      </c>
      <c r="AA11" s="54" t="s">
        <v>20</v>
      </c>
      <c r="AB11" s="53" t="s">
        <v>21</v>
      </c>
      <c r="AC11" s="53" t="s">
        <v>22</v>
      </c>
      <c r="AD11" s="53" t="s">
        <v>23</v>
      </c>
      <c r="AE11" s="53" t="s">
        <v>24</v>
      </c>
      <c r="AF11" s="53" t="s">
        <v>25</v>
      </c>
      <c r="AG11" s="49" t="s">
        <v>1</v>
      </c>
      <c r="AH11" s="53" t="s">
        <v>2</v>
      </c>
      <c r="AI11" s="49" t="s">
        <v>3</v>
      </c>
      <c r="AJ11" s="13"/>
      <c r="AK11" s="13"/>
      <c r="CZ11" t="s">
        <v>1656</v>
      </c>
      <c r="DB11" s="27" t="s">
        <v>5152</v>
      </c>
    </row>
    <row r="12" spans="2:106" ht="15" customHeight="1" x14ac:dyDescent="0.15">
      <c r="B12" s="1" t="s">
        <v>2919</v>
      </c>
      <c r="C12" s="15" t="e">
        <f>BU7</f>
        <v>#N/A</v>
      </c>
      <c r="D12" s="27" t="e">
        <f t="shared" si="0"/>
        <v>#N/A</v>
      </c>
      <c r="E12" s="27" t="e">
        <f t="shared" si="1"/>
        <v>#N/A</v>
      </c>
      <c r="F12" s="27" t="e">
        <f t="shared" si="2"/>
        <v>#N/A</v>
      </c>
      <c r="G12" s="31"/>
      <c r="H12" s="17"/>
      <c r="I12" s="1" t="s">
        <v>2919</v>
      </c>
      <c r="J12" s="15" t="e">
        <f>BU5</f>
        <v>#N/A</v>
      </c>
      <c r="K12" s="27" t="e">
        <f t="shared" si="4"/>
        <v>#N/A</v>
      </c>
      <c r="L12" s="27" t="e">
        <f t="shared" si="5"/>
        <v>#N/A</v>
      </c>
      <c r="M12" s="27" t="e">
        <f t="shared" si="6"/>
        <v>#N/A</v>
      </c>
      <c r="N12" s="31"/>
      <c r="W12" s="73">
        <f>系統表!I5</f>
        <v>0</v>
      </c>
      <c r="X12" s="48" t="e">
        <f>AN41</f>
        <v>#N/A</v>
      </c>
      <c r="Y12" s="46" t="e">
        <f t="shared" ref="Y12" si="15">AO41</f>
        <v>#N/A</v>
      </c>
      <c r="Z12" s="46" t="e">
        <f t="shared" ref="Z12:AF12" si="16">BJ41</f>
        <v>#N/A</v>
      </c>
      <c r="AA12" s="46" t="e">
        <f t="shared" si="16"/>
        <v>#N/A</v>
      </c>
      <c r="AB12" s="46" t="e">
        <f t="shared" si="16"/>
        <v>#N/A</v>
      </c>
      <c r="AC12" s="46" t="e">
        <f t="shared" si="16"/>
        <v>#N/A</v>
      </c>
      <c r="AD12" s="46" t="e">
        <f t="shared" si="16"/>
        <v>#N/A</v>
      </c>
      <c r="AE12" s="46" t="e">
        <f t="shared" si="16"/>
        <v>#N/A</v>
      </c>
      <c r="AF12" s="46" t="e">
        <f t="shared" si="16"/>
        <v>#N/A</v>
      </c>
      <c r="AG12" s="46" t="e">
        <f t="shared" ref="AG12" si="17">AP41</f>
        <v>#N/A</v>
      </c>
      <c r="AH12" s="46" t="e">
        <f>AQ41</f>
        <v>#N/A</v>
      </c>
      <c r="AI12" s="46" t="e">
        <f t="shared" ref="AI12" si="18">AR41</f>
        <v>#N/A</v>
      </c>
      <c r="AJ12" s="13"/>
      <c r="AK12" s="13"/>
      <c r="CZ12" t="s">
        <v>130</v>
      </c>
      <c r="DB12" s="27" t="s">
        <v>5153</v>
      </c>
    </row>
    <row r="13" spans="2:106" ht="15" customHeight="1" x14ac:dyDescent="0.15">
      <c r="B13" s="2" t="s">
        <v>2920</v>
      </c>
      <c r="C13" s="15" t="e">
        <f>BV7</f>
        <v>#N/A</v>
      </c>
      <c r="D13" s="27" t="e">
        <f t="shared" si="0"/>
        <v>#N/A</v>
      </c>
      <c r="E13" s="27" t="e">
        <f t="shared" si="1"/>
        <v>#N/A</v>
      </c>
      <c r="F13" s="27" t="e">
        <f t="shared" si="2"/>
        <v>#N/A</v>
      </c>
      <c r="G13" s="35" t="e">
        <f>AX7</f>
        <v>#N/A</v>
      </c>
      <c r="H13" s="17"/>
      <c r="I13" s="2" t="s">
        <v>2920</v>
      </c>
      <c r="J13" s="15" t="e">
        <f>BV5</f>
        <v>#N/A</v>
      </c>
      <c r="K13" s="27" t="e">
        <f t="shared" si="4"/>
        <v>#N/A</v>
      </c>
      <c r="L13" s="27" t="e">
        <f t="shared" si="5"/>
        <v>#N/A</v>
      </c>
      <c r="M13" s="27" t="e">
        <f t="shared" si="6"/>
        <v>#N/A</v>
      </c>
      <c r="N13" s="34"/>
      <c r="Q13" s="80" t="s">
        <v>2919</v>
      </c>
      <c r="T13" s="86" t="s">
        <v>3054</v>
      </c>
      <c r="W13" s="57">
        <v>2</v>
      </c>
      <c r="X13" s="48" t="e">
        <f>AN43</f>
        <v>#N/A</v>
      </c>
      <c r="AB13" s="65" t="s">
        <v>2955</v>
      </c>
      <c r="AC13" s="46" t="str">
        <f>P47</f>
        <v>×</v>
      </c>
      <c r="AD13" s="66" t="s">
        <v>2929</v>
      </c>
      <c r="AE13" s="46" t="str">
        <f>Q47</f>
        <v>×</v>
      </c>
      <c r="AF13" s="66" t="s">
        <v>2930</v>
      </c>
      <c r="AG13" s="46" t="str">
        <f>R47</f>
        <v>○</v>
      </c>
      <c r="AH13" s="65" t="s">
        <v>2956</v>
      </c>
      <c r="AI13" s="46">
        <f>S47</f>
        <v>0</v>
      </c>
      <c r="AJ13" s="13"/>
      <c r="AK13" s="13"/>
      <c r="CZ13" t="s">
        <v>364</v>
      </c>
      <c r="DB13" s="27" t="s">
        <v>5154</v>
      </c>
    </row>
    <row r="14" spans="2:106" ht="15" customHeight="1" x14ac:dyDescent="0.15">
      <c r="B14" s="1" t="s">
        <v>2919</v>
      </c>
      <c r="C14" s="15" t="e">
        <f>BD7</f>
        <v>#N/A</v>
      </c>
      <c r="D14" s="27" t="e">
        <f t="shared" si="0"/>
        <v>#N/A</v>
      </c>
      <c r="E14" s="27" t="e">
        <f t="shared" si="1"/>
        <v>#N/A</v>
      </c>
      <c r="F14" s="27" t="e">
        <f t="shared" si="2"/>
        <v>#N/A</v>
      </c>
      <c r="G14" s="34" t="e">
        <f>AU7</f>
        <v>#N/A</v>
      </c>
      <c r="H14" s="17"/>
      <c r="I14" s="1" t="s">
        <v>2919</v>
      </c>
      <c r="J14" s="15" t="e">
        <f>BD5</f>
        <v>#N/A</v>
      </c>
      <c r="K14" s="27" t="e">
        <f t="shared" si="4"/>
        <v>#N/A</v>
      </c>
      <c r="L14" s="27" t="e">
        <f t="shared" si="5"/>
        <v>#N/A</v>
      </c>
      <c r="M14" s="27" t="e">
        <f t="shared" si="6"/>
        <v>#N/A</v>
      </c>
      <c r="N14" s="34" t="e">
        <f>AU5</f>
        <v>#N/A</v>
      </c>
      <c r="P14" s="5" t="e">
        <f>AO7</f>
        <v>#N/A</v>
      </c>
      <c r="Q14" s="33" t="e">
        <f>CA7</f>
        <v>#N/A</v>
      </c>
      <c r="R14" s="81"/>
      <c r="T14" s="87" t="e">
        <f>SUM(T17:T20)</f>
        <v>#N/A</v>
      </c>
      <c r="W14" s="56" t="s">
        <v>2941</v>
      </c>
      <c r="X14" s="55" t="s">
        <v>2948</v>
      </c>
      <c r="Y14" s="53" t="s">
        <v>2949</v>
      </c>
      <c r="Z14" s="53" t="s">
        <v>19</v>
      </c>
      <c r="AA14" s="54" t="s">
        <v>20</v>
      </c>
      <c r="AB14" s="53" t="s">
        <v>21</v>
      </c>
      <c r="AC14" s="53" t="s">
        <v>22</v>
      </c>
      <c r="AD14" s="53" t="s">
        <v>23</v>
      </c>
      <c r="AE14" s="53" t="s">
        <v>24</v>
      </c>
      <c r="AF14" s="53" t="s">
        <v>25</v>
      </c>
      <c r="AG14" s="49" t="s">
        <v>1</v>
      </c>
      <c r="AH14" s="53" t="s">
        <v>2</v>
      </c>
      <c r="AI14" s="49" t="s">
        <v>3</v>
      </c>
      <c r="AJ14" s="13"/>
      <c r="AK14" s="13"/>
      <c r="CZ14" t="s">
        <v>832</v>
      </c>
      <c r="DB14" s="27" t="s">
        <v>5152</v>
      </c>
    </row>
    <row r="15" spans="2:106" ht="15" customHeight="1" x14ac:dyDescent="0.15">
      <c r="B15" s="1" t="s">
        <v>2919</v>
      </c>
      <c r="C15" s="15" t="e">
        <f>BG7</f>
        <v>#N/A</v>
      </c>
      <c r="D15" s="27" t="e">
        <f t="shared" si="0"/>
        <v>#N/A</v>
      </c>
      <c r="E15" s="27" t="e">
        <f t="shared" si="1"/>
        <v>#N/A</v>
      </c>
      <c r="F15" s="27" t="e">
        <f t="shared" si="2"/>
        <v>#N/A</v>
      </c>
      <c r="G15" s="31"/>
      <c r="H15" s="17"/>
      <c r="I15" s="1" t="s">
        <v>2919</v>
      </c>
      <c r="J15" s="15" t="e">
        <f>BG5</f>
        <v>#N/A</v>
      </c>
      <c r="K15" s="27" t="e">
        <f t="shared" si="4"/>
        <v>#N/A</v>
      </c>
      <c r="L15" s="27" t="e">
        <f t="shared" si="5"/>
        <v>#N/A</v>
      </c>
      <c r="M15" s="27" t="e">
        <f t="shared" si="6"/>
        <v>#N/A</v>
      </c>
      <c r="N15" s="31"/>
      <c r="P15" s="8"/>
      <c r="Q15" s="83" t="s">
        <v>3067</v>
      </c>
      <c r="W15" s="73">
        <f>系統表!I6</f>
        <v>0</v>
      </c>
      <c r="X15" s="48" t="e">
        <f>AN59</f>
        <v>#N/A</v>
      </c>
      <c r="Y15" s="46" t="e">
        <f t="shared" ref="Y15" si="19">AO59</f>
        <v>#N/A</v>
      </c>
      <c r="Z15" s="46" t="e">
        <f t="shared" ref="Z15:AF15" si="20">BJ59</f>
        <v>#N/A</v>
      </c>
      <c r="AA15" s="46" t="e">
        <f t="shared" si="20"/>
        <v>#N/A</v>
      </c>
      <c r="AB15" s="46" t="e">
        <f t="shared" si="20"/>
        <v>#N/A</v>
      </c>
      <c r="AC15" s="46" t="e">
        <f t="shared" si="20"/>
        <v>#N/A</v>
      </c>
      <c r="AD15" s="46" t="e">
        <f t="shared" si="20"/>
        <v>#N/A</v>
      </c>
      <c r="AE15" s="46" t="e">
        <f t="shared" si="20"/>
        <v>#N/A</v>
      </c>
      <c r="AF15" s="46" t="e">
        <f t="shared" si="20"/>
        <v>#N/A</v>
      </c>
      <c r="AG15" s="46" t="e">
        <f t="shared" ref="AG15" si="21">AP59</f>
        <v>#N/A</v>
      </c>
      <c r="AH15" s="46" t="e">
        <f>AQ59</f>
        <v>#N/A</v>
      </c>
      <c r="AI15" s="46" t="e">
        <f t="shared" ref="AI15" si="22">AR59</f>
        <v>#N/A</v>
      </c>
      <c r="AJ15" s="13"/>
      <c r="AK15" s="13"/>
      <c r="CZ15" t="s">
        <v>949</v>
      </c>
      <c r="DB15" s="27" t="s">
        <v>5154</v>
      </c>
    </row>
    <row r="16" spans="2:106" ht="15" customHeight="1" x14ac:dyDescent="0.15">
      <c r="B16" s="1" t="s">
        <v>2919</v>
      </c>
      <c r="C16" s="15" t="e">
        <f>BW7</f>
        <v>#N/A</v>
      </c>
      <c r="D16" s="27" t="e">
        <f t="shared" si="0"/>
        <v>#N/A</v>
      </c>
      <c r="E16" s="27" t="e">
        <f t="shared" si="1"/>
        <v>#N/A</v>
      </c>
      <c r="F16" s="27" t="e">
        <f t="shared" si="2"/>
        <v>#N/A</v>
      </c>
      <c r="G16" s="31"/>
      <c r="H16" s="17"/>
      <c r="I16" s="1" t="s">
        <v>2919</v>
      </c>
      <c r="J16" s="15" t="e">
        <f>BW5</f>
        <v>#N/A</v>
      </c>
      <c r="K16" s="27" t="e">
        <f t="shared" si="4"/>
        <v>#N/A</v>
      </c>
      <c r="L16" s="27" t="e">
        <f t="shared" si="5"/>
        <v>#N/A</v>
      </c>
      <c r="M16" s="27" t="e">
        <f t="shared" si="6"/>
        <v>#N/A</v>
      </c>
      <c r="N16" s="31"/>
      <c r="P16" s="8"/>
      <c r="Q16" s="78" t="s">
        <v>2920</v>
      </c>
      <c r="W16" s="57">
        <v>3</v>
      </c>
      <c r="X16" s="48" t="e">
        <f>AN61</f>
        <v>#N/A</v>
      </c>
      <c r="AB16" s="65" t="s">
        <v>2955</v>
      </c>
      <c r="AC16" s="46" t="str">
        <f>P65</f>
        <v>×</v>
      </c>
      <c r="AD16" s="66" t="s">
        <v>2929</v>
      </c>
      <c r="AE16" s="46" t="str">
        <f>Q65</f>
        <v>×</v>
      </c>
      <c r="AF16" s="66" t="s">
        <v>2930</v>
      </c>
      <c r="AG16" s="46" t="str">
        <f>R65</f>
        <v>○</v>
      </c>
      <c r="AH16" s="65" t="s">
        <v>2956</v>
      </c>
      <c r="AI16" s="46">
        <f>S65</f>
        <v>0</v>
      </c>
      <c r="AJ16" s="13"/>
      <c r="AK16" s="13"/>
      <c r="CZ16" t="s">
        <v>1150</v>
      </c>
      <c r="DA16" s="27" t="s">
        <v>5152</v>
      </c>
      <c r="DB16" s="27" t="s">
        <v>5156</v>
      </c>
    </row>
    <row r="17" spans="2:106" ht="15" customHeight="1" x14ac:dyDescent="0.15">
      <c r="B17" s="2" t="s">
        <v>2920</v>
      </c>
      <c r="C17" s="15" t="e">
        <f>BX7</f>
        <v>#N/A</v>
      </c>
      <c r="D17" s="27" t="e">
        <f t="shared" si="0"/>
        <v>#N/A</v>
      </c>
      <c r="E17" s="27" t="e">
        <f t="shared" si="1"/>
        <v>#N/A</v>
      </c>
      <c r="F17" s="27" t="e">
        <f t="shared" si="2"/>
        <v>#N/A</v>
      </c>
      <c r="G17" s="35" t="e">
        <f>AY7</f>
        <v>#N/A</v>
      </c>
      <c r="H17" s="17"/>
      <c r="I17" s="2" t="s">
        <v>2920</v>
      </c>
      <c r="J17" s="15" t="e">
        <f>BX5</f>
        <v>#N/A</v>
      </c>
      <c r="K17" s="27" t="e">
        <f t="shared" si="4"/>
        <v>#N/A</v>
      </c>
      <c r="L17" s="27" t="e">
        <f t="shared" si="5"/>
        <v>#N/A</v>
      </c>
      <c r="M17" s="27" t="e">
        <f t="shared" si="6"/>
        <v>#N/A</v>
      </c>
      <c r="N17" s="34"/>
      <c r="P17" s="88" t="e">
        <f>INDEX(ニックス!$B$2:$BF$58,MATCH(Q14,ニックス!$A$2:$A$58,0),MATCH(Q17,ニックス!$B$1:$BF$1,0))</f>
        <v>#N/A</v>
      </c>
      <c r="Q17" s="33" t="e">
        <f>CA5</f>
        <v>#N/A</v>
      </c>
      <c r="R17" s="79"/>
      <c r="S17" s="100">
        <v>3</v>
      </c>
      <c r="T17" s="85" t="e">
        <f>P17*S17</f>
        <v>#N/A</v>
      </c>
      <c r="U17" s="14"/>
      <c r="V17" s="14"/>
      <c r="W17" s="56" t="s">
        <v>2942</v>
      </c>
      <c r="X17" s="55" t="s">
        <v>2948</v>
      </c>
      <c r="Y17" s="53" t="s">
        <v>2949</v>
      </c>
      <c r="Z17" s="53" t="s">
        <v>19</v>
      </c>
      <c r="AA17" s="54" t="s">
        <v>20</v>
      </c>
      <c r="AB17" s="53" t="s">
        <v>21</v>
      </c>
      <c r="AC17" s="53" t="s">
        <v>22</v>
      </c>
      <c r="AD17" s="53" t="s">
        <v>23</v>
      </c>
      <c r="AE17" s="53" t="s">
        <v>24</v>
      </c>
      <c r="AF17" s="53" t="s">
        <v>25</v>
      </c>
      <c r="AG17" s="49" t="s">
        <v>1</v>
      </c>
      <c r="AH17" s="53" t="s">
        <v>2</v>
      </c>
      <c r="AI17" s="49" t="s">
        <v>3</v>
      </c>
      <c r="AJ17" s="13"/>
      <c r="AK17" s="13"/>
      <c r="CZ17" t="s">
        <v>148</v>
      </c>
      <c r="DA17" s="27" t="s">
        <v>5153</v>
      </c>
      <c r="DB17" s="27" t="s">
        <v>2936</v>
      </c>
    </row>
    <row r="18" spans="2:106" ht="15" customHeight="1" x14ac:dyDescent="0.15">
      <c r="B18" s="1" t="s">
        <v>2919</v>
      </c>
      <c r="C18" s="15" t="e">
        <f>BH7</f>
        <v>#N/A</v>
      </c>
      <c r="D18" s="27" t="e">
        <f t="shared" si="0"/>
        <v>#N/A</v>
      </c>
      <c r="E18" s="27" t="e">
        <f t="shared" si="1"/>
        <v>#N/A</v>
      </c>
      <c r="F18" s="27" t="e">
        <f t="shared" si="2"/>
        <v>#N/A</v>
      </c>
      <c r="G18" s="34" t="e">
        <f>AV7</f>
        <v>#N/A</v>
      </c>
      <c r="H18" s="17"/>
      <c r="I18" s="1" t="s">
        <v>2919</v>
      </c>
      <c r="J18" s="15" t="e">
        <f>BH5</f>
        <v>#N/A</v>
      </c>
      <c r="K18" s="27" t="e">
        <f t="shared" si="4"/>
        <v>#N/A</v>
      </c>
      <c r="L18" s="27" t="e">
        <f t="shared" si="5"/>
        <v>#N/A</v>
      </c>
      <c r="M18" s="27" t="e">
        <f t="shared" si="6"/>
        <v>#N/A</v>
      </c>
      <c r="N18" s="34" t="e">
        <f>AV5</f>
        <v>#N/A</v>
      </c>
      <c r="P18" s="88" t="e">
        <f>INDEX(ニックス!$B$2:$BF$58,MATCH(Q14,ニックス!$A$2:$A$58,0),MATCH(Q18,ニックス!$B$1:$BF$1,0))</f>
        <v>#N/A</v>
      </c>
      <c r="Q18" s="33" t="e">
        <f>CB5</f>
        <v>#N/A</v>
      </c>
      <c r="R18" s="79"/>
      <c r="S18" s="100">
        <v>2.5</v>
      </c>
      <c r="T18" s="85" t="e">
        <f>P18*S18</f>
        <v>#N/A</v>
      </c>
      <c r="U18" s="14"/>
      <c r="V18" s="14"/>
      <c r="W18" s="73">
        <f>系統表!I7</f>
        <v>0</v>
      </c>
      <c r="X18" s="48" t="e">
        <f>AN77</f>
        <v>#N/A</v>
      </c>
      <c r="Y18" s="46" t="e">
        <f t="shared" ref="Y18" si="23">AO77</f>
        <v>#N/A</v>
      </c>
      <c r="Z18" s="46" t="e">
        <f t="shared" ref="Z18:AF18" si="24">BJ77</f>
        <v>#N/A</v>
      </c>
      <c r="AA18" s="46" t="e">
        <f t="shared" si="24"/>
        <v>#N/A</v>
      </c>
      <c r="AB18" s="46" t="e">
        <f t="shared" si="24"/>
        <v>#N/A</v>
      </c>
      <c r="AC18" s="46" t="e">
        <f t="shared" si="24"/>
        <v>#N/A</v>
      </c>
      <c r="AD18" s="46" t="e">
        <f t="shared" si="24"/>
        <v>#N/A</v>
      </c>
      <c r="AE18" s="46" t="e">
        <f t="shared" si="24"/>
        <v>#N/A</v>
      </c>
      <c r="AF18" s="46" t="e">
        <f t="shared" si="24"/>
        <v>#N/A</v>
      </c>
      <c r="AG18" s="46" t="e">
        <f t="shared" ref="AG18" si="25">AP77</f>
        <v>#N/A</v>
      </c>
      <c r="AH18" s="46" t="e">
        <f>AQ77</f>
        <v>#N/A</v>
      </c>
      <c r="AI18" s="46" t="e">
        <f t="shared" ref="AI18" si="26">AR77</f>
        <v>#N/A</v>
      </c>
      <c r="AJ18" s="13"/>
      <c r="CZ18" t="s">
        <v>2150</v>
      </c>
      <c r="DB18" s="27" t="s">
        <v>5154</v>
      </c>
    </row>
    <row r="19" spans="2:106" ht="15" customHeight="1" x14ac:dyDescent="0.15">
      <c r="B19" s="1" t="s">
        <v>2919</v>
      </c>
      <c r="C19" s="15" t="e">
        <f>BY7</f>
        <v>#N/A</v>
      </c>
      <c r="D19" s="27" t="e">
        <f t="shared" si="0"/>
        <v>#N/A</v>
      </c>
      <c r="E19" s="27" t="e">
        <f t="shared" si="1"/>
        <v>#N/A</v>
      </c>
      <c r="F19" s="27" t="e">
        <f t="shared" si="2"/>
        <v>#N/A</v>
      </c>
      <c r="G19" s="31"/>
      <c r="H19" s="17"/>
      <c r="I19" s="1" t="s">
        <v>2919</v>
      </c>
      <c r="J19" s="15" t="e">
        <f>BY5</f>
        <v>#N/A</v>
      </c>
      <c r="K19" s="27" t="e">
        <f t="shared" si="4"/>
        <v>#N/A</v>
      </c>
      <c r="L19" s="27" t="e">
        <f t="shared" si="5"/>
        <v>#N/A</v>
      </c>
      <c r="M19" s="27" t="e">
        <f t="shared" si="6"/>
        <v>#N/A</v>
      </c>
      <c r="N19" s="31"/>
      <c r="P19" s="88" t="e">
        <f>INDEX(ニックス!$B$2:$BF$58,MATCH(Q14,ニックス!$A$2:$A$58,0),MATCH(Q19,ニックス!$B$1:$BF$1,0))</f>
        <v>#N/A</v>
      </c>
      <c r="Q19" s="33" t="e">
        <f>CC5</f>
        <v>#N/A</v>
      </c>
      <c r="R19" s="79"/>
      <c r="S19" s="100">
        <v>2</v>
      </c>
      <c r="T19" s="85" t="e">
        <f t="shared" ref="T19:T20" si="27">P19*S19</f>
        <v>#N/A</v>
      </c>
      <c r="U19" s="14"/>
      <c r="V19" s="14"/>
      <c r="W19" s="57">
        <v>4</v>
      </c>
      <c r="X19" s="48" t="e">
        <f>AN79</f>
        <v>#N/A</v>
      </c>
      <c r="AB19" s="65" t="s">
        <v>2955</v>
      </c>
      <c r="AC19" s="46" t="str">
        <f>P83</f>
        <v>×</v>
      </c>
      <c r="AD19" s="66" t="s">
        <v>2929</v>
      </c>
      <c r="AE19" s="46" t="str">
        <f>Q83</f>
        <v>×</v>
      </c>
      <c r="AF19" s="66" t="s">
        <v>2930</v>
      </c>
      <c r="AG19" s="46" t="str">
        <f>R83</f>
        <v>○</v>
      </c>
      <c r="AH19" s="65" t="s">
        <v>2956</v>
      </c>
      <c r="AI19" s="46">
        <f>S83</f>
        <v>0</v>
      </c>
      <c r="AJ19" s="13"/>
      <c r="CZ19" t="s">
        <v>80</v>
      </c>
      <c r="DA19" s="27" t="s">
        <v>5153</v>
      </c>
      <c r="DB19" s="27" t="s">
        <v>2936</v>
      </c>
    </row>
    <row r="20" spans="2:106" ht="15" customHeight="1" x14ac:dyDescent="0.15">
      <c r="B20" s="2" t="s">
        <v>2920</v>
      </c>
      <c r="C20" s="15" t="e">
        <f>BZ7</f>
        <v>#N/A</v>
      </c>
      <c r="D20" s="27" t="e">
        <f t="shared" si="0"/>
        <v>#N/A</v>
      </c>
      <c r="E20" s="27" t="e">
        <f t="shared" si="1"/>
        <v>#N/A</v>
      </c>
      <c r="F20" s="27" t="e">
        <f t="shared" si="2"/>
        <v>#N/A</v>
      </c>
      <c r="G20" s="35" t="e">
        <f>AZ7</f>
        <v>#N/A</v>
      </c>
      <c r="H20" s="17"/>
      <c r="I20" s="2" t="s">
        <v>2920</v>
      </c>
      <c r="J20" s="15" t="e">
        <f>BZ5</f>
        <v>#N/A</v>
      </c>
      <c r="K20" s="27" t="e">
        <f t="shared" si="4"/>
        <v>#N/A</v>
      </c>
      <c r="L20" s="27" t="e">
        <f t="shared" si="5"/>
        <v>#N/A</v>
      </c>
      <c r="M20" s="27" t="e">
        <f t="shared" si="6"/>
        <v>#N/A</v>
      </c>
      <c r="N20" s="34"/>
      <c r="P20" s="88" t="e">
        <f>INDEX(ニックス!$B$2:$BF$58,MATCH(Q14,ニックス!$A$2:$A$58,0),MATCH(Q20,ニックス!$B$1:$BF$1,0))</f>
        <v>#N/A</v>
      </c>
      <c r="Q20" s="33" t="e">
        <f>CD5</f>
        <v>#N/A</v>
      </c>
      <c r="R20" s="79"/>
      <c r="S20" s="100">
        <v>2</v>
      </c>
      <c r="T20" s="85" t="e">
        <f t="shared" si="27"/>
        <v>#N/A</v>
      </c>
      <c r="U20" s="14"/>
      <c r="V20" s="14"/>
      <c r="W20" s="56" t="s">
        <v>2943</v>
      </c>
      <c r="X20" s="55" t="s">
        <v>2948</v>
      </c>
      <c r="Y20" s="53" t="s">
        <v>2949</v>
      </c>
      <c r="Z20" s="53" t="s">
        <v>19</v>
      </c>
      <c r="AA20" s="54" t="s">
        <v>20</v>
      </c>
      <c r="AB20" s="53" t="s">
        <v>21</v>
      </c>
      <c r="AC20" s="53" t="s">
        <v>22</v>
      </c>
      <c r="AD20" s="53" t="s">
        <v>23</v>
      </c>
      <c r="AE20" s="53" t="s">
        <v>24</v>
      </c>
      <c r="AF20" s="53" t="s">
        <v>25</v>
      </c>
      <c r="AG20" s="49" t="s">
        <v>1</v>
      </c>
      <c r="AH20" s="53" t="s">
        <v>2</v>
      </c>
      <c r="AI20" s="49" t="s">
        <v>3</v>
      </c>
      <c r="AJ20" s="13"/>
      <c r="CZ20" t="s">
        <v>591</v>
      </c>
      <c r="DB20" s="27" t="s">
        <v>5151</v>
      </c>
    </row>
    <row r="21" spans="2:106" ht="15" customHeight="1" x14ac:dyDescent="0.15">
      <c r="W21" s="73">
        <f>系統表!I8</f>
        <v>0</v>
      </c>
      <c r="X21" s="48" t="e">
        <f>AN95</f>
        <v>#N/A</v>
      </c>
      <c r="Y21" s="46" t="e">
        <f t="shared" ref="Y21" si="28">AO95</f>
        <v>#N/A</v>
      </c>
      <c r="Z21" s="46" t="e">
        <f t="shared" ref="Z21:AF21" si="29">BJ95</f>
        <v>#N/A</v>
      </c>
      <c r="AA21" s="46" t="e">
        <f t="shared" si="29"/>
        <v>#N/A</v>
      </c>
      <c r="AB21" s="46" t="e">
        <f t="shared" si="29"/>
        <v>#N/A</v>
      </c>
      <c r="AC21" s="46" t="e">
        <f t="shared" si="29"/>
        <v>#N/A</v>
      </c>
      <c r="AD21" s="46" t="e">
        <f t="shared" si="29"/>
        <v>#N/A</v>
      </c>
      <c r="AE21" s="46" t="e">
        <f t="shared" si="29"/>
        <v>#N/A</v>
      </c>
      <c r="AF21" s="46" t="e">
        <f t="shared" si="29"/>
        <v>#N/A</v>
      </c>
      <c r="AG21" s="46" t="e">
        <f t="shared" ref="AG21" si="30">AP95</f>
        <v>#N/A</v>
      </c>
      <c r="AH21" s="46" t="e">
        <f>AQ95</f>
        <v>#N/A</v>
      </c>
      <c r="AI21" s="46" t="e">
        <f t="shared" ref="AI21" si="31">AR95</f>
        <v>#N/A</v>
      </c>
      <c r="AJ21" s="13"/>
      <c r="CZ21" t="s">
        <v>261</v>
      </c>
      <c r="DA21" s="27" t="s">
        <v>5152</v>
      </c>
      <c r="DB21" s="27" t="s">
        <v>5156</v>
      </c>
    </row>
    <row r="22" spans="2:106" ht="15" customHeight="1" x14ac:dyDescent="0.15">
      <c r="B22" s="16" t="e">
        <f>AO23</f>
        <v>#N/A</v>
      </c>
      <c r="C22" s="36" t="e">
        <f>BJ23</f>
        <v>#N/A</v>
      </c>
      <c r="D22" s="44"/>
      <c r="E22" s="44" t="e">
        <f>BN23</f>
        <v>#N/A</v>
      </c>
      <c r="F22" s="44"/>
      <c r="G22" s="5" t="e">
        <f>BM23</f>
        <v>#N/A</v>
      </c>
      <c r="H22" s="17"/>
      <c r="I22" s="29" t="e">
        <f>B4</f>
        <v>#N/A</v>
      </c>
      <c r="J22" s="33"/>
      <c r="K22" s="44"/>
      <c r="L22" s="44"/>
      <c r="M22" s="44"/>
      <c r="N22" s="16"/>
      <c r="P22" s="37">
        <f t="array" ref="P22">SUM(1/COUNTIF(P24:Q27,P24:Q27))</f>
        <v>1</v>
      </c>
      <c r="Q22" s="37">
        <f t="array" ref="Q22">SUM(1/COUNTIF(Q24:Q27,Q24:Q27))</f>
        <v>1</v>
      </c>
      <c r="R22" s="37">
        <f t="array" ref="R22">SUM(1/COUNTIF(R24:R27,R24:R27))</f>
        <v>1</v>
      </c>
      <c r="S22" s="37">
        <f t="array" ref="S22">SUM(1/COUNTIF(Q24:R27,Q24:R27))</f>
        <v>1</v>
      </c>
      <c r="W22" s="57">
        <v>5</v>
      </c>
      <c r="X22" s="48" t="e">
        <f>AN97</f>
        <v>#N/A</v>
      </c>
      <c r="AB22" s="65" t="s">
        <v>2955</v>
      </c>
      <c r="AC22" s="46" t="str">
        <f>P101</f>
        <v>×</v>
      </c>
      <c r="AD22" s="66" t="s">
        <v>2929</v>
      </c>
      <c r="AE22" s="46" t="str">
        <f>Q101</f>
        <v>×</v>
      </c>
      <c r="AF22" s="66" t="s">
        <v>2930</v>
      </c>
      <c r="AG22" s="46" t="str">
        <f>R101</f>
        <v>○</v>
      </c>
      <c r="AH22" s="65" t="s">
        <v>2956</v>
      </c>
      <c r="AI22" s="46">
        <f>S101</f>
        <v>0</v>
      </c>
      <c r="AJ22" s="13"/>
      <c r="AK22" s="9"/>
      <c r="AL22" s="10"/>
      <c r="AM22" s="22" t="s">
        <v>2921</v>
      </c>
      <c r="AN22" s="23" t="s">
        <v>2918</v>
      </c>
      <c r="AO22" s="24" t="s">
        <v>2917</v>
      </c>
      <c r="AP22" s="24" t="s">
        <v>1</v>
      </c>
      <c r="AQ22" s="24" t="s">
        <v>2</v>
      </c>
      <c r="AR22" s="24" t="s">
        <v>3</v>
      </c>
      <c r="AS22" s="24" t="s">
        <v>4</v>
      </c>
      <c r="AT22" s="24" t="s">
        <v>5</v>
      </c>
      <c r="AU22" s="24" t="s">
        <v>6</v>
      </c>
      <c r="AV22" s="24" t="s">
        <v>7</v>
      </c>
      <c r="AW22" s="24" t="s">
        <v>8</v>
      </c>
      <c r="AX22" s="24" t="s">
        <v>9</v>
      </c>
      <c r="AY22" s="24" t="s">
        <v>10</v>
      </c>
      <c r="AZ22" s="24" t="s">
        <v>11</v>
      </c>
      <c r="BA22" s="24" t="s">
        <v>12</v>
      </c>
      <c r="BB22" s="24" t="s">
        <v>13</v>
      </c>
      <c r="BC22" s="24" t="s">
        <v>14</v>
      </c>
      <c r="BD22" s="24" t="s">
        <v>15</v>
      </c>
      <c r="BE22" s="24" t="s">
        <v>16</v>
      </c>
      <c r="BF22" s="24" t="s">
        <v>5</v>
      </c>
      <c r="BG22" s="24" t="s">
        <v>17</v>
      </c>
      <c r="BH22" s="24" t="s">
        <v>7</v>
      </c>
      <c r="BI22" s="24" t="s">
        <v>18</v>
      </c>
      <c r="BJ22" s="24" t="s">
        <v>19</v>
      </c>
      <c r="BK22" s="23" t="s">
        <v>20</v>
      </c>
      <c r="BL22" s="24" t="s">
        <v>21</v>
      </c>
      <c r="BM22" s="24" t="s">
        <v>22</v>
      </c>
      <c r="BN22" s="24" t="s">
        <v>23</v>
      </c>
      <c r="BO22" s="24" t="s">
        <v>24</v>
      </c>
      <c r="BP22" s="24" t="s">
        <v>25</v>
      </c>
      <c r="BQ22" s="25" t="s">
        <v>26</v>
      </c>
      <c r="BR22" s="4" t="s">
        <v>27</v>
      </c>
      <c r="BS22" s="24" t="s">
        <v>28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8</v>
      </c>
      <c r="BY22" s="24" t="s">
        <v>8</v>
      </c>
      <c r="BZ22" s="24" t="s">
        <v>11</v>
      </c>
      <c r="CA22" s="24" t="s">
        <v>29</v>
      </c>
      <c r="CB22" s="24" t="s">
        <v>30</v>
      </c>
      <c r="CC22" s="24" t="s">
        <v>31</v>
      </c>
      <c r="CD22" s="24" t="s">
        <v>32</v>
      </c>
      <c r="CE22" s="24" t="s">
        <v>33</v>
      </c>
      <c r="CZ22" t="s">
        <v>231</v>
      </c>
      <c r="DA22" s="27" t="s">
        <v>5152</v>
      </c>
      <c r="DB22" s="27" t="s">
        <v>5157</v>
      </c>
    </row>
    <row r="23" spans="2:106" ht="15" customHeight="1" x14ac:dyDescent="0.15">
      <c r="B23" s="29" t="e">
        <f>BI23</f>
        <v>#N/A</v>
      </c>
      <c r="C23" s="36" t="e">
        <f>AN23</f>
        <v>#N/A</v>
      </c>
      <c r="D23" s="27" t="e">
        <f t="shared" ref="D23:D38" si="32">VLOOKUP(C23,$CZ$1:$DC$2000,2,0)</f>
        <v>#N/A</v>
      </c>
      <c r="E23" s="27" t="e">
        <f t="shared" ref="E23:E38" si="33">VLOOKUP(C23,$CZ$1:$DC$2000,3,0)</f>
        <v>#N/A</v>
      </c>
      <c r="F23" s="27" t="e">
        <f t="shared" ref="F23:F38" si="34">VLOOKUP(C23,$CZ$1:$DC$2000,4,0)</f>
        <v>#N/A</v>
      </c>
      <c r="G23" s="16" t="e">
        <f>BL23</f>
        <v>#N/A</v>
      </c>
      <c r="H23" s="17"/>
      <c r="I23" s="29"/>
      <c r="J23" s="70" t="e">
        <f>J24&amp;"自"</f>
        <v>#N/A</v>
      </c>
      <c r="K23" s="44"/>
      <c r="L23" s="44"/>
      <c r="M23" s="44"/>
      <c r="N23" s="16"/>
      <c r="P23" s="62" t="s">
        <v>3019</v>
      </c>
      <c r="Q23" s="63" t="s">
        <v>3020</v>
      </c>
      <c r="R23" s="62" t="s">
        <v>3021</v>
      </c>
      <c r="S23" s="63"/>
      <c r="W23" s="56" t="s">
        <v>2944</v>
      </c>
      <c r="X23" s="55" t="s">
        <v>2948</v>
      </c>
      <c r="Y23" s="53" t="s">
        <v>2949</v>
      </c>
      <c r="Z23" s="53" t="s">
        <v>19</v>
      </c>
      <c r="AA23" s="54" t="s">
        <v>20</v>
      </c>
      <c r="AB23" s="53" t="s">
        <v>21</v>
      </c>
      <c r="AC23" s="53" t="s">
        <v>22</v>
      </c>
      <c r="AD23" s="53" t="s">
        <v>23</v>
      </c>
      <c r="AE23" s="53" t="s">
        <v>24</v>
      </c>
      <c r="AF23" s="53" t="s">
        <v>25</v>
      </c>
      <c r="AG23" s="49" t="s">
        <v>1</v>
      </c>
      <c r="AH23" s="53" t="s">
        <v>2</v>
      </c>
      <c r="AI23" s="49" t="s">
        <v>3</v>
      </c>
      <c r="AJ23" s="13"/>
      <c r="AK23" s="11"/>
      <c r="AL23" s="12"/>
      <c r="AM23" s="26">
        <f>W9</f>
        <v>0</v>
      </c>
      <c r="AN23" s="21" t="e">
        <f>VLOOKUP(AM23,種牡馬データ!$A$1:$AS$3000,2,1)</f>
        <v>#N/A</v>
      </c>
      <c r="AO23" s="21" t="e">
        <f>VLOOKUP(AM23,種牡馬データ!$A$1:$AS$3000,3,1)</f>
        <v>#N/A</v>
      </c>
      <c r="AP23" s="21" t="e">
        <f>VLOOKUP(AM23,種牡馬データ!$A$1:$AS$3000,4,1)</f>
        <v>#N/A</v>
      </c>
      <c r="AQ23" s="21" t="e">
        <f>VLOOKUP(AM23,種牡馬データ!$A$1:$AS$3000,5,1)</f>
        <v>#N/A</v>
      </c>
      <c r="AR23" s="21" t="e">
        <f>VLOOKUP(AM23,種牡馬データ!$A$1:$AS$3000,6,1)</f>
        <v>#N/A</v>
      </c>
      <c r="AS23" s="21" t="e">
        <f>VLOOKUP(AM23,種牡馬データ!$A$1:$AS$3000,7,1)</f>
        <v>#N/A</v>
      </c>
      <c r="AT23" s="21" t="e">
        <f>VLOOKUP(AM23,種牡馬データ!$A$1:$AS$3000,8,1)</f>
        <v>#N/A</v>
      </c>
      <c r="AU23" s="21" t="e">
        <f>VLOOKUP(AM23,種牡馬データ!$A$1:$AS$3000,9,1)</f>
        <v>#N/A</v>
      </c>
      <c r="AV23" s="21" t="e">
        <f>VLOOKUP(AM23,種牡馬データ!$A$1:$AS$3000,10,1)</f>
        <v>#N/A</v>
      </c>
      <c r="AW23" s="21" t="e">
        <f>VLOOKUP(AM23,種牡馬データ!$A$1:$AS$3000,11,1)</f>
        <v>#N/A</v>
      </c>
      <c r="AX23" s="21" t="e">
        <f>VLOOKUP(AM23,種牡馬データ!$A$1:$AS$3000,12,1)</f>
        <v>#N/A</v>
      </c>
      <c r="AY23" s="21" t="e">
        <f>VLOOKUP(AM23,種牡馬データ!$A$1:$AS$3000,13,1)</f>
        <v>#N/A</v>
      </c>
      <c r="AZ23" s="21" t="e">
        <f>VLOOKUP(AM23,種牡馬データ!$A$1:$AS$3000,14,1)</f>
        <v>#N/A</v>
      </c>
      <c r="BA23" s="21" t="e">
        <f>VLOOKUP(AM23,種牡馬データ!$A$1:$AS$3000,15,1)</f>
        <v>#N/A</v>
      </c>
      <c r="BB23" s="21" t="e">
        <f>VLOOKUP(AM23,種牡馬データ!$A$1:$AS$3000,16,1)</f>
        <v>#N/A</v>
      </c>
      <c r="BC23" s="21" t="e">
        <f>VLOOKUP(AM23,種牡馬データ!$A$1:$AS$3000,17,1)</f>
        <v>#N/A</v>
      </c>
      <c r="BD23" s="21" t="e">
        <f>VLOOKUP(AM23,種牡馬データ!$A$1:$AS$3000,18,1)</f>
        <v>#N/A</v>
      </c>
      <c r="BE23" s="21" t="e">
        <f>VLOOKUP(AM23,種牡馬データ!$A$1:$AS$3000,19,1)</f>
        <v>#N/A</v>
      </c>
      <c r="BF23" s="21" t="e">
        <f>VLOOKUP(AM23,種牡馬データ!$A$1:$AS$3000,20,1)</f>
        <v>#N/A</v>
      </c>
      <c r="BG23" s="21" t="e">
        <f>VLOOKUP(AM23,種牡馬データ!$A$1:$AS$3000,21,1)</f>
        <v>#N/A</v>
      </c>
      <c r="BH23" s="21" t="e">
        <f>VLOOKUP(AM23,種牡馬データ!$A$1:$AS$3000,22,1)</f>
        <v>#N/A</v>
      </c>
      <c r="BI23" s="21" t="e">
        <f>VLOOKUP(AM23,種牡馬データ!$A$1:$AS$3000,23,1)</f>
        <v>#N/A</v>
      </c>
      <c r="BJ23" s="21" t="e">
        <f>VLOOKUP(AM23,種牡馬データ!$A$1:$AS$3000,24,1)</f>
        <v>#N/A</v>
      </c>
      <c r="BK23" s="21" t="e">
        <f>VLOOKUP(AM23,種牡馬データ!$A$1:$AS$3000,25,1)</f>
        <v>#N/A</v>
      </c>
      <c r="BL23" s="21" t="e">
        <f>VLOOKUP(AM23,種牡馬データ!$A$1:$AS$3000,26,1)</f>
        <v>#N/A</v>
      </c>
      <c r="BM23" s="21" t="e">
        <f>VLOOKUP(AM23,種牡馬データ!$A$1:$AS$3000,27,1)</f>
        <v>#N/A</v>
      </c>
      <c r="BN23" s="21" t="e">
        <f>VLOOKUP(AM23,種牡馬データ!$A$1:$AS$3000,28,1)</f>
        <v>#N/A</v>
      </c>
      <c r="BO23" s="21" t="e">
        <f>VLOOKUP(AM23,種牡馬データ!$A$1:$AS$3000,29,1)</f>
        <v>#N/A</v>
      </c>
      <c r="BP23" s="21" t="e">
        <f>VLOOKUP(AM23,種牡馬データ!$A$1:$AS$3000,30,1)</f>
        <v>#N/A</v>
      </c>
      <c r="BQ23" s="21" t="e">
        <f>VLOOKUP(AM23,種牡馬データ!$A$1:$AS$3000,31,1)</f>
        <v>#N/A</v>
      </c>
      <c r="BR23" s="21" t="e">
        <f>VLOOKUP(AM23,種牡馬データ!$A$1:$AS$3000,32,1)</f>
        <v>#N/A</v>
      </c>
      <c r="BS23" s="21" t="e">
        <f>VLOOKUP(AM23,種牡馬データ!$A$1:$AS$3000,33,1)</f>
        <v>#N/A</v>
      </c>
      <c r="BT23" s="21" t="e">
        <f>VLOOKUP(AM23,種牡馬データ!$A$1:$AS$3000,34,1)</f>
        <v>#N/A</v>
      </c>
      <c r="BU23" s="21" t="e">
        <f>VLOOKUP(AM23,種牡馬データ!$A$1:$AS$3000,35,1)</f>
        <v>#N/A</v>
      </c>
      <c r="BV23" s="21" t="e">
        <f>VLOOKUP(AM23,種牡馬データ!$A$1:$AS$3000,36,1)</f>
        <v>#N/A</v>
      </c>
      <c r="BW23" s="21" t="e">
        <f>VLOOKUP(AM23,種牡馬データ!$A$1:$AS$3000,37,1)</f>
        <v>#N/A</v>
      </c>
      <c r="BX23" s="21" t="e">
        <f>VLOOKUP(AM23,種牡馬データ!$A$1:$AS$3000,38,1)</f>
        <v>#N/A</v>
      </c>
      <c r="BY23" s="21" t="e">
        <f>VLOOKUP(AM23,種牡馬データ!$A$1:$AS$3000,39,1)</f>
        <v>#N/A</v>
      </c>
      <c r="BZ23" s="21" t="e">
        <f>VLOOKUP(AM23,種牡馬データ!$A$1:$AS$3000,40,1)</f>
        <v>#N/A</v>
      </c>
      <c r="CA23" s="21" t="e">
        <f>VLOOKUP(AM23,種牡馬データ!$A$1:$AS$3000,41,1)</f>
        <v>#N/A</v>
      </c>
      <c r="CB23" s="21" t="e">
        <f>VLOOKUP(AM23,種牡馬データ!$A$1:$AS$3000,42,1)</f>
        <v>#N/A</v>
      </c>
      <c r="CC23" s="21" t="e">
        <f>VLOOKUP(AM23,種牡馬データ!$A$1:$AS$3000,43,1)</f>
        <v>#N/A</v>
      </c>
      <c r="CD23" s="21" t="e">
        <f>VLOOKUP(AM23,種牡馬データ!$A$1:$AS$3000,44,1)</f>
        <v>#N/A</v>
      </c>
      <c r="CE23" s="21" t="e">
        <f>VLOOKUP($AM$5,種牡馬データ!$A$1:$AS$3000,45,1)</f>
        <v>#N/A</v>
      </c>
      <c r="CZ23" t="s">
        <v>246</v>
      </c>
      <c r="DA23" s="27" t="s">
        <v>5154</v>
      </c>
      <c r="DB23" s="27" t="s">
        <v>5158</v>
      </c>
    </row>
    <row r="24" spans="2:106" ht="15" customHeight="1" x14ac:dyDescent="0.15">
      <c r="B24" s="1" t="s">
        <v>2919</v>
      </c>
      <c r="C24" s="32" t="e">
        <f>BB23</f>
        <v>#N/A</v>
      </c>
      <c r="D24" s="27" t="e">
        <f t="shared" si="32"/>
        <v>#N/A</v>
      </c>
      <c r="E24" s="27" t="e">
        <f t="shared" si="33"/>
        <v>#N/A</v>
      </c>
      <c r="F24" s="27" t="e">
        <f t="shared" si="34"/>
        <v>#N/A</v>
      </c>
      <c r="G24" s="34" t="e">
        <f>AS23</f>
        <v>#N/A</v>
      </c>
      <c r="H24" s="17"/>
      <c r="I24" s="1" t="s">
        <v>2919</v>
      </c>
      <c r="J24" s="32" t="e">
        <f>C5</f>
        <v>#N/A</v>
      </c>
      <c r="K24" s="27" t="e">
        <f t="shared" ref="K24:K38" si="35">VLOOKUP(J24,$CZ$1:$DC$2000,2,0)</f>
        <v>#N/A</v>
      </c>
      <c r="L24" s="27" t="e">
        <f t="shared" ref="L24:L38" si="36">VLOOKUP(J24,$CZ$1:$DC$2000,3,0)</f>
        <v>#N/A</v>
      </c>
      <c r="M24" s="27" t="e">
        <f t="shared" ref="M24:M38" si="37">VLOOKUP(J24,$CZ$1:$DC$2000,4,0)</f>
        <v>#N/A</v>
      </c>
      <c r="N24" s="34" t="e">
        <f>G6</f>
        <v>#N/A</v>
      </c>
      <c r="P24" s="37" t="e">
        <f>G24</f>
        <v>#N/A</v>
      </c>
      <c r="Q24" s="60" t="e">
        <f>N24</f>
        <v>#N/A</v>
      </c>
      <c r="R24" s="64" t="e">
        <f>G28</f>
        <v>#N/A</v>
      </c>
      <c r="S24" s="60"/>
      <c r="W24" s="73">
        <f>系統表!I9</f>
        <v>0</v>
      </c>
      <c r="X24" s="48" t="e">
        <f>#REF!</f>
        <v>#REF!</v>
      </c>
      <c r="Y24" s="46" t="e">
        <f>#REF!</f>
        <v>#REF!</v>
      </c>
      <c r="Z24" s="46" t="e">
        <f>#REF!</f>
        <v>#REF!</v>
      </c>
      <c r="AA24" s="46" t="e">
        <f>#REF!</f>
        <v>#REF!</v>
      </c>
      <c r="AB24" s="46" t="e">
        <f>#REF!</f>
        <v>#REF!</v>
      </c>
      <c r="AC24" s="46" t="e">
        <f>#REF!</f>
        <v>#REF!</v>
      </c>
      <c r="AD24" s="46" t="e">
        <f>#REF!</f>
        <v>#REF!</v>
      </c>
      <c r="AE24" s="46" t="e">
        <f>#REF!</f>
        <v>#REF!</v>
      </c>
      <c r="AF24" s="46" t="e">
        <f>#REF!</f>
        <v>#REF!</v>
      </c>
      <c r="AG24" s="46" t="e">
        <f>#REF!</f>
        <v>#REF!</v>
      </c>
      <c r="AH24" s="46" t="e">
        <f>#REF!</f>
        <v>#REF!</v>
      </c>
      <c r="AI24" s="46" t="e">
        <f>#REF!</f>
        <v>#REF!</v>
      </c>
      <c r="AJ24" s="13"/>
      <c r="AK24" s="9"/>
      <c r="AL24" s="10"/>
      <c r="AM24" s="39" t="s">
        <v>2921</v>
      </c>
      <c r="AN24" s="40" t="s">
        <v>2918</v>
      </c>
      <c r="AO24" s="41" t="s">
        <v>2917</v>
      </c>
      <c r="AP24" s="41" t="s">
        <v>1</v>
      </c>
      <c r="AQ24" s="41" t="s">
        <v>2</v>
      </c>
      <c r="AR24" s="41" t="s">
        <v>3</v>
      </c>
      <c r="AS24" s="41" t="s">
        <v>4</v>
      </c>
      <c r="AT24" s="41" t="s">
        <v>5</v>
      </c>
      <c r="AU24" s="41" t="s">
        <v>6</v>
      </c>
      <c r="AV24" s="41" t="s">
        <v>7</v>
      </c>
      <c r="AW24" s="41" t="s">
        <v>8</v>
      </c>
      <c r="AX24" s="41" t="s">
        <v>9</v>
      </c>
      <c r="AY24" s="41" t="s">
        <v>10</v>
      </c>
      <c r="AZ24" s="41" t="s">
        <v>11</v>
      </c>
      <c r="BA24" s="41" t="s">
        <v>12</v>
      </c>
      <c r="BB24" s="41" t="s">
        <v>13</v>
      </c>
      <c r="BC24" s="41" t="s">
        <v>14</v>
      </c>
      <c r="BD24" s="41" t="s">
        <v>15</v>
      </c>
      <c r="BE24" s="41" t="s">
        <v>16</v>
      </c>
      <c r="BF24" s="41" t="s">
        <v>5</v>
      </c>
      <c r="BG24" s="41" t="s">
        <v>17</v>
      </c>
      <c r="BH24" s="41" t="s">
        <v>7</v>
      </c>
      <c r="BI24" s="41" t="s">
        <v>18</v>
      </c>
      <c r="BJ24" s="41" t="s">
        <v>19</v>
      </c>
      <c r="BK24" s="40" t="s">
        <v>20</v>
      </c>
      <c r="BL24" s="41" t="s">
        <v>21</v>
      </c>
      <c r="BM24" s="41" t="s">
        <v>22</v>
      </c>
      <c r="BN24" s="41" t="s">
        <v>23</v>
      </c>
      <c r="BO24" s="41" t="s">
        <v>24</v>
      </c>
      <c r="BP24" s="41" t="s">
        <v>25</v>
      </c>
      <c r="BQ24" s="42" t="s">
        <v>26</v>
      </c>
      <c r="BR24" s="43" t="s">
        <v>27</v>
      </c>
      <c r="BS24" s="41" t="s">
        <v>28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8</v>
      </c>
      <c r="BY24" s="41" t="s">
        <v>8</v>
      </c>
      <c r="BZ24" s="41" t="s">
        <v>11</v>
      </c>
      <c r="CA24" s="41" t="s">
        <v>29</v>
      </c>
      <c r="CB24" s="41" t="s">
        <v>30</v>
      </c>
      <c r="CC24" s="41" t="s">
        <v>31</v>
      </c>
      <c r="CD24" s="41" t="s">
        <v>32</v>
      </c>
      <c r="CE24" s="41" t="s">
        <v>33</v>
      </c>
      <c r="CZ24" t="s">
        <v>460</v>
      </c>
      <c r="DB24" s="27" t="s">
        <v>5152</v>
      </c>
    </row>
    <row r="25" spans="2:106" ht="15" customHeight="1" x14ac:dyDescent="0.15">
      <c r="B25" s="1" t="s">
        <v>2919</v>
      </c>
      <c r="C25" s="15" t="e">
        <f>BC23</f>
        <v>#N/A</v>
      </c>
      <c r="D25" s="27" t="e">
        <f t="shared" si="32"/>
        <v>#N/A</v>
      </c>
      <c r="E25" s="27" t="e">
        <f t="shared" si="33"/>
        <v>#N/A</v>
      </c>
      <c r="F25" s="27" t="e">
        <f t="shared" si="34"/>
        <v>#N/A</v>
      </c>
      <c r="G25" s="31"/>
      <c r="H25" s="17"/>
      <c r="I25" s="1" t="s">
        <v>2919</v>
      </c>
      <c r="J25" s="32" t="e">
        <f t="shared" ref="J25:J27" si="38">C6</f>
        <v>#N/A</v>
      </c>
      <c r="K25" s="27" t="e">
        <f t="shared" si="35"/>
        <v>#N/A</v>
      </c>
      <c r="L25" s="27" t="e">
        <f t="shared" si="36"/>
        <v>#N/A</v>
      </c>
      <c r="M25" s="27" t="e">
        <f t="shared" si="37"/>
        <v>#N/A</v>
      </c>
      <c r="N25" s="31"/>
      <c r="P25" s="37" t="e">
        <f>G29</f>
        <v>#N/A</v>
      </c>
      <c r="Q25" s="61" t="e">
        <f>N29</f>
        <v>#N/A</v>
      </c>
      <c r="R25" s="64" t="e">
        <f>G31</f>
        <v>#N/A</v>
      </c>
      <c r="S25" s="61"/>
      <c r="W25" s="57" t="e">
        <f>#REF!</f>
        <v>#REF!</v>
      </c>
      <c r="X25" s="48" t="e">
        <f>#REF!</f>
        <v>#REF!</v>
      </c>
      <c r="AB25" s="65" t="s">
        <v>2955</v>
      </c>
      <c r="AC25" s="46" t="e">
        <f>#REF!</f>
        <v>#REF!</v>
      </c>
      <c r="AD25" s="66" t="s">
        <v>2929</v>
      </c>
      <c r="AE25" s="46" t="e">
        <f>#REF!</f>
        <v>#REF!</v>
      </c>
      <c r="AF25" s="66" t="s">
        <v>2930</v>
      </c>
      <c r="AG25" s="46" t="e">
        <f>#REF!</f>
        <v>#REF!</v>
      </c>
      <c r="AH25" s="65" t="s">
        <v>2956</v>
      </c>
      <c r="AI25" s="46" t="e">
        <f>#REF!</f>
        <v>#REF!</v>
      </c>
      <c r="AJ25" s="13"/>
      <c r="AK25" s="11"/>
      <c r="AL25" s="12"/>
      <c r="AM25" s="21">
        <v>1</v>
      </c>
      <c r="AN25" s="21" t="e">
        <f>J23</f>
        <v>#N/A</v>
      </c>
      <c r="AO25" s="21" t="e">
        <f>I22</f>
        <v>#N/A</v>
      </c>
      <c r="AP25" s="21"/>
      <c r="AQ25" s="21"/>
      <c r="AR25" s="21"/>
      <c r="AS25" s="21" t="e">
        <f>N24</f>
        <v>#N/A</v>
      </c>
      <c r="AT25" s="21" t="e">
        <f>N29</f>
        <v>#N/A</v>
      </c>
      <c r="AU25" s="21" t="e">
        <f>N32</f>
        <v>#N/A</v>
      </c>
      <c r="AV25" s="21" t="e">
        <f>N36</f>
        <v>#N/A</v>
      </c>
      <c r="AW25" s="21" t="e">
        <f>N28</f>
        <v>#N/A</v>
      </c>
      <c r="AX25" s="21" t="e">
        <f>N31</f>
        <v>#N/A</v>
      </c>
      <c r="AY25" s="21" t="e">
        <f>N35</f>
        <v>#N/A</v>
      </c>
      <c r="AZ25" s="21" t="e">
        <f>N38</f>
        <v>#N/A</v>
      </c>
      <c r="BA25" s="21"/>
      <c r="BB25" s="21" t="e">
        <f>J24</f>
        <v>#N/A</v>
      </c>
      <c r="BC25" s="21" t="e">
        <f>J25</f>
        <v>#N/A</v>
      </c>
      <c r="BD25" s="21" t="e">
        <f>J32</f>
        <v>#N/A</v>
      </c>
      <c r="BE25" s="21" t="e">
        <f>J26</f>
        <v>#N/A</v>
      </c>
      <c r="BF25" s="21" t="e">
        <f>J29</f>
        <v>#N/A</v>
      </c>
      <c r="BG25" s="21" t="e">
        <f>J33</f>
        <v>#N/A</v>
      </c>
      <c r="BH25" s="21" t="e">
        <f>J36</f>
        <v>#N/A</v>
      </c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 t="e">
        <f>J27</f>
        <v>#N/A</v>
      </c>
      <c r="BT25" s="21" t="e">
        <f>J28</f>
        <v>#N/A</v>
      </c>
      <c r="BU25" s="21" t="e">
        <f>J30</f>
        <v>#N/A</v>
      </c>
      <c r="BV25" s="21" t="e">
        <f>J31</f>
        <v>#N/A</v>
      </c>
      <c r="BW25" s="21" t="e">
        <f>J34</f>
        <v>#N/A</v>
      </c>
      <c r="BX25" s="21" t="e">
        <f>J35</f>
        <v>#N/A</v>
      </c>
      <c r="BY25" s="21" t="e">
        <f>J37</f>
        <v>#N/A</v>
      </c>
      <c r="BZ25" s="21" t="e">
        <f>J38</f>
        <v>#N/A</v>
      </c>
      <c r="CA25" s="21" t="e">
        <f>Q35</f>
        <v>#N/A</v>
      </c>
      <c r="CB25" s="21" t="e">
        <f>Q36</f>
        <v>#N/A</v>
      </c>
      <c r="CC25" s="21" t="e">
        <f>Q37</f>
        <v>#N/A</v>
      </c>
      <c r="CD25" s="21" t="e">
        <f>Q38</f>
        <v>#N/A</v>
      </c>
      <c r="CE25" s="21"/>
      <c r="CZ25" t="s">
        <v>194</v>
      </c>
      <c r="DB25" s="27" t="s">
        <v>5154</v>
      </c>
    </row>
    <row r="26" spans="2:106" ht="15" customHeight="1" x14ac:dyDescent="0.15">
      <c r="B26" s="1" t="s">
        <v>2919</v>
      </c>
      <c r="C26" s="15" t="e">
        <f>BE23</f>
        <v>#N/A</v>
      </c>
      <c r="D26" s="27" t="e">
        <f t="shared" si="32"/>
        <v>#N/A</v>
      </c>
      <c r="E26" s="27" t="e">
        <f t="shared" si="33"/>
        <v>#N/A</v>
      </c>
      <c r="F26" s="27" t="e">
        <f t="shared" si="34"/>
        <v>#N/A</v>
      </c>
      <c r="G26" s="31"/>
      <c r="H26" s="17"/>
      <c r="I26" s="1" t="s">
        <v>2919</v>
      </c>
      <c r="J26" s="32" t="e">
        <f t="shared" si="38"/>
        <v>#N/A</v>
      </c>
      <c r="K26" s="27" t="e">
        <f t="shared" si="35"/>
        <v>#N/A</v>
      </c>
      <c r="L26" s="27" t="e">
        <f t="shared" si="36"/>
        <v>#N/A</v>
      </c>
      <c r="M26" s="27" t="e">
        <f t="shared" si="37"/>
        <v>#N/A</v>
      </c>
      <c r="N26" s="31"/>
      <c r="P26" s="37" t="e">
        <f>G32</f>
        <v>#N/A</v>
      </c>
      <c r="Q26" s="60" t="e">
        <f>N32</f>
        <v>#N/A</v>
      </c>
      <c r="R26" s="64" t="e">
        <f>G35</f>
        <v>#N/A</v>
      </c>
      <c r="S26" s="60"/>
      <c r="W26" s="46" t="s">
        <v>2945</v>
      </c>
      <c r="X26" s="55" t="s">
        <v>2948</v>
      </c>
      <c r="Y26" s="53" t="s">
        <v>2949</v>
      </c>
      <c r="Z26" s="53" t="s">
        <v>19</v>
      </c>
      <c r="AA26" s="54" t="s">
        <v>20</v>
      </c>
      <c r="AB26" s="53" t="s">
        <v>21</v>
      </c>
      <c r="AC26" s="53" t="s">
        <v>22</v>
      </c>
      <c r="AD26" s="53" t="s">
        <v>23</v>
      </c>
      <c r="AE26" s="53" t="s">
        <v>24</v>
      </c>
      <c r="AF26" s="53" t="s">
        <v>25</v>
      </c>
      <c r="AG26" s="49" t="s">
        <v>1</v>
      </c>
      <c r="AH26" s="53" t="s">
        <v>2</v>
      </c>
      <c r="AI26" s="49" t="s">
        <v>3</v>
      </c>
      <c r="AJ26" s="13"/>
      <c r="AK26" s="13"/>
      <c r="CZ26" t="s">
        <v>557</v>
      </c>
      <c r="DB26" s="27" t="s">
        <v>5151</v>
      </c>
    </row>
    <row r="27" spans="2:106" ht="15" customHeight="1" x14ac:dyDescent="0.15">
      <c r="B27" s="1" t="s">
        <v>2919</v>
      </c>
      <c r="C27" s="15" t="e">
        <f>BS23</f>
        <v>#N/A</v>
      </c>
      <c r="D27" s="27" t="e">
        <f t="shared" si="32"/>
        <v>#N/A</v>
      </c>
      <c r="E27" s="27" t="e">
        <f t="shared" si="33"/>
        <v>#N/A</v>
      </c>
      <c r="F27" s="27" t="e">
        <f t="shared" si="34"/>
        <v>#N/A</v>
      </c>
      <c r="G27" s="31"/>
      <c r="H27" s="17"/>
      <c r="I27" s="1" t="s">
        <v>2919</v>
      </c>
      <c r="J27" s="32" t="e">
        <f t="shared" si="38"/>
        <v>#N/A</v>
      </c>
      <c r="K27" s="27" t="e">
        <f t="shared" si="35"/>
        <v>#N/A</v>
      </c>
      <c r="L27" s="27" t="e">
        <f t="shared" si="36"/>
        <v>#N/A</v>
      </c>
      <c r="M27" s="27" t="e">
        <f t="shared" si="37"/>
        <v>#N/A</v>
      </c>
      <c r="N27" s="31"/>
      <c r="P27" s="37" t="e">
        <f>G36</f>
        <v>#N/A</v>
      </c>
      <c r="Q27" s="61" t="e">
        <f>N36</f>
        <v>#N/A</v>
      </c>
      <c r="R27" s="64" t="e">
        <f>G38</f>
        <v>#N/A</v>
      </c>
      <c r="S27" s="61"/>
      <c r="W27" s="73">
        <f>系統表!I10</f>
        <v>0</v>
      </c>
      <c r="X27" s="48" t="e">
        <f>#REF!</f>
        <v>#REF!</v>
      </c>
      <c r="Y27" s="46" t="e">
        <f>#REF!</f>
        <v>#REF!</v>
      </c>
      <c r="Z27" s="46" t="e">
        <f>#REF!</f>
        <v>#REF!</v>
      </c>
      <c r="AA27" s="46" t="e">
        <f>#REF!</f>
        <v>#REF!</v>
      </c>
      <c r="AB27" s="46" t="e">
        <f>#REF!</f>
        <v>#REF!</v>
      </c>
      <c r="AC27" s="46" t="e">
        <f>#REF!</f>
        <v>#REF!</v>
      </c>
      <c r="AD27" s="46" t="e">
        <f>#REF!</f>
        <v>#REF!</v>
      </c>
      <c r="AE27" s="46" t="e">
        <f>#REF!</f>
        <v>#REF!</v>
      </c>
      <c r="AF27" s="46" t="e">
        <f>#REF!</f>
        <v>#REF!</v>
      </c>
      <c r="AG27" s="46" t="e">
        <f>#REF!</f>
        <v>#REF!</v>
      </c>
      <c r="AH27" s="46" t="e">
        <f>#REF!</f>
        <v>#REF!</v>
      </c>
      <c r="AI27" s="46" t="e">
        <f>#REF!</f>
        <v>#REF!</v>
      </c>
      <c r="AJ27" s="13"/>
      <c r="AK27" s="13"/>
      <c r="CZ27" t="s">
        <v>156</v>
      </c>
      <c r="DB27" s="27" t="s">
        <v>5153</v>
      </c>
    </row>
    <row r="28" spans="2:106" ht="15" customHeight="1" x14ac:dyDescent="0.15">
      <c r="B28" s="2" t="s">
        <v>2920</v>
      </c>
      <c r="C28" s="15" t="e">
        <f>BT23</f>
        <v>#N/A</v>
      </c>
      <c r="D28" s="27" t="e">
        <f t="shared" si="32"/>
        <v>#N/A</v>
      </c>
      <c r="E28" s="27" t="e">
        <f t="shared" si="33"/>
        <v>#N/A</v>
      </c>
      <c r="F28" s="27" t="e">
        <f t="shared" si="34"/>
        <v>#N/A</v>
      </c>
      <c r="G28" s="35" t="e">
        <f>AW23</f>
        <v>#N/A</v>
      </c>
      <c r="H28" s="17"/>
      <c r="I28" s="2" t="s">
        <v>2920</v>
      </c>
      <c r="J28" s="15" t="e">
        <f>C11</f>
        <v>#N/A</v>
      </c>
      <c r="K28" s="27" t="e">
        <f t="shared" si="35"/>
        <v>#N/A</v>
      </c>
      <c r="L28" s="27" t="e">
        <f t="shared" si="36"/>
        <v>#N/A</v>
      </c>
      <c r="M28" s="27" t="e">
        <f t="shared" si="37"/>
        <v>#N/A</v>
      </c>
      <c r="N28" s="38" t="e">
        <f>G11</f>
        <v>#N/A</v>
      </c>
      <c r="P28" s="65" t="s">
        <v>2955</v>
      </c>
      <c r="Q28" s="66" t="s">
        <v>2929</v>
      </c>
      <c r="R28" s="66" t="s">
        <v>2930</v>
      </c>
      <c r="S28" s="65" t="s">
        <v>2956</v>
      </c>
      <c r="W28" s="57" t="e">
        <f>#REF!</f>
        <v>#REF!</v>
      </c>
      <c r="X28" s="48" t="e">
        <f>#REF!</f>
        <v>#REF!</v>
      </c>
      <c r="AB28" s="65" t="s">
        <v>2955</v>
      </c>
      <c r="AC28" s="46" t="e">
        <f>#REF!</f>
        <v>#REF!</v>
      </c>
      <c r="AD28" s="66" t="s">
        <v>2929</v>
      </c>
      <c r="AE28" s="46" t="e">
        <f>#REF!</f>
        <v>#REF!</v>
      </c>
      <c r="AF28" s="66" t="s">
        <v>2930</v>
      </c>
      <c r="AG28" s="46" t="e">
        <f>#REF!</f>
        <v>#REF!</v>
      </c>
      <c r="AH28" s="65" t="s">
        <v>2956</v>
      </c>
      <c r="AI28" s="46" t="e">
        <f>#REF!</f>
        <v>#REF!</v>
      </c>
      <c r="AJ28" s="13"/>
      <c r="AK28" s="13"/>
      <c r="CZ28" t="s">
        <v>321</v>
      </c>
      <c r="DB28" s="27" t="s">
        <v>5152</v>
      </c>
    </row>
    <row r="29" spans="2:106" ht="15" customHeight="1" x14ac:dyDescent="0.15">
      <c r="B29" s="1" t="s">
        <v>2919</v>
      </c>
      <c r="C29" s="15" t="e">
        <f>BF23</f>
        <v>#N/A</v>
      </c>
      <c r="D29" s="27" t="e">
        <f t="shared" si="32"/>
        <v>#N/A</v>
      </c>
      <c r="E29" s="27" t="e">
        <f t="shared" si="33"/>
        <v>#N/A</v>
      </c>
      <c r="F29" s="27" t="e">
        <f t="shared" si="34"/>
        <v>#N/A</v>
      </c>
      <c r="G29" s="34" t="e">
        <f>AT23</f>
        <v>#N/A</v>
      </c>
      <c r="H29" s="17"/>
      <c r="I29" s="1" t="s">
        <v>2919</v>
      </c>
      <c r="J29" s="15" t="e">
        <f>C14</f>
        <v>#N/A</v>
      </c>
      <c r="K29" s="27" t="e">
        <f t="shared" si="35"/>
        <v>#N/A</v>
      </c>
      <c r="L29" s="27" t="e">
        <f t="shared" si="36"/>
        <v>#N/A</v>
      </c>
      <c r="M29" s="27" t="e">
        <f t="shared" si="37"/>
        <v>#N/A</v>
      </c>
      <c r="N29" s="34" t="e">
        <f>G14</f>
        <v>#N/A</v>
      </c>
      <c r="P29" s="5" t="str">
        <f>IF(AND(Q29=R29,P22&gt;6),"◎","×")</f>
        <v>×</v>
      </c>
      <c r="Q29" s="5" t="str">
        <f>IF(P22&gt;=7,"○","×")</f>
        <v>×</v>
      </c>
      <c r="R29" s="5" t="str">
        <f>IF(AND(R22=Q22,R22=S22),"○","×")</f>
        <v>○</v>
      </c>
      <c r="S29" s="5"/>
      <c r="W29" s="46" t="s">
        <v>2946</v>
      </c>
      <c r="X29" s="55" t="s">
        <v>2948</v>
      </c>
      <c r="Y29" s="53" t="s">
        <v>2949</v>
      </c>
      <c r="Z29" s="53" t="s">
        <v>19</v>
      </c>
      <c r="AA29" s="54" t="s">
        <v>20</v>
      </c>
      <c r="AB29" s="53" t="s">
        <v>21</v>
      </c>
      <c r="AC29" s="53" t="s">
        <v>22</v>
      </c>
      <c r="AD29" s="53" t="s">
        <v>23</v>
      </c>
      <c r="AE29" s="53" t="s">
        <v>24</v>
      </c>
      <c r="AF29" s="53" t="s">
        <v>25</v>
      </c>
      <c r="AG29" s="49" t="s">
        <v>1</v>
      </c>
      <c r="AH29" s="53" t="s">
        <v>2</v>
      </c>
      <c r="AI29" s="49" t="s">
        <v>3</v>
      </c>
      <c r="AJ29" s="13"/>
      <c r="AK29" s="13"/>
      <c r="CZ29" t="s">
        <v>900</v>
      </c>
      <c r="DB29" s="27" t="s">
        <v>5152</v>
      </c>
    </row>
    <row r="30" spans="2:106" ht="15" customHeight="1" x14ac:dyDescent="0.15">
      <c r="B30" s="1" t="s">
        <v>2919</v>
      </c>
      <c r="C30" s="15" t="e">
        <f>BU23</f>
        <v>#N/A</v>
      </c>
      <c r="D30" s="27" t="e">
        <f t="shared" si="32"/>
        <v>#N/A</v>
      </c>
      <c r="E30" s="27" t="e">
        <f t="shared" si="33"/>
        <v>#N/A</v>
      </c>
      <c r="F30" s="27" t="e">
        <f t="shared" si="34"/>
        <v>#N/A</v>
      </c>
      <c r="G30" s="31"/>
      <c r="H30" s="17"/>
      <c r="I30" s="1" t="s">
        <v>2919</v>
      </c>
      <c r="J30" s="15" t="e">
        <f>C15</f>
        <v>#N/A</v>
      </c>
      <c r="K30" s="27" t="e">
        <f t="shared" si="35"/>
        <v>#N/A</v>
      </c>
      <c r="L30" s="27" t="e">
        <f t="shared" si="36"/>
        <v>#N/A</v>
      </c>
      <c r="M30" s="27" t="e">
        <f t="shared" si="37"/>
        <v>#N/A</v>
      </c>
      <c r="N30" s="31"/>
      <c r="W30" s="73">
        <f>系統表!I11</f>
        <v>0</v>
      </c>
      <c r="X30" s="48" t="e">
        <f>#REF!</f>
        <v>#REF!</v>
      </c>
      <c r="Y30" s="46" t="e">
        <f>#REF!</f>
        <v>#REF!</v>
      </c>
      <c r="Z30" s="46" t="e">
        <f>#REF!</f>
        <v>#REF!</v>
      </c>
      <c r="AA30" s="46" t="e">
        <f>#REF!</f>
        <v>#REF!</v>
      </c>
      <c r="AB30" s="46" t="e">
        <f>#REF!</f>
        <v>#REF!</v>
      </c>
      <c r="AC30" s="46" t="e">
        <f>#REF!</f>
        <v>#REF!</v>
      </c>
      <c r="AD30" s="46" t="e">
        <f>#REF!</f>
        <v>#REF!</v>
      </c>
      <c r="AE30" s="46" t="e">
        <f>#REF!</f>
        <v>#REF!</v>
      </c>
      <c r="AF30" s="46" t="e">
        <f>#REF!</f>
        <v>#REF!</v>
      </c>
      <c r="AG30" s="46" t="e">
        <f>#REF!</f>
        <v>#REF!</v>
      </c>
      <c r="AH30" s="46" t="e">
        <f>#REF!</f>
        <v>#REF!</v>
      </c>
      <c r="AI30" s="46" t="e">
        <f>#REF!</f>
        <v>#REF!</v>
      </c>
      <c r="AJ30" s="13"/>
      <c r="AK30" s="13"/>
      <c r="CZ30" t="s">
        <v>266</v>
      </c>
      <c r="DA30" s="27" t="s">
        <v>5159</v>
      </c>
      <c r="DB30" s="27" t="s">
        <v>2936</v>
      </c>
    </row>
    <row r="31" spans="2:106" ht="15" customHeight="1" x14ac:dyDescent="0.15">
      <c r="B31" s="2" t="s">
        <v>2920</v>
      </c>
      <c r="C31" s="15" t="e">
        <f>BV23</f>
        <v>#N/A</v>
      </c>
      <c r="D31" s="27" t="e">
        <f t="shared" si="32"/>
        <v>#N/A</v>
      </c>
      <c r="E31" s="27" t="e">
        <f t="shared" si="33"/>
        <v>#N/A</v>
      </c>
      <c r="F31" s="27" t="e">
        <f t="shared" si="34"/>
        <v>#N/A</v>
      </c>
      <c r="G31" s="35" t="e">
        <f>AX23</f>
        <v>#N/A</v>
      </c>
      <c r="H31" s="17"/>
      <c r="I31" s="2" t="s">
        <v>2920</v>
      </c>
      <c r="J31" s="15" t="e">
        <f>C18</f>
        <v>#N/A</v>
      </c>
      <c r="K31" s="27" t="e">
        <f t="shared" si="35"/>
        <v>#N/A</v>
      </c>
      <c r="L31" s="27" t="e">
        <f t="shared" si="36"/>
        <v>#N/A</v>
      </c>
      <c r="M31" s="27" t="e">
        <f t="shared" si="37"/>
        <v>#N/A</v>
      </c>
      <c r="N31" s="38" t="e">
        <f>G18</f>
        <v>#N/A</v>
      </c>
      <c r="Q31" s="80" t="s">
        <v>2919</v>
      </c>
      <c r="T31" s="86" t="s">
        <v>3054</v>
      </c>
      <c r="W31" s="57" t="e">
        <f>#REF!</f>
        <v>#REF!</v>
      </c>
      <c r="X31" s="48" t="e">
        <f>#REF!</f>
        <v>#REF!</v>
      </c>
      <c r="AB31" s="65" t="s">
        <v>2955</v>
      </c>
      <c r="AC31" s="46" t="e">
        <f>#REF!</f>
        <v>#REF!</v>
      </c>
      <c r="AD31" s="66" t="s">
        <v>2929</v>
      </c>
      <c r="AE31" s="46" t="e">
        <f>#REF!</f>
        <v>#REF!</v>
      </c>
      <c r="AF31" s="66" t="s">
        <v>2930</v>
      </c>
      <c r="AG31" s="46" t="e">
        <f>#REF!</f>
        <v>#REF!</v>
      </c>
      <c r="AH31" s="65" t="s">
        <v>2956</v>
      </c>
      <c r="AI31" s="46" t="e">
        <f>#REF!</f>
        <v>#REF!</v>
      </c>
      <c r="AJ31" s="13"/>
      <c r="AK31" s="13"/>
      <c r="CZ31" t="s">
        <v>394</v>
      </c>
      <c r="DB31" s="27" t="s">
        <v>5152</v>
      </c>
    </row>
    <row r="32" spans="2:106" ht="15" customHeight="1" x14ac:dyDescent="0.15">
      <c r="B32" s="1" t="s">
        <v>2919</v>
      </c>
      <c r="C32" s="15" t="e">
        <f>BD23</f>
        <v>#N/A</v>
      </c>
      <c r="D32" s="27" t="e">
        <f t="shared" si="32"/>
        <v>#N/A</v>
      </c>
      <c r="E32" s="27" t="e">
        <f t="shared" si="33"/>
        <v>#N/A</v>
      </c>
      <c r="F32" s="27" t="e">
        <f t="shared" si="34"/>
        <v>#N/A</v>
      </c>
      <c r="G32" s="34" t="e">
        <f>AU23</f>
        <v>#N/A</v>
      </c>
      <c r="H32" s="17"/>
      <c r="I32" s="1" t="s">
        <v>2919</v>
      </c>
      <c r="J32" s="15" t="e">
        <f>J6</f>
        <v>#N/A</v>
      </c>
      <c r="K32" s="27" t="e">
        <f t="shared" si="35"/>
        <v>#N/A</v>
      </c>
      <c r="L32" s="27" t="e">
        <f t="shared" si="36"/>
        <v>#N/A</v>
      </c>
      <c r="M32" s="27" t="e">
        <f t="shared" si="37"/>
        <v>#N/A</v>
      </c>
      <c r="N32" s="34" t="e">
        <f>N6</f>
        <v>#N/A</v>
      </c>
      <c r="P32" s="5" t="e">
        <f>AO23</f>
        <v>#N/A</v>
      </c>
      <c r="Q32" s="33" t="e">
        <f>CA23</f>
        <v>#N/A</v>
      </c>
      <c r="R32" s="81"/>
      <c r="T32" s="87" t="e">
        <f>SUM(T35:T38)</f>
        <v>#N/A</v>
      </c>
      <c r="W32" s="46" t="s">
        <v>2947</v>
      </c>
      <c r="X32" s="55" t="s">
        <v>2948</v>
      </c>
      <c r="Y32" s="53" t="s">
        <v>2949</v>
      </c>
      <c r="Z32" s="53" t="s">
        <v>19</v>
      </c>
      <c r="AA32" s="54" t="s">
        <v>20</v>
      </c>
      <c r="AB32" s="53" t="s">
        <v>21</v>
      </c>
      <c r="AC32" s="53" t="s">
        <v>22</v>
      </c>
      <c r="AD32" s="53" t="s">
        <v>23</v>
      </c>
      <c r="AE32" s="53" t="s">
        <v>24</v>
      </c>
      <c r="AF32" s="53" t="s">
        <v>25</v>
      </c>
      <c r="AG32" s="49" t="s">
        <v>1</v>
      </c>
      <c r="AH32" s="53" t="s">
        <v>2</v>
      </c>
      <c r="AI32" s="49" t="s">
        <v>3</v>
      </c>
      <c r="AJ32" s="13"/>
      <c r="AK32" s="13"/>
      <c r="CZ32" t="s">
        <v>415</v>
      </c>
      <c r="DB32" s="27" t="s">
        <v>5153</v>
      </c>
    </row>
    <row r="33" spans="2:106" ht="15" customHeight="1" x14ac:dyDescent="0.15">
      <c r="B33" s="1" t="s">
        <v>2919</v>
      </c>
      <c r="C33" s="15" t="e">
        <f>BG23</f>
        <v>#N/A</v>
      </c>
      <c r="D33" s="27" t="e">
        <f t="shared" si="32"/>
        <v>#N/A</v>
      </c>
      <c r="E33" s="27" t="e">
        <f t="shared" si="33"/>
        <v>#N/A</v>
      </c>
      <c r="F33" s="27" t="e">
        <f t="shared" si="34"/>
        <v>#N/A</v>
      </c>
      <c r="G33" s="31"/>
      <c r="H33" s="17"/>
      <c r="I33" s="1" t="s">
        <v>2919</v>
      </c>
      <c r="J33" s="15" t="e">
        <f t="shared" ref="J33:J34" si="39">J7</f>
        <v>#N/A</v>
      </c>
      <c r="K33" s="27" t="e">
        <f t="shared" si="35"/>
        <v>#N/A</v>
      </c>
      <c r="L33" s="27" t="e">
        <f t="shared" si="36"/>
        <v>#N/A</v>
      </c>
      <c r="M33" s="27" t="e">
        <f t="shared" si="37"/>
        <v>#N/A</v>
      </c>
      <c r="N33" s="31"/>
      <c r="P33" s="8"/>
      <c r="Q33" s="83" t="s">
        <v>3067</v>
      </c>
      <c r="W33" s="73">
        <f>系統表!I12</f>
        <v>0</v>
      </c>
      <c r="X33" s="48" t="e">
        <f>#REF!</f>
        <v>#REF!</v>
      </c>
      <c r="Y33" s="46" t="e">
        <f>#REF!</f>
        <v>#REF!</v>
      </c>
      <c r="Z33" s="46" t="e">
        <f>#REF!</f>
        <v>#REF!</v>
      </c>
      <c r="AA33" s="46" t="e">
        <f>#REF!</f>
        <v>#REF!</v>
      </c>
      <c r="AB33" s="46" t="e">
        <f>#REF!</f>
        <v>#REF!</v>
      </c>
      <c r="AC33" s="46" t="e">
        <f>#REF!</f>
        <v>#REF!</v>
      </c>
      <c r="AD33" s="46" t="e">
        <f>#REF!</f>
        <v>#REF!</v>
      </c>
      <c r="AE33" s="46" t="e">
        <f>#REF!</f>
        <v>#REF!</v>
      </c>
      <c r="AF33" s="46" t="e">
        <f>#REF!</f>
        <v>#REF!</v>
      </c>
      <c r="AG33" s="46" t="e">
        <f>#REF!</f>
        <v>#REF!</v>
      </c>
      <c r="AH33" s="46" t="e">
        <f>#REF!</f>
        <v>#REF!</v>
      </c>
      <c r="AI33" s="46" t="e">
        <f>#REF!</f>
        <v>#REF!</v>
      </c>
      <c r="AJ33" s="13"/>
      <c r="AK33" s="13"/>
      <c r="CZ33" t="s">
        <v>362</v>
      </c>
      <c r="DB33" s="27" t="s">
        <v>5152</v>
      </c>
    </row>
    <row r="34" spans="2:106" ht="15" customHeight="1" x14ac:dyDescent="0.15">
      <c r="B34" s="1" t="s">
        <v>2919</v>
      </c>
      <c r="C34" s="15" t="e">
        <f>BW23</f>
        <v>#N/A</v>
      </c>
      <c r="D34" s="27" t="e">
        <f t="shared" si="32"/>
        <v>#N/A</v>
      </c>
      <c r="E34" s="27" t="e">
        <f t="shared" si="33"/>
        <v>#N/A</v>
      </c>
      <c r="F34" s="27" t="e">
        <f t="shared" si="34"/>
        <v>#N/A</v>
      </c>
      <c r="G34" s="31"/>
      <c r="H34" s="17"/>
      <c r="I34" s="1" t="s">
        <v>2919</v>
      </c>
      <c r="J34" s="15" t="e">
        <f t="shared" si="39"/>
        <v>#N/A</v>
      </c>
      <c r="K34" s="27" t="e">
        <f t="shared" si="35"/>
        <v>#N/A</v>
      </c>
      <c r="L34" s="27" t="e">
        <f t="shared" si="36"/>
        <v>#N/A</v>
      </c>
      <c r="M34" s="27" t="e">
        <f t="shared" si="37"/>
        <v>#N/A</v>
      </c>
      <c r="N34" s="31"/>
      <c r="P34" s="8"/>
      <c r="Q34" s="78" t="s">
        <v>2920</v>
      </c>
      <c r="W34" s="57" t="e">
        <f>#REF!</f>
        <v>#REF!</v>
      </c>
      <c r="X34" s="48" t="e">
        <f>#REF!</f>
        <v>#REF!</v>
      </c>
      <c r="AB34" s="65" t="s">
        <v>2955</v>
      </c>
      <c r="AC34" s="46" t="e">
        <f>#REF!</f>
        <v>#REF!</v>
      </c>
      <c r="AD34" s="66" t="s">
        <v>2929</v>
      </c>
      <c r="AE34" s="46" t="e">
        <f>#REF!</f>
        <v>#REF!</v>
      </c>
      <c r="AF34" s="66" t="s">
        <v>2930</v>
      </c>
      <c r="AG34" s="46" t="e">
        <f>#REF!</f>
        <v>#REF!</v>
      </c>
      <c r="AH34" s="65" t="s">
        <v>2956</v>
      </c>
      <c r="AI34" s="46" t="e">
        <f>#REF!</f>
        <v>#REF!</v>
      </c>
      <c r="AJ34" s="13"/>
      <c r="AK34" s="13"/>
      <c r="CZ34" t="s">
        <v>206</v>
      </c>
      <c r="DB34" s="27" t="s">
        <v>5151</v>
      </c>
    </row>
    <row r="35" spans="2:106" ht="15" customHeight="1" x14ac:dyDescent="0.15">
      <c r="B35" s="2" t="s">
        <v>2920</v>
      </c>
      <c r="C35" s="15" t="e">
        <f>BX23</f>
        <v>#N/A</v>
      </c>
      <c r="D35" s="27" t="e">
        <f t="shared" si="32"/>
        <v>#N/A</v>
      </c>
      <c r="E35" s="27" t="e">
        <f t="shared" si="33"/>
        <v>#N/A</v>
      </c>
      <c r="F35" s="27" t="e">
        <f t="shared" si="34"/>
        <v>#N/A</v>
      </c>
      <c r="G35" s="35" t="e">
        <f>AY23</f>
        <v>#N/A</v>
      </c>
      <c r="H35" s="17"/>
      <c r="I35" s="2" t="s">
        <v>2920</v>
      </c>
      <c r="J35" s="15" t="e">
        <f>J11</f>
        <v>#N/A</v>
      </c>
      <c r="K35" s="27" t="e">
        <f t="shared" si="35"/>
        <v>#N/A</v>
      </c>
      <c r="L35" s="27" t="e">
        <f t="shared" si="36"/>
        <v>#N/A</v>
      </c>
      <c r="M35" s="27" t="e">
        <f t="shared" si="37"/>
        <v>#N/A</v>
      </c>
      <c r="N35" s="38" t="e">
        <f>N11</f>
        <v>#N/A</v>
      </c>
      <c r="P35" s="88" t="e">
        <f>INDEX(ニックス!$B$2:$BF$58,MATCH(Q32,ニックス!$A$2:$A$58,0),MATCH(Q35,ニックス!$B$1:$BF$1,0))</f>
        <v>#N/A</v>
      </c>
      <c r="Q35" s="33" t="e">
        <f>Q14</f>
        <v>#N/A</v>
      </c>
      <c r="R35" s="79"/>
      <c r="S35" s="100">
        <v>3</v>
      </c>
      <c r="T35" s="85" t="e">
        <f>P35*S35</f>
        <v>#N/A</v>
      </c>
      <c r="U35" s="14"/>
      <c r="V35" s="14"/>
      <c r="W35" s="46" t="s">
        <v>2950</v>
      </c>
      <c r="X35" s="55" t="s">
        <v>2948</v>
      </c>
      <c r="Y35" s="53" t="s">
        <v>2949</v>
      </c>
      <c r="Z35" s="53" t="s">
        <v>19</v>
      </c>
      <c r="AA35" s="54" t="s">
        <v>20</v>
      </c>
      <c r="AB35" s="53" t="s">
        <v>21</v>
      </c>
      <c r="AC35" s="53" t="s">
        <v>22</v>
      </c>
      <c r="AD35" s="53" t="s">
        <v>23</v>
      </c>
      <c r="AE35" s="53" t="s">
        <v>24</v>
      </c>
      <c r="AF35" s="53" t="s">
        <v>25</v>
      </c>
      <c r="AG35" s="49" t="s">
        <v>1</v>
      </c>
      <c r="AH35" s="53" t="s">
        <v>2</v>
      </c>
      <c r="AI35" s="49" t="s">
        <v>3</v>
      </c>
      <c r="AJ35" s="13"/>
      <c r="AK35" s="13"/>
      <c r="CZ35" t="s">
        <v>1087</v>
      </c>
      <c r="DB35" s="27" t="s">
        <v>5153</v>
      </c>
    </row>
    <row r="36" spans="2:106" ht="15" customHeight="1" x14ac:dyDescent="0.15">
      <c r="B36" s="1" t="s">
        <v>2919</v>
      </c>
      <c r="C36" s="15" t="e">
        <f>BH23</f>
        <v>#N/A</v>
      </c>
      <c r="D36" s="27" t="e">
        <f t="shared" si="32"/>
        <v>#N/A</v>
      </c>
      <c r="E36" s="27" t="e">
        <f t="shared" si="33"/>
        <v>#N/A</v>
      </c>
      <c r="F36" s="27" t="e">
        <f t="shared" si="34"/>
        <v>#N/A</v>
      </c>
      <c r="G36" s="34" t="e">
        <f>AV23</f>
        <v>#N/A</v>
      </c>
      <c r="H36" s="17"/>
      <c r="I36" s="1" t="s">
        <v>2919</v>
      </c>
      <c r="J36" s="15" t="e">
        <f>J14</f>
        <v>#N/A</v>
      </c>
      <c r="K36" s="27" t="e">
        <f t="shared" si="35"/>
        <v>#N/A</v>
      </c>
      <c r="L36" s="27" t="e">
        <f t="shared" si="36"/>
        <v>#N/A</v>
      </c>
      <c r="M36" s="27" t="e">
        <f t="shared" si="37"/>
        <v>#N/A</v>
      </c>
      <c r="N36" s="34" t="e">
        <f>N14</f>
        <v>#N/A</v>
      </c>
      <c r="P36" s="88" t="e">
        <f>INDEX(ニックス!$B$2:$BF$58,MATCH(Q32,ニックス!$A$2:$A$58,0),MATCH(Q36,ニックス!$B$1:$BF$1,0))</f>
        <v>#N/A</v>
      </c>
      <c r="Q36" s="33" t="e">
        <f>Q17</f>
        <v>#N/A</v>
      </c>
      <c r="R36" s="79"/>
      <c r="S36" s="100">
        <v>2.5</v>
      </c>
      <c r="T36" s="85" t="e">
        <f>P36*S36</f>
        <v>#N/A</v>
      </c>
      <c r="U36" s="14"/>
      <c r="V36" s="14"/>
      <c r="W36" s="73"/>
      <c r="X36" s="48" t="e">
        <f>#REF!</f>
        <v>#REF!</v>
      </c>
      <c r="Y36" s="46" t="e">
        <f>#REF!</f>
        <v>#REF!</v>
      </c>
      <c r="Z36" s="46" t="e">
        <f>#REF!</f>
        <v>#REF!</v>
      </c>
      <c r="AA36" s="46" t="e">
        <f>#REF!</f>
        <v>#REF!</v>
      </c>
      <c r="AB36" s="46" t="e">
        <f>#REF!</f>
        <v>#REF!</v>
      </c>
      <c r="AC36" s="46" t="e">
        <f>#REF!</f>
        <v>#REF!</v>
      </c>
      <c r="AD36" s="46" t="e">
        <f>#REF!</f>
        <v>#REF!</v>
      </c>
      <c r="AE36" s="46" t="e">
        <f>#REF!</f>
        <v>#REF!</v>
      </c>
      <c r="AF36" s="46" t="e">
        <f>#REF!</f>
        <v>#REF!</v>
      </c>
      <c r="AG36" s="46" t="e">
        <f>#REF!</f>
        <v>#REF!</v>
      </c>
      <c r="AH36" s="46" t="e">
        <f>#REF!</f>
        <v>#REF!</v>
      </c>
      <c r="AI36" s="46" t="e">
        <f>#REF!</f>
        <v>#REF!</v>
      </c>
      <c r="AJ36" s="13"/>
      <c r="CZ36" t="s">
        <v>496</v>
      </c>
      <c r="DB36" s="27" t="s">
        <v>5154</v>
      </c>
    </row>
    <row r="37" spans="2:106" ht="15" customHeight="1" x14ac:dyDescent="0.15">
      <c r="B37" s="1" t="s">
        <v>2919</v>
      </c>
      <c r="C37" s="15" t="e">
        <f>BY23</f>
        <v>#N/A</v>
      </c>
      <c r="D37" s="27" t="e">
        <f t="shared" si="32"/>
        <v>#N/A</v>
      </c>
      <c r="E37" s="27" t="e">
        <f t="shared" si="33"/>
        <v>#N/A</v>
      </c>
      <c r="F37" s="27" t="e">
        <f t="shared" si="34"/>
        <v>#N/A</v>
      </c>
      <c r="G37" s="31"/>
      <c r="H37" s="17"/>
      <c r="I37" s="1" t="s">
        <v>2919</v>
      </c>
      <c r="J37" s="15" t="e">
        <f>J15</f>
        <v>#N/A</v>
      </c>
      <c r="K37" s="27" t="e">
        <f t="shared" si="35"/>
        <v>#N/A</v>
      </c>
      <c r="L37" s="27" t="e">
        <f t="shared" si="36"/>
        <v>#N/A</v>
      </c>
      <c r="M37" s="27" t="e">
        <f t="shared" si="37"/>
        <v>#N/A</v>
      </c>
      <c r="N37" s="31"/>
      <c r="P37" s="88" t="e">
        <f>INDEX(ニックス!$B$2:$BF$58,MATCH(Q32,ニックス!$A$2:$A$58,0),MATCH(Q37,ニックス!$B$1:$BF$1,0))</f>
        <v>#N/A</v>
      </c>
      <c r="Q37" s="33" t="e">
        <f>Q18</f>
        <v>#N/A</v>
      </c>
      <c r="R37" s="79"/>
      <c r="S37" s="100">
        <v>2</v>
      </c>
      <c r="T37" s="85" t="e">
        <f t="shared" ref="T37:T38" si="40">P37*S37</f>
        <v>#N/A</v>
      </c>
      <c r="U37" s="14"/>
      <c r="V37" s="14"/>
      <c r="W37" s="57" t="e">
        <f>#REF!</f>
        <v>#REF!</v>
      </c>
      <c r="X37" s="48" t="e">
        <f>#REF!</f>
        <v>#REF!</v>
      </c>
      <c r="AB37" s="65" t="s">
        <v>2955</v>
      </c>
      <c r="AC37" s="46" t="e">
        <f>#REF!</f>
        <v>#REF!</v>
      </c>
      <c r="AD37" s="66" t="s">
        <v>2929</v>
      </c>
      <c r="AE37" s="46" t="e">
        <f>#REF!</f>
        <v>#REF!</v>
      </c>
      <c r="AF37" s="66" t="s">
        <v>2930</v>
      </c>
      <c r="AG37" s="46" t="e">
        <f>#REF!</f>
        <v>#REF!</v>
      </c>
      <c r="AH37" s="65" t="s">
        <v>2956</v>
      </c>
      <c r="AI37" s="46" t="e">
        <f>#REF!</f>
        <v>#REF!</v>
      </c>
      <c r="AJ37" s="13"/>
      <c r="CZ37" t="s">
        <v>112</v>
      </c>
      <c r="DB37" s="27" t="s">
        <v>5151</v>
      </c>
    </row>
    <row r="38" spans="2:106" ht="15" customHeight="1" x14ac:dyDescent="0.15">
      <c r="B38" s="2" t="s">
        <v>2920</v>
      </c>
      <c r="C38" s="15" t="e">
        <f>BZ23</f>
        <v>#N/A</v>
      </c>
      <c r="D38" s="27" t="e">
        <f t="shared" si="32"/>
        <v>#N/A</v>
      </c>
      <c r="E38" s="27" t="e">
        <f t="shared" si="33"/>
        <v>#N/A</v>
      </c>
      <c r="F38" s="27" t="e">
        <f t="shared" si="34"/>
        <v>#N/A</v>
      </c>
      <c r="G38" s="35" t="e">
        <f>AZ23</f>
        <v>#N/A</v>
      </c>
      <c r="H38" s="17"/>
      <c r="I38" s="2" t="s">
        <v>2920</v>
      </c>
      <c r="J38" s="15" t="e">
        <f>J18</f>
        <v>#N/A</v>
      </c>
      <c r="K38" s="27" t="e">
        <f t="shared" si="35"/>
        <v>#N/A</v>
      </c>
      <c r="L38" s="27" t="e">
        <f t="shared" si="36"/>
        <v>#N/A</v>
      </c>
      <c r="M38" s="27" t="e">
        <f t="shared" si="37"/>
        <v>#N/A</v>
      </c>
      <c r="N38" s="38" t="e">
        <f>N18</f>
        <v>#N/A</v>
      </c>
      <c r="P38" s="88" t="e">
        <f>INDEX(ニックス!$B$2:$BF$58,MATCH(Q32,ニックス!$A$2:$A$58,0),MATCH(Q38,ニックス!$B$1:$BF$1,0))</f>
        <v>#N/A</v>
      </c>
      <c r="Q38" s="33" t="e">
        <f>Q19</f>
        <v>#N/A</v>
      </c>
      <c r="R38" s="79"/>
      <c r="S38" s="100">
        <v>2</v>
      </c>
      <c r="T38" s="85" t="e">
        <f t="shared" si="40"/>
        <v>#N/A</v>
      </c>
      <c r="U38" s="14"/>
      <c r="V38" s="14"/>
      <c r="AJ38" s="13"/>
      <c r="CZ38" t="s">
        <v>590</v>
      </c>
      <c r="DB38" s="27" t="s">
        <v>5156</v>
      </c>
    </row>
    <row r="39" spans="2:106" ht="15" customHeight="1" x14ac:dyDescent="0.15">
      <c r="AJ39" s="13"/>
      <c r="CZ39" t="s">
        <v>269</v>
      </c>
      <c r="DA39" s="27" t="s">
        <v>5160</v>
      </c>
      <c r="DB39" s="27" t="s">
        <v>5161</v>
      </c>
    </row>
    <row r="40" spans="2:106" ht="15" customHeight="1" x14ac:dyDescent="0.15">
      <c r="B40" s="16" t="e">
        <f>AO41</f>
        <v>#N/A</v>
      </c>
      <c r="C40" s="36" t="e">
        <f>BJ41</f>
        <v>#N/A</v>
      </c>
      <c r="D40" s="44"/>
      <c r="E40" s="44" t="e">
        <f>BN41</f>
        <v>#N/A</v>
      </c>
      <c r="F40" s="44"/>
      <c r="G40" s="5" t="e">
        <f>BM41</f>
        <v>#N/A</v>
      </c>
      <c r="H40" s="17"/>
      <c r="I40" s="29" t="e">
        <f>B22</f>
        <v>#N/A</v>
      </c>
      <c r="J40" s="33"/>
      <c r="K40" s="44"/>
      <c r="L40" s="44"/>
      <c r="M40" s="44"/>
      <c r="N40" s="16"/>
      <c r="P40" s="37">
        <f t="array" ref="P40">SUM(1/COUNTIF(P42:Q45,P42:Q45))</f>
        <v>1</v>
      </c>
      <c r="Q40" s="37">
        <f t="array" ref="Q40">SUM(1/COUNTIF(Q42:Q45,Q42:Q45))</f>
        <v>1</v>
      </c>
      <c r="R40" s="37">
        <f t="array" ref="R40">SUM(1/COUNTIF(R42:R45,R42:R45))</f>
        <v>1</v>
      </c>
      <c r="S40" s="37">
        <f t="array" ref="S40">SUM(1/COUNTIF(Q42:R45,Q42:R45))</f>
        <v>1</v>
      </c>
      <c r="AJ40" s="13"/>
      <c r="AK40" s="9"/>
      <c r="AL40" s="10"/>
      <c r="AM40" s="22" t="s">
        <v>2921</v>
      </c>
      <c r="AN40" s="23" t="s">
        <v>2918</v>
      </c>
      <c r="AO40" s="24" t="s">
        <v>2917</v>
      </c>
      <c r="AP40" s="24" t="s">
        <v>1</v>
      </c>
      <c r="AQ40" s="24" t="s">
        <v>2</v>
      </c>
      <c r="AR40" s="24" t="s">
        <v>3</v>
      </c>
      <c r="AS40" s="24" t="s">
        <v>4</v>
      </c>
      <c r="AT40" s="24" t="s">
        <v>5</v>
      </c>
      <c r="AU40" s="24" t="s">
        <v>6</v>
      </c>
      <c r="AV40" s="24" t="s">
        <v>7</v>
      </c>
      <c r="AW40" s="24" t="s">
        <v>8</v>
      </c>
      <c r="AX40" s="24" t="s">
        <v>9</v>
      </c>
      <c r="AY40" s="24" t="s">
        <v>10</v>
      </c>
      <c r="AZ40" s="24" t="s">
        <v>11</v>
      </c>
      <c r="BA40" s="24" t="s">
        <v>12</v>
      </c>
      <c r="BB40" s="24" t="s">
        <v>13</v>
      </c>
      <c r="BC40" s="24" t="s">
        <v>14</v>
      </c>
      <c r="BD40" s="24" t="s">
        <v>15</v>
      </c>
      <c r="BE40" s="24" t="s">
        <v>16</v>
      </c>
      <c r="BF40" s="24" t="s">
        <v>5</v>
      </c>
      <c r="BG40" s="24" t="s">
        <v>17</v>
      </c>
      <c r="BH40" s="24" t="s">
        <v>7</v>
      </c>
      <c r="BI40" s="24" t="s">
        <v>18</v>
      </c>
      <c r="BJ40" s="24" t="s">
        <v>19</v>
      </c>
      <c r="BK40" s="23" t="s">
        <v>20</v>
      </c>
      <c r="BL40" s="24" t="s">
        <v>21</v>
      </c>
      <c r="BM40" s="24" t="s">
        <v>22</v>
      </c>
      <c r="BN40" s="24" t="s">
        <v>23</v>
      </c>
      <c r="BO40" s="24" t="s">
        <v>24</v>
      </c>
      <c r="BP40" s="24" t="s">
        <v>25</v>
      </c>
      <c r="BQ40" s="25" t="s">
        <v>26</v>
      </c>
      <c r="BR40" s="4" t="s">
        <v>27</v>
      </c>
      <c r="BS40" s="24" t="s">
        <v>28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8</v>
      </c>
      <c r="BY40" s="24" t="s">
        <v>8</v>
      </c>
      <c r="BZ40" s="24" t="s">
        <v>11</v>
      </c>
      <c r="CA40" s="24" t="s">
        <v>29</v>
      </c>
      <c r="CB40" s="24" t="s">
        <v>30</v>
      </c>
      <c r="CC40" s="24" t="s">
        <v>31</v>
      </c>
      <c r="CD40" s="24" t="s">
        <v>32</v>
      </c>
      <c r="CE40" s="24" t="s">
        <v>33</v>
      </c>
      <c r="CZ40" t="s">
        <v>361</v>
      </c>
      <c r="DB40" s="27" t="s">
        <v>5154</v>
      </c>
    </row>
    <row r="41" spans="2:106" ht="15" customHeight="1" x14ac:dyDescent="0.15">
      <c r="B41" s="29" t="e">
        <f>BI41</f>
        <v>#N/A</v>
      </c>
      <c r="C41" s="36" t="e">
        <f>AN41</f>
        <v>#N/A</v>
      </c>
      <c r="D41" s="27" t="e">
        <f t="shared" ref="D41:D56" si="41">VLOOKUP(C41,$CZ$1:$DC$2000,2,0)</f>
        <v>#N/A</v>
      </c>
      <c r="E41" s="27" t="e">
        <f t="shared" ref="E41:E56" si="42">VLOOKUP(C41,$CZ$1:$DC$2000,3,0)</f>
        <v>#N/A</v>
      </c>
      <c r="F41" s="27" t="e">
        <f t="shared" ref="F41:F56" si="43">VLOOKUP(C41,$CZ$1:$DC$2000,4,0)</f>
        <v>#N/A</v>
      </c>
      <c r="G41" s="16" t="e">
        <f>BL41</f>
        <v>#N/A</v>
      </c>
      <c r="H41" s="17"/>
      <c r="I41" s="29"/>
      <c r="J41" s="70" t="e">
        <f>J42&amp;"自"</f>
        <v>#N/A</v>
      </c>
      <c r="K41" s="44"/>
      <c r="L41" s="44"/>
      <c r="M41" s="44"/>
      <c r="N41" s="16"/>
      <c r="P41" s="62" t="s">
        <v>3019</v>
      </c>
      <c r="Q41" s="63" t="s">
        <v>3020</v>
      </c>
      <c r="R41" s="62" t="s">
        <v>3021</v>
      </c>
      <c r="S41" s="63"/>
      <c r="W41" s="45">
        <f>W5</f>
        <v>0</v>
      </c>
      <c r="X41" s="47" t="e">
        <f>X5</f>
        <v>#N/A</v>
      </c>
      <c r="Y41" s="45" t="e">
        <f>I4</f>
        <v>#N/A</v>
      </c>
      <c r="Z41" s="45" t="e">
        <f>Z5</f>
        <v>#N/A</v>
      </c>
      <c r="AJ41" s="13"/>
      <c r="AK41" s="11"/>
      <c r="AL41" s="12"/>
      <c r="AM41" s="26">
        <f>W12</f>
        <v>0</v>
      </c>
      <c r="AN41" s="21" t="e">
        <f>VLOOKUP(AM41,種牡馬データ!$A$1:$AS$3000,2,1)</f>
        <v>#N/A</v>
      </c>
      <c r="AO41" s="21" t="e">
        <f>VLOOKUP(AM41,種牡馬データ!$A$1:$AS$3000,3,1)</f>
        <v>#N/A</v>
      </c>
      <c r="AP41" s="21" t="e">
        <f>VLOOKUP(AM41,種牡馬データ!$A$1:$AS$3000,4,1)</f>
        <v>#N/A</v>
      </c>
      <c r="AQ41" s="21" t="e">
        <f>VLOOKUP(AM41,種牡馬データ!$A$1:$AS$3000,5,1)</f>
        <v>#N/A</v>
      </c>
      <c r="AR41" s="21" t="e">
        <f>VLOOKUP(AM41,種牡馬データ!$A$1:$AS$3000,6,1)</f>
        <v>#N/A</v>
      </c>
      <c r="AS41" s="21" t="e">
        <f>VLOOKUP(AM41,種牡馬データ!$A$1:$AS$3000,7,1)</f>
        <v>#N/A</v>
      </c>
      <c r="AT41" s="21" t="e">
        <f>VLOOKUP(AM41,種牡馬データ!$A$1:$AS$3000,8,1)</f>
        <v>#N/A</v>
      </c>
      <c r="AU41" s="21" t="e">
        <f>VLOOKUP(AM41,種牡馬データ!$A$1:$AS$3000,9,1)</f>
        <v>#N/A</v>
      </c>
      <c r="AV41" s="21" t="e">
        <f>VLOOKUP(AM41,種牡馬データ!$A$1:$AS$3000,10,1)</f>
        <v>#N/A</v>
      </c>
      <c r="AW41" s="21" t="e">
        <f>VLOOKUP(AM41,種牡馬データ!$A$1:$AS$3000,11,1)</f>
        <v>#N/A</v>
      </c>
      <c r="AX41" s="21" t="e">
        <f>VLOOKUP(AM41,種牡馬データ!$A$1:$AS$3000,12,1)</f>
        <v>#N/A</v>
      </c>
      <c r="AY41" s="21" t="e">
        <f>VLOOKUP(AM41,種牡馬データ!$A$1:$AS$3000,13,1)</f>
        <v>#N/A</v>
      </c>
      <c r="AZ41" s="21" t="e">
        <f>VLOOKUP(AM41,種牡馬データ!$A$1:$AS$3000,14,1)</f>
        <v>#N/A</v>
      </c>
      <c r="BA41" s="21" t="e">
        <f>VLOOKUP(AM41,種牡馬データ!$A$1:$AS$3000,15,1)</f>
        <v>#N/A</v>
      </c>
      <c r="BB41" s="21" t="e">
        <f>VLOOKUP(AM41,種牡馬データ!$A$1:$AS$3000,16,1)</f>
        <v>#N/A</v>
      </c>
      <c r="BC41" s="21" t="e">
        <f>VLOOKUP(AM41,種牡馬データ!$A$1:$AS$3000,17,1)</f>
        <v>#N/A</v>
      </c>
      <c r="BD41" s="21" t="e">
        <f>VLOOKUP(AM41,種牡馬データ!$A$1:$AS$3000,18,1)</f>
        <v>#N/A</v>
      </c>
      <c r="BE41" s="21" t="e">
        <f>VLOOKUP(AM41,種牡馬データ!$A$1:$AS$3000,19,1)</f>
        <v>#N/A</v>
      </c>
      <c r="BF41" s="21" t="e">
        <f>VLOOKUP(AM41,種牡馬データ!$A$1:$AS$3000,20,1)</f>
        <v>#N/A</v>
      </c>
      <c r="BG41" s="21" t="e">
        <f>VLOOKUP(AM41,種牡馬データ!$A$1:$AS$3000,21,1)</f>
        <v>#N/A</v>
      </c>
      <c r="BH41" s="21" t="e">
        <f>VLOOKUP(AM41,種牡馬データ!$A$1:$AS$3000,22,1)</f>
        <v>#N/A</v>
      </c>
      <c r="BI41" s="21" t="e">
        <f>VLOOKUP(AM41,種牡馬データ!$A$1:$AS$3000,23,1)</f>
        <v>#N/A</v>
      </c>
      <c r="BJ41" s="21" t="e">
        <f>VLOOKUP(AM41,種牡馬データ!$A$1:$AS$3000,24,1)</f>
        <v>#N/A</v>
      </c>
      <c r="BK41" s="21" t="e">
        <f>VLOOKUP(AM41,種牡馬データ!$A$1:$AS$3000,25,1)</f>
        <v>#N/A</v>
      </c>
      <c r="BL41" s="21" t="e">
        <f>VLOOKUP(AM41,種牡馬データ!$A$1:$AS$3000,26,1)</f>
        <v>#N/A</v>
      </c>
      <c r="BM41" s="21" t="e">
        <f>VLOOKUP(AM41,種牡馬データ!$A$1:$AS$3000,27,1)</f>
        <v>#N/A</v>
      </c>
      <c r="BN41" s="21" t="e">
        <f>VLOOKUP(AM41,種牡馬データ!$A$1:$AS$3000,28,1)</f>
        <v>#N/A</v>
      </c>
      <c r="BO41" s="21" t="e">
        <f>VLOOKUP(AM41,種牡馬データ!$A$1:$AS$3000,29,1)</f>
        <v>#N/A</v>
      </c>
      <c r="BP41" s="21" t="e">
        <f>VLOOKUP(AM41,種牡馬データ!$A$1:$AS$3000,30,1)</f>
        <v>#N/A</v>
      </c>
      <c r="BQ41" s="21" t="e">
        <f>VLOOKUP(AM41,種牡馬データ!$A$1:$AS$3000,31,1)</f>
        <v>#N/A</v>
      </c>
      <c r="BR41" s="21" t="e">
        <f>VLOOKUP(AM41,種牡馬データ!$A$1:$AS$3000,32,1)</f>
        <v>#N/A</v>
      </c>
      <c r="BS41" s="21" t="e">
        <f>VLOOKUP(AM41,種牡馬データ!$A$1:$AS$3000,33,1)</f>
        <v>#N/A</v>
      </c>
      <c r="BT41" s="21" t="e">
        <f>VLOOKUP(AM41,種牡馬データ!$A$1:$AS$3000,34,1)</f>
        <v>#N/A</v>
      </c>
      <c r="BU41" s="21" t="e">
        <f>VLOOKUP(AM41,種牡馬データ!$A$1:$AS$3000,35,1)</f>
        <v>#N/A</v>
      </c>
      <c r="BV41" s="21" t="e">
        <f>VLOOKUP(AM41,種牡馬データ!$A$1:$AS$3000,36,1)</f>
        <v>#N/A</v>
      </c>
      <c r="BW41" s="21" t="e">
        <f>VLOOKUP(AM41,種牡馬データ!$A$1:$AS$3000,37,1)</f>
        <v>#N/A</v>
      </c>
      <c r="BX41" s="21" t="e">
        <f>VLOOKUP(AM41,種牡馬データ!$A$1:$AS$3000,38,1)</f>
        <v>#N/A</v>
      </c>
      <c r="BY41" s="21" t="e">
        <f>VLOOKUP(AM41,種牡馬データ!$A$1:$AS$3000,39,1)</f>
        <v>#N/A</v>
      </c>
      <c r="BZ41" s="21" t="e">
        <f>VLOOKUP(AM41,種牡馬データ!$A$1:$AS$3000,40,1)</f>
        <v>#N/A</v>
      </c>
      <c r="CA41" s="21" t="e">
        <f>VLOOKUP(AM41,種牡馬データ!$A$1:$AS$3000,41,1)</f>
        <v>#N/A</v>
      </c>
      <c r="CB41" s="21" t="e">
        <f>VLOOKUP(AM41,種牡馬データ!$A$1:$AS$3000,42,1)</f>
        <v>#N/A</v>
      </c>
      <c r="CC41" s="21" t="e">
        <f>VLOOKUP(AM41,種牡馬データ!$A$1:$AS$3000,43,1)</f>
        <v>#N/A</v>
      </c>
      <c r="CD41" s="21" t="e">
        <f>VLOOKUP(AM41,種牡馬データ!$A$1:$AS$3000,44,1)</f>
        <v>#N/A</v>
      </c>
      <c r="CE41" s="21" t="e">
        <f>VLOOKUP($AM$5,種牡馬データ!$A$1:$AS$3000,45,1)</f>
        <v>#N/A</v>
      </c>
      <c r="CZ41" t="s">
        <v>258</v>
      </c>
      <c r="DA41" s="27" t="s">
        <v>5152</v>
      </c>
      <c r="DB41" s="27" t="s">
        <v>5162</v>
      </c>
    </row>
    <row r="42" spans="2:106" ht="15" customHeight="1" x14ac:dyDescent="0.15">
      <c r="B42" s="1" t="s">
        <v>2919</v>
      </c>
      <c r="C42" s="32" t="e">
        <f>BB41</f>
        <v>#N/A</v>
      </c>
      <c r="D42" s="27" t="e">
        <f t="shared" si="41"/>
        <v>#N/A</v>
      </c>
      <c r="E42" s="27" t="e">
        <f t="shared" si="42"/>
        <v>#N/A</v>
      </c>
      <c r="F42" s="27" t="e">
        <f t="shared" si="43"/>
        <v>#N/A</v>
      </c>
      <c r="G42" s="34" t="e">
        <f>AS41</f>
        <v>#N/A</v>
      </c>
      <c r="H42" s="17"/>
      <c r="I42" s="1" t="s">
        <v>2919</v>
      </c>
      <c r="J42" s="32" t="e">
        <f>C23</f>
        <v>#N/A</v>
      </c>
      <c r="K42" s="27" t="e">
        <f t="shared" ref="K42:K56" si="44">VLOOKUP(J42,$CZ$1:$DC$2000,2,0)</f>
        <v>#N/A</v>
      </c>
      <c r="L42" s="27" t="e">
        <f t="shared" ref="L42:L56" si="45">VLOOKUP(J42,$CZ$1:$DC$2000,3,0)</f>
        <v>#N/A</v>
      </c>
      <c r="M42" s="27" t="e">
        <f t="shared" ref="M42:M56" si="46">VLOOKUP(J42,$CZ$1:$DC$2000,4,0)</f>
        <v>#N/A</v>
      </c>
      <c r="N42" s="34" t="e">
        <f>G24</f>
        <v>#N/A</v>
      </c>
      <c r="P42" s="37" t="e">
        <f>G42</f>
        <v>#N/A</v>
      </c>
      <c r="Q42" s="60" t="e">
        <f>N42</f>
        <v>#N/A</v>
      </c>
      <c r="R42" s="64" t="e">
        <f>G46</f>
        <v>#N/A</v>
      </c>
      <c r="S42" s="60"/>
      <c r="W42" s="45">
        <f>W7</f>
        <v>0</v>
      </c>
      <c r="X42" s="47" t="e">
        <f>X7</f>
        <v>#N/A</v>
      </c>
      <c r="Y42" s="45" t="e">
        <f>Z7</f>
        <v>#N/A</v>
      </c>
      <c r="Z42" s="45" t="str">
        <f>AC5</f>
        <v>×</v>
      </c>
      <c r="AA42" s="45" t="str">
        <f>AE5</f>
        <v>×</v>
      </c>
      <c r="AB42" s="45" t="str">
        <f>AG5</f>
        <v>○</v>
      </c>
      <c r="AC42" s="45">
        <f>AI5</f>
        <v>0</v>
      </c>
      <c r="AJ42" s="13"/>
      <c r="AK42" s="9"/>
      <c r="AL42" s="10"/>
      <c r="AM42" s="39" t="s">
        <v>2921</v>
      </c>
      <c r="AN42" s="40" t="s">
        <v>2918</v>
      </c>
      <c r="AO42" s="41" t="s">
        <v>2917</v>
      </c>
      <c r="AP42" s="41" t="s">
        <v>1</v>
      </c>
      <c r="AQ42" s="41" t="s">
        <v>2</v>
      </c>
      <c r="AR42" s="41" t="s">
        <v>3</v>
      </c>
      <c r="AS42" s="41" t="s">
        <v>4</v>
      </c>
      <c r="AT42" s="41" t="s">
        <v>5</v>
      </c>
      <c r="AU42" s="41" t="s">
        <v>6</v>
      </c>
      <c r="AV42" s="41" t="s">
        <v>7</v>
      </c>
      <c r="AW42" s="41" t="s">
        <v>8</v>
      </c>
      <c r="AX42" s="41" t="s">
        <v>9</v>
      </c>
      <c r="AY42" s="41" t="s">
        <v>10</v>
      </c>
      <c r="AZ42" s="41" t="s">
        <v>11</v>
      </c>
      <c r="BA42" s="41" t="s">
        <v>12</v>
      </c>
      <c r="BB42" s="41" t="s">
        <v>13</v>
      </c>
      <c r="BC42" s="41" t="s">
        <v>14</v>
      </c>
      <c r="BD42" s="41" t="s">
        <v>15</v>
      </c>
      <c r="BE42" s="41" t="s">
        <v>16</v>
      </c>
      <c r="BF42" s="41" t="s">
        <v>5</v>
      </c>
      <c r="BG42" s="41" t="s">
        <v>17</v>
      </c>
      <c r="BH42" s="41" t="s">
        <v>7</v>
      </c>
      <c r="BI42" s="41" t="s">
        <v>18</v>
      </c>
      <c r="BJ42" s="41" t="s">
        <v>19</v>
      </c>
      <c r="BK42" s="40" t="s">
        <v>20</v>
      </c>
      <c r="BL42" s="41" t="s">
        <v>21</v>
      </c>
      <c r="BM42" s="41" t="s">
        <v>22</v>
      </c>
      <c r="BN42" s="41" t="s">
        <v>23</v>
      </c>
      <c r="BO42" s="41" t="s">
        <v>24</v>
      </c>
      <c r="BP42" s="41" t="s">
        <v>25</v>
      </c>
      <c r="BQ42" s="42" t="s">
        <v>26</v>
      </c>
      <c r="BR42" s="43" t="s">
        <v>27</v>
      </c>
      <c r="BS42" s="41" t="s">
        <v>28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8</v>
      </c>
      <c r="BY42" s="41" t="s">
        <v>8</v>
      </c>
      <c r="BZ42" s="41" t="s">
        <v>11</v>
      </c>
      <c r="CA42" s="41" t="s">
        <v>29</v>
      </c>
      <c r="CB42" s="41" t="s">
        <v>30</v>
      </c>
      <c r="CC42" s="41" t="s">
        <v>31</v>
      </c>
      <c r="CD42" s="41" t="s">
        <v>32</v>
      </c>
      <c r="CE42" s="41" t="s">
        <v>33</v>
      </c>
      <c r="CZ42" t="s">
        <v>58</v>
      </c>
      <c r="DB42" s="27" t="s">
        <v>5160</v>
      </c>
    </row>
    <row r="43" spans="2:106" ht="15" customHeight="1" x14ac:dyDescent="0.15">
      <c r="B43" s="1" t="s">
        <v>2919</v>
      </c>
      <c r="C43" s="15" t="e">
        <f>BC41</f>
        <v>#N/A</v>
      </c>
      <c r="D43" s="27" t="e">
        <f t="shared" si="41"/>
        <v>#N/A</v>
      </c>
      <c r="E43" s="27" t="e">
        <f t="shared" si="42"/>
        <v>#N/A</v>
      </c>
      <c r="F43" s="27" t="e">
        <f t="shared" si="43"/>
        <v>#N/A</v>
      </c>
      <c r="G43" s="31"/>
      <c r="H43" s="17"/>
      <c r="I43" s="1" t="s">
        <v>2919</v>
      </c>
      <c r="J43" s="32" t="e">
        <f t="shared" ref="J43:J45" si="47">C24</f>
        <v>#N/A</v>
      </c>
      <c r="K43" s="27" t="e">
        <f t="shared" si="44"/>
        <v>#N/A</v>
      </c>
      <c r="L43" s="27" t="e">
        <f t="shared" si="45"/>
        <v>#N/A</v>
      </c>
      <c r="M43" s="27" t="e">
        <f t="shared" si="46"/>
        <v>#N/A</v>
      </c>
      <c r="N43" s="31"/>
      <c r="P43" s="37" t="e">
        <f>G47</f>
        <v>#N/A</v>
      </c>
      <c r="Q43" s="61" t="e">
        <f>N47</f>
        <v>#N/A</v>
      </c>
      <c r="R43" s="64" t="e">
        <f>G49</f>
        <v>#N/A</v>
      </c>
      <c r="S43" s="61"/>
      <c r="W43" s="45">
        <f>W9</f>
        <v>0</v>
      </c>
      <c r="X43" s="47" t="e">
        <f>X9</f>
        <v>#N/A</v>
      </c>
      <c r="Y43" s="45" t="e">
        <f>Z9</f>
        <v>#N/A</v>
      </c>
      <c r="Z43" s="45" t="str">
        <f>AC10</f>
        <v>×</v>
      </c>
      <c r="AA43" s="45" t="str">
        <f>AE10</f>
        <v>×</v>
      </c>
      <c r="AB43" s="45" t="str">
        <f>AG10</f>
        <v>○</v>
      </c>
      <c r="AC43" s="45">
        <f>AI10</f>
        <v>0</v>
      </c>
      <c r="AJ43" s="13"/>
      <c r="AK43" s="11"/>
      <c r="AL43" s="12"/>
      <c r="AM43" s="21">
        <v>2</v>
      </c>
      <c r="AN43" s="21" t="e">
        <f>J41</f>
        <v>#N/A</v>
      </c>
      <c r="AO43" s="21" t="e">
        <f>I40</f>
        <v>#N/A</v>
      </c>
      <c r="AP43" s="21"/>
      <c r="AQ43" s="21"/>
      <c r="AR43" s="21"/>
      <c r="AS43" s="21" t="e">
        <f>N42</f>
        <v>#N/A</v>
      </c>
      <c r="AT43" s="21" t="e">
        <f>N47</f>
        <v>#N/A</v>
      </c>
      <c r="AU43" s="21" t="e">
        <f>N50</f>
        <v>#N/A</v>
      </c>
      <c r="AV43" s="21" t="e">
        <f>N54</f>
        <v>#N/A</v>
      </c>
      <c r="AW43" s="21" t="e">
        <f>N46</f>
        <v>#N/A</v>
      </c>
      <c r="AX43" s="21" t="e">
        <f>N49</f>
        <v>#N/A</v>
      </c>
      <c r="AY43" s="21" t="e">
        <f>N53</f>
        <v>#N/A</v>
      </c>
      <c r="AZ43" s="21" t="e">
        <f>N56</f>
        <v>#N/A</v>
      </c>
      <c r="BA43" s="21"/>
      <c r="BB43" s="21" t="e">
        <f>J42</f>
        <v>#N/A</v>
      </c>
      <c r="BC43" s="21" t="e">
        <f>J43</f>
        <v>#N/A</v>
      </c>
      <c r="BD43" s="21" t="e">
        <f>J50</f>
        <v>#N/A</v>
      </c>
      <c r="BE43" s="21" t="e">
        <f>J44</f>
        <v>#N/A</v>
      </c>
      <c r="BF43" s="21" t="e">
        <f>J47</f>
        <v>#N/A</v>
      </c>
      <c r="BG43" s="21" t="e">
        <f>J51</f>
        <v>#N/A</v>
      </c>
      <c r="BH43" s="21" t="e">
        <f>J54</f>
        <v>#N/A</v>
      </c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 t="e">
        <f>J45</f>
        <v>#N/A</v>
      </c>
      <c r="BT43" s="21" t="e">
        <f>J46</f>
        <v>#N/A</v>
      </c>
      <c r="BU43" s="21" t="e">
        <f>J48</f>
        <v>#N/A</v>
      </c>
      <c r="BV43" s="21" t="e">
        <f>J49</f>
        <v>#N/A</v>
      </c>
      <c r="BW43" s="21" t="e">
        <f>J52</f>
        <v>#N/A</v>
      </c>
      <c r="BX43" s="21" t="e">
        <f>J53</f>
        <v>#N/A</v>
      </c>
      <c r="BY43" s="21" t="e">
        <f>J55</f>
        <v>#N/A</v>
      </c>
      <c r="BZ43" s="21" t="e">
        <f>J56</f>
        <v>#N/A</v>
      </c>
      <c r="CA43" s="21" t="e">
        <f>Q53</f>
        <v>#N/A</v>
      </c>
      <c r="CB43" s="21" t="e">
        <f>Q54</f>
        <v>#N/A</v>
      </c>
      <c r="CC43" s="21" t="e">
        <f>Q55</f>
        <v>#N/A</v>
      </c>
      <c r="CD43" s="21" t="e">
        <f>Q56</f>
        <v>#N/A</v>
      </c>
      <c r="CE43" s="21"/>
      <c r="CZ43" t="s">
        <v>1044</v>
      </c>
      <c r="DB43" s="27" t="s">
        <v>5156</v>
      </c>
    </row>
    <row r="44" spans="2:106" ht="15" customHeight="1" x14ac:dyDescent="0.15">
      <c r="B44" s="1" t="s">
        <v>2919</v>
      </c>
      <c r="C44" s="15" t="e">
        <f>BE41</f>
        <v>#N/A</v>
      </c>
      <c r="D44" s="27" t="e">
        <f t="shared" si="41"/>
        <v>#N/A</v>
      </c>
      <c r="E44" s="27" t="e">
        <f t="shared" si="42"/>
        <v>#N/A</v>
      </c>
      <c r="F44" s="27" t="e">
        <f t="shared" si="43"/>
        <v>#N/A</v>
      </c>
      <c r="G44" s="31"/>
      <c r="H44" s="17"/>
      <c r="I44" s="1" t="s">
        <v>2919</v>
      </c>
      <c r="J44" s="32" t="e">
        <f t="shared" si="47"/>
        <v>#N/A</v>
      </c>
      <c r="K44" s="27" t="e">
        <f t="shared" si="44"/>
        <v>#N/A</v>
      </c>
      <c r="L44" s="27" t="e">
        <f t="shared" si="45"/>
        <v>#N/A</v>
      </c>
      <c r="M44" s="27" t="e">
        <f t="shared" si="46"/>
        <v>#N/A</v>
      </c>
      <c r="N44" s="31"/>
      <c r="P44" s="37" t="e">
        <f>G50</f>
        <v>#N/A</v>
      </c>
      <c r="Q44" s="60" t="e">
        <f>N50</f>
        <v>#N/A</v>
      </c>
      <c r="R44" s="64" t="e">
        <f>G53</f>
        <v>#N/A</v>
      </c>
      <c r="S44" s="60"/>
      <c r="W44" s="45">
        <f t="shared" ref="W44:X44" si="48">W12</f>
        <v>0</v>
      </c>
      <c r="X44" s="47" t="e">
        <f t="shared" si="48"/>
        <v>#N/A</v>
      </c>
      <c r="Y44" s="45" t="e">
        <f>Z12</f>
        <v>#N/A</v>
      </c>
      <c r="Z44" s="45" t="str">
        <f>AC13</f>
        <v>×</v>
      </c>
      <c r="AA44" s="45" t="str">
        <f>AE13</f>
        <v>×</v>
      </c>
      <c r="AB44" s="45" t="str">
        <f>AG13</f>
        <v>○</v>
      </c>
      <c r="AC44" s="45">
        <f>AI13</f>
        <v>0</v>
      </c>
      <c r="AJ44" s="13"/>
      <c r="AK44" s="13"/>
      <c r="CZ44" t="s">
        <v>291</v>
      </c>
      <c r="DA44" s="27" t="s">
        <v>5151</v>
      </c>
      <c r="DB44" s="27" t="s">
        <v>5154</v>
      </c>
    </row>
    <row r="45" spans="2:106" ht="15" customHeight="1" x14ac:dyDescent="0.15">
      <c r="B45" s="1" t="s">
        <v>2919</v>
      </c>
      <c r="C45" s="15" t="e">
        <f>BS41</f>
        <v>#N/A</v>
      </c>
      <c r="D45" s="27" t="e">
        <f t="shared" si="41"/>
        <v>#N/A</v>
      </c>
      <c r="E45" s="27" t="e">
        <f t="shared" si="42"/>
        <v>#N/A</v>
      </c>
      <c r="F45" s="27" t="e">
        <f t="shared" si="43"/>
        <v>#N/A</v>
      </c>
      <c r="G45" s="31"/>
      <c r="H45" s="17"/>
      <c r="I45" s="1" t="s">
        <v>2919</v>
      </c>
      <c r="J45" s="32" t="e">
        <f t="shared" si="47"/>
        <v>#N/A</v>
      </c>
      <c r="K45" s="27" t="e">
        <f t="shared" si="44"/>
        <v>#N/A</v>
      </c>
      <c r="L45" s="27" t="e">
        <f t="shared" si="45"/>
        <v>#N/A</v>
      </c>
      <c r="M45" s="27" t="e">
        <f t="shared" si="46"/>
        <v>#N/A</v>
      </c>
      <c r="N45" s="31"/>
      <c r="P45" s="37" t="e">
        <f>G54</f>
        <v>#N/A</v>
      </c>
      <c r="Q45" s="61" t="e">
        <f>N54</f>
        <v>#N/A</v>
      </c>
      <c r="R45" s="64" t="e">
        <f>G56</f>
        <v>#N/A</v>
      </c>
      <c r="S45" s="61"/>
      <c r="W45" s="45">
        <f t="shared" ref="W45:X45" si="49">W15</f>
        <v>0</v>
      </c>
      <c r="X45" s="47" t="e">
        <f t="shared" si="49"/>
        <v>#N/A</v>
      </c>
      <c r="Y45" s="45" t="e">
        <f>Z15</f>
        <v>#N/A</v>
      </c>
      <c r="Z45" s="45" t="str">
        <f>AC16</f>
        <v>×</v>
      </c>
      <c r="AA45" s="45" t="str">
        <f>AE16</f>
        <v>×</v>
      </c>
      <c r="AB45" s="45" t="str">
        <f>AG16</f>
        <v>○</v>
      </c>
      <c r="AC45" s="45">
        <f>AI16</f>
        <v>0</v>
      </c>
      <c r="AJ45" s="13"/>
      <c r="AK45" s="13"/>
      <c r="CZ45" t="s">
        <v>995</v>
      </c>
      <c r="DA45" s="27" t="s">
        <v>5163</v>
      </c>
      <c r="DB45" s="27" t="s">
        <v>5164</v>
      </c>
    </row>
    <row r="46" spans="2:106" ht="15" customHeight="1" x14ac:dyDescent="0.15">
      <c r="B46" s="2" t="s">
        <v>2920</v>
      </c>
      <c r="C46" s="15" t="e">
        <f>BT41</f>
        <v>#N/A</v>
      </c>
      <c r="D46" s="27" t="e">
        <f t="shared" si="41"/>
        <v>#N/A</v>
      </c>
      <c r="E46" s="27" t="e">
        <f t="shared" si="42"/>
        <v>#N/A</v>
      </c>
      <c r="F46" s="27" t="e">
        <f t="shared" si="43"/>
        <v>#N/A</v>
      </c>
      <c r="G46" s="35" t="e">
        <f>AW41</f>
        <v>#N/A</v>
      </c>
      <c r="H46" s="17"/>
      <c r="I46" s="2" t="s">
        <v>2920</v>
      </c>
      <c r="J46" s="15" t="e">
        <f>C29</f>
        <v>#N/A</v>
      </c>
      <c r="K46" s="27" t="e">
        <f t="shared" si="44"/>
        <v>#N/A</v>
      </c>
      <c r="L46" s="27" t="e">
        <f t="shared" si="45"/>
        <v>#N/A</v>
      </c>
      <c r="M46" s="27" t="e">
        <f t="shared" si="46"/>
        <v>#N/A</v>
      </c>
      <c r="N46" s="38" t="e">
        <f>G29</f>
        <v>#N/A</v>
      </c>
      <c r="P46" s="65" t="s">
        <v>2955</v>
      </c>
      <c r="Q46" s="66" t="s">
        <v>2929</v>
      </c>
      <c r="R46" s="66" t="s">
        <v>2930</v>
      </c>
      <c r="S46" s="65" t="s">
        <v>2956</v>
      </c>
      <c r="W46" s="45">
        <f t="shared" ref="W46:X46" si="50">W18</f>
        <v>0</v>
      </c>
      <c r="X46" s="47" t="e">
        <f t="shared" si="50"/>
        <v>#N/A</v>
      </c>
      <c r="Y46" s="45" t="e">
        <f>Z18</f>
        <v>#N/A</v>
      </c>
      <c r="Z46" s="45" t="str">
        <f>AC19</f>
        <v>×</v>
      </c>
      <c r="AA46" s="45" t="str">
        <f>AE19</f>
        <v>×</v>
      </c>
      <c r="AB46" s="45" t="str">
        <f>AG19</f>
        <v>○</v>
      </c>
      <c r="AC46" s="45">
        <f>AI19</f>
        <v>0</v>
      </c>
      <c r="AJ46" s="13"/>
      <c r="AK46" s="13"/>
      <c r="CZ46" t="s">
        <v>57</v>
      </c>
      <c r="DB46" s="27" t="s">
        <v>5154</v>
      </c>
    </row>
    <row r="47" spans="2:106" ht="15" customHeight="1" x14ac:dyDescent="0.15">
      <c r="B47" s="1" t="s">
        <v>2919</v>
      </c>
      <c r="C47" s="15" t="e">
        <f>BF41</f>
        <v>#N/A</v>
      </c>
      <c r="D47" s="27" t="e">
        <f t="shared" si="41"/>
        <v>#N/A</v>
      </c>
      <c r="E47" s="27" t="e">
        <f t="shared" si="42"/>
        <v>#N/A</v>
      </c>
      <c r="F47" s="27" t="e">
        <f t="shared" si="43"/>
        <v>#N/A</v>
      </c>
      <c r="G47" s="34" t="e">
        <f>AT41</f>
        <v>#N/A</v>
      </c>
      <c r="H47" s="17"/>
      <c r="I47" s="1" t="s">
        <v>2919</v>
      </c>
      <c r="J47" s="15" t="e">
        <f>C32</f>
        <v>#N/A</v>
      </c>
      <c r="K47" s="27" t="e">
        <f t="shared" si="44"/>
        <v>#N/A</v>
      </c>
      <c r="L47" s="27" t="e">
        <f t="shared" si="45"/>
        <v>#N/A</v>
      </c>
      <c r="M47" s="27" t="e">
        <f t="shared" si="46"/>
        <v>#N/A</v>
      </c>
      <c r="N47" s="143" t="e">
        <f>G32</f>
        <v>#N/A</v>
      </c>
      <c r="P47" s="5" t="str">
        <f>IF(AND(Q47=R47,P40&gt;6),"◎","×")</f>
        <v>×</v>
      </c>
      <c r="Q47" s="5" t="str">
        <f>IF(P40&gt;=7,"○","×")</f>
        <v>×</v>
      </c>
      <c r="R47" s="5" t="str">
        <f>IF(AND(R40=Q40,R40=S40),"○","×")</f>
        <v>○</v>
      </c>
      <c r="S47" s="5"/>
      <c r="W47" s="45">
        <f t="shared" ref="W47:X47" si="51">W21</f>
        <v>0</v>
      </c>
      <c r="X47" s="47" t="e">
        <f t="shared" si="51"/>
        <v>#N/A</v>
      </c>
      <c r="Y47" s="45" t="e">
        <f>Z21</f>
        <v>#N/A</v>
      </c>
      <c r="Z47" s="45" t="str">
        <f>AC22</f>
        <v>×</v>
      </c>
      <c r="AA47" s="45" t="str">
        <f>AE22</f>
        <v>×</v>
      </c>
      <c r="AB47" s="45" t="str">
        <f>AG22</f>
        <v>○</v>
      </c>
      <c r="AC47" s="45">
        <f>AI22</f>
        <v>0</v>
      </c>
      <c r="AJ47" s="13"/>
      <c r="AK47" s="13"/>
      <c r="CZ47" t="s">
        <v>138</v>
      </c>
      <c r="DA47" s="27" t="s">
        <v>5163</v>
      </c>
      <c r="DB47" s="27" t="s">
        <v>5165</v>
      </c>
    </row>
    <row r="48" spans="2:106" ht="15" customHeight="1" x14ac:dyDescent="0.15">
      <c r="B48" s="1" t="s">
        <v>2919</v>
      </c>
      <c r="C48" s="15" t="e">
        <f>BU41</f>
        <v>#N/A</v>
      </c>
      <c r="D48" s="27" t="e">
        <f t="shared" si="41"/>
        <v>#N/A</v>
      </c>
      <c r="E48" s="27" t="e">
        <f t="shared" si="42"/>
        <v>#N/A</v>
      </c>
      <c r="F48" s="27" t="e">
        <f t="shared" si="43"/>
        <v>#N/A</v>
      </c>
      <c r="G48" s="31"/>
      <c r="H48" s="17"/>
      <c r="I48" s="1" t="s">
        <v>2919</v>
      </c>
      <c r="J48" s="15" t="e">
        <f>C33</f>
        <v>#N/A</v>
      </c>
      <c r="K48" s="27" t="e">
        <f t="shared" si="44"/>
        <v>#N/A</v>
      </c>
      <c r="L48" s="27" t="e">
        <f t="shared" si="45"/>
        <v>#N/A</v>
      </c>
      <c r="M48" s="27" t="e">
        <f t="shared" si="46"/>
        <v>#N/A</v>
      </c>
      <c r="N48" s="31"/>
      <c r="W48" s="45">
        <f t="shared" ref="W48:X48" si="52">W24</f>
        <v>0</v>
      </c>
      <c r="X48" s="47" t="e">
        <f t="shared" si="52"/>
        <v>#REF!</v>
      </c>
      <c r="Y48" s="45" t="e">
        <f>Z24</f>
        <v>#REF!</v>
      </c>
      <c r="Z48" s="45" t="e">
        <f>AC25</f>
        <v>#REF!</v>
      </c>
      <c r="AA48" s="45" t="e">
        <f>AE25</f>
        <v>#REF!</v>
      </c>
      <c r="AB48" s="45" t="e">
        <f>AG25</f>
        <v>#REF!</v>
      </c>
      <c r="AC48" s="45" t="e">
        <f>AI25</f>
        <v>#REF!</v>
      </c>
      <c r="AJ48" s="13"/>
      <c r="AK48" s="13"/>
      <c r="CZ48" t="s">
        <v>536</v>
      </c>
      <c r="DB48" s="27" t="s">
        <v>5160</v>
      </c>
    </row>
    <row r="49" spans="2:106" ht="15" customHeight="1" x14ac:dyDescent="0.15">
      <c r="B49" s="2" t="s">
        <v>2920</v>
      </c>
      <c r="C49" s="15" t="e">
        <f>BV41</f>
        <v>#N/A</v>
      </c>
      <c r="D49" s="27" t="e">
        <f t="shared" si="41"/>
        <v>#N/A</v>
      </c>
      <c r="E49" s="27" t="e">
        <f t="shared" si="42"/>
        <v>#N/A</v>
      </c>
      <c r="F49" s="27" t="e">
        <f t="shared" si="43"/>
        <v>#N/A</v>
      </c>
      <c r="G49" s="35" t="e">
        <f>AX41</f>
        <v>#N/A</v>
      </c>
      <c r="H49" s="17"/>
      <c r="I49" s="2" t="s">
        <v>2920</v>
      </c>
      <c r="J49" s="15" t="e">
        <f>C36</f>
        <v>#N/A</v>
      </c>
      <c r="K49" s="27" t="e">
        <f t="shared" si="44"/>
        <v>#N/A</v>
      </c>
      <c r="L49" s="27" t="e">
        <f t="shared" si="45"/>
        <v>#N/A</v>
      </c>
      <c r="M49" s="27" t="e">
        <f t="shared" si="46"/>
        <v>#N/A</v>
      </c>
      <c r="N49" s="144" t="e">
        <f>G36</f>
        <v>#N/A</v>
      </c>
      <c r="Q49" s="80" t="s">
        <v>2919</v>
      </c>
      <c r="T49" s="86" t="s">
        <v>3054</v>
      </c>
      <c r="W49" s="45">
        <f t="shared" ref="W49:X49" si="53">W27</f>
        <v>0</v>
      </c>
      <c r="X49" s="47" t="e">
        <f t="shared" si="53"/>
        <v>#REF!</v>
      </c>
      <c r="Y49" s="45" t="e">
        <f>Z27</f>
        <v>#REF!</v>
      </c>
      <c r="Z49" s="45" t="e">
        <f>AC28</f>
        <v>#REF!</v>
      </c>
      <c r="AA49" s="45" t="e">
        <f>AE28</f>
        <v>#REF!</v>
      </c>
      <c r="AB49" s="45" t="e">
        <f>AG28</f>
        <v>#REF!</v>
      </c>
      <c r="AC49" s="45" t="e">
        <f>AI28</f>
        <v>#REF!</v>
      </c>
      <c r="AJ49" s="13"/>
      <c r="AK49" s="13"/>
      <c r="CZ49" t="s">
        <v>523</v>
      </c>
      <c r="DB49" s="27" t="s">
        <v>5165</v>
      </c>
    </row>
    <row r="50" spans="2:106" ht="15" customHeight="1" x14ac:dyDescent="0.15">
      <c r="B50" s="1" t="s">
        <v>2919</v>
      </c>
      <c r="C50" s="15" t="e">
        <f>BD41</f>
        <v>#N/A</v>
      </c>
      <c r="D50" s="27" t="e">
        <f t="shared" si="41"/>
        <v>#N/A</v>
      </c>
      <c r="E50" s="27" t="e">
        <f t="shared" si="42"/>
        <v>#N/A</v>
      </c>
      <c r="F50" s="27" t="e">
        <f t="shared" si="43"/>
        <v>#N/A</v>
      </c>
      <c r="G50" s="34" t="e">
        <f>AU41</f>
        <v>#N/A</v>
      </c>
      <c r="H50" s="17"/>
      <c r="I50" s="1" t="s">
        <v>2919</v>
      </c>
      <c r="J50" s="15" t="e">
        <f>J24</f>
        <v>#N/A</v>
      </c>
      <c r="K50" s="27" t="e">
        <f t="shared" si="44"/>
        <v>#N/A</v>
      </c>
      <c r="L50" s="27" t="e">
        <f t="shared" si="45"/>
        <v>#N/A</v>
      </c>
      <c r="M50" s="27" t="e">
        <f t="shared" si="46"/>
        <v>#N/A</v>
      </c>
      <c r="N50" s="143" t="e">
        <f>N24</f>
        <v>#N/A</v>
      </c>
      <c r="P50" s="5" t="e">
        <f>AO41</f>
        <v>#N/A</v>
      </c>
      <c r="Q50" s="33" t="e">
        <f>CA41</f>
        <v>#N/A</v>
      </c>
      <c r="R50" s="81"/>
      <c r="T50" s="87" t="e">
        <f>SUM(T53:T56)</f>
        <v>#N/A</v>
      </c>
      <c r="W50" s="45">
        <f t="shared" ref="W50:X50" si="54">W30</f>
        <v>0</v>
      </c>
      <c r="X50" s="47" t="e">
        <f t="shared" si="54"/>
        <v>#REF!</v>
      </c>
      <c r="Y50" s="45" t="e">
        <f>Z30</f>
        <v>#REF!</v>
      </c>
      <c r="Z50" s="45" t="e">
        <f>AC31</f>
        <v>#REF!</v>
      </c>
      <c r="AA50" s="45" t="e">
        <f>AE31</f>
        <v>#REF!</v>
      </c>
      <c r="AB50" s="45" t="e">
        <f>AG31</f>
        <v>#REF!</v>
      </c>
      <c r="AC50" s="45" t="e">
        <f>AI31</f>
        <v>#REF!</v>
      </c>
      <c r="AJ50" s="13"/>
      <c r="AK50" s="13"/>
      <c r="CZ50" t="s">
        <v>562</v>
      </c>
      <c r="DB50" s="27" t="s">
        <v>5153</v>
      </c>
    </row>
    <row r="51" spans="2:106" ht="15" customHeight="1" x14ac:dyDescent="0.15">
      <c r="B51" s="1" t="s">
        <v>2919</v>
      </c>
      <c r="C51" s="15" t="e">
        <f>BG41</f>
        <v>#N/A</v>
      </c>
      <c r="D51" s="27" t="e">
        <f t="shared" si="41"/>
        <v>#N/A</v>
      </c>
      <c r="E51" s="27" t="e">
        <f t="shared" si="42"/>
        <v>#N/A</v>
      </c>
      <c r="F51" s="27" t="e">
        <f t="shared" si="43"/>
        <v>#N/A</v>
      </c>
      <c r="G51" s="31"/>
      <c r="H51" s="17"/>
      <c r="I51" s="1" t="s">
        <v>2919</v>
      </c>
      <c r="J51" s="15" t="e">
        <f t="shared" ref="J51:J52" si="55">J25</f>
        <v>#N/A</v>
      </c>
      <c r="K51" s="27" t="e">
        <f t="shared" si="44"/>
        <v>#N/A</v>
      </c>
      <c r="L51" s="27" t="e">
        <f t="shared" si="45"/>
        <v>#N/A</v>
      </c>
      <c r="M51" s="27" t="e">
        <f t="shared" si="46"/>
        <v>#N/A</v>
      </c>
      <c r="N51" s="31"/>
      <c r="P51" s="8"/>
      <c r="Q51" s="83" t="s">
        <v>3067</v>
      </c>
      <c r="W51" s="45">
        <f t="shared" ref="W51:X51" si="56">W33</f>
        <v>0</v>
      </c>
      <c r="X51" s="47" t="e">
        <f t="shared" si="56"/>
        <v>#REF!</v>
      </c>
      <c r="Y51" s="45" t="e">
        <f>Z33</f>
        <v>#REF!</v>
      </c>
      <c r="Z51" s="45" t="e">
        <f>AC34</f>
        <v>#REF!</v>
      </c>
      <c r="AA51" s="45" t="e">
        <f>AE34</f>
        <v>#REF!</v>
      </c>
      <c r="AB51" s="45" t="e">
        <f>AG34</f>
        <v>#REF!</v>
      </c>
      <c r="AC51" s="45" t="e">
        <f>AI34</f>
        <v>#REF!</v>
      </c>
      <c r="AJ51" s="13"/>
      <c r="AK51" s="13"/>
      <c r="CZ51" t="s">
        <v>176</v>
      </c>
      <c r="DB51" s="27" t="s">
        <v>5152</v>
      </c>
    </row>
    <row r="52" spans="2:106" ht="15" customHeight="1" x14ac:dyDescent="0.15">
      <c r="B52" s="1" t="s">
        <v>2919</v>
      </c>
      <c r="C52" s="15" t="e">
        <f>BW41</f>
        <v>#N/A</v>
      </c>
      <c r="D52" s="27" t="e">
        <f t="shared" si="41"/>
        <v>#N/A</v>
      </c>
      <c r="E52" s="27" t="e">
        <f t="shared" si="42"/>
        <v>#N/A</v>
      </c>
      <c r="F52" s="27" t="e">
        <f t="shared" si="43"/>
        <v>#N/A</v>
      </c>
      <c r="G52" s="31"/>
      <c r="H52" s="17"/>
      <c r="I52" s="1" t="s">
        <v>2919</v>
      </c>
      <c r="J52" s="15" t="e">
        <f t="shared" si="55"/>
        <v>#N/A</v>
      </c>
      <c r="K52" s="27" t="e">
        <f t="shared" si="44"/>
        <v>#N/A</v>
      </c>
      <c r="L52" s="27" t="e">
        <f t="shared" si="45"/>
        <v>#N/A</v>
      </c>
      <c r="M52" s="27" t="e">
        <f t="shared" si="46"/>
        <v>#N/A</v>
      </c>
      <c r="N52" s="31"/>
      <c r="P52" s="8"/>
      <c r="Q52" s="78" t="s">
        <v>2920</v>
      </c>
      <c r="AJ52" s="13"/>
      <c r="AK52" s="13"/>
      <c r="CZ52" t="s">
        <v>101</v>
      </c>
      <c r="DA52" s="27" t="s">
        <v>5153</v>
      </c>
      <c r="DB52" s="27" t="s">
        <v>5154</v>
      </c>
    </row>
    <row r="53" spans="2:106" ht="15" customHeight="1" x14ac:dyDescent="0.15">
      <c r="B53" s="2" t="s">
        <v>2920</v>
      </c>
      <c r="C53" s="15" t="e">
        <f>BX41</f>
        <v>#N/A</v>
      </c>
      <c r="D53" s="27" t="e">
        <f t="shared" si="41"/>
        <v>#N/A</v>
      </c>
      <c r="E53" s="27" t="e">
        <f t="shared" si="42"/>
        <v>#N/A</v>
      </c>
      <c r="F53" s="27" t="e">
        <f t="shared" si="43"/>
        <v>#N/A</v>
      </c>
      <c r="G53" s="35" t="e">
        <f>AY41</f>
        <v>#N/A</v>
      </c>
      <c r="H53" s="17"/>
      <c r="I53" s="2" t="s">
        <v>2920</v>
      </c>
      <c r="J53" s="15" t="e">
        <f>J29</f>
        <v>#N/A</v>
      </c>
      <c r="K53" s="27" t="e">
        <f t="shared" si="44"/>
        <v>#N/A</v>
      </c>
      <c r="L53" s="27" t="e">
        <f t="shared" si="45"/>
        <v>#N/A</v>
      </c>
      <c r="M53" s="27" t="e">
        <f t="shared" si="46"/>
        <v>#N/A</v>
      </c>
      <c r="N53" s="144" t="e">
        <f>N29</f>
        <v>#N/A</v>
      </c>
      <c r="P53" s="88" t="e">
        <f>INDEX(ニックス!$B$2:$BF$58,MATCH(Q50,ニックス!$A$2:$A$58,0),MATCH(Q53,ニックス!$B$1:$BF$1,0))</f>
        <v>#N/A</v>
      </c>
      <c r="Q53" s="33" t="e">
        <f>Q32</f>
        <v>#N/A</v>
      </c>
      <c r="R53" s="79"/>
      <c r="S53" s="100">
        <v>3</v>
      </c>
      <c r="T53" s="85" t="e">
        <f>P53*S53</f>
        <v>#N/A</v>
      </c>
      <c r="U53" s="14"/>
      <c r="V53" s="14"/>
      <c r="AJ53" s="13"/>
      <c r="AK53" s="13"/>
      <c r="CZ53" t="s">
        <v>597</v>
      </c>
      <c r="DB53" s="27" t="s">
        <v>5163</v>
      </c>
    </row>
    <row r="54" spans="2:106" ht="15" customHeight="1" x14ac:dyDescent="0.15">
      <c r="B54" s="1" t="s">
        <v>2919</v>
      </c>
      <c r="C54" s="15" t="e">
        <f>BH41</f>
        <v>#N/A</v>
      </c>
      <c r="D54" s="27" t="e">
        <f t="shared" si="41"/>
        <v>#N/A</v>
      </c>
      <c r="E54" s="27" t="e">
        <f t="shared" si="42"/>
        <v>#N/A</v>
      </c>
      <c r="F54" s="27" t="e">
        <f t="shared" si="43"/>
        <v>#N/A</v>
      </c>
      <c r="G54" s="34" t="e">
        <f>AV41</f>
        <v>#N/A</v>
      </c>
      <c r="H54" s="17"/>
      <c r="I54" s="1" t="s">
        <v>2919</v>
      </c>
      <c r="J54" s="15" t="e">
        <f>J32</f>
        <v>#N/A</v>
      </c>
      <c r="K54" s="27" t="e">
        <f t="shared" si="44"/>
        <v>#N/A</v>
      </c>
      <c r="L54" s="27" t="e">
        <f t="shared" si="45"/>
        <v>#N/A</v>
      </c>
      <c r="M54" s="27" t="e">
        <f t="shared" si="46"/>
        <v>#N/A</v>
      </c>
      <c r="N54" s="143" t="e">
        <f>N32</f>
        <v>#N/A</v>
      </c>
      <c r="P54" s="88" t="e">
        <f>INDEX(ニックス!$B$2:$BF$58,MATCH(Q50,ニックス!$A$2:$A$58,0),MATCH(Q54,ニックス!$B$1:$BF$1,0))</f>
        <v>#N/A</v>
      </c>
      <c r="Q54" s="33" t="e">
        <f>Q35</f>
        <v>#N/A</v>
      </c>
      <c r="R54" s="79"/>
      <c r="S54" s="100">
        <v>2.5</v>
      </c>
      <c r="T54" s="85" t="e">
        <f>P54*S54</f>
        <v>#N/A</v>
      </c>
      <c r="U54" s="14"/>
      <c r="V54" s="14"/>
      <c r="AJ54" s="13"/>
      <c r="CZ54" t="s">
        <v>329</v>
      </c>
      <c r="DA54" s="27" t="s">
        <v>5166</v>
      </c>
      <c r="DB54" s="27" t="s">
        <v>5165</v>
      </c>
    </row>
    <row r="55" spans="2:106" ht="15" customHeight="1" x14ac:dyDescent="0.15">
      <c r="B55" s="1" t="s">
        <v>2919</v>
      </c>
      <c r="C55" s="15" t="e">
        <f>BY41</f>
        <v>#N/A</v>
      </c>
      <c r="D55" s="27" t="e">
        <f t="shared" si="41"/>
        <v>#N/A</v>
      </c>
      <c r="E55" s="27" t="e">
        <f t="shared" si="42"/>
        <v>#N/A</v>
      </c>
      <c r="F55" s="27" t="e">
        <f t="shared" si="43"/>
        <v>#N/A</v>
      </c>
      <c r="G55" s="31"/>
      <c r="H55" s="17"/>
      <c r="I55" s="1" t="s">
        <v>2919</v>
      </c>
      <c r="J55" s="15" t="e">
        <f>J33</f>
        <v>#N/A</v>
      </c>
      <c r="K55" s="27" t="e">
        <f t="shared" si="44"/>
        <v>#N/A</v>
      </c>
      <c r="L55" s="27" t="e">
        <f t="shared" si="45"/>
        <v>#N/A</v>
      </c>
      <c r="M55" s="27" t="e">
        <f t="shared" si="46"/>
        <v>#N/A</v>
      </c>
      <c r="N55" s="31"/>
      <c r="P55" s="88" t="e">
        <f>INDEX(ニックス!$B$2:$BF$58,MATCH(Q50,ニックス!$A$2:$A$58,0),MATCH(Q55,ニックス!$B$1:$BF$1,0))</f>
        <v>#N/A</v>
      </c>
      <c r="Q55" s="33" t="e">
        <f>Q36</f>
        <v>#N/A</v>
      </c>
      <c r="R55" s="79"/>
      <c r="S55" s="100">
        <v>2</v>
      </c>
      <c r="T55" s="85" t="e">
        <f t="shared" ref="T55:T56" si="57">P55*S55</f>
        <v>#N/A</v>
      </c>
      <c r="U55" s="14"/>
      <c r="V55" s="14"/>
      <c r="AJ55" s="13"/>
      <c r="CZ55" t="s">
        <v>339</v>
      </c>
      <c r="DA55" s="27" t="s">
        <v>2936</v>
      </c>
      <c r="DB55" s="27" t="s">
        <v>5167</v>
      </c>
    </row>
    <row r="56" spans="2:106" ht="15" customHeight="1" x14ac:dyDescent="0.15">
      <c r="B56" s="2" t="s">
        <v>2920</v>
      </c>
      <c r="C56" s="95" t="e">
        <f>BZ41</f>
        <v>#N/A</v>
      </c>
      <c r="D56" s="27" t="e">
        <f t="shared" si="41"/>
        <v>#N/A</v>
      </c>
      <c r="E56" s="27" t="e">
        <f t="shared" si="42"/>
        <v>#N/A</v>
      </c>
      <c r="F56" s="27" t="e">
        <f t="shared" si="43"/>
        <v>#N/A</v>
      </c>
      <c r="G56" s="35" t="e">
        <f>AZ41</f>
        <v>#N/A</v>
      </c>
      <c r="H56" s="17"/>
      <c r="I56" s="2" t="s">
        <v>2920</v>
      </c>
      <c r="J56" s="15" t="e">
        <f>J36</f>
        <v>#N/A</v>
      </c>
      <c r="K56" s="27" t="e">
        <f t="shared" si="44"/>
        <v>#N/A</v>
      </c>
      <c r="L56" s="27" t="e">
        <f t="shared" si="45"/>
        <v>#N/A</v>
      </c>
      <c r="M56" s="27" t="e">
        <f t="shared" si="46"/>
        <v>#N/A</v>
      </c>
      <c r="N56" s="38" t="e">
        <f>N36</f>
        <v>#N/A</v>
      </c>
      <c r="P56" s="88" t="e">
        <f>INDEX(ニックス!$B$2:$BF$58,MATCH(Q50,ニックス!$A$2:$A$58,0),MATCH(Q56,ニックス!$B$1:$BF$1,0))</f>
        <v>#N/A</v>
      </c>
      <c r="Q56" s="33" t="e">
        <f>Q37</f>
        <v>#N/A</v>
      </c>
      <c r="R56" s="79"/>
      <c r="S56" s="100">
        <v>2</v>
      </c>
      <c r="T56" s="85" t="e">
        <f t="shared" si="57"/>
        <v>#N/A</v>
      </c>
      <c r="U56" s="14"/>
      <c r="V56" s="14"/>
      <c r="AJ56" s="13"/>
      <c r="CZ56" t="s">
        <v>600</v>
      </c>
      <c r="DB56" s="27" t="s">
        <v>5166</v>
      </c>
    </row>
    <row r="57" spans="2:106" ht="15" customHeight="1" x14ac:dyDescent="0.15">
      <c r="T57" s="74" t="s">
        <v>2922</v>
      </c>
      <c r="U57" s="46">
        <f>COUNTIF(D60:F74,T57)</f>
        <v>0</v>
      </c>
      <c r="V57" s="46">
        <f>COUNTIF(K60:M74,T57)</f>
        <v>0</v>
      </c>
      <c r="W57" s="46">
        <f>U57+V57</f>
        <v>0</v>
      </c>
      <c r="AJ57" s="13"/>
      <c r="CZ57" t="s">
        <v>51</v>
      </c>
      <c r="DB57" s="27" t="s">
        <v>5154</v>
      </c>
    </row>
    <row r="58" spans="2:106" ht="15" customHeight="1" x14ac:dyDescent="0.15">
      <c r="B58" s="16" t="e">
        <f>AO59</f>
        <v>#N/A</v>
      </c>
      <c r="C58" s="36" t="e">
        <f>BJ59</f>
        <v>#N/A</v>
      </c>
      <c r="D58" s="44"/>
      <c r="E58" s="44" t="e">
        <f>BN59</f>
        <v>#N/A</v>
      </c>
      <c r="F58" s="44"/>
      <c r="G58" s="5" t="e">
        <f>BM59</f>
        <v>#N/A</v>
      </c>
      <c r="H58" s="17"/>
      <c r="I58" s="29" t="e">
        <f>B40</f>
        <v>#N/A</v>
      </c>
      <c r="J58" s="33"/>
      <c r="K58" s="44"/>
      <c r="L58" s="44"/>
      <c r="M58" s="44"/>
      <c r="N58" s="16"/>
      <c r="P58" s="37">
        <f t="array" ref="P58">SUM(1/COUNTIF(P60:Q63,P60:Q63))</f>
        <v>1</v>
      </c>
      <c r="Q58" s="37">
        <f t="array" ref="Q58">SUM(1/COUNTIF(Q60:Q63,Q60:Q63))</f>
        <v>1</v>
      </c>
      <c r="R58" s="37">
        <f t="array" ref="R58">SUM(1/COUNTIF(R60:R63,R60:R63))</f>
        <v>1</v>
      </c>
      <c r="S58" s="37">
        <f t="array" ref="S58">SUM(1/COUNTIF(Q60:R63,Q60:R63))</f>
        <v>1</v>
      </c>
      <c r="T58" s="114" t="s">
        <v>2923</v>
      </c>
      <c r="U58" s="46">
        <f>COUNTIF(D60:F74,T58)</f>
        <v>0</v>
      </c>
      <c r="V58" s="46">
        <f>COUNTIF(K60:M74,T58)</f>
        <v>0</v>
      </c>
      <c r="W58" s="46">
        <f>U58+V58</f>
        <v>0</v>
      </c>
      <c r="AJ58" s="13"/>
      <c r="AK58" s="9"/>
      <c r="AL58" s="10"/>
      <c r="AM58" s="22" t="s">
        <v>2921</v>
      </c>
      <c r="AN58" s="23" t="s">
        <v>2918</v>
      </c>
      <c r="AO58" s="24" t="s">
        <v>2917</v>
      </c>
      <c r="AP58" s="24" t="s">
        <v>1</v>
      </c>
      <c r="AQ58" s="24" t="s">
        <v>2</v>
      </c>
      <c r="AR58" s="24" t="s">
        <v>3</v>
      </c>
      <c r="AS58" s="24" t="s">
        <v>4</v>
      </c>
      <c r="AT58" s="24" t="s">
        <v>5</v>
      </c>
      <c r="AU58" s="24" t="s">
        <v>6</v>
      </c>
      <c r="AV58" s="24" t="s">
        <v>7</v>
      </c>
      <c r="AW58" s="24" t="s">
        <v>8</v>
      </c>
      <c r="AX58" s="24" t="s">
        <v>9</v>
      </c>
      <c r="AY58" s="24" t="s">
        <v>10</v>
      </c>
      <c r="AZ58" s="24" t="s">
        <v>11</v>
      </c>
      <c r="BA58" s="24" t="s">
        <v>12</v>
      </c>
      <c r="BB58" s="24" t="s">
        <v>13</v>
      </c>
      <c r="BC58" s="24" t="s">
        <v>14</v>
      </c>
      <c r="BD58" s="24" t="s">
        <v>15</v>
      </c>
      <c r="BE58" s="24" t="s">
        <v>16</v>
      </c>
      <c r="BF58" s="24" t="s">
        <v>5</v>
      </c>
      <c r="BG58" s="24" t="s">
        <v>17</v>
      </c>
      <c r="BH58" s="24" t="s">
        <v>7</v>
      </c>
      <c r="BI58" s="24" t="s">
        <v>18</v>
      </c>
      <c r="BJ58" s="24" t="s">
        <v>19</v>
      </c>
      <c r="BK58" s="23" t="s">
        <v>20</v>
      </c>
      <c r="BL58" s="24" t="s">
        <v>21</v>
      </c>
      <c r="BM58" s="24" t="s">
        <v>22</v>
      </c>
      <c r="BN58" s="24" t="s">
        <v>23</v>
      </c>
      <c r="BO58" s="24" t="s">
        <v>24</v>
      </c>
      <c r="BP58" s="24" t="s">
        <v>25</v>
      </c>
      <c r="BQ58" s="25" t="s">
        <v>26</v>
      </c>
      <c r="BR58" s="4" t="s">
        <v>27</v>
      </c>
      <c r="BS58" s="24" t="s">
        <v>28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8</v>
      </c>
      <c r="BY58" s="24" t="s">
        <v>8</v>
      </c>
      <c r="BZ58" s="24" t="s">
        <v>11</v>
      </c>
      <c r="CA58" s="24" t="s">
        <v>29</v>
      </c>
      <c r="CB58" s="24" t="s">
        <v>30</v>
      </c>
      <c r="CC58" s="24" t="s">
        <v>31</v>
      </c>
      <c r="CD58" s="24" t="s">
        <v>32</v>
      </c>
      <c r="CE58" s="24" t="s">
        <v>33</v>
      </c>
      <c r="CZ58" t="s">
        <v>1574</v>
      </c>
      <c r="DB58" s="27" t="s">
        <v>5152</v>
      </c>
    </row>
    <row r="59" spans="2:106" ht="15" customHeight="1" x14ac:dyDescent="0.15">
      <c r="B59" s="29" t="e">
        <f>BI59</f>
        <v>#N/A</v>
      </c>
      <c r="C59" s="36" t="e">
        <f>AN59</f>
        <v>#N/A</v>
      </c>
      <c r="D59" s="27" t="e">
        <f t="shared" ref="D59:D74" si="58">VLOOKUP(C59,$CZ$1:$DC$2000,2,0)</f>
        <v>#N/A</v>
      </c>
      <c r="E59" s="27" t="e">
        <f t="shared" ref="E59:E74" si="59">VLOOKUP(C59,$CZ$1:$DC$2000,3,0)</f>
        <v>#N/A</v>
      </c>
      <c r="F59" s="27" t="e">
        <f t="shared" ref="F59:F74" si="60">VLOOKUP(C59,$CZ$1:$DC$2000,4,0)</f>
        <v>#N/A</v>
      </c>
      <c r="G59" s="16" t="e">
        <f>BL59</f>
        <v>#N/A</v>
      </c>
      <c r="H59" s="17"/>
      <c r="I59" s="29"/>
      <c r="J59" s="70" t="e">
        <f>J60&amp;"自"</f>
        <v>#N/A</v>
      </c>
      <c r="K59" s="44"/>
      <c r="L59" s="44"/>
      <c r="M59" s="44"/>
      <c r="N59" s="16"/>
      <c r="P59" s="62" t="s">
        <v>3019</v>
      </c>
      <c r="Q59" s="63" t="s">
        <v>3020</v>
      </c>
      <c r="R59" s="62" t="s">
        <v>3021</v>
      </c>
      <c r="S59" s="63"/>
      <c r="T59" s="116" t="s">
        <v>2925</v>
      </c>
      <c r="U59" s="46">
        <f>COUNTIF(D60:F74,T59)</f>
        <v>0</v>
      </c>
      <c r="V59" s="46">
        <f>COUNTIF(K60:M74,T59)</f>
        <v>0</v>
      </c>
      <c r="W59" s="46">
        <f>U59+V59</f>
        <v>0</v>
      </c>
      <c r="AJ59" s="13"/>
      <c r="AK59" s="11"/>
      <c r="AL59" s="12"/>
      <c r="AM59" s="26">
        <f>W15</f>
        <v>0</v>
      </c>
      <c r="AN59" s="21" t="e">
        <f>VLOOKUP(AM59,種牡馬データ!$A$1:$AS$3000,2,1)</f>
        <v>#N/A</v>
      </c>
      <c r="AO59" s="21" t="e">
        <f>VLOOKUP(AM59,種牡馬データ!$A$1:$AS$3000,3,1)</f>
        <v>#N/A</v>
      </c>
      <c r="AP59" s="21" t="e">
        <f>VLOOKUP(AM59,種牡馬データ!$A$1:$AS$3000,4,1)</f>
        <v>#N/A</v>
      </c>
      <c r="AQ59" s="21" t="e">
        <f>VLOOKUP(AM59,種牡馬データ!$A$1:$AS$3000,5,1)</f>
        <v>#N/A</v>
      </c>
      <c r="AR59" s="21" t="e">
        <f>VLOOKUP(AM59,種牡馬データ!$A$1:$AS$3000,6,1)</f>
        <v>#N/A</v>
      </c>
      <c r="AS59" s="21" t="e">
        <f>VLOOKUP(AM59,種牡馬データ!$A$1:$AS$3000,7,1)</f>
        <v>#N/A</v>
      </c>
      <c r="AT59" s="21" t="e">
        <f>VLOOKUP(AM59,種牡馬データ!$A$1:$AS$3000,8,1)</f>
        <v>#N/A</v>
      </c>
      <c r="AU59" s="21" t="e">
        <f>VLOOKUP(AM59,種牡馬データ!$A$1:$AS$3000,9,1)</f>
        <v>#N/A</v>
      </c>
      <c r="AV59" s="21" t="e">
        <f>VLOOKUP(AM59,種牡馬データ!$A$1:$AS$3000,10,1)</f>
        <v>#N/A</v>
      </c>
      <c r="AW59" s="21" t="e">
        <f>VLOOKUP(AM59,種牡馬データ!$A$1:$AS$3000,11,1)</f>
        <v>#N/A</v>
      </c>
      <c r="AX59" s="21" t="e">
        <f>VLOOKUP(AM59,種牡馬データ!$A$1:$AS$3000,12,1)</f>
        <v>#N/A</v>
      </c>
      <c r="AY59" s="21" t="e">
        <f>VLOOKUP(AM59,種牡馬データ!$A$1:$AS$3000,13,1)</f>
        <v>#N/A</v>
      </c>
      <c r="AZ59" s="21" t="e">
        <f>VLOOKUP(AM59,種牡馬データ!$A$1:$AS$3000,14,1)</f>
        <v>#N/A</v>
      </c>
      <c r="BA59" s="21" t="e">
        <f>VLOOKUP(AM59,種牡馬データ!$A$1:$AS$3000,15,1)</f>
        <v>#N/A</v>
      </c>
      <c r="BB59" s="21" t="e">
        <f>VLOOKUP(AM59,種牡馬データ!$A$1:$AS$3000,16,1)</f>
        <v>#N/A</v>
      </c>
      <c r="BC59" s="21" t="e">
        <f>VLOOKUP(AM59,種牡馬データ!$A$1:$AS$3000,17,1)</f>
        <v>#N/A</v>
      </c>
      <c r="BD59" s="21" t="e">
        <f>VLOOKUP(AM59,種牡馬データ!$A$1:$AS$3000,18,1)</f>
        <v>#N/A</v>
      </c>
      <c r="BE59" s="21" t="e">
        <f>VLOOKUP(AM59,種牡馬データ!$A$1:$AS$3000,19,1)</f>
        <v>#N/A</v>
      </c>
      <c r="BF59" s="21" t="e">
        <f>VLOOKUP(AM59,種牡馬データ!$A$1:$AS$3000,20,1)</f>
        <v>#N/A</v>
      </c>
      <c r="BG59" s="21" t="e">
        <f>VLOOKUP(AM59,種牡馬データ!$A$1:$AS$3000,21,1)</f>
        <v>#N/A</v>
      </c>
      <c r="BH59" s="21" t="e">
        <f>VLOOKUP(AM59,種牡馬データ!$A$1:$AS$3000,22,1)</f>
        <v>#N/A</v>
      </c>
      <c r="BI59" s="21" t="e">
        <f>VLOOKUP(AM59,種牡馬データ!$A$1:$AS$3000,23,1)</f>
        <v>#N/A</v>
      </c>
      <c r="BJ59" s="21" t="e">
        <f>VLOOKUP(AM59,種牡馬データ!$A$1:$AS$3000,24,1)</f>
        <v>#N/A</v>
      </c>
      <c r="BK59" s="21" t="e">
        <f>VLOOKUP(AM59,種牡馬データ!$A$1:$AS$3000,25,1)</f>
        <v>#N/A</v>
      </c>
      <c r="BL59" s="21" t="e">
        <f>VLOOKUP(AM59,種牡馬データ!$A$1:$AS$3000,26,1)</f>
        <v>#N/A</v>
      </c>
      <c r="BM59" s="21" t="e">
        <f>VLOOKUP(AM59,種牡馬データ!$A$1:$AS$3000,27,1)</f>
        <v>#N/A</v>
      </c>
      <c r="BN59" s="21" t="e">
        <f>VLOOKUP(AM59,種牡馬データ!$A$1:$AS$3000,28,1)</f>
        <v>#N/A</v>
      </c>
      <c r="BO59" s="21" t="e">
        <f>VLOOKUP(AM59,種牡馬データ!$A$1:$AS$3000,29,1)</f>
        <v>#N/A</v>
      </c>
      <c r="BP59" s="21" t="e">
        <f>VLOOKUP(AM59,種牡馬データ!$A$1:$AS$3000,30,1)</f>
        <v>#N/A</v>
      </c>
      <c r="BQ59" s="21" t="e">
        <f>VLOOKUP(AM59,種牡馬データ!$A$1:$AS$3000,31,1)</f>
        <v>#N/A</v>
      </c>
      <c r="BR59" s="21" t="e">
        <f>VLOOKUP(AM59,種牡馬データ!$A$1:$AS$3000,32,1)</f>
        <v>#N/A</v>
      </c>
      <c r="BS59" s="21" t="e">
        <f>VLOOKUP(AM59,種牡馬データ!$A$1:$AS$3000,33,1)</f>
        <v>#N/A</v>
      </c>
      <c r="BT59" s="21" t="e">
        <f>VLOOKUP(AM59,種牡馬データ!$A$1:$AS$3000,34,1)</f>
        <v>#N/A</v>
      </c>
      <c r="BU59" s="21" t="e">
        <f>VLOOKUP(AM59,種牡馬データ!$A$1:$AS$3000,35,1)</f>
        <v>#N/A</v>
      </c>
      <c r="BV59" s="21" t="e">
        <f>VLOOKUP(AM59,種牡馬データ!$A$1:$AS$3000,36,1)</f>
        <v>#N/A</v>
      </c>
      <c r="BW59" s="21" t="e">
        <f>VLOOKUP(AM59,種牡馬データ!$A$1:$AS$3000,37,1)</f>
        <v>#N/A</v>
      </c>
      <c r="BX59" s="21" t="e">
        <f>VLOOKUP(AM59,種牡馬データ!$A$1:$AS$3000,38,1)</f>
        <v>#N/A</v>
      </c>
      <c r="BY59" s="21" t="e">
        <f>VLOOKUP(AM59,種牡馬データ!$A$1:$AS$3000,39,1)</f>
        <v>#N/A</v>
      </c>
      <c r="BZ59" s="21" t="e">
        <f>VLOOKUP(AM59,種牡馬データ!$A$1:$AS$3000,40,1)</f>
        <v>#N/A</v>
      </c>
      <c r="CA59" s="21" t="e">
        <f>VLOOKUP(AM59,種牡馬データ!$A$1:$AS$3000,41,1)</f>
        <v>#N/A</v>
      </c>
      <c r="CB59" s="21" t="e">
        <f>VLOOKUP(AM59,種牡馬データ!$A$1:$AS$3000,42,1)</f>
        <v>#N/A</v>
      </c>
      <c r="CC59" s="21" t="e">
        <f>VLOOKUP(AM59,種牡馬データ!$A$1:$AS$3000,43,1)</f>
        <v>#N/A</v>
      </c>
      <c r="CD59" s="21" t="e">
        <f>VLOOKUP(AM59,種牡馬データ!$A$1:$AS$3000,44,1)</f>
        <v>#N/A</v>
      </c>
      <c r="CE59" s="21" t="e">
        <f>VLOOKUP($AM$5,種牡馬データ!$A$1:$AS$3000,45,1)</f>
        <v>#N/A</v>
      </c>
      <c r="CZ59" t="s">
        <v>250</v>
      </c>
      <c r="DB59" s="27" t="s">
        <v>5152</v>
      </c>
    </row>
    <row r="60" spans="2:106" ht="15" customHeight="1" x14ac:dyDescent="0.15">
      <c r="B60" s="1" t="s">
        <v>2919</v>
      </c>
      <c r="C60" s="96" t="e">
        <f>BB59</f>
        <v>#N/A</v>
      </c>
      <c r="D60" s="27" t="e">
        <f t="shared" si="58"/>
        <v>#N/A</v>
      </c>
      <c r="E60" s="27" t="e">
        <f t="shared" si="59"/>
        <v>#N/A</v>
      </c>
      <c r="F60" s="27" t="e">
        <f t="shared" si="60"/>
        <v>#N/A</v>
      </c>
      <c r="G60" s="34" t="e">
        <f>AS59</f>
        <v>#N/A</v>
      </c>
      <c r="H60" s="17"/>
      <c r="I60" s="1" t="s">
        <v>2919</v>
      </c>
      <c r="J60" s="32" t="e">
        <f>C41</f>
        <v>#N/A</v>
      </c>
      <c r="K60" s="27" t="e">
        <f t="shared" ref="K60:K74" si="61">VLOOKUP(J60,$CZ$1:$DC$2000,2,0)</f>
        <v>#N/A</v>
      </c>
      <c r="L60" s="27" t="e">
        <f t="shared" ref="L60:L74" si="62">VLOOKUP(J60,$CZ$1:$DC$2000,3,0)</f>
        <v>#N/A</v>
      </c>
      <c r="M60" s="27" t="e">
        <f t="shared" ref="M60:M74" si="63">VLOOKUP(J60,$CZ$1:$DC$2000,4,0)</f>
        <v>#N/A</v>
      </c>
      <c r="N60" s="34" t="e">
        <f>G42</f>
        <v>#N/A</v>
      </c>
      <c r="P60" s="37" t="e">
        <f>G60</f>
        <v>#N/A</v>
      </c>
      <c r="Q60" s="60" t="e">
        <f>N60</f>
        <v>#N/A</v>
      </c>
      <c r="R60" s="64" t="e">
        <f>G64</f>
        <v>#N/A</v>
      </c>
      <c r="S60" s="60"/>
      <c r="T60" s="115" t="s">
        <v>2924</v>
      </c>
      <c r="U60" s="46">
        <f>COUNTIF(D60:F74,T60)</f>
        <v>0</v>
      </c>
      <c r="V60" s="46">
        <f>COUNTIF(K60:M74,T60)</f>
        <v>0</v>
      </c>
      <c r="W60" s="46">
        <f t="shared" ref="W60:W66" si="64">U60+V60</f>
        <v>0</v>
      </c>
      <c r="AJ60" s="13"/>
      <c r="AK60" s="9"/>
      <c r="AL60" s="10"/>
      <c r="AM60" s="39" t="s">
        <v>2921</v>
      </c>
      <c r="AN60" s="40" t="s">
        <v>2918</v>
      </c>
      <c r="AO60" s="41" t="s">
        <v>2917</v>
      </c>
      <c r="AP60" s="41" t="s">
        <v>1</v>
      </c>
      <c r="AQ60" s="41" t="s">
        <v>2</v>
      </c>
      <c r="AR60" s="41" t="s">
        <v>3</v>
      </c>
      <c r="AS60" s="41" t="s">
        <v>4</v>
      </c>
      <c r="AT60" s="41" t="s">
        <v>5</v>
      </c>
      <c r="AU60" s="41" t="s">
        <v>6</v>
      </c>
      <c r="AV60" s="41" t="s">
        <v>7</v>
      </c>
      <c r="AW60" s="41" t="s">
        <v>8</v>
      </c>
      <c r="AX60" s="41" t="s">
        <v>9</v>
      </c>
      <c r="AY60" s="41" t="s">
        <v>10</v>
      </c>
      <c r="AZ60" s="41" t="s">
        <v>11</v>
      </c>
      <c r="BA60" s="41" t="s">
        <v>12</v>
      </c>
      <c r="BB60" s="41" t="s">
        <v>13</v>
      </c>
      <c r="BC60" s="41" t="s">
        <v>14</v>
      </c>
      <c r="BD60" s="41" t="s">
        <v>15</v>
      </c>
      <c r="BE60" s="41" t="s">
        <v>16</v>
      </c>
      <c r="BF60" s="41" t="s">
        <v>5</v>
      </c>
      <c r="BG60" s="41" t="s">
        <v>17</v>
      </c>
      <c r="BH60" s="41" t="s">
        <v>7</v>
      </c>
      <c r="BI60" s="41" t="s">
        <v>18</v>
      </c>
      <c r="BJ60" s="41" t="s">
        <v>19</v>
      </c>
      <c r="BK60" s="40" t="s">
        <v>20</v>
      </c>
      <c r="BL60" s="41" t="s">
        <v>21</v>
      </c>
      <c r="BM60" s="41" t="s">
        <v>22</v>
      </c>
      <c r="BN60" s="41" t="s">
        <v>23</v>
      </c>
      <c r="BO60" s="41" t="s">
        <v>24</v>
      </c>
      <c r="BP60" s="41" t="s">
        <v>4930</v>
      </c>
      <c r="BQ60" s="42" t="s">
        <v>26</v>
      </c>
      <c r="BR60" s="43" t="s">
        <v>27</v>
      </c>
      <c r="BS60" s="41" t="s">
        <v>28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8</v>
      </c>
      <c r="BY60" s="41" t="s">
        <v>8</v>
      </c>
      <c r="BZ60" s="41" t="s">
        <v>11</v>
      </c>
      <c r="CA60" s="41" t="s">
        <v>29</v>
      </c>
      <c r="CB60" s="41" t="s">
        <v>30</v>
      </c>
      <c r="CC60" s="41" t="s">
        <v>31</v>
      </c>
      <c r="CD60" s="41" t="s">
        <v>32</v>
      </c>
      <c r="CE60" s="41" t="s">
        <v>33</v>
      </c>
      <c r="CZ60" t="s">
        <v>59</v>
      </c>
      <c r="DA60" s="27" t="s">
        <v>5163</v>
      </c>
      <c r="DB60" s="27" t="s">
        <v>5164</v>
      </c>
    </row>
    <row r="61" spans="2:106" ht="15" customHeight="1" x14ac:dyDescent="0.15">
      <c r="B61" s="1" t="s">
        <v>2919</v>
      </c>
      <c r="C61" s="95" t="e">
        <f>BC59</f>
        <v>#N/A</v>
      </c>
      <c r="D61" s="27" t="e">
        <f t="shared" si="58"/>
        <v>#N/A</v>
      </c>
      <c r="E61" s="27" t="e">
        <f t="shared" si="59"/>
        <v>#N/A</v>
      </c>
      <c r="F61" s="27" t="e">
        <f t="shared" si="60"/>
        <v>#N/A</v>
      </c>
      <c r="G61" s="31"/>
      <c r="H61" s="17"/>
      <c r="I61" s="1" t="s">
        <v>2919</v>
      </c>
      <c r="J61" s="32" t="e">
        <f t="shared" ref="J61:J63" si="65">C42</f>
        <v>#N/A</v>
      </c>
      <c r="K61" s="27" t="e">
        <f t="shared" si="61"/>
        <v>#N/A</v>
      </c>
      <c r="L61" s="27" t="e">
        <f t="shared" si="62"/>
        <v>#N/A</v>
      </c>
      <c r="M61" s="27" t="e">
        <f t="shared" si="63"/>
        <v>#N/A</v>
      </c>
      <c r="N61" s="31"/>
      <c r="P61" s="37" t="e">
        <f>G65</f>
        <v>#N/A</v>
      </c>
      <c r="Q61" s="61" t="e">
        <f>N65</f>
        <v>#N/A</v>
      </c>
      <c r="R61" s="64" t="e">
        <f>G67</f>
        <v>#N/A</v>
      </c>
      <c r="S61" s="61"/>
      <c r="T61" s="121" t="s">
        <v>4893</v>
      </c>
      <c r="U61" s="46">
        <f>COUNTIF(D60:F74,T61)</f>
        <v>0</v>
      </c>
      <c r="V61" s="46">
        <f>COUNTIF(K60:M74,T61)</f>
        <v>0</v>
      </c>
      <c r="W61" s="46">
        <f>U61+V61</f>
        <v>0</v>
      </c>
      <c r="AJ61" s="13"/>
      <c r="AK61" s="11"/>
      <c r="AL61" s="12"/>
      <c r="AM61" s="21">
        <v>3</v>
      </c>
      <c r="AN61" s="21" t="e">
        <f>J59</f>
        <v>#N/A</v>
      </c>
      <c r="AO61" s="21" t="e">
        <f>I58</f>
        <v>#N/A</v>
      </c>
      <c r="AP61" s="21"/>
      <c r="AQ61" s="21"/>
      <c r="AR61" s="21"/>
      <c r="AS61" s="21" t="e">
        <f>N60</f>
        <v>#N/A</v>
      </c>
      <c r="AT61" s="21" t="e">
        <f>N65</f>
        <v>#N/A</v>
      </c>
      <c r="AU61" s="21" t="e">
        <f>N68</f>
        <v>#N/A</v>
      </c>
      <c r="AV61" s="21" t="e">
        <f>N72</f>
        <v>#N/A</v>
      </c>
      <c r="AW61" s="21" t="e">
        <f>N64</f>
        <v>#N/A</v>
      </c>
      <c r="AX61" s="21" t="e">
        <f>N67</f>
        <v>#N/A</v>
      </c>
      <c r="AY61" s="21" t="e">
        <f>N71</f>
        <v>#N/A</v>
      </c>
      <c r="AZ61" s="21" t="e">
        <f>N74</f>
        <v>#N/A</v>
      </c>
      <c r="BA61" s="21"/>
      <c r="BB61" s="21" t="e">
        <f>J60</f>
        <v>#N/A</v>
      </c>
      <c r="BC61" s="21" t="e">
        <f>J61</f>
        <v>#N/A</v>
      </c>
      <c r="BD61" s="21" t="e">
        <f>J68</f>
        <v>#N/A</v>
      </c>
      <c r="BE61" s="21" t="e">
        <f>J62</f>
        <v>#N/A</v>
      </c>
      <c r="BF61" s="21" t="e">
        <f>J65</f>
        <v>#N/A</v>
      </c>
      <c r="BG61" s="21" t="e">
        <f>J69</f>
        <v>#N/A</v>
      </c>
      <c r="BH61" s="21" t="e">
        <f>J72</f>
        <v>#N/A</v>
      </c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 t="e">
        <f>J63</f>
        <v>#N/A</v>
      </c>
      <c r="BT61" s="21" t="e">
        <f>J64</f>
        <v>#N/A</v>
      </c>
      <c r="BU61" s="21" t="e">
        <f>J66</f>
        <v>#N/A</v>
      </c>
      <c r="BV61" s="21" t="e">
        <f>J67</f>
        <v>#N/A</v>
      </c>
      <c r="BW61" s="21" t="e">
        <f>J70</f>
        <v>#N/A</v>
      </c>
      <c r="BX61" s="21" t="e">
        <f>J71</f>
        <v>#N/A</v>
      </c>
      <c r="BY61" s="21" t="e">
        <f>J73</f>
        <v>#N/A</v>
      </c>
      <c r="BZ61" s="21" t="e">
        <f>J74</f>
        <v>#N/A</v>
      </c>
      <c r="CA61" s="21" t="e">
        <f>Q71</f>
        <v>#N/A</v>
      </c>
      <c r="CB61" s="21" t="e">
        <f>Q72</f>
        <v>#N/A</v>
      </c>
      <c r="CC61" s="21" t="e">
        <f>Q73</f>
        <v>#N/A</v>
      </c>
      <c r="CD61" s="21" t="e">
        <f>Q74</f>
        <v>#N/A</v>
      </c>
      <c r="CE61" s="21"/>
      <c r="CZ61" t="s">
        <v>155</v>
      </c>
      <c r="DB61" s="27" t="s">
        <v>5166</v>
      </c>
    </row>
    <row r="62" spans="2:106" ht="15" customHeight="1" x14ac:dyDescent="0.15">
      <c r="B62" s="1" t="s">
        <v>2919</v>
      </c>
      <c r="C62" s="95" t="e">
        <f>BE59</f>
        <v>#N/A</v>
      </c>
      <c r="D62" s="27" t="e">
        <f t="shared" si="58"/>
        <v>#N/A</v>
      </c>
      <c r="E62" s="27" t="e">
        <f t="shared" si="59"/>
        <v>#N/A</v>
      </c>
      <c r="F62" s="27" t="e">
        <f t="shared" si="60"/>
        <v>#N/A</v>
      </c>
      <c r="G62" s="31"/>
      <c r="H62" s="17"/>
      <c r="I62" s="1" t="s">
        <v>2919</v>
      </c>
      <c r="J62" s="32" t="e">
        <f t="shared" si="65"/>
        <v>#N/A</v>
      </c>
      <c r="K62" s="27" t="e">
        <f t="shared" si="61"/>
        <v>#N/A</v>
      </c>
      <c r="L62" s="27" t="e">
        <f t="shared" si="62"/>
        <v>#N/A</v>
      </c>
      <c r="M62" s="27" t="e">
        <f t="shared" si="63"/>
        <v>#N/A</v>
      </c>
      <c r="N62" s="31"/>
      <c r="P62" s="37" t="e">
        <f>G68</f>
        <v>#N/A</v>
      </c>
      <c r="Q62" s="60" t="e">
        <f>N68</f>
        <v>#N/A</v>
      </c>
      <c r="R62" s="64" t="e">
        <f>G71</f>
        <v>#N/A</v>
      </c>
      <c r="S62" s="60"/>
      <c r="T62" s="118" t="s">
        <v>2926</v>
      </c>
      <c r="U62" s="46">
        <f>COUNTIF(D60:F74,T62)</f>
        <v>0</v>
      </c>
      <c r="V62" s="46">
        <f>COUNTIF(K60:M74,T62)</f>
        <v>0</v>
      </c>
      <c r="W62" s="46">
        <f>U62+V62</f>
        <v>0</v>
      </c>
      <c r="AJ62" s="13"/>
      <c r="AK62" s="13"/>
      <c r="CZ62" t="s">
        <v>376</v>
      </c>
      <c r="DB62" s="27" t="s">
        <v>5154</v>
      </c>
    </row>
    <row r="63" spans="2:106" ht="15" customHeight="1" x14ac:dyDescent="0.15">
      <c r="B63" s="1" t="s">
        <v>2919</v>
      </c>
      <c r="C63" s="95" t="e">
        <f>BS59</f>
        <v>#N/A</v>
      </c>
      <c r="D63" s="27" t="e">
        <f t="shared" si="58"/>
        <v>#N/A</v>
      </c>
      <c r="E63" s="27" t="e">
        <f t="shared" si="59"/>
        <v>#N/A</v>
      </c>
      <c r="F63" s="27" t="e">
        <f t="shared" si="60"/>
        <v>#N/A</v>
      </c>
      <c r="G63" s="31"/>
      <c r="H63" s="17"/>
      <c r="I63" s="1" t="s">
        <v>2919</v>
      </c>
      <c r="J63" s="32" t="e">
        <f t="shared" si="65"/>
        <v>#N/A</v>
      </c>
      <c r="K63" s="27" t="e">
        <f t="shared" si="61"/>
        <v>#N/A</v>
      </c>
      <c r="L63" s="27" t="e">
        <f t="shared" si="62"/>
        <v>#N/A</v>
      </c>
      <c r="M63" s="27" t="e">
        <f t="shared" si="63"/>
        <v>#N/A</v>
      </c>
      <c r="N63" s="31"/>
      <c r="P63" s="37" t="e">
        <f>G72</f>
        <v>#N/A</v>
      </c>
      <c r="Q63" s="61" t="e">
        <f>N72</f>
        <v>#N/A</v>
      </c>
      <c r="R63" s="64" t="e">
        <f>G74</f>
        <v>#N/A</v>
      </c>
      <c r="S63" s="61"/>
      <c r="T63" s="119" t="s">
        <v>4892</v>
      </c>
      <c r="U63" s="46">
        <f>COUNTIF(D60:F74,T63)</f>
        <v>0</v>
      </c>
      <c r="V63" s="46">
        <f>COUNTIF(K60:M74,T63)</f>
        <v>0</v>
      </c>
      <c r="W63" s="46">
        <f>U63+V63</f>
        <v>0</v>
      </c>
      <c r="AJ63" s="13"/>
      <c r="AK63" s="13"/>
      <c r="CZ63" t="s">
        <v>1053</v>
      </c>
      <c r="DB63" s="27" t="s">
        <v>5152</v>
      </c>
    </row>
    <row r="64" spans="2:106" ht="15" customHeight="1" x14ac:dyDescent="0.15">
      <c r="B64" s="2" t="s">
        <v>2920</v>
      </c>
      <c r="C64" s="95" t="e">
        <f>BT59</f>
        <v>#N/A</v>
      </c>
      <c r="D64" s="27" t="e">
        <f t="shared" si="58"/>
        <v>#N/A</v>
      </c>
      <c r="E64" s="27" t="e">
        <f t="shared" si="59"/>
        <v>#N/A</v>
      </c>
      <c r="F64" s="27" t="e">
        <f t="shared" si="60"/>
        <v>#N/A</v>
      </c>
      <c r="G64" s="35" t="e">
        <f>AW59</f>
        <v>#N/A</v>
      </c>
      <c r="H64" s="17"/>
      <c r="I64" s="2" t="s">
        <v>2920</v>
      </c>
      <c r="J64" s="15" t="e">
        <f>C47</f>
        <v>#N/A</v>
      </c>
      <c r="K64" s="27" t="e">
        <f t="shared" si="61"/>
        <v>#N/A</v>
      </c>
      <c r="L64" s="27" t="e">
        <f t="shared" si="62"/>
        <v>#N/A</v>
      </c>
      <c r="M64" s="27" t="e">
        <f t="shared" si="63"/>
        <v>#N/A</v>
      </c>
      <c r="N64" s="38" t="e">
        <f>G47</f>
        <v>#N/A</v>
      </c>
      <c r="P64" s="65" t="s">
        <v>2955</v>
      </c>
      <c r="Q64" s="66" t="s">
        <v>2929</v>
      </c>
      <c r="R64" s="66" t="s">
        <v>2930</v>
      </c>
      <c r="S64" s="65" t="s">
        <v>2956</v>
      </c>
      <c r="T64" s="120" t="s">
        <v>2927</v>
      </c>
      <c r="U64" s="46">
        <f>COUNTIF(D60:F74,T64)</f>
        <v>0</v>
      </c>
      <c r="V64" s="46">
        <f>COUNTIF(K60:M74,T64)</f>
        <v>0</v>
      </c>
      <c r="W64" s="46">
        <f>U64+V64</f>
        <v>0</v>
      </c>
      <c r="AJ64" s="13"/>
      <c r="AK64" s="13"/>
      <c r="CZ64" t="s">
        <v>484</v>
      </c>
      <c r="DB64" s="27" t="s">
        <v>5152</v>
      </c>
    </row>
    <row r="65" spans="2:106" ht="15" customHeight="1" x14ac:dyDescent="0.15">
      <c r="B65" s="1" t="s">
        <v>2919</v>
      </c>
      <c r="C65" s="95" t="e">
        <f>BF59</f>
        <v>#N/A</v>
      </c>
      <c r="D65" s="27" t="e">
        <f t="shared" si="58"/>
        <v>#N/A</v>
      </c>
      <c r="E65" s="27" t="e">
        <f t="shared" si="59"/>
        <v>#N/A</v>
      </c>
      <c r="F65" s="27" t="e">
        <f t="shared" si="60"/>
        <v>#N/A</v>
      </c>
      <c r="G65" s="34" t="e">
        <f>AT59</f>
        <v>#N/A</v>
      </c>
      <c r="H65" s="17"/>
      <c r="I65" s="1" t="s">
        <v>2919</v>
      </c>
      <c r="J65" s="15" t="e">
        <f>C50</f>
        <v>#N/A</v>
      </c>
      <c r="K65" s="27" t="e">
        <f t="shared" si="61"/>
        <v>#N/A</v>
      </c>
      <c r="L65" s="27" t="e">
        <f t="shared" si="62"/>
        <v>#N/A</v>
      </c>
      <c r="M65" s="27" t="e">
        <f t="shared" si="63"/>
        <v>#N/A</v>
      </c>
      <c r="N65" s="34" t="e">
        <f>G50</f>
        <v>#N/A</v>
      </c>
      <c r="P65" s="5" t="str">
        <f>IF(AND(Q65=R65,P58&gt;6),"◎","×")</f>
        <v>×</v>
      </c>
      <c r="Q65" s="5" t="str">
        <f>IF(P58&gt;=7,"○","×")</f>
        <v>×</v>
      </c>
      <c r="R65" s="5" t="str">
        <f>IF(AND(R58=Q58,R58=S58),"○","×")</f>
        <v>○</v>
      </c>
      <c r="S65" s="5"/>
      <c r="T65" s="117" t="s">
        <v>2928</v>
      </c>
      <c r="U65" s="46">
        <f>COUNTIF(D60:F74,T65)</f>
        <v>0</v>
      </c>
      <c r="V65" s="46">
        <f>COUNTIF(K60:M74,T65)</f>
        <v>0</v>
      </c>
      <c r="W65" s="46">
        <f t="shared" si="64"/>
        <v>0</v>
      </c>
      <c r="AJ65" s="13"/>
      <c r="AK65" s="13"/>
      <c r="CZ65" t="s">
        <v>615</v>
      </c>
      <c r="DA65" s="27" t="s">
        <v>5153</v>
      </c>
      <c r="DB65" s="27" t="s">
        <v>5162</v>
      </c>
    </row>
    <row r="66" spans="2:106" ht="15" customHeight="1" x14ac:dyDescent="0.15">
      <c r="B66" s="1" t="s">
        <v>2919</v>
      </c>
      <c r="C66" s="95" t="e">
        <f>BU59</f>
        <v>#N/A</v>
      </c>
      <c r="D66" s="27" t="e">
        <f t="shared" si="58"/>
        <v>#N/A</v>
      </c>
      <c r="E66" s="27" t="e">
        <f t="shared" si="59"/>
        <v>#N/A</v>
      </c>
      <c r="F66" s="27" t="e">
        <f t="shared" si="60"/>
        <v>#N/A</v>
      </c>
      <c r="G66" s="31"/>
      <c r="H66" s="17"/>
      <c r="I66" s="1" t="s">
        <v>2919</v>
      </c>
      <c r="J66" s="15" t="e">
        <f>C51</f>
        <v>#N/A</v>
      </c>
      <c r="K66" s="27" t="e">
        <f t="shared" si="61"/>
        <v>#N/A</v>
      </c>
      <c r="L66" s="27" t="e">
        <f t="shared" si="62"/>
        <v>#N/A</v>
      </c>
      <c r="M66" s="27" t="e">
        <f t="shared" si="63"/>
        <v>#N/A</v>
      </c>
      <c r="N66" s="31"/>
      <c r="T66" s="118" t="s">
        <v>4891</v>
      </c>
      <c r="U66" s="46">
        <f>COUNTIF(D60:F74,T66)</f>
        <v>0</v>
      </c>
      <c r="V66" s="46">
        <f>COUNTIF(K60:M74,T66)</f>
        <v>0</v>
      </c>
      <c r="W66" s="46">
        <f t="shared" si="64"/>
        <v>0</v>
      </c>
      <c r="AJ66" s="13"/>
      <c r="AK66" s="13"/>
      <c r="CZ66" t="s">
        <v>285</v>
      </c>
      <c r="DA66" s="27" t="s">
        <v>5165</v>
      </c>
      <c r="DB66" s="27" t="s">
        <v>5160</v>
      </c>
    </row>
    <row r="67" spans="2:106" ht="15" customHeight="1" x14ac:dyDescent="0.15">
      <c r="B67" s="2" t="s">
        <v>2920</v>
      </c>
      <c r="C67" s="95" t="e">
        <f>BV59</f>
        <v>#N/A</v>
      </c>
      <c r="D67" s="27" t="e">
        <f t="shared" si="58"/>
        <v>#N/A</v>
      </c>
      <c r="E67" s="27" t="e">
        <f t="shared" si="59"/>
        <v>#N/A</v>
      </c>
      <c r="F67" s="27" t="e">
        <f t="shared" si="60"/>
        <v>#N/A</v>
      </c>
      <c r="G67" s="35" t="e">
        <f>AX59</f>
        <v>#N/A</v>
      </c>
      <c r="H67" s="17"/>
      <c r="I67" s="2" t="s">
        <v>2920</v>
      </c>
      <c r="J67" s="15" t="e">
        <f>C54</f>
        <v>#N/A</v>
      </c>
      <c r="K67" s="27" t="e">
        <f t="shared" si="61"/>
        <v>#N/A</v>
      </c>
      <c r="L67" s="27" t="e">
        <f t="shared" si="62"/>
        <v>#N/A</v>
      </c>
      <c r="M67" s="27" t="e">
        <f t="shared" si="63"/>
        <v>#N/A</v>
      </c>
      <c r="N67" s="38" t="e">
        <f>G54</f>
        <v>#N/A</v>
      </c>
      <c r="Q67" s="80" t="s">
        <v>2919</v>
      </c>
      <c r="T67" s="86" t="s">
        <v>3054</v>
      </c>
      <c r="AJ67" s="13"/>
      <c r="AK67" s="13"/>
      <c r="CZ67" t="s">
        <v>48</v>
      </c>
      <c r="DB67" s="27" t="s">
        <v>5165</v>
      </c>
    </row>
    <row r="68" spans="2:106" ht="15" customHeight="1" x14ac:dyDescent="0.15">
      <c r="B68" s="1" t="s">
        <v>2919</v>
      </c>
      <c r="C68" s="95" t="e">
        <f>BD59</f>
        <v>#N/A</v>
      </c>
      <c r="D68" s="27" t="e">
        <f t="shared" si="58"/>
        <v>#N/A</v>
      </c>
      <c r="E68" s="27" t="e">
        <f t="shared" si="59"/>
        <v>#N/A</v>
      </c>
      <c r="F68" s="27" t="e">
        <f t="shared" si="60"/>
        <v>#N/A</v>
      </c>
      <c r="G68" s="34" t="e">
        <f>AU59</f>
        <v>#N/A</v>
      </c>
      <c r="H68" s="17"/>
      <c r="I68" s="1" t="s">
        <v>2919</v>
      </c>
      <c r="J68" s="15" t="e">
        <f>J42</f>
        <v>#N/A</v>
      </c>
      <c r="K68" s="27" t="e">
        <f t="shared" si="61"/>
        <v>#N/A</v>
      </c>
      <c r="L68" s="27" t="e">
        <f t="shared" si="62"/>
        <v>#N/A</v>
      </c>
      <c r="M68" s="27" t="e">
        <f t="shared" si="63"/>
        <v>#N/A</v>
      </c>
      <c r="N68" s="34" t="e">
        <f>N42</f>
        <v>#N/A</v>
      </c>
      <c r="P68" s="5" t="e">
        <f>AO59</f>
        <v>#N/A</v>
      </c>
      <c r="Q68" s="33" t="e">
        <f>CA59</f>
        <v>#N/A</v>
      </c>
      <c r="R68" s="81"/>
      <c r="T68" s="87" t="e">
        <f>SUM(T71:T74)</f>
        <v>#N/A</v>
      </c>
      <c r="AJ68" s="13"/>
      <c r="AK68" s="13"/>
      <c r="CZ68" t="s">
        <v>335</v>
      </c>
      <c r="DB68" s="27" t="s">
        <v>5154</v>
      </c>
    </row>
    <row r="69" spans="2:106" ht="15" customHeight="1" x14ac:dyDescent="0.15">
      <c r="B69" s="1" t="s">
        <v>2919</v>
      </c>
      <c r="C69" s="95" t="e">
        <f>BG59</f>
        <v>#N/A</v>
      </c>
      <c r="D69" s="27" t="e">
        <f t="shared" si="58"/>
        <v>#N/A</v>
      </c>
      <c r="E69" s="27" t="e">
        <f t="shared" si="59"/>
        <v>#N/A</v>
      </c>
      <c r="F69" s="27" t="e">
        <f t="shared" si="60"/>
        <v>#N/A</v>
      </c>
      <c r="G69" s="31"/>
      <c r="H69" s="17"/>
      <c r="I69" s="1" t="s">
        <v>2919</v>
      </c>
      <c r="J69" s="15" t="e">
        <f t="shared" ref="J69:J70" si="66">J43</f>
        <v>#N/A</v>
      </c>
      <c r="K69" s="27" t="e">
        <f t="shared" si="61"/>
        <v>#N/A</v>
      </c>
      <c r="L69" s="27" t="e">
        <f t="shared" si="62"/>
        <v>#N/A</v>
      </c>
      <c r="M69" s="27" t="e">
        <f t="shared" si="63"/>
        <v>#N/A</v>
      </c>
      <c r="N69" s="31"/>
      <c r="P69" s="8"/>
      <c r="Q69" s="83" t="s">
        <v>3067</v>
      </c>
      <c r="AJ69" s="13"/>
      <c r="AK69" s="13"/>
      <c r="CZ69" t="s">
        <v>410</v>
      </c>
      <c r="DB69" s="27" t="s">
        <v>5153</v>
      </c>
    </row>
    <row r="70" spans="2:106" ht="15" customHeight="1" x14ac:dyDescent="0.15">
      <c r="B70" s="1" t="s">
        <v>2919</v>
      </c>
      <c r="C70" s="95" t="e">
        <f>BW59</f>
        <v>#N/A</v>
      </c>
      <c r="D70" s="27" t="e">
        <f t="shared" si="58"/>
        <v>#N/A</v>
      </c>
      <c r="E70" s="27" t="e">
        <f t="shared" si="59"/>
        <v>#N/A</v>
      </c>
      <c r="F70" s="27" t="e">
        <f t="shared" si="60"/>
        <v>#N/A</v>
      </c>
      <c r="G70" s="31"/>
      <c r="H70" s="17"/>
      <c r="I70" s="1" t="s">
        <v>2919</v>
      </c>
      <c r="J70" s="15" t="e">
        <f t="shared" si="66"/>
        <v>#N/A</v>
      </c>
      <c r="K70" s="27" t="e">
        <f t="shared" si="61"/>
        <v>#N/A</v>
      </c>
      <c r="L70" s="27" t="e">
        <f t="shared" si="62"/>
        <v>#N/A</v>
      </c>
      <c r="M70" s="27" t="e">
        <f t="shared" si="63"/>
        <v>#N/A</v>
      </c>
      <c r="N70" s="31"/>
      <c r="P70" s="8"/>
      <c r="Q70" s="78" t="s">
        <v>2920</v>
      </c>
      <c r="AJ70" s="13"/>
      <c r="AK70" s="13"/>
      <c r="CZ70" t="s">
        <v>189</v>
      </c>
      <c r="DB70" s="27" t="s">
        <v>5166</v>
      </c>
    </row>
    <row r="71" spans="2:106" ht="15" customHeight="1" x14ac:dyDescent="0.15">
      <c r="B71" s="2" t="s">
        <v>2920</v>
      </c>
      <c r="C71" s="95" t="e">
        <f>BX59</f>
        <v>#N/A</v>
      </c>
      <c r="D71" s="27" t="e">
        <f t="shared" si="58"/>
        <v>#N/A</v>
      </c>
      <c r="E71" s="27" t="e">
        <f t="shared" si="59"/>
        <v>#N/A</v>
      </c>
      <c r="F71" s="27" t="e">
        <f t="shared" si="60"/>
        <v>#N/A</v>
      </c>
      <c r="G71" s="35" t="e">
        <f>AY59</f>
        <v>#N/A</v>
      </c>
      <c r="H71" s="17"/>
      <c r="I71" s="2" t="s">
        <v>2920</v>
      </c>
      <c r="J71" s="15" t="e">
        <f>J47</f>
        <v>#N/A</v>
      </c>
      <c r="K71" s="27" t="e">
        <f t="shared" si="61"/>
        <v>#N/A</v>
      </c>
      <c r="L71" s="27" t="e">
        <f t="shared" si="62"/>
        <v>#N/A</v>
      </c>
      <c r="M71" s="27" t="e">
        <f t="shared" si="63"/>
        <v>#N/A</v>
      </c>
      <c r="N71" s="38" t="e">
        <f>N47</f>
        <v>#N/A</v>
      </c>
      <c r="P71" s="88" t="e">
        <f>INDEX(ニックス!$B$2:$BF$58,MATCH(Q68,ニックス!$A$2:$A$58,0),MATCH(Q71,ニックス!$B$1:$BF$1,0))</f>
        <v>#N/A</v>
      </c>
      <c r="Q71" s="33" t="e">
        <f>Q50</f>
        <v>#N/A</v>
      </c>
      <c r="R71" s="79"/>
      <c r="S71" s="100">
        <v>3</v>
      </c>
      <c r="T71" s="85" t="e">
        <f>P71*S71</f>
        <v>#N/A</v>
      </c>
      <c r="U71" s="14"/>
      <c r="V71" s="14"/>
      <c r="AJ71" s="13"/>
      <c r="AK71" s="13"/>
      <c r="CZ71" t="s">
        <v>193</v>
      </c>
      <c r="DA71" s="27" t="s">
        <v>5151</v>
      </c>
      <c r="DB71" s="27" t="s">
        <v>5155</v>
      </c>
    </row>
    <row r="72" spans="2:106" ht="15" customHeight="1" x14ac:dyDescent="0.15">
      <c r="B72" s="1" t="s">
        <v>2919</v>
      </c>
      <c r="C72" s="95" t="e">
        <f>BH59</f>
        <v>#N/A</v>
      </c>
      <c r="D72" s="27" t="e">
        <f t="shared" si="58"/>
        <v>#N/A</v>
      </c>
      <c r="E72" s="27" t="e">
        <f t="shared" si="59"/>
        <v>#N/A</v>
      </c>
      <c r="F72" s="27" t="e">
        <f t="shared" si="60"/>
        <v>#N/A</v>
      </c>
      <c r="G72" s="34" t="e">
        <f>AV59</f>
        <v>#N/A</v>
      </c>
      <c r="H72" s="17"/>
      <c r="I72" s="1" t="s">
        <v>2919</v>
      </c>
      <c r="J72" s="15" t="e">
        <f>J50</f>
        <v>#N/A</v>
      </c>
      <c r="K72" s="27" t="e">
        <f t="shared" si="61"/>
        <v>#N/A</v>
      </c>
      <c r="L72" s="27" t="e">
        <f t="shared" si="62"/>
        <v>#N/A</v>
      </c>
      <c r="M72" s="27" t="e">
        <f t="shared" si="63"/>
        <v>#N/A</v>
      </c>
      <c r="N72" s="34" t="e">
        <f>N50</f>
        <v>#N/A</v>
      </c>
      <c r="P72" s="88" t="e">
        <f>INDEX(ニックス!$B$2:$BF$58,MATCH(Q68,ニックス!$A$2:$A$58,0),MATCH(Q72,ニックス!$B$1:$BF$1,0))</f>
        <v>#N/A</v>
      </c>
      <c r="Q72" s="33" t="e">
        <f>Q53</f>
        <v>#N/A</v>
      </c>
      <c r="R72" s="79"/>
      <c r="S72" s="100">
        <v>2.5</v>
      </c>
      <c r="T72" s="85" t="e">
        <f>P72*S72</f>
        <v>#N/A</v>
      </c>
      <c r="U72" s="14"/>
      <c r="V72" s="14"/>
      <c r="AJ72" s="13"/>
      <c r="CZ72" t="s">
        <v>95</v>
      </c>
      <c r="DA72" s="27" t="s">
        <v>5153</v>
      </c>
      <c r="DB72" s="27" t="s">
        <v>5154</v>
      </c>
    </row>
    <row r="73" spans="2:106" ht="15" customHeight="1" x14ac:dyDescent="0.15">
      <c r="B73" s="1" t="s">
        <v>2919</v>
      </c>
      <c r="C73" s="15" t="e">
        <f>BY59</f>
        <v>#N/A</v>
      </c>
      <c r="D73" s="27" t="e">
        <f t="shared" si="58"/>
        <v>#N/A</v>
      </c>
      <c r="E73" s="27" t="e">
        <f t="shared" si="59"/>
        <v>#N/A</v>
      </c>
      <c r="F73" s="27" t="e">
        <f t="shared" si="60"/>
        <v>#N/A</v>
      </c>
      <c r="G73" s="31"/>
      <c r="H73" s="17"/>
      <c r="I73" s="1" t="s">
        <v>2919</v>
      </c>
      <c r="J73" s="15" t="e">
        <f>J51</f>
        <v>#N/A</v>
      </c>
      <c r="K73" s="27" t="e">
        <f t="shared" si="61"/>
        <v>#N/A</v>
      </c>
      <c r="L73" s="27" t="e">
        <f t="shared" si="62"/>
        <v>#N/A</v>
      </c>
      <c r="M73" s="27" t="e">
        <f t="shared" si="63"/>
        <v>#N/A</v>
      </c>
      <c r="N73" s="31"/>
      <c r="P73" s="88" t="e">
        <f>INDEX(ニックス!$B$2:$BF$58,MATCH(Q68,ニックス!$A$2:$A$58,0),MATCH(Q73,ニックス!$B$1:$BF$1,0))</f>
        <v>#N/A</v>
      </c>
      <c r="Q73" s="33" t="e">
        <f>Q54</f>
        <v>#N/A</v>
      </c>
      <c r="R73" s="79"/>
      <c r="S73" s="100">
        <v>2</v>
      </c>
      <c r="T73" s="85" t="e">
        <f>P73*S73</f>
        <v>#N/A</v>
      </c>
      <c r="U73" s="14"/>
      <c r="V73" s="14"/>
      <c r="AJ73" s="13"/>
      <c r="CZ73" t="s">
        <v>131</v>
      </c>
      <c r="DA73" s="27" t="s">
        <v>5166</v>
      </c>
      <c r="DB73" s="27" t="s">
        <v>5165</v>
      </c>
    </row>
    <row r="74" spans="2:106" ht="15" customHeight="1" x14ac:dyDescent="0.15">
      <c r="B74" s="2" t="s">
        <v>2920</v>
      </c>
      <c r="C74" s="15" t="e">
        <f>BZ59</f>
        <v>#N/A</v>
      </c>
      <c r="D74" s="27" t="e">
        <f t="shared" si="58"/>
        <v>#N/A</v>
      </c>
      <c r="E74" s="27" t="e">
        <f t="shared" si="59"/>
        <v>#N/A</v>
      </c>
      <c r="F74" s="27" t="e">
        <f t="shared" si="60"/>
        <v>#N/A</v>
      </c>
      <c r="G74" s="35" t="e">
        <f>AZ59</f>
        <v>#N/A</v>
      </c>
      <c r="H74" s="17"/>
      <c r="I74" s="2" t="s">
        <v>2920</v>
      </c>
      <c r="J74" s="15" t="e">
        <f>J54</f>
        <v>#N/A</v>
      </c>
      <c r="K74" s="27" t="e">
        <f t="shared" si="61"/>
        <v>#N/A</v>
      </c>
      <c r="L74" s="27" t="e">
        <f t="shared" si="62"/>
        <v>#N/A</v>
      </c>
      <c r="M74" s="27" t="e">
        <f t="shared" si="63"/>
        <v>#N/A</v>
      </c>
      <c r="N74" s="38" t="e">
        <f>N54</f>
        <v>#N/A</v>
      </c>
      <c r="P74" s="88" t="e">
        <f>INDEX(ニックス!$B$2:$BF$58,MATCH(Q68,ニックス!$A$2:$A$58,0),MATCH(Q74,ニックス!$B$1:$BF$1,0))</f>
        <v>#N/A</v>
      </c>
      <c r="Q74" s="33" t="e">
        <f>Q55</f>
        <v>#N/A</v>
      </c>
      <c r="R74" s="79"/>
      <c r="S74" s="100">
        <v>2</v>
      </c>
      <c r="T74" s="85" t="e">
        <f>P74*S74</f>
        <v>#N/A</v>
      </c>
      <c r="U74" s="14"/>
      <c r="V74" s="14"/>
      <c r="AJ74" s="13"/>
      <c r="CZ74" t="s">
        <v>115</v>
      </c>
      <c r="DB74" s="27" t="s">
        <v>5153</v>
      </c>
    </row>
    <row r="75" spans="2:106" ht="15" customHeight="1" x14ac:dyDescent="0.15">
      <c r="T75" s="74" t="s">
        <v>2922</v>
      </c>
      <c r="U75" s="46">
        <f>COUNTIF(D78:F92,T75)</f>
        <v>0</v>
      </c>
      <c r="V75" s="46">
        <f>COUNTIF(K78:M92,T75)</f>
        <v>0</v>
      </c>
      <c r="W75" s="46">
        <f>U75+V75</f>
        <v>0</v>
      </c>
      <c r="AJ75" s="13"/>
      <c r="CZ75" t="s">
        <v>287</v>
      </c>
      <c r="DA75" s="27" t="s">
        <v>5153</v>
      </c>
      <c r="DB75" s="27" t="s">
        <v>2936</v>
      </c>
    </row>
    <row r="76" spans="2:106" ht="15" customHeight="1" x14ac:dyDescent="0.15">
      <c r="B76" s="16" t="e">
        <f>AO77</f>
        <v>#N/A</v>
      </c>
      <c r="C76" s="36" t="e">
        <f>BJ77</f>
        <v>#N/A</v>
      </c>
      <c r="D76" s="44"/>
      <c r="E76" s="44" t="e">
        <f>BN77</f>
        <v>#N/A</v>
      </c>
      <c r="F76" s="44"/>
      <c r="G76" s="5" t="e">
        <f>BM77</f>
        <v>#N/A</v>
      </c>
      <c r="H76" s="17"/>
      <c r="I76" s="29" t="e">
        <f>B58</f>
        <v>#N/A</v>
      </c>
      <c r="J76" s="33"/>
      <c r="K76" s="44"/>
      <c r="L76" s="44"/>
      <c r="M76" s="44"/>
      <c r="N76" s="16"/>
      <c r="P76" s="37">
        <f t="array" ref="P76">SUM(1/COUNTIF(P78:Q81,P78:Q81))</f>
        <v>1</v>
      </c>
      <c r="Q76" s="37">
        <f t="array" ref="Q76">SUM(1/COUNTIF(Q78:Q81,Q78:Q81))</f>
        <v>1</v>
      </c>
      <c r="R76" s="37">
        <f t="array" ref="R76">SUM(1/COUNTIF(R78:R81,R78:R81))</f>
        <v>1</v>
      </c>
      <c r="S76" s="37">
        <f t="array" ref="S76">SUM(1/COUNTIF(Q78:R81,Q78:R81))</f>
        <v>1</v>
      </c>
      <c r="T76" s="114" t="s">
        <v>2923</v>
      </c>
      <c r="U76" s="46">
        <f>COUNTIF(D78:F92,T76)</f>
        <v>0</v>
      </c>
      <c r="V76" s="46">
        <f>COUNTIF(K78:M92,T76)</f>
        <v>0</v>
      </c>
      <c r="W76" s="46">
        <f>U76+V76</f>
        <v>0</v>
      </c>
      <c r="AJ76" s="13"/>
      <c r="AK76" s="9"/>
      <c r="AL76" s="10"/>
      <c r="AM76" s="22" t="s">
        <v>2921</v>
      </c>
      <c r="AN76" s="23" t="s">
        <v>2918</v>
      </c>
      <c r="AO76" s="24" t="s">
        <v>2917</v>
      </c>
      <c r="AP76" s="24" t="s">
        <v>1</v>
      </c>
      <c r="AQ76" s="24" t="s">
        <v>2</v>
      </c>
      <c r="AR76" s="24" t="s">
        <v>3</v>
      </c>
      <c r="AS76" s="24" t="s">
        <v>4</v>
      </c>
      <c r="AT76" s="24" t="s">
        <v>5</v>
      </c>
      <c r="AU76" s="24" t="s">
        <v>6</v>
      </c>
      <c r="AV76" s="24" t="s">
        <v>7</v>
      </c>
      <c r="AW76" s="24" t="s">
        <v>8</v>
      </c>
      <c r="AX76" s="24" t="s">
        <v>9</v>
      </c>
      <c r="AY76" s="24" t="s">
        <v>10</v>
      </c>
      <c r="AZ76" s="24" t="s">
        <v>11</v>
      </c>
      <c r="BA76" s="24" t="s">
        <v>12</v>
      </c>
      <c r="BB76" s="24" t="s">
        <v>13</v>
      </c>
      <c r="BC76" s="24" t="s">
        <v>14</v>
      </c>
      <c r="BD76" s="24" t="s">
        <v>15</v>
      </c>
      <c r="BE76" s="24" t="s">
        <v>16</v>
      </c>
      <c r="BF76" s="24" t="s">
        <v>5</v>
      </c>
      <c r="BG76" s="24" t="s">
        <v>17</v>
      </c>
      <c r="BH76" s="24" t="s">
        <v>7</v>
      </c>
      <c r="BI76" s="24" t="s">
        <v>18</v>
      </c>
      <c r="BJ76" s="24" t="s">
        <v>19</v>
      </c>
      <c r="BK76" s="23" t="s">
        <v>20</v>
      </c>
      <c r="BL76" s="24" t="s">
        <v>21</v>
      </c>
      <c r="BM76" s="24" t="s">
        <v>22</v>
      </c>
      <c r="BN76" s="24" t="s">
        <v>23</v>
      </c>
      <c r="BO76" s="24" t="s">
        <v>24</v>
      </c>
      <c r="BP76" s="24" t="s">
        <v>4930</v>
      </c>
      <c r="BQ76" s="25" t="s">
        <v>26</v>
      </c>
      <c r="BR76" s="4" t="s">
        <v>27</v>
      </c>
      <c r="BS76" s="24" t="s">
        <v>28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8</v>
      </c>
      <c r="BY76" s="24" t="s">
        <v>8</v>
      </c>
      <c r="BZ76" s="24" t="s">
        <v>11</v>
      </c>
      <c r="CA76" s="24" t="s">
        <v>29</v>
      </c>
      <c r="CB76" s="24" t="s">
        <v>30</v>
      </c>
      <c r="CC76" s="24" t="s">
        <v>31</v>
      </c>
      <c r="CD76" s="24" t="s">
        <v>32</v>
      </c>
      <c r="CE76" s="24" t="s">
        <v>33</v>
      </c>
      <c r="CZ76" t="s">
        <v>289</v>
      </c>
      <c r="DA76" s="27" t="s">
        <v>5153</v>
      </c>
      <c r="DB76" s="27" t="s">
        <v>5155</v>
      </c>
    </row>
    <row r="77" spans="2:106" ht="15" customHeight="1" x14ac:dyDescent="0.15">
      <c r="B77" s="29" t="e">
        <f>BI77</f>
        <v>#N/A</v>
      </c>
      <c r="C77" s="36" t="e">
        <f>AN77</f>
        <v>#N/A</v>
      </c>
      <c r="D77" s="27" t="e">
        <f t="shared" ref="D77:D92" si="67">VLOOKUP(C77,$CZ$1:$DC$2000,2,0)</f>
        <v>#N/A</v>
      </c>
      <c r="E77" s="27" t="e">
        <f t="shared" ref="E77:E92" si="68">VLOOKUP(C77,$CZ$1:$DC$2000,3,0)</f>
        <v>#N/A</v>
      </c>
      <c r="F77" s="27" t="e">
        <f t="shared" ref="F77:F92" si="69">VLOOKUP(C77,$CZ$1:$DC$2000,4,0)</f>
        <v>#N/A</v>
      </c>
      <c r="G77" s="16" t="e">
        <f>BL77</f>
        <v>#N/A</v>
      </c>
      <c r="H77" s="17"/>
      <c r="I77" s="29"/>
      <c r="J77" s="70" t="e">
        <f>J78&amp;"自"</f>
        <v>#N/A</v>
      </c>
      <c r="K77" s="44"/>
      <c r="L77" s="44"/>
      <c r="M77" s="44"/>
      <c r="N77" s="16"/>
      <c r="P77" s="62" t="s">
        <v>3019</v>
      </c>
      <c r="Q77" s="63" t="s">
        <v>3020</v>
      </c>
      <c r="R77" s="62" t="s">
        <v>3021</v>
      </c>
      <c r="S77" s="63"/>
      <c r="T77" s="116" t="s">
        <v>2925</v>
      </c>
      <c r="U77" s="46">
        <f>COUNTIF(D78:F92,T77)</f>
        <v>0</v>
      </c>
      <c r="V77" s="46">
        <f>COUNTIF(K78:M92,T77)</f>
        <v>0</v>
      </c>
      <c r="W77" s="46">
        <f>U77+V77</f>
        <v>0</v>
      </c>
      <c r="AJ77" s="13"/>
      <c r="AK77" s="11"/>
      <c r="AL77" s="12"/>
      <c r="AM77" s="26">
        <f>W18</f>
        <v>0</v>
      </c>
      <c r="AN77" s="21" t="e">
        <f>VLOOKUP(AM77,種牡馬データ!$A$1:$AS$3000,2,1)</f>
        <v>#N/A</v>
      </c>
      <c r="AO77" s="21" t="e">
        <f>VLOOKUP(AM77,種牡馬データ!$A$1:$AS$3000,3,1)</f>
        <v>#N/A</v>
      </c>
      <c r="AP77" s="21" t="e">
        <f>VLOOKUP(AM77,種牡馬データ!$A$1:$AS$3000,4,1)</f>
        <v>#N/A</v>
      </c>
      <c r="AQ77" s="21" t="e">
        <f>VLOOKUP(AM77,種牡馬データ!$A$1:$AS$3000,5,1)</f>
        <v>#N/A</v>
      </c>
      <c r="AR77" s="21" t="e">
        <f>VLOOKUP(AM77,種牡馬データ!$A$1:$AS$3000,6,1)</f>
        <v>#N/A</v>
      </c>
      <c r="AS77" s="21" t="e">
        <f>VLOOKUP(AM77,種牡馬データ!$A$1:$AS$3000,7,1)</f>
        <v>#N/A</v>
      </c>
      <c r="AT77" s="21" t="e">
        <f>VLOOKUP(AM77,種牡馬データ!$A$1:$AS$3000,8,1)</f>
        <v>#N/A</v>
      </c>
      <c r="AU77" s="21" t="e">
        <f>VLOOKUP(AM77,種牡馬データ!$A$1:$AS$3000,9,1)</f>
        <v>#N/A</v>
      </c>
      <c r="AV77" s="21" t="e">
        <f>VLOOKUP(AM77,種牡馬データ!$A$1:$AS$3000,10,1)</f>
        <v>#N/A</v>
      </c>
      <c r="AW77" s="21" t="e">
        <f>VLOOKUP(AM77,種牡馬データ!$A$1:$AS$3000,11,1)</f>
        <v>#N/A</v>
      </c>
      <c r="AX77" s="21" t="e">
        <f>VLOOKUP(AM77,種牡馬データ!$A$1:$AS$3000,12,1)</f>
        <v>#N/A</v>
      </c>
      <c r="AY77" s="21" t="e">
        <f>VLOOKUP(AM77,種牡馬データ!$A$1:$AS$3000,13,1)</f>
        <v>#N/A</v>
      </c>
      <c r="AZ77" s="21" t="e">
        <f>VLOOKUP(AM77,種牡馬データ!$A$1:$AS$3000,14,1)</f>
        <v>#N/A</v>
      </c>
      <c r="BA77" s="21" t="e">
        <f>VLOOKUP(AM77,種牡馬データ!$A$1:$AS$3000,15,1)</f>
        <v>#N/A</v>
      </c>
      <c r="BB77" s="21" t="e">
        <f>VLOOKUP(AM77,種牡馬データ!$A$1:$AS$3000,16,1)</f>
        <v>#N/A</v>
      </c>
      <c r="BC77" s="21" t="e">
        <f>VLOOKUP(AM77,種牡馬データ!$A$1:$AS$3000,17,1)</f>
        <v>#N/A</v>
      </c>
      <c r="BD77" s="21" t="e">
        <f>VLOOKUP(AM77,種牡馬データ!$A$1:$AS$3000,18,1)</f>
        <v>#N/A</v>
      </c>
      <c r="BE77" s="21" t="e">
        <f>VLOOKUP(AM77,種牡馬データ!$A$1:$AS$3000,19,1)</f>
        <v>#N/A</v>
      </c>
      <c r="BF77" s="21" t="e">
        <f>VLOOKUP(AM77,種牡馬データ!$A$1:$AS$3000,20,1)</f>
        <v>#N/A</v>
      </c>
      <c r="BG77" s="21" t="e">
        <f>VLOOKUP(AM77,種牡馬データ!$A$1:$AS$3000,21,1)</f>
        <v>#N/A</v>
      </c>
      <c r="BH77" s="21" t="e">
        <f>VLOOKUP(AM77,種牡馬データ!$A$1:$AS$3000,22,1)</f>
        <v>#N/A</v>
      </c>
      <c r="BI77" s="21" t="e">
        <f>VLOOKUP(AM77,種牡馬データ!$A$1:$AS$3000,23,1)</f>
        <v>#N/A</v>
      </c>
      <c r="BJ77" s="21" t="e">
        <f>VLOOKUP(AM77,種牡馬データ!$A$1:$AS$3000,24,1)</f>
        <v>#N/A</v>
      </c>
      <c r="BK77" s="21" t="e">
        <f>VLOOKUP(AM77,種牡馬データ!$A$1:$AS$3000,25,1)</f>
        <v>#N/A</v>
      </c>
      <c r="BL77" s="21" t="e">
        <f>VLOOKUP(AM77,種牡馬データ!$A$1:$AS$3000,26,1)</f>
        <v>#N/A</v>
      </c>
      <c r="BM77" s="21" t="e">
        <f>VLOOKUP(AM77,種牡馬データ!$A$1:$AS$3000,27,1)</f>
        <v>#N/A</v>
      </c>
      <c r="BN77" s="21" t="e">
        <f>VLOOKUP(AM77,種牡馬データ!$A$1:$AS$3000,28,1)</f>
        <v>#N/A</v>
      </c>
      <c r="BO77" s="21" t="e">
        <f>VLOOKUP(AM77,種牡馬データ!$A$1:$AS$3000,29,1)</f>
        <v>#N/A</v>
      </c>
      <c r="BP77" s="21" t="e">
        <f>VLOOKUP(AM77,種牡馬データ!$A$1:$AS$3000,30,1)</f>
        <v>#N/A</v>
      </c>
      <c r="BQ77" s="21" t="e">
        <f>VLOOKUP(AM77,種牡馬データ!$A$1:$AS$3000,31,1)</f>
        <v>#N/A</v>
      </c>
      <c r="BR77" s="21" t="e">
        <f>VLOOKUP(AM77,種牡馬データ!$A$1:$AS$3000,32,1)</f>
        <v>#N/A</v>
      </c>
      <c r="BS77" s="21" t="e">
        <f>VLOOKUP(AM77,種牡馬データ!$A$1:$AS$3000,33,1)</f>
        <v>#N/A</v>
      </c>
      <c r="BT77" s="21" t="e">
        <f>VLOOKUP(AM77,種牡馬データ!$A$1:$AS$3000,34,1)</f>
        <v>#N/A</v>
      </c>
      <c r="BU77" s="21" t="e">
        <f>VLOOKUP(AM77,種牡馬データ!$A$1:$AS$3000,35,1)</f>
        <v>#N/A</v>
      </c>
      <c r="BV77" s="21" t="e">
        <f>VLOOKUP(AM77,種牡馬データ!$A$1:$AS$3000,36,1)</f>
        <v>#N/A</v>
      </c>
      <c r="BW77" s="21" t="e">
        <f>VLOOKUP(AM77,種牡馬データ!$A$1:$AS$3000,37,1)</f>
        <v>#N/A</v>
      </c>
      <c r="BX77" s="21" t="e">
        <f>VLOOKUP(AM77,種牡馬データ!$A$1:$AS$3000,38,1)</f>
        <v>#N/A</v>
      </c>
      <c r="BY77" s="21" t="e">
        <f>VLOOKUP(AM77,種牡馬データ!$A$1:$AS$3000,39,1)</f>
        <v>#N/A</v>
      </c>
      <c r="BZ77" s="21" t="e">
        <f>VLOOKUP(AM77,種牡馬データ!$A$1:$AS$3000,40,1)</f>
        <v>#N/A</v>
      </c>
      <c r="CA77" s="21" t="e">
        <f>VLOOKUP(AM77,種牡馬データ!$A$1:$AS$3000,41,1)</f>
        <v>#N/A</v>
      </c>
      <c r="CB77" s="21" t="e">
        <f>VLOOKUP(AM77,種牡馬データ!$A$1:$AS$3000,42,1)</f>
        <v>#N/A</v>
      </c>
      <c r="CC77" s="21" t="e">
        <f>VLOOKUP(AM77,種牡馬データ!$A$1:$AS$3000,43,1)</f>
        <v>#N/A</v>
      </c>
      <c r="CD77" s="21" t="e">
        <f>VLOOKUP(AM77,種牡馬データ!$A$1:$AS$3000,44,1)</f>
        <v>#N/A</v>
      </c>
      <c r="CE77" s="21" t="e">
        <f>VLOOKUP($AM$5,種牡馬データ!$A$1:$AS$3000,45,1)</f>
        <v>#N/A</v>
      </c>
      <c r="CZ77" t="s">
        <v>79</v>
      </c>
      <c r="DB77" s="27" t="s">
        <v>5154</v>
      </c>
    </row>
    <row r="78" spans="2:106" ht="15" customHeight="1" x14ac:dyDescent="0.15">
      <c r="B78" s="1" t="s">
        <v>2919</v>
      </c>
      <c r="C78" s="96" t="e">
        <f>BB77</f>
        <v>#N/A</v>
      </c>
      <c r="D78" s="27" t="e">
        <f t="shared" si="67"/>
        <v>#N/A</v>
      </c>
      <c r="E78" s="27" t="e">
        <f t="shared" si="68"/>
        <v>#N/A</v>
      </c>
      <c r="F78" s="27" t="e">
        <f t="shared" si="69"/>
        <v>#N/A</v>
      </c>
      <c r="G78" s="34" t="e">
        <f>AS77</f>
        <v>#N/A</v>
      </c>
      <c r="H78" s="17"/>
      <c r="I78" s="1" t="s">
        <v>2919</v>
      </c>
      <c r="J78" s="32" t="e">
        <f>C59</f>
        <v>#N/A</v>
      </c>
      <c r="K78" s="27" t="e">
        <f t="shared" ref="K78:K92" si="70">VLOOKUP(J78,$CZ$1:$DC$2000,2,0)</f>
        <v>#N/A</v>
      </c>
      <c r="L78" s="27" t="e">
        <f t="shared" ref="L78:L92" si="71">VLOOKUP(J78,$CZ$1:$DC$2000,3,0)</f>
        <v>#N/A</v>
      </c>
      <c r="M78" s="27" t="e">
        <f t="shared" ref="M78:M92" si="72">VLOOKUP(J78,$CZ$1:$DC$2000,4,0)</f>
        <v>#N/A</v>
      </c>
      <c r="N78" s="34" t="e">
        <f>G60</f>
        <v>#N/A</v>
      </c>
      <c r="P78" s="37" t="e">
        <f>G78</f>
        <v>#N/A</v>
      </c>
      <c r="Q78" s="60" t="e">
        <f>N78</f>
        <v>#N/A</v>
      </c>
      <c r="R78" s="64" t="e">
        <f>G82</f>
        <v>#N/A</v>
      </c>
      <c r="S78" s="60"/>
      <c r="T78" s="115" t="s">
        <v>2924</v>
      </c>
      <c r="U78" s="46">
        <f>COUNTIF(D78:F92,T78)</f>
        <v>0</v>
      </c>
      <c r="V78" s="46">
        <f>COUNTIF(K78:M92,T78)</f>
        <v>0</v>
      </c>
      <c r="W78" s="46">
        <f t="shared" ref="W78" si="73">U78+V78</f>
        <v>0</v>
      </c>
      <c r="AJ78" s="13"/>
      <c r="AK78" s="9"/>
      <c r="AL78" s="10"/>
      <c r="AM78" s="39" t="s">
        <v>2921</v>
      </c>
      <c r="AN78" s="40" t="s">
        <v>2918</v>
      </c>
      <c r="AO78" s="41" t="s">
        <v>2917</v>
      </c>
      <c r="AP78" s="41" t="s">
        <v>1</v>
      </c>
      <c r="AQ78" s="41" t="s">
        <v>2</v>
      </c>
      <c r="AR78" s="41" t="s">
        <v>3</v>
      </c>
      <c r="AS78" s="41" t="s">
        <v>4</v>
      </c>
      <c r="AT78" s="41" t="s">
        <v>5</v>
      </c>
      <c r="AU78" s="41" t="s">
        <v>6</v>
      </c>
      <c r="AV78" s="41" t="s">
        <v>7</v>
      </c>
      <c r="AW78" s="41" t="s">
        <v>8</v>
      </c>
      <c r="AX78" s="41" t="s">
        <v>9</v>
      </c>
      <c r="AY78" s="41" t="s">
        <v>10</v>
      </c>
      <c r="AZ78" s="41" t="s">
        <v>11</v>
      </c>
      <c r="BA78" s="41" t="s">
        <v>12</v>
      </c>
      <c r="BB78" s="41" t="s">
        <v>13</v>
      </c>
      <c r="BC78" s="41" t="s">
        <v>14</v>
      </c>
      <c r="BD78" s="41" t="s">
        <v>15</v>
      </c>
      <c r="BE78" s="41" t="s">
        <v>16</v>
      </c>
      <c r="BF78" s="41" t="s">
        <v>5</v>
      </c>
      <c r="BG78" s="41" t="s">
        <v>17</v>
      </c>
      <c r="BH78" s="41" t="s">
        <v>7</v>
      </c>
      <c r="BI78" s="41" t="s">
        <v>18</v>
      </c>
      <c r="BJ78" s="41" t="s">
        <v>19</v>
      </c>
      <c r="BK78" s="40" t="s">
        <v>20</v>
      </c>
      <c r="BL78" s="41" t="s">
        <v>21</v>
      </c>
      <c r="BM78" s="41" t="s">
        <v>22</v>
      </c>
      <c r="BN78" s="41" t="s">
        <v>23</v>
      </c>
      <c r="BO78" s="41" t="s">
        <v>24</v>
      </c>
      <c r="BP78" s="41" t="s">
        <v>4930</v>
      </c>
      <c r="BQ78" s="42" t="s">
        <v>26</v>
      </c>
      <c r="BR78" s="43" t="s">
        <v>27</v>
      </c>
      <c r="BS78" s="41" t="s">
        <v>28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8</v>
      </c>
      <c r="BY78" s="41" t="s">
        <v>8</v>
      </c>
      <c r="BZ78" s="41" t="s">
        <v>11</v>
      </c>
      <c r="CA78" s="41" t="s">
        <v>29</v>
      </c>
      <c r="CB78" s="41" t="s">
        <v>30</v>
      </c>
      <c r="CC78" s="41" t="s">
        <v>31</v>
      </c>
      <c r="CD78" s="41" t="s">
        <v>32</v>
      </c>
      <c r="CE78" s="41" t="s">
        <v>33</v>
      </c>
      <c r="CZ78" t="s">
        <v>910</v>
      </c>
      <c r="DB78" s="27" t="s">
        <v>5151</v>
      </c>
    </row>
    <row r="79" spans="2:106" ht="15" customHeight="1" x14ac:dyDescent="0.15">
      <c r="B79" s="1" t="s">
        <v>2919</v>
      </c>
      <c r="C79" s="95" t="e">
        <f>BC77</f>
        <v>#N/A</v>
      </c>
      <c r="D79" s="27" t="e">
        <f t="shared" si="67"/>
        <v>#N/A</v>
      </c>
      <c r="E79" s="27" t="e">
        <f t="shared" si="68"/>
        <v>#N/A</v>
      </c>
      <c r="F79" s="27" t="e">
        <f t="shared" si="69"/>
        <v>#N/A</v>
      </c>
      <c r="G79" s="31"/>
      <c r="H79" s="17"/>
      <c r="I79" s="1" t="s">
        <v>2919</v>
      </c>
      <c r="J79" s="32" t="e">
        <f t="shared" ref="J79:J81" si="74">C60</f>
        <v>#N/A</v>
      </c>
      <c r="K79" s="27" t="e">
        <f t="shared" si="70"/>
        <v>#N/A</v>
      </c>
      <c r="L79" s="27" t="e">
        <f t="shared" si="71"/>
        <v>#N/A</v>
      </c>
      <c r="M79" s="27" t="e">
        <f t="shared" si="72"/>
        <v>#N/A</v>
      </c>
      <c r="N79" s="31"/>
      <c r="P79" s="37" t="e">
        <f>G83</f>
        <v>#N/A</v>
      </c>
      <c r="Q79" s="61" t="e">
        <f>N83</f>
        <v>#N/A</v>
      </c>
      <c r="R79" s="64" t="e">
        <f>G85</f>
        <v>#N/A</v>
      </c>
      <c r="S79" s="61"/>
      <c r="T79" s="121" t="s">
        <v>4893</v>
      </c>
      <c r="U79" s="46">
        <f>COUNTIF(D78:F92,T79)</f>
        <v>0</v>
      </c>
      <c r="V79" s="46">
        <f>COUNTIF(K78:M92,T79)</f>
        <v>0</v>
      </c>
      <c r="W79" s="46">
        <f>U79+V79</f>
        <v>0</v>
      </c>
      <c r="AJ79" s="13"/>
      <c r="AK79" s="11"/>
      <c r="AL79" s="12"/>
      <c r="AM79" s="21">
        <v>4</v>
      </c>
      <c r="AN79" s="21" t="e">
        <f>J77</f>
        <v>#N/A</v>
      </c>
      <c r="AO79" s="21" t="e">
        <f>I76</f>
        <v>#N/A</v>
      </c>
      <c r="AP79" s="21"/>
      <c r="AQ79" s="21"/>
      <c r="AR79" s="21"/>
      <c r="AS79" s="21" t="e">
        <f>N78</f>
        <v>#N/A</v>
      </c>
      <c r="AT79" s="21" t="e">
        <f>N83</f>
        <v>#N/A</v>
      </c>
      <c r="AU79" s="21" t="e">
        <f>N86</f>
        <v>#N/A</v>
      </c>
      <c r="AV79" s="21" t="e">
        <f>N90</f>
        <v>#N/A</v>
      </c>
      <c r="AW79" s="21" t="e">
        <f>N82</f>
        <v>#N/A</v>
      </c>
      <c r="AX79" s="21" t="e">
        <f>N85</f>
        <v>#N/A</v>
      </c>
      <c r="AY79" s="21" t="e">
        <f>N89</f>
        <v>#N/A</v>
      </c>
      <c r="AZ79" s="21" t="e">
        <f>N92</f>
        <v>#N/A</v>
      </c>
      <c r="BA79" s="21"/>
      <c r="BB79" s="21" t="e">
        <f>J78</f>
        <v>#N/A</v>
      </c>
      <c r="BC79" s="21" t="e">
        <f>J79</f>
        <v>#N/A</v>
      </c>
      <c r="BD79" s="21" t="e">
        <f>J86</f>
        <v>#N/A</v>
      </c>
      <c r="BE79" s="21" t="e">
        <f>J80</f>
        <v>#N/A</v>
      </c>
      <c r="BF79" s="21" t="e">
        <f>J83</f>
        <v>#N/A</v>
      </c>
      <c r="BG79" s="21" t="e">
        <f>J87</f>
        <v>#N/A</v>
      </c>
      <c r="BH79" s="21" t="e">
        <f>J90</f>
        <v>#N/A</v>
      </c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 t="e">
        <f>J81</f>
        <v>#N/A</v>
      </c>
      <c r="BT79" s="21" t="e">
        <f>J82</f>
        <v>#N/A</v>
      </c>
      <c r="BU79" s="21" t="e">
        <f>J84</f>
        <v>#N/A</v>
      </c>
      <c r="BV79" s="21" t="e">
        <f>J85</f>
        <v>#N/A</v>
      </c>
      <c r="BW79" s="21" t="e">
        <f>J88</f>
        <v>#N/A</v>
      </c>
      <c r="BX79" s="21" t="e">
        <f>J89</f>
        <v>#N/A</v>
      </c>
      <c r="BY79" s="21" t="e">
        <f>J91</f>
        <v>#N/A</v>
      </c>
      <c r="BZ79" s="21" t="e">
        <f>J92</f>
        <v>#N/A</v>
      </c>
      <c r="CA79" s="21" t="e">
        <f>Q89</f>
        <v>#N/A</v>
      </c>
      <c r="CB79" s="21" t="e">
        <f>Q90</f>
        <v>#N/A</v>
      </c>
      <c r="CC79" s="21" t="e">
        <f>Q91</f>
        <v>#N/A</v>
      </c>
      <c r="CD79" s="21" t="e">
        <f>Q92</f>
        <v>#N/A</v>
      </c>
      <c r="CE79" s="21"/>
      <c r="CZ79" t="s">
        <v>527</v>
      </c>
      <c r="DB79" s="27" t="s">
        <v>5154</v>
      </c>
    </row>
    <row r="80" spans="2:106" ht="15" customHeight="1" x14ac:dyDescent="0.15">
      <c r="B80" s="1" t="s">
        <v>2919</v>
      </c>
      <c r="C80" s="95" t="e">
        <f>BE77</f>
        <v>#N/A</v>
      </c>
      <c r="D80" s="27" t="e">
        <f t="shared" si="67"/>
        <v>#N/A</v>
      </c>
      <c r="E80" s="27" t="e">
        <f t="shared" si="68"/>
        <v>#N/A</v>
      </c>
      <c r="F80" s="27" t="e">
        <f t="shared" si="69"/>
        <v>#N/A</v>
      </c>
      <c r="G80" s="31"/>
      <c r="H80" s="17"/>
      <c r="I80" s="1" t="s">
        <v>2919</v>
      </c>
      <c r="J80" s="32" t="e">
        <f t="shared" si="74"/>
        <v>#N/A</v>
      </c>
      <c r="K80" s="27" t="e">
        <f t="shared" si="70"/>
        <v>#N/A</v>
      </c>
      <c r="L80" s="27" t="e">
        <f t="shared" si="71"/>
        <v>#N/A</v>
      </c>
      <c r="M80" s="27" t="e">
        <f t="shared" si="72"/>
        <v>#N/A</v>
      </c>
      <c r="N80" s="31"/>
      <c r="P80" s="37" t="e">
        <f>G86</f>
        <v>#N/A</v>
      </c>
      <c r="Q80" s="60" t="e">
        <f>N86</f>
        <v>#N/A</v>
      </c>
      <c r="R80" s="64" t="e">
        <f>G89</f>
        <v>#N/A</v>
      </c>
      <c r="S80" s="60"/>
      <c r="T80" s="118" t="s">
        <v>2926</v>
      </c>
      <c r="U80" s="46">
        <f>COUNTIF(D78:F92,T80)</f>
        <v>0</v>
      </c>
      <c r="V80" s="46">
        <f>COUNTIF(K78:M92,T80)</f>
        <v>0</v>
      </c>
      <c r="W80" s="46">
        <f>U80+V80</f>
        <v>0</v>
      </c>
      <c r="AJ80" s="13"/>
      <c r="AK80" s="13"/>
      <c r="CZ80" t="s">
        <v>397</v>
      </c>
      <c r="DB80" s="27" t="s">
        <v>5153</v>
      </c>
    </row>
    <row r="81" spans="2:106" ht="15" customHeight="1" x14ac:dyDescent="0.15">
      <c r="B81" s="1" t="s">
        <v>2919</v>
      </c>
      <c r="C81" s="95" t="e">
        <f>BS77</f>
        <v>#N/A</v>
      </c>
      <c r="D81" s="27" t="e">
        <f t="shared" si="67"/>
        <v>#N/A</v>
      </c>
      <c r="E81" s="27" t="e">
        <f t="shared" si="68"/>
        <v>#N/A</v>
      </c>
      <c r="F81" s="27" t="e">
        <f t="shared" si="69"/>
        <v>#N/A</v>
      </c>
      <c r="G81" s="31"/>
      <c r="H81" s="17"/>
      <c r="I81" s="1" t="s">
        <v>2919</v>
      </c>
      <c r="J81" s="32" t="e">
        <f t="shared" si="74"/>
        <v>#N/A</v>
      </c>
      <c r="K81" s="27" t="e">
        <f t="shared" si="70"/>
        <v>#N/A</v>
      </c>
      <c r="L81" s="27" t="e">
        <f t="shared" si="71"/>
        <v>#N/A</v>
      </c>
      <c r="M81" s="27" t="e">
        <f t="shared" si="72"/>
        <v>#N/A</v>
      </c>
      <c r="N81" s="31"/>
      <c r="P81" s="37" t="e">
        <f>G90</f>
        <v>#N/A</v>
      </c>
      <c r="Q81" s="61" t="e">
        <f>N90</f>
        <v>#N/A</v>
      </c>
      <c r="R81" s="64" t="e">
        <f>G92</f>
        <v>#N/A</v>
      </c>
      <c r="S81" s="61"/>
      <c r="T81" s="119" t="s">
        <v>4892</v>
      </c>
      <c r="U81" s="46">
        <f>COUNTIF(D78:F92,T81)</f>
        <v>0</v>
      </c>
      <c r="V81" s="46">
        <f>COUNTIF(K78:M92,T81)</f>
        <v>0</v>
      </c>
      <c r="W81" s="46">
        <f>U81+V81</f>
        <v>0</v>
      </c>
      <c r="AJ81" s="13"/>
      <c r="AK81" s="13"/>
      <c r="CZ81" t="s">
        <v>3099</v>
      </c>
      <c r="DB81" s="27" t="s">
        <v>5151</v>
      </c>
    </row>
    <row r="82" spans="2:106" ht="15" customHeight="1" x14ac:dyDescent="0.15">
      <c r="B82" s="2" t="s">
        <v>2920</v>
      </c>
      <c r="C82" s="95" t="e">
        <f>BT77</f>
        <v>#N/A</v>
      </c>
      <c r="D82" s="27" t="e">
        <f t="shared" si="67"/>
        <v>#N/A</v>
      </c>
      <c r="E82" s="27" t="e">
        <f t="shared" si="68"/>
        <v>#N/A</v>
      </c>
      <c r="F82" s="27" t="e">
        <f t="shared" si="69"/>
        <v>#N/A</v>
      </c>
      <c r="G82" s="35" t="e">
        <f>AW77</f>
        <v>#N/A</v>
      </c>
      <c r="H82" s="17"/>
      <c r="I82" s="2" t="s">
        <v>2920</v>
      </c>
      <c r="J82" s="15" t="e">
        <f>C65</f>
        <v>#N/A</v>
      </c>
      <c r="K82" s="27" t="e">
        <f t="shared" si="70"/>
        <v>#N/A</v>
      </c>
      <c r="L82" s="27" t="e">
        <f t="shared" si="71"/>
        <v>#N/A</v>
      </c>
      <c r="M82" s="27" t="e">
        <f t="shared" si="72"/>
        <v>#N/A</v>
      </c>
      <c r="N82" s="38" t="e">
        <f>G65</f>
        <v>#N/A</v>
      </c>
      <c r="P82" s="65" t="s">
        <v>2955</v>
      </c>
      <c r="Q82" s="66" t="s">
        <v>2929</v>
      </c>
      <c r="R82" s="66" t="s">
        <v>2930</v>
      </c>
      <c r="S82" s="65" t="s">
        <v>2956</v>
      </c>
      <c r="T82" s="120" t="s">
        <v>2927</v>
      </c>
      <c r="U82" s="46">
        <f>COUNTIF(D78:F92,T82)</f>
        <v>0</v>
      </c>
      <c r="V82" s="46">
        <f>COUNTIF(K78:M92,T82)</f>
        <v>0</v>
      </c>
      <c r="W82" s="46">
        <f>U82+V82</f>
        <v>0</v>
      </c>
      <c r="AJ82" s="13"/>
      <c r="AK82" s="13"/>
      <c r="CZ82" t="s">
        <v>580</v>
      </c>
      <c r="DB82" s="27" t="s">
        <v>2936</v>
      </c>
    </row>
    <row r="83" spans="2:106" ht="15" customHeight="1" x14ac:dyDescent="0.15">
      <c r="B83" s="1" t="s">
        <v>2919</v>
      </c>
      <c r="C83" s="95" t="e">
        <f>BF77</f>
        <v>#N/A</v>
      </c>
      <c r="D83" s="27" t="e">
        <f t="shared" si="67"/>
        <v>#N/A</v>
      </c>
      <c r="E83" s="27" t="e">
        <f t="shared" si="68"/>
        <v>#N/A</v>
      </c>
      <c r="F83" s="27" t="e">
        <f t="shared" si="69"/>
        <v>#N/A</v>
      </c>
      <c r="G83" s="34" t="e">
        <f>AT77</f>
        <v>#N/A</v>
      </c>
      <c r="H83" s="17"/>
      <c r="I83" s="1" t="s">
        <v>2919</v>
      </c>
      <c r="J83" s="15" t="e">
        <f>C68</f>
        <v>#N/A</v>
      </c>
      <c r="K83" s="27" t="e">
        <f t="shared" si="70"/>
        <v>#N/A</v>
      </c>
      <c r="L83" s="27" t="e">
        <f t="shared" si="71"/>
        <v>#N/A</v>
      </c>
      <c r="M83" s="27" t="e">
        <f t="shared" si="72"/>
        <v>#N/A</v>
      </c>
      <c r="N83" s="34" t="e">
        <f>G68</f>
        <v>#N/A</v>
      </c>
      <c r="P83" s="5" t="str">
        <f>IF(AND(Q83=R83,P76&gt;6),"◎","×")</f>
        <v>×</v>
      </c>
      <c r="Q83" s="5" t="str">
        <f>IF(P76&gt;=7,"○","×")</f>
        <v>×</v>
      </c>
      <c r="R83" s="5" t="str">
        <f>IF(AND(R76=Q76,R76=S76),"○","×")</f>
        <v>○</v>
      </c>
      <c r="S83" s="5"/>
      <c r="T83" s="117" t="s">
        <v>2928</v>
      </c>
      <c r="U83" s="46">
        <f>COUNTIF(D78:F92,T83)</f>
        <v>0</v>
      </c>
      <c r="V83" s="46">
        <f>COUNTIF(K78:M92,T83)</f>
        <v>0</v>
      </c>
      <c r="W83" s="46">
        <f t="shared" ref="W83:W84" si="75">U83+V83</f>
        <v>0</v>
      </c>
      <c r="AJ83" s="13"/>
      <c r="AK83" s="13"/>
      <c r="CZ83" t="s">
        <v>157</v>
      </c>
      <c r="DB83" s="27" t="s">
        <v>5154</v>
      </c>
    </row>
    <row r="84" spans="2:106" ht="15" customHeight="1" x14ac:dyDescent="0.15">
      <c r="B84" s="1" t="s">
        <v>2919</v>
      </c>
      <c r="C84" s="95" t="e">
        <f>BU77</f>
        <v>#N/A</v>
      </c>
      <c r="D84" s="27" t="e">
        <f t="shared" si="67"/>
        <v>#N/A</v>
      </c>
      <c r="E84" s="27" t="e">
        <f t="shared" si="68"/>
        <v>#N/A</v>
      </c>
      <c r="F84" s="27" t="e">
        <f t="shared" si="69"/>
        <v>#N/A</v>
      </c>
      <c r="G84" s="31"/>
      <c r="H84" s="17"/>
      <c r="I84" s="1" t="s">
        <v>2919</v>
      </c>
      <c r="J84" s="15" t="e">
        <f>C69</f>
        <v>#N/A</v>
      </c>
      <c r="K84" s="27" t="e">
        <f t="shared" si="70"/>
        <v>#N/A</v>
      </c>
      <c r="L84" s="27" t="e">
        <f t="shared" si="71"/>
        <v>#N/A</v>
      </c>
      <c r="M84" s="27" t="e">
        <f t="shared" si="72"/>
        <v>#N/A</v>
      </c>
      <c r="N84" s="31"/>
      <c r="T84" s="118" t="s">
        <v>4891</v>
      </c>
      <c r="U84" s="46">
        <f>COUNTIF(D78:F92,T84)</f>
        <v>0</v>
      </c>
      <c r="V84" s="46">
        <f>COUNTIF(K78:M92,T84)</f>
        <v>0</v>
      </c>
      <c r="W84" s="46">
        <f t="shared" si="75"/>
        <v>0</v>
      </c>
      <c r="AJ84" s="13"/>
      <c r="AK84" s="13"/>
      <c r="CZ84" t="s">
        <v>617</v>
      </c>
      <c r="DB84" s="27" t="s">
        <v>5151</v>
      </c>
    </row>
    <row r="85" spans="2:106" ht="15" customHeight="1" x14ac:dyDescent="0.15">
      <c r="B85" s="2" t="s">
        <v>2920</v>
      </c>
      <c r="C85" s="95" t="e">
        <f>BV77</f>
        <v>#N/A</v>
      </c>
      <c r="D85" s="27" t="e">
        <f t="shared" si="67"/>
        <v>#N/A</v>
      </c>
      <c r="E85" s="27" t="e">
        <f t="shared" si="68"/>
        <v>#N/A</v>
      </c>
      <c r="F85" s="27" t="e">
        <f t="shared" si="69"/>
        <v>#N/A</v>
      </c>
      <c r="G85" s="35" t="e">
        <f>AX77</f>
        <v>#N/A</v>
      </c>
      <c r="H85" s="17"/>
      <c r="I85" s="2" t="s">
        <v>2920</v>
      </c>
      <c r="J85" s="15" t="e">
        <f>C72</f>
        <v>#N/A</v>
      </c>
      <c r="K85" s="27" t="e">
        <f t="shared" si="70"/>
        <v>#N/A</v>
      </c>
      <c r="L85" s="27" t="e">
        <f t="shared" si="71"/>
        <v>#N/A</v>
      </c>
      <c r="M85" s="27" t="e">
        <f t="shared" si="72"/>
        <v>#N/A</v>
      </c>
      <c r="N85" s="38" t="e">
        <f>G72</f>
        <v>#N/A</v>
      </c>
      <c r="Q85" s="80" t="s">
        <v>2919</v>
      </c>
      <c r="T85" s="86" t="s">
        <v>3054</v>
      </c>
      <c r="AJ85" s="13"/>
      <c r="AK85" s="13"/>
      <c r="CZ85" t="s">
        <v>842</v>
      </c>
      <c r="DB85" s="27" t="s">
        <v>5152</v>
      </c>
    </row>
    <row r="86" spans="2:106" ht="15" customHeight="1" x14ac:dyDescent="0.15">
      <c r="B86" s="1" t="s">
        <v>2919</v>
      </c>
      <c r="C86" s="15" t="e">
        <f>BD77</f>
        <v>#N/A</v>
      </c>
      <c r="D86" s="27" t="e">
        <f t="shared" si="67"/>
        <v>#N/A</v>
      </c>
      <c r="E86" s="27" t="e">
        <f t="shared" si="68"/>
        <v>#N/A</v>
      </c>
      <c r="F86" s="27" t="e">
        <f t="shared" si="69"/>
        <v>#N/A</v>
      </c>
      <c r="G86" s="34" t="e">
        <f>AU77</f>
        <v>#N/A</v>
      </c>
      <c r="H86" s="17"/>
      <c r="I86" s="1" t="s">
        <v>2919</v>
      </c>
      <c r="J86" s="15" t="e">
        <f>J60</f>
        <v>#N/A</v>
      </c>
      <c r="K86" s="27" t="e">
        <f t="shared" si="70"/>
        <v>#N/A</v>
      </c>
      <c r="L86" s="27" t="e">
        <f t="shared" si="71"/>
        <v>#N/A</v>
      </c>
      <c r="M86" s="27" t="e">
        <f t="shared" si="72"/>
        <v>#N/A</v>
      </c>
      <c r="N86" s="34" t="e">
        <f>N60</f>
        <v>#N/A</v>
      </c>
      <c r="P86" s="5" t="e">
        <f>AO77</f>
        <v>#N/A</v>
      </c>
      <c r="Q86" s="33" t="e">
        <f>CA77</f>
        <v>#N/A</v>
      </c>
      <c r="R86" s="81"/>
      <c r="T86" s="87" t="e">
        <f>SUM(T89:T92)</f>
        <v>#N/A</v>
      </c>
      <c r="AJ86" s="13"/>
      <c r="AK86" s="13"/>
      <c r="CZ86" t="s">
        <v>292</v>
      </c>
      <c r="DB86" s="27" t="s">
        <v>5152</v>
      </c>
    </row>
    <row r="87" spans="2:106" ht="15" customHeight="1" x14ac:dyDescent="0.15">
      <c r="B87" s="1" t="s">
        <v>2919</v>
      </c>
      <c r="C87" s="15" t="e">
        <f>BG77</f>
        <v>#N/A</v>
      </c>
      <c r="D87" s="27" t="e">
        <f t="shared" si="67"/>
        <v>#N/A</v>
      </c>
      <c r="E87" s="27" t="e">
        <f t="shared" si="68"/>
        <v>#N/A</v>
      </c>
      <c r="F87" s="27" t="e">
        <f t="shared" si="69"/>
        <v>#N/A</v>
      </c>
      <c r="G87" s="31"/>
      <c r="H87" s="17"/>
      <c r="I87" s="1" t="s">
        <v>2919</v>
      </c>
      <c r="J87" s="15" t="e">
        <f t="shared" ref="J87:J88" si="76">J61</f>
        <v>#N/A</v>
      </c>
      <c r="K87" s="27" t="e">
        <f t="shared" si="70"/>
        <v>#N/A</v>
      </c>
      <c r="L87" s="27" t="e">
        <f t="shared" si="71"/>
        <v>#N/A</v>
      </c>
      <c r="M87" s="27" t="e">
        <f t="shared" si="72"/>
        <v>#N/A</v>
      </c>
      <c r="N87" s="31"/>
      <c r="P87" s="8"/>
      <c r="Q87" s="83" t="s">
        <v>3067</v>
      </c>
      <c r="AJ87" s="13"/>
      <c r="AK87" s="13"/>
      <c r="CZ87" t="s">
        <v>495</v>
      </c>
      <c r="DA87" s="27" t="s">
        <v>5152</v>
      </c>
      <c r="DB87" s="27" t="s">
        <v>5156</v>
      </c>
    </row>
    <row r="88" spans="2:106" ht="15" customHeight="1" x14ac:dyDescent="0.15">
      <c r="B88" s="1" t="s">
        <v>2919</v>
      </c>
      <c r="C88" s="15" t="e">
        <f>BW77</f>
        <v>#N/A</v>
      </c>
      <c r="D88" s="27" t="e">
        <f t="shared" si="67"/>
        <v>#N/A</v>
      </c>
      <c r="E88" s="27" t="e">
        <f t="shared" si="68"/>
        <v>#N/A</v>
      </c>
      <c r="F88" s="27" t="e">
        <f t="shared" si="69"/>
        <v>#N/A</v>
      </c>
      <c r="G88" s="31"/>
      <c r="H88" s="17"/>
      <c r="I88" s="1" t="s">
        <v>2919</v>
      </c>
      <c r="J88" s="15" t="e">
        <f t="shared" si="76"/>
        <v>#N/A</v>
      </c>
      <c r="K88" s="27" t="e">
        <f t="shared" si="70"/>
        <v>#N/A</v>
      </c>
      <c r="L88" s="27" t="e">
        <f t="shared" si="71"/>
        <v>#N/A</v>
      </c>
      <c r="M88" s="27" t="e">
        <f t="shared" si="72"/>
        <v>#N/A</v>
      </c>
      <c r="N88" s="31"/>
      <c r="P88" s="8"/>
      <c r="Q88" s="78" t="s">
        <v>2920</v>
      </c>
      <c r="AJ88" s="13"/>
      <c r="AK88" s="13"/>
      <c r="CZ88" t="s">
        <v>117</v>
      </c>
      <c r="DB88" s="27" t="s">
        <v>5152</v>
      </c>
    </row>
    <row r="89" spans="2:106" ht="15" customHeight="1" x14ac:dyDescent="0.15">
      <c r="B89" s="2" t="s">
        <v>2920</v>
      </c>
      <c r="C89" s="15" t="e">
        <f>BX77</f>
        <v>#N/A</v>
      </c>
      <c r="D89" s="27" t="e">
        <f t="shared" si="67"/>
        <v>#N/A</v>
      </c>
      <c r="E89" s="27" t="e">
        <f t="shared" si="68"/>
        <v>#N/A</v>
      </c>
      <c r="F89" s="27" t="e">
        <f t="shared" si="69"/>
        <v>#N/A</v>
      </c>
      <c r="G89" s="35" t="e">
        <f>AY77</f>
        <v>#N/A</v>
      </c>
      <c r="H89" s="17"/>
      <c r="I89" s="2" t="s">
        <v>2920</v>
      </c>
      <c r="J89" s="15" t="e">
        <f>J65</f>
        <v>#N/A</v>
      </c>
      <c r="K89" s="27" t="e">
        <f t="shared" si="70"/>
        <v>#N/A</v>
      </c>
      <c r="L89" s="27" t="e">
        <f t="shared" si="71"/>
        <v>#N/A</v>
      </c>
      <c r="M89" s="27" t="e">
        <f t="shared" si="72"/>
        <v>#N/A</v>
      </c>
      <c r="N89" s="38" t="e">
        <f>N65</f>
        <v>#N/A</v>
      </c>
      <c r="P89" s="88" t="e">
        <f>INDEX(ニックス!$B$2:$BF$58,MATCH(Q86,ニックス!$A$2:$A$58,0),MATCH(Q89,ニックス!$B$1:$BF$1,0))</f>
        <v>#N/A</v>
      </c>
      <c r="Q89" s="33" t="e">
        <f>Q68</f>
        <v>#N/A</v>
      </c>
      <c r="R89" s="79"/>
      <c r="S89" s="100">
        <v>3</v>
      </c>
      <c r="T89" s="85" t="e">
        <f>P89*S89</f>
        <v>#N/A</v>
      </c>
      <c r="U89" s="14"/>
      <c r="V89" s="14"/>
      <c r="AJ89" s="13"/>
      <c r="AK89" s="13"/>
      <c r="CZ89" t="s">
        <v>644</v>
      </c>
      <c r="DB89" s="27" t="s">
        <v>5154</v>
      </c>
    </row>
    <row r="90" spans="2:106" ht="15" customHeight="1" x14ac:dyDescent="0.15">
      <c r="B90" s="1" t="s">
        <v>2919</v>
      </c>
      <c r="C90" s="95" t="e">
        <f>BH77</f>
        <v>#N/A</v>
      </c>
      <c r="D90" s="27" t="e">
        <f t="shared" si="67"/>
        <v>#N/A</v>
      </c>
      <c r="E90" s="27" t="e">
        <f t="shared" si="68"/>
        <v>#N/A</v>
      </c>
      <c r="F90" s="27" t="e">
        <f t="shared" si="69"/>
        <v>#N/A</v>
      </c>
      <c r="G90" s="34" t="e">
        <f>AV77</f>
        <v>#N/A</v>
      </c>
      <c r="H90" s="17"/>
      <c r="I90" s="1" t="s">
        <v>2919</v>
      </c>
      <c r="J90" s="15" t="e">
        <f>J68</f>
        <v>#N/A</v>
      </c>
      <c r="K90" s="27" t="e">
        <f t="shared" si="70"/>
        <v>#N/A</v>
      </c>
      <c r="L90" s="27" t="e">
        <f t="shared" si="71"/>
        <v>#N/A</v>
      </c>
      <c r="M90" s="27" t="e">
        <f t="shared" si="72"/>
        <v>#N/A</v>
      </c>
      <c r="N90" s="34" t="e">
        <f>N68</f>
        <v>#N/A</v>
      </c>
      <c r="P90" s="88" t="e">
        <f>INDEX(ニックス!$B$2:$BF$58,MATCH(Q86,ニックス!$A$2:$A$58,0),MATCH(Q90,ニックス!$B$1:$BF$1,0))</f>
        <v>#N/A</v>
      </c>
      <c r="Q90" s="33" t="e">
        <f>Q71</f>
        <v>#N/A</v>
      </c>
      <c r="R90" s="79"/>
      <c r="S90" s="100">
        <v>2.5</v>
      </c>
      <c r="T90" s="85" t="e">
        <f>P90*S90</f>
        <v>#N/A</v>
      </c>
      <c r="U90" s="14"/>
      <c r="V90" s="14"/>
      <c r="AJ90" s="13"/>
      <c r="CZ90" t="s">
        <v>429</v>
      </c>
      <c r="DB90" s="27" t="s">
        <v>5154</v>
      </c>
    </row>
    <row r="91" spans="2:106" ht="15" customHeight="1" x14ac:dyDescent="0.15">
      <c r="B91" s="1" t="s">
        <v>2919</v>
      </c>
      <c r="C91" s="15" t="e">
        <f>BY77</f>
        <v>#N/A</v>
      </c>
      <c r="D91" s="27" t="e">
        <f t="shared" si="67"/>
        <v>#N/A</v>
      </c>
      <c r="E91" s="27" t="e">
        <f t="shared" si="68"/>
        <v>#N/A</v>
      </c>
      <c r="F91" s="27" t="e">
        <f t="shared" si="69"/>
        <v>#N/A</v>
      </c>
      <c r="G91" s="31"/>
      <c r="H91" s="17"/>
      <c r="I91" s="1" t="s">
        <v>2919</v>
      </c>
      <c r="J91" s="15" t="e">
        <f>J69</f>
        <v>#N/A</v>
      </c>
      <c r="K91" s="27" t="e">
        <f t="shared" si="70"/>
        <v>#N/A</v>
      </c>
      <c r="L91" s="27" t="e">
        <f t="shared" si="71"/>
        <v>#N/A</v>
      </c>
      <c r="M91" s="27" t="e">
        <f t="shared" si="72"/>
        <v>#N/A</v>
      </c>
      <c r="N91" s="31"/>
      <c r="P91" s="88" t="e">
        <f>INDEX(ニックス!$B$2:$BF$58,MATCH(Q86,ニックス!$A$2:$A$58,0),MATCH(Q91,ニックス!$B$1:$BF$1,0))</f>
        <v>#N/A</v>
      </c>
      <c r="Q91" s="33" t="e">
        <f>Q72</f>
        <v>#N/A</v>
      </c>
      <c r="R91" s="79"/>
      <c r="S91" s="100">
        <v>2</v>
      </c>
      <c r="T91" s="85" t="e">
        <f>P91*S91</f>
        <v>#N/A</v>
      </c>
      <c r="U91" s="14"/>
      <c r="V91" s="14"/>
      <c r="AJ91" s="13"/>
      <c r="CZ91" t="s">
        <v>402</v>
      </c>
      <c r="DA91" s="27" t="s">
        <v>5151</v>
      </c>
      <c r="DB91" s="27" t="s">
        <v>5158</v>
      </c>
    </row>
    <row r="92" spans="2:106" ht="15" customHeight="1" x14ac:dyDescent="0.15">
      <c r="B92" s="2" t="s">
        <v>2920</v>
      </c>
      <c r="C92" s="15" t="e">
        <f>BZ77</f>
        <v>#N/A</v>
      </c>
      <c r="D92" s="27" t="e">
        <f t="shared" si="67"/>
        <v>#N/A</v>
      </c>
      <c r="E92" s="27" t="e">
        <f t="shared" si="68"/>
        <v>#N/A</v>
      </c>
      <c r="F92" s="27" t="e">
        <f t="shared" si="69"/>
        <v>#N/A</v>
      </c>
      <c r="G92" s="35" t="e">
        <f>AZ77</f>
        <v>#N/A</v>
      </c>
      <c r="H92" s="17"/>
      <c r="I92" s="2" t="s">
        <v>2920</v>
      </c>
      <c r="J92" s="15" t="e">
        <f>J72</f>
        <v>#N/A</v>
      </c>
      <c r="K92" s="27" t="e">
        <f t="shared" si="70"/>
        <v>#N/A</v>
      </c>
      <c r="L92" s="27" t="e">
        <f t="shared" si="71"/>
        <v>#N/A</v>
      </c>
      <c r="M92" s="27" t="e">
        <f t="shared" si="72"/>
        <v>#N/A</v>
      </c>
      <c r="N92" s="38" t="e">
        <f>N72</f>
        <v>#N/A</v>
      </c>
      <c r="P92" s="88" t="e">
        <f>INDEX(ニックス!$B$2:$BF$58,MATCH(Q86,ニックス!$A$2:$A$58,0),MATCH(Q92,ニックス!$B$1:$BF$1,0))</f>
        <v>#N/A</v>
      </c>
      <c r="Q92" s="33" t="e">
        <f>Q73</f>
        <v>#N/A</v>
      </c>
      <c r="R92" s="79"/>
      <c r="S92" s="100">
        <v>2</v>
      </c>
      <c r="T92" s="85" t="e">
        <f>P92*S92</f>
        <v>#N/A</v>
      </c>
      <c r="U92" s="14"/>
      <c r="V92" s="14"/>
      <c r="AJ92" s="13"/>
      <c r="CZ92" t="s">
        <v>196</v>
      </c>
      <c r="DA92" s="27" t="s">
        <v>5152</v>
      </c>
      <c r="DB92" s="27" t="s">
        <v>2936</v>
      </c>
    </row>
    <row r="93" spans="2:106" ht="15" customHeight="1" x14ac:dyDescent="0.15">
      <c r="T93" s="74" t="s">
        <v>2922</v>
      </c>
      <c r="U93" s="46">
        <f>COUNTIF(D96:F110,T93)</f>
        <v>0</v>
      </c>
      <c r="V93" s="46">
        <f>COUNTIF(K96:M110,T93)</f>
        <v>0</v>
      </c>
      <c r="W93" s="46">
        <f>U93+V93</f>
        <v>0</v>
      </c>
      <c r="AJ93" s="13"/>
      <c r="CZ93" t="s">
        <v>229</v>
      </c>
      <c r="DB93" s="27" t="s">
        <v>5154</v>
      </c>
    </row>
    <row r="94" spans="2:106" ht="15" customHeight="1" x14ac:dyDescent="0.15">
      <c r="B94" s="16" t="e">
        <f>AO95</f>
        <v>#N/A</v>
      </c>
      <c r="C94" s="36" t="e">
        <f>BJ95</f>
        <v>#N/A</v>
      </c>
      <c r="D94" s="44"/>
      <c r="E94" s="44" t="e">
        <f>BN95</f>
        <v>#N/A</v>
      </c>
      <c r="F94" s="44"/>
      <c r="G94" s="5" t="e">
        <f>BM95</f>
        <v>#N/A</v>
      </c>
      <c r="H94" s="17"/>
      <c r="I94" s="29" t="e">
        <f>B76</f>
        <v>#N/A</v>
      </c>
      <c r="J94" s="33"/>
      <c r="K94" s="44"/>
      <c r="L94" s="44"/>
      <c r="M94" s="44"/>
      <c r="N94" s="16"/>
      <c r="P94" s="37">
        <f t="array" ref="P94">SUM(1/COUNTIF(P96:Q99,P96:Q99))</f>
        <v>1</v>
      </c>
      <c r="Q94" s="37">
        <f t="array" ref="Q94">SUM(1/COUNTIF(Q96:Q99,Q96:Q99))</f>
        <v>1</v>
      </c>
      <c r="R94" s="37">
        <f t="array" ref="R94">SUM(1/COUNTIF(R96:R99,R96:R99))</f>
        <v>1</v>
      </c>
      <c r="S94" s="37">
        <f t="array" ref="S94">SUM(1/COUNTIF(Q96:R99,Q96:R99))</f>
        <v>1</v>
      </c>
      <c r="T94" s="114" t="s">
        <v>2923</v>
      </c>
      <c r="U94" s="46">
        <f>COUNTIF(D96:F110,T94)</f>
        <v>0</v>
      </c>
      <c r="V94" s="46">
        <f>COUNTIF(K96:M110,T94)</f>
        <v>0</v>
      </c>
      <c r="W94" s="46">
        <f>U94+V94</f>
        <v>0</v>
      </c>
      <c r="AJ94" s="13"/>
      <c r="AK94" s="9"/>
      <c r="AL94" s="10"/>
      <c r="AM94" s="22" t="s">
        <v>2921</v>
      </c>
      <c r="AN94" s="23" t="s">
        <v>2918</v>
      </c>
      <c r="AO94" s="24" t="s">
        <v>2917</v>
      </c>
      <c r="AP94" s="24" t="s">
        <v>1</v>
      </c>
      <c r="AQ94" s="24" t="s">
        <v>2</v>
      </c>
      <c r="AR94" s="24" t="s">
        <v>3</v>
      </c>
      <c r="AS94" s="24" t="s">
        <v>4</v>
      </c>
      <c r="AT94" s="24" t="s">
        <v>5</v>
      </c>
      <c r="AU94" s="24" t="s">
        <v>6</v>
      </c>
      <c r="AV94" s="24" t="s">
        <v>7</v>
      </c>
      <c r="AW94" s="24" t="s">
        <v>8</v>
      </c>
      <c r="AX94" s="24" t="s">
        <v>9</v>
      </c>
      <c r="AY94" s="24" t="s">
        <v>10</v>
      </c>
      <c r="AZ94" s="24" t="s">
        <v>11</v>
      </c>
      <c r="BA94" s="24" t="s">
        <v>12</v>
      </c>
      <c r="BB94" s="24" t="s">
        <v>13</v>
      </c>
      <c r="BC94" s="24" t="s">
        <v>14</v>
      </c>
      <c r="BD94" s="24" t="s">
        <v>15</v>
      </c>
      <c r="BE94" s="24" t="s">
        <v>16</v>
      </c>
      <c r="BF94" s="24" t="s">
        <v>5</v>
      </c>
      <c r="BG94" s="24" t="s">
        <v>17</v>
      </c>
      <c r="BH94" s="24" t="s">
        <v>7</v>
      </c>
      <c r="BI94" s="24" t="s">
        <v>18</v>
      </c>
      <c r="BJ94" s="24" t="s">
        <v>19</v>
      </c>
      <c r="BK94" s="23" t="s">
        <v>20</v>
      </c>
      <c r="BL94" s="24" t="s">
        <v>21</v>
      </c>
      <c r="BM94" s="24" t="s">
        <v>22</v>
      </c>
      <c r="BN94" s="24" t="s">
        <v>23</v>
      </c>
      <c r="BO94" s="24" t="s">
        <v>24</v>
      </c>
      <c r="BP94" s="24" t="s">
        <v>4930</v>
      </c>
      <c r="BQ94" s="25" t="s">
        <v>26</v>
      </c>
      <c r="BR94" s="4" t="s">
        <v>27</v>
      </c>
      <c r="BS94" s="24" t="s">
        <v>28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8</v>
      </c>
      <c r="BY94" s="24" t="s">
        <v>8</v>
      </c>
      <c r="BZ94" s="24" t="s">
        <v>11</v>
      </c>
      <c r="CA94" s="24" t="s">
        <v>29</v>
      </c>
      <c r="CB94" s="24" t="s">
        <v>30</v>
      </c>
      <c r="CC94" s="24" t="s">
        <v>31</v>
      </c>
      <c r="CD94" s="24" t="s">
        <v>32</v>
      </c>
      <c r="CE94" s="24" t="s">
        <v>33</v>
      </c>
      <c r="CZ94" t="s">
        <v>77</v>
      </c>
      <c r="DB94" s="27" t="s">
        <v>5153</v>
      </c>
    </row>
    <row r="95" spans="2:106" ht="15" customHeight="1" x14ac:dyDescent="0.15">
      <c r="B95" s="29" t="e">
        <f>BI95</f>
        <v>#N/A</v>
      </c>
      <c r="C95" s="36" t="e">
        <f>AN95</f>
        <v>#N/A</v>
      </c>
      <c r="D95" s="44"/>
      <c r="E95" s="44" t="e">
        <f>BA95</f>
        <v>#N/A</v>
      </c>
      <c r="F95" s="44"/>
      <c r="G95" s="16" t="e">
        <f>BL95</f>
        <v>#N/A</v>
      </c>
      <c r="H95" s="17"/>
      <c r="I95" s="29"/>
      <c r="J95" s="70" t="e">
        <f>J96&amp;"自"</f>
        <v>#N/A</v>
      </c>
      <c r="K95" s="44"/>
      <c r="L95" s="44"/>
      <c r="M95" s="44"/>
      <c r="N95" s="16"/>
      <c r="P95" s="62" t="s">
        <v>3019</v>
      </c>
      <c r="Q95" s="63" t="s">
        <v>3020</v>
      </c>
      <c r="R95" s="62" t="s">
        <v>3021</v>
      </c>
      <c r="S95" s="63"/>
      <c r="T95" s="116" t="s">
        <v>2925</v>
      </c>
      <c r="U95" s="46">
        <f>COUNTIF(D96:F110,T95)</f>
        <v>0</v>
      </c>
      <c r="V95" s="46">
        <f>COUNTIF(K96:M110,T95)</f>
        <v>0</v>
      </c>
      <c r="W95" s="46">
        <f>U95+V95</f>
        <v>0</v>
      </c>
      <c r="AJ95" s="13"/>
      <c r="AK95" s="11"/>
      <c r="AL95" s="12"/>
      <c r="AM95" s="26">
        <f>W21</f>
        <v>0</v>
      </c>
      <c r="AN95" s="21" t="e">
        <f>VLOOKUP(AM95,種牡馬データ!$A$1:$AS$3000,2,1)</f>
        <v>#N/A</v>
      </c>
      <c r="AO95" s="21" t="e">
        <f>VLOOKUP(AM95,種牡馬データ!$A$1:$AS$3000,3,1)</f>
        <v>#N/A</v>
      </c>
      <c r="AP95" s="21" t="e">
        <f>VLOOKUP(AM95,種牡馬データ!$A$1:$AS$3000,4,1)</f>
        <v>#N/A</v>
      </c>
      <c r="AQ95" s="21" t="e">
        <f>VLOOKUP(AM95,種牡馬データ!$A$1:$AS$3000,5,1)</f>
        <v>#N/A</v>
      </c>
      <c r="AR95" s="21" t="e">
        <f>VLOOKUP(AM95,種牡馬データ!$A$1:$AS$3000,6,1)</f>
        <v>#N/A</v>
      </c>
      <c r="AS95" s="21" t="e">
        <f>VLOOKUP(AM95,種牡馬データ!$A$1:$AS$3000,7,1)</f>
        <v>#N/A</v>
      </c>
      <c r="AT95" s="21" t="e">
        <f>VLOOKUP(AM95,種牡馬データ!$A$1:$AS$3000,8,1)</f>
        <v>#N/A</v>
      </c>
      <c r="AU95" s="21" t="e">
        <f>VLOOKUP(AM95,種牡馬データ!$A$1:$AS$3000,9,1)</f>
        <v>#N/A</v>
      </c>
      <c r="AV95" s="21" t="e">
        <f>VLOOKUP(AM95,種牡馬データ!$A$1:$AS$3000,10,1)</f>
        <v>#N/A</v>
      </c>
      <c r="AW95" s="21" t="e">
        <f>VLOOKUP(AM95,種牡馬データ!$A$1:$AS$3000,11,1)</f>
        <v>#N/A</v>
      </c>
      <c r="AX95" s="21" t="e">
        <f>VLOOKUP(AM95,種牡馬データ!$A$1:$AS$3000,12,1)</f>
        <v>#N/A</v>
      </c>
      <c r="AY95" s="21" t="e">
        <f>VLOOKUP(AM95,種牡馬データ!$A$1:$AS$3000,13,1)</f>
        <v>#N/A</v>
      </c>
      <c r="AZ95" s="21" t="e">
        <f>VLOOKUP(AM95,種牡馬データ!$A$1:$AS$3000,14,1)</f>
        <v>#N/A</v>
      </c>
      <c r="BA95" s="21" t="e">
        <f>VLOOKUP(AM95,種牡馬データ!$A$1:$AS$3000,15,1)</f>
        <v>#N/A</v>
      </c>
      <c r="BB95" s="21" t="e">
        <f>VLOOKUP(AM95,種牡馬データ!$A$1:$AS$3000,16,1)</f>
        <v>#N/A</v>
      </c>
      <c r="BC95" s="21" t="e">
        <f>VLOOKUP(AM95,種牡馬データ!$A$1:$AS$3000,17,1)</f>
        <v>#N/A</v>
      </c>
      <c r="BD95" s="21" t="e">
        <f>VLOOKUP(AM95,種牡馬データ!$A$1:$AS$3000,18,1)</f>
        <v>#N/A</v>
      </c>
      <c r="BE95" s="21" t="e">
        <f>VLOOKUP(AM95,種牡馬データ!$A$1:$AS$3000,19,1)</f>
        <v>#N/A</v>
      </c>
      <c r="BF95" s="21" t="e">
        <f>VLOOKUP(AM95,種牡馬データ!$A$1:$AS$3000,20,1)</f>
        <v>#N/A</v>
      </c>
      <c r="BG95" s="21" t="e">
        <f>VLOOKUP(AM95,種牡馬データ!$A$1:$AS$3000,21,1)</f>
        <v>#N/A</v>
      </c>
      <c r="BH95" s="21" t="e">
        <f>VLOOKUP(AM95,種牡馬データ!$A$1:$AS$3000,22,1)</f>
        <v>#N/A</v>
      </c>
      <c r="BI95" s="21" t="e">
        <f>VLOOKUP(AM95,種牡馬データ!$A$1:$AS$3000,23,1)</f>
        <v>#N/A</v>
      </c>
      <c r="BJ95" s="21" t="e">
        <f>VLOOKUP(AM95,種牡馬データ!$A$1:$AS$3000,24,1)</f>
        <v>#N/A</v>
      </c>
      <c r="BK95" s="21" t="e">
        <f>VLOOKUP(AM95,種牡馬データ!$A$1:$AS$3000,25,1)</f>
        <v>#N/A</v>
      </c>
      <c r="BL95" s="21" t="e">
        <f>VLOOKUP(AM95,種牡馬データ!$A$1:$AS$3000,26,1)</f>
        <v>#N/A</v>
      </c>
      <c r="BM95" s="21" t="e">
        <f>VLOOKUP(AM95,種牡馬データ!$A$1:$AS$3000,27,1)</f>
        <v>#N/A</v>
      </c>
      <c r="BN95" s="21" t="e">
        <f>VLOOKUP(AM95,種牡馬データ!$A$1:$AS$3000,28,1)</f>
        <v>#N/A</v>
      </c>
      <c r="BO95" s="21" t="e">
        <f>VLOOKUP(AM95,種牡馬データ!$A$1:$AS$3000,29,1)</f>
        <v>#N/A</v>
      </c>
      <c r="BP95" s="21" t="e">
        <f>VLOOKUP(AM95,種牡馬データ!$A$1:$AS$3000,30,1)</f>
        <v>#N/A</v>
      </c>
      <c r="BQ95" s="21" t="e">
        <f>VLOOKUP(AM95,種牡馬データ!$A$1:$AS$3000,31,1)</f>
        <v>#N/A</v>
      </c>
      <c r="BR95" s="21" t="e">
        <f>VLOOKUP(AM95,種牡馬データ!$A$1:$AS$3000,32,1)</f>
        <v>#N/A</v>
      </c>
      <c r="BS95" s="21" t="e">
        <f>VLOOKUP(AM95,種牡馬データ!$A$1:$AS$3000,33,1)</f>
        <v>#N/A</v>
      </c>
      <c r="BT95" s="21" t="e">
        <f>VLOOKUP(AM95,種牡馬データ!$A$1:$AS$3000,34,1)</f>
        <v>#N/A</v>
      </c>
      <c r="BU95" s="21" t="e">
        <f>VLOOKUP(AM95,種牡馬データ!$A$1:$AS$3000,35,1)</f>
        <v>#N/A</v>
      </c>
      <c r="BV95" s="21" t="e">
        <f>VLOOKUP(AM95,種牡馬データ!$A$1:$AS$3000,36,1)</f>
        <v>#N/A</v>
      </c>
      <c r="BW95" s="21" t="e">
        <f>VLOOKUP(AM95,種牡馬データ!$A$1:$AS$3000,37,1)</f>
        <v>#N/A</v>
      </c>
      <c r="BX95" s="21" t="e">
        <f>VLOOKUP(AM95,種牡馬データ!$A$1:$AS$3000,38,1)</f>
        <v>#N/A</v>
      </c>
      <c r="BY95" s="21" t="e">
        <f>VLOOKUP(AM95,種牡馬データ!$A$1:$AS$3000,39,1)</f>
        <v>#N/A</v>
      </c>
      <c r="BZ95" s="21" t="e">
        <f>VLOOKUP(AM95,種牡馬データ!$A$1:$AS$3000,40,1)</f>
        <v>#N/A</v>
      </c>
      <c r="CA95" s="21" t="e">
        <f>VLOOKUP(AM95,種牡馬データ!$A$1:$AS$3000,41,1)</f>
        <v>#N/A</v>
      </c>
      <c r="CB95" s="21" t="e">
        <f>VLOOKUP(AM95,種牡馬データ!$A$1:$AS$3000,42,1)</f>
        <v>#N/A</v>
      </c>
      <c r="CC95" s="21" t="e">
        <f>VLOOKUP(AM95,種牡馬データ!$A$1:$AS$3000,43,1)</f>
        <v>#N/A</v>
      </c>
      <c r="CD95" s="21" t="e">
        <f>VLOOKUP(AM95,種牡馬データ!$A$1:$AS$3000,44,1)</f>
        <v>#N/A</v>
      </c>
      <c r="CE95" s="21" t="e">
        <f>VLOOKUP($AM$5,種牡馬データ!$A$1:$AS$3000,45,1)</f>
        <v>#N/A</v>
      </c>
      <c r="CZ95" t="s">
        <v>140</v>
      </c>
      <c r="DA95" s="27" t="s">
        <v>5153</v>
      </c>
      <c r="DB95" s="27" t="s">
        <v>2936</v>
      </c>
    </row>
    <row r="96" spans="2:106" ht="15" customHeight="1" x14ac:dyDescent="0.15">
      <c r="B96" s="1" t="s">
        <v>2919</v>
      </c>
      <c r="C96" s="32" t="e">
        <f>BB95</f>
        <v>#N/A</v>
      </c>
      <c r="D96" s="27" t="e">
        <f t="shared" ref="D96:D110" si="77">VLOOKUP(C96,$CZ$1:$DC$2000,2,0)</f>
        <v>#N/A</v>
      </c>
      <c r="E96" s="27" t="e">
        <f t="shared" ref="E96:E110" si="78">VLOOKUP(C96,$CZ$1:$DC$2000,3,0)</f>
        <v>#N/A</v>
      </c>
      <c r="F96" s="27" t="e">
        <f t="shared" ref="F96:F110" si="79">VLOOKUP(C96,$CZ$1:$DC$2000,4,0)</f>
        <v>#N/A</v>
      </c>
      <c r="G96" s="34" t="e">
        <f>AS95</f>
        <v>#N/A</v>
      </c>
      <c r="H96" s="17"/>
      <c r="I96" s="1" t="s">
        <v>2919</v>
      </c>
      <c r="J96" s="32" t="e">
        <f>C77</f>
        <v>#N/A</v>
      </c>
      <c r="K96" s="27" t="e">
        <f t="shared" ref="K96:K110" si="80">VLOOKUP(J96,$CZ$1:$DC$2000,2,0)</f>
        <v>#N/A</v>
      </c>
      <c r="L96" s="27" t="e">
        <f t="shared" ref="L96:L110" si="81">VLOOKUP(J96,$CZ$1:$DC$2000,3,0)</f>
        <v>#N/A</v>
      </c>
      <c r="M96" s="27" t="e">
        <f t="shared" ref="M96:M110" si="82">VLOOKUP(J96,$CZ$1:$DC$2000,4,0)</f>
        <v>#N/A</v>
      </c>
      <c r="N96" s="34" t="e">
        <f>G78</f>
        <v>#N/A</v>
      </c>
      <c r="P96" s="37" t="e">
        <f>G96</f>
        <v>#N/A</v>
      </c>
      <c r="Q96" s="60" t="e">
        <f>N96</f>
        <v>#N/A</v>
      </c>
      <c r="R96" s="64" t="e">
        <f>G100</f>
        <v>#N/A</v>
      </c>
      <c r="S96" s="60"/>
      <c r="T96" s="115" t="s">
        <v>2924</v>
      </c>
      <c r="U96" s="46">
        <f>COUNTIF(D96:F110,T96)</f>
        <v>0</v>
      </c>
      <c r="V96" s="46">
        <f>COUNTIF(K96:M110,T96)</f>
        <v>0</v>
      </c>
      <c r="W96" s="46">
        <f t="shared" ref="W96" si="83">U96+V96</f>
        <v>0</v>
      </c>
      <c r="AJ96" s="13"/>
      <c r="AK96" s="9"/>
      <c r="AL96" s="10"/>
      <c r="AM96" s="39" t="s">
        <v>2921</v>
      </c>
      <c r="AN96" s="40" t="s">
        <v>2918</v>
      </c>
      <c r="AO96" s="41" t="s">
        <v>2917</v>
      </c>
      <c r="AP96" s="41" t="s">
        <v>1</v>
      </c>
      <c r="AQ96" s="41" t="s">
        <v>2</v>
      </c>
      <c r="AR96" s="41" t="s">
        <v>3</v>
      </c>
      <c r="AS96" s="41" t="s">
        <v>4</v>
      </c>
      <c r="AT96" s="41" t="s">
        <v>5</v>
      </c>
      <c r="AU96" s="41" t="s">
        <v>6</v>
      </c>
      <c r="AV96" s="41" t="s">
        <v>7</v>
      </c>
      <c r="AW96" s="41" t="s">
        <v>8</v>
      </c>
      <c r="AX96" s="41" t="s">
        <v>9</v>
      </c>
      <c r="AY96" s="41" t="s">
        <v>10</v>
      </c>
      <c r="AZ96" s="41" t="s">
        <v>11</v>
      </c>
      <c r="BA96" s="41" t="s">
        <v>12</v>
      </c>
      <c r="BB96" s="41" t="s">
        <v>13</v>
      </c>
      <c r="BC96" s="41" t="s">
        <v>14</v>
      </c>
      <c r="BD96" s="41" t="s">
        <v>15</v>
      </c>
      <c r="BE96" s="41" t="s">
        <v>16</v>
      </c>
      <c r="BF96" s="41" t="s">
        <v>5</v>
      </c>
      <c r="BG96" s="41" t="s">
        <v>17</v>
      </c>
      <c r="BH96" s="41" t="s">
        <v>7</v>
      </c>
      <c r="BI96" s="41" t="s">
        <v>18</v>
      </c>
      <c r="BJ96" s="41" t="s">
        <v>19</v>
      </c>
      <c r="BK96" s="40" t="s">
        <v>20</v>
      </c>
      <c r="BL96" s="41" t="s">
        <v>21</v>
      </c>
      <c r="BM96" s="41" t="s">
        <v>22</v>
      </c>
      <c r="BN96" s="41" t="s">
        <v>23</v>
      </c>
      <c r="BO96" s="41" t="s">
        <v>24</v>
      </c>
      <c r="BP96" s="41" t="s">
        <v>4930</v>
      </c>
      <c r="BQ96" s="42" t="s">
        <v>26</v>
      </c>
      <c r="BR96" s="43" t="s">
        <v>27</v>
      </c>
      <c r="BS96" s="41" t="s">
        <v>28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8</v>
      </c>
      <c r="BY96" s="41" t="s">
        <v>8</v>
      </c>
      <c r="BZ96" s="41" t="s">
        <v>11</v>
      </c>
      <c r="CA96" s="41" t="s">
        <v>29</v>
      </c>
      <c r="CB96" s="41" t="s">
        <v>30</v>
      </c>
      <c r="CC96" s="41" t="s">
        <v>31</v>
      </c>
      <c r="CD96" s="41" t="s">
        <v>32</v>
      </c>
      <c r="CE96" s="41" t="s">
        <v>33</v>
      </c>
      <c r="CZ96" t="s">
        <v>183</v>
      </c>
      <c r="DA96" s="27" t="s">
        <v>5151</v>
      </c>
      <c r="DB96" s="27" t="s">
        <v>5167</v>
      </c>
    </row>
    <row r="97" spans="2:106" ht="15" customHeight="1" x14ac:dyDescent="0.15">
      <c r="B97" s="1" t="s">
        <v>2919</v>
      </c>
      <c r="C97" s="15" t="e">
        <f>BC95</f>
        <v>#N/A</v>
      </c>
      <c r="D97" s="27" t="e">
        <f t="shared" si="77"/>
        <v>#N/A</v>
      </c>
      <c r="E97" s="27" t="e">
        <f t="shared" si="78"/>
        <v>#N/A</v>
      </c>
      <c r="F97" s="27" t="e">
        <f t="shared" si="79"/>
        <v>#N/A</v>
      </c>
      <c r="G97" s="31"/>
      <c r="H97" s="17"/>
      <c r="I97" s="1" t="s">
        <v>2919</v>
      </c>
      <c r="J97" s="32" t="e">
        <f t="shared" ref="J97:J99" si="84">C78</f>
        <v>#N/A</v>
      </c>
      <c r="K97" s="27" t="e">
        <f t="shared" si="80"/>
        <v>#N/A</v>
      </c>
      <c r="L97" s="27" t="e">
        <f t="shared" si="81"/>
        <v>#N/A</v>
      </c>
      <c r="M97" s="27" t="e">
        <f t="shared" si="82"/>
        <v>#N/A</v>
      </c>
      <c r="N97" s="31"/>
      <c r="P97" s="37" t="e">
        <f>G101</f>
        <v>#N/A</v>
      </c>
      <c r="Q97" s="61" t="e">
        <f>N101</f>
        <v>#N/A</v>
      </c>
      <c r="R97" s="64" t="e">
        <f>G103</f>
        <v>#N/A</v>
      </c>
      <c r="S97" s="61"/>
      <c r="T97" s="121" t="s">
        <v>4893</v>
      </c>
      <c r="U97" s="46">
        <f>COUNTIF(D96:F110,T97)</f>
        <v>0</v>
      </c>
      <c r="V97" s="46">
        <f>COUNTIF(K96:M110,T97)</f>
        <v>0</v>
      </c>
      <c r="W97" s="46">
        <f>U97+V97</f>
        <v>0</v>
      </c>
      <c r="AJ97" s="13"/>
      <c r="AK97" s="11"/>
      <c r="AL97" s="12"/>
      <c r="AM97" s="21">
        <v>5</v>
      </c>
      <c r="AN97" s="21" t="e">
        <f>J95</f>
        <v>#N/A</v>
      </c>
      <c r="AO97" s="21" t="e">
        <f>I94</f>
        <v>#N/A</v>
      </c>
      <c r="AP97" s="21"/>
      <c r="AQ97" s="21"/>
      <c r="AR97" s="21"/>
      <c r="AS97" s="21" t="e">
        <f>N96</f>
        <v>#N/A</v>
      </c>
      <c r="AT97" s="21" t="e">
        <f>N101</f>
        <v>#N/A</v>
      </c>
      <c r="AU97" s="21" t="e">
        <f>N104</f>
        <v>#N/A</v>
      </c>
      <c r="AV97" s="21" t="e">
        <f>N108</f>
        <v>#N/A</v>
      </c>
      <c r="AW97" s="21" t="e">
        <f>N100</f>
        <v>#N/A</v>
      </c>
      <c r="AX97" s="21" t="e">
        <f>N103</f>
        <v>#N/A</v>
      </c>
      <c r="AY97" s="21" t="e">
        <f>N107</f>
        <v>#N/A</v>
      </c>
      <c r="AZ97" s="21" t="e">
        <f>N110</f>
        <v>#N/A</v>
      </c>
      <c r="BA97" s="21"/>
      <c r="BB97" s="21" t="e">
        <f>J96</f>
        <v>#N/A</v>
      </c>
      <c r="BC97" s="21" t="e">
        <f>J97</f>
        <v>#N/A</v>
      </c>
      <c r="BD97" s="21" t="e">
        <f>J104</f>
        <v>#N/A</v>
      </c>
      <c r="BE97" s="21" t="e">
        <f>J98</f>
        <v>#N/A</v>
      </c>
      <c r="BF97" s="21" t="e">
        <f>J101</f>
        <v>#N/A</v>
      </c>
      <c r="BG97" s="21" t="e">
        <f>J105</f>
        <v>#N/A</v>
      </c>
      <c r="BH97" s="21" t="e">
        <f>J108</f>
        <v>#N/A</v>
      </c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 t="e">
        <f>J99</f>
        <v>#N/A</v>
      </c>
      <c r="BT97" s="21" t="e">
        <f>J100</f>
        <v>#N/A</v>
      </c>
      <c r="BU97" s="21" t="e">
        <f>J102</f>
        <v>#N/A</v>
      </c>
      <c r="BV97" s="21" t="e">
        <f>J103</f>
        <v>#N/A</v>
      </c>
      <c r="BW97" s="21" t="e">
        <f>J106</f>
        <v>#N/A</v>
      </c>
      <c r="BX97" s="21" t="e">
        <f>J107</f>
        <v>#N/A</v>
      </c>
      <c r="BY97" s="21" t="e">
        <f>J109</f>
        <v>#N/A</v>
      </c>
      <c r="BZ97" s="21" t="e">
        <f>J110</f>
        <v>#N/A</v>
      </c>
      <c r="CA97" s="21" t="e">
        <f>Q107</f>
        <v>#N/A</v>
      </c>
      <c r="CB97" s="21" t="e">
        <f>Q108</f>
        <v>#N/A</v>
      </c>
      <c r="CC97" s="21" t="e">
        <f>Q109</f>
        <v>#N/A</v>
      </c>
      <c r="CD97" s="21" t="e">
        <f>Q110</f>
        <v>#N/A</v>
      </c>
      <c r="CE97" s="21"/>
      <c r="CZ97" t="s">
        <v>396</v>
      </c>
      <c r="DB97" s="27" t="s">
        <v>5152</v>
      </c>
    </row>
    <row r="98" spans="2:106" ht="15" customHeight="1" x14ac:dyDescent="0.15">
      <c r="B98" s="1" t="s">
        <v>2919</v>
      </c>
      <c r="C98" s="15" t="e">
        <f>BE95</f>
        <v>#N/A</v>
      </c>
      <c r="D98" s="27" t="e">
        <f t="shared" si="77"/>
        <v>#N/A</v>
      </c>
      <c r="E98" s="27" t="e">
        <f t="shared" si="78"/>
        <v>#N/A</v>
      </c>
      <c r="F98" s="27" t="e">
        <f t="shared" si="79"/>
        <v>#N/A</v>
      </c>
      <c r="G98" s="31"/>
      <c r="H98" s="17"/>
      <c r="I98" s="1" t="s">
        <v>2919</v>
      </c>
      <c r="J98" s="32" t="e">
        <f t="shared" si="84"/>
        <v>#N/A</v>
      </c>
      <c r="K98" s="27" t="e">
        <f t="shared" si="80"/>
        <v>#N/A</v>
      </c>
      <c r="L98" s="27" t="e">
        <f t="shared" si="81"/>
        <v>#N/A</v>
      </c>
      <c r="M98" s="27" t="e">
        <f t="shared" si="82"/>
        <v>#N/A</v>
      </c>
      <c r="N98" s="31"/>
      <c r="P98" s="37" t="e">
        <f>G104</f>
        <v>#N/A</v>
      </c>
      <c r="Q98" s="60" t="e">
        <f>N104</f>
        <v>#N/A</v>
      </c>
      <c r="R98" s="64" t="e">
        <f>G107</f>
        <v>#N/A</v>
      </c>
      <c r="S98" s="60"/>
      <c r="T98" s="118" t="s">
        <v>2926</v>
      </c>
      <c r="U98" s="46">
        <f>COUNTIF(D96:F110,T98)</f>
        <v>0</v>
      </c>
      <c r="V98" s="46">
        <f>COUNTIF(K96:M110,T98)</f>
        <v>0</v>
      </c>
      <c r="W98" s="46">
        <f>U98+V98</f>
        <v>0</v>
      </c>
      <c r="AJ98" s="13"/>
      <c r="AK98" s="13"/>
      <c r="CZ98" t="s">
        <v>2319</v>
      </c>
      <c r="DB98" s="27" t="s">
        <v>5152</v>
      </c>
    </row>
    <row r="99" spans="2:106" ht="15" customHeight="1" x14ac:dyDescent="0.15">
      <c r="B99" s="1" t="s">
        <v>2919</v>
      </c>
      <c r="C99" s="15" t="e">
        <f>BS95</f>
        <v>#N/A</v>
      </c>
      <c r="D99" s="27" t="e">
        <f t="shared" si="77"/>
        <v>#N/A</v>
      </c>
      <c r="E99" s="27" t="e">
        <f t="shared" si="78"/>
        <v>#N/A</v>
      </c>
      <c r="F99" s="27" t="e">
        <f t="shared" si="79"/>
        <v>#N/A</v>
      </c>
      <c r="G99" s="31"/>
      <c r="H99" s="17"/>
      <c r="I99" s="1" t="s">
        <v>2919</v>
      </c>
      <c r="J99" s="32" t="e">
        <f t="shared" si="84"/>
        <v>#N/A</v>
      </c>
      <c r="K99" s="27" t="e">
        <f t="shared" si="80"/>
        <v>#N/A</v>
      </c>
      <c r="L99" s="27" t="e">
        <f t="shared" si="81"/>
        <v>#N/A</v>
      </c>
      <c r="M99" s="27" t="e">
        <f t="shared" si="82"/>
        <v>#N/A</v>
      </c>
      <c r="N99" s="31"/>
      <c r="P99" s="37" t="e">
        <f>G108</f>
        <v>#N/A</v>
      </c>
      <c r="Q99" s="61" t="e">
        <f>N108</f>
        <v>#N/A</v>
      </c>
      <c r="R99" s="64" t="e">
        <f>G110</f>
        <v>#N/A</v>
      </c>
      <c r="S99" s="61"/>
      <c r="T99" s="119" t="s">
        <v>4892</v>
      </c>
      <c r="U99" s="46">
        <f>COUNTIF(D96:F110,T99)</f>
        <v>0</v>
      </c>
      <c r="V99" s="46">
        <f>COUNTIF(K96:M110,T99)</f>
        <v>0</v>
      </c>
      <c r="W99" s="46">
        <f>U99+V99</f>
        <v>0</v>
      </c>
      <c r="AJ99" s="13"/>
      <c r="AK99" s="13"/>
      <c r="CZ99" t="s">
        <v>202</v>
      </c>
      <c r="DA99" s="27" t="s">
        <v>5154</v>
      </c>
      <c r="DB99" s="27" t="s">
        <v>5155</v>
      </c>
    </row>
    <row r="100" spans="2:106" ht="15" customHeight="1" x14ac:dyDescent="0.15">
      <c r="B100" s="2" t="s">
        <v>2920</v>
      </c>
      <c r="C100" s="15" t="e">
        <f>BT95</f>
        <v>#N/A</v>
      </c>
      <c r="D100" s="27" t="e">
        <f t="shared" si="77"/>
        <v>#N/A</v>
      </c>
      <c r="E100" s="27" t="e">
        <f t="shared" si="78"/>
        <v>#N/A</v>
      </c>
      <c r="F100" s="27" t="e">
        <f t="shared" si="79"/>
        <v>#N/A</v>
      </c>
      <c r="G100" s="35" t="e">
        <f>AW95</f>
        <v>#N/A</v>
      </c>
      <c r="H100" s="17"/>
      <c r="I100" s="2" t="s">
        <v>2920</v>
      </c>
      <c r="J100" s="15" t="e">
        <f>C83</f>
        <v>#N/A</v>
      </c>
      <c r="K100" s="27" t="e">
        <f t="shared" si="80"/>
        <v>#N/A</v>
      </c>
      <c r="L100" s="27" t="e">
        <f t="shared" si="81"/>
        <v>#N/A</v>
      </c>
      <c r="M100" s="27" t="e">
        <f t="shared" si="82"/>
        <v>#N/A</v>
      </c>
      <c r="N100" s="38" t="e">
        <f>G83</f>
        <v>#N/A</v>
      </c>
      <c r="P100" s="65" t="s">
        <v>2955</v>
      </c>
      <c r="Q100" s="66" t="s">
        <v>2929</v>
      </c>
      <c r="R100" s="66" t="s">
        <v>2930</v>
      </c>
      <c r="S100" s="65" t="s">
        <v>2956</v>
      </c>
      <c r="T100" s="120" t="s">
        <v>2927</v>
      </c>
      <c r="U100" s="46">
        <f>COUNTIF(D96:F110,T100)</f>
        <v>0</v>
      </c>
      <c r="V100" s="46">
        <f>COUNTIF(K96:M110,T100)</f>
        <v>0</v>
      </c>
      <c r="W100" s="46">
        <f>U100+V100</f>
        <v>0</v>
      </c>
      <c r="AJ100" s="13"/>
      <c r="AK100" s="13"/>
      <c r="CZ100" t="s">
        <v>828</v>
      </c>
      <c r="DB100" s="27" t="s">
        <v>5152</v>
      </c>
    </row>
    <row r="101" spans="2:106" ht="15" customHeight="1" x14ac:dyDescent="0.15">
      <c r="B101" s="1" t="s">
        <v>2919</v>
      </c>
      <c r="C101" s="15" t="e">
        <f>BF95</f>
        <v>#N/A</v>
      </c>
      <c r="D101" s="27" t="e">
        <f t="shared" si="77"/>
        <v>#N/A</v>
      </c>
      <c r="E101" s="27" t="e">
        <f t="shared" si="78"/>
        <v>#N/A</v>
      </c>
      <c r="F101" s="27" t="e">
        <f t="shared" si="79"/>
        <v>#N/A</v>
      </c>
      <c r="G101" s="34" t="e">
        <f>AT95</f>
        <v>#N/A</v>
      </c>
      <c r="H101" s="17"/>
      <c r="I101" s="1" t="s">
        <v>2919</v>
      </c>
      <c r="J101" s="15" t="e">
        <f>C86</f>
        <v>#N/A</v>
      </c>
      <c r="K101" s="27" t="e">
        <f t="shared" si="80"/>
        <v>#N/A</v>
      </c>
      <c r="L101" s="27" t="e">
        <f t="shared" si="81"/>
        <v>#N/A</v>
      </c>
      <c r="M101" s="27" t="e">
        <f t="shared" si="82"/>
        <v>#N/A</v>
      </c>
      <c r="N101" s="34" t="e">
        <f>G86</f>
        <v>#N/A</v>
      </c>
      <c r="P101" s="5" t="str">
        <f>IF(AND(Q101=R101,P94&gt;6),"◎","×")</f>
        <v>×</v>
      </c>
      <c r="Q101" s="5" t="str">
        <f>IF(P94&gt;=7,"○","×")</f>
        <v>×</v>
      </c>
      <c r="R101" s="5" t="str">
        <f>IF(AND(R94=Q94,R94=S94),"○","×")</f>
        <v>○</v>
      </c>
      <c r="S101" s="5"/>
      <c r="T101" s="117" t="s">
        <v>2928</v>
      </c>
      <c r="U101" s="46">
        <f>COUNTIF(D96:F110,T101)</f>
        <v>0</v>
      </c>
      <c r="V101" s="46">
        <f>COUNTIF(K96:M110,T101)</f>
        <v>0</v>
      </c>
      <c r="W101" s="46">
        <f t="shared" ref="W101:W102" si="85">U101+V101</f>
        <v>0</v>
      </c>
      <c r="AJ101" s="13"/>
      <c r="AK101" s="13"/>
      <c r="CZ101" t="s">
        <v>84</v>
      </c>
      <c r="DB101" s="27" t="s">
        <v>5165</v>
      </c>
    </row>
    <row r="102" spans="2:106" ht="15" customHeight="1" x14ac:dyDescent="0.15">
      <c r="B102" s="1" t="s">
        <v>2919</v>
      </c>
      <c r="C102" s="15" t="e">
        <f>BU95</f>
        <v>#N/A</v>
      </c>
      <c r="D102" s="27" t="e">
        <f t="shared" si="77"/>
        <v>#N/A</v>
      </c>
      <c r="E102" s="27" t="e">
        <f t="shared" si="78"/>
        <v>#N/A</v>
      </c>
      <c r="F102" s="27" t="e">
        <f t="shared" si="79"/>
        <v>#N/A</v>
      </c>
      <c r="G102" s="31"/>
      <c r="H102" s="17"/>
      <c r="I102" s="1" t="s">
        <v>2919</v>
      </c>
      <c r="J102" s="15" t="e">
        <f>C87</f>
        <v>#N/A</v>
      </c>
      <c r="K102" s="27" t="e">
        <f t="shared" si="80"/>
        <v>#N/A</v>
      </c>
      <c r="L102" s="27" t="e">
        <f t="shared" si="81"/>
        <v>#N/A</v>
      </c>
      <c r="M102" s="27" t="e">
        <f t="shared" si="82"/>
        <v>#N/A</v>
      </c>
      <c r="N102" s="31"/>
      <c r="T102" s="118" t="s">
        <v>4891</v>
      </c>
      <c r="U102" s="46">
        <f>COUNTIF(D96:F110,T102)</f>
        <v>0</v>
      </c>
      <c r="V102" s="46">
        <f>COUNTIF(K96:M110,T102)</f>
        <v>0</v>
      </c>
      <c r="W102" s="46">
        <f t="shared" si="85"/>
        <v>0</v>
      </c>
      <c r="AJ102" s="13"/>
      <c r="AK102" s="13"/>
      <c r="CZ102" t="s">
        <v>49</v>
      </c>
      <c r="DA102" s="27" t="s">
        <v>5160</v>
      </c>
      <c r="DB102" s="27" t="s">
        <v>5164</v>
      </c>
    </row>
    <row r="103" spans="2:106" ht="15" customHeight="1" x14ac:dyDescent="0.15">
      <c r="B103" s="2" t="s">
        <v>2920</v>
      </c>
      <c r="C103" s="15" t="e">
        <f>BV95</f>
        <v>#N/A</v>
      </c>
      <c r="D103" s="27" t="e">
        <f t="shared" si="77"/>
        <v>#N/A</v>
      </c>
      <c r="E103" s="27" t="e">
        <f t="shared" si="78"/>
        <v>#N/A</v>
      </c>
      <c r="F103" s="27" t="e">
        <f t="shared" si="79"/>
        <v>#N/A</v>
      </c>
      <c r="G103" s="35" t="e">
        <f>AX95</f>
        <v>#N/A</v>
      </c>
      <c r="H103" s="17"/>
      <c r="I103" s="2" t="s">
        <v>2920</v>
      </c>
      <c r="J103" s="15" t="e">
        <f>C90</f>
        <v>#N/A</v>
      </c>
      <c r="K103" s="27" t="e">
        <f t="shared" si="80"/>
        <v>#N/A</v>
      </c>
      <c r="L103" s="27" t="e">
        <f t="shared" si="81"/>
        <v>#N/A</v>
      </c>
      <c r="M103" s="27" t="e">
        <f t="shared" si="82"/>
        <v>#N/A</v>
      </c>
      <c r="N103" s="38" t="e">
        <f>G90</f>
        <v>#N/A</v>
      </c>
      <c r="Q103" s="80" t="s">
        <v>2919</v>
      </c>
      <c r="T103" s="86" t="s">
        <v>3054</v>
      </c>
      <c r="AJ103" s="13"/>
      <c r="AK103" s="13"/>
      <c r="CZ103" t="s">
        <v>405</v>
      </c>
      <c r="DB103" s="27" t="s">
        <v>5154</v>
      </c>
    </row>
    <row r="104" spans="2:106" ht="15" customHeight="1" x14ac:dyDescent="0.15">
      <c r="B104" s="1" t="s">
        <v>2919</v>
      </c>
      <c r="C104" s="15" t="e">
        <f>BD95</f>
        <v>#N/A</v>
      </c>
      <c r="D104" s="27" t="e">
        <f t="shared" si="77"/>
        <v>#N/A</v>
      </c>
      <c r="E104" s="27" t="e">
        <f t="shared" si="78"/>
        <v>#N/A</v>
      </c>
      <c r="F104" s="27" t="e">
        <f t="shared" si="79"/>
        <v>#N/A</v>
      </c>
      <c r="G104" s="34" t="e">
        <f>AU95</f>
        <v>#N/A</v>
      </c>
      <c r="H104" s="17"/>
      <c r="I104" s="1" t="s">
        <v>2919</v>
      </c>
      <c r="J104" s="15" t="e">
        <f>J78</f>
        <v>#N/A</v>
      </c>
      <c r="K104" s="27" t="e">
        <f t="shared" si="80"/>
        <v>#N/A</v>
      </c>
      <c r="L104" s="27" t="e">
        <f t="shared" si="81"/>
        <v>#N/A</v>
      </c>
      <c r="M104" s="27" t="e">
        <f t="shared" si="82"/>
        <v>#N/A</v>
      </c>
      <c r="N104" s="34" t="e">
        <f>N78</f>
        <v>#N/A</v>
      </c>
      <c r="P104" s="5" t="e">
        <f>AO95</f>
        <v>#N/A</v>
      </c>
      <c r="Q104" s="33" t="e">
        <f>CA95</f>
        <v>#N/A</v>
      </c>
      <c r="R104" s="81"/>
      <c r="T104" s="87" t="e">
        <f>SUM(T107:T110)</f>
        <v>#N/A</v>
      </c>
      <c r="AJ104" s="13"/>
      <c r="AK104" s="13"/>
      <c r="CZ104" t="s">
        <v>236</v>
      </c>
      <c r="DB104" s="27" t="s">
        <v>5154</v>
      </c>
    </row>
    <row r="105" spans="2:106" ht="15" customHeight="1" x14ac:dyDescent="0.15">
      <c r="B105" s="1" t="s">
        <v>2919</v>
      </c>
      <c r="C105" s="15" t="e">
        <f>BG95</f>
        <v>#N/A</v>
      </c>
      <c r="D105" s="27" t="e">
        <f t="shared" si="77"/>
        <v>#N/A</v>
      </c>
      <c r="E105" s="27" t="e">
        <f t="shared" si="78"/>
        <v>#N/A</v>
      </c>
      <c r="F105" s="27" t="e">
        <f t="shared" si="79"/>
        <v>#N/A</v>
      </c>
      <c r="G105" s="31"/>
      <c r="H105" s="17"/>
      <c r="I105" s="1" t="s">
        <v>2919</v>
      </c>
      <c r="J105" s="15" t="e">
        <f t="shared" ref="J105:J106" si="86">J79</f>
        <v>#N/A</v>
      </c>
      <c r="K105" s="27" t="e">
        <f t="shared" si="80"/>
        <v>#N/A</v>
      </c>
      <c r="L105" s="27" t="e">
        <f t="shared" si="81"/>
        <v>#N/A</v>
      </c>
      <c r="M105" s="27" t="e">
        <f t="shared" si="82"/>
        <v>#N/A</v>
      </c>
      <c r="N105" s="31"/>
      <c r="P105" s="8"/>
      <c r="Q105" s="83" t="s">
        <v>3067</v>
      </c>
      <c r="AJ105" s="13"/>
      <c r="AK105" s="13"/>
      <c r="CZ105" t="s">
        <v>333</v>
      </c>
      <c r="DB105" s="27" t="s">
        <v>5154</v>
      </c>
    </row>
    <row r="106" spans="2:106" ht="15" customHeight="1" x14ac:dyDescent="0.15">
      <c r="B106" s="1" t="s">
        <v>2919</v>
      </c>
      <c r="C106" s="15" t="e">
        <f>BW95</f>
        <v>#N/A</v>
      </c>
      <c r="D106" s="27" t="e">
        <f t="shared" si="77"/>
        <v>#N/A</v>
      </c>
      <c r="E106" s="27" t="e">
        <f t="shared" si="78"/>
        <v>#N/A</v>
      </c>
      <c r="F106" s="27" t="e">
        <f t="shared" si="79"/>
        <v>#N/A</v>
      </c>
      <c r="G106" s="31"/>
      <c r="H106" s="17"/>
      <c r="I106" s="1" t="s">
        <v>2919</v>
      </c>
      <c r="J106" s="15" t="e">
        <f t="shared" si="86"/>
        <v>#N/A</v>
      </c>
      <c r="K106" s="27" t="e">
        <f t="shared" si="80"/>
        <v>#N/A</v>
      </c>
      <c r="L106" s="27" t="e">
        <f t="shared" si="81"/>
        <v>#N/A</v>
      </c>
      <c r="M106" s="27" t="e">
        <f t="shared" si="82"/>
        <v>#N/A</v>
      </c>
      <c r="N106" s="31"/>
      <c r="P106" s="8"/>
      <c r="Q106" s="78" t="s">
        <v>2920</v>
      </c>
      <c r="AJ106" s="13"/>
      <c r="AK106" s="13"/>
      <c r="CZ106" t="s">
        <v>309</v>
      </c>
      <c r="DA106" s="27" t="s">
        <v>5160</v>
      </c>
      <c r="DB106" s="27" t="s">
        <v>5161</v>
      </c>
    </row>
    <row r="107" spans="2:106" ht="15" customHeight="1" x14ac:dyDescent="0.15">
      <c r="B107" s="2" t="s">
        <v>2920</v>
      </c>
      <c r="C107" s="15" t="e">
        <f>BX95</f>
        <v>#N/A</v>
      </c>
      <c r="D107" s="27" t="e">
        <f t="shared" si="77"/>
        <v>#N/A</v>
      </c>
      <c r="E107" s="27" t="e">
        <f t="shared" si="78"/>
        <v>#N/A</v>
      </c>
      <c r="F107" s="27" t="e">
        <f t="shared" si="79"/>
        <v>#N/A</v>
      </c>
      <c r="G107" s="35" t="e">
        <f>AY95</f>
        <v>#N/A</v>
      </c>
      <c r="H107" s="17"/>
      <c r="I107" s="2" t="s">
        <v>2920</v>
      </c>
      <c r="J107" s="15" t="e">
        <f>J83</f>
        <v>#N/A</v>
      </c>
      <c r="K107" s="27" t="e">
        <f t="shared" si="80"/>
        <v>#N/A</v>
      </c>
      <c r="L107" s="27" t="e">
        <f t="shared" si="81"/>
        <v>#N/A</v>
      </c>
      <c r="M107" s="27" t="e">
        <f t="shared" si="82"/>
        <v>#N/A</v>
      </c>
      <c r="N107" s="38" t="e">
        <f>N83</f>
        <v>#N/A</v>
      </c>
      <c r="P107" s="88" t="e">
        <f>INDEX(ニックス!$B$2:$BF$58,MATCH(Q104,ニックス!$A$2:$A$58,0),MATCH(Q107,ニックス!$B$1:$BF$1,0))</f>
        <v>#N/A</v>
      </c>
      <c r="Q107" s="33" t="e">
        <f>Q86</f>
        <v>#N/A</v>
      </c>
      <c r="R107" s="79"/>
      <c r="S107" s="100">
        <v>3</v>
      </c>
      <c r="T107" s="85" t="e">
        <f>P107*S107</f>
        <v>#N/A</v>
      </c>
      <c r="U107" s="14"/>
      <c r="V107" s="14"/>
      <c r="AJ107" s="13"/>
      <c r="AK107" s="13"/>
      <c r="CZ107" t="s">
        <v>411</v>
      </c>
      <c r="DB107" s="27" t="s">
        <v>5153</v>
      </c>
    </row>
    <row r="108" spans="2:106" ht="15" customHeight="1" x14ac:dyDescent="0.15">
      <c r="B108" s="1" t="s">
        <v>2919</v>
      </c>
      <c r="C108" s="15" t="e">
        <f>BH95</f>
        <v>#N/A</v>
      </c>
      <c r="D108" s="27" t="e">
        <f t="shared" si="77"/>
        <v>#N/A</v>
      </c>
      <c r="E108" s="27" t="e">
        <f t="shared" si="78"/>
        <v>#N/A</v>
      </c>
      <c r="F108" s="27" t="e">
        <f t="shared" si="79"/>
        <v>#N/A</v>
      </c>
      <c r="G108" s="34" t="e">
        <f>AV95</f>
        <v>#N/A</v>
      </c>
      <c r="H108" s="17"/>
      <c r="I108" s="1" t="s">
        <v>2919</v>
      </c>
      <c r="J108" s="15" t="e">
        <f>J86</f>
        <v>#N/A</v>
      </c>
      <c r="K108" s="27" t="e">
        <f t="shared" si="80"/>
        <v>#N/A</v>
      </c>
      <c r="L108" s="27" t="e">
        <f t="shared" si="81"/>
        <v>#N/A</v>
      </c>
      <c r="M108" s="27" t="e">
        <f t="shared" si="82"/>
        <v>#N/A</v>
      </c>
      <c r="N108" s="34" t="e">
        <f>N86</f>
        <v>#N/A</v>
      </c>
      <c r="P108" s="88" t="e">
        <f>INDEX(ニックス!$B$2:$BF$58,MATCH(Q104,ニックス!$A$2:$A$58,0),MATCH(Q108,ニックス!$B$1:$BF$1,0))</f>
        <v>#N/A</v>
      </c>
      <c r="Q108" s="33" t="e">
        <f>Q89</f>
        <v>#N/A</v>
      </c>
      <c r="R108" s="79"/>
      <c r="S108" s="100">
        <v>2.5</v>
      </c>
      <c r="T108" s="85" t="e">
        <f>P108*S108</f>
        <v>#N/A</v>
      </c>
      <c r="U108" s="14"/>
      <c r="V108" s="14"/>
      <c r="AJ108" s="13"/>
      <c r="CZ108" t="s">
        <v>424</v>
      </c>
      <c r="DA108" s="27" t="s">
        <v>5153</v>
      </c>
      <c r="DB108" s="27" t="s">
        <v>5155</v>
      </c>
    </row>
    <row r="109" spans="2:106" ht="15" customHeight="1" x14ac:dyDescent="0.15">
      <c r="B109" s="1" t="s">
        <v>2919</v>
      </c>
      <c r="C109" s="15" t="e">
        <f>BY95</f>
        <v>#N/A</v>
      </c>
      <c r="D109" s="27" t="e">
        <f t="shared" si="77"/>
        <v>#N/A</v>
      </c>
      <c r="E109" s="27" t="e">
        <f t="shared" si="78"/>
        <v>#N/A</v>
      </c>
      <c r="F109" s="27" t="e">
        <f t="shared" si="79"/>
        <v>#N/A</v>
      </c>
      <c r="G109" s="31"/>
      <c r="H109" s="17"/>
      <c r="I109" s="1" t="s">
        <v>2919</v>
      </c>
      <c r="J109" s="15" t="e">
        <f>J87</f>
        <v>#N/A</v>
      </c>
      <c r="K109" s="27" t="e">
        <f t="shared" si="80"/>
        <v>#N/A</v>
      </c>
      <c r="L109" s="27" t="e">
        <f t="shared" si="81"/>
        <v>#N/A</v>
      </c>
      <c r="M109" s="27" t="e">
        <f t="shared" si="82"/>
        <v>#N/A</v>
      </c>
      <c r="N109" s="31"/>
      <c r="P109" s="88" t="e">
        <f>INDEX(ニックス!$B$2:$BF$58,MATCH(Q104,ニックス!$A$2:$A$58,0),MATCH(Q109,ニックス!$B$1:$BF$1,0))</f>
        <v>#N/A</v>
      </c>
      <c r="Q109" s="33" t="e">
        <f>Q90</f>
        <v>#N/A</v>
      </c>
      <c r="R109" s="79"/>
      <c r="S109" s="100">
        <v>2</v>
      </c>
      <c r="T109" s="85" t="e">
        <f>P109*S109</f>
        <v>#N/A</v>
      </c>
      <c r="U109" s="14"/>
      <c r="V109" s="14"/>
      <c r="AJ109" s="13"/>
      <c r="CZ109" t="s">
        <v>688</v>
      </c>
      <c r="DB109" s="27" t="s">
        <v>5152</v>
      </c>
    </row>
    <row r="110" spans="2:106" ht="15" customHeight="1" x14ac:dyDescent="0.15">
      <c r="B110" s="2" t="s">
        <v>2920</v>
      </c>
      <c r="C110" s="15" t="e">
        <f>BZ95</f>
        <v>#N/A</v>
      </c>
      <c r="D110" s="27" t="e">
        <f t="shared" si="77"/>
        <v>#N/A</v>
      </c>
      <c r="E110" s="27" t="e">
        <f t="shared" si="78"/>
        <v>#N/A</v>
      </c>
      <c r="F110" s="27" t="e">
        <f t="shared" si="79"/>
        <v>#N/A</v>
      </c>
      <c r="G110" s="35" t="e">
        <f>AZ95</f>
        <v>#N/A</v>
      </c>
      <c r="H110" s="17"/>
      <c r="I110" s="2" t="s">
        <v>2920</v>
      </c>
      <c r="J110" s="15" t="e">
        <f>J90</f>
        <v>#N/A</v>
      </c>
      <c r="K110" s="27" t="e">
        <f t="shared" si="80"/>
        <v>#N/A</v>
      </c>
      <c r="L110" s="27" t="e">
        <f t="shared" si="81"/>
        <v>#N/A</v>
      </c>
      <c r="M110" s="27" t="e">
        <f t="shared" si="82"/>
        <v>#N/A</v>
      </c>
      <c r="N110" s="38" t="e">
        <f>N90</f>
        <v>#N/A</v>
      </c>
      <c r="P110" s="88" t="e">
        <f>INDEX(ニックス!$B$2:$BF$58,MATCH(Q104,ニックス!$A$2:$A$58,0),MATCH(Q110,ニックス!$B$1:$BF$1,0))</f>
        <v>#N/A</v>
      </c>
      <c r="Q110" s="33" t="e">
        <f>Q91</f>
        <v>#N/A</v>
      </c>
      <c r="R110" s="79"/>
      <c r="S110" s="100">
        <v>2</v>
      </c>
      <c r="T110" s="85" t="e">
        <f>P110*S110</f>
        <v>#N/A</v>
      </c>
      <c r="U110" s="14"/>
      <c r="V110" s="14"/>
      <c r="AJ110" s="13"/>
      <c r="CZ110" t="s">
        <v>73</v>
      </c>
      <c r="DA110" s="27" t="s">
        <v>5165</v>
      </c>
      <c r="DB110" s="27" t="s">
        <v>5164</v>
      </c>
    </row>
    <row r="111" spans="2:106" ht="15" customHeight="1" x14ac:dyDescent="0.15">
      <c r="AJ111" s="13"/>
      <c r="CZ111" t="s">
        <v>305</v>
      </c>
      <c r="DB111" s="27" t="s">
        <v>5166</v>
      </c>
    </row>
    <row r="112" spans="2:106" ht="15" customHeight="1" x14ac:dyDescent="0.15">
      <c r="AJ112" s="13"/>
      <c r="CZ112" t="s">
        <v>493</v>
      </c>
      <c r="DA112" s="27" t="s">
        <v>5154</v>
      </c>
      <c r="DB112" s="27" t="s">
        <v>5155</v>
      </c>
    </row>
    <row r="113" spans="18:106" ht="15" customHeight="1" x14ac:dyDescent="0.15">
      <c r="S113" s="13" t="s">
        <v>2951</v>
      </c>
      <c r="AJ113" s="13"/>
      <c r="CZ113" t="s">
        <v>319</v>
      </c>
      <c r="DA113" s="27" t="s">
        <v>5151</v>
      </c>
      <c r="DB113" s="27" t="s">
        <v>5162</v>
      </c>
    </row>
    <row r="114" spans="18:106" ht="15" customHeight="1" x14ac:dyDescent="0.15">
      <c r="S114" s="13" t="s">
        <v>2952</v>
      </c>
      <c r="AJ114" s="13"/>
      <c r="CZ114" t="s">
        <v>430</v>
      </c>
      <c r="DB114" s="27" t="s">
        <v>5151</v>
      </c>
    </row>
    <row r="115" spans="18:106" ht="15" customHeight="1" x14ac:dyDescent="0.15">
      <c r="S115" s="13" t="s">
        <v>2953</v>
      </c>
      <c r="CZ115" t="s">
        <v>240</v>
      </c>
      <c r="DB115" s="27" t="s">
        <v>5154</v>
      </c>
    </row>
    <row r="116" spans="18:106" ht="15" customHeight="1" x14ac:dyDescent="0.15">
      <c r="S116" s="13" t="s">
        <v>2954</v>
      </c>
      <c r="CZ116" t="s">
        <v>307</v>
      </c>
      <c r="DA116" s="27" t="s">
        <v>5153</v>
      </c>
      <c r="DB116" s="27" t="s">
        <v>5154</v>
      </c>
    </row>
    <row r="117" spans="18:106" ht="15" customHeight="1" x14ac:dyDescent="0.15">
      <c r="CZ117" t="s">
        <v>646</v>
      </c>
      <c r="DB117" s="27" t="s">
        <v>5152</v>
      </c>
    </row>
    <row r="118" spans="18:106" ht="15" customHeight="1" x14ac:dyDescent="0.15">
      <c r="R118" s="21"/>
      <c r="S118" s="5" t="s">
        <v>2919</v>
      </c>
      <c r="CZ118" t="s">
        <v>736</v>
      </c>
      <c r="DB118" s="27" t="s">
        <v>5152</v>
      </c>
    </row>
    <row r="119" spans="18:106" ht="15" customHeight="1" x14ac:dyDescent="0.15">
      <c r="R119" s="5" t="s">
        <v>3045</v>
      </c>
      <c r="S119" s="5">
        <v>3</v>
      </c>
      <c r="U119" s="100">
        <v>3</v>
      </c>
      <c r="CZ119" t="s">
        <v>780</v>
      </c>
      <c r="DA119" s="27" t="s">
        <v>5153</v>
      </c>
      <c r="DB119" s="27" t="s">
        <v>5158</v>
      </c>
    </row>
    <row r="120" spans="18:106" ht="15" customHeight="1" x14ac:dyDescent="0.15">
      <c r="R120" s="5" t="s">
        <v>3046</v>
      </c>
      <c r="S120" s="5">
        <v>2.5</v>
      </c>
      <c r="U120" s="100">
        <v>2.5</v>
      </c>
      <c r="CZ120" t="s">
        <v>344</v>
      </c>
      <c r="DB120" s="27" t="s">
        <v>5151</v>
      </c>
    </row>
    <row r="121" spans="18:106" ht="15" customHeight="1" x14ac:dyDescent="0.15">
      <c r="R121" s="5" t="s">
        <v>3047</v>
      </c>
      <c r="S121" s="5">
        <v>2</v>
      </c>
      <c r="U121" s="100">
        <v>2</v>
      </c>
      <c r="CZ121" t="s">
        <v>450</v>
      </c>
      <c r="DB121" s="27" t="s">
        <v>5152</v>
      </c>
    </row>
    <row r="122" spans="18:106" ht="15" customHeight="1" x14ac:dyDescent="0.15">
      <c r="R122" s="5" t="s">
        <v>3048</v>
      </c>
      <c r="S122" s="5">
        <v>1.5</v>
      </c>
      <c r="U122" s="100">
        <v>2</v>
      </c>
      <c r="CZ122" t="s">
        <v>222</v>
      </c>
      <c r="DA122" s="27" t="s">
        <v>5154</v>
      </c>
      <c r="DB122" s="27" t="s">
        <v>5157</v>
      </c>
    </row>
    <row r="123" spans="18:106" ht="15" customHeight="1" x14ac:dyDescent="0.15">
      <c r="R123" s="5" t="s">
        <v>3049</v>
      </c>
      <c r="S123" s="5">
        <v>1</v>
      </c>
      <c r="CZ123" t="s">
        <v>497</v>
      </c>
      <c r="DB123" s="27" t="s">
        <v>5152</v>
      </c>
    </row>
    <row r="124" spans="18:106" ht="15" customHeight="1" x14ac:dyDescent="0.15">
      <c r="CZ124" t="s">
        <v>168</v>
      </c>
      <c r="DA124" s="27" t="s">
        <v>5154</v>
      </c>
      <c r="DB124" s="27" t="s">
        <v>2936</v>
      </c>
    </row>
    <row r="125" spans="18:106" ht="15" customHeight="1" x14ac:dyDescent="0.15">
      <c r="R125" s="21"/>
      <c r="S125" s="5" t="s">
        <v>3051</v>
      </c>
      <c r="T125" s="14"/>
      <c r="CZ125" t="s">
        <v>129</v>
      </c>
      <c r="DB125" s="27" t="s">
        <v>5152</v>
      </c>
    </row>
    <row r="126" spans="18:106" ht="15" customHeight="1" x14ac:dyDescent="0.15">
      <c r="R126" s="5" t="s">
        <v>3045</v>
      </c>
      <c r="S126" s="5">
        <v>2.5</v>
      </c>
      <c r="T126" s="14"/>
      <c r="CZ126" t="s">
        <v>299</v>
      </c>
      <c r="DA126" s="27" t="s">
        <v>5166</v>
      </c>
      <c r="DB126" s="27" t="s">
        <v>5168</v>
      </c>
    </row>
    <row r="127" spans="18:106" ht="15" customHeight="1" x14ac:dyDescent="0.15">
      <c r="R127" s="5" t="s">
        <v>3046</v>
      </c>
      <c r="S127" s="5">
        <v>2</v>
      </c>
      <c r="T127" s="14"/>
      <c r="CZ127" t="s">
        <v>1003</v>
      </c>
      <c r="DB127" s="27" t="s">
        <v>5152</v>
      </c>
    </row>
    <row r="128" spans="18:106" ht="15" customHeight="1" x14ac:dyDescent="0.15">
      <c r="R128" s="5" t="s">
        <v>3047</v>
      </c>
      <c r="S128" s="5">
        <v>1.5</v>
      </c>
      <c r="T128" s="14"/>
      <c r="CZ128" t="s">
        <v>171</v>
      </c>
      <c r="DB128" s="27" t="s">
        <v>5153</v>
      </c>
    </row>
    <row r="129" spans="18:107" ht="15" customHeight="1" x14ac:dyDescent="0.15">
      <c r="R129" s="5" t="s">
        <v>3048</v>
      </c>
      <c r="S129" s="5">
        <v>1.5</v>
      </c>
      <c r="CZ129" t="s">
        <v>235</v>
      </c>
      <c r="DA129" s="27" t="s">
        <v>5165</v>
      </c>
      <c r="DB129" s="27" t="s">
        <v>5169</v>
      </c>
    </row>
    <row r="130" spans="18:107" ht="15" customHeight="1" x14ac:dyDescent="0.15">
      <c r="R130" s="5" t="s">
        <v>3049</v>
      </c>
      <c r="S130" s="5">
        <v>1</v>
      </c>
      <c r="CZ130" t="s">
        <v>260</v>
      </c>
      <c r="DB130" s="27" t="s">
        <v>5152</v>
      </c>
    </row>
    <row r="131" spans="18:107" ht="15" customHeight="1" x14ac:dyDescent="0.15">
      <c r="CZ131" t="s">
        <v>438</v>
      </c>
      <c r="DA131" s="27" t="s">
        <v>5153</v>
      </c>
      <c r="DB131" s="27" t="s">
        <v>5155</v>
      </c>
    </row>
    <row r="132" spans="18:107" ht="15" customHeight="1" x14ac:dyDescent="0.15">
      <c r="R132" s="21"/>
      <c r="S132" s="5" t="s">
        <v>3052</v>
      </c>
      <c r="CZ132" t="s">
        <v>334</v>
      </c>
      <c r="DA132" s="27" t="s">
        <v>5153</v>
      </c>
      <c r="DB132" s="27" t="s">
        <v>5162</v>
      </c>
    </row>
    <row r="133" spans="18:107" ht="15" customHeight="1" x14ac:dyDescent="0.15">
      <c r="R133" s="5" t="s">
        <v>3045</v>
      </c>
      <c r="S133" s="5">
        <v>2</v>
      </c>
      <c r="CZ133" t="s">
        <v>144</v>
      </c>
      <c r="DA133" s="27" t="s">
        <v>5153</v>
      </c>
      <c r="DB133" s="27" t="s">
        <v>5156</v>
      </c>
    </row>
    <row r="134" spans="18:107" ht="15" customHeight="1" x14ac:dyDescent="0.15">
      <c r="R134" s="5" t="s">
        <v>3046</v>
      </c>
      <c r="S134" s="5">
        <v>1.5</v>
      </c>
      <c r="CZ134" t="s">
        <v>638</v>
      </c>
      <c r="DB134" s="27" t="s">
        <v>5160</v>
      </c>
    </row>
    <row r="135" spans="18:107" ht="15" customHeight="1" x14ac:dyDescent="0.15">
      <c r="R135" s="5" t="s">
        <v>3047</v>
      </c>
      <c r="S135" s="5">
        <v>1.5</v>
      </c>
      <c r="CZ135" t="s">
        <v>110</v>
      </c>
      <c r="DB135" s="27" t="s">
        <v>5152</v>
      </c>
    </row>
    <row r="136" spans="18:107" ht="15" customHeight="1" x14ac:dyDescent="0.15">
      <c r="R136" s="5" t="s">
        <v>3048</v>
      </c>
      <c r="S136" s="5">
        <v>1.2</v>
      </c>
      <c r="CZ136" t="s">
        <v>563</v>
      </c>
      <c r="DB136" s="27" t="s">
        <v>5152</v>
      </c>
    </row>
    <row r="137" spans="18:107" ht="15" customHeight="1" x14ac:dyDescent="0.15">
      <c r="R137" s="5" t="s">
        <v>3049</v>
      </c>
      <c r="S137" s="5">
        <v>1</v>
      </c>
      <c r="CZ137" t="s">
        <v>253</v>
      </c>
      <c r="DA137" s="27" t="s">
        <v>5166</v>
      </c>
      <c r="DB137" s="27" t="s">
        <v>5165</v>
      </c>
    </row>
    <row r="138" spans="18:107" ht="15" customHeight="1" x14ac:dyDescent="0.15">
      <c r="CZ138" t="s">
        <v>114</v>
      </c>
      <c r="DA138" s="27" t="s">
        <v>5152</v>
      </c>
      <c r="DB138" s="27" t="s">
        <v>5157</v>
      </c>
    </row>
    <row r="139" spans="18:107" ht="15" customHeight="1" x14ac:dyDescent="0.15">
      <c r="R139" s="21"/>
      <c r="S139" s="5" t="s">
        <v>3053</v>
      </c>
      <c r="CZ139" t="s">
        <v>338</v>
      </c>
      <c r="DB139" s="27" t="s">
        <v>5154</v>
      </c>
    </row>
    <row r="140" spans="18:107" ht="15" customHeight="1" x14ac:dyDescent="0.15">
      <c r="R140" s="5" t="s">
        <v>3045</v>
      </c>
      <c r="S140" s="5">
        <v>2</v>
      </c>
      <c r="CZ140" t="s">
        <v>461</v>
      </c>
      <c r="DB140" s="27" t="s">
        <v>5154</v>
      </c>
    </row>
    <row r="141" spans="18:107" ht="15" customHeight="1" x14ac:dyDescent="0.15">
      <c r="R141" s="5" t="s">
        <v>3046</v>
      </c>
      <c r="S141" s="5">
        <v>1.2</v>
      </c>
      <c r="CZ141" t="s">
        <v>169</v>
      </c>
      <c r="DB141" s="27" t="s">
        <v>5151</v>
      </c>
    </row>
    <row r="142" spans="18:107" ht="15" customHeight="1" x14ac:dyDescent="0.15">
      <c r="R142" s="5" t="s">
        <v>3047</v>
      </c>
      <c r="S142" s="5">
        <v>1.2</v>
      </c>
      <c r="CZ142" t="s">
        <v>478</v>
      </c>
      <c r="DB142" s="27" t="s">
        <v>5152</v>
      </c>
    </row>
    <row r="143" spans="18:107" ht="15" customHeight="1" x14ac:dyDescent="0.15">
      <c r="R143" s="5" t="s">
        <v>3048</v>
      </c>
      <c r="S143" s="5">
        <v>1</v>
      </c>
      <c r="T143" s="14"/>
      <c r="CZ143" t="s">
        <v>694</v>
      </c>
      <c r="DA143" s="27" t="s">
        <v>5152</v>
      </c>
      <c r="DB143" s="27" t="s">
        <v>5157</v>
      </c>
    </row>
    <row r="144" spans="18:107" ht="15" customHeight="1" x14ac:dyDescent="0.15">
      <c r="R144" s="5" t="s">
        <v>3049</v>
      </c>
      <c r="S144" s="5">
        <v>1</v>
      </c>
      <c r="T144" s="14"/>
      <c r="CZ144" t="s">
        <v>5089</v>
      </c>
      <c r="DA144" s="27" t="s">
        <v>5153</v>
      </c>
      <c r="DB144" s="27" t="s">
        <v>5152</v>
      </c>
      <c r="DC144" s="27" t="s">
        <v>5152</v>
      </c>
    </row>
    <row r="145" spans="104:107" ht="15" customHeight="1" x14ac:dyDescent="0.15">
      <c r="CZ145" t="s">
        <v>4758</v>
      </c>
      <c r="DB145" s="27" t="s">
        <v>5151</v>
      </c>
    </row>
    <row r="146" spans="104:107" ht="15" customHeight="1" x14ac:dyDescent="0.15">
      <c r="CZ146" t="s">
        <v>4743</v>
      </c>
      <c r="DB146" s="27" t="s">
        <v>5151</v>
      </c>
    </row>
    <row r="147" spans="104:107" ht="15" customHeight="1" x14ac:dyDescent="0.15">
      <c r="CZ147" t="s">
        <v>3813</v>
      </c>
      <c r="DB147" s="27" t="s">
        <v>5151</v>
      </c>
    </row>
    <row r="148" spans="104:107" ht="15" customHeight="1" x14ac:dyDescent="0.15">
      <c r="CZ148" t="s">
        <v>4006</v>
      </c>
      <c r="DB148" s="27" t="s">
        <v>5153</v>
      </c>
    </row>
    <row r="149" spans="104:107" ht="15" customHeight="1" x14ac:dyDescent="0.15">
      <c r="CZ149" t="s">
        <v>5066</v>
      </c>
      <c r="DA149" s="27" t="s">
        <v>5152</v>
      </c>
      <c r="DB149" s="27" t="s">
        <v>5153</v>
      </c>
    </row>
    <row r="150" spans="104:107" ht="15" customHeight="1" x14ac:dyDescent="0.15">
      <c r="CZ150" t="s">
        <v>4747</v>
      </c>
      <c r="DB150" s="27" t="s">
        <v>5151</v>
      </c>
    </row>
    <row r="151" spans="104:107" ht="15" customHeight="1" x14ac:dyDescent="0.15">
      <c r="CZ151" t="s">
        <v>4906</v>
      </c>
      <c r="DA151" s="27" t="s">
        <v>5153</v>
      </c>
      <c r="DB151" s="27" t="s">
        <v>5151</v>
      </c>
    </row>
    <row r="152" spans="104:107" ht="15" customHeight="1" x14ac:dyDescent="0.15">
      <c r="CZ152" t="s">
        <v>5080</v>
      </c>
      <c r="DA152" s="27" t="s">
        <v>5153</v>
      </c>
    </row>
    <row r="153" spans="104:107" ht="15" customHeight="1" x14ac:dyDescent="0.15">
      <c r="CZ153" t="s">
        <v>4982</v>
      </c>
      <c r="DA153" s="27" t="s">
        <v>5153</v>
      </c>
      <c r="DB153" s="27" t="s">
        <v>5154</v>
      </c>
      <c r="DC153" s="27" t="s">
        <v>5154</v>
      </c>
    </row>
    <row r="154" spans="104:107" ht="15" customHeight="1" x14ac:dyDescent="0.15">
      <c r="CZ154" t="s">
        <v>4981</v>
      </c>
      <c r="DA154" s="27" t="s">
        <v>5153</v>
      </c>
      <c r="DB154" s="27" t="s">
        <v>5151</v>
      </c>
    </row>
    <row r="155" spans="104:107" ht="15" customHeight="1" x14ac:dyDescent="0.15">
      <c r="CZ155" t="s">
        <v>3348</v>
      </c>
      <c r="DB155" s="27" t="s">
        <v>5153</v>
      </c>
    </row>
    <row r="156" spans="104:107" ht="15" customHeight="1" x14ac:dyDescent="0.15">
      <c r="CZ156" t="s">
        <v>4643</v>
      </c>
      <c r="DB156" s="27" t="s">
        <v>5153</v>
      </c>
    </row>
    <row r="157" spans="104:107" ht="15" customHeight="1" x14ac:dyDescent="0.15">
      <c r="CZ157" t="s">
        <v>3343</v>
      </c>
      <c r="DB157" s="27" t="s">
        <v>5154</v>
      </c>
    </row>
    <row r="158" spans="104:107" ht="15" customHeight="1" x14ac:dyDescent="0.15">
      <c r="CZ158" t="s">
        <v>3270</v>
      </c>
      <c r="DB158" s="27" t="s">
        <v>5154</v>
      </c>
    </row>
    <row r="159" spans="104:107" ht="15" customHeight="1" x14ac:dyDescent="0.15">
      <c r="CZ159" t="s">
        <v>5014</v>
      </c>
      <c r="DA159" s="27" t="s">
        <v>5153</v>
      </c>
      <c r="DB159" s="27" t="s">
        <v>2936</v>
      </c>
    </row>
    <row r="160" spans="104:107" ht="15" customHeight="1" x14ac:dyDescent="0.15">
      <c r="CZ160" t="s">
        <v>4944</v>
      </c>
      <c r="DA160" s="27" t="s">
        <v>5154</v>
      </c>
      <c r="DB160" s="27" t="s">
        <v>5153</v>
      </c>
    </row>
    <row r="161" spans="104:107" ht="15" customHeight="1" x14ac:dyDescent="0.15">
      <c r="CZ161" t="s">
        <v>3316</v>
      </c>
      <c r="DB161" s="27" t="s">
        <v>5152</v>
      </c>
    </row>
    <row r="162" spans="104:107" ht="15" customHeight="1" x14ac:dyDescent="0.15">
      <c r="CZ162" t="s">
        <v>3236</v>
      </c>
      <c r="DB162" s="27" t="s">
        <v>5152</v>
      </c>
    </row>
    <row r="163" spans="104:107" ht="15" customHeight="1" x14ac:dyDescent="0.15">
      <c r="CZ163" t="s">
        <v>4490</v>
      </c>
      <c r="DB163" s="27" t="s">
        <v>5152</v>
      </c>
    </row>
    <row r="164" spans="104:107" ht="15" customHeight="1" x14ac:dyDescent="0.15">
      <c r="CZ164" t="s">
        <v>4648</v>
      </c>
      <c r="DB164" s="27" t="s">
        <v>5153</v>
      </c>
    </row>
    <row r="165" spans="104:107" ht="15" customHeight="1" x14ac:dyDescent="0.15">
      <c r="CZ165" t="s">
        <v>4888</v>
      </c>
      <c r="DB165" s="27" t="s">
        <v>5154</v>
      </c>
    </row>
    <row r="166" spans="104:107" ht="15" customHeight="1" x14ac:dyDescent="0.15">
      <c r="CZ166" t="s">
        <v>4522</v>
      </c>
      <c r="DB166" s="27" t="s">
        <v>5154</v>
      </c>
    </row>
    <row r="167" spans="104:107" ht="15" customHeight="1" x14ac:dyDescent="0.15">
      <c r="CZ167" t="s">
        <v>4971</v>
      </c>
      <c r="DA167" s="27" t="s">
        <v>5153</v>
      </c>
      <c r="DB167" s="27" t="s">
        <v>5154</v>
      </c>
      <c r="DC167" s="27" t="s">
        <v>5154</v>
      </c>
    </row>
    <row r="168" spans="104:107" ht="15" customHeight="1" x14ac:dyDescent="0.15">
      <c r="CZ168" t="s">
        <v>1523</v>
      </c>
      <c r="DB168" s="27" t="s">
        <v>5153</v>
      </c>
    </row>
    <row r="169" spans="104:107" ht="15" customHeight="1" x14ac:dyDescent="0.15">
      <c r="CZ169" t="s">
        <v>4492</v>
      </c>
      <c r="DB169" s="27" t="s">
        <v>5153</v>
      </c>
    </row>
    <row r="170" spans="104:107" ht="15" customHeight="1" x14ac:dyDescent="0.15">
      <c r="CZ170" t="s">
        <v>4889</v>
      </c>
      <c r="DA170" s="27" t="s">
        <v>5153</v>
      </c>
      <c r="DB170" s="27" t="s">
        <v>5156</v>
      </c>
    </row>
    <row r="171" spans="104:107" ht="15" customHeight="1" x14ac:dyDescent="0.15">
      <c r="CZ171" t="s">
        <v>4931</v>
      </c>
      <c r="DA171" s="27" t="s">
        <v>5154</v>
      </c>
      <c r="DB171" s="27" t="s">
        <v>5153</v>
      </c>
    </row>
    <row r="172" spans="104:107" ht="15" customHeight="1" x14ac:dyDescent="0.15">
      <c r="CZ172" t="s">
        <v>4651</v>
      </c>
      <c r="DB172" s="27" t="s">
        <v>5153</v>
      </c>
    </row>
    <row r="173" spans="104:107" ht="15" customHeight="1" x14ac:dyDescent="0.15">
      <c r="CZ173" t="s">
        <v>1575</v>
      </c>
      <c r="DA173" s="27" t="s">
        <v>5152</v>
      </c>
      <c r="DB173" s="27" t="s">
        <v>5154</v>
      </c>
    </row>
    <row r="174" spans="104:107" ht="15" customHeight="1" x14ac:dyDescent="0.15">
      <c r="CZ174" t="s">
        <v>4750</v>
      </c>
      <c r="DA174" s="27" t="s">
        <v>5153</v>
      </c>
      <c r="DB174" s="27" t="s">
        <v>5154</v>
      </c>
    </row>
    <row r="175" spans="104:107" ht="15" customHeight="1" x14ac:dyDescent="0.15">
      <c r="CZ175" t="s">
        <v>4751</v>
      </c>
      <c r="DA175" s="27" t="s">
        <v>5153</v>
      </c>
      <c r="DB175" s="27" t="s">
        <v>5154</v>
      </c>
    </row>
    <row r="176" spans="104:107" ht="15" customHeight="1" x14ac:dyDescent="0.15">
      <c r="CZ176" t="s">
        <v>5049</v>
      </c>
      <c r="DA176" s="27" t="s">
        <v>5152</v>
      </c>
      <c r="DB176" s="27" t="s">
        <v>5153</v>
      </c>
    </row>
    <row r="177" spans="104:107" ht="15" customHeight="1" x14ac:dyDescent="0.15">
      <c r="CZ177" t="s">
        <v>5179</v>
      </c>
      <c r="DA177" s="27" t="s">
        <v>5166</v>
      </c>
      <c r="DB177" s="27" t="s">
        <v>5165</v>
      </c>
    </row>
    <row r="178" spans="104:107" ht="15" customHeight="1" x14ac:dyDescent="0.15">
      <c r="CZ178" t="s">
        <v>4932</v>
      </c>
      <c r="DA178" s="27" t="s">
        <v>5153</v>
      </c>
      <c r="DB178" s="27" t="s">
        <v>5151</v>
      </c>
      <c r="DC178" s="27" t="s">
        <v>5151</v>
      </c>
    </row>
    <row r="179" spans="104:107" ht="15" customHeight="1" x14ac:dyDescent="0.15">
      <c r="CZ179" t="s">
        <v>820</v>
      </c>
      <c r="DA179" s="27" t="s">
        <v>5157</v>
      </c>
      <c r="DB179" s="27" t="s">
        <v>5152</v>
      </c>
    </row>
    <row r="180" spans="104:107" ht="15" customHeight="1" x14ac:dyDescent="0.15">
      <c r="CZ180" t="s">
        <v>4939</v>
      </c>
      <c r="DA180" s="27" t="s">
        <v>5153</v>
      </c>
      <c r="DB180" s="27" t="s">
        <v>5154</v>
      </c>
      <c r="DC180" s="27" t="s">
        <v>5152</v>
      </c>
    </row>
    <row r="181" spans="104:107" ht="15" customHeight="1" x14ac:dyDescent="0.15">
      <c r="CZ181" t="s">
        <v>3819</v>
      </c>
      <c r="DB181" s="27" t="s">
        <v>5154</v>
      </c>
    </row>
    <row r="182" spans="104:107" ht="15" customHeight="1" x14ac:dyDescent="0.15">
      <c r="CZ182" t="s">
        <v>558</v>
      </c>
      <c r="DA182" s="27" t="s">
        <v>5157</v>
      </c>
      <c r="DB182" s="27" t="s">
        <v>5152</v>
      </c>
    </row>
    <row r="183" spans="104:107" ht="15" customHeight="1" x14ac:dyDescent="0.15">
      <c r="CZ183" t="s">
        <v>3892</v>
      </c>
      <c r="DB183" s="27" t="s">
        <v>5152</v>
      </c>
    </row>
    <row r="184" spans="104:107" ht="15" customHeight="1" x14ac:dyDescent="0.15">
      <c r="CZ184" t="s">
        <v>3883</v>
      </c>
      <c r="DB184" s="27" t="s">
        <v>5152</v>
      </c>
    </row>
    <row r="185" spans="104:107" ht="15" customHeight="1" x14ac:dyDescent="0.15">
      <c r="CZ185" t="s">
        <v>456</v>
      </c>
      <c r="DA185" s="27" t="s">
        <v>5157</v>
      </c>
      <c r="DB185" s="27" t="s">
        <v>5154</v>
      </c>
    </row>
    <row r="186" spans="104:107" ht="15" customHeight="1" x14ac:dyDescent="0.15">
      <c r="CZ186" t="s">
        <v>5136</v>
      </c>
      <c r="DA186" s="27" t="s">
        <v>5151</v>
      </c>
      <c r="DB186" s="27" t="s">
        <v>5154</v>
      </c>
    </row>
    <row r="187" spans="104:107" ht="15" customHeight="1" x14ac:dyDescent="0.15">
      <c r="CZ187" t="s">
        <v>3352</v>
      </c>
      <c r="DB187" s="27" t="s">
        <v>5151</v>
      </c>
    </row>
    <row r="188" spans="104:107" ht="15" customHeight="1" x14ac:dyDescent="0.15">
      <c r="CZ188" t="s">
        <v>4500</v>
      </c>
      <c r="DB188" s="27" t="s">
        <v>5153</v>
      </c>
    </row>
    <row r="189" spans="104:107" ht="15" customHeight="1" x14ac:dyDescent="0.15">
      <c r="CZ189" t="s">
        <v>4979</v>
      </c>
      <c r="DA189" s="27" t="s">
        <v>5154</v>
      </c>
      <c r="DB189" s="27" t="s">
        <v>5153</v>
      </c>
    </row>
    <row r="190" spans="104:107" ht="15" customHeight="1" x14ac:dyDescent="0.15">
      <c r="CZ190" t="s">
        <v>4978</v>
      </c>
      <c r="DA190" s="27" t="s">
        <v>5168</v>
      </c>
      <c r="DB190" s="27" t="s">
        <v>5153</v>
      </c>
    </row>
    <row r="191" spans="104:107" ht="15" customHeight="1" x14ac:dyDescent="0.15">
      <c r="CZ191" t="s">
        <v>4940</v>
      </c>
      <c r="DA191" s="27" t="s">
        <v>5153</v>
      </c>
      <c r="DB191" s="27" t="s">
        <v>5153</v>
      </c>
      <c r="DC191" s="27" t="s">
        <v>5152</v>
      </c>
    </row>
    <row r="192" spans="104:107" ht="15" customHeight="1" x14ac:dyDescent="0.15">
      <c r="CZ192" t="s">
        <v>4501</v>
      </c>
      <c r="DB192" s="27" t="s">
        <v>5153</v>
      </c>
    </row>
    <row r="193" spans="104:107" ht="15" customHeight="1" x14ac:dyDescent="0.15">
      <c r="CZ193" t="s">
        <v>4826</v>
      </c>
      <c r="DA193" s="27" t="s">
        <v>5153</v>
      </c>
      <c r="DB193" s="27" t="s">
        <v>5154</v>
      </c>
    </row>
    <row r="194" spans="104:107" ht="15" customHeight="1" x14ac:dyDescent="0.15">
      <c r="CZ194" t="s">
        <v>4951</v>
      </c>
      <c r="DA194" s="27" t="s">
        <v>5153</v>
      </c>
      <c r="DB194" s="27" t="s">
        <v>5153</v>
      </c>
      <c r="DC194" s="27" t="s">
        <v>5159</v>
      </c>
    </row>
    <row r="195" spans="104:107" ht="15" customHeight="1" x14ac:dyDescent="0.15">
      <c r="CZ195" t="s">
        <v>3985</v>
      </c>
      <c r="DB195" s="27" t="s">
        <v>5153</v>
      </c>
    </row>
    <row r="196" spans="104:107" ht="15" customHeight="1" x14ac:dyDescent="0.15">
      <c r="CZ196" t="s">
        <v>4353</v>
      </c>
      <c r="DB196" s="27" t="s">
        <v>5152</v>
      </c>
    </row>
    <row r="197" spans="104:107" ht="15" customHeight="1" x14ac:dyDescent="0.15">
      <c r="CZ197" t="s">
        <v>4503</v>
      </c>
      <c r="DB197" s="27" t="s">
        <v>5152</v>
      </c>
    </row>
    <row r="198" spans="104:107" ht="15" customHeight="1" x14ac:dyDescent="0.15">
      <c r="CZ198" t="s">
        <v>5092</v>
      </c>
      <c r="DA198" s="27" t="s">
        <v>5152</v>
      </c>
      <c r="DB198" s="27" t="s">
        <v>5153</v>
      </c>
    </row>
    <row r="199" spans="104:107" ht="15" customHeight="1" x14ac:dyDescent="0.15">
      <c r="CZ199" t="s">
        <v>4905</v>
      </c>
      <c r="DA199" s="27" t="s">
        <v>5153</v>
      </c>
      <c r="DB199" s="27" t="s">
        <v>5153</v>
      </c>
      <c r="DC199" s="27" t="s">
        <v>5152</v>
      </c>
    </row>
    <row r="200" spans="104:107" ht="15" customHeight="1" x14ac:dyDescent="0.15">
      <c r="CZ200" t="s">
        <v>3886</v>
      </c>
      <c r="DA200" s="27" t="s">
        <v>5153</v>
      </c>
      <c r="DB200" s="27" t="s">
        <v>5152</v>
      </c>
    </row>
    <row r="201" spans="104:107" ht="15" customHeight="1" x14ac:dyDescent="0.15">
      <c r="CZ201" t="s">
        <v>5050</v>
      </c>
      <c r="DA201" s="27" t="s">
        <v>5153</v>
      </c>
      <c r="DB201" s="27" t="s">
        <v>5154</v>
      </c>
      <c r="DC201" s="27" t="s">
        <v>5152</v>
      </c>
    </row>
    <row r="202" spans="104:107" ht="15" customHeight="1" x14ac:dyDescent="0.15">
      <c r="CZ202" t="s">
        <v>3821</v>
      </c>
      <c r="DB202" s="27" t="s">
        <v>5152</v>
      </c>
    </row>
    <row r="203" spans="104:107" ht="15" customHeight="1" x14ac:dyDescent="0.15">
      <c r="CZ203" t="s">
        <v>4904</v>
      </c>
      <c r="DA203" s="27" t="s">
        <v>5153</v>
      </c>
      <c r="DB203" s="27" t="s">
        <v>5153</v>
      </c>
      <c r="DC203" s="27" t="s">
        <v>5161</v>
      </c>
    </row>
    <row r="204" spans="104:107" ht="15" customHeight="1" x14ac:dyDescent="0.15">
      <c r="CZ204" t="s">
        <v>3353</v>
      </c>
      <c r="DB204" s="27" t="s">
        <v>5153</v>
      </c>
    </row>
    <row r="205" spans="104:107" ht="15" customHeight="1" x14ac:dyDescent="0.15">
      <c r="CZ205" t="s">
        <v>4173</v>
      </c>
      <c r="DA205" s="27" t="s">
        <v>5153</v>
      </c>
      <c r="DB205" s="27" t="s">
        <v>5156</v>
      </c>
    </row>
    <row r="206" spans="104:107" ht="15" customHeight="1" x14ac:dyDescent="0.15">
      <c r="CZ206" t="s">
        <v>956</v>
      </c>
      <c r="DB206" s="27" t="s">
        <v>5157</v>
      </c>
    </row>
    <row r="207" spans="104:107" ht="15" customHeight="1" x14ac:dyDescent="0.15">
      <c r="CZ207" t="s">
        <v>398</v>
      </c>
      <c r="DA207" s="27" t="s">
        <v>5153</v>
      </c>
      <c r="DB207" s="27" t="s">
        <v>5155</v>
      </c>
    </row>
    <row r="208" spans="104:107" ht="15" customHeight="1" x14ac:dyDescent="0.15">
      <c r="CZ208" t="s">
        <v>3762</v>
      </c>
      <c r="DA208" s="27" t="s">
        <v>5153</v>
      </c>
      <c r="DB208" s="27" t="s">
        <v>5155</v>
      </c>
    </row>
    <row r="209" spans="104:107" ht="15" customHeight="1" x14ac:dyDescent="0.15">
      <c r="CZ209" t="s">
        <v>3900</v>
      </c>
      <c r="DB209" s="27" t="s">
        <v>5151</v>
      </c>
    </row>
    <row r="210" spans="104:107" ht="15" customHeight="1" x14ac:dyDescent="0.15">
      <c r="CZ210" t="s">
        <v>4533</v>
      </c>
      <c r="DB210" s="27" t="s">
        <v>5153</v>
      </c>
    </row>
    <row r="211" spans="104:107" ht="15" customHeight="1" x14ac:dyDescent="0.15">
      <c r="CZ211" t="s">
        <v>4537</v>
      </c>
      <c r="DA211" s="27" t="s">
        <v>5153</v>
      </c>
      <c r="DB211" s="27" t="s">
        <v>5156</v>
      </c>
    </row>
    <row r="212" spans="104:107" ht="15" customHeight="1" x14ac:dyDescent="0.15">
      <c r="CZ212" t="s">
        <v>3119</v>
      </c>
      <c r="DA212" s="27" t="s">
        <v>5152</v>
      </c>
      <c r="DB212" s="27" t="s">
        <v>5155</v>
      </c>
    </row>
    <row r="213" spans="104:107" ht="15" customHeight="1" x14ac:dyDescent="0.15">
      <c r="CZ213" t="s">
        <v>3091</v>
      </c>
      <c r="DA213" s="27" t="s">
        <v>5152</v>
      </c>
      <c r="DB213" s="27" t="s">
        <v>5155</v>
      </c>
    </row>
    <row r="214" spans="104:107" ht="15" customHeight="1" x14ac:dyDescent="0.15">
      <c r="CZ214" t="s">
        <v>4952</v>
      </c>
      <c r="DA214" s="27" t="s">
        <v>5153</v>
      </c>
      <c r="DB214" s="27" t="s">
        <v>5153</v>
      </c>
      <c r="DC214" s="27" t="s">
        <v>5159</v>
      </c>
    </row>
    <row r="215" spans="104:107" ht="15" customHeight="1" x14ac:dyDescent="0.15">
      <c r="CZ215" t="s">
        <v>3888</v>
      </c>
      <c r="DA215" s="27" t="s">
        <v>5153</v>
      </c>
      <c r="DB215" s="27" t="s">
        <v>5154</v>
      </c>
    </row>
    <row r="216" spans="104:107" ht="15" customHeight="1" x14ac:dyDescent="0.15">
      <c r="CZ216" t="s">
        <v>3823</v>
      </c>
      <c r="DB216" s="27" t="s">
        <v>5151</v>
      </c>
    </row>
    <row r="217" spans="104:107" ht="15" customHeight="1" x14ac:dyDescent="0.15">
      <c r="CZ217" t="s">
        <v>4954</v>
      </c>
      <c r="DA217" s="27" t="s">
        <v>5153</v>
      </c>
      <c r="DB217" s="27" t="s">
        <v>5153</v>
      </c>
      <c r="DC217" s="27" t="s">
        <v>5168</v>
      </c>
    </row>
    <row r="218" spans="104:107" ht="15" customHeight="1" x14ac:dyDescent="0.15">
      <c r="CZ218" t="s">
        <v>4251</v>
      </c>
      <c r="DA218" s="27" t="s">
        <v>5154</v>
      </c>
      <c r="DB218" s="27" t="s">
        <v>5158</v>
      </c>
    </row>
    <row r="219" spans="104:107" ht="15" customHeight="1" x14ac:dyDescent="0.15">
      <c r="CZ219" t="s">
        <v>4278</v>
      </c>
      <c r="DA219" s="27" t="s">
        <v>5154</v>
      </c>
      <c r="DB219" s="27" t="s">
        <v>5158</v>
      </c>
    </row>
    <row r="220" spans="104:107" ht="15" customHeight="1" x14ac:dyDescent="0.15">
      <c r="CZ220" t="s">
        <v>3412</v>
      </c>
      <c r="DA220" s="27" t="s">
        <v>5153</v>
      </c>
      <c r="DB220" s="27" t="s">
        <v>5154</v>
      </c>
    </row>
    <row r="221" spans="104:107" ht="15" customHeight="1" x14ac:dyDescent="0.15">
      <c r="CZ221" t="s">
        <v>3026</v>
      </c>
      <c r="DA221" s="27" t="s">
        <v>5153</v>
      </c>
      <c r="DB221" s="27" t="s">
        <v>5154</v>
      </c>
    </row>
    <row r="222" spans="104:107" ht="15" customHeight="1" x14ac:dyDescent="0.15">
      <c r="CZ222" t="s">
        <v>3148</v>
      </c>
      <c r="DA222" s="27" t="s">
        <v>5153</v>
      </c>
      <c r="DB222" s="27" t="s">
        <v>5154</v>
      </c>
    </row>
    <row r="223" spans="104:107" ht="15" customHeight="1" x14ac:dyDescent="0.15">
      <c r="CZ223" t="s">
        <v>5042</v>
      </c>
      <c r="DA223" s="27" t="s">
        <v>5153</v>
      </c>
      <c r="DB223" s="27" t="s">
        <v>5151</v>
      </c>
    </row>
    <row r="224" spans="104:107" ht="15" customHeight="1" x14ac:dyDescent="0.15">
      <c r="CZ224" t="s">
        <v>4832</v>
      </c>
      <c r="DA224" s="27" t="s">
        <v>5153</v>
      </c>
      <c r="DB224" s="27" t="s">
        <v>5152</v>
      </c>
    </row>
    <row r="225" spans="104:107" ht="15" customHeight="1" x14ac:dyDescent="0.15">
      <c r="CZ225" t="s">
        <v>4540</v>
      </c>
      <c r="DA225" s="27" t="s">
        <v>5154</v>
      </c>
      <c r="DB225" s="27" t="s">
        <v>5152</v>
      </c>
    </row>
    <row r="226" spans="104:107" ht="15" customHeight="1" x14ac:dyDescent="0.15">
      <c r="CZ226" t="s">
        <v>4980</v>
      </c>
      <c r="DA226" s="27" t="s">
        <v>5152</v>
      </c>
      <c r="DB226" s="27" t="s">
        <v>5153</v>
      </c>
    </row>
    <row r="227" spans="104:107" ht="15" customHeight="1" x14ac:dyDescent="0.15">
      <c r="CZ227" t="s">
        <v>5027</v>
      </c>
      <c r="DA227" s="27" t="s">
        <v>5151</v>
      </c>
      <c r="DB227" s="27" t="s">
        <v>5153</v>
      </c>
      <c r="DC227" s="27" t="s">
        <v>5153</v>
      </c>
    </row>
    <row r="228" spans="104:107" ht="15" customHeight="1" x14ac:dyDescent="0.15">
      <c r="CZ228" t="s">
        <v>3824</v>
      </c>
      <c r="DB228" s="27" t="s">
        <v>5153</v>
      </c>
    </row>
    <row r="229" spans="104:107" ht="15" customHeight="1" x14ac:dyDescent="0.15">
      <c r="CZ229" t="s">
        <v>5083</v>
      </c>
      <c r="DA229" s="27" t="s">
        <v>5151</v>
      </c>
      <c r="DB229" s="27" t="s">
        <v>5153</v>
      </c>
      <c r="DC229" s="27" t="s">
        <v>5154</v>
      </c>
    </row>
    <row r="230" spans="104:107" ht="15" customHeight="1" x14ac:dyDescent="0.15">
      <c r="CZ230" t="s">
        <v>4549</v>
      </c>
      <c r="DA230" s="27" t="s">
        <v>5153</v>
      </c>
      <c r="DB230" s="27" t="s">
        <v>5167</v>
      </c>
    </row>
    <row r="231" spans="104:107" ht="15" customHeight="1" x14ac:dyDescent="0.15">
      <c r="CZ231" t="s">
        <v>4552</v>
      </c>
      <c r="DA231" s="27" t="s">
        <v>5153</v>
      </c>
      <c r="DB231" s="27" t="s">
        <v>5167</v>
      </c>
    </row>
    <row r="232" spans="104:107" ht="15" customHeight="1" x14ac:dyDescent="0.15">
      <c r="CZ232" t="s">
        <v>379</v>
      </c>
      <c r="DB232" s="27" t="s">
        <v>5152</v>
      </c>
    </row>
    <row r="233" spans="104:107" ht="15" customHeight="1" x14ac:dyDescent="0.15">
      <c r="CZ233" t="s">
        <v>573</v>
      </c>
      <c r="DB233" s="27" t="s">
        <v>5152</v>
      </c>
    </row>
    <row r="234" spans="104:107" ht="15" customHeight="1" x14ac:dyDescent="0.15">
      <c r="CZ234" t="s">
        <v>3309</v>
      </c>
      <c r="DB234" s="27" t="s">
        <v>5152</v>
      </c>
    </row>
    <row r="235" spans="104:107" ht="15" customHeight="1" x14ac:dyDescent="0.15">
      <c r="CZ235" t="s">
        <v>4825</v>
      </c>
      <c r="DA235" s="27" t="s">
        <v>5153</v>
      </c>
      <c r="DB235" s="27" t="s">
        <v>5152</v>
      </c>
    </row>
    <row r="236" spans="104:107" ht="15" customHeight="1" x14ac:dyDescent="0.15">
      <c r="CZ236" t="s">
        <v>5071</v>
      </c>
      <c r="DA236" s="27" t="s">
        <v>5153</v>
      </c>
      <c r="DB236" s="27" t="s">
        <v>5152</v>
      </c>
      <c r="DC236" s="27" t="s">
        <v>5152</v>
      </c>
    </row>
    <row r="237" spans="104:107" ht="15" customHeight="1" x14ac:dyDescent="0.15">
      <c r="CZ237" t="s">
        <v>4898</v>
      </c>
      <c r="DA237" s="27" t="s">
        <v>5153</v>
      </c>
      <c r="DB237" s="27" t="s">
        <v>5154</v>
      </c>
    </row>
    <row r="238" spans="104:107" ht="15" customHeight="1" x14ac:dyDescent="0.15">
      <c r="CZ238" t="s">
        <v>4897</v>
      </c>
      <c r="DA238" s="27" t="s">
        <v>5153</v>
      </c>
      <c r="DB238" s="27" t="s">
        <v>5153</v>
      </c>
      <c r="DC238" s="27" t="s">
        <v>5159</v>
      </c>
    </row>
    <row r="239" spans="104:107" ht="15" customHeight="1" x14ac:dyDescent="0.15">
      <c r="CZ239" t="s">
        <v>3890</v>
      </c>
      <c r="DB239" s="27" t="s">
        <v>5153</v>
      </c>
    </row>
    <row r="240" spans="104:107" ht="15" customHeight="1" x14ac:dyDescent="0.15">
      <c r="CZ240" t="s">
        <v>4177</v>
      </c>
      <c r="DA240" s="27" t="s">
        <v>5154</v>
      </c>
      <c r="DB240" s="27" t="s">
        <v>5152</v>
      </c>
    </row>
    <row r="241" spans="104:107" ht="15" customHeight="1" x14ac:dyDescent="0.15">
      <c r="CZ241" t="s">
        <v>4901</v>
      </c>
      <c r="DA241" s="27" t="s">
        <v>5154</v>
      </c>
      <c r="DB241" s="27" t="s">
        <v>5153</v>
      </c>
      <c r="DC241" s="27" t="s">
        <v>5153</v>
      </c>
    </row>
    <row r="242" spans="104:107" ht="15" customHeight="1" x14ac:dyDescent="0.15">
      <c r="CZ242" t="s">
        <v>3904</v>
      </c>
      <c r="DB242" s="27" t="s">
        <v>5154</v>
      </c>
    </row>
    <row r="243" spans="104:107" ht="15" customHeight="1" x14ac:dyDescent="0.15">
      <c r="CZ243" t="s">
        <v>4756</v>
      </c>
      <c r="DA243" s="27" t="s">
        <v>5152</v>
      </c>
      <c r="DB243" s="27" t="s">
        <v>2936</v>
      </c>
    </row>
    <row r="244" spans="104:107" ht="15" customHeight="1" x14ac:dyDescent="0.15">
      <c r="CZ244" t="s">
        <v>5093</v>
      </c>
      <c r="DA244" s="27" t="s">
        <v>5154</v>
      </c>
      <c r="DB244" s="27" t="s">
        <v>5153</v>
      </c>
    </row>
    <row r="245" spans="104:107" ht="15" customHeight="1" x14ac:dyDescent="0.15">
      <c r="CZ245" t="s">
        <v>5175</v>
      </c>
      <c r="DB245" s="27" t="s">
        <v>5152</v>
      </c>
    </row>
    <row r="246" spans="104:107" ht="15" customHeight="1" x14ac:dyDescent="0.15">
      <c r="CZ246" t="s">
        <v>4716</v>
      </c>
      <c r="DB246" s="27" t="s">
        <v>5152</v>
      </c>
    </row>
    <row r="247" spans="104:107" ht="15" customHeight="1" x14ac:dyDescent="0.15">
      <c r="CZ247" t="s">
        <v>4639</v>
      </c>
      <c r="DB247" s="27" t="s">
        <v>5152</v>
      </c>
    </row>
    <row r="248" spans="104:107" ht="15" customHeight="1" x14ac:dyDescent="0.15">
      <c r="CZ248" t="s">
        <v>4782</v>
      </c>
      <c r="DA248" s="27" t="s">
        <v>5151</v>
      </c>
      <c r="DB248" s="27" t="s">
        <v>5153</v>
      </c>
    </row>
    <row r="249" spans="104:107" ht="15" customHeight="1" x14ac:dyDescent="0.15">
      <c r="CZ249" t="s">
        <v>581</v>
      </c>
      <c r="DB249" s="27" t="s">
        <v>5157</v>
      </c>
    </row>
    <row r="250" spans="104:107" ht="15" customHeight="1" x14ac:dyDescent="0.15">
      <c r="CZ250" t="s">
        <v>4556</v>
      </c>
      <c r="DB250" s="27" t="s">
        <v>5153</v>
      </c>
    </row>
    <row r="251" spans="104:107" ht="15" customHeight="1" x14ac:dyDescent="0.15">
      <c r="CZ251" t="s">
        <v>4991</v>
      </c>
      <c r="DB251" s="27" t="s">
        <v>5151</v>
      </c>
    </row>
    <row r="252" spans="104:107" ht="15" customHeight="1" x14ac:dyDescent="0.15">
      <c r="CZ252" t="s">
        <v>4956</v>
      </c>
      <c r="DA252" s="27" t="s">
        <v>5153</v>
      </c>
      <c r="DB252" s="27" t="s">
        <v>5151</v>
      </c>
    </row>
    <row r="253" spans="104:107" ht="15" customHeight="1" x14ac:dyDescent="0.15">
      <c r="CZ253" t="s">
        <v>4759</v>
      </c>
      <c r="DB253" s="27" t="s">
        <v>5152</v>
      </c>
    </row>
    <row r="254" spans="104:107" ht="15" customHeight="1" x14ac:dyDescent="0.15">
      <c r="CZ254" t="s">
        <v>3522</v>
      </c>
      <c r="DB254" s="27" t="s">
        <v>5152</v>
      </c>
    </row>
    <row r="255" spans="104:107" ht="15" customHeight="1" x14ac:dyDescent="0.15">
      <c r="CZ255" t="s">
        <v>4047</v>
      </c>
      <c r="DB255" s="27" t="s">
        <v>5153</v>
      </c>
    </row>
    <row r="256" spans="104:107" ht="15" customHeight="1" x14ac:dyDescent="0.15">
      <c r="CZ256" t="s">
        <v>4957</v>
      </c>
      <c r="DA256" s="27" t="s">
        <v>5153</v>
      </c>
      <c r="DB256" s="27" t="s">
        <v>5152</v>
      </c>
      <c r="DC256" s="27" t="s">
        <v>5152</v>
      </c>
    </row>
    <row r="257" spans="104:107" ht="15" customHeight="1" x14ac:dyDescent="0.15">
      <c r="CZ257" t="s">
        <v>5121</v>
      </c>
      <c r="DA257" s="27" t="s">
        <v>5153</v>
      </c>
      <c r="DB257" s="27" t="s">
        <v>5153</v>
      </c>
      <c r="DC257" s="27" t="s">
        <v>5159</v>
      </c>
    </row>
    <row r="258" spans="104:107" ht="15" customHeight="1" x14ac:dyDescent="0.15">
      <c r="CZ258" t="s">
        <v>4902</v>
      </c>
      <c r="DA258" s="27" t="s">
        <v>5153</v>
      </c>
      <c r="DB258" s="27" t="s">
        <v>5153</v>
      </c>
      <c r="DC258" s="27" t="s">
        <v>5152</v>
      </c>
    </row>
    <row r="259" spans="104:107" ht="15" customHeight="1" x14ac:dyDescent="0.15">
      <c r="CZ259" t="s">
        <v>4181</v>
      </c>
      <c r="DB259" s="27" t="s">
        <v>5153</v>
      </c>
    </row>
    <row r="260" spans="104:107" ht="15" customHeight="1" x14ac:dyDescent="0.15">
      <c r="CZ260" t="s">
        <v>3831</v>
      </c>
      <c r="DB260" s="27" t="s">
        <v>5153</v>
      </c>
    </row>
    <row r="261" spans="104:107" ht="15" customHeight="1" x14ac:dyDescent="0.15">
      <c r="CZ261" t="s">
        <v>5025</v>
      </c>
      <c r="DA261" s="27" t="s">
        <v>5152</v>
      </c>
      <c r="DB261" s="27" t="s">
        <v>5153</v>
      </c>
    </row>
    <row r="262" spans="104:107" ht="15" customHeight="1" x14ac:dyDescent="0.15">
      <c r="CZ262" t="s">
        <v>5001</v>
      </c>
      <c r="DA262" s="27" t="s">
        <v>5153</v>
      </c>
      <c r="DB262" s="27" t="s">
        <v>5153</v>
      </c>
      <c r="DC262" s="27" t="s">
        <v>5151</v>
      </c>
    </row>
    <row r="263" spans="104:107" ht="15" customHeight="1" x14ac:dyDescent="0.15">
      <c r="CZ263" t="s">
        <v>3832</v>
      </c>
      <c r="DB263" s="27" t="s">
        <v>5153</v>
      </c>
    </row>
    <row r="264" spans="104:107" ht="15" customHeight="1" x14ac:dyDescent="0.15">
      <c r="CZ264" t="s">
        <v>4504</v>
      </c>
      <c r="DA264" s="27" t="s">
        <v>5153</v>
      </c>
      <c r="DB264" s="27" t="s">
        <v>5151</v>
      </c>
    </row>
    <row r="265" spans="104:107" ht="15" customHeight="1" x14ac:dyDescent="0.15">
      <c r="CZ265" t="s">
        <v>4558</v>
      </c>
      <c r="DB265" s="27" t="s">
        <v>5151</v>
      </c>
    </row>
    <row r="266" spans="104:107" ht="15" customHeight="1" x14ac:dyDescent="0.15">
      <c r="CZ266" t="s">
        <v>3910</v>
      </c>
      <c r="DB266" s="27" t="s">
        <v>5154</v>
      </c>
    </row>
    <row r="267" spans="104:107" ht="15" customHeight="1" x14ac:dyDescent="0.15">
      <c r="CZ267" t="s">
        <v>5028</v>
      </c>
      <c r="DA267" s="27" t="s">
        <v>5153</v>
      </c>
      <c r="DB267" s="27" t="s">
        <v>5153</v>
      </c>
      <c r="DC267" s="27" t="s">
        <v>5152</v>
      </c>
    </row>
    <row r="268" spans="104:107" ht="15" customHeight="1" x14ac:dyDescent="0.15">
      <c r="CZ268" t="s">
        <v>4187</v>
      </c>
      <c r="DB268" s="27" t="s">
        <v>5153</v>
      </c>
    </row>
    <row r="269" spans="104:107" ht="15" customHeight="1" x14ac:dyDescent="0.15">
      <c r="CZ269" t="s">
        <v>5098</v>
      </c>
      <c r="DA269" s="27" t="s">
        <v>5152</v>
      </c>
      <c r="DB269" s="27" t="s">
        <v>5153</v>
      </c>
    </row>
    <row r="270" spans="104:107" ht="15" customHeight="1" x14ac:dyDescent="0.15">
      <c r="CZ270" t="s">
        <v>2916</v>
      </c>
      <c r="DB270" s="27" t="s">
        <v>5152</v>
      </c>
    </row>
    <row r="271" spans="104:107" ht="15" customHeight="1" x14ac:dyDescent="0.15">
      <c r="CZ271" t="s">
        <v>705</v>
      </c>
      <c r="DB271" s="27" t="s">
        <v>5152</v>
      </c>
    </row>
    <row r="272" spans="104:107" ht="15" customHeight="1" x14ac:dyDescent="0.15">
      <c r="CZ272" t="s">
        <v>5087</v>
      </c>
      <c r="DA272" s="27" t="s">
        <v>5153</v>
      </c>
      <c r="DB272" s="27" t="s">
        <v>5154</v>
      </c>
      <c r="DC272" s="27" t="s">
        <v>5152</v>
      </c>
    </row>
    <row r="273" spans="104:107" ht="15" customHeight="1" x14ac:dyDescent="0.15">
      <c r="CZ273" t="s">
        <v>4297</v>
      </c>
      <c r="DA273" s="27" t="s">
        <v>5153</v>
      </c>
      <c r="DB273" s="27" t="s">
        <v>5152</v>
      </c>
    </row>
    <row r="274" spans="104:107" ht="15" customHeight="1" x14ac:dyDescent="0.15">
      <c r="CZ274" t="s">
        <v>4918</v>
      </c>
      <c r="DA274" s="27" t="s">
        <v>5166</v>
      </c>
      <c r="DB274" s="27" t="s">
        <v>5168</v>
      </c>
    </row>
    <row r="275" spans="104:107" ht="15" customHeight="1" x14ac:dyDescent="0.15">
      <c r="CZ275" t="s">
        <v>4908</v>
      </c>
      <c r="DA275" s="27" t="s">
        <v>5153</v>
      </c>
      <c r="DB275" s="27" t="s">
        <v>5153</v>
      </c>
      <c r="DC275" s="27" t="s">
        <v>5168</v>
      </c>
    </row>
    <row r="276" spans="104:107" ht="15" customHeight="1" x14ac:dyDescent="0.15">
      <c r="CZ276" t="s">
        <v>137</v>
      </c>
      <c r="DA276" s="27" t="s">
        <v>5153</v>
      </c>
      <c r="DB276" s="27" t="s">
        <v>5154</v>
      </c>
    </row>
    <row r="277" spans="104:107" ht="15" customHeight="1" x14ac:dyDescent="0.15">
      <c r="CZ277" t="s">
        <v>716</v>
      </c>
      <c r="DA277" s="27" t="s">
        <v>5153</v>
      </c>
      <c r="DB277" s="27" t="s">
        <v>5154</v>
      </c>
    </row>
    <row r="278" spans="104:107" ht="15" customHeight="1" x14ac:dyDescent="0.15">
      <c r="CZ278" t="s">
        <v>720</v>
      </c>
      <c r="DA278" s="27" t="s">
        <v>5153</v>
      </c>
      <c r="DB278" s="27" t="s">
        <v>5154</v>
      </c>
    </row>
    <row r="279" spans="104:107" ht="15" customHeight="1" x14ac:dyDescent="0.15">
      <c r="CZ279" t="s">
        <v>3545</v>
      </c>
      <c r="DA279" s="27" t="s">
        <v>5153</v>
      </c>
      <c r="DB279" s="27" t="s">
        <v>5153</v>
      </c>
    </row>
    <row r="280" spans="104:107" ht="15" customHeight="1" x14ac:dyDescent="0.15">
      <c r="CZ280" t="s">
        <v>4864</v>
      </c>
      <c r="DA280" s="27" t="s">
        <v>5153</v>
      </c>
      <c r="DB280" s="27" t="s">
        <v>5153</v>
      </c>
      <c r="DC280" s="27" t="s">
        <v>5166</v>
      </c>
    </row>
    <row r="281" spans="104:107" ht="15" customHeight="1" x14ac:dyDescent="0.15">
      <c r="CZ281" t="s">
        <v>4506</v>
      </c>
      <c r="DA281" s="27" t="s">
        <v>5153</v>
      </c>
      <c r="DB281" s="27" t="s">
        <v>5152</v>
      </c>
    </row>
    <row r="282" spans="104:107" ht="15" customHeight="1" x14ac:dyDescent="0.15">
      <c r="CZ282" t="s">
        <v>4734</v>
      </c>
      <c r="DB282" s="27" t="s">
        <v>5153</v>
      </c>
    </row>
    <row r="283" spans="104:107" ht="15" customHeight="1" x14ac:dyDescent="0.15">
      <c r="CZ283" t="s">
        <v>3345</v>
      </c>
      <c r="DA283" s="27" t="s">
        <v>5154</v>
      </c>
      <c r="DB283" s="27" t="s">
        <v>5158</v>
      </c>
    </row>
    <row r="284" spans="104:107" ht="15" customHeight="1" x14ac:dyDescent="0.15">
      <c r="CZ284" t="s">
        <v>3366</v>
      </c>
      <c r="DA284" s="27" t="s">
        <v>5154</v>
      </c>
      <c r="DB284" s="27" t="s">
        <v>5158</v>
      </c>
    </row>
    <row r="285" spans="104:107" ht="15" customHeight="1" x14ac:dyDescent="0.15">
      <c r="CZ285" t="s">
        <v>5099</v>
      </c>
      <c r="DA285" s="27" t="s">
        <v>5153</v>
      </c>
      <c r="DB285" s="27" t="s">
        <v>5153</v>
      </c>
      <c r="DC285" s="27" t="s">
        <v>5159</v>
      </c>
    </row>
    <row r="286" spans="104:107" ht="15" customHeight="1" x14ac:dyDescent="0.15">
      <c r="CZ286" t="s">
        <v>603</v>
      </c>
      <c r="DA286" s="27" t="s">
        <v>5157</v>
      </c>
      <c r="DB286" s="27" t="s">
        <v>5152</v>
      </c>
    </row>
    <row r="287" spans="104:107" ht="15" customHeight="1" x14ac:dyDescent="0.15">
      <c r="CZ287" t="s">
        <v>5065</v>
      </c>
      <c r="DA287" s="27" t="s">
        <v>5153</v>
      </c>
      <c r="DB287" s="27" t="s">
        <v>5153</v>
      </c>
    </row>
    <row r="288" spans="104:107" ht="15" customHeight="1" x14ac:dyDescent="0.15">
      <c r="CZ288" t="s">
        <v>3814</v>
      </c>
      <c r="DB288" s="27" t="s">
        <v>5153</v>
      </c>
    </row>
    <row r="289" spans="104:107" ht="15" customHeight="1" x14ac:dyDescent="0.15">
      <c r="CZ289" t="s">
        <v>3771</v>
      </c>
      <c r="DB289" s="27" t="s">
        <v>5153</v>
      </c>
    </row>
    <row r="290" spans="104:107" ht="15" customHeight="1" x14ac:dyDescent="0.15">
      <c r="CZ290" t="s">
        <v>5003</v>
      </c>
      <c r="DA290" s="27" t="s">
        <v>5153</v>
      </c>
      <c r="DB290" s="27" t="s">
        <v>5151</v>
      </c>
      <c r="DC290" s="27" t="s">
        <v>5151</v>
      </c>
    </row>
    <row r="291" spans="104:107" ht="15" customHeight="1" x14ac:dyDescent="0.15">
      <c r="CZ291" t="s">
        <v>4561</v>
      </c>
      <c r="DB291" s="27" t="s">
        <v>5152</v>
      </c>
    </row>
    <row r="292" spans="104:107" ht="15" customHeight="1" x14ac:dyDescent="0.15">
      <c r="CZ292" t="s">
        <v>4304</v>
      </c>
      <c r="DB292" s="27" t="s">
        <v>5153</v>
      </c>
    </row>
    <row r="293" spans="104:107" ht="15" customHeight="1" x14ac:dyDescent="0.15">
      <c r="CZ293" t="s">
        <v>3369</v>
      </c>
      <c r="DB293" s="27" t="s">
        <v>5153</v>
      </c>
    </row>
    <row r="294" spans="104:107" ht="15" customHeight="1" x14ac:dyDescent="0.15">
      <c r="CZ294" t="s">
        <v>890</v>
      </c>
      <c r="DA294" s="27" t="s">
        <v>2936</v>
      </c>
      <c r="DB294" s="27" t="s">
        <v>5153</v>
      </c>
    </row>
    <row r="295" spans="104:107" ht="15" customHeight="1" x14ac:dyDescent="0.15">
      <c r="CZ295" t="s">
        <v>3370</v>
      </c>
      <c r="DB295" s="27" t="s">
        <v>5154</v>
      </c>
    </row>
    <row r="296" spans="104:107" ht="15" customHeight="1" x14ac:dyDescent="0.15">
      <c r="CZ296" t="s">
        <v>4833</v>
      </c>
      <c r="DA296" s="27" t="s">
        <v>5154</v>
      </c>
      <c r="DB296" s="27" t="s">
        <v>5152</v>
      </c>
    </row>
    <row r="297" spans="104:107" ht="15" customHeight="1" x14ac:dyDescent="0.15">
      <c r="CZ297" t="s">
        <v>4914</v>
      </c>
      <c r="DA297" s="27" t="s">
        <v>5153</v>
      </c>
      <c r="DB297" s="27" t="s">
        <v>5154</v>
      </c>
    </row>
    <row r="298" spans="104:107" ht="15" customHeight="1" x14ac:dyDescent="0.15">
      <c r="CZ298" t="s">
        <v>4850</v>
      </c>
      <c r="DA298" s="27" t="s">
        <v>5153</v>
      </c>
      <c r="DB298" s="27" t="s">
        <v>5152</v>
      </c>
    </row>
    <row r="299" spans="104:107" ht="15" customHeight="1" x14ac:dyDescent="0.15">
      <c r="CZ299" t="s">
        <v>4563</v>
      </c>
      <c r="DB299" s="27" t="s">
        <v>5153</v>
      </c>
    </row>
    <row r="300" spans="104:107" ht="15" customHeight="1" x14ac:dyDescent="0.15">
      <c r="CZ300" t="s">
        <v>3835</v>
      </c>
      <c r="DB300" s="27" t="s">
        <v>5153</v>
      </c>
    </row>
    <row r="301" spans="104:107" ht="15" customHeight="1" x14ac:dyDescent="0.15">
      <c r="CZ301" t="s">
        <v>3973</v>
      </c>
      <c r="DB301" s="27" t="s">
        <v>5153</v>
      </c>
    </row>
    <row r="302" spans="104:107" ht="15" customHeight="1" x14ac:dyDescent="0.15">
      <c r="CZ302" t="s">
        <v>5051</v>
      </c>
      <c r="DA302" s="27" t="s">
        <v>5153</v>
      </c>
      <c r="DB302" s="27" t="s">
        <v>5153</v>
      </c>
      <c r="DC302" s="27" t="s">
        <v>5152</v>
      </c>
    </row>
    <row r="303" spans="104:107" ht="15" customHeight="1" x14ac:dyDescent="0.15">
      <c r="CZ303" t="s">
        <v>4787</v>
      </c>
      <c r="DA303" s="27" t="s">
        <v>5153</v>
      </c>
      <c r="DB303" s="27" t="s">
        <v>5152</v>
      </c>
    </row>
    <row r="304" spans="104:107" ht="15" customHeight="1" x14ac:dyDescent="0.15">
      <c r="CZ304" t="s">
        <v>3837</v>
      </c>
      <c r="DB304" s="27" t="s">
        <v>5152</v>
      </c>
    </row>
    <row r="305" spans="104:107" ht="15" customHeight="1" x14ac:dyDescent="0.15">
      <c r="CZ305" t="s">
        <v>4983</v>
      </c>
      <c r="DA305" s="27" t="s">
        <v>5151</v>
      </c>
      <c r="DB305" s="27" t="s">
        <v>5151</v>
      </c>
    </row>
    <row r="306" spans="104:107" ht="15" customHeight="1" x14ac:dyDescent="0.15">
      <c r="CZ306" t="s">
        <v>4399</v>
      </c>
      <c r="DB306" s="27" t="s">
        <v>5153</v>
      </c>
    </row>
    <row r="307" spans="104:107" ht="15" customHeight="1" x14ac:dyDescent="0.15">
      <c r="CZ307" t="s">
        <v>4508</v>
      </c>
      <c r="DA307" s="27" t="s">
        <v>5153</v>
      </c>
      <c r="DB307" s="27" t="s">
        <v>5153</v>
      </c>
    </row>
    <row r="308" spans="104:107" ht="15" customHeight="1" x14ac:dyDescent="0.15">
      <c r="CZ308" t="s">
        <v>3371</v>
      </c>
      <c r="DB308" s="27" t="s">
        <v>5152</v>
      </c>
    </row>
    <row r="309" spans="104:107" ht="15" customHeight="1" x14ac:dyDescent="0.15">
      <c r="CZ309" t="s">
        <v>5022</v>
      </c>
      <c r="DA309" s="27" t="s">
        <v>5153</v>
      </c>
      <c r="DB309" s="27" t="s">
        <v>5153</v>
      </c>
      <c r="DC309" s="27" t="s">
        <v>5153</v>
      </c>
    </row>
    <row r="310" spans="104:107" ht="15" customHeight="1" x14ac:dyDescent="0.15">
      <c r="CZ310" t="s">
        <v>4569</v>
      </c>
      <c r="DB310" s="27" t="s">
        <v>5152</v>
      </c>
    </row>
    <row r="311" spans="104:107" ht="15" customHeight="1" x14ac:dyDescent="0.15">
      <c r="CZ311" t="s">
        <v>4571</v>
      </c>
      <c r="DB311" s="27" t="s">
        <v>5151</v>
      </c>
    </row>
    <row r="312" spans="104:107" ht="15" customHeight="1" x14ac:dyDescent="0.15">
      <c r="CZ312" t="s">
        <v>994</v>
      </c>
      <c r="DB312" s="27" t="s">
        <v>5151</v>
      </c>
    </row>
    <row r="313" spans="104:107" ht="15" customHeight="1" x14ac:dyDescent="0.15">
      <c r="CZ313" t="s">
        <v>3974</v>
      </c>
      <c r="DB313" s="27" t="s">
        <v>5151</v>
      </c>
    </row>
    <row r="314" spans="104:107" ht="15" customHeight="1" x14ac:dyDescent="0.15">
      <c r="CZ314" t="s">
        <v>3245</v>
      </c>
      <c r="DB314" s="27" t="s">
        <v>5151</v>
      </c>
    </row>
    <row r="315" spans="104:107" ht="15" customHeight="1" x14ac:dyDescent="0.15">
      <c r="CZ315" t="s">
        <v>4789</v>
      </c>
      <c r="DA315" s="27" t="s">
        <v>5153</v>
      </c>
      <c r="DB315" s="27" t="s">
        <v>5153</v>
      </c>
    </row>
    <row r="316" spans="104:107" ht="15" customHeight="1" x14ac:dyDescent="0.15">
      <c r="CZ316" t="s">
        <v>3574</v>
      </c>
      <c r="DB316" s="27" t="s">
        <v>5152</v>
      </c>
    </row>
    <row r="317" spans="104:107" ht="15" customHeight="1" x14ac:dyDescent="0.15">
      <c r="CZ317" t="s">
        <v>5070</v>
      </c>
      <c r="DA317" s="27" t="s">
        <v>5153</v>
      </c>
      <c r="DB317" s="27" t="s">
        <v>5153</v>
      </c>
      <c r="DC317" s="27" t="s">
        <v>5152</v>
      </c>
    </row>
    <row r="318" spans="104:107" ht="15" customHeight="1" x14ac:dyDescent="0.15">
      <c r="CZ318" t="s">
        <v>4401</v>
      </c>
      <c r="DB318" s="27" t="s">
        <v>5153</v>
      </c>
    </row>
    <row r="319" spans="104:107" ht="15" customHeight="1" x14ac:dyDescent="0.15">
      <c r="CZ319" t="s">
        <v>4862</v>
      </c>
      <c r="DA319" s="27" t="s">
        <v>5151</v>
      </c>
      <c r="DB319" s="27" t="s">
        <v>5153</v>
      </c>
    </row>
    <row r="320" spans="104:107" ht="15" customHeight="1" x14ac:dyDescent="0.15">
      <c r="CZ320" t="s">
        <v>4313</v>
      </c>
      <c r="DA320" s="27" t="s">
        <v>5153</v>
      </c>
      <c r="DB320" s="27" t="s">
        <v>2936</v>
      </c>
    </row>
    <row r="321" spans="104:107" ht="15" customHeight="1" x14ac:dyDescent="0.15">
      <c r="CZ321" t="s">
        <v>4402</v>
      </c>
      <c r="DB321" s="27" t="s">
        <v>5153</v>
      </c>
    </row>
    <row r="322" spans="104:107" ht="15" customHeight="1" x14ac:dyDescent="0.15">
      <c r="CZ322" t="s">
        <v>5111</v>
      </c>
      <c r="DA322" s="27" t="s">
        <v>5152</v>
      </c>
      <c r="DB322" s="27" t="s">
        <v>5153</v>
      </c>
    </row>
    <row r="323" spans="104:107" ht="15" customHeight="1" x14ac:dyDescent="0.15">
      <c r="CZ323" t="s">
        <v>1172</v>
      </c>
      <c r="DA323" s="27" t="s">
        <v>5167</v>
      </c>
      <c r="DB323" s="27" t="s">
        <v>5153</v>
      </c>
    </row>
    <row r="324" spans="104:107" ht="15" customHeight="1" x14ac:dyDescent="0.15">
      <c r="CZ324" t="s">
        <v>3294</v>
      </c>
      <c r="DB324" s="27" t="s">
        <v>5153</v>
      </c>
    </row>
    <row r="325" spans="104:107" ht="15" customHeight="1" x14ac:dyDescent="0.15">
      <c r="CZ325" t="s">
        <v>4315</v>
      </c>
      <c r="DA325" s="27" t="s">
        <v>5153</v>
      </c>
      <c r="DB325" s="27" t="s">
        <v>5152</v>
      </c>
    </row>
    <row r="326" spans="104:107" ht="15" customHeight="1" x14ac:dyDescent="0.15">
      <c r="CZ326" t="s">
        <v>4894</v>
      </c>
      <c r="DA326" s="27" t="s">
        <v>5153</v>
      </c>
      <c r="DB326" s="27" t="s">
        <v>5152</v>
      </c>
      <c r="DC326" s="27" t="s">
        <v>5152</v>
      </c>
    </row>
    <row r="327" spans="104:107" ht="15" customHeight="1" x14ac:dyDescent="0.15">
      <c r="CZ327" t="s">
        <v>4762</v>
      </c>
      <c r="DA327" s="27" t="s">
        <v>5153</v>
      </c>
      <c r="DB327" s="27" t="s">
        <v>2936</v>
      </c>
    </row>
    <row r="328" spans="104:107" ht="15" customHeight="1" x14ac:dyDescent="0.15">
      <c r="CZ328" t="s">
        <v>5123</v>
      </c>
      <c r="DA328" s="27" t="s">
        <v>5153</v>
      </c>
      <c r="DB328" s="27" t="s">
        <v>5153</v>
      </c>
      <c r="DC328" s="27" t="s">
        <v>5152</v>
      </c>
    </row>
    <row r="329" spans="104:107" ht="15" customHeight="1" x14ac:dyDescent="0.15">
      <c r="CZ329" t="s">
        <v>4834</v>
      </c>
      <c r="DA329" s="27" t="s">
        <v>5153</v>
      </c>
      <c r="DB329" s="27" t="s">
        <v>5152</v>
      </c>
    </row>
    <row r="330" spans="104:107" ht="15" customHeight="1" x14ac:dyDescent="0.15">
      <c r="CZ330" t="s">
        <v>82</v>
      </c>
      <c r="DA330" s="27" t="s">
        <v>5167</v>
      </c>
      <c r="DB330" s="27" t="s">
        <v>5153</v>
      </c>
    </row>
    <row r="331" spans="104:107" ht="15" customHeight="1" x14ac:dyDescent="0.15">
      <c r="CZ331" t="s">
        <v>830</v>
      </c>
      <c r="DA331" s="27" t="s">
        <v>5153</v>
      </c>
      <c r="DB331" s="27" t="s">
        <v>5155</v>
      </c>
    </row>
    <row r="332" spans="104:107" ht="15" customHeight="1" x14ac:dyDescent="0.15">
      <c r="CZ332" t="s">
        <v>3376</v>
      </c>
      <c r="DA332" s="27" t="s">
        <v>5153</v>
      </c>
      <c r="DB332" s="27" t="s">
        <v>5155</v>
      </c>
    </row>
    <row r="333" spans="104:107" ht="15" customHeight="1" x14ac:dyDescent="0.15">
      <c r="CZ333" t="s">
        <v>827</v>
      </c>
      <c r="DB333" s="27" t="s">
        <v>5153</v>
      </c>
    </row>
    <row r="334" spans="104:107" ht="15" customHeight="1" x14ac:dyDescent="0.15">
      <c r="CZ334" t="s">
        <v>3589</v>
      </c>
      <c r="DB334" s="27" t="s">
        <v>5153</v>
      </c>
    </row>
    <row r="335" spans="104:107" ht="15" customHeight="1" x14ac:dyDescent="0.15">
      <c r="CZ335" t="s">
        <v>3914</v>
      </c>
      <c r="DB335" s="27" t="s">
        <v>5156</v>
      </c>
    </row>
    <row r="336" spans="104:107" ht="15" customHeight="1" x14ac:dyDescent="0.15">
      <c r="CZ336" t="s">
        <v>635</v>
      </c>
      <c r="DB336" s="27" t="s">
        <v>5156</v>
      </c>
    </row>
    <row r="337" spans="104:106" ht="15" customHeight="1" x14ac:dyDescent="0.15">
      <c r="CZ337" t="s">
        <v>5139</v>
      </c>
      <c r="DA337" s="27" t="s">
        <v>5152</v>
      </c>
    </row>
    <row r="338" spans="104:106" ht="15" customHeight="1" x14ac:dyDescent="0.15">
      <c r="CZ338" t="s">
        <v>357</v>
      </c>
      <c r="DA338" s="27" t="s">
        <v>5152</v>
      </c>
      <c r="DB338" s="27" t="s">
        <v>5154</v>
      </c>
    </row>
    <row r="339" spans="104:106" ht="15" customHeight="1" x14ac:dyDescent="0.15">
      <c r="CZ339" t="s">
        <v>4574</v>
      </c>
      <c r="DA339" s="27" t="s">
        <v>5153</v>
      </c>
      <c r="DB339" s="27" t="s">
        <v>5154</v>
      </c>
    </row>
    <row r="340" spans="104:106" ht="15" customHeight="1" x14ac:dyDescent="0.15">
      <c r="CZ340" t="s">
        <v>4890</v>
      </c>
      <c r="DA340" s="27" t="s">
        <v>5151</v>
      </c>
      <c r="DB340" s="27" t="s">
        <v>5153</v>
      </c>
    </row>
    <row r="341" spans="104:106" ht="15" customHeight="1" x14ac:dyDescent="0.15">
      <c r="CZ341" t="s">
        <v>4935</v>
      </c>
      <c r="DA341" s="27" t="s">
        <v>2936</v>
      </c>
      <c r="DB341" s="27" t="s">
        <v>5153</v>
      </c>
    </row>
    <row r="342" spans="104:106" ht="15" customHeight="1" x14ac:dyDescent="0.15">
      <c r="CZ342" t="s">
        <v>4190</v>
      </c>
      <c r="DB342" s="27" t="s">
        <v>5152</v>
      </c>
    </row>
    <row r="343" spans="104:106" ht="15" customHeight="1" x14ac:dyDescent="0.15">
      <c r="CZ343" t="s">
        <v>997</v>
      </c>
      <c r="DB343" s="27" t="s">
        <v>5152</v>
      </c>
    </row>
    <row r="344" spans="104:106" ht="15" customHeight="1" x14ac:dyDescent="0.15">
      <c r="CZ344" t="s">
        <v>3976</v>
      </c>
      <c r="DB344" s="27" t="s">
        <v>5151</v>
      </c>
    </row>
    <row r="345" spans="104:106" ht="15" customHeight="1" x14ac:dyDescent="0.15">
      <c r="CZ345" t="s">
        <v>5052</v>
      </c>
      <c r="DA345" s="27" t="s">
        <v>5153</v>
      </c>
    </row>
    <row r="346" spans="104:106" ht="15" customHeight="1" x14ac:dyDescent="0.15">
      <c r="CZ346" t="s">
        <v>5005</v>
      </c>
      <c r="DA346" s="27" t="s">
        <v>5151</v>
      </c>
      <c r="DB346" s="27" t="s">
        <v>5151</v>
      </c>
    </row>
    <row r="347" spans="104:106" ht="15" customHeight="1" x14ac:dyDescent="0.15">
      <c r="CZ347" t="s">
        <v>3982</v>
      </c>
      <c r="DA347" s="27" t="s">
        <v>5153</v>
      </c>
      <c r="DB347" s="27" t="s">
        <v>5154</v>
      </c>
    </row>
    <row r="348" spans="104:106" ht="15" customHeight="1" x14ac:dyDescent="0.15">
      <c r="CZ348" t="s">
        <v>3922</v>
      </c>
      <c r="DB348" s="27" t="s">
        <v>5152</v>
      </c>
    </row>
    <row r="349" spans="104:106" ht="15" customHeight="1" x14ac:dyDescent="0.15">
      <c r="CZ349" t="s">
        <v>5124</v>
      </c>
      <c r="DA349" s="27" t="s">
        <v>5152</v>
      </c>
    </row>
    <row r="350" spans="104:106" ht="15" customHeight="1" x14ac:dyDescent="0.15">
      <c r="CZ350" t="s">
        <v>3839</v>
      </c>
      <c r="DB350" s="27" t="s">
        <v>5153</v>
      </c>
    </row>
    <row r="351" spans="104:106" ht="15" customHeight="1" x14ac:dyDescent="0.15">
      <c r="CZ351" t="s">
        <v>4320</v>
      </c>
      <c r="DA351" s="27" t="s">
        <v>5153</v>
      </c>
      <c r="DB351" s="27" t="s">
        <v>2936</v>
      </c>
    </row>
    <row r="352" spans="104:106" ht="15" customHeight="1" x14ac:dyDescent="0.15">
      <c r="CZ352" t="s">
        <v>5180</v>
      </c>
      <c r="DA352" s="27" t="s">
        <v>5159</v>
      </c>
      <c r="DB352" s="27" t="s">
        <v>2936</v>
      </c>
    </row>
    <row r="353" spans="104:107" ht="15" customHeight="1" x14ac:dyDescent="0.15">
      <c r="CZ353" t="s">
        <v>5053</v>
      </c>
      <c r="DA353" s="27" t="s">
        <v>5153</v>
      </c>
      <c r="DB353" s="27" t="s">
        <v>5153</v>
      </c>
      <c r="DC353" s="27" t="s">
        <v>5159</v>
      </c>
    </row>
    <row r="354" spans="104:107" ht="15" customHeight="1" x14ac:dyDescent="0.15">
      <c r="CZ354" t="s">
        <v>3895</v>
      </c>
      <c r="DB354" s="27" t="s">
        <v>5152</v>
      </c>
    </row>
    <row r="355" spans="104:107" ht="15" customHeight="1" x14ac:dyDescent="0.15">
      <c r="CZ355" t="s">
        <v>4928</v>
      </c>
      <c r="DA355" s="27" t="s">
        <v>5152</v>
      </c>
      <c r="DB355" s="27" t="s">
        <v>5152</v>
      </c>
      <c r="DC355" s="27" t="s">
        <v>5152</v>
      </c>
    </row>
    <row r="356" spans="104:107" ht="15" customHeight="1" x14ac:dyDescent="0.15">
      <c r="CZ356" t="s">
        <v>3927</v>
      </c>
      <c r="DB356" s="27" t="s">
        <v>5153</v>
      </c>
    </row>
    <row r="357" spans="104:107" ht="15" customHeight="1" x14ac:dyDescent="0.15">
      <c r="CZ357" t="s">
        <v>4851</v>
      </c>
      <c r="DA357" s="27" t="s">
        <v>5153</v>
      </c>
      <c r="DB357" s="27" t="s">
        <v>5154</v>
      </c>
    </row>
    <row r="358" spans="104:107" ht="15" customHeight="1" x14ac:dyDescent="0.15">
      <c r="CZ358" t="s">
        <v>4852</v>
      </c>
      <c r="DA358" s="27" t="s">
        <v>5151</v>
      </c>
      <c r="DB358" s="27" t="s">
        <v>5153</v>
      </c>
    </row>
    <row r="359" spans="104:107" ht="15" customHeight="1" x14ac:dyDescent="0.15">
      <c r="CZ359" t="s">
        <v>5125</v>
      </c>
      <c r="DA359" s="27" t="s">
        <v>5151</v>
      </c>
      <c r="DB359" s="27" t="s">
        <v>5153</v>
      </c>
      <c r="DC359" s="27" t="s">
        <v>5153</v>
      </c>
    </row>
    <row r="360" spans="104:107" ht="15" customHeight="1" x14ac:dyDescent="0.15">
      <c r="CZ360" t="s">
        <v>5069</v>
      </c>
      <c r="DA360" s="27" t="s">
        <v>5153</v>
      </c>
      <c r="DB360" s="27" t="s">
        <v>5152</v>
      </c>
      <c r="DC360" s="27" t="s">
        <v>5152</v>
      </c>
    </row>
    <row r="361" spans="104:107" ht="15" customHeight="1" x14ac:dyDescent="0.15">
      <c r="CZ361" t="s">
        <v>5067</v>
      </c>
      <c r="DA361" s="27" t="s">
        <v>5152</v>
      </c>
      <c r="DB361" s="27" t="s">
        <v>5153</v>
      </c>
    </row>
    <row r="362" spans="104:107" ht="15" customHeight="1" x14ac:dyDescent="0.15">
      <c r="CZ362" t="s">
        <v>72</v>
      </c>
      <c r="DA362" s="27" t="s">
        <v>5158</v>
      </c>
      <c r="DB362" s="27" t="s">
        <v>5151</v>
      </c>
    </row>
    <row r="363" spans="104:107" ht="15" customHeight="1" x14ac:dyDescent="0.15">
      <c r="CZ363" t="s">
        <v>908</v>
      </c>
      <c r="DA363" s="27" t="s">
        <v>5151</v>
      </c>
      <c r="DB363" s="27" t="s">
        <v>5158</v>
      </c>
    </row>
    <row r="364" spans="104:107" ht="15" customHeight="1" x14ac:dyDescent="0.15">
      <c r="CZ364" t="s">
        <v>4510</v>
      </c>
      <c r="DA364" s="27" t="s">
        <v>5151</v>
      </c>
      <c r="DB364" s="27" t="s">
        <v>5153</v>
      </c>
    </row>
    <row r="365" spans="104:107" ht="15" customHeight="1" x14ac:dyDescent="0.15">
      <c r="CZ365" t="s">
        <v>5024</v>
      </c>
      <c r="DA365" s="27" t="s">
        <v>5153</v>
      </c>
      <c r="DB365" s="27" t="s">
        <v>5151</v>
      </c>
      <c r="DC365" s="27" t="s">
        <v>5151</v>
      </c>
    </row>
    <row r="366" spans="104:107" ht="15" customHeight="1" x14ac:dyDescent="0.15">
      <c r="CZ366" t="s">
        <v>4667</v>
      </c>
      <c r="DA366" s="27" t="s">
        <v>5153</v>
      </c>
      <c r="DB366" s="27" t="s">
        <v>2936</v>
      </c>
    </row>
    <row r="367" spans="104:107" ht="15" customHeight="1" x14ac:dyDescent="0.15">
      <c r="CZ367" t="s">
        <v>403</v>
      </c>
      <c r="DA367" s="27" t="s">
        <v>5156</v>
      </c>
      <c r="DB367" s="27" t="s">
        <v>2936</v>
      </c>
    </row>
    <row r="368" spans="104:107" ht="15" customHeight="1" x14ac:dyDescent="0.15">
      <c r="CZ368" t="s">
        <v>4859</v>
      </c>
      <c r="DA368" s="27" t="s">
        <v>5153</v>
      </c>
      <c r="DB368" s="27" t="s">
        <v>5153</v>
      </c>
      <c r="DC368" s="27" t="s">
        <v>5152</v>
      </c>
    </row>
    <row r="369" spans="104:107" ht="15" customHeight="1" x14ac:dyDescent="0.15">
      <c r="CZ369" t="s">
        <v>3387</v>
      </c>
      <c r="DB369" s="27" t="s">
        <v>5153</v>
      </c>
    </row>
    <row r="370" spans="104:107" ht="15" customHeight="1" x14ac:dyDescent="0.15">
      <c r="CZ370" t="s">
        <v>4194</v>
      </c>
      <c r="DA370" s="27" t="s">
        <v>5153</v>
      </c>
      <c r="DB370" s="27" t="s">
        <v>5152</v>
      </c>
    </row>
    <row r="371" spans="104:107" ht="15" customHeight="1" x14ac:dyDescent="0.15">
      <c r="CZ371" t="s">
        <v>4580</v>
      </c>
      <c r="DB371" s="27" t="s">
        <v>5153</v>
      </c>
    </row>
    <row r="372" spans="104:107" ht="15" customHeight="1" x14ac:dyDescent="0.15">
      <c r="CZ372" t="s">
        <v>3783</v>
      </c>
      <c r="DB372" s="27" t="s">
        <v>5152</v>
      </c>
    </row>
    <row r="373" spans="104:107" ht="15" customHeight="1" x14ac:dyDescent="0.15">
      <c r="CZ373" t="s">
        <v>3929</v>
      </c>
      <c r="DB373" s="27" t="s">
        <v>5154</v>
      </c>
    </row>
    <row r="374" spans="104:107" ht="15" customHeight="1" x14ac:dyDescent="0.15">
      <c r="CZ374" t="s">
        <v>4325</v>
      </c>
      <c r="DA374" s="27" t="s">
        <v>5153</v>
      </c>
      <c r="DB374" s="27" t="s">
        <v>5154</v>
      </c>
    </row>
    <row r="375" spans="104:107" ht="15" customHeight="1" x14ac:dyDescent="0.15">
      <c r="CZ375" t="s">
        <v>4794</v>
      </c>
      <c r="DA375" s="27" t="s">
        <v>5151</v>
      </c>
      <c r="DB375" s="27" t="s">
        <v>5153</v>
      </c>
    </row>
    <row r="376" spans="104:107" ht="15" customHeight="1" x14ac:dyDescent="0.15">
      <c r="CZ376" t="s">
        <v>5078</v>
      </c>
      <c r="DA376" s="27" t="s">
        <v>5151</v>
      </c>
      <c r="DB376" s="27" t="s">
        <v>5153</v>
      </c>
      <c r="DC376" s="27" t="s">
        <v>5153</v>
      </c>
    </row>
    <row r="377" spans="104:107" ht="15" customHeight="1" x14ac:dyDescent="0.15">
      <c r="CZ377" t="s">
        <v>3842</v>
      </c>
      <c r="DB377" s="27" t="s">
        <v>5153</v>
      </c>
    </row>
    <row r="378" spans="104:107" ht="15" customHeight="1" x14ac:dyDescent="0.15">
      <c r="CZ378" t="s">
        <v>446</v>
      </c>
      <c r="DA378" s="27" t="s">
        <v>5167</v>
      </c>
      <c r="DB378" s="27" t="s">
        <v>5154</v>
      </c>
    </row>
    <row r="379" spans="104:107" ht="15" customHeight="1" x14ac:dyDescent="0.15">
      <c r="CZ379" t="s">
        <v>920</v>
      </c>
      <c r="DA379" s="27" t="s">
        <v>5154</v>
      </c>
      <c r="DB379" s="27" t="s">
        <v>5155</v>
      </c>
    </row>
    <row r="380" spans="104:107" ht="15" customHeight="1" x14ac:dyDescent="0.15">
      <c r="CZ380" t="s">
        <v>4736</v>
      </c>
      <c r="DA380" s="27" t="s">
        <v>5151</v>
      </c>
      <c r="DB380" s="27" t="s">
        <v>5153</v>
      </c>
    </row>
    <row r="381" spans="104:107" ht="15" customHeight="1" x14ac:dyDescent="0.15">
      <c r="CZ381" t="s">
        <v>5072</v>
      </c>
      <c r="DA381" s="27" t="s">
        <v>5153</v>
      </c>
      <c r="DB381" s="27" t="s">
        <v>5151</v>
      </c>
      <c r="DC381" s="27" t="s">
        <v>5151</v>
      </c>
    </row>
    <row r="382" spans="104:107" ht="15" customHeight="1" x14ac:dyDescent="0.15">
      <c r="CZ382" t="s">
        <v>3390</v>
      </c>
      <c r="DB382" s="27" t="s">
        <v>5151</v>
      </c>
    </row>
    <row r="383" spans="104:107" ht="15" customHeight="1" x14ac:dyDescent="0.15">
      <c r="CZ383" t="s">
        <v>5056</v>
      </c>
      <c r="DA383" s="27" t="s">
        <v>5153</v>
      </c>
      <c r="DB383" s="27" t="s">
        <v>5151</v>
      </c>
    </row>
    <row r="384" spans="104:107" ht="15" customHeight="1" x14ac:dyDescent="0.15">
      <c r="CZ384" t="s">
        <v>4196</v>
      </c>
      <c r="DA384" s="27" t="s">
        <v>5153</v>
      </c>
      <c r="DB384" s="27" t="s">
        <v>5154</v>
      </c>
    </row>
    <row r="385" spans="104:107" ht="15" customHeight="1" x14ac:dyDescent="0.15">
      <c r="CZ385" t="s">
        <v>4900</v>
      </c>
      <c r="DA385" s="27" t="s">
        <v>5153</v>
      </c>
      <c r="DB385" s="27" t="s">
        <v>5154</v>
      </c>
      <c r="DC385" s="27" t="s">
        <v>5154</v>
      </c>
    </row>
    <row r="386" spans="104:107" ht="15" customHeight="1" x14ac:dyDescent="0.15">
      <c r="CZ386" t="s">
        <v>3310</v>
      </c>
      <c r="DB386" s="27" t="s">
        <v>5154</v>
      </c>
    </row>
    <row r="387" spans="104:107" ht="15" customHeight="1" x14ac:dyDescent="0.15">
      <c r="CZ387" t="s">
        <v>3931</v>
      </c>
      <c r="DA387" s="27" t="s">
        <v>5153</v>
      </c>
      <c r="DB387" s="27" t="s">
        <v>5154</v>
      </c>
    </row>
    <row r="388" spans="104:107" ht="15" customHeight="1" x14ac:dyDescent="0.15">
      <c r="CZ388" t="s">
        <v>5127</v>
      </c>
      <c r="DA388" s="27" t="s">
        <v>5153</v>
      </c>
      <c r="DB388" s="27" t="s">
        <v>5154</v>
      </c>
      <c r="DC388" s="27" t="s">
        <v>5154</v>
      </c>
    </row>
    <row r="389" spans="104:107" ht="15" customHeight="1" x14ac:dyDescent="0.15">
      <c r="CZ389" t="s">
        <v>1139</v>
      </c>
      <c r="DB389" s="27" t="s">
        <v>5153</v>
      </c>
    </row>
    <row r="390" spans="104:107" ht="15" customHeight="1" x14ac:dyDescent="0.15">
      <c r="CZ390" t="s">
        <v>3332</v>
      </c>
      <c r="DB390" s="27" t="s">
        <v>5153</v>
      </c>
    </row>
    <row r="391" spans="104:107" ht="15" customHeight="1" x14ac:dyDescent="0.15">
      <c r="CZ391" t="s">
        <v>946</v>
      </c>
      <c r="DB391" s="27" t="s">
        <v>5153</v>
      </c>
    </row>
    <row r="392" spans="104:107" ht="15" customHeight="1" x14ac:dyDescent="0.15">
      <c r="CZ392" t="s">
        <v>4899</v>
      </c>
      <c r="DA392" s="27" t="s">
        <v>5153</v>
      </c>
      <c r="DB392" s="27" t="s">
        <v>5153</v>
      </c>
      <c r="DC392" s="27" t="s">
        <v>5168</v>
      </c>
    </row>
    <row r="393" spans="104:107" ht="15" customHeight="1" x14ac:dyDescent="0.15">
      <c r="CZ393" t="s">
        <v>4198</v>
      </c>
      <c r="DA393" s="27" t="s">
        <v>5153</v>
      </c>
      <c r="DB393" s="27" t="s">
        <v>5162</v>
      </c>
    </row>
    <row r="394" spans="104:107" ht="15" customHeight="1" x14ac:dyDescent="0.15">
      <c r="CZ394" t="s">
        <v>4835</v>
      </c>
      <c r="DA394" s="27" t="s">
        <v>5153</v>
      </c>
      <c r="DB394" s="27" t="s">
        <v>5154</v>
      </c>
    </row>
    <row r="395" spans="104:107" ht="15" customHeight="1" x14ac:dyDescent="0.15">
      <c r="CZ395" t="s">
        <v>5057</v>
      </c>
      <c r="DA395" s="27" t="s">
        <v>5151</v>
      </c>
      <c r="DB395" s="27" t="s">
        <v>5151</v>
      </c>
      <c r="DC395" s="27" t="s">
        <v>5153</v>
      </c>
    </row>
    <row r="396" spans="104:107" ht="15" customHeight="1" x14ac:dyDescent="0.15">
      <c r="CZ396" t="s">
        <v>5140</v>
      </c>
      <c r="DA396" s="27" t="s">
        <v>5153</v>
      </c>
    </row>
    <row r="397" spans="104:107" ht="15" customHeight="1" x14ac:dyDescent="0.15">
      <c r="CZ397" t="s">
        <v>5059</v>
      </c>
      <c r="DA397" s="27" t="s">
        <v>5153</v>
      </c>
      <c r="DB397" s="27" t="s">
        <v>5153</v>
      </c>
      <c r="DC397" s="27" t="s">
        <v>5152</v>
      </c>
    </row>
    <row r="398" spans="104:107" ht="15" customHeight="1" x14ac:dyDescent="0.15">
      <c r="CZ398" t="s">
        <v>4585</v>
      </c>
      <c r="DA398" s="27" t="s">
        <v>5153</v>
      </c>
      <c r="DB398" s="27" t="s">
        <v>5152</v>
      </c>
    </row>
    <row r="399" spans="104:107" ht="15" customHeight="1" x14ac:dyDescent="0.15">
      <c r="CZ399" t="s">
        <v>4200</v>
      </c>
      <c r="DB399" s="27" t="s">
        <v>5153</v>
      </c>
    </row>
    <row r="400" spans="104:107" ht="15" customHeight="1" x14ac:dyDescent="0.15">
      <c r="CZ400" t="s">
        <v>4588</v>
      </c>
      <c r="DB400" s="27" t="s">
        <v>5152</v>
      </c>
    </row>
    <row r="401" spans="104:107" ht="15" customHeight="1" x14ac:dyDescent="0.15">
      <c r="CZ401" t="s">
        <v>3392</v>
      </c>
      <c r="DA401" s="27" t="s">
        <v>5154</v>
      </c>
      <c r="DB401" s="27" t="s">
        <v>5157</v>
      </c>
    </row>
    <row r="402" spans="104:107" ht="15" customHeight="1" x14ac:dyDescent="0.15">
      <c r="CZ402" t="s">
        <v>3346</v>
      </c>
      <c r="DA402" s="27" t="s">
        <v>5154</v>
      </c>
      <c r="DB402" s="27" t="s">
        <v>5157</v>
      </c>
    </row>
    <row r="403" spans="104:107" ht="15" customHeight="1" x14ac:dyDescent="0.15">
      <c r="CZ403" t="s">
        <v>5085</v>
      </c>
      <c r="DA403" s="27" t="s">
        <v>5151</v>
      </c>
      <c r="DB403" s="27" t="s">
        <v>5153</v>
      </c>
      <c r="DC403" s="27" t="s">
        <v>5153</v>
      </c>
    </row>
    <row r="404" spans="104:107" ht="15" customHeight="1" x14ac:dyDescent="0.15">
      <c r="CZ404" t="s">
        <v>4797</v>
      </c>
      <c r="DA404" s="27" t="s">
        <v>5153</v>
      </c>
      <c r="DB404" s="27" t="s">
        <v>5154</v>
      </c>
    </row>
    <row r="405" spans="104:107" ht="15" customHeight="1" x14ac:dyDescent="0.15">
      <c r="CZ405" t="s">
        <v>3933</v>
      </c>
      <c r="DB405" s="27" t="s">
        <v>5153</v>
      </c>
    </row>
    <row r="406" spans="104:107" ht="15" customHeight="1" x14ac:dyDescent="0.15">
      <c r="CZ406" t="s">
        <v>4403</v>
      </c>
      <c r="DA406" s="27" t="s">
        <v>5153</v>
      </c>
      <c r="DB406" s="27" t="s">
        <v>5152</v>
      </c>
    </row>
    <row r="407" spans="104:107" ht="15" customHeight="1" x14ac:dyDescent="0.15">
      <c r="CZ407" t="s">
        <v>4903</v>
      </c>
      <c r="DA407" s="27" t="s">
        <v>5153</v>
      </c>
      <c r="DB407" s="27" t="s">
        <v>5154</v>
      </c>
      <c r="DC407" s="27" t="s">
        <v>5152</v>
      </c>
    </row>
    <row r="408" spans="104:107" ht="15" customHeight="1" x14ac:dyDescent="0.15">
      <c r="CZ408" t="s">
        <v>4205</v>
      </c>
      <c r="DB408" s="27" t="s">
        <v>5152</v>
      </c>
    </row>
    <row r="409" spans="104:107" ht="15" customHeight="1" x14ac:dyDescent="0.15">
      <c r="CZ409" t="s">
        <v>4972</v>
      </c>
      <c r="DA409" s="27" t="s">
        <v>5154</v>
      </c>
      <c r="DB409" s="27" t="s">
        <v>5153</v>
      </c>
    </row>
    <row r="410" spans="104:107" ht="15" customHeight="1" x14ac:dyDescent="0.15">
      <c r="CZ410" t="s">
        <v>3792</v>
      </c>
      <c r="DB410" s="27" t="s">
        <v>5153</v>
      </c>
    </row>
    <row r="411" spans="104:107" ht="15" customHeight="1" x14ac:dyDescent="0.15">
      <c r="CZ411" t="s">
        <v>5081</v>
      </c>
      <c r="DB411" s="27" t="s">
        <v>5166</v>
      </c>
    </row>
    <row r="412" spans="104:107" ht="15" customHeight="1" x14ac:dyDescent="0.15">
      <c r="CZ412" t="s">
        <v>5016</v>
      </c>
      <c r="DA412" s="27" t="s">
        <v>5151</v>
      </c>
      <c r="DB412" s="27" t="s">
        <v>5153</v>
      </c>
      <c r="DC412" s="27" t="s">
        <v>5154</v>
      </c>
    </row>
    <row r="413" spans="104:107" ht="15" customHeight="1" x14ac:dyDescent="0.15">
      <c r="CZ413" t="s">
        <v>4895</v>
      </c>
      <c r="DA413" s="27" t="s">
        <v>5153</v>
      </c>
      <c r="DB413" s="27" t="s">
        <v>5154</v>
      </c>
      <c r="DC413" s="27" t="s">
        <v>5152</v>
      </c>
    </row>
    <row r="414" spans="104:107" ht="15" customHeight="1" x14ac:dyDescent="0.15">
      <c r="CZ414" t="s">
        <v>3296</v>
      </c>
      <c r="DB414" s="27" t="s">
        <v>5152</v>
      </c>
    </row>
    <row r="415" spans="104:107" ht="15" customHeight="1" x14ac:dyDescent="0.15">
      <c r="CZ415" t="s">
        <v>3394</v>
      </c>
      <c r="DB415" s="27" t="s">
        <v>5153</v>
      </c>
    </row>
    <row r="416" spans="104:107" ht="15" customHeight="1" x14ac:dyDescent="0.15">
      <c r="CZ416" t="s">
        <v>3269</v>
      </c>
      <c r="DA416" s="27" t="s">
        <v>5152</v>
      </c>
      <c r="DB416" s="27" t="s">
        <v>5154</v>
      </c>
    </row>
    <row r="417" spans="104:107" ht="15" customHeight="1" x14ac:dyDescent="0.15">
      <c r="CZ417" t="s">
        <v>3395</v>
      </c>
      <c r="DA417" s="27" t="s">
        <v>5152</v>
      </c>
      <c r="DB417" s="27" t="s">
        <v>5154</v>
      </c>
    </row>
    <row r="418" spans="104:107" ht="15" customHeight="1" x14ac:dyDescent="0.15">
      <c r="CZ418" t="s">
        <v>5142</v>
      </c>
      <c r="DA418" s="27" t="s">
        <v>5153</v>
      </c>
      <c r="DB418" s="27" t="s">
        <v>5154</v>
      </c>
      <c r="DC418" s="27" t="s">
        <v>5152</v>
      </c>
    </row>
    <row r="419" spans="104:107" ht="15" customHeight="1" x14ac:dyDescent="0.15">
      <c r="CZ419" t="s">
        <v>4867</v>
      </c>
      <c r="DA419" s="27" t="s">
        <v>5153</v>
      </c>
      <c r="DB419" s="27" t="s">
        <v>5152</v>
      </c>
    </row>
    <row r="420" spans="104:107" ht="15" customHeight="1" x14ac:dyDescent="0.15">
      <c r="CZ420" t="s">
        <v>3313</v>
      </c>
      <c r="DB420" s="27" t="s">
        <v>5153</v>
      </c>
    </row>
    <row r="421" spans="104:107" ht="15" customHeight="1" x14ac:dyDescent="0.15">
      <c r="CZ421" t="s">
        <v>264</v>
      </c>
      <c r="DB421" s="27" t="s">
        <v>5153</v>
      </c>
    </row>
    <row r="422" spans="104:107" ht="15" customHeight="1" x14ac:dyDescent="0.15">
      <c r="CZ422" t="s">
        <v>999</v>
      </c>
      <c r="DB422" s="27" t="s">
        <v>5153</v>
      </c>
    </row>
    <row r="423" spans="104:107" ht="15" customHeight="1" x14ac:dyDescent="0.15">
      <c r="CZ423" t="s">
        <v>3935</v>
      </c>
      <c r="DA423" s="27" t="s">
        <v>5151</v>
      </c>
      <c r="DB423" s="27" t="s">
        <v>5153</v>
      </c>
    </row>
    <row r="424" spans="104:107" ht="15" customHeight="1" x14ac:dyDescent="0.15">
      <c r="CZ424" t="s">
        <v>4872</v>
      </c>
      <c r="DA424" s="27" t="s">
        <v>5153</v>
      </c>
      <c r="DB424" s="27" t="s">
        <v>5154</v>
      </c>
    </row>
    <row r="425" spans="104:107" ht="15" customHeight="1" x14ac:dyDescent="0.15">
      <c r="CZ425" t="s">
        <v>4866</v>
      </c>
      <c r="DA425" s="27" t="s">
        <v>5153</v>
      </c>
      <c r="DB425" s="27" t="s">
        <v>5154</v>
      </c>
      <c r="DC425" s="27" t="s">
        <v>5152</v>
      </c>
    </row>
    <row r="426" spans="104:107" ht="15" customHeight="1" x14ac:dyDescent="0.15">
      <c r="CZ426" t="s">
        <v>3844</v>
      </c>
      <c r="DB426" s="27" t="s">
        <v>5153</v>
      </c>
    </row>
    <row r="427" spans="104:107" ht="15" customHeight="1" x14ac:dyDescent="0.15">
      <c r="CZ427" t="s">
        <v>4924</v>
      </c>
      <c r="DA427" s="27" t="s">
        <v>5168</v>
      </c>
      <c r="DB427" s="27" t="s">
        <v>5152</v>
      </c>
    </row>
    <row r="428" spans="104:107" ht="15" customHeight="1" x14ac:dyDescent="0.15">
      <c r="CZ428" t="s">
        <v>172</v>
      </c>
      <c r="DA428" s="27" t="s">
        <v>5162</v>
      </c>
      <c r="DB428" s="27" t="s">
        <v>5152</v>
      </c>
    </row>
    <row r="429" spans="104:107" ht="15" customHeight="1" x14ac:dyDescent="0.15">
      <c r="CZ429" t="s">
        <v>4589</v>
      </c>
      <c r="DA429" s="27" t="s">
        <v>5152</v>
      </c>
      <c r="DB429" s="27" t="s">
        <v>5162</v>
      </c>
    </row>
    <row r="430" spans="104:107" ht="15" customHeight="1" x14ac:dyDescent="0.15">
      <c r="CZ430" t="s">
        <v>5007</v>
      </c>
      <c r="DA430" s="27" t="s">
        <v>5153</v>
      </c>
      <c r="DB430" s="27" t="s">
        <v>5153</v>
      </c>
      <c r="DC430" s="27" t="s">
        <v>5152</v>
      </c>
    </row>
    <row r="431" spans="104:107" ht="15" customHeight="1" x14ac:dyDescent="0.15">
      <c r="CZ431" t="s">
        <v>4081</v>
      </c>
      <c r="DB431" s="27" t="s">
        <v>5153</v>
      </c>
    </row>
    <row r="432" spans="104:107" ht="15" customHeight="1" x14ac:dyDescent="0.15">
      <c r="CZ432" t="s">
        <v>4082</v>
      </c>
      <c r="DB432" s="27" t="s">
        <v>5151</v>
      </c>
    </row>
    <row r="433" spans="104:106" ht="15" customHeight="1" x14ac:dyDescent="0.15">
      <c r="CZ433" t="s">
        <v>3396</v>
      </c>
      <c r="DB433" s="27" t="s">
        <v>5156</v>
      </c>
    </row>
    <row r="434" spans="104:106" ht="15" customHeight="1" x14ac:dyDescent="0.15">
      <c r="CZ434" t="s">
        <v>256</v>
      </c>
      <c r="DA434" s="27" t="s">
        <v>5153</v>
      </c>
      <c r="DB434" s="27" t="s">
        <v>5162</v>
      </c>
    </row>
    <row r="435" spans="104:106" ht="15" customHeight="1" x14ac:dyDescent="0.15">
      <c r="CZ435" t="s">
        <v>3253</v>
      </c>
      <c r="DA435" s="27" t="s">
        <v>5153</v>
      </c>
      <c r="DB435" s="27" t="s">
        <v>5162</v>
      </c>
    </row>
    <row r="436" spans="104:106" ht="15" customHeight="1" x14ac:dyDescent="0.15">
      <c r="CZ436" t="s">
        <v>1005</v>
      </c>
      <c r="DA436" s="27" t="s">
        <v>5153</v>
      </c>
      <c r="DB436" s="27" t="s">
        <v>5162</v>
      </c>
    </row>
    <row r="437" spans="104:106" ht="15" customHeight="1" x14ac:dyDescent="0.15">
      <c r="CZ437" t="s">
        <v>4836</v>
      </c>
      <c r="DA437" s="27" t="s">
        <v>5153</v>
      </c>
      <c r="DB437" s="27" t="s">
        <v>5153</v>
      </c>
    </row>
    <row r="438" spans="104:106" ht="15" customHeight="1" x14ac:dyDescent="0.15">
      <c r="CZ438" t="s">
        <v>5023</v>
      </c>
      <c r="DA438" s="27" t="s">
        <v>5154</v>
      </c>
      <c r="DB438" s="27" t="s">
        <v>5152</v>
      </c>
    </row>
    <row r="439" spans="104:106" ht="15" customHeight="1" x14ac:dyDescent="0.15">
      <c r="CZ439" t="s">
        <v>4863</v>
      </c>
      <c r="DA439" s="27" t="s">
        <v>5153</v>
      </c>
      <c r="DB439" s="27" t="s">
        <v>5154</v>
      </c>
    </row>
    <row r="440" spans="104:106" ht="15" customHeight="1" x14ac:dyDescent="0.15">
      <c r="CZ440" t="s">
        <v>613</v>
      </c>
      <c r="DA440" s="27" t="s">
        <v>5153</v>
      </c>
      <c r="DB440" s="27" t="s">
        <v>5154</v>
      </c>
    </row>
    <row r="441" spans="104:106" ht="15" customHeight="1" x14ac:dyDescent="0.15">
      <c r="CZ441" t="s">
        <v>3662</v>
      </c>
      <c r="DA441" s="27" t="s">
        <v>5153</v>
      </c>
      <c r="DB441" s="27" t="s">
        <v>5154</v>
      </c>
    </row>
    <row r="442" spans="104:106" ht="15" customHeight="1" x14ac:dyDescent="0.15">
      <c r="CZ442" t="s">
        <v>4865</v>
      </c>
      <c r="DA442" s="27" t="s">
        <v>5153</v>
      </c>
      <c r="DB442" s="27" t="s">
        <v>5152</v>
      </c>
    </row>
    <row r="443" spans="104:106" ht="15" customHeight="1" x14ac:dyDescent="0.15">
      <c r="CZ443" t="s">
        <v>4837</v>
      </c>
      <c r="DA443" s="27" t="s">
        <v>5153</v>
      </c>
      <c r="DB443" s="27" t="s">
        <v>5154</v>
      </c>
    </row>
    <row r="444" spans="104:106" ht="15" customHeight="1" x14ac:dyDescent="0.15">
      <c r="CZ444" t="s">
        <v>3846</v>
      </c>
      <c r="DB444" s="27" t="s">
        <v>5153</v>
      </c>
    </row>
    <row r="445" spans="104:106" ht="15" customHeight="1" x14ac:dyDescent="0.15">
      <c r="CZ445" t="s">
        <v>4678</v>
      </c>
      <c r="DA445" s="27" t="s">
        <v>5153</v>
      </c>
      <c r="DB445" s="27" t="s">
        <v>5154</v>
      </c>
    </row>
    <row r="446" spans="104:106" ht="15" customHeight="1" x14ac:dyDescent="0.15">
      <c r="CZ446" t="s">
        <v>4799</v>
      </c>
      <c r="DA446" s="27" t="s">
        <v>5153</v>
      </c>
      <c r="DB446" s="27" t="s">
        <v>5156</v>
      </c>
    </row>
    <row r="447" spans="104:106" ht="15" customHeight="1" x14ac:dyDescent="0.15">
      <c r="CZ447" t="s">
        <v>3761</v>
      </c>
      <c r="DB447" s="27" t="s">
        <v>5154</v>
      </c>
    </row>
    <row r="448" spans="104:106" ht="15" customHeight="1" x14ac:dyDescent="0.15">
      <c r="CZ448" t="s">
        <v>3793</v>
      </c>
      <c r="DB448" s="27" t="s">
        <v>5154</v>
      </c>
    </row>
    <row r="449" spans="104:107" ht="15" customHeight="1" x14ac:dyDescent="0.15">
      <c r="CZ449" t="s">
        <v>4593</v>
      </c>
      <c r="DA449" s="27" t="s">
        <v>5153</v>
      </c>
      <c r="DB449" s="27" t="s">
        <v>5152</v>
      </c>
    </row>
    <row r="450" spans="104:107" ht="15" customHeight="1" x14ac:dyDescent="0.15">
      <c r="CZ450" t="s">
        <v>4838</v>
      </c>
      <c r="DA450" s="27" t="s">
        <v>5153</v>
      </c>
      <c r="DB450" s="27" t="s">
        <v>5152</v>
      </c>
    </row>
    <row r="451" spans="104:107" ht="15" customHeight="1" x14ac:dyDescent="0.15">
      <c r="CZ451" t="s">
        <v>3760</v>
      </c>
      <c r="DA451" s="27" t="s">
        <v>5152</v>
      </c>
      <c r="DB451" s="27" t="s">
        <v>5157</v>
      </c>
    </row>
    <row r="452" spans="104:107" ht="15" customHeight="1" x14ac:dyDescent="0.15">
      <c r="CZ452" t="s">
        <v>3796</v>
      </c>
      <c r="DA452" s="27" t="s">
        <v>5152</v>
      </c>
      <c r="DB452" s="27" t="s">
        <v>5157</v>
      </c>
    </row>
    <row r="453" spans="104:107" ht="15" customHeight="1" x14ac:dyDescent="0.15">
      <c r="CZ453" t="s">
        <v>4333</v>
      </c>
      <c r="DA453" s="27" t="s">
        <v>5153</v>
      </c>
      <c r="DB453" s="27" t="s">
        <v>5152</v>
      </c>
    </row>
    <row r="454" spans="104:107" ht="15" customHeight="1" x14ac:dyDescent="0.15">
      <c r="CZ454" t="s">
        <v>5181</v>
      </c>
      <c r="DA454" s="27" t="s">
        <v>5153</v>
      </c>
      <c r="DB454" s="27" t="s">
        <v>2936</v>
      </c>
    </row>
    <row r="455" spans="104:107" ht="15" customHeight="1" x14ac:dyDescent="0.15">
      <c r="CZ455" t="s">
        <v>5060</v>
      </c>
      <c r="DA455" s="27" t="s">
        <v>5151</v>
      </c>
      <c r="DB455" s="27" t="s">
        <v>5153</v>
      </c>
      <c r="DC455" s="27" t="s">
        <v>5153</v>
      </c>
    </row>
    <row r="456" spans="104:107" ht="15" customHeight="1" x14ac:dyDescent="0.15">
      <c r="CZ456" t="s">
        <v>4765</v>
      </c>
      <c r="DA456" s="27" t="s">
        <v>5152</v>
      </c>
      <c r="DB456" s="27" t="s">
        <v>2936</v>
      </c>
    </row>
    <row r="457" spans="104:107" ht="15" customHeight="1" x14ac:dyDescent="0.15">
      <c r="CZ457" t="s">
        <v>4719</v>
      </c>
      <c r="DA457" s="27" t="s">
        <v>5151</v>
      </c>
      <c r="DB457" s="27" t="s">
        <v>5158</v>
      </c>
    </row>
    <row r="458" spans="104:107" ht="15" customHeight="1" x14ac:dyDescent="0.15">
      <c r="CZ458" t="s">
        <v>4642</v>
      </c>
      <c r="DA458" s="27" t="s">
        <v>5163</v>
      </c>
      <c r="DB458" s="27" t="s">
        <v>5164</v>
      </c>
    </row>
    <row r="459" spans="104:107" ht="15" customHeight="1" x14ac:dyDescent="0.15">
      <c r="CZ459" s="69" t="s">
        <v>274</v>
      </c>
      <c r="DA459" s="27" t="s">
        <v>2936</v>
      </c>
      <c r="DB459" s="27" t="s">
        <v>5154</v>
      </c>
    </row>
    <row r="460" spans="104:107" ht="15" customHeight="1" x14ac:dyDescent="0.15">
      <c r="CZ460" s="69" t="s">
        <v>3200</v>
      </c>
      <c r="DB460" s="27" t="s">
        <v>5154</v>
      </c>
    </row>
    <row r="461" spans="104:107" ht="15" customHeight="1" x14ac:dyDescent="0.15">
      <c r="CZ461" t="s">
        <v>3200</v>
      </c>
      <c r="DB461" s="27" t="s">
        <v>5154</v>
      </c>
    </row>
    <row r="462" spans="104:107" ht="15" customHeight="1" x14ac:dyDescent="0.15">
      <c r="CZ462" t="s">
        <v>3212</v>
      </c>
      <c r="DB462" s="27" t="s">
        <v>5154</v>
      </c>
    </row>
    <row r="463" spans="104:107" ht="15" customHeight="1" x14ac:dyDescent="0.15">
      <c r="CZ463" t="s">
        <v>4681</v>
      </c>
      <c r="DA463" s="27" t="s">
        <v>5153</v>
      </c>
      <c r="DB463" s="27" t="s">
        <v>5152</v>
      </c>
    </row>
    <row r="464" spans="104:107" ht="15" customHeight="1" x14ac:dyDescent="0.15">
      <c r="CZ464" t="s">
        <v>3991</v>
      </c>
      <c r="DB464" s="27" t="s">
        <v>5153</v>
      </c>
    </row>
    <row r="465" spans="104:106" ht="15" customHeight="1" x14ac:dyDescent="0.15">
      <c r="CZ465" s="69" t="s">
        <v>4801</v>
      </c>
      <c r="DA465" s="27" t="s">
        <v>5154</v>
      </c>
      <c r="DB465" s="27" t="s">
        <v>5152</v>
      </c>
    </row>
    <row r="466" spans="104:106" ht="15" customHeight="1" x14ac:dyDescent="0.15">
      <c r="CZ466" s="69" t="s">
        <v>406</v>
      </c>
      <c r="DA466" s="27" t="s">
        <v>5152</v>
      </c>
      <c r="DB466" s="27" t="s">
        <v>5157</v>
      </c>
    </row>
    <row r="467" spans="104:106" ht="15" customHeight="1" x14ac:dyDescent="0.15">
      <c r="CZ467" t="s">
        <v>4803</v>
      </c>
      <c r="DA467" s="27" t="s">
        <v>5154</v>
      </c>
      <c r="DB467" s="27" t="s">
        <v>5152</v>
      </c>
    </row>
    <row r="468" spans="104:106" ht="15" customHeight="1" x14ac:dyDescent="0.15">
      <c r="CZ468" t="s">
        <v>3940</v>
      </c>
      <c r="DB468" s="27" t="s">
        <v>5151</v>
      </c>
    </row>
    <row r="469" spans="104:106" ht="15" customHeight="1" x14ac:dyDescent="0.15">
      <c r="CZ469" t="s">
        <v>5144</v>
      </c>
      <c r="DA469" s="27" t="s">
        <v>5151</v>
      </c>
    </row>
    <row r="470" spans="104:106" ht="15" customHeight="1" x14ac:dyDescent="0.15">
      <c r="CZ470" t="s">
        <v>251</v>
      </c>
      <c r="DB470" s="27" t="s">
        <v>5152</v>
      </c>
    </row>
    <row r="471" spans="104:106" ht="15" customHeight="1" x14ac:dyDescent="0.15">
      <c r="CZ471" t="s">
        <v>4772</v>
      </c>
      <c r="DB471" s="27" t="s">
        <v>5152</v>
      </c>
    </row>
    <row r="472" spans="104:106" ht="15" customHeight="1" x14ac:dyDescent="0.15">
      <c r="CZ472" t="s">
        <v>4390</v>
      </c>
      <c r="DA472" s="27" t="s">
        <v>5152</v>
      </c>
      <c r="DB472" s="27" t="s">
        <v>5156</v>
      </c>
    </row>
    <row r="473" spans="104:106" ht="15" customHeight="1" x14ac:dyDescent="0.15">
      <c r="CZ473" t="s">
        <v>4405</v>
      </c>
      <c r="DA473" s="27" t="s">
        <v>5152</v>
      </c>
      <c r="DB473" s="27" t="s">
        <v>5156</v>
      </c>
    </row>
    <row r="474" spans="104:106" ht="15" customHeight="1" x14ac:dyDescent="0.15">
      <c r="CZ474" t="s">
        <v>4685</v>
      </c>
      <c r="DA474" s="27" t="s">
        <v>5153</v>
      </c>
      <c r="DB474" s="27" t="s">
        <v>5152</v>
      </c>
    </row>
    <row r="475" spans="104:106" ht="15" customHeight="1" x14ac:dyDescent="0.15">
      <c r="CZ475" t="s">
        <v>3897</v>
      </c>
      <c r="DB475" s="27" t="s">
        <v>5154</v>
      </c>
    </row>
    <row r="476" spans="104:106" ht="15" customHeight="1" x14ac:dyDescent="0.15">
      <c r="CZ476" t="s">
        <v>4810</v>
      </c>
      <c r="DB476" s="27" t="s">
        <v>5151</v>
      </c>
    </row>
    <row r="477" spans="104:106" ht="15" customHeight="1" x14ac:dyDescent="0.15">
      <c r="CZ477" t="s">
        <v>4602</v>
      </c>
      <c r="DB477" s="27" t="s">
        <v>5153</v>
      </c>
    </row>
    <row r="478" spans="104:106" ht="15" customHeight="1" x14ac:dyDescent="0.15">
      <c r="CZ478" t="s">
        <v>3172</v>
      </c>
      <c r="DA478" s="27" t="s">
        <v>5154</v>
      </c>
      <c r="DB478" s="27" t="s">
        <v>5155</v>
      </c>
    </row>
    <row r="479" spans="104:106" ht="15" customHeight="1" x14ac:dyDescent="0.15">
      <c r="CZ479" t="s">
        <v>3088</v>
      </c>
      <c r="DA479" s="27" t="s">
        <v>5154</v>
      </c>
      <c r="DB479" s="27" t="s">
        <v>5155</v>
      </c>
    </row>
    <row r="480" spans="104:106" ht="15" customHeight="1" x14ac:dyDescent="0.15">
      <c r="CZ480" t="s">
        <v>3949</v>
      </c>
      <c r="DB480" s="27" t="s">
        <v>5153</v>
      </c>
    </row>
    <row r="481" spans="104:107" ht="15" customHeight="1" x14ac:dyDescent="0.15">
      <c r="CZ481" t="s">
        <v>3799</v>
      </c>
      <c r="DA481" s="27" t="s">
        <v>5152</v>
      </c>
      <c r="DB481" s="27" t="s">
        <v>2936</v>
      </c>
    </row>
    <row r="482" spans="104:107" ht="15" customHeight="1" x14ac:dyDescent="0.15">
      <c r="CZ482" t="s">
        <v>4855</v>
      </c>
      <c r="DA482" s="27" t="s">
        <v>5151</v>
      </c>
      <c r="DB482" s="27" t="s">
        <v>5153</v>
      </c>
    </row>
    <row r="483" spans="104:107" ht="15" customHeight="1" x14ac:dyDescent="0.15">
      <c r="CZ483" t="s">
        <v>5128</v>
      </c>
      <c r="DA483" s="27" t="s">
        <v>5151</v>
      </c>
      <c r="DB483" s="27" t="s">
        <v>5153</v>
      </c>
      <c r="DC483" s="27" t="s">
        <v>5153</v>
      </c>
    </row>
    <row r="484" spans="104:107" ht="15" customHeight="1" x14ac:dyDescent="0.15">
      <c r="CZ484" t="s">
        <v>282</v>
      </c>
      <c r="DB484" s="27" t="s">
        <v>5152</v>
      </c>
    </row>
    <row r="485" spans="104:107" ht="15" customHeight="1" x14ac:dyDescent="0.15">
      <c r="CZ485" s="69" t="s">
        <v>3993</v>
      </c>
      <c r="DB485" s="27" t="s">
        <v>5154</v>
      </c>
    </row>
    <row r="486" spans="104:107" ht="15" customHeight="1" x14ac:dyDescent="0.15">
      <c r="CZ486" s="69" t="s">
        <v>3984</v>
      </c>
      <c r="DB486" s="27" t="s">
        <v>5154</v>
      </c>
    </row>
    <row r="487" spans="104:107" ht="15" customHeight="1" x14ac:dyDescent="0.15">
      <c r="CZ487" t="s">
        <v>3438</v>
      </c>
      <c r="DA487" s="27" t="s">
        <v>5151</v>
      </c>
      <c r="DB487" s="27" t="s">
        <v>5154</v>
      </c>
    </row>
    <row r="488" spans="104:107" ht="15" customHeight="1" x14ac:dyDescent="0.15">
      <c r="CZ488" t="s">
        <v>3687</v>
      </c>
      <c r="DA488" s="27" t="s">
        <v>5151</v>
      </c>
      <c r="DB488" s="27" t="s">
        <v>5154</v>
      </c>
    </row>
    <row r="489" spans="104:107" ht="15" customHeight="1" x14ac:dyDescent="0.15">
      <c r="CZ489" t="s">
        <v>5068</v>
      </c>
      <c r="DA489" s="27" t="s">
        <v>5153</v>
      </c>
      <c r="DB489" s="27" t="s">
        <v>5151</v>
      </c>
    </row>
    <row r="490" spans="104:107" ht="15" customHeight="1" x14ac:dyDescent="0.15">
      <c r="CZ490" t="s">
        <v>3854</v>
      </c>
      <c r="DB490" s="27" t="s">
        <v>5152</v>
      </c>
    </row>
    <row r="491" spans="104:107" ht="15" customHeight="1" x14ac:dyDescent="0.15">
      <c r="CZ491" t="s">
        <v>685</v>
      </c>
      <c r="DA491" s="27" t="s">
        <v>2936</v>
      </c>
      <c r="DB491" s="27" t="s">
        <v>5154</v>
      </c>
    </row>
    <row r="492" spans="104:107" ht="15" customHeight="1" x14ac:dyDescent="0.15">
      <c r="CZ492" t="s">
        <v>4775</v>
      </c>
      <c r="DA492" s="27" t="s">
        <v>5151</v>
      </c>
      <c r="DB492" s="27" t="s">
        <v>2936</v>
      </c>
    </row>
    <row r="493" spans="104:107" ht="15" customHeight="1" x14ac:dyDescent="0.15">
      <c r="CZ493" t="s">
        <v>5145</v>
      </c>
      <c r="DA493" s="27" t="s">
        <v>5168</v>
      </c>
    </row>
    <row r="494" spans="104:107" ht="15" customHeight="1" x14ac:dyDescent="0.15">
      <c r="CZ494" t="s">
        <v>4811</v>
      </c>
      <c r="DA494" s="27" t="s">
        <v>5151</v>
      </c>
      <c r="DB494" s="27" t="s">
        <v>5154</v>
      </c>
    </row>
    <row r="495" spans="104:107" ht="15" customHeight="1" x14ac:dyDescent="0.15">
      <c r="CZ495" t="s">
        <v>5146</v>
      </c>
      <c r="DA495" s="27" t="s">
        <v>5153</v>
      </c>
      <c r="DB495" s="27" t="s">
        <v>5152</v>
      </c>
    </row>
    <row r="496" spans="104:107" ht="15" customHeight="1" x14ac:dyDescent="0.15">
      <c r="CZ496" t="s">
        <v>4209</v>
      </c>
      <c r="DB496" s="27" t="s">
        <v>5153</v>
      </c>
    </row>
    <row r="497" spans="104:107" ht="15" customHeight="1" x14ac:dyDescent="0.15">
      <c r="CZ497" t="s">
        <v>810</v>
      </c>
      <c r="DB497" s="27" t="s">
        <v>5154</v>
      </c>
    </row>
    <row r="498" spans="104:107" ht="15" customHeight="1" x14ac:dyDescent="0.15">
      <c r="CZ498" t="s">
        <v>1129</v>
      </c>
      <c r="DB498" s="27" t="s">
        <v>5154</v>
      </c>
    </row>
    <row r="499" spans="104:107" ht="15" customHeight="1" x14ac:dyDescent="0.15">
      <c r="CZ499" t="s">
        <v>4868</v>
      </c>
      <c r="DA499" s="27" t="s">
        <v>5153</v>
      </c>
      <c r="DB499" s="27" t="s">
        <v>5154</v>
      </c>
    </row>
    <row r="500" spans="104:107" ht="15" customHeight="1" x14ac:dyDescent="0.15">
      <c r="CZ500" t="s">
        <v>3342</v>
      </c>
      <c r="DB500" s="27" t="s">
        <v>5152</v>
      </c>
    </row>
    <row r="501" spans="104:107" ht="15" customHeight="1" x14ac:dyDescent="0.15">
      <c r="CZ501" t="s">
        <v>3405</v>
      </c>
      <c r="DB501" s="27" t="s">
        <v>5151</v>
      </c>
    </row>
    <row r="502" spans="104:107" ht="15" customHeight="1" x14ac:dyDescent="0.15">
      <c r="CZ502" t="s">
        <v>3022</v>
      </c>
      <c r="DA502" s="27" t="s">
        <v>5153</v>
      </c>
      <c r="DB502" s="27" t="s">
        <v>5154</v>
      </c>
    </row>
    <row r="503" spans="104:107" ht="15" customHeight="1" x14ac:dyDescent="0.15">
      <c r="CZ503" t="s">
        <v>3314</v>
      </c>
      <c r="DA503" s="27" t="s">
        <v>5153</v>
      </c>
      <c r="DB503" s="27" t="s">
        <v>5154</v>
      </c>
    </row>
    <row r="504" spans="104:107" ht="15" customHeight="1" x14ac:dyDescent="0.15">
      <c r="CZ504" t="s">
        <v>3163</v>
      </c>
      <c r="DA504" s="27" t="s">
        <v>5153</v>
      </c>
      <c r="DB504" s="27" t="s">
        <v>5154</v>
      </c>
    </row>
    <row r="505" spans="104:107" ht="15" customHeight="1" x14ac:dyDescent="0.15">
      <c r="CZ505" t="s">
        <v>4514</v>
      </c>
      <c r="DA505" s="27" t="s">
        <v>5153</v>
      </c>
      <c r="DB505" s="27" t="s">
        <v>5153</v>
      </c>
    </row>
    <row r="506" spans="104:107" ht="15" customHeight="1" x14ac:dyDescent="0.15">
      <c r="CZ506" t="s">
        <v>4907</v>
      </c>
      <c r="DA506" s="27" t="s">
        <v>5153</v>
      </c>
      <c r="DB506" s="27" t="s">
        <v>5153</v>
      </c>
      <c r="DC506" s="27" t="s">
        <v>5153</v>
      </c>
    </row>
    <row r="507" spans="104:107" ht="15" customHeight="1" x14ac:dyDescent="0.15">
      <c r="CZ507" t="s">
        <v>5130</v>
      </c>
      <c r="DA507" s="27" t="s">
        <v>5151</v>
      </c>
      <c r="DB507" s="27" t="s">
        <v>5151</v>
      </c>
    </row>
    <row r="508" spans="104:107" ht="15" customHeight="1" x14ac:dyDescent="0.15">
      <c r="CZ508" t="s">
        <v>3951</v>
      </c>
      <c r="DB508" s="27" t="s">
        <v>5153</v>
      </c>
    </row>
    <row r="509" spans="104:107" ht="15" customHeight="1" x14ac:dyDescent="0.15">
      <c r="CZ509" t="s">
        <v>5148</v>
      </c>
      <c r="DA509" s="27" t="s">
        <v>5153</v>
      </c>
      <c r="DB509" s="27" t="s">
        <v>5154</v>
      </c>
      <c r="DC509" s="27" t="s">
        <v>5152</v>
      </c>
    </row>
    <row r="510" spans="104:107" ht="15" customHeight="1" x14ac:dyDescent="0.15">
      <c r="CZ510" t="s">
        <v>4687</v>
      </c>
      <c r="DA510" s="27" t="s">
        <v>5153</v>
      </c>
      <c r="DB510" s="27" t="s">
        <v>5154</v>
      </c>
    </row>
    <row r="511" spans="104:107" ht="15" customHeight="1" x14ac:dyDescent="0.15">
      <c r="CZ511" t="s">
        <v>4641</v>
      </c>
      <c r="DA511" s="27" t="s">
        <v>5152</v>
      </c>
      <c r="DB511" s="27" t="s">
        <v>5154</v>
      </c>
    </row>
    <row r="512" spans="104:107" ht="15" customHeight="1" x14ac:dyDescent="0.15">
      <c r="CZ512" t="s">
        <v>4689</v>
      </c>
      <c r="DA512" s="27" t="s">
        <v>5152</v>
      </c>
      <c r="DB512" s="27" t="s">
        <v>5154</v>
      </c>
    </row>
    <row r="513" spans="104:107" ht="15" customHeight="1" x14ac:dyDescent="0.15">
      <c r="CZ513" t="s">
        <v>4738</v>
      </c>
      <c r="DA513" s="27" t="s">
        <v>5153</v>
      </c>
      <c r="DB513" s="27" t="s">
        <v>5154</v>
      </c>
    </row>
    <row r="514" spans="104:107" ht="15" customHeight="1" x14ac:dyDescent="0.15">
      <c r="CZ514" t="s">
        <v>3953</v>
      </c>
      <c r="DB514" s="27" t="s">
        <v>5153</v>
      </c>
    </row>
    <row r="515" spans="104:107" ht="15" customHeight="1" x14ac:dyDescent="0.15">
      <c r="CZ515" t="s">
        <v>4691</v>
      </c>
      <c r="DB515" s="27" t="s">
        <v>5152</v>
      </c>
    </row>
    <row r="516" spans="104:107" ht="15" customHeight="1" x14ac:dyDescent="0.15">
      <c r="CZ516" t="s">
        <v>4516</v>
      </c>
      <c r="DB516" s="27" t="s">
        <v>5152</v>
      </c>
    </row>
    <row r="517" spans="104:107" ht="15" customHeight="1" x14ac:dyDescent="0.15">
      <c r="CZ517" t="s">
        <v>3315</v>
      </c>
      <c r="DB517" s="27" t="s">
        <v>5152</v>
      </c>
    </row>
    <row r="518" spans="104:107" ht="15" customHeight="1" x14ac:dyDescent="0.15">
      <c r="CZ518" t="s">
        <v>4346</v>
      </c>
      <c r="DA518" s="27" t="s">
        <v>5154</v>
      </c>
      <c r="DB518" s="27" t="s">
        <v>5152</v>
      </c>
    </row>
    <row r="519" spans="104:107" ht="15" customHeight="1" x14ac:dyDescent="0.15">
      <c r="CZ519" t="s">
        <v>5064</v>
      </c>
      <c r="DA519" s="27" t="s">
        <v>5153</v>
      </c>
      <c r="DB519" s="27" t="s">
        <v>5162</v>
      </c>
      <c r="DC519" s="27" t="s">
        <v>5152</v>
      </c>
    </row>
    <row r="520" spans="104:107" ht="15" customHeight="1" x14ac:dyDescent="0.15">
      <c r="CZ520" t="s">
        <v>4693</v>
      </c>
      <c r="DA520" s="27" t="s">
        <v>5152</v>
      </c>
      <c r="DB520" s="27" t="s">
        <v>5162</v>
      </c>
    </row>
    <row r="521" spans="104:107" ht="15" customHeight="1" x14ac:dyDescent="0.15">
      <c r="CZ521" t="s">
        <v>3803</v>
      </c>
      <c r="DB521" s="27" t="s">
        <v>5153</v>
      </c>
    </row>
    <row r="522" spans="104:107" ht="15" customHeight="1" x14ac:dyDescent="0.15">
      <c r="CZ522" t="s">
        <v>4844</v>
      </c>
      <c r="DA522" s="27" t="s">
        <v>5154</v>
      </c>
      <c r="DB522" s="27" t="s">
        <v>5152</v>
      </c>
    </row>
    <row r="523" spans="104:107" ht="15" customHeight="1" x14ac:dyDescent="0.15">
      <c r="CZ523" t="s">
        <v>3344</v>
      </c>
      <c r="DB523" s="27" t="s">
        <v>5154</v>
      </c>
    </row>
    <row r="524" spans="104:107" ht="15" customHeight="1" x14ac:dyDescent="0.15">
      <c r="CZ524" t="s">
        <v>3406</v>
      </c>
      <c r="DB524" s="27" t="s">
        <v>5154</v>
      </c>
    </row>
    <row r="525" spans="104:107" ht="15" customHeight="1" x14ac:dyDescent="0.15">
      <c r="CZ525" t="s">
        <v>3898</v>
      </c>
      <c r="DB525" s="27" t="s">
        <v>5153</v>
      </c>
    </row>
    <row r="526" spans="104:107" ht="15" customHeight="1" x14ac:dyDescent="0.15">
      <c r="CZ526" t="s">
        <v>870</v>
      </c>
      <c r="DA526" s="27" t="s">
        <v>5153</v>
      </c>
      <c r="DB526" s="27" t="s">
        <v>5162</v>
      </c>
    </row>
    <row r="527" spans="104:107" ht="15" customHeight="1" x14ac:dyDescent="0.15">
      <c r="CZ527" t="s">
        <v>4845</v>
      </c>
      <c r="DA527" s="27" t="s">
        <v>5153</v>
      </c>
      <c r="DB527" s="27" t="s">
        <v>5162</v>
      </c>
    </row>
    <row r="528" spans="104:107" ht="15" customHeight="1" x14ac:dyDescent="0.15">
      <c r="CZ528" t="s">
        <v>4695</v>
      </c>
      <c r="DB528" s="27" t="s">
        <v>5152</v>
      </c>
    </row>
    <row r="529" spans="104:107" ht="15" customHeight="1" x14ac:dyDescent="0.15">
      <c r="CZ529" t="s">
        <v>5046</v>
      </c>
      <c r="DA529" s="27" t="s">
        <v>5160</v>
      </c>
      <c r="DB529" s="27" t="s">
        <v>5161</v>
      </c>
    </row>
    <row r="530" spans="104:107" ht="15" customHeight="1" x14ac:dyDescent="0.15">
      <c r="CZ530" t="s">
        <v>5020</v>
      </c>
      <c r="DA530" s="27" t="s">
        <v>5153</v>
      </c>
      <c r="DB530" s="27" t="s">
        <v>5154</v>
      </c>
      <c r="DC530" s="27" t="s">
        <v>5152</v>
      </c>
    </row>
    <row r="531" spans="104:107" ht="15" customHeight="1" x14ac:dyDescent="0.15">
      <c r="CZ531" t="s">
        <v>4109</v>
      </c>
      <c r="DB531" s="27" t="s">
        <v>5152</v>
      </c>
    </row>
    <row r="532" spans="104:107" ht="15" customHeight="1" x14ac:dyDescent="0.15">
      <c r="CZ532" t="s">
        <v>5132</v>
      </c>
      <c r="DA532" s="27" t="s">
        <v>5153</v>
      </c>
      <c r="DB532" s="27" t="s">
        <v>5152</v>
      </c>
      <c r="DC532" s="27" t="s">
        <v>5152</v>
      </c>
    </row>
    <row r="533" spans="104:107" ht="15" customHeight="1" x14ac:dyDescent="0.15">
      <c r="CZ533" t="s">
        <v>2965</v>
      </c>
      <c r="DB533" s="27" t="s">
        <v>5152</v>
      </c>
    </row>
    <row r="534" spans="104:107" ht="15" customHeight="1" x14ac:dyDescent="0.15">
      <c r="CZ534" t="s">
        <v>2991</v>
      </c>
      <c r="DB534" s="27" t="s">
        <v>5152</v>
      </c>
    </row>
    <row r="535" spans="104:107" ht="15" customHeight="1" x14ac:dyDescent="0.15">
      <c r="CZ535" t="s">
        <v>5044</v>
      </c>
      <c r="DA535" s="27" t="s">
        <v>5152</v>
      </c>
      <c r="DB535" s="27" t="s">
        <v>5153</v>
      </c>
    </row>
    <row r="536" spans="104:107" ht="15" customHeight="1" x14ac:dyDescent="0.15">
      <c r="CZ536" t="s">
        <v>4387</v>
      </c>
      <c r="DB536" s="27" t="s">
        <v>5154</v>
      </c>
    </row>
    <row r="537" spans="104:107" ht="15" customHeight="1" x14ac:dyDescent="0.15">
      <c r="CZ537" t="s">
        <v>4409</v>
      </c>
      <c r="DB537" s="27" t="s">
        <v>5154</v>
      </c>
    </row>
    <row r="538" spans="104:107" ht="15" customHeight="1" x14ac:dyDescent="0.15">
      <c r="CZ538" t="s">
        <v>4161</v>
      </c>
      <c r="DB538" s="27" t="s">
        <v>5153</v>
      </c>
    </row>
    <row r="539" spans="104:107" ht="15" customHeight="1" x14ac:dyDescent="0.15">
      <c r="CZ539" t="s">
        <v>4212</v>
      </c>
      <c r="DB539" s="27" t="s">
        <v>5153</v>
      </c>
    </row>
    <row r="540" spans="104:107" ht="15" customHeight="1" x14ac:dyDescent="0.15">
      <c r="CZ540" t="s">
        <v>4860</v>
      </c>
      <c r="DA540" s="27" t="s">
        <v>5151</v>
      </c>
      <c r="DB540" s="27" t="s">
        <v>5151</v>
      </c>
      <c r="DC540" s="27" t="s">
        <v>5153</v>
      </c>
    </row>
    <row r="541" spans="104:107" ht="15" customHeight="1" x14ac:dyDescent="0.15">
      <c r="CZ541" t="s">
        <v>4698</v>
      </c>
      <c r="DB541" s="27" t="s">
        <v>5154</v>
      </c>
    </row>
    <row r="542" spans="104:107" ht="15" customHeight="1" x14ac:dyDescent="0.15">
      <c r="CZ542" t="s">
        <v>4519</v>
      </c>
      <c r="DA542" s="27" t="s">
        <v>5151</v>
      </c>
      <c r="DB542" s="27" t="s">
        <v>5158</v>
      </c>
    </row>
    <row r="543" spans="104:107" ht="15" customHeight="1" x14ac:dyDescent="0.15">
      <c r="CZ543" t="s">
        <v>4610</v>
      </c>
      <c r="DA543" s="27" t="s">
        <v>5151</v>
      </c>
      <c r="DB543" s="27" t="s">
        <v>5158</v>
      </c>
    </row>
    <row r="544" spans="104:107" ht="15" customHeight="1" x14ac:dyDescent="0.15">
      <c r="CZ544" t="s">
        <v>4701</v>
      </c>
      <c r="DA544" s="27" t="s">
        <v>5154</v>
      </c>
      <c r="DB544" s="27" t="s">
        <v>5152</v>
      </c>
    </row>
    <row r="545" spans="104:107" ht="15" customHeight="1" x14ac:dyDescent="0.15">
      <c r="CZ545" t="s">
        <v>4853</v>
      </c>
      <c r="DA545" s="27" t="s">
        <v>5153</v>
      </c>
      <c r="DB545" s="27" t="s">
        <v>5154</v>
      </c>
    </row>
    <row r="546" spans="104:107" ht="15" customHeight="1" x14ac:dyDescent="0.15">
      <c r="CZ546" t="s">
        <v>3261</v>
      </c>
      <c r="DB546" s="27" t="s">
        <v>5152</v>
      </c>
    </row>
    <row r="547" spans="104:107" ht="15" customHeight="1" x14ac:dyDescent="0.15">
      <c r="CZ547" t="s">
        <v>683</v>
      </c>
      <c r="DB547" s="27" t="s">
        <v>5152</v>
      </c>
    </row>
    <row r="548" spans="104:107" ht="15" customHeight="1" x14ac:dyDescent="0.15">
      <c r="CZ548" t="s">
        <v>1251</v>
      </c>
      <c r="DB548" s="27" t="s">
        <v>5152</v>
      </c>
    </row>
    <row r="549" spans="104:107" ht="15" customHeight="1" x14ac:dyDescent="0.15">
      <c r="CZ549" t="s">
        <v>3806</v>
      </c>
      <c r="DB549" s="27" t="s">
        <v>5152</v>
      </c>
    </row>
    <row r="550" spans="104:107" ht="15" customHeight="1" x14ac:dyDescent="0.15">
      <c r="CZ550" t="s">
        <v>4959</v>
      </c>
      <c r="DA550" s="27" t="s">
        <v>5153</v>
      </c>
      <c r="DB550" s="27" t="s">
        <v>5153</v>
      </c>
      <c r="DC550" s="27" t="s">
        <v>5152</v>
      </c>
    </row>
    <row r="551" spans="104:107" ht="15" customHeight="1" x14ac:dyDescent="0.15">
      <c r="CZ551" t="s">
        <v>4814</v>
      </c>
      <c r="DB551" s="27" t="s">
        <v>5153</v>
      </c>
    </row>
    <row r="552" spans="104:107" ht="15" customHeight="1" x14ac:dyDescent="0.15">
      <c r="CZ552" t="s">
        <v>3748</v>
      </c>
      <c r="DB552" s="27" t="s">
        <v>5153</v>
      </c>
    </row>
    <row r="553" spans="104:107" ht="15" customHeight="1" x14ac:dyDescent="0.15">
      <c r="CZ553" t="s">
        <v>4612</v>
      </c>
      <c r="DA553" s="27" t="s">
        <v>5151</v>
      </c>
      <c r="DB553" s="27" t="s">
        <v>5153</v>
      </c>
    </row>
    <row r="554" spans="104:107" ht="15" customHeight="1" x14ac:dyDescent="0.15">
      <c r="CZ554" t="s">
        <v>3318</v>
      </c>
      <c r="DB554" s="27" t="s">
        <v>5151</v>
      </c>
    </row>
    <row r="555" spans="104:107" ht="15" customHeight="1" x14ac:dyDescent="0.15">
      <c r="CZ555" t="s">
        <v>5086</v>
      </c>
      <c r="DA555" s="27" t="s">
        <v>5153</v>
      </c>
      <c r="DB555" s="27" t="s">
        <v>5151</v>
      </c>
      <c r="DC555" s="27" t="s">
        <v>5151</v>
      </c>
    </row>
    <row r="556" spans="104:107" ht="15" customHeight="1" x14ac:dyDescent="0.15">
      <c r="CZ556" t="s">
        <v>4923</v>
      </c>
      <c r="DA556" s="27" t="s">
        <v>5160</v>
      </c>
      <c r="DB556" s="27" t="s">
        <v>5164</v>
      </c>
    </row>
    <row r="557" spans="104:107" ht="15" customHeight="1" x14ac:dyDescent="0.15">
      <c r="CZ557" t="s">
        <v>4896</v>
      </c>
      <c r="DA557" s="27" t="s">
        <v>5153</v>
      </c>
      <c r="DB557" s="27" t="s">
        <v>5152</v>
      </c>
      <c r="DC557" s="27" t="s">
        <v>5152</v>
      </c>
    </row>
    <row r="558" spans="104:107" ht="15" customHeight="1" x14ac:dyDescent="0.15">
      <c r="CZ558" t="s">
        <v>4740</v>
      </c>
      <c r="DB558" s="27" t="s">
        <v>5154</v>
      </c>
    </row>
    <row r="559" spans="104:107" ht="15" customHeight="1" x14ac:dyDescent="0.15">
      <c r="CZ559" t="s">
        <v>5026</v>
      </c>
      <c r="DA559" s="27" t="s">
        <v>5153</v>
      </c>
      <c r="DB559" s="27" t="s">
        <v>5154</v>
      </c>
    </row>
    <row r="560" spans="104:107" ht="15" customHeight="1" x14ac:dyDescent="0.15">
      <c r="CZ560" t="s">
        <v>5170</v>
      </c>
      <c r="DA560" s="27" t="s">
        <v>5154</v>
      </c>
    </row>
    <row r="561" spans="104:106" ht="15" customHeight="1" x14ac:dyDescent="0.15">
      <c r="CZ561" t="s">
        <v>244</v>
      </c>
      <c r="DA561" s="27" t="s">
        <v>5154</v>
      </c>
    </row>
    <row r="562" spans="104:106" ht="15" customHeight="1" x14ac:dyDescent="0.15">
      <c r="CZ562" t="s">
        <v>5171</v>
      </c>
      <c r="DA562" s="27" t="s">
        <v>5154</v>
      </c>
    </row>
    <row r="563" spans="104:106" ht="15" customHeight="1" x14ac:dyDescent="0.15">
      <c r="CZ563" t="s">
        <v>5172</v>
      </c>
      <c r="DA563" s="27" t="s">
        <v>5152</v>
      </c>
    </row>
    <row r="564" spans="104:106" ht="15" customHeight="1" x14ac:dyDescent="0.15">
      <c r="CZ564" t="s">
        <v>1189</v>
      </c>
      <c r="DA564" s="27" t="s">
        <v>5152</v>
      </c>
    </row>
    <row r="565" spans="104:106" ht="15" customHeight="1" x14ac:dyDescent="0.15">
      <c r="CZ565" t="s">
        <v>1190</v>
      </c>
      <c r="DA565" s="27" t="s">
        <v>5152</v>
      </c>
    </row>
    <row r="566" spans="104:106" ht="15" customHeight="1" x14ac:dyDescent="0.15">
      <c r="CZ566" t="s">
        <v>421</v>
      </c>
      <c r="DA566" s="27" t="s">
        <v>5152</v>
      </c>
    </row>
    <row r="567" spans="104:106" ht="15" customHeight="1" x14ac:dyDescent="0.15">
      <c r="CZ567" t="s">
        <v>214</v>
      </c>
      <c r="DA567" s="27" t="s">
        <v>5153</v>
      </c>
      <c r="DB567" s="27" t="s">
        <v>5178</v>
      </c>
    </row>
    <row r="568" spans="104:106" ht="15" customHeight="1" x14ac:dyDescent="0.15">
      <c r="CZ568" t="s">
        <v>214</v>
      </c>
      <c r="DA568" s="27" t="s">
        <v>5153</v>
      </c>
      <c r="DB568" s="27" t="s">
        <v>5178</v>
      </c>
    </row>
    <row r="569" spans="104:106" ht="15" customHeight="1" x14ac:dyDescent="0.15">
      <c r="CZ569" t="s">
        <v>546</v>
      </c>
      <c r="DA569" s="27" t="s">
        <v>5153</v>
      </c>
    </row>
    <row r="570" spans="104:106" ht="15" customHeight="1" x14ac:dyDescent="0.15">
      <c r="CZ570" t="s">
        <v>1211</v>
      </c>
      <c r="DA570" s="27" t="s">
        <v>5153</v>
      </c>
    </row>
    <row r="571" spans="104:106" ht="15" customHeight="1" x14ac:dyDescent="0.15">
      <c r="CZ571" t="s">
        <v>1212</v>
      </c>
      <c r="DA571" s="27" t="s">
        <v>5153</v>
      </c>
    </row>
    <row r="572" spans="104:106" ht="15" customHeight="1" x14ac:dyDescent="0.15">
      <c r="CZ572" t="s">
        <v>500</v>
      </c>
      <c r="DA572" s="27" t="s">
        <v>5153</v>
      </c>
    </row>
    <row r="573" spans="104:106" ht="15" customHeight="1" x14ac:dyDescent="0.15">
      <c r="CZ573" t="s">
        <v>1586</v>
      </c>
      <c r="DA573" s="27" t="s">
        <v>5154</v>
      </c>
    </row>
    <row r="574" spans="104:106" ht="15" customHeight="1" x14ac:dyDescent="0.15">
      <c r="CZ574" t="s">
        <v>4206</v>
      </c>
      <c r="DA574" s="27" t="s">
        <v>5154</v>
      </c>
    </row>
    <row r="575" spans="104:106" ht="15" customHeight="1" x14ac:dyDescent="0.15">
      <c r="CZ575" t="s">
        <v>5173</v>
      </c>
      <c r="DA575" s="27" t="s">
        <v>5154</v>
      </c>
    </row>
    <row r="576" spans="104:106" ht="15" customHeight="1" x14ac:dyDescent="0.15">
      <c r="CZ576" t="s">
        <v>5174</v>
      </c>
      <c r="DA576" s="27" t="s">
        <v>5153</v>
      </c>
      <c r="DB576" s="27" t="s">
        <v>5152</v>
      </c>
    </row>
    <row r="577" spans="104:106" ht="15" customHeight="1" x14ac:dyDescent="0.15">
      <c r="CZ577" t="s">
        <v>5175</v>
      </c>
      <c r="DA577" s="27" t="s">
        <v>5152</v>
      </c>
    </row>
    <row r="578" spans="104:106" ht="15" customHeight="1" x14ac:dyDescent="0.15">
      <c r="CZ578" t="s">
        <v>5176</v>
      </c>
      <c r="DA578" s="27" t="s">
        <v>5154</v>
      </c>
      <c r="DB578" s="27" t="s">
        <v>5152</v>
      </c>
    </row>
    <row r="579" spans="104:106" ht="15" customHeight="1" x14ac:dyDescent="0.15">
      <c r="CZ579" t="s">
        <v>5177</v>
      </c>
      <c r="DA579" s="27" t="s">
        <v>5151</v>
      </c>
      <c r="DB579" s="27" t="s">
        <v>5178</v>
      </c>
    </row>
    <row r="580" spans="104:106" ht="15" customHeight="1" x14ac:dyDescent="0.15">
      <c r="CZ580" t="s">
        <v>513</v>
      </c>
      <c r="DA580" s="27" t="s">
        <v>5154</v>
      </c>
      <c r="DB580" s="27" t="s">
        <v>5152</v>
      </c>
    </row>
    <row r="581" spans="104:106" ht="15" customHeight="1" x14ac:dyDescent="0.15">
      <c r="CZ581" t="s">
        <v>517</v>
      </c>
      <c r="DA581" s="27" t="s">
        <v>5154</v>
      </c>
      <c r="DB581" s="27" t="s">
        <v>5152</v>
      </c>
    </row>
    <row r="582" spans="104:106" ht="15" customHeight="1" x14ac:dyDescent="0.15">
      <c r="CZ582" t="s">
        <v>521</v>
      </c>
      <c r="DA582" s="27" t="s">
        <v>5154</v>
      </c>
      <c r="DB582" s="27" t="s">
        <v>5152</v>
      </c>
    </row>
    <row r="583" spans="104:106" ht="15" customHeight="1" x14ac:dyDescent="0.15">
      <c r="CZ583" t="s">
        <v>1018</v>
      </c>
      <c r="DA583" s="27" t="s">
        <v>5154</v>
      </c>
    </row>
    <row r="584" spans="104:106" ht="15" customHeight="1" x14ac:dyDescent="0.15">
      <c r="CZ584" t="s">
        <v>1020</v>
      </c>
      <c r="DA584" s="27" t="s">
        <v>5154</v>
      </c>
    </row>
    <row r="585" spans="104:106" ht="15" customHeight="1" x14ac:dyDescent="0.15">
      <c r="CZ585" t="s">
        <v>744</v>
      </c>
      <c r="DA585" s="27" t="s">
        <v>5154</v>
      </c>
    </row>
    <row r="586" spans="104:106" ht="15" customHeight="1" x14ac:dyDescent="0.15">
      <c r="CZ586" t="s">
        <v>3249</v>
      </c>
      <c r="DA586" s="27" t="s">
        <v>5152</v>
      </c>
    </row>
    <row r="587" spans="104:106" ht="15" customHeight="1" x14ac:dyDescent="0.15">
      <c r="CZ587" t="s">
        <v>955</v>
      </c>
      <c r="DA587" s="27" t="s">
        <v>5152</v>
      </c>
    </row>
    <row r="588" spans="104:106" ht="15" customHeight="1" x14ac:dyDescent="0.15">
      <c r="CZ588" t="s">
        <v>174</v>
      </c>
      <c r="DA588" s="27" t="s">
        <v>5152</v>
      </c>
    </row>
    <row r="589" spans="104:106" ht="15" customHeight="1" x14ac:dyDescent="0.15">
      <c r="CZ589" t="s">
        <v>916</v>
      </c>
      <c r="DA589" s="27" t="s">
        <v>5153</v>
      </c>
    </row>
    <row r="590" spans="104:106" ht="15" customHeight="1" x14ac:dyDescent="0.15">
      <c r="CZ590" t="s">
        <v>911</v>
      </c>
      <c r="DA590" s="27" t="s">
        <v>5152</v>
      </c>
    </row>
    <row r="591" spans="104:106" ht="15" customHeight="1" x14ac:dyDescent="0.15">
      <c r="CZ591" t="s">
        <v>913</v>
      </c>
      <c r="DA591" s="27" t="s">
        <v>5152</v>
      </c>
    </row>
    <row r="592" spans="104:106" ht="15" customHeight="1" x14ac:dyDescent="0.15">
      <c r="CZ592" t="s">
        <v>3106</v>
      </c>
      <c r="DA592" s="27" t="s">
        <v>5152</v>
      </c>
    </row>
    <row r="593" spans="104:107" ht="15" customHeight="1" x14ac:dyDescent="0.15">
      <c r="CZ593" t="s">
        <v>3210</v>
      </c>
      <c r="DA593" s="27" t="s">
        <v>5152</v>
      </c>
    </row>
    <row r="594" spans="104:107" ht="15" customHeight="1" x14ac:dyDescent="0.15">
      <c r="CZ594" t="s">
        <v>227</v>
      </c>
      <c r="DA594" s="27" t="s">
        <v>5152</v>
      </c>
    </row>
    <row r="595" spans="104:107" ht="15" customHeight="1" x14ac:dyDescent="0.15">
      <c r="CZ595" t="s">
        <v>568</v>
      </c>
      <c r="DA595" s="27" t="s">
        <v>5154</v>
      </c>
    </row>
    <row r="596" spans="104:107" ht="15" customHeight="1" x14ac:dyDescent="0.15">
      <c r="CZ596" t="s">
        <v>3357</v>
      </c>
      <c r="DA596" s="27" t="s">
        <v>5154</v>
      </c>
    </row>
    <row r="597" spans="104:107" ht="15" customHeight="1" x14ac:dyDescent="0.15">
      <c r="CZ597" t="s">
        <v>951</v>
      </c>
      <c r="DA597" s="27" t="s">
        <v>5154</v>
      </c>
    </row>
    <row r="598" spans="104:107" ht="15" customHeight="1" x14ac:dyDescent="0.15">
      <c r="CZ598" t="s">
        <v>5197</v>
      </c>
      <c r="DA598" s="27" t="s">
        <v>5152</v>
      </c>
      <c r="DB598" s="27" t="s">
        <v>5154</v>
      </c>
      <c r="DC598" s="27" t="s">
        <v>5154</v>
      </c>
    </row>
    <row r="599" spans="104:107" ht="15" customHeight="1" x14ac:dyDescent="0.15">
      <c r="CZ599" t="s">
        <v>5191</v>
      </c>
      <c r="DA599" s="27" t="s">
        <v>5153</v>
      </c>
      <c r="DB599" s="27" t="s">
        <v>5152</v>
      </c>
      <c r="DC599" s="27" t="s">
        <v>5162</v>
      </c>
    </row>
    <row r="600" spans="104:107" ht="15" customHeight="1" x14ac:dyDescent="0.15">
      <c r="CZ600" t="s">
        <v>5190</v>
      </c>
      <c r="DA600" s="27" t="s">
        <v>5151</v>
      </c>
      <c r="DB600" s="27" t="s">
        <v>5178</v>
      </c>
    </row>
    <row r="601" spans="104:107" ht="15" customHeight="1" x14ac:dyDescent="0.15">
      <c r="CZ601" t="s">
        <v>5198</v>
      </c>
      <c r="DA601" s="27" t="s">
        <v>5153</v>
      </c>
      <c r="DB601" s="27" t="s">
        <v>5151</v>
      </c>
      <c r="DC601" s="27" t="s">
        <v>5178</v>
      </c>
    </row>
    <row r="602" spans="104:107" ht="15" customHeight="1" x14ac:dyDescent="0.15">
      <c r="CZ602" t="s">
        <v>5202</v>
      </c>
      <c r="DA602" s="27" t="s">
        <v>5153</v>
      </c>
      <c r="DB602" s="27" t="s">
        <v>5151</v>
      </c>
    </row>
    <row r="603" spans="104:107" ht="15" customHeight="1" x14ac:dyDescent="0.15">
      <c r="CZ603" t="s">
        <v>5206</v>
      </c>
      <c r="DA603" s="27" t="s">
        <v>5153</v>
      </c>
      <c r="DB603" s="27" t="s">
        <v>5151</v>
      </c>
    </row>
    <row r="604" spans="104:107" ht="15" customHeight="1" x14ac:dyDescent="0.15">
      <c r="CZ604" t="s">
        <v>5195</v>
      </c>
      <c r="DA604" s="27" t="s">
        <v>5178</v>
      </c>
    </row>
    <row r="605" spans="104:107" ht="15" customHeight="1" x14ac:dyDescent="0.15">
      <c r="CZ605" t="s">
        <v>5194</v>
      </c>
      <c r="DA605" s="27" t="s">
        <v>5153</v>
      </c>
    </row>
    <row r="606" spans="104:107" ht="15" customHeight="1" x14ac:dyDescent="0.15">
      <c r="CZ606" t="s">
        <v>5204</v>
      </c>
      <c r="DA606" s="27" t="s">
        <v>5151</v>
      </c>
    </row>
    <row r="607" spans="104:107" ht="15" customHeight="1" x14ac:dyDescent="0.15">
      <c r="CZ607" t="s">
        <v>5205</v>
      </c>
      <c r="DA607" s="27" t="s">
        <v>5178</v>
      </c>
    </row>
    <row r="608" spans="104:107" ht="15" customHeight="1" x14ac:dyDescent="0.15">
      <c r="CZ608" t="s">
        <v>5193</v>
      </c>
      <c r="DA608" s="27" t="s">
        <v>5162</v>
      </c>
    </row>
    <row r="609" spans="104:107" ht="15" customHeight="1" x14ac:dyDescent="0.15">
      <c r="CZ609" t="s">
        <v>5196</v>
      </c>
      <c r="DA609" s="27" t="s">
        <v>5153</v>
      </c>
    </row>
    <row r="610" spans="104:107" ht="15" customHeight="1" x14ac:dyDescent="0.15">
      <c r="CZ610" t="s">
        <v>5203</v>
      </c>
      <c r="DA610" s="27" t="s">
        <v>5151</v>
      </c>
    </row>
    <row r="611" spans="104:107" ht="15" customHeight="1" x14ac:dyDescent="0.15">
      <c r="CZ611" t="s">
        <v>5192</v>
      </c>
      <c r="DA611" s="27" t="s">
        <v>5153</v>
      </c>
      <c r="DB611" s="27" t="s">
        <v>5178</v>
      </c>
    </row>
    <row r="612" spans="104:107" ht="15" customHeight="1" x14ac:dyDescent="0.15">
      <c r="CZ612" t="s">
        <v>5189</v>
      </c>
      <c r="DA612" s="27" t="s">
        <v>5153</v>
      </c>
      <c r="DB612" s="27" t="s">
        <v>5178</v>
      </c>
    </row>
    <row r="613" spans="104:107" ht="15" customHeight="1" x14ac:dyDescent="0.15">
      <c r="CZ613" t="s">
        <v>5208</v>
      </c>
      <c r="DA613" s="27" t="s">
        <v>5153</v>
      </c>
      <c r="DB613" s="27" t="s">
        <v>5153</v>
      </c>
      <c r="DC613" s="27" t="s">
        <v>5152</v>
      </c>
    </row>
    <row r="614" spans="104:107" ht="15" customHeight="1" x14ac:dyDescent="0.15">
      <c r="CZ614" t="s">
        <v>5213</v>
      </c>
      <c r="DA614" s="27" t="s">
        <v>5153</v>
      </c>
      <c r="DB614" s="27" t="s">
        <v>5153</v>
      </c>
      <c r="DC614" s="27" t="s">
        <v>5178</v>
      </c>
    </row>
    <row r="615" spans="104:107" ht="15" customHeight="1" x14ac:dyDescent="0.15">
      <c r="CZ615" t="s">
        <v>5211</v>
      </c>
      <c r="DA615" s="27" t="s">
        <v>5152</v>
      </c>
      <c r="DB615" s="27" t="s">
        <v>5154</v>
      </c>
    </row>
    <row r="616" spans="104:107" ht="15" customHeight="1" x14ac:dyDescent="0.15">
      <c r="CZ616" t="s">
        <v>5215</v>
      </c>
      <c r="DA616" s="27" t="s">
        <v>5153</v>
      </c>
      <c r="DB616" s="27" t="s">
        <v>5153</v>
      </c>
      <c r="DC616" s="27" t="s">
        <v>5153</v>
      </c>
    </row>
    <row r="617" spans="104:107" ht="15" customHeight="1" x14ac:dyDescent="0.15">
      <c r="CZ617" t="s">
        <v>5212</v>
      </c>
      <c r="DA617" s="27" t="s">
        <v>5153</v>
      </c>
      <c r="DB617" s="27" t="s">
        <v>5153</v>
      </c>
      <c r="DC617" s="27" t="s">
        <v>5152</v>
      </c>
    </row>
    <row r="618" spans="104:107" ht="15" customHeight="1" x14ac:dyDescent="0.15">
      <c r="CZ618" t="s">
        <v>5210</v>
      </c>
      <c r="DA618" s="27" t="s">
        <v>5151</v>
      </c>
    </row>
    <row r="619" spans="104:107" ht="15" customHeight="1" x14ac:dyDescent="0.15">
      <c r="CZ619" t="s">
        <v>5216</v>
      </c>
      <c r="DA619" s="27" t="s">
        <v>5154</v>
      </c>
      <c r="DB619" s="27" t="s">
        <v>5154</v>
      </c>
      <c r="DC619" s="27" t="s">
        <v>5154</v>
      </c>
    </row>
    <row r="620" spans="104:107" ht="15" customHeight="1" x14ac:dyDescent="0.15">
      <c r="CZ620" t="s">
        <v>5217</v>
      </c>
      <c r="DA620" s="27" t="s">
        <v>5153</v>
      </c>
      <c r="DB620" s="27" t="s">
        <v>5151</v>
      </c>
      <c r="DC620" s="27" t="s">
        <v>5151</v>
      </c>
    </row>
    <row r="621" spans="104:107" ht="15" customHeight="1" x14ac:dyDescent="0.15">
      <c r="CZ621" t="s">
        <v>5218</v>
      </c>
      <c r="DA621" s="27" t="s">
        <v>5153</v>
      </c>
      <c r="DB621" s="27" t="s">
        <v>5152</v>
      </c>
    </row>
    <row r="622" spans="104:107" ht="15" customHeight="1" x14ac:dyDescent="0.15">
      <c r="CZ622" t="s">
        <v>5219</v>
      </c>
      <c r="DA622" s="27" t="s">
        <v>5153</v>
      </c>
      <c r="DB622" s="27" t="s">
        <v>5153</v>
      </c>
      <c r="DC622" s="27" t="s">
        <v>5152</v>
      </c>
    </row>
    <row r="623" spans="104:107" ht="15" customHeight="1" x14ac:dyDescent="0.15">
      <c r="CZ623" t="s">
        <v>5220</v>
      </c>
      <c r="DA623" s="27" t="s">
        <v>5153</v>
      </c>
      <c r="DB623" s="27" t="s">
        <v>5151</v>
      </c>
    </row>
    <row r="624" spans="104:107" ht="15" customHeight="1" x14ac:dyDescent="0.15">
      <c r="CZ624" t="s">
        <v>5221</v>
      </c>
      <c r="DA624" s="27" t="s">
        <v>5153</v>
      </c>
      <c r="DB624" s="27" t="s">
        <v>5151</v>
      </c>
    </row>
    <row r="625" spans="104:107" ht="15" customHeight="1" x14ac:dyDescent="0.15">
      <c r="CZ625" t="s">
        <v>5222</v>
      </c>
      <c r="DA625" s="27" t="s">
        <v>5153</v>
      </c>
      <c r="DB625" s="27" t="s">
        <v>5178</v>
      </c>
    </row>
    <row r="626" spans="104:107" ht="15" customHeight="1" x14ac:dyDescent="0.15">
      <c r="CZ626" t="s">
        <v>5223</v>
      </c>
      <c r="DA626" s="27" t="s">
        <v>5153</v>
      </c>
      <c r="DB626" s="27" t="s">
        <v>5153</v>
      </c>
      <c r="DC626" s="27" t="s">
        <v>5152</v>
      </c>
    </row>
    <row r="627" spans="104:107" ht="15" customHeight="1" x14ac:dyDescent="0.15">
      <c r="CZ627" t="s">
        <v>5224</v>
      </c>
      <c r="DA627" s="27" t="s">
        <v>5151</v>
      </c>
      <c r="DB627" s="27" t="s">
        <v>5153</v>
      </c>
      <c r="DC627" s="27" t="s">
        <v>5153</v>
      </c>
    </row>
    <row r="628" spans="104:107" ht="15" customHeight="1" x14ac:dyDescent="0.15">
      <c r="CZ628" t="s">
        <v>5225</v>
      </c>
      <c r="DA628" s="27" t="s">
        <v>5178</v>
      </c>
    </row>
    <row r="629" spans="104:107" ht="15" customHeight="1" x14ac:dyDescent="0.15">
      <c r="CZ629" t="s">
        <v>5226</v>
      </c>
      <c r="DA629" s="27" t="s">
        <v>5153</v>
      </c>
    </row>
    <row r="630" spans="104:107" ht="15" customHeight="1" x14ac:dyDescent="0.15">
      <c r="CZ630" t="s">
        <v>5227</v>
      </c>
      <c r="DA630" s="27" t="s">
        <v>5153</v>
      </c>
      <c r="DB630" s="27" t="s">
        <v>5151</v>
      </c>
    </row>
    <row r="631" spans="104:107" ht="15" customHeight="1" x14ac:dyDescent="0.15">
      <c r="CZ631" t="s">
        <v>5228</v>
      </c>
      <c r="DA631" s="27" t="s">
        <v>5152</v>
      </c>
    </row>
    <row r="632" spans="104:107" ht="15" customHeight="1" x14ac:dyDescent="0.15">
      <c r="CZ632" t="s">
        <v>5229</v>
      </c>
      <c r="DA632" s="27" t="s">
        <v>5152</v>
      </c>
      <c r="DB632" s="27" t="s">
        <v>5154</v>
      </c>
    </row>
    <row r="633" spans="104:107" ht="15" customHeight="1" x14ac:dyDescent="0.15">
      <c r="CZ633" t="s">
        <v>5230</v>
      </c>
      <c r="DA633" s="27" t="s">
        <v>5155</v>
      </c>
      <c r="DB633" s="27" t="s">
        <v>5151</v>
      </c>
    </row>
    <row r="634" spans="104:107" ht="15" customHeight="1" x14ac:dyDescent="0.15">
      <c r="CZ634" t="s">
        <v>5250</v>
      </c>
      <c r="DA634" s="27" t="s">
        <v>5153</v>
      </c>
      <c r="DB634" s="27" t="s">
        <v>5154</v>
      </c>
      <c r="DC634" s="27" t="s">
        <v>5154</v>
      </c>
    </row>
    <row r="635" spans="104:107" ht="15" customHeight="1" x14ac:dyDescent="0.15">
      <c r="CZ635" t="s">
        <v>5257</v>
      </c>
      <c r="DA635" s="27" t="s">
        <v>5154</v>
      </c>
      <c r="DB635" s="27" t="s">
        <v>5152</v>
      </c>
      <c r="DC635" s="27" t="s">
        <v>5152</v>
      </c>
    </row>
    <row r="636" spans="104:107" ht="15" customHeight="1" x14ac:dyDescent="0.15">
      <c r="CZ636" t="s">
        <v>5259</v>
      </c>
      <c r="DA636" s="27" t="s">
        <v>5151</v>
      </c>
    </row>
    <row r="637" spans="104:107" ht="15" customHeight="1" x14ac:dyDescent="0.15">
      <c r="CZ637" t="s">
        <v>5248</v>
      </c>
      <c r="DA637" s="27" t="s">
        <v>5154</v>
      </c>
    </row>
    <row r="638" spans="104:107" ht="15" customHeight="1" x14ac:dyDescent="0.15">
      <c r="CZ638" t="s">
        <v>5249</v>
      </c>
      <c r="DA638" s="27" t="s">
        <v>5153</v>
      </c>
    </row>
    <row r="639" spans="104:107" ht="15" customHeight="1" x14ac:dyDescent="0.15">
      <c r="CZ639" t="s">
        <v>5246</v>
      </c>
      <c r="DA639" s="27" t="s">
        <v>5153</v>
      </c>
      <c r="DB639" s="27" t="s">
        <v>5154</v>
      </c>
      <c r="DC639" s="27" t="s">
        <v>5152</v>
      </c>
    </row>
    <row r="640" spans="104:107" ht="15" customHeight="1" x14ac:dyDescent="0.15">
      <c r="CZ640" t="s">
        <v>5242</v>
      </c>
      <c r="DA640" s="27" t="s">
        <v>5153</v>
      </c>
      <c r="DB640" s="27" t="s">
        <v>5152</v>
      </c>
    </row>
    <row r="641" spans="104:107" ht="15" customHeight="1" x14ac:dyDescent="0.15">
      <c r="CZ641" t="s">
        <v>5244</v>
      </c>
      <c r="DA641" s="27" t="s">
        <v>5153</v>
      </c>
      <c r="DB641" s="27" t="s">
        <v>5153</v>
      </c>
    </row>
    <row r="642" spans="104:107" ht="15" customHeight="1" x14ac:dyDescent="0.15">
      <c r="CZ642" t="s">
        <v>5252</v>
      </c>
      <c r="DA642" s="27" t="s">
        <v>5153</v>
      </c>
      <c r="DB642" s="27" t="s">
        <v>5152</v>
      </c>
    </row>
    <row r="643" spans="104:107" ht="15" customHeight="1" x14ac:dyDescent="0.15">
      <c r="CZ643" t="s">
        <v>5255</v>
      </c>
      <c r="DA643" s="27" t="s">
        <v>5153</v>
      </c>
      <c r="DB643" s="27" t="s">
        <v>5153</v>
      </c>
      <c r="DC643" s="27" t="s">
        <v>5162</v>
      </c>
    </row>
    <row r="644" spans="104:107" ht="15" customHeight="1" x14ac:dyDescent="0.15">
      <c r="CZ644" t="s">
        <v>5254</v>
      </c>
      <c r="DA644" s="27" t="s">
        <v>5151</v>
      </c>
      <c r="DB644" s="27" t="s">
        <v>5151</v>
      </c>
    </row>
    <row r="645" spans="104:107" ht="15" customHeight="1" x14ac:dyDescent="0.15">
      <c r="CZ645" t="s">
        <v>5260</v>
      </c>
      <c r="DA645" s="27" t="s">
        <v>5152</v>
      </c>
    </row>
    <row r="646" spans="104:107" ht="15" customHeight="1" x14ac:dyDescent="0.15">
      <c r="CZ646" t="s">
        <v>5261</v>
      </c>
      <c r="DA646" s="27" t="s">
        <v>5152</v>
      </c>
      <c r="DB646" s="27" t="s">
        <v>5152</v>
      </c>
      <c r="DC646" s="27" t="s">
        <v>5152</v>
      </c>
    </row>
    <row r="647" spans="104:107" ht="15" customHeight="1" x14ac:dyDescent="0.15">
      <c r="CZ647" t="s">
        <v>5263</v>
      </c>
      <c r="DA647" s="27" t="s">
        <v>5153</v>
      </c>
      <c r="DB647" s="27" t="s">
        <v>5151</v>
      </c>
      <c r="DC647" s="27" t="s">
        <v>5151</v>
      </c>
    </row>
    <row r="648" spans="104:107" ht="15" customHeight="1" x14ac:dyDescent="0.15">
      <c r="CZ648" t="s">
        <v>5265</v>
      </c>
      <c r="DA648" s="27" t="s">
        <v>5153</v>
      </c>
      <c r="DB648" s="27" t="s">
        <v>5178</v>
      </c>
    </row>
    <row r="649" spans="104:107" ht="15" customHeight="1" x14ac:dyDescent="0.15">
      <c r="CZ649" t="s">
        <v>5287</v>
      </c>
      <c r="DA649" s="27" t="s">
        <v>5153</v>
      </c>
      <c r="DB649" s="27" t="s">
        <v>5151</v>
      </c>
      <c r="DC649" s="27" t="s">
        <v>5178</v>
      </c>
    </row>
    <row r="650" spans="104:107" ht="15" customHeight="1" x14ac:dyDescent="0.15">
      <c r="CZ650" t="s">
        <v>5298</v>
      </c>
      <c r="DA650" s="27" t="s">
        <v>5151</v>
      </c>
      <c r="DB650" s="27" t="s">
        <v>5153</v>
      </c>
      <c r="DC650" s="27" t="s">
        <v>5153</v>
      </c>
    </row>
    <row r="651" spans="104:107" ht="15" customHeight="1" x14ac:dyDescent="0.15">
      <c r="CZ651" t="s">
        <v>5301</v>
      </c>
      <c r="DA651" s="27" t="s">
        <v>5153</v>
      </c>
      <c r="DB651" s="27" t="s">
        <v>5153</v>
      </c>
      <c r="DC651" s="27" t="s">
        <v>5178</v>
      </c>
    </row>
    <row r="652" spans="104:107" ht="15" customHeight="1" x14ac:dyDescent="0.15">
      <c r="CZ652" t="s">
        <v>5271</v>
      </c>
      <c r="DA652" s="27" t="s">
        <v>5152</v>
      </c>
      <c r="DB652" s="27" t="s">
        <v>5152</v>
      </c>
    </row>
    <row r="653" spans="104:107" ht="15" customHeight="1" x14ac:dyDescent="0.15">
      <c r="CZ653" t="s">
        <v>5306</v>
      </c>
      <c r="DA653" s="27" t="s">
        <v>5178</v>
      </c>
    </row>
    <row r="654" spans="104:107" ht="15" customHeight="1" x14ac:dyDescent="0.15">
      <c r="CZ654" t="s">
        <v>5285</v>
      </c>
      <c r="DA654" s="27" t="s">
        <v>5153</v>
      </c>
      <c r="DB654" s="27" t="s">
        <v>5151</v>
      </c>
      <c r="DC654" s="27" t="s">
        <v>5151</v>
      </c>
    </row>
    <row r="655" spans="104:107" ht="15" customHeight="1" x14ac:dyDescent="0.15">
      <c r="CZ655" t="s">
        <v>5288</v>
      </c>
      <c r="DA655" s="27" t="s">
        <v>5153</v>
      </c>
      <c r="DB655" s="27" t="s">
        <v>5153</v>
      </c>
      <c r="DC655" s="27" t="s">
        <v>5153</v>
      </c>
    </row>
    <row r="656" spans="104:107" ht="15" customHeight="1" x14ac:dyDescent="0.15">
      <c r="CZ656" t="s">
        <v>5304</v>
      </c>
      <c r="DA656" s="27" t="s">
        <v>5151</v>
      </c>
      <c r="DB656" s="27" t="s">
        <v>5153</v>
      </c>
      <c r="DC656" s="27" t="s">
        <v>5162</v>
      </c>
    </row>
    <row r="657" spans="104:107" ht="15" customHeight="1" x14ac:dyDescent="0.15">
      <c r="CZ657" t="s">
        <v>5273</v>
      </c>
      <c r="DA657" s="27" t="s">
        <v>5153</v>
      </c>
      <c r="DB657" s="27" t="s">
        <v>5154</v>
      </c>
      <c r="DC657" s="27" t="s">
        <v>5154</v>
      </c>
    </row>
    <row r="658" spans="104:107" ht="15" customHeight="1" x14ac:dyDescent="0.15">
      <c r="CZ658" t="s">
        <v>5294</v>
      </c>
      <c r="DA658" s="27" t="s">
        <v>5151</v>
      </c>
      <c r="DB658" s="27" t="s">
        <v>5153</v>
      </c>
    </row>
    <row r="659" spans="104:107" ht="15" customHeight="1" x14ac:dyDescent="0.15">
      <c r="CZ659" t="s">
        <v>5293</v>
      </c>
      <c r="DA659" s="27" t="s">
        <v>5178</v>
      </c>
    </row>
    <row r="660" spans="104:107" ht="15" customHeight="1" x14ac:dyDescent="0.15">
      <c r="CZ660" t="s">
        <v>5276</v>
      </c>
      <c r="DA660" s="27" t="s">
        <v>5152</v>
      </c>
    </row>
    <row r="661" spans="104:107" ht="15" customHeight="1" x14ac:dyDescent="0.15">
      <c r="CZ661" t="s">
        <v>5275</v>
      </c>
      <c r="DA661" s="27" t="s">
        <v>5153</v>
      </c>
    </row>
    <row r="662" spans="104:107" ht="15" customHeight="1" x14ac:dyDescent="0.15">
      <c r="CZ662" t="s">
        <v>5296</v>
      </c>
      <c r="DA662" s="27" t="s">
        <v>5151</v>
      </c>
    </row>
    <row r="663" spans="104:107" ht="15" customHeight="1" x14ac:dyDescent="0.15">
      <c r="CZ663" t="s">
        <v>5297</v>
      </c>
      <c r="DA663" s="27" t="s">
        <v>5151</v>
      </c>
      <c r="DB663" s="27" t="s">
        <v>5153</v>
      </c>
    </row>
    <row r="664" spans="104:107" ht="15" customHeight="1" x14ac:dyDescent="0.15">
      <c r="CZ664" t="s">
        <v>5283</v>
      </c>
      <c r="DA664" s="27" t="s">
        <v>5151</v>
      </c>
      <c r="DB664" s="27" t="s">
        <v>5151</v>
      </c>
      <c r="DC664" s="27" t="s">
        <v>5178</v>
      </c>
    </row>
    <row r="665" spans="104:107" ht="15" customHeight="1" x14ac:dyDescent="0.15">
      <c r="CZ665" t="s">
        <v>5291</v>
      </c>
      <c r="DA665" s="27" t="s">
        <v>5153</v>
      </c>
      <c r="DB665" s="27" t="s">
        <v>5154</v>
      </c>
      <c r="DC665" s="27" t="s">
        <v>5152</v>
      </c>
    </row>
    <row r="666" spans="104:107" ht="15" customHeight="1" x14ac:dyDescent="0.15">
      <c r="CZ666" t="s">
        <v>5282</v>
      </c>
      <c r="DA666" s="27" t="s">
        <v>5153</v>
      </c>
    </row>
    <row r="667" spans="104:107" ht="15" customHeight="1" x14ac:dyDescent="0.15">
      <c r="CZ667" t="s">
        <v>5279</v>
      </c>
      <c r="DA667" s="27" t="s">
        <v>5178</v>
      </c>
    </row>
    <row r="668" spans="104:107" ht="15" customHeight="1" x14ac:dyDescent="0.15">
      <c r="CZ668" t="s">
        <v>5280</v>
      </c>
      <c r="DA668" s="27" t="s">
        <v>5151</v>
      </c>
      <c r="DB668" s="27" t="s">
        <v>5153</v>
      </c>
      <c r="DC668" s="27" t="s">
        <v>5153</v>
      </c>
    </row>
    <row r="669" spans="104:107" ht="15" customHeight="1" x14ac:dyDescent="0.15">
      <c r="CZ669" t="s">
        <v>5390</v>
      </c>
      <c r="DA669" s="27" t="s">
        <v>5153</v>
      </c>
      <c r="DB669" s="27" t="s">
        <v>5151</v>
      </c>
      <c r="DC669" s="27" t="s">
        <v>5178</v>
      </c>
    </row>
    <row r="670" spans="104:107" ht="15" customHeight="1" x14ac:dyDescent="0.15">
      <c r="CZ670" t="s">
        <v>5389</v>
      </c>
      <c r="DA670" s="27" t="s">
        <v>5153</v>
      </c>
      <c r="DB670" s="27" t="s">
        <v>5152</v>
      </c>
      <c r="DC670" s="27" t="s">
        <v>5152</v>
      </c>
    </row>
    <row r="671" spans="104:107" ht="15" customHeight="1" x14ac:dyDescent="0.15">
      <c r="CZ671" t="s">
        <v>5388</v>
      </c>
      <c r="DA671" s="27" t="s">
        <v>5153</v>
      </c>
      <c r="DB671" s="27" t="s">
        <v>5154</v>
      </c>
      <c r="DC671" s="27" t="s">
        <v>5154</v>
      </c>
    </row>
    <row r="672" spans="104:107" ht="15" customHeight="1" x14ac:dyDescent="0.15">
      <c r="CZ672" t="s">
        <v>5387</v>
      </c>
      <c r="DA672" s="27" t="s">
        <v>5153</v>
      </c>
      <c r="DB672" s="27" t="s">
        <v>5152</v>
      </c>
    </row>
    <row r="673" spans="104:106" ht="15" customHeight="1" x14ac:dyDescent="0.15">
      <c r="CZ673" t="s">
        <v>5313</v>
      </c>
      <c r="DA673" s="27" t="s">
        <v>5153</v>
      </c>
      <c r="DB673" s="27" t="s">
        <v>5178</v>
      </c>
    </row>
  </sheetData>
  <sortState xmlns:xlrd2="http://schemas.microsoft.com/office/spreadsheetml/2017/richdata2" ref="Y4:AG25">
    <sortCondition ref="AG4:AG25"/>
  </sortState>
  <phoneticPr fontId="37"/>
  <conditionalFormatting sqref="B5:F5 B23:F23 B59:F59 B95:F95 K5:M5 K23:M23 K41:M41 K59:M59 K95:M95 B77:F77 K77:M77 B41:F41">
    <cfRule type="cellIs" dxfId="20241" priority="2468" operator="equal">
      <formula>"C"</formula>
    </cfRule>
    <cfRule type="cellIs" dxfId="20240" priority="2469" operator="equal">
      <formula>"B"</formula>
    </cfRule>
    <cfRule type="cellIs" dxfId="20239" priority="2470" operator="equal">
      <formula>"A"</formula>
    </cfRule>
  </conditionalFormatting>
  <conditionalFormatting sqref="Q10:R10 P1:Q9 Q28:R28 Q46:R46 Q64:R64 Q82:R82 Q100:R100 P19:Q22 AD10 AF10 R4:S9 R40:S40 R58:S58 R76:S76 R94:S94 AF13:AI13 AF16:AI16 AF19:AI19 AF22:AI22 AF25:AI25 AF28:AI28 AF31:AI31 AF34:AI34 AF37:AI37 AF5:AI5 AD1:AF9 AC1:AC4 AC6:AC9 R42:S45 R60:S63 R78:S81 R96:S99 P11:S11 P22:S27 P41:S41 P59:S59 P77:S77 P95:S95 Q13:Q20 P24:Q40 P42:Q58 P60:Q76 P78:Q94 P29:S29 P47:S47 P65:S65 P83:S83 P101:S101 AG1:AI1048576 AC11:AF1048576 X1:AB1048576 B1:O1048576 P96:Q1048576 P19:P1048576">
    <cfRule type="containsErrors" dxfId="20238" priority="2425">
      <formula>ISERROR(B1)</formula>
    </cfRule>
  </conditionalFormatting>
  <conditionalFormatting sqref="K1:M1048576 D1:F1048576">
    <cfRule type="cellIs" dxfId="20237" priority="2394" operator="equal">
      <formula>"◎"</formula>
    </cfRule>
    <cfRule type="cellIs" dxfId="20236" priority="2395" operator="equal">
      <formula>"△"</formula>
    </cfRule>
    <cfRule type="cellIs" dxfId="20235" priority="2396" operator="equal">
      <formula>"〇"</formula>
    </cfRule>
    <cfRule type="cellIs" dxfId="20234" priority="2397" operator="equal">
      <formula>"晩"</formula>
    </cfRule>
    <cfRule type="cellIs" dxfId="20233" priority="2398" operator="equal">
      <formula>"堅"</formula>
    </cfRule>
    <cfRule type="cellIs" dxfId="20232" priority="2399" operator="equal">
      <formula>"丈"</formula>
    </cfRule>
    <cfRule type="cellIs" dxfId="20231" priority="2400" operator="equal">
      <formula>"早"</formula>
    </cfRule>
    <cfRule type="cellIs" dxfId="20230" priority="2401" operator="equal">
      <formula>"難"</formula>
    </cfRule>
    <cfRule type="cellIs" dxfId="20229" priority="2402" operator="equal">
      <formula>"ダ"</formula>
    </cfRule>
    <cfRule type="cellIs" dxfId="20228" priority="2403" operator="equal">
      <formula>"長"</formula>
    </cfRule>
    <cfRule type="cellIs" dxfId="20227" priority="2404" operator="equal">
      <formula>"底"</formula>
    </cfRule>
    <cfRule type="cellIs" dxfId="20226" priority="2419" operator="equal">
      <formula>"短"</formula>
    </cfRule>
    <cfRule type="cellIs" dxfId="20225" priority="2420" operator="equal">
      <formula>0</formula>
    </cfRule>
  </conditionalFormatting>
  <conditionalFormatting sqref="K1:M1048576">
    <cfRule type="cellIs" dxfId="20224" priority="2414" operator="equal">
      <formula>"短"</formula>
    </cfRule>
    <cfRule type="cellIs" dxfId="20223" priority="2415" operator="equal">
      <formula>0</formula>
    </cfRule>
  </conditionalFormatting>
  <conditionalFormatting sqref="D96:F110 D41:F56 D59:F74 D77:F92 D23:F38 D5:F20 E1:F1048576 K1:M1048576">
    <cfRule type="cellIs" dxfId="20222" priority="2412" operator="equal">
      <formula>"速"</formula>
    </cfRule>
  </conditionalFormatting>
  <conditionalFormatting sqref="AE1:AF9 AE11:AF1048576 AG1:AI1048576">
    <cfRule type="cellIs" dxfId="20221" priority="2373" operator="equal">
      <formula>"C"</formula>
    </cfRule>
    <cfRule type="cellIs" dxfId="20220" priority="2374" operator="equal">
      <formula>"B"</formula>
    </cfRule>
    <cfRule type="cellIs" dxfId="20219" priority="2375" operator="equal">
      <formula>"A"</formula>
    </cfRule>
  </conditionalFormatting>
  <conditionalFormatting sqref="AD1:AD9 AF10 AF13 AF16 AF19 AF22 AF25 AF28 AF31 AF34 AF37 AF5 AD11:AD1048576">
    <cfRule type="cellIs" dxfId="20218" priority="2370" operator="equal">
      <formula>"△"</formula>
    </cfRule>
    <cfRule type="cellIs" dxfId="20217" priority="2371" operator="equal">
      <formula>"◎"</formula>
    </cfRule>
    <cfRule type="cellIs" dxfId="20216" priority="2372" operator="equal">
      <formula>"〇"</formula>
    </cfRule>
  </conditionalFormatting>
  <conditionalFormatting sqref="Z1:Z1048576">
    <cfRule type="cellIs" dxfId="20215" priority="2368" operator="equal">
      <formula>0</formula>
    </cfRule>
  </conditionalFormatting>
  <conditionalFormatting sqref="Q13">
    <cfRule type="containsErrors" dxfId="20214" priority="2246">
      <formula>ISERROR(Q13)</formula>
    </cfRule>
  </conditionalFormatting>
  <conditionalFormatting sqref="Q16">
    <cfRule type="containsErrors" dxfId="20213" priority="2245">
      <formula>ISERROR(Q16)</formula>
    </cfRule>
  </conditionalFormatting>
  <conditionalFormatting sqref="Q103">
    <cfRule type="containsErrors" dxfId="20212" priority="2234">
      <formula>ISERROR(Q103)</formula>
    </cfRule>
  </conditionalFormatting>
  <conditionalFormatting sqref="Q106">
    <cfRule type="containsErrors" dxfId="20211" priority="2233">
      <formula>ISERROR(Q106)</formula>
    </cfRule>
  </conditionalFormatting>
  <conditionalFormatting sqref="Q85">
    <cfRule type="containsErrors" dxfId="20210" priority="2232">
      <formula>ISERROR(Q85)</formula>
    </cfRule>
  </conditionalFormatting>
  <conditionalFormatting sqref="Q88">
    <cfRule type="containsErrors" dxfId="20209" priority="2231">
      <formula>ISERROR(Q88)</formula>
    </cfRule>
  </conditionalFormatting>
  <conditionalFormatting sqref="Q67">
    <cfRule type="containsErrors" dxfId="20208" priority="2230">
      <formula>ISERROR(Q67)</formula>
    </cfRule>
  </conditionalFormatting>
  <conditionalFormatting sqref="Q70">
    <cfRule type="containsErrors" dxfId="20207" priority="2229">
      <formula>ISERROR(Q70)</formula>
    </cfRule>
  </conditionalFormatting>
  <conditionalFormatting sqref="Q49">
    <cfRule type="containsErrors" dxfId="20206" priority="2228">
      <formula>ISERROR(Q49)</formula>
    </cfRule>
  </conditionalFormatting>
  <conditionalFormatting sqref="Q52">
    <cfRule type="containsErrors" dxfId="20205" priority="2227">
      <formula>ISERROR(Q52)</formula>
    </cfRule>
  </conditionalFormatting>
  <conditionalFormatting sqref="Q31">
    <cfRule type="containsErrors" dxfId="20204" priority="2226">
      <formula>ISERROR(Q31)</formula>
    </cfRule>
  </conditionalFormatting>
  <conditionalFormatting sqref="Q34">
    <cfRule type="containsErrors" dxfId="20203" priority="2225">
      <formula>ISERROR(Q34)</formula>
    </cfRule>
  </conditionalFormatting>
  <conditionalFormatting sqref="Q13">
    <cfRule type="containsErrors" dxfId="20202" priority="2224">
      <formula>ISERROR(Q13)</formula>
    </cfRule>
  </conditionalFormatting>
  <conditionalFormatting sqref="Q16">
    <cfRule type="containsErrors" dxfId="20201" priority="2223">
      <formula>ISERROR(Q16)</formula>
    </cfRule>
  </conditionalFormatting>
  <conditionalFormatting sqref="Q49">
    <cfRule type="containsErrors" dxfId="20200" priority="2222">
      <formula>ISERROR(Q49)</formula>
    </cfRule>
  </conditionalFormatting>
  <conditionalFormatting sqref="Q52">
    <cfRule type="containsErrors" dxfId="20199" priority="2221">
      <formula>ISERROR(Q52)</formula>
    </cfRule>
  </conditionalFormatting>
  <conditionalFormatting sqref="Q67">
    <cfRule type="containsErrors" dxfId="20198" priority="2220">
      <formula>ISERROR(Q67)</formula>
    </cfRule>
  </conditionalFormatting>
  <conditionalFormatting sqref="Q70">
    <cfRule type="containsErrors" dxfId="20197" priority="2219">
      <formula>ISERROR(Q70)</formula>
    </cfRule>
  </conditionalFormatting>
  <conditionalFormatting sqref="Q67">
    <cfRule type="containsErrors" dxfId="20196" priority="2218">
      <formula>ISERROR(Q67)</formula>
    </cfRule>
  </conditionalFormatting>
  <conditionalFormatting sqref="Q70">
    <cfRule type="containsErrors" dxfId="20195" priority="2217">
      <formula>ISERROR(Q70)</formula>
    </cfRule>
  </conditionalFormatting>
  <conditionalFormatting sqref="Q31">
    <cfRule type="containsErrors" dxfId="20194" priority="2216">
      <formula>ISERROR(Q31)</formula>
    </cfRule>
  </conditionalFormatting>
  <conditionalFormatting sqref="Q34">
    <cfRule type="containsErrors" dxfId="20193" priority="2215">
      <formula>ISERROR(Q34)</formula>
    </cfRule>
  </conditionalFormatting>
  <conditionalFormatting sqref="Q31">
    <cfRule type="containsErrors" dxfId="20192" priority="2214">
      <formula>ISERROR(Q31)</formula>
    </cfRule>
  </conditionalFormatting>
  <conditionalFormatting sqref="Q34">
    <cfRule type="containsErrors" dxfId="20191" priority="2213">
      <formula>ISERROR(Q34)</formula>
    </cfRule>
  </conditionalFormatting>
  <conditionalFormatting sqref="Q49">
    <cfRule type="containsErrors" dxfId="20190" priority="2212">
      <formula>ISERROR(Q49)</formula>
    </cfRule>
  </conditionalFormatting>
  <conditionalFormatting sqref="Q52">
    <cfRule type="containsErrors" dxfId="20189" priority="2211">
      <formula>ISERROR(Q52)</formula>
    </cfRule>
  </conditionalFormatting>
  <conditionalFormatting sqref="Q49">
    <cfRule type="containsErrors" dxfId="20188" priority="2210">
      <formula>ISERROR(Q49)</formula>
    </cfRule>
  </conditionalFormatting>
  <conditionalFormatting sqref="Q52">
    <cfRule type="containsErrors" dxfId="20187" priority="2209">
      <formula>ISERROR(Q52)</formula>
    </cfRule>
  </conditionalFormatting>
  <conditionalFormatting sqref="Q49">
    <cfRule type="containsErrors" dxfId="20186" priority="2208">
      <formula>ISERROR(Q49)</formula>
    </cfRule>
  </conditionalFormatting>
  <conditionalFormatting sqref="Q52">
    <cfRule type="containsErrors" dxfId="20185" priority="2207">
      <formula>ISERROR(Q52)</formula>
    </cfRule>
  </conditionalFormatting>
  <conditionalFormatting sqref="Q49">
    <cfRule type="containsErrors" dxfId="20184" priority="2206">
      <formula>ISERROR(Q49)</formula>
    </cfRule>
  </conditionalFormatting>
  <conditionalFormatting sqref="Q52">
    <cfRule type="containsErrors" dxfId="20183" priority="2205">
      <formula>ISERROR(Q52)</formula>
    </cfRule>
  </conditionalFormatting>
  <conditionalFormatting sqref="Q49">
    <cfRule type="containsErrors" dxfId="20182" priority="2204">
      <formula>ISERROR(Q49)</formula>
    </cfRule>
  </conditionalFormatting>
  <conditionalFormatting sqref="Q52">
    <cfRule type="containsErrors" dxfId="20181" priority="2203">
      <formula>ISERROR(Q52)</formula>
    </cfRule>
  </conditionalFormatting>
  <conditionalFormatting sqref="Q49">
    <cfRule type="containsErrors" dxfId="20180" priority="2202">
      <formula>ISERROR(Q49)</formula>
    </cfRule>
  </conditionalFormatting>
  <conditionalFormatting sqref="Q52">
    <cfRule type="containsErrors" dxfId="20179" priority="2201">
      <formula>ISERROR(Q52)</formula>
    </cfRule>
  </conditionalFormatting>
  <conditionalFormatting sqref="Q67">
    <cfRule type="containsErrors" dxfId="20178" priority="2200">
      <formula>ISERROR(Q67)</formula>
    </cfRule>
  </conditionalFormatting>
  <conditionalFormatting sqref="Q70">
    <cfRule type="containsErrors" dxfId="20177" priority="2199">
      <formula>ISERROR(Q70)</formula>
    </cfRule>
  </conditionalFormatting>
  <conditionalFormatting sqref="Q67">
    <cfRule type="containsErrors" dxfId="20176" priority="2198">
      <formula>ISERROR(Q67)</formula>
    </cfRule>
  </conditionalFormatting>
  <conditionalFormatting sqref="Q70">
    <cfRule type="containsErrors" dxfId="20175" priority="2197">
      <formula>ISERROR(Q70)</formula>
    </cfRule>
  </conditionalFormatting>
  <conditionalFormatting sqref="Q67">
    <cfRule type="containsErrors" dxfId="20174" priority="2196">
      <formula>ISERROR(Q67)</formula>
    </cfRule>
  </conditionalFormatting>
  <conditionalFormatting sqref="Q70">
    <cfRule type="containsErrors" dxfId="20173" priority="2195">
      <formula>ISERROR(Q70)</formula>
    </cfRule>
  </conditionalFormatting>
  <conditionalFormatting sqref="Q85">
    <cfRule type="containsErrors" dxfId="20172" priority="2194">
      <formula>ISERROR(Q85)</formula>
    </cfRule>
  </conditionalFormatting>
  <conditionalFormatting sqref="Q88">
    <cfRule type="containsErrors" dxfId="20171" priority="2193">
      <formula>ISERROR(Q88)</formula>
    </cfRule>
  </conditionalFormatting>
  <conditionalFormatting sqref="Q85">
    <cfRule type="containsErrors" dxfId="20170" priority="2192">
      <formula>ISERROR(Q85)</formula>
    </cfRule>
  </conditionalFormatting>
  <conditionalFormatting sqref="Q88">
    <cfRule type="containsErrors" dxfId="20169" priority="2191">
      <formula>ISERROR(Q88)</formula>
    </cfRule>
  </conditionalFormatting>
  <conditionalFormatting sqref="Q85">
    <cfRule type="containsErrors" dxfId="20168" priority="2190">
      <formula>ISERROR(Q85)</formula>
    </cfRule>
  </conditionalFormatting>
  <conditionalFormatting sqref="Q88">
    <cfRule type="containsErrors" dxfId="20167" priority="2189">
      <formula>ISERROR(Q88)</formula>
    </cfRule>
  </conditionalFormatting>
  <conditionalFormatting sqref="Q103">
    <cfRule type="containsErrors" dxfId="20166" priority="2188">
      <formula>ISERROR(Q103)</formula>
    </cfRule>
  </conditionalFormatting>
  <conditionalFormatting sqref="Q106">
    <cfRule type="containsErrors" dxfId="20165" priority="2187">
      <formula>ISERROR(Q106)</formula>
    </cfRule>
  </conditionalFormatting>
  <conditionalFormatting sqref="Q103">
    <cfRule type="containsErrors" dxfId="20164" priority="2186">
      <formula>ISERROR(Q103)</formula>
    </cfRule>
  </conditionalFormatting>
  <conditionalFormatting sqref="Q106">
    <cfRule type="containsErrors" dxfId="20163" priority="2185">
      <formula>ISERROR(Q106)</formula>
    </cfRule>
  </conditionalFormatting>
  <conditionalFormatting sqref="Q103">
    <cfRule type="containsErrors" dxfId="20162" priority="2184">
      <formula>ISERROR(Q103)</formula>
    </cfRule>
  </conditionalFormatting>
  <conditionalFormatting sqref="Q106">
    <cfRule type="containsErrors" dxfId="20161" priority="2183">
      <formula>ISERROR(Q106)</formula>
    </cfRule>
  </conditionalFormatting>
  <conditionalFormatting sqref="Q49">
    <cfRule type="containsErrors" dxfId="20160" priority="2152">
      <formula>ISERROR(Q49)</formula>
    </cfRule>
  </conditionalFormatting>
  <conditionalFormatting sqref="Q52">
    <cfRule type="containsErrors" dxfId="20159" priority="2151">
      <formula>ISERROR(Q52)</formula>
    </cfRule>
  </conditionalFormatting>
  <conditionalFormatting sqref="Q49">
    <cfRule type="containsErrors" dxfId="20158" priority="2150">
      <formula>ISERROR(Q49)</formula>
    </cfRule>
  </conditionalFormatting>
  <conditionalFormatting sqref="Q52">
    <cfRule type="containsErrors" dxfId="20157" priority="2149">
      <formula>ISERROR(Q52)</formula>
    </cfRule>
  </conditionalFormatting>
  <conditionalFormatting sqref="Q49">
    <cfRule type="containsErrors" dxfId="20156" priority="2148">
      <formula>ISERROR(Q49)</formula>
    </cfRule>
  </conditionalFormatting>
  <conditionalFormatting sqref="Q52">
    <cfRule type="containsErrors" dxfId="20155" priority="2147">
      <formula>ISERROR(Q52)</formula>
    </cfRule>
  </conditionalFormatting>
  <conditionalFormatting sqref="Q67">
    <cfRule type="containsErrors" dxfId="20154" priority="2146">
      <formula>ISERROR(Q67)</formula>
    </cfRule>
  </conditionalFormatting>
  <conditionalFormatting sqref="Q70">
    <cfRule type="containsErrors" dxfId="20153" priority="2145">
      <formula>ISERROR(Q70)</formula>
    </cfRule>
  </conditionalFormatting>
  <conditionalFormatting sqref="Q67">
    <cfRule type="containsErrors" dxfId="20152" priority="2144">
      <formula>ISERROR(Q67)</formula>
    </cfRule>
  </conditionalFormatting>
  <conditionalFormatting sqref="Q70">
    <cfRule type="containsErrors" dxfId="20151" priority="2143">
      <formula>ISERROR(Q70)</formula>
    </cfRule>
  </conditionalFormatting>
  <conditionalFormatting sqref="Q67">
    <cfRule type="containsErrors" dxfId="20150" priority="2142">
      <formula>ISERROR(Q67)</formula>
    </cfRule>
  </conditionalFormatting>
  <conditionalFormatting sqref="Q70">
    <cfRule type="containsErrors" dxfId="20149" priority="2141">
      <formula>ISERROR(Q70)</formula>
    </cfRule>
  </conditionalFormatting>
  <conditionalFormatting sqref="Q67">
    <cfRule type="containsErrors" dxfId="20148" priority="2140">
      <formula>ISERROR(Q67)</formula>
    </cfRule>
  </conditionalFormatting>
  <conditionalFormatting sqref="Q70">
    <cfRule type="containsErrors" dxfId="20147" priority="2139">
      <formula>ISERROR(Q70)</formula>
    </cfRule>
  </conditionalFormatting>
  <conditionalFormatting sqref="Q67">
    <cfRule type="containsErrors" dxfId="20146" priority="2138">
      <formula>ISERROR(Q67)</formula>
    </cfRule>
  </conditionalFormatting>
  <conditionalFormatting sqref="Q70">
    <cfRule type="containsErrors" dxfId="20145" priority="2137">
      <formula>ISERROR(Q70)</formula>
    </cfRule>
  </conditionalFormatting>
  <conditionalFormatting sqref="Q67">
    <cfRule type="containsErrors" dxfId="20144" priority="2136">
      <formula>ISERROR(Q67)</formula>
    </cfRule>
  </conditionalFormatting>
  <conditionalFormatting sqref="Q70">
    <cfRule type="containsErrors" dxfId="20143" priority="2135">
      <formula>ISERROR(Q70)</formula>
    </cfRule>
  </conditionalFormatting>
  <conditionalFormatting sqref="Q67">
    <cfRule type="containsErrors" dxfId="20142" priority="2134">
      <formula>ISERROR(Q67)</formula>
    </cfRule>
  </conditionalFormatting>
  <conditionalFormatting sqref="Q70">
    <cfRule type="containsErrors" dxfId="20141" priority="2133">
      <formula>ISERROR(Q70)</formula>
    </cfRule>
  </conditionalFormatting>
  <conditionalFormatting sqref="Q67">
    <cfRule type="containsErrors" dxfId="20140" priority="2132">
      <formula>ISERROR(Q67)</formula>
    </cfRule>
  </conditionalFormatting>
  <conditionalFormatting sqref="Q70">
    <cfRule type="containsErrors" dxfId="20139" priority="2131">
      <formula>ISERROR(Q70)</formula>
    </cfRule>
  </conditionalFormatting>
  <conditionalFormatting sqref="Q67">
    <cfRule type="containsErrors" dxfId="20138" priority="2130">
      <formula>ISERROR(Q67)</formula>
    </cfRule>
  </conditionalFormatting>
  <conditionalFormatting sqref="Q70">
    <cfRule type="containsErrors" dxfId="20137" priority="2129">
      <formula>ISERROR(Q70)</formula>
    </cfRule>
  </conditionalFormatting>
  <conditionalFormatting sqref="Q67">
    <cfRule type="containsErrors" dxfId="20136" priority="2128">
      <formula>ISERROR(Q67)</formula>
    </cfRule>
  </conditionalFormatting>
  <conditionalFormatting sqref="Q70">
    <cfRule type="containsErrors" dxfId="20135" priority="2127">
      <formula>ISERROR(Q70)</formula>
    </cfRule>
  </conditionalFormatting>
  <conditionalFormatting sqref="Q67">
    <cfRule type="containsErrors" dxfId="20134" priority="2126">
      <formula>ISERROR(Q67)</formula>
    </cfRule>
  </conditionalFormatting>
  <conditionalFormatting sqref="Q70">
    <cfRule type="containsErrors" dxfId="20133" priority="2125">
      <formula>ISERROR(Q70)</formula>
    </cfRule>
  </conditionalFormatting>
  <conditionalFormatting sqref="Q85">
    <cfRule type="containsErrors" dxfId="20132" priority="2124">
      <formula>ISERROR(Q85)</formula>
    </cfRule>
  </conditionalFormatting>
  <conditionalFormatting sqref="Q88">
    <cfRule type="containsErrors" dxfId="20131" priority="2123">
      <formula>ISERROR(Q88)</formula>
    </cfRule>
  </conditionalFormatting>
  <conditionalFormatting sqref="Q85">
    <cfRule type="containsErrors" dxfId="20130" priority="2122">
      <formula>ISERROR(Q85)</formula>
    </cfRule>
  </conditionalFormatting>
  <conditionalFormatting sqref="Q88">
    <cfRule type="containsErrors" dxfId="20129" priority="2121">
      <formula>ISERROR(Q88)</formula>
    </cfRule>
  </conditionalFormatting>
  <conditionalFormatting sqref="Q85">
    <cfRule type="containsErrors" dxfId="20128" priority="2120">
      <formula>ISERROR(Q85)</formula>
    </cfRule>
  </conditionalFormatting>
  <conditionalFormatting sqref="Q88">
    <cfRule type="containsErrors" dxfId="20127" priority="2119">
      <formula>ISERROR(Q88)</formula>
    </cfRule>
  </conditionalFormatting>
  <conditionalFormatting sqref="Q85">
    <cfRule type="containsErrors" dxfId="20126" priority="2118">
      <formula>ISERROR(Q85)</formula>
    </cfRule>
  </conditionalFormatting>
  <conditionalFormatting sqref="Q88">
    <cfRule type="containsErrors" dxfId="20125" priority="2117">
      <formula>ISERROR(Q88)</formula>
    </cfRule>
  </conditionalFormatting>
  <conditionalFormatting sqref="Q85">
    <cfRule type="containsErrors" dxfId="20124" priority="2116">
      <formula>ISERROR(Q85)</formula>
    </cfRule>
  </conditionalFormatting>
  <conditionalFormatting sqref="Q88">
    <cfRule type="containsErrors" dxfId="20123" priority="2115">
      <formula>ISERROR(Q88)</formula>
    </cfRule>
  </conditionalFormatting>
  <conditionalFormatting sqref="Q85">
    <cfRule type="containsErrors" dxfId="20122" priority="2114">
      <formula>ISERROR(Q85)</formula>
    </cfRule>
  </conditionalFormatting>
  <conditionalFormatting sqref="Q88">
    <cfRule type="containsErrors" dxfId="20121" priority="2113">
      <formula>ISERROR(Q88)</formula>
    </cfRule>
  </conditionalFormatting>
  <conditionalFormatting sqref="Q85">
    <cfRule type="containsErrors" dxfId="20120" priority="2112">
      <formula>ISERROR(Q85)</formula>
    </cfRule>
  </conditionalFormatting>
  <conditionalFormatting sqref="Q88">
    <cfRule type="containsErrors" dxfId="20119" priority="2111">
      <formula>ISERROR(Q88)</formula>
    </cfRule>
  </conditionalFormatting>
  <conditionalFormatting sqref="Q85">
    <cfRule type="containsErrors" dxfId="20118" priority="2110">
      <formula>ISERROR(Q85)</formula>
    </cfRule>
  </conditionalFormatting>
  <conditionalFormatting sqref="Q88">
    <cfRule type="containsErrors" dxfId="20117" priority="2109">
      <formula>ISERROR(Q88)</formula>
    </cfRule>
  </conditionalFormatting>
  <conditionalFormatting sqref="Q85">
    <cfRule type="containsErrors" dxfId="20116" priority="2108">
      <formula>ISERROR(Q85)</formula>
    </cfRule>
  </conditionalFormatting>
  <conditionalFormatting sqref="Q88">
    <cfRule type="containsErrors" dxfId="20115" priority="2107">
      <formula>ISERROR(Q88)</formula>
    </cfRule>
  </conditionalFormatting>
  <conditionalFormatting sqref="Q85">
    <cfRule type="containsErrors" dxfId="20114" priority="2106">
      <formula>ISERROR(Q85)</formula>
    </cfRule>
  </conditionalFormatting>
  <conditionalFormatting sqref="Q88">
    <cfRule type="containsErrors" dxfId="20113" priority="2105">
      <formula>ISERROR(Q88)</formula>
    </cfRule>
  </conditionalFormatting>
  <conditionalFormatting sqref="Q85">
    <cfRule type="containsErrors" dxfId="20112" priority="2104">
      <formula>ISERROR(Q85)</formula>
    </cfRule>
  </conditionalFormatting>
  <conditionalFormatting sqref="Q88">
    <cfRule type="containsErrors" dxfId="20111" priority="2103">
      <formula>ISERROR(Q88)</formula>
    </cfRule>
  </conditionalFormatting>
  <conditionalFormatting sqref="Q103">
    <cfRule type="containsErrors" dxfId="20110" priority="2102">
      <formula>ISERROR(Q103)</formula>
    </cfRule>
  </conditionalFormatting>
  <conditionalFormatting sqref="Q106">
    <cfRule type="containsErrors" dxfId="20109" priority="2101">
      <formula>ISERROR(Q106)</formula>
    </cfRule>
  </conditionalFormatting>
  <conditionalFormatting sqref="Q103">
    <cfRule type="containsErrors" dxfId="20108" priority="2100">
      <formula>ISERROR(Q103)</formula>
    </cfRule>
  </conditionalFormatting>
  <conditionalFormatting sqref="Q106">
    <cfRule type="containsErrors" dxfId="20107" priority="2099">
      <formula>ISERROR(Q106)</formula>
    </cfRule>
  </conditionalFormatting>
  <conditionalFormatting sqref="Q103">
    <cfRule type="containsErrors" dxfId="20106" priority="2098">
      <formula>ISERROR(Q103)</formula>
    </cfRule>
  </conditionalFormatting>
  <conditionalFormatting sqref="Q106">
    <cfRule type="containsErrors" dxfId="20105" priority="2097">
      <formula>ISERROR(Q106)</formula>
    </cfRule>
  </conditionalFormatting>
  <conditionalFormatting sqref="Q103">
    <cfRule type="containsErrors" dxfId="20104" priority="2096">
      <formula>ISERROR(Q103)</formula>
    </cfRule>
  </conditionalFormatting>
  <conditionalFormatting sqref="Q106">
    <cfRule type="containsErrors" dxfId="20103" priority="2095">
      <formula>ISERROR(Q106)</formula>
    </cfRule>
  </conditionalFormatting>
  <conditionalFormatting sqref="Q103">
    <cfRule type="containsErrors" dxfId="20102" priority="2094">
      <formula>ISERROR(Q103)</formula>
    </cfRule>
  </conditionalFormatting>
  <conditionalFormatting sqref="Q106">
    <cfRule type="containsErrors" dxfId="20101" priority="2093">
      <formula>ISERROR(Q106)</formula>
    </cfRule>
  </conditionalFormatting>
  <conditionalFormatting sqref="Q103">
    <cfRule type="containsErrors" dxfId="20100" priority="2092">
      <formula>ISERROR(Q103)</formula>
    </cfRule>
  </conditionalFormatting>
  <conditionalFormatting sqref="Q106">
    <cfRule type="containsErrors" dxfId="20099" priority="2091">
      <formula>ISERROR(Q106)</formula>
    </cfRule>
  </conditionalFormatting>
  <conditionalFormatting sqref="Q103">
    <cfRule type="containsErrors" dxfId="20098" priority="2090">
      <formula>ISERROR(Q103)</formula>
    </cfRule>
  </conditionalFormatting>
  <conditionalFormatting sqref="Q106">
    <cfRule type="containsErrors" dxfId="20097" priority="2089">
      <formula>ISERROR(Q106)</formula>
    </cfRule>
  </conditionalFormatting>
  <conditionalFormatting sqref="Q103">
    <cfRule type="containsErrors" dxfId="20096" priority="2088">
      <formula>ISERROR(Q103)</formula>
    </cfRule>
  </conditionalFormatting>
  <conditionalFormatting sqref="Q106">
    <cfRule type="containsErrors" dxfId="20095" priority="2087">
      <formula>ISERROR(Q106)</formula>
    </cfRule>
  </conditionalFormatting>
  <conditionalFormatting sqref="Q103">
    <cfRule type="containsErrors" dxfId="20094" priority="2086">
      <formula>ISERROR(Q103)</formula>
    </cfRule>
  </conditionalFormatting>
  <conditionalFormatting sqref="Q106">
    <cfRule type="containsErrors" dxfId="20093" priority="2085">
      <formula>ISERROR(Q106)</formula>
    </cfRule>
  </conditionalFormatting>
  <conditionalFormatting sqref="Q103">
    <cfRule type="containsErrors" dxfId="20092" priority="2084">
      <formula>ISERROR(Q103)</formula>
    </cfRule>
  </conditionalFormatting>
  <conditionalFormatting sqref="Q106">
    <cfRule type="containsErrors" dxfId="20091" priority="2083">
      <formula>ISERROR(Q106)</formula>
    </cfRule>
  </conditionalFormatting>
  <conditionalFormatting sqref="Q103">
    <cfRule type="containsErrors" dxfId="20090" priority="2082">
      <formula>ISERROR(Q103)</formula>
    </cfRule>
  </conditionalFormatting>
  <conditionalFormatting sqref="Q106">
    <cfRule type="containsErrors" dxfId="20089" priority="2081">
      <formula>ISERROR(Q106)</formula>
    </cfRule>
  </conditionalFormatting>
  <conditionalFormatting sqref="Q10:R10 P1:Q9 R4:S9 R40:S40 R58:S58 R76:S76 R94:S94 P11:S11 P19:Q27 R22:S27 Q13:Q18 P28:R28 P30:Q40 P46:R46 P41:S45 P64:R64 P59:S63 P82:R82 P77:S81 P100:R100 P95:S99 P48:Q58 P66:Q76 P84:Q94 P102:Q110 P29:S29 P47:S47 P65:S65 P83:S83 P101:S101">
    <cfRule type="containsErrors" dxfId="20088" priority="1970">
      <formula>ISERROR(P1)</formula>
    </cfRule>
  </conditionalFormatting>
  <conditionalFormatting sqref="Q13">
    <cfRule type="containsErrors" dxfId="20087" priority="1969">
      <formula>ISERROR(Q13)</formula>
    </cfRule>
  </conditionalFormatting>
  <conditionalFormatting sqref="Q16">
    <cfRule type="containsErrors" dxfId="20086" priority="1968">
      <formula>ISERROR(Q16)</formula>
    </cfRule>
  </conditionalFormatting>
  <conditionalFormatting sqref="Q103">
    <cfRule type="containsErrors" dxfId="20085" priority="1957">
      <formula>ISERROR(Q103)</formula>
    </cfRule>
  </conditionalFormatting>
  <conditionalFormatting sqref="Q106">
    <cfRule type="containsErrors" dxfId="20084" priority="1956">
      <formula>ISERROR(Q106)</formula>
    </cfRule>
  </conditionalFormatting>
  <conditionalFormatting sqref="Q85">
    <cfRule type="containsErrors" dxfId="20083" priority="1955">
      <formula>ISERROR(Q85)</formula>
    </cfRule>
  </conditionalFormatting>
  <conditionalFormatting sqref="Q88">
    <cfRule type="containsErrors" dxfId="20082" priority="1954">
      <formula>ISERROR(Q88)</formula>
    </cfRule>
  </conditionalFormatting>
  <conditionalFormatting sqref="Q67">
    <cfRule type="containsErrors" dxfId="20081" priority="1953">
      <formula>ISERROR(Q67)</formula>
    </cfRule>
  </conditionalFormatting>
  <conditionalFormatting sqref="Q70">
    <cfRule type="containsErrors" dxfId="20080" priority="1952">
      <formula>ISERROR(Q70)</formula>
    </cfRule>
  </conditionalFormatting>
  <conditionalFormatting sqref="Q49">
    <cfRule type="containsErrors" dxfId="20079" priority="1951">
      <formula>ISERROR(Q49)</formula>
    </cfRule>
  </conditionalFormatting>
  <conditionalFormatting sqref="Q52">
    <cfRule type="containsErrors" dxfId="20078" priority="1950">
      <formula>ISERROR(Q52)</formula>
    </cfRule>
  </conditionalFormatting>
  <conditionalFormatting sqref="Q31">
    <cfRule type="containsErrors" dxfId="20077" priority="1949">
      <formula>ISERROR(Q31)</formula>
    </cfRule>
  </conditionalFormatting>
  <conditionalFormatting sqref="Q34">
    <cfRule type="containsErrors" dxfId="20076" priority="1948">
      <formula>ISERROR(Q34)</formula>
    </cfRule>
  </conditionalFormatting>
  <conditionalFormatting sqref="Q13">
    <cfRule type="containsErrors" dxfId="20075" priority="1947">
      <formula>ISERROR(Q13)</formula>
    </cfRule>
  </conditionalFormatting>
  <conditionalFormatting sqref="Q16">
    <cfRule type="containsErrors" dxfId="20074" priority="1946">
      <formula>ISERROR(Q16)</formula>
    </cfRule>
  </conditionalFormatting>
  <conditionalFormatting sqref="Q49">
    <cfRule type="containsErrors" dxfId="20073" priority="1945">
      <formula>ISERROR(Q49)</formula>
    </cfRule>
  </conditionalFormatting>
  <conditionalFormatting sqref="Q52">
    <cfRule type="containsErrors" dxfId="20072" priority="1944">
      <formula>ISERROR(Q52)</formula>
    </cfRule>
  </conditionalFormatting>
  <conditionalFormatting sqref="Q67">
    <cfRule type="containsErrors" dxfId="20071" priority="1943">
      <formula>ISERROR(Q67)</formula>
    </cfRule>
  </conditionalFormatting>
  <conditionalFormatting sqref="Q70">
    <cfRule type="containsErrors" dxfId="20070" priority="1942">
      <formula>ISERROR(Q70)</formula>
    </cfRule>
  </conditionalFormatting>
  <conditionalFormatting sqref="Q67">
    <cfRule type="containsErrors" dxfId="20069" priority="1941">
      <formula>ISERROR(Q67)</formula>
    </cfRule>
  </conditionalFormatting>
  <conditionalFormatting sqref="Q70">
    <cfRule type="containsErrors" dxfId="20068" priority="1940">
      <formula>ISERROR(Q70)</formula>
    </cfRule>
  </conditionalFormatting>
  <conditionalFormatting sqref="Q31">
    <cfRule type="containsErrors" dxfId="20067" priority="1939">
      <formula>ISERROR(Q31)</formula>
    </cfRule>
  </conditionalFormatting>
  <conditionalFormatting sqref="Q34">
    <cfRule type="containsErrors" dxfId="20066" priority="1938">
      <formula>ISERROR(Q34)</formula>
    </cfRule>
  </conditionalFormatting>
  <conditionalFormatting sqref="Q31">
    <cfRule type="containsErrors" dxfId="20065" priority="1937">
      <formula>ISERROR(Q31)</formula>
    </cfRule>
  </conditionalFormatting>
  <conditionalFormatting sqref="Q34">
    <cfRule type="containsErrors" dxfId="20064" priority="1936">
      <formula>ISERROR(Q34)</formula>
    </cfRule>
  </conditionalFormatting>
  <conditionalFormatting sqref="Q49">
    <cfRule type="containsErrors" dxfId="20063" priority="1935">
      <formula>ISERROR(Q49)</formula>
    </cfRule>
  </conditionalFormatting>
  <conditionalFormatting sqref="Q52">
    <cfRule type="containsErrors" dxfId="20062" priority="1934">
      <formula>ISERROR(Q52)</formula>
    </cfRule>
  </conditionalFormatting>
  <conditionalFormatting sqref="Q49">
    <cfRule type="containsErrors" dxfId="20061" priority="1933">
      <formula>ISERROR(Q49)</formula>
    </cfRule>
  </conditionalFormatting>
  <conditionalFormatting sqref="Q52">
    <cfRule type="containsErrors" dxfId="20060" priority="1932">
      <formula>ISERROR(Q52)</formula>
    </cfRule>
  </conditionalFormatting>
  <conditionalFormatting sqref="Q49">
    <cfRule type="containsErrors" dxfId="20059" priority="1931">
      <formula>ISERROR(Q49)</formula>
    </cfRule>
  </conditionalFormatting>
  <conditionalFormatting sqref="Q52">
    <cfRule type="containsErrors" dxfId="20058" priority="1930">
      <formula>ISERROR(Q52)</formula>
    </cfRule>
  </conditionalFormatting>
  <conditionalFormatting sqref="Q49">
    <cfRule type="containsErrors" dxfId="20057" priority="1929">
      <formula>ISERROR(Q49)</formula>
    </cfRule>
  </conditionalFormatting>
  <conditionalFormatting sqref="Q52">
    <cfRule type="containsErrors" dxfId="20056" priority="1928">
      <formula>ISERROR(Q52)</formula>
    </cfRule>
  </conditionalFormatting>
  <conditionalFormatting sqref="Q49">
    <cfRule type="containsErrors" dxfId="20055" priority="1927">
      <formula>ISERROR(Q49)</formula>
    </cfRule>
  </conditionalFormatting>
  <conditionalFormatting sqref="Q52">
    <cfRule type="containsErrors" dxfId="20054" priority="1926">
      <formula>ISERROR(Q52)</formula>
    </cfRule>
  </conditionalFormatting>
  <conditionalFormatting sqref="Q49">
    <cfRule type="containsErrors" dxfId="20053" priority="1925">
      <formula>ISERROR(Q49)</formula>
    </cfRule>
  </conditionalFormatting>
  <conditionalFormatting sqref="Q52">
    <cfRule type="containsErrors" dxfId="20052" priority="1924">
      <formula>ISERROR(Q52)</formula>
    </cfRule>
  </conditionalFormatting>
  <conditionalFormatting sqref="Q67">
    <cfRule type="containsErrors" dxfId="20051" priority="1923">
      <formula>ISERROR(Q67)</formula>
    </cfRule>
  </conditionalFormatting>
  <conditionalFormatting sqref="Q70">
    <cfRule type="containsErrors" dxfId="20050" priority="1922">
      <formula>ISERROR(Q70)</formula>
    </cfRule>
  </conditionalFormatting>
  <conditionalFormatting sqref="Q67">
    <cfRule type="containsErrors" dxfId="20049" priority="1921">
      <formula>ISERROR(Q67)</formula>
    </cfRule>
  </conditionalFormatting>
  <conditionalFormatting sqref="Q70">
    <cfRule type="containsErrors" dxfId="20048" priority="1920">
      <formula>ISERROR(Q70)</formula>
    </cfRule>
  </conditionalFormatting>
  <conditionalFormatting sqref="Q67">
    <cfRule type="containsErrors" dxfId="20047" priority="1919">
      <formula>ISERROR(Q67)</formula>
    </cfRule>
  </conditionalFormatting>
  <conditionalFormatting sqref="Q70">
    <cfRule type="containsErrors" dxfId="20046" priority="1918">
      <formula>ISERROR(Q70)</formula>
    </cfRule>
  </conditionalFormatting>
  <conditionalFormatting sqref="Q85">
    <cfRule type="containsErrors" dxfId="20045" priority="1917">
      <formula>ISERROR(Q85)</formula>
    </cfRule>
  </conditionalFormatting>
  <conditionalFormatting sqref="Q88">
    <cfRule type="containsErrors" dxfId="20044" priority="1916">
      <formula>ISERROR(Q88)</formula>
    </cfRule>
  </conditionalFormatting>
  <conditionalFormatting sqref="Q85">
    <cfRule type="containsErrors" dxfId="20043" priority="1915">
      <formula>ISERROR(Q85)</formula>
    </cfRule>
  </conditionalFormatting>
  <conditionalFormatting sqref="Q88">
    <cfRule type="containsErrors" dxfId="20042" priority="1914">
      <formula>ISERROR(Q88)</formula>
    </cfRule>
  </conditionalFormatting>
  <conditionalFormatting sqref="Q85">
    <cfRule type="containsErrors" dxfId="20041" priority="1913">
      <formula>ISERROR(Q85)</formula>
    </cfRule>
  </conditionalFormatting>
  <conditionalFormatting sqref="Q88">
    <cfRule type="containsErrors" dxfId="20040" priority="1912">
      <formula>ISERROR(Q88)</formula>
    </cfRule>
  </conditionalFormatting>
  <conditionalFormatting sqref="Q103">
    <cfRule type="containsErrors" dxfId="20039" priority="1911">
      <formula>ISERROR(Q103)</formula>
    </cfRule>
  </conditionalFormatting>
  <conditionalFormatting sqref="Q106">
    <cfRule type="containsErrors" dxfId="20038" priority="1910">
      <formula>ISERROR(Q106)</formula>
    </cfRule>
  </conditionalFormatting>
  <conditionalFormatting sqref="Q103">
    <cfRule type="containsErrors" dxfId="20037" priority="1909">
      <formula>ISERROR(Q103)</formula>
    </cfRule>
  </conditionalFormatting>
  <conditionalFormatting sqref="Q106">
    <cfRule type="containsErrors" dxfId="20036" priority="1908">
      <formula>ISERROR(Q106)</formula>
    </cfRule>
  </conditionalFormatting>
  <conditionalFormatting sqref="Q103">
    <cfRule type="containsErrors" dxfId="20035" priority="1907">
      <formula>ISERROR(Q103)</formula>
    </cfRule>
  </conditionalFormatting>
  <conditionalFormatting sqref="Q106">
    <cfRule type="containsErrors" dxfId="20034" priority="1906">
      <formula>ISERROR(Q106)</formula>
    </cfRule>
  </conditionalFormatting>
  <conditionalFormatting sqref="Q49">
    <cfRule type="containsErrors" dxfId="20033" priority="1875">
      <formula>ISERROR(Q49)</formula>
    </cfRule>
  </conditionalFormatting>
  <conditionalFormatting sqref="Q52">
    <cfRule type="containsErrors" dxfId="20032" priority="1874">
      <formula>ISERROR(Q52)</formula>
    </cfRule>
  </conditionalFormatting>
  <conditionalFormatting sqref="Q49">
    <cfRule type="containsErrors" dxfId="20031" priority="1873">
      <formula>ISERROR(Q49)</formula>
    </cfRule>
  </conditionalFormatting>
  <conditionalFormatting sqref="Q52">
    <cfRule type="containsErrors" dxfId="20030" priority="1872">
      <formula>ISERROR(Q52)</formula>
    </cfRule>
  </conditionalFormatting>
  <conditionalFormatting sqref="Q49">
    <cfRule type="containsErrors" dxfId="20029" priority="1871">
      <formula>ISERROR(Q49)</formula>
    </cfRule>
  </conditionalFormatting>
  <conditionalFormatting sqref="Q52">
    <cfRule type="containsErrors" dxfId="20028" priority="1870">
      <formula>ISERROR(Q52)</formula>
    </cfRule>
  </conditionalFormatting>
  <conditionalFormatting sqref="Q67">
    <cfRule type="containsErrors" dxfId="20027" priority="1869">
      <formula>ISERROR(Q67)</formula>
    </cfRule>
  </conditionalFormatting>
  <conditionalFormatting sqref="Q70">
    <cfRule type="containsErrors" dxfId="20026" priority="1868">
      <formula>ISERROR(Q70)</formula>
    </cfRule>
  </conditionalFormatting>
  <conditionalFormatting sqref="Q67">
    <cfRule type="containsErrors" dxfId="20025" priority="1867">
      <formula>ISERROR(Q67)</formula>
    </cfRule>
  </conditionalFormatting>
  <conditionalFormatting sqref="Q70">
    <cfRule type="containsErrors" dxfId="20024" priority="1866">
      <formula>ISERROR(Q70)</formula>
    </cfRule>
  </conditionalFormatting>
  <conditionalFormatting sqref="Q67">
    <cfRule type="containsErrors" dxfId="20023" priority="1865">
      <formula>ISERROR(Q67)</formula>
    </cfRule>
  </conditionalFormatting>
  <conditionalFormatting sqref="Q70">
    <cfRule type="containsErrors" dxfId="20022" priority="1864">
      <formula>ISERROR(Q70)</formula>
    </cfRule>
  </conditionalFormatting>
  <conditionalFormatting sqref="Q67">
    <cfRule type="containsErrors" dxfId="20021" priority="1863">
      <formula>ISERROR(Q67)</formula>
    </cfRule>
  </conditionalFormatting>
  <conditionalFormatting sqref="Q70">
    <cfRule type="containsErrors" dxfId="20020" priority="1862">
      <formula>ISERROR(Q70)</formula>
    </cfRule>
  </conditionalFormatting>
  <conditionalFormatting sqref="Q67">
    <cfRule type="containsErrors" dxfId="20019" priority="1861">
      <formula>ISERROR(Q67)</formula>
    </cfRule>
  </conditionalFormatting>
  <conditionalFormatting sqref="Q70">
    <cfRule type="containsErrors" dxfId="20018" priority="1860">
      <formula>ISERROR(Q70)</formula>
    </cfRule>
  </conditionalFormatting>
  <conditionalFormatting sqref="Q67">
    <cfRule type="containsErrors" dxfId="20017" priority="1859">
      <formula>ISERROR(Q67)</formula>
    </cfRule>
  </conditionalFormatting>
  <conditionalFormatting sqref="Q70">
    <cfRule type="containsErrors" dxfId="20016" priority="1858">
      <formula>ISERROR(Q70)</formula>
    </cfRule>
  </conditionalFormatting>
  <conditionalFormatting sqref="Q67">
    <cfRule type="containsErrors" dxfId="20015" priority="1857">
      <formula>ISERROR(Q67)</formula>
    </cfRule>
  </conditionalFormatting>
  <conditionalFormatting sqref="Q70">
    <cfRule type="containsErrors" dxfId="20014" priority="1856">
      <formula>ISERROR(Q70)</formula>
    </cfRule>
  </conditionalFormatting>
  <conditionalFormatting sqref="Q67">
    <cfRule type="containsErrors" dxfId="20013" priority="1855">
      <formula>ISERROR(Q67)</formula>
    </cfRule>
  </conditionalFormatting>
  <conditionalFormatting sqref="Q70">
    <cfRule type="containsErrors" dxfId="20012" priority="1854">
      <formula>ISERROR(Q70)</formula>
    </cfRule>
  </conditionalFormatting>
  <conditionalFormatting sqref="Q67">
    <cfRule type="containsErrors" dxfId="20011" priority="1853">
      <formula>ISERROR(Q67)</formula>
    </cfRule>
  </conditionalFormatting>
  <conditionalFormatting sqref="Q70">
    <cfRule type="containsErrors" dxfId="20010" priority="1852">
      <formula>ISERROR(Q70)</formula>
    </cfRule>
  </conditionalFormatting>
  <conditionalFormatting sqref="Q67">
    <cfRule type="containsErrors" dxfId="20009" priority="1851">
      <formula>ISERROR(Q67)</formula>
    </cfRule>
  </conditionalFormatting>
  <conditionalFormatting sqref="Q70">
    <cfRule type="containsErrors" dxfId="20008" priority="1850">
      <formula>ISERROR(Q70)</formula>
    </cfRule>
  </conditionalFormatting>
  <conditionalFormatting sqref="Q67">
    <cfRule type="containsErrors" dxfId="20007" priority="1849">
      <formula>ISERROR(Q67)</formula>
    </cfRule>
  </conditionalFormatting>
  <conditionalFormatting sqref="Q70">
    <cfRule type="containsErrors" dxfId="20006" priority="1848">
      <formula>ISERROR(Q70)</formula>
    </cfRule>
  </conditionalFormatting>
  <conditionalFormatting sqref="Q85">
    <cfRule type="containsErrors" dxfId="20005" priority="1847">
      <formula>ISERROR(Q85)</formula>
    </cfRule>
  </conditionalFormatting>
  <conditionalFormatting sqref="Q88">
    <cfRule type="containsErrors" dxfId="20004" priority="1846">
      <formula>ISERROR(Q88)</formula>
    </cfRule>
  </conditionalFormatting>
  <conditionalFormatting sqref="Q85">
    <cfRule type="containsErrors" dxfId="20003" priority="1845">
      <formula>ISERROR(Q85)</formula>
    </cfRule>
  </conditionalFormatting>
  <conditionalFormatting sqref="Q88">
    <cfRule type="containsErrors" dxfId="20002" priority="1844">
      <formula>ISERROR(Q88)</formula>
    </cfRule>
  </conditionalFormatting>
  <conditionalFormatting sqref="Q85">
    <cfRule type="containsErrors" dxfId="20001" priority="1843">
      <formula>ISERROR(Q85)</formula>
    </cfRule>
  </conditionalFormatting>
  <conditionalFormatting sqref="Q88">
    <cfRule type="containsErrors" dxfId="20000" priority="1842">
      <formula>ISERROR(Q88)</formula>
    </cfRule>
  </conditionalFormatting>
  <conditionalFormatting sqref="Q85">
    <cfRule type="containsErrors" dxfId="19999" priority="1841">
      <formula>ISERROR(Q85)</formula>
    </cfRule>
  </conditionalFormatting>
  <conditionalFormatting sqref="Q88">
    <cfRule type="containsErrors" dxfId="19998" priority="1840">
      <formula>ISERROR(Q88)</formula>
    </cfRule>
  </conditionalFormatting>
  <conditionalFormatting sqref="Q85">
    <cfRule type="containsErrors" dxfId="19997" priority="1839">
      <formula>ISERROR(Q85)</formula>
    </cfRule>
  </conditionalFormatting>
  <conditionalFormatting sqref="Q88">
    <cfRule type="containsErrors" dxfId="19996" priority="1838">
      <formula>ISERROR(Q88)</formula>
    </cfRule>
  </conditionalFormatting>
  <conditionalFormatting sqref="Q85">
    <cfRule type="containsErrors" dxfId="19995" priority="1837">
      <formula>ISERROR(Q85)</formula>
    </cfRule>
  </conditionalFormatting>
  <conditionalFormatting sqref="Q88">
    <cfRule type="containsErrors" dxfId="19994" priority="1836">
      <formula>ISERROR(Q88)</formula>
    </cfRule>
  </conditionalFormatting>
  <conditionalFormatting sqref="Q85">
    <cfRule type="containsErrors" dxfId="19993" priority="1835">
      <formula>ISERROR(Q85)</formula>
    </cfRule>
  </conditionalFormatting>
  <conditionalFormatting sqref="Q88">
    <cfRule type="containsErrors" dxfId="19992" priority="1834">
      <formula>ISERROR(Q88)</formula>
    </cfRule>
  </conditionalFormatting>
  <conditionalFormatting sqref="Q85">
    <cfRule type="containsErrors" dxfId="19991" priority="1833">
      <formula>ISERROR(Q85)</formula>
    </cfRule>
  </conditionalFormatting>
  <conditionalFormatting sqref="Q88">
    <cfRule type="containsErrors" dxfId="19990" priority="1832">
      <formula>ISERROR(Q88)</formula>
    </cfRule>
  </conditionalFormatting>
  <conditionalFormatting sqref="Q85">
    <cfRule type="containsErrors" dxfId="19989" priority="1831">
      <formula>ISERROR(Q85)</formula>
    </cfRule>
  </conditionalFormatting>
  <conditionalFormatting sqref="Q88">
    <cfRule type="containsErrors" dxfId="19988" priority="1830">
      <formula>ISERROR(Q88)</formula>
    </cfRule>
  </conditionalFormatting>
  <conditionalFormatting sqref="Q85">
    <cfRule type="containsErrors" dxfId="19987" priority="1829">
      <formula>ISERROR(Q85)</formula>
    </cfRule>
  </conditionalFormatting>
  <conditionalFormatting sqref="Q88">
    <cfRule type="containsErrors" dxfId="19986" priority="1828">
      <formula>ISERROR(Q88)</formula>
    </cfRule>
  </conditionalFormatting>
  <conditionalFormatting sqref="Q85">
    <cfRule type="containsErrors" dxfId="19985" priority="1827">
      <formula>ISERROR(Q85)</formula>
    </cfRule>
  </conditionalFormatting>
  <conditionalFormatting sqref="Q88">
    <cfRule type="containsErrors" dxfId="19984" priority="1826">
      <formula>ISERROR(Q88)</formula>
    </cfRule>
  </conditionalFormatting>
  <conditionalFormatting sqref="Q103">
    <cfRule type="containsErrors" dxfId="19983" priority="1825">
      <formula>ISERROR(Q103)</formula>
    </cfRule>
  </conditionalFormatting>
  <conditionalFormatting sqref="Q106">
    <cfRule type="containsErrors" dxfId="19982" priority="1824">
      <formula>ISERROR(Q106)</formula>
    </cfRule>
  </conditionalFormatting>
  <conditionalFormatting sqref="Q103">
    <cfRule type="containsErrors" dxfId="19981" priority="1823">
      <formula>ISERROR(Q103)</formula>
    </cfRule>
  </conditionalFormatting>
  <conditionalFormatting sqref="Q106">
    <cfRule type="containsErrors" dxfId="19980" priority="1822">
      <formula>ISERROR(Q106)</formula>
    </cfRule>
  </conditionalFormatting>
  <conditionalFormatting sqref="Q103">
    <cfRule type="containsErrors" dxfId="19979" priority="1821">
      <formula>ISERROR(Q103)</formula>
    </cfRule>
  </conditionalFormatting>
  <conditionalFormatting sqref="Q106">
    <cfRule type="containsErrors" dxfId="19978" priority="1820">
      <formula>ISERROR(Q106)</formula>
    </cfRule>
  </conditionalFormatting>
  <conditionalFormatting sqref="Q103">
    <cfRule type="containsErrors" dxfId="19977" priority="1819">
      <formula>ISERROR(Q103)</formula>
    </cfRule>
  </conditionalFormatting>
  <conditionalFormatting sqref="Q106">
    <cfRule type="containsErrors" dxfId="19976" priority="1818">
      <formula>ISERROR(Q106)</formula>
    </cfRule>
  </conditionalFormatting>
  <conditionalFormatting sqref="Q103">
    <cfRule type="containsErrors" dxfId="19975" priority="1817">
      <formula>ISERROR(Q103)</formula>
    </cfRule>
  </conditionalFormatting>
  <conditionalFormatting sqref="Q106">
    <cfRule type="containsErrors" dxfId="19974" priority="1816">
      <formula>ISERROR(Q106)</formula>
    </cfRule>
  </conditionalFormatting>
  <conditionalFormatting sqref="Q103">
    <cfRule type="containsErrors" dxfId="19973" priority="1815">
      <formula>ISERROR(Q103)</formula>
    </cfRule>
  </conditionalFormatting>
  <conditionalFormatting sqref="Q106">
    <cfRule type="containsErrors" dxfId="19972" priority="1814">
      <formula>ISERROR(Q106)</formula>
    </cfRule>
  </conditionalFormatting>
  <conditionalFormatting sqref="Q103">
    <cfRule type="containsErrors" dxfId="19971" priority="1813">
      <formula>ISERROR(Q103)</formula>
    </cfRule>
  </conditionalFormatting>
  <conditionalFormatting sqref="Q106">
    <cfRule type="containsErrors" dxfId="19970" priority="1812">
      <formula>ISERROR(Q106)</formula>
    </cfRule>
  </conditionalFormatting>
  <conditionalFormatting sqref="Q103">
    <cfRule type="containsErrors" dxfId="19969" priority="1811">
      <formula>ISERROR(Q103)</formula>
    </cfRule>
  </conditionalFormatting>
  <conditionalFormatting sqref="Q106">
    <cfRule type="containsErrors" dxfId="19968" priority="1810">
      <formula>ISERROR(Q106)</formula>
    </cfRule>
  </conditionalFormatting>
  <conditionalFormatting sqref="Q103">
    <cfRule type="containsErrors" dxfId="19967" priority="1809">
      <formula>ISERROR(Q103)</formula>
    </cfRule>
  </conditionalFormatting>
  <conditionalFormatting sqref="Q106">
    <cfRule type="containsErrors" dxfId="19966" priority="1808">
      <formula>ISERROR(Q106)</formula>
    </cfRule>
  </conditionalFormatting>
  <conditionalFormatting sqref="Q103">
    <cfRule type="containsErrors" dxfId="19965" priority="1807">
      <formula>ISERROR(Q103)</formula>
    </cfRule>
  </conditionalFormatting>
  <conditionalFormatting sqref="Q106">
    <cfRule type="containsErrors" dxfId="19964" priority="1806">
      <formula>ISERROR(Q106)</formula>
    </cfRule>
  </conditionalFormatting>
  <conditionalFormatting sqref="Q103">
    <cfRule type="containsErrors" dxfId="19963" priority="1805">
      <formula>ISERROR(Q103)</formula>
    </cfRule>
  </conditionalFormatting>
  <conditionalFormatting sqref="Q106">
    <cfRule type="containsErrors" dxfId="19962" priority="1804">
      <formula>ISERROR(Q106)</formula>
    </cfRule>
  </conditionalFormatting>
  <conditionalFormatting sqref="Q49">
    <cfRule type="containsErrors" dxfId="19961" priority="1693">
      <formula>ISERROR(Q49)</formula>
    </cfRule>
  </conditionalFormatting>
  <conditionalFormatting sqref="Q52">
    <cfRule type="containsErrors" dxfId="19960" priority="1692">
      <formula>ISERROR(Q52)</formula>
    </cfRule>
  </conditionalFormatting>
  <conditionalFormatting sqref="Q49">
    <cfRule type="containsErrors" dxfId="19959" priority="1691">
      <formula>ISERROR(Q49)</formula>
    </cfRule>
  </conditionalFormatting>
  <conditionalFormatting sqref="Q52">
    <cfRule type="containsErrors" dxfId="19958" priority="1690">
      <formula>ISERROR(Q52)</formula>
    </cfRule>
  </conditionalFormatting>
  <conditionalFormatting sqref="Q49">
    <cfRule type="containsErrors" dxfId="19957" priority="1689">
      <formula>ISERROR(Q49)</formula>
    </cfRule>
  </conditionalFormatting>
  <conditionalFormatting sqref="Q52">
    <cfRule type="containsErrors" dxfId="19956" priority="1688">
      <formula>ISERROR(Q52)</formula>
    </cfRule>
  </conditionalFormatting>
  <conditionalFormatting sqref="Q67">
    <cfRule type="containsErrors" dxfId="19955" priority="1687">
      <formula>ISERROR(Q67)</formula>
    </cfRule>
  </conditionalFormatting>
  <conditionalFormatting sqref="Q70">
    <cfRule type="containsErrors" dxfId="19954" priority="1686">
      <formula>ISERROR(Q70)</formula>
    </cfRule>
  </conditionalFormatting>
  <conditionalFormatting sqref="Q67">
    <cfRule type="containsErrors" dxfId="19953" priority="1685">
      <formula>ISERROR(Q67)</formula>
    </cfRule>
  </conditionalFormatting>
  <conditionalFormatting sqref="Q70">
    <cfRule type="containsErrors" dxfId="19952" priority="1684">
      <formula>ISERROR(Q70)</formula>
    </cfRule>
  </conditionalFormatting>
  <conditionalFormatting sqref="Q67">
    <cfRule type="containsErrors" dxfId="19951" priority="1683">
      <formula>ISERROR(Q67)</formula>
    </cfRule>
  </conditionalFormatting>
  <conditionalFormatting sqref="Q70">
    <cfRule type="containsErrors" dxfId="19950" priority="1682">
      <formula>ISERROR(Q70)</formula>
    </cfRule>
  </conditionalFormatting>
  <conditionalFormatting sqref="Q85">
    <cfRule type="containsErrors" dxfId="19949" priority="1681">
      <formula>ISERROR(Q85)</formula>
    </cfRule>
  </conditionalFormatting>
  <conditionalFormatting sqref="Q88">
    <cfRule type="containsErrors" dxfId="19948" priority="1680">
      <formula>ISERROR(Q88)</formula>
    </cfRule>
  </conditionalFormatting>
  <conditionalFormatting sqref="Q85">
    <cfRule type="containsErrors" dxfId="19947" priority="1679">
      <formula>ISERROR(Q85)</formula>
    </cfRule>
  </conditionalFormatting>
  <conditionalFormatting sqref="Q88">
    <cfRule type="containsErrors" dxfId="19946" priority="1678">
      <formula>ISERROR(Q88)</formula>
    </cfRule>
  </conditionalFormatting>
  <conditionalFormatting sqref="Q85">
    <cfRule type="containsErrors" dxfId="19945" priority="1677">
      <formula>ISERROR(Q85)</formula>
    </cfRule>
  </conditionalFormatting>
  <conditionalFormatting sqref="Q88">
    <cfRule type="containsErrors" dxfId="19944" priority="1676">
      <formula>ISERROR(Q88)</formula>
    </cfRule>
  </conditionalFormatting>
  <conditionalFormatting sqref="Q103">
    <cfRule type="containsErrors" dxfId="19943" priority="1675">
      <formula>ISERROR(Q103)</formula>
    </cfRule>
  </conditionalFormatting>
  <conditionalFormatting sqref="Q106">
    <cfRule type="containsErrors" dxfId="19942" priority="1674">
      <formula>ISERROR(Q106)</formula>
    </cfRule>
  </conditionalFormatting>
  <conditionalFormatting sqref="Q103">
    <cfRule type="containsErrors" dxfId="19941" priority="1673">
      <formula>ISERROR(Q103)</formula>
    </cfRule>
  </conditionalFormatting>
  <conditionalFormatting sqref="Q106">
    <cfRule type="containsErrors" dxfId="19940" priority="1672">
      <formula>ISERROR(Q106)</formula>
    </cfRule>
  </conditionalFormatting>
  <conditionalFormatting sqref="Q103">
    <cfRule type="containsErrors" dxfId="19939" priority="1671">
      <formula>ISERROR(Q103)</formula>
    </cfRule>
  </conditionalFormatting>
  <conditionalFormatting sqref="Q106">
    <cfRule type="containsErrors" dxfId="19938" priority="1670">
      <formula>ISERROR(Q106)</formula>
    </cfRule>
  </conditionalFormatting>
  <conditionalFormatting sqref="Q10:R10 P1:Q9 R4:S9 P11:S11 P19:Q27 Q13:Q18 P100:R100 P94:S99 P82:R82 P76:S81 P64:R64 P58:S63 P46:R46 P40:S45 P28:R28 P30:Q39 R22:S27 P66:Q75 P84:Q93 P102:Q110 P48:Q57 P29:S29 P47:S47 P65:S65 P83:S83 P101:S101">
    <cfRule type="containsErrors" dxfId="19937" priority="1639">
      <formula>ISERROR(P1)</formula>
    </cfRule>
  </conditionalFormatting>
  <conditionalFormatting sqref="Q13">
    <cfRule type="containsErrors" dxfId="19936" priority="1638">
      <formula>ISERROR(Q13)</formula>
    </cfRule>
  </conditionalFormatting>
  <conditionalFormatting sqref="Q16">
    <cfRule type="containsErrors" dxfId="19935" priority="1637">
      <formula>ISERROR(Q16)</formula>
    </cfRule>
  </conditionalFormatting>
  <conditionalFormatting sqref="Q103">
    <cfRule type="containsErrors" dxfId="19934" priority="1626">
      <formula>ISERROR(Q103)</formula>
    </cfRule>
  </conditionalFormatting>
  <conditionalFormatting sqref="Q106">
    <cfRule type="containsErrors" dxfId="19933" priority="1625">
      <formula>ISERROR(Q106)</formula>
    </cfRule>
  </conditionalFormatting>
  <conditionalFormatting sqref="Q85">
    <cfRule type="containsErrors" dxfId="19932" priority="1624">
      <formula>ISERROR(Q85)</formula>
    </cfRule>
  </conditionalFormatting>
  <conditionalFormatting sqref="Q88">
    <cfRule type="containsErrors" dxfId="19931" priority="1623">
      <formula>ISERROR(Q88)</formula>
    </cfRule>
  </conditionalFormatting>
  <conditionalFormatting sqref="Q67">
    <cfRule type="containsErrors" dxfId="19930" priority="1622">
      <formula>ISERROR(Q67)</formula>
    </cfRule>
  </conditionalFormatting>
  <conditionalFormatting sqref="Q70">
    <cfRule type="containsErrors" dxfId="19929" priority="1621">
      <formula>ISERROR(Q70)</formula>
    </cfRule>
  </conditionalFormatting>
  <conditionalFormatting sqref="Q49">
    <cfRule type="containsErrors" dxfId="19928" priority="1620">
      <formula>ISERROR(Q49)</formula>
    </cfRule>
  </conditionalFormatting>
  <conditionalFormatting sqref="Q52">
    <cfRule type="containsErrors" dxfId="19927" priority="1619">
      <formula>ISERROR(Q52)</formula>
    </cfRule>
  </conditionalFormatting>
  <conditionalFormatting sqref="Q31">
    <cfRule type="containsErrors" dxfId="19926" priority="1618">
      <formula>ISERROR(Q31)</formula>
    </cfRule>
  </conditionalFormatting>
  <conditionalFormatting sqref="Q34">
    <cfRule type="containsErrors" dxfId="19925" priority="1617">
      <formula>ISERROR(Q34)</formula>
    </cfRule>
  </conditionalFormatting>
  <conditionalFormatting sqref="Q13">
    <cfRule type="containsErrors" dxfId="19924" priority="1616">
      <formula>ISERROR(Q13)</formula>
    </cfRule>
  </conditionalFormatting>
  <conditionalFormatting sqref="Q16">
    <cfRule type="containsErrors" dxfId="19923" priority="1615">
      <formula>ISERROR(Q16)</formula>
    </cfRule>
  </conditionalFormatting>
  <conditionalFormatting sqref="Q49">
    <cfRule type="containsErrors" dxfId="19922" priority="1614">
      <formula>ISERROR(Q49)</formula>
    </cfRule>
  </conditionalFormatting>
  <conditionalFormatting sqref="Q52">
    <cfRule type="containsErrors" dxfId="19921" priority="1613">
      <formula>ISERROR(Q52)</formula>
    </cfRule>
  </conditionalFormatting>
  <conditionalFormatting sqref="Q67">
    <cfRule type="containsErrors" dxfId="19920" priority="1612">
      <formula>ISERROR(Q67)</formula>
    </cfRule>
  </conditionalFormatting>
  <conditionalFormatting sqref="Q70">
    <cfRule type="containsErrors" dxfId="19919" priority="1611">
      <formula>ISERROR(Q70)</formula>
    </cfRule>
  </conditionalFormatting>
  <conditionalFormatting sqref="Q67">
    <cfRule type="containsErrors" dxfId="19918" priority="1610">
      <formula>ISERROR(Q67)</formula>
    </cfRule>
  </conditionalFormatting>
  <conditionalFormatting sqref="Q70">
    <cfRule type="containsErrors" dxfId="19917" priority="1609">
      <formula>ISERROR(Q70)</formula>
    </cfRule>
  </conditionalFormatting>
  <conditionalFormatting sqref="Q31">
    <cfRule type="containsErrors" dxfId="19916" priority="1608">
      <formula>ISERROR(Q31)</formula>
    </cfRule>
  </conditionalFormatting>
  <conditionalFormatting sqref="Q34">
    <cfRule type="containsErrors" dxfId="19915" priority="1607">
      <formula>ISERROR(Q34)</formula>
    </cfRule>
  </conditionalFormatting>
  <conditionalFormatting sqref="Q31">
    <cfRule type="containsErrors" dxfId="19914" priority="1606">
      <formula>ISERROR(Q31)</formula>
    </cfRule>
  </conditionalFormatting>
  <conditionalFormatting sqref="Q34">
    <cfRule type="containsErrors" dxfId="19913" priority="1605">
      <formula>ISERROR(Q34)</formula>
    </cfRule>
  </conditionalFormatting>
  <conditionalFormatting sqref="Q49">
    <cfRule type="containsErrors" dxfId="19912" priority="1604">
      <formula>ISERROR(Q49)</formula>
    </cfRule>
  </conditionalFormatting>
  <conditionalFormatting sqref="Q52">
    <cfRule type="containsErrors" dxfId="19911" priority="1603">
      <formula>ISERROR(Q52)</formula>
    </cfRule>
  </conditionalFormatting>
  <conditionalFormatting sqref="Q49">
    <cfRule type="containsErrors" dxfId="19910" priority="1602">
      <formula>ISERROR(Q49)</formula>
    </cfRule>
  </conditionalFormatting>
  <conditionalFormatting sqref="Q52">
    <cfRule type="containsErrors" dxfId="19909" priority="1601">
      <formula>ISERROR(Q52)</formula>
    </cfRule>
  </conditionalFormatting>
  <conditionalFormatting sqref="Q49">
    <cfRule type="containsErrors" dxfId="19908" priority="1600">
      <formula>ISERROR(Q49)</formula>
    </cfRule>
  </conditionalFormatting>
  <conditionalFormatting sqref="Q52">
    <cfRule type="containsErrors" dxfId="19907" priority="1599">
      <formula>ISERROR(Q52)</formula>
    </cfRule>
  </conditionalFormatting>
  <conditionalFormatting sqref="Q49">
    <cfRule type="containsErrors" dxfId="19906" priority="1598">
      <formula>ISERROR(Q49)</formula>
    </cfRule>
  </conditionalFormatting>
  <conditionalFormatting sqref="Q52">
    <cfRule type="containsErrors" dxfId="19905" priority="1597">
      <formula>ISERROR(Q52)</formula>
    </cfRule>
  </conditionalFormatting>
  <conditionalFormatting sqref="Q49">
    <cfRule type="containsErrors" dxfId="19904" priority="1596">
      <formula>ISERROR(Q49)</formula>
    </cfRule>
  </conditionalFormatting>
  <conditionalFormatting sqref="Q52">
    <cfRule type="containsErrors" dxfId="19903" priority="1595">
      <formula>ISERROR(Q52)</formula>
    </cfRule>
  </conditionalFormatting>
  <conditionalFormatting sqref="Q49">
    <cfRule type="containsErrors" dxfId="19902" priority="1594">
      <formula>ISERROR(Q49)</formula>
    </cfRule>
  </conditionalFormatting>
  <conditionalFormatting sqref="Q52">
    <cfRule type="containsErrors" dxfId="19901" priority="1593">
      <formula>ISERROR(Q52)</formula>
    </cfRule>
  </conditionalFormatting>
  <conditionalFormatting sqref="Q67">
    <cfRule type="containsErrors" dxfId="19900" priority="1592">
      <formula>ISERROR(Q67)</formula>
    </cfRule>
  </conditionalFormatting>
  <conditionalFormatting sqref="Q70">
    <cfRule type="containsErrors" dxfId="19899" priority="1591">
      <formula>ISERROR(Q70)</formula>
    </cfRule>
  </conditionalFormatting>
  <conditionalFormatting sqref="Q67">
    <cfRule type="containsErrors" dxfId="19898" priority="1590">
      <formula>ISERROR(Q67)</formula>
    </cfRule>
  </conditionalFormatting>
  <conditionalFormatting sqref="Q70">
    <cfRule type="containsErrors" dxfId="19897" priority="1589">
      <formula>ISERROR(Q70)</formula>
    </cfRule>
  </conditionalFormatting>
  <conditionalFormatting sqref="Q67">
    <cfRule type="containsErrors" dxfId="19896" priority="1588">
      <formula>ISERROR(Q67)</formula>
    </cfRule>
  </conditionalFormatting>
  <conditionalFormatting sqref="Q70">
    <cfRule type="containsErrors" dxfId="19895" priority="1587">
      <formula>ISERROR(Q70)</formula>
    </cfRule>
  </conditionalFormatting>
  <conditionalFormatting sqref="Q85">
    <cfRule type="containsErrors" dxfId="19894" priority="1586">
      <formula>ISERROR(Q85)</formula>
    </cfRule>
  </conditionalFormatting>
  <conditionalFormatting sqref="Q88">
    <cfRule type="containsErrors" dxfId="19893" priority="1585">
      <formula>ISERROR(Q88)</formula>
    </cfRule>
  </conditionalFormatting>
  <conditionalFormatting sqref="Q85">
    <cfRule type="containsErrors" dxfId="19892" priority="1584">
      <formula>ISERROR(Q85)</formula>
    </cfRule>
  </conditionalFormatting>
  <conditionalFormatting sqref="Q88">
    <cfRule type="containsErrors" dxfId="19891" priority="1583">
      <formula>ISERROR(Q88)</formula>
    </cfRule>
  </conditionalFormatting>
  <conditionalFormatting sqref="Q85">
    <cfRule type="containsErrors" dxfId="19890" priority="1582">
      <formula>ISERROR(Q85)</formula>
    </cfRule>
  </conditionalFormatting>
  <conditionalFormatting sqref="Q88">
    <cfRule type="containsErrors" dxfId="19889" priority="1581">
      <formula>ISERROR(Q88)</formula>
    </cfRule>
  </conditionalFormatting>
  <conditionalFormatting sqref="Q103">
    <cfRule type="containsErrors" dxfId="19888" priority="1580">
      <formula>ISERROR(Q103)</formula>
    </cfRule>
  </conditionalFormatting>
  <conditionalFormatting sqref="Q106">
    <cfRule type="containsErrors" dxfId="19887" priority="1579">
      <formula>ISERROR(Q106)</formula>
    </cfRule>
  </conditionalFormatting>
  <conditionalFormatting sqref="Q103">
    <cfRule type="containsErrors" dxfId="19886" priority="1578">
      <formula>ISERROR(Q103)</formula>
    </cfRule>
  </conditionalFormatting>
  <conditionalFormatting sqref="Q106">
    <cfRule type="containsErrors" dxfId="19885" priority="1577">
      <formula>ISERROR(Q106)</formula>
    </cfRule>
  </conditionalFormatting>
  <conditionalFormatting sqref="Q103">
    <cfRule type="containsErrors" dxfId="19884" priority="1576">
      <formula>ISERROR(Q103)</formula>
    </cfRule>
  </conditionalFormatting>
  <conditionalFormatting sqref="Q106">
    <cfRule type="containsErrors" dxfId="19883" priority="1575">
      <formula>ISERROR(Q106)</formula>
    </cfRule>
  </conditionalFormatting>
  <conditionalFormatting sqref="Q49">
    <cfRule type="containsErrors" dxfId="19882" priority="1544">
      <formula>ISERROR(Q49)</formula>
    </cfRule>
  </conditionalFormatting>
  <conditionalFormatting sqref="Q52">
    <cfRule type="containsErrors" dxfId="19881" priority="1543">
      <formula>ISERROR(Q52)</formula>
    </cfRule>
  </conditionalFormatting>
  <conditionalFormatting sqref="Q49">
    <cfRule type="containsErrors" dxfId="19880" priority="1542">
      <formula>ISERROR(Q49)</formula>
    </cfRule>
  </conditionalFormatting>
  <conditionalFormatting sqref="Q52">
    <cfRule type="containsErrors" dxfId="19879" priority="1541">
      <formula>ISERROR(Q52)</formula>
    </cfRule>
  </conditionalFormatting>
  <conditionalFormatting sqref="Q49">
    <cfRule type="containsErrors" dxfId="19878" priority="1540">
      <formula>ISERROR(Q49)</formula>
    </cfRule>
  </conditionalFormatting>
  <conditionalFormatting sqref="Q52">
    <cfRule type="containsErrors" dxfId="19877" priority="1539">
      <formula>ISERROR(Q52)</formula>
    </cfRule>
  </conditionalFormatting>
  <conditionalFormatting sqref="Q67">
    <cfRule type="containsErrors" dxfId="19876" priority="1538">
      <formula>ISERROR(Q67)</formula>
    </cfRule>
  </conditionalFormatting>
  <conditionalFormatting sqref="Q70">
    <cfRule type="containsErrors" dxfId="19875" priority="1537">
      <formula>ISERROR(Q70)</formula>
    </cfRule>
  </conditionalFormatting>
  <conditionalFormatting sqref="Q67">
    <cfRule type="containsErrors" dxfId="19874" priority="1536">
      <formula>ISERROR(Q67)</formula>
    </cfRule>
  </conditionalFormatting>
  <conditionalFormatting sqref="Q70">
    <cfRule type="containsErrors" dxfId="19873" priority="1535">
      <formula>ISERROR(Q70)</formula>
    </cfRule>
  </conditionalFormatting>
  <conditionalFormatting sqref="Q67">
    <cfRule type="containsErrors" dxfId="19872" priority="1534">
      <formula>ISERROR(Q67)</formula>
    </cfRule>
  </conditionalFormatting>
  <conditionalFormatting sqref="Q70">
    <cfRule type="containsErrors" dxfId="19871" priority="1533">
      <formula>ISERROR(Q70)</formula>
    </cfRule>
  </conditionalFormatting>
  <conditionalFormatting sqref="Q67">
    <cfRule type="containsErrors" dxfId="19870" priority="1532">
      <formula>ISERROR(Q67)</formula>
    </cfRule>
  </conditionalFormatting>
  <conditionalFormatting sqref="Q70">
    <cfRule type="containsErrors" dxfId="19869" priority="1531">
      <formula>ISERROR(Q70)</formula>
    </cfRule>
  </conditionalFormatting>
  <conditionalFormatting sqref="Q67">
    <cfRule type="containsErrors" dxfId="19868" priority="1530">
      <formula>ISERROR(Q67)</formula>
    </cfRule>
  </conditionalFormatting>
  <conditionalFormatting sqref="Q70">
    <cfRule type="containsErrors" dxfId="19867" priority="1529">
      <formula>ISERROR(Q70)</formula>
    </cfRule>
  </conditionalFormatting>
  <conditionalFormatting sqref="Q67">
    <cfRule type="containsErrors" dxfId="19866" priority="1528">
      <formula>ISERROR(Q67)</formula>
    </cfRule>
  </conditionalFormatting>
  <conditionalFormatting sqref="Q70">
    <cfRule type="containsErrors" dxfId="19865" priority="1527">
      <formula>ISERROR(Q70)</formula>
    </cfRule>
  </conditionalFormatting>
  <conditionalFormatting sqref="Q67">
    <cfRule type="containsErrors" dxfId="19864" priority="1526">
      <formula>ISERROR(Q67)</formula>
    </cfRule>
  </conditionalFormatting>
  <conditionalFormatting sqref="Q70">
    <cfRule type="containsErrors" dxfId="19863" priority="1525">
      <formula>ISERROR(Q70)</formula>
    </cfRule>
  </conditionalFormatting>
  <conditionalFormatting sqref="Q67">
    <cfRule type="containsErrors" dxfId="19862" priority="1524">
      <formula>ISERROR(Q67)</formula>
    </cfRule>
  </conditionalFormatting>
  <conditionalFormatting sqref="Q70">
    <cfRule type="containsErrors" dxfId="19861" priority="1523">
      <formula>ISERROR(Q70)</formula>
    </cfRule>
  </conditionalFormatting>
  <conditionalFormatting sqref="Q67">
    <cfRule type="containsErrors" dxfId="19860" priority="1522">
      <formula>ISERROR(Q67)</formula>
    </cfRule>
  </conditionalFormatting>
  <conditionalFormatting sqref="Q70">
    <cfRule type="containsErrors" dxfId="19859" priority="1521">
      <formula>ISERROR(Q70)</formula>
    </cfRule>
  </conditionalFormatting>
  <conditionalFormatting sqref="Q67">
    <cfRule type="containsErrors" dxfId="19858" priority="1520">
      <formula>ISERROR(Q67)</formula>
    </cfRule>
  </conditionalFormatting>
  <conditionalFormatting sqref="Q70">
    <cfRule type="containsErrors" dxfId="19857" priority="1519">
      <formula>ISERROR(Q70)</formula>
    </cfRule>
  </conditionalFormatting>
  <conditionalFormatting sqref="Q67">
    <cfRule type="containsErrors" dxfId="19856" priority="1518">
      <formula>ISERROR(Q67)</formula>
    </cfRule>
  </conditionalFormatting>
  <conditionalFormatting sqref="Q70">
    <cfRule type="containsErrors" dxfId="19855" priority="1517">
      <formula>ISERROR(Q70)</formula>
    </cfRule>
  </conditionalFormatting>
  <conditionalFormatting sqref="Q85">
    <cfRule type="containsErrors" dxfId="19854" priority="1516">
      <formula>ISERROR(Q85)</formula>
    </cfRule>
  </conditionalFormatting>
  <conditionalFormatting sqref="Q88">
    <cfRule type="containsErrors" dxfId="19853" priority="1515">
      <formula>ISERROR(Q88)</formula>
    </cfRule>
  </conditionalFormatting>
  <conditionalFormatting sqref="Q85">
    <cfRule type="containsErrors" dxfId="19852" priority="1514">
      <formula>ISERROR(Q85)</formula>
    </cfRule>
  </conditionalFormatting>
  <conditionalFormatting sqref="Q88">
    <cfRule type="containsErrors" dxfId="19851" priority="1513">
      <formula>ISERROR(Q88)</formula>
    </cfRule>
  </conditionalFormatting>
  <conditionalFormatting sqref="Q85">
    <cfRule type="containsErrors" dxfId="19850" priority="1512">
      <formula>ISERROR(Q85)</formula>
    </cfRule>
  </conditionalFormatting>
  <conditionalFormatting sqref="Q88">
    <cfRule type="containsErrors" dxfId="19849" priority="1511">
      <formula>ISERROR(Q88)</formula>
    </cfRule>
  </conditionalFormatting>
  <conditionalFormatting sqref="Q85">
    <cfRule type="containsErrors" dxfId="19848" priority="1510">
      <formula>ISERROR(Q85)</formula>
    </cfRule>
  </conditionalFormatting>
  <conditionalFormatting sqref="Q88">
    <cfRule type="containsErrors" dxfId="19847" priority="1509">
      <formula>ISERROR(Q88)</formula>
    </cfRule>
  </conditionalFormatting>
  <conditionalFormatting sqref="Q85">
    <cfRule type="containsErrors" dxfId="19846" priority="1508">
      <formula>ISERROR(Q85)</formula>
    </cfRule>
  </conditionalFormatting>
  <conditionalFormatting sqref="Q88">
    <cfRule type="containsErrors" dxfId="19845" priority="1507">
      <formula>ISERROR(Q88)</formula>
    </cfRule>
  </conditionalFormatting>
  <conditionalFormatting sqref="Q85">
    <cfRule type="containsErrors" dxfId="19844" priority="1506">
      <formula>ISERROR(Q85)</formula>
    </cfRule>
  </conditionalFormatting>
  <conditionalFormatting sqref="Q88">
    <cfRule type="containsErrors" dxfId="19843" priority="1505">
      <formula>ISERROR(Q88)</formula>
    </cfRule>
  </conditionalFormatting>
  <conditionalFormatting sqref="Q85">
    <cfRule type="containsErrors" dxfId="19842" priority="1504">
      <formula>ISERROR(Q85)</formula>
    </cfRule>
  </conditionalFormatting>
  <conditionalFormatting sqref="Q88">
    <cfRule type="containsErrors" dxfId="19841" priority="1503">
      <formula>ISERROR(Q88)</formula>
    </cfRule>
  </conditionalFormatting>
  <conditionalFormatting sqref="Q85">
    <cfRule type="containsErrors" dxfId="19840" priority="1502">
      <formula>ISERROR(Q85)</formula>
    </cfRule>
  </conditionalFormatting>
  <conditionalFormatting sqref="Q88">
    <cfRule type="containsErrors" dxfId="19839" priority="1501">
      <formula>ISERROR(Q88)</formula>
    </cfRule>
  </conditionalFormatting>
  <conditionalFormatting sqref="Q85">
    <cfRule type="containsErrors" dxfId="19838" priority="1500">
      <formula>ISERROR(Q85)</formula>
    </cfRule>
  </conditionalFormatting>
  <conditionalFormatting sqref="Q88">
    <cfRule type="containsErrors" dxfId="19837" priority="1499">
      <formula>ISERROR(Q88)</formula>
    </cfRule>
  </conditionalFormatting>
  <conditionalFormatting sqref="Q85">
    <cfRule type="containsErrors" dxfId="19836" priority="1498">
      <formula>ISERROR(Q85)</formula>
    </cfRule>
  </conditionalFormatting>
  <conditionalFormatting sqref="Q88">
    <cfRule type="containsErrors" dxfId="19835" priority="1497">
      <formula>ISERROR(Q88)</formula>
    </cfRule>
  </conditionalFormatting>
  <conditionalFormatting sqref="Q85">
    <cfRule type="containsErrors" dxfId="19834" priority="1496">
      <formula>ISERROR(Q85)</formula>
    </cfRule>
  </conditionalFormatting>
  <conditionalFormatting sqref="Q88">
    <cfRule type="containsErrors" dxfId="19833" priority="1495">
      <formula>ISERROR(Q88)</formula>
    </cfRule>
  </conditionalFormatting>
  <conditionalFormatting sqref="Q103">
    <cfRule type="containsErrors" dxfId="19832" priority="1494">
      <formula>ISERROR(Q103)</formula>
    </cfRule>
  </conditionalFormatting>
  <conditionalFormatting sqref="Q106">
    <cfRule type="containsErrors" dxfId="19831" priority="1493">
      <formula>ISERROR(Q106)</formula>
    </cfRule>
  </conditionalFormatting>
  <conditionalFormatting sqref="Q103">
    <cfRule type="containsErrors" dxfId="19830" priority="1492">
      <formula>ISERROR(Q103)</formula>
    </cfRule>
  </conditionalFormatting>
  <conditionalFormatting sqref="Q106">
    <cfRule type="containsErrors" dxfId="19829" priority="1491">
      <formula>ISERROR(Q106)</formula>
    </cfRule>
  </conditionalFormatting>
  <conditionalFormatting sqref="Q103">
    <cfRule type="containsErrors" dxfId="19828" priority="1490">
      <formula>ISERROR(Q103)</formula>
    </cfRule>
  </conditionalFormatting>
  <conditionalFormatting sqref="Q106">
    <cfRule type="containsErrors" dxfId="19827" priority="1489">
      <formula>ISERROR(Q106)</formula>
    </cfRule>
  </conditionalFormatting>
  <conditionalFormatting sqref="Q103">
    <cfRule type="containsErrors" dxfId="19826" priority="1488">
      <formula>ISERROR(Q103)</formula>
    </cfRule>
  </conditionalFormatting>
  <conditionalFormatting sqref="Q106">
    <cfRule type="containsErrors" dxfId="19825" priority="1487">
      <formula>ISERROR(Q106)</formula>
    </cfRule>
  </conditionalFormatting>
  <conditionalFormatting sqref="Q103">
    <cfRule type="containsErrors" dxfId="19824" priority="1486">
      <formula>ISERROR(Q103)</formula>
    </cfRule>
  </conditionalFormatting>
  <conditionalFormatting sqref="Q106">
    <cfRule type="containsErrors" dxfId="19823" priority="1485">
      <formula>ISERROR(Q106)</formula>
    </cfRule>
  </conditionalFormatting>
  <conditionalFormatting sqref="Q103">
    <cfRule type="containsErrors" dxfId="19822" priority="1484">
      <formula>ISERROR(Q103)</formula>
    </cfRule>
  </conditionalFormatting>
  <conditionalFormatting sqref="Q106">
    <cfRule type="containsErrors" dxfId="19821" priority="1483">
      <formula>ISERROR(Q106)</formula>
    </cfRule>
  </conditionalFormatting>
  <conditionalFormatting sqref="Q103">
    <cfRule type="containsErrors" dxfId="19820" priority="1482">
      <formula>ISERROR(Q103)</formula>
    </cfRule>
  </conditionalFormatting>
  <conditionalFormatting sqref="Q106">
    <cfRule type="containsErrors" dxfId="19819" priority="1481">
      <formula>ISERROR(Q106)</formula>
    </cfRule>
  </conditionalFormatting>
  <conditionalFormatting sqref="Q103">
    <cfRule type="containsErrors" dxfId="19818" priority="1480">
      <formula>ISERROR(Q103)</formula>
    </cfRule>
  </conditionalFormatting>
  <conditionalFormatting sqref="Q106">
    <cfRule type="containsErrors" dxfId="19817" priority="1479">
      <formula>ISERROR(Q106)</formula>
    </cfRule>
  </conditionalFormatting>
  <conditionalFormatting sqref="Q103">
    <cfRule type="containsErrors" dxfId="19816" priority="1478">
      <formula>ISERROR(Q103)</formula>
    </cfRule>
  </conditionalFormatting>
  <conditionalFormatting sqref="Q106">
    <cfRule type="containsErrors" dxfId="19815" priority="1477">
      <formula>ISERROR(Q106)</formula>
    </cfRule>
  </conditionalFormatting>
  <conditionalFormatting sqref="Q103">
    <cfRule type="containsErrors" dxfId="19814" priority="1476">
      <formula>ISERROR(Q103)</formula>
    </cfRule>
  </conditionalFormatting>
  <conditionalFormatting sqref="Q106">
    <cfRule type="containsErrors" dxfId="19813" priority="1475">
      <formula>ISERROR(Q106)</formula>
    </cfRule>
  </conditionalFormatting>
  <conditionalFormatting sqref="Q103">
    <cfRule type="containsErrors" dxfId="19812" priority="1474">
      <formula>ISERROR(Q103)</formula>
    </cfRule>
  </conditionalFormatting>
  <conditionalFormatting sqref="Q106">
    <cfRule type="containsErrors" dxfId="19811" priority="1473">
      <formula>ISERROR(Q106)</formula>
    </cfRule>
  </conditionalFormatting>
  <conditionalFormatting sqref="Q49">
    <cfRule type="containsErrors" dxfId="19810" priority="1361">
      <formula>ISERROR(Q49)</formula>
    </cfRule>
  </conditionalFormatting>
  <conditionalFormatting sqref="Q52">
    <cfRule type="containsErrors" dxfId="19809" priority="1360">
      <formula>ISERROR(Q52)</formula>
    </cfRule>
  </conditionalFormatting>
  <conditionalFormatting sqref="Q49">
    <cfRule type="containsErrors" dxfId="19808" priority="1359">
      <formula>ISERROR(Q49)</formula>
    </cfRule>
  </conditionalFormatting>
  <conditionalFormatting sqref="Q52">
    <cfRule type="containsErrors" dxfId="19807" priority="1358">
      <formula>ISERROR(Q52)</formula>
    </cfRule>
  </conditionalFormatting>
  <conditionalFormatting sqref="Q49">
    <cfRule type="containsErrors" dxfId="19806" priority="1357">
      <formula>ISERROR(Q49)</formula>
    </cfRule>
  </conditionalFormatting>
  <conditionalFormatting sqref="Q52">
    <cfRule type="containsErrors" dxfId="19805" priority="1356">
      <formula>ISERROR(Q52)</formula>
    </cfRule>
  </conditionalFormatting>
  <conditionalFormatting sqref="Q67">
    <cfRule type="containsErrors" dxfId="19804" priority="1355">
      <formula>ISERROR(Q67)</formula>
    </cfRule>
  </conditionalFormatting>
  <conditionalFormatting sqref="Q70">
    <cfRule type="containsErrors" dxfId="19803" priority="1354">
      <formula>ISERROR(Q70)</formula>
    </cfRule>
  </conditionalFormatting>
  <conditionalFormatting sqref="Q67">
    <cfRule type="containsErrors" dxfId="19802" priority="1353">
      <formula>ISERROR(Q67)</formula>
    </cfRule>
  </conditionalFormatting>
  <conditionalFormatting sqref="Q70">
    <cfRule type="containsErrors" dxfId="19801" priority="1352">
      <formula>ISERROR(Q70)</formula>
    </cfRule>
  </conditionalFormatting>
  <conditionalFormatting sqref="Q67">
    <cfRule type="containsErrors" dxfId="19800" priority="1351">
      <formula>ISERROR(Q67)</formula>
    </cfRule>
  </conditionalFormatting>
  <conditionalFormatting sqref="Q70">
    <cfRule type="containsErrors" dxfId="19799" priority="1350">
      <formula>ISERROR(Q70)</formula>
    </cfRule>
  </conditionalFormatting>
  <conditionalFormatting sqref="Q85">
    <cfRule type="containsErrors" dxfId="19798" priority="1349">
      <formula>ISERROR(Q85)</formula>
    </cfRule>
  </conditionalFormatting>
  <conditionalFormatting sqref="Q88">
    <cfRule type="containsErrors" dxfId="19797" priority="1348">
      <formula>ISERROR(Q88)</formula>
    </cfRule>
  </conditionalFormatting>
  <conditionalFormatting sqref="Q85">
    <cfRule type="containsErrors" dxfId="19796" priority="1347">
      <formula>ISERROR(Q85)</formula>
    </cfRule>
  </conditionalFormatting>
  <conditionalFormatting sqref="Q88">
    <cfRule type="containsErrors" dxfId="19795" priority="1346">
      <formula>ISERROR(Q88)</formula>
    </cfRule>
  </conditionalFormatting>
  <conditionalFormatting sqref="Q85">
    <cfRule type="containsErrors" dxfId="19794" priority="1345">
      <formula>ISERROR(Q85)</formula>
    </cfRule>
  </conditionalFormatting>
  <conditionalFormatting sqref="Q88">
    <cfRule type="containsErrors" dxfId="19793" priority="1344">
      <formula>ISERROR(Q88)</formula>
    </cfRule>
  </conditionalFormatting>
  <conditionalFormatting sqref="Q103">
    <cfRule type="containsErrors" dxfId="19792" priority="1343">
      <formula>ISERROR(Q103)</formula>
    </cfRule>
  </conditionalFormatting>
  <conditionalFormatting sqref="Q106">
    <cfRule type="containsErrors" dxfId="19791" priority="1342">
      <formula>ISERROR(Q106)</formula>
    </cfRule>
  </conditionalFormatting>
  <conditionalFormatting sqref="Q103">
    <cfRule type="containsErrors" dxfId="19790" priority="1341">
      <formula>ISERROR(Q103)</formula>
    </cfRule>
  </conditionalFormatting>
  <conditionalFormatting sqref="Q106">
    <cfRule type="containsErrors" dxfId="19789" priority="1340">
      <formula>ISERROR(Q106)</formula>
    </cfRule>
  </conditionalFormatting>
  <conditionalFormatting sqref="Q103">
    <cfRule type="containsErrors" dxfId="19788" priority="1339">
      <formula>ISERROR(Q103)</formula>
    </cfRule>
  </conditionalFormatting>
  <conditionalFormatting sqref="Q106">
    <cfRule type="containsErrors" dxfId="19787" priority="1338">
      <formula>ISERROR(Q106)</formula>
    </cfRule>
  </conditionalFormatting>
  <conditionalFormatting sqref="P111:S144">
    <cfRule type="containsErrors" dxfId="19786" priority="1308">
      <formula>ISERROR(P111)</formula>
    </cfRule>
  </conditionalFormatting>
  <conditionalFormatting sqref="R119:S144 R111:S117">
    <cfRule type="containsErrors" dxfId="19785" priority="1307">
      <formula>ISERROR(R111)</formula>
    </cfRule>
  </conditionalFormatting>
  <conditionalFormatting sqref="Q103">
    <cfRule type="containsErrors" dxfId="19784" priority="1041">
      <formula>ISERROR(Q103)</formula>
    </cfRule>
  </conditionalFormatting>
  <conditionalFormatting sqref="Q106">
    <cfRule type="containsErrors" dxfId="19783" priority="1040">
      <formula>ISERROR(Q106)</formula>
    </cfRule>
  </conditionalFormatting>
  <conditionalFormatting sqref="Q103">
    <cfRule type="containsErrors" dxfId="19782" priority="1039">
      <formula>ISERROR(Q103)</formula>
    </cfRule>
  </conditionalFormatting>
  <conditionalFormatting sqref="Q106">
    <cfRule type="containsErrors" dxfId="19781" priority="1038">
      <formula>ISERROR(Q106)</formula>
    </cfRule>
  </conditionalFormatting>
  <conditionalFormatting sqref="Q103">
    <cfRule type="containsErrors" dxfId="19780" priority="1037">
      <formula>ISERROR(Q103)</formula>
    </cfRule>
  </conditionalFormatting>
  <conditionalFormatting sqref="Q106">
    <cfRule type="containsErrors" dxfId="19779" priority="1036">
      <formula>ISERROR(Q106)</formula>
    </cfRule>
  </conditionalFormatting>
  <conditionalFormatting sqref="Q103">
    <cfRule type="containsErrors" dxfId="19778" priority="1035">
      <formula>ISERROR(Q103)</formula>
    </cfRule>
  </conditionalFormatting>
  <conditionalFormatting sqref="Q106">
    <cfRule type="containsErrors" dxfId="19777" priority="1034">
      <formula>ISERROR(Q106)</formula>
    </cfRule>
  </conditionalFormatting>
  <conditionalFormatting sqref="Q103">
    <cfRule type="containsErrors" dxfId="19776" priority="1033">
      <formula>ISERROR(Q103)</formula>
    </cfRule>
  </conditionalFormatting>
  <conditionalFormatting sqref="Q106">
    <cfRule type="containsErrors" dxfId="19775" priority="1032">
      <formula>ISERROR(Q106)</formula>
    </cfRule>
  </conditionalFormatting>
  <conditionalFormatting sqref="Q103">
    <cfRule type="containsErrors" dxfId="19774" priority="1031">
      <formula>ISERROR(Q103)</formula>
    </cfRule>
  </conditionalFormatting>
  <conditionalFormatting sqref="Q106">
    <cfRule type="containsErrors" dxfId="19773" priority="1030">
      <formula>ISERROR(Q106)</formula>
    </cfRule>
  </conditionalFormatting>
  <conditionalFormatting sqref="Q103">
    <cfRule type="containsErrors" dxfId="19772" priority="1029">
      <formula>ISERROR(Q103)</formula>
    </cfRule>
  </conditionalFormatting>
  <conditionalFormatting sqref="Q106">
    <cfRule type="containsErrors" dxfId="19771" priority="1028">
      <formula>ISERROR(Q106)</formula>
    </cfRule>
  </conditionalFormatting>
  <conditionalFormatting sqref="Q103">
    <cfRule type="containsErrors" dxfId="19770" priority="1027">
      <formula>ISERROR(Q103)</formula>
    </cfRule>
  </conditionalFormatting>
  <conditionalFormatting sqref="Q106">
    <cfRule type="containsErrors" dxfId="19769" priority="1026">
      <formula>ISERROR(Q106)</formula>
    </cfRule>
  </conditionalFormatting>
  <conditionalFormatting sqref="Q103">
    <cfRule type="containsErrors" dxfId="19768" priority="1025">
      <formula>ISERROR(Q103)</formula>
    </cfRule>
  </conditionalFormatting>
  <conditionalFormatting sqref="Q106">
    <cfRule type="containsErrors" dxfId="19767" priority="1024">
      <formula>ISERROR(Q106)</formula>
    </cfRule>
  </conditionalFormatting>
  <conditionalFormatting sqref="Q103">
    <cfRule type="containsErrors" dxfId="19766" priority="1023">
      <formula>ISERROR(Q103)</formula>
    </cfRule>
  </conditionalFormatting>
  <conditionalFormatting sqref="Q106">
    <cfRule type="containsErrors" dxfId="19765" priority="1022">
      <formula>ISERROR(Q106)</formula>
    </cfRule>
  </conditionalFormatting>
  <conditionalFormatting sqref="Q103">
    <cfRule type="containsErrors" dxfId="19764" priority="1021">
      <formula>ISERROR(Q103)</formula>
    </cfRule>
  </conditionalFormatting>
  <conditionalFormatting sqref="Q106">
    <cfRule type="containsErrors" dxfId="19763" priority="1020">
      <formula>ISERROR(Q106)</formula>
    </cfRule>
  </conditionalFormatting>
  <conditionalFormatting sqref="Q103">
    <cfRule type="containsErrors" dxfId="19762" priority="1019">
      <formula>ISERROR(Q103)</formula>
    </cfRule>
  </conditionalFormatting>
  <conditionalFormatting sqref="Q106">
    <cfRule type="containsErrors" dxfId="19761" priority="1018">
      <formula>ISERROR(Q106)</formula>
    </cfRule>
  </conditionalFormatting>
  <conditionalFormatting sqref="Q103">
    <cfRule type="containsErrors" dxfId="19760" priority="1017">
      <formula>ISERROR(Q103)</formula>
    </cfRule>
  </conditionalFormatting>
  <conditionalFormatting sqref="Q106">
    <cfRule type="containsErrors" dxfId="19759" priority="1016">
      <formula>ISERROR(Q106)</formula>
    </cfRule>
  </conditionalFormatting>
  <conditionalFormatting sqref="Q103">
    <cfRule type="containsErrors" dxfId="19758" priority="1015">
      <formula>ISERROR(Q103)</formula>
    </cfRule>
  </conditionalFormatting>
  <conditionalFormatting sqref="Q106">
    <cfRule type="containsErrors" dxfId="19757" priority="1014">
      <formula>ISERROR(Q106)</formula>
    </cfRule>
  </conditionalFormatting>
  <conditionalFormatting sqref="Q103">
    <cfRule type="containsErrors" dxfId="19756" priority="1013">
      <formula>ISERROR(Q103)</formula>
    </cfRule>
  </conditionalFormatting>
  <conditionalFormatting sqref="Q106">
    <cfRule type="containsErrors" dxfId="19755" priority="1012">
      <formula>ISERROR(Q106)</formula>
    </cfRule>
  </conditionalFormatting>
  <conditionalFormatting sqref="Q103">
    <cfRule type="containsErrors" dxfId="19754" priority="1011">
      <formula>ISERROR(Q103)</formula>
    </cfRule>
  </conditionalFormatting>
  <conditionalFormatting sqref="Q106">
    <cfRule type="containsErrors" dxfId="19753" priority="1010">
      <formula>ISERROR(Q106)</formula>
    </cfRule>
  </conditionalFormatting>
  <conditionalFormatting sqref="Q103">
    <cfRule type="containsErrors" dxfId="19752" priority="1009">
      <formula>ISERROR(Q103)</formula>
    </cfRule>
  </conditionalFormatting>
  <conditionalFormatting sqref="Q106">
    <cfRule type="containsErrors" dxfId="19751" priority="1008">
      <formula>ISERROR(Q106)</formula>
    </cfRule>
  </conditionalFormatting>
  <conditionalFormatting sqref="Q103">
    <cfRule type="containsErrors" dxfId="19750" priority="1007">
      <formula>ISERROR(Q103)</formula>
    </cfRule>
  </conditionalFormatting>
  <conditionalFormatting sqref="Q106">
    <cfRule type="containsErrors" dxfId="19749" priority="1006">
      <formula>ISERROR(Q106)</formula>
    </cfRule>
  </conditionalFormatting>
  <conditionalFormatting sqref="Q103">
    <cfRule type="containsErrors" dxfId="19748" priority="1005">
      <formula>ISERROR(Q103)</formula>
    </cfRule>
  </conditionalFormatting>
  <conditionalFormatting sqref="Q106">
    <cfRule type="containsErrors" dxfId="19747" priority="1004">
      <formula>ISERROR(Q106)</formula>
    </cfRule>
  </conditionalFormatting>
  <conditionalFormatting sqref="Q103">
    <cfRule type="containsErrors" dxfId="19746" priority="1003">
      <formula>ISERROR(Q103)</formula>
    </cfRule>
  </conditionalFormatting>
  <conditionalFormatting sqref="Q106">
    <cfRule type="containsErrors" dxfId="19745" priority="1002">
      <formula>ISERROR(Q106)</formula>
    </cfRule>
  </conditionalFormatting>
  <conditionalFormatting sqref="Q103">
    <cfRule type="containsErrors" dxfId="19744" priority="1001">
      <formula>ISERROR(Q103)</formula>
    </cfRule>
  </conditionalFormatting>
  <conditionalFormatting sqref="Q106">
    <cfRule type="containsErrors" dxfId="19743" priority="1000">
      <formula>ISERROR(Q106)</formula>
    </cfRule>
  </conditionalFormatting>
  <conditionalFormatting sqref="Q103">
    <cfRule type="containsErrors" dxfId="19742" priority="999">
      <formula>ISERROR(Q103)</formula>
    </cfRule>
  </conditionalFormatting>
  <conditionalFormatting sqref="Q106">
    <cfRule type="containsErrors" dxfId="19741" priority="998">
      <formula>ISERROR(Q106)</formula>
    </cfRule>
  </conditionalFormatting>
  <conditionalFormatting sqref="Q103">
    <cfRule type="containsErrors" dxfId="19740" priority="997">
      <formula>ISERROR(Q103)</formula>
    </cfRule>
  </conditionalFormatting>
  <conditionalFormatting sqref="Q106">
    <cfRule type="containsErrors" dxfId="19739" priority="996">
      <formula>ISERROR(Q106)</formula>
    </cfRule>
  </conditionalFormatting>
  <conditionalFormatting sqref="Q103">
    <cfRule type="containsErrors" dxfId="19738" priority="995">
      <formula>ISERROR(Q103)</formula>
    </cfRule>
  </conditionalFormatting>
  <conditionalFormatting sqref="Q106">
    <cfRule type="containsErrors" dxfId="19737" priority="994">
      <formula>ISERROR(Q106)</formula>
    </cfRule>
  </conditionalFormatting>
  <conditionalFormatting sqref="Q103">
    <cfRule type="containsErrors" dxfId="19736" priority="993">
      <formula>ISERROR(Q103)</formula>
    </cfRule>
  </conditionalFormatting>
  <conditionalFormatting sqref="Q106">
    <cfRule type="containsErrors" dxfId="19735" priority="992">
      <formula>ISERROR(Q106)</formula>
    </cfRule>
  </conditionalFormatting>
  <conditionalFormatting sqref="Q103">
    <cfRule type="containsErrors" dxfId="19734" priority="991">
      <formula>ISERROR(Q103)</formula>
    </cfRule>
  </conditionalFormatting>
  <conditionalFormatting sqref="Q106">
    <cfRule type="containsErrors" dxfId="19733" priority="990">
      <formula>ISERROR(Q106)</formula>
    </cfRule>
  </conditionalFormatting>
  <conditionalFormatting sqref="Q103">
    <cfRule type="containsErrors" dxfId="19732" priority="989">
      <formula>ISERROR(Q103)</formula>
    </cfRule>
  </conditionalFormatting>
  <conditionalFormatting sqref="Q106">
    <cfRule type="containsErrors" dxfId="19731" priority="988">
      <formula>ISERROR(Q106)</formula>
    </cfRule>
  </conditionalFormatting>
  <conditionalFormatting sqref="Q103">
    <cfRule type="containsErrors" dxfId="19730" priority="987">
      <formula>ISERROR(Q103)</formula>
    </cfRule>
  </conditionalFormatting>
  <conditionalFormatting sqref="Q106">
    <cfRule type="containsErrors" dxfId="19729" priority="986">
      <formula>ISERROR(Q106)</formula>
    </cfRule>
  </conditionalFormatting>
  <conditionalFormatting sqref="Q103">
    <cfRule type="containsErrors" dxfId="19728" priority="985">
      <formula>ISERROR(Q103)</formula>
    </cfRule>
  </conditionalFormatting>
  <conditionalFormatting sqref="Q106">
    <cfRule type="containsErrors" dxfId="19727" priority="984">
      <formula>ISERROR(Q106)</formula>
    </cfRule>
  </conditionalFormatting>
  <conditionalFormatting sqref="Q103">
    <cfRule type="containsErrors" dxfId="19726" priority="983">
      <formula>ISERROR(Q103)</formula>
    </cfRule>
  </conditionalFormatting>
  <conditionalFormatting sqref="Q106">
    <cfRule type="containsErrors" dxfId="19725" priority="982">
      <formula>ISERROR(Q106)</formula>
    </cfRule>
  </conditionalFormatting>
  <conditionalFormatting sqref="Q103">
    <cfRule type="containsErrors" dxfId="19724" priority="981">
      <formula>ISERROR(Q103)</formula>
    </cfRule>
  </conditionalFormatting>
  <conditionalFormatting sqref="Q106">
    <cfRule type="containsErrors" dxfId="19723" priority="980">
      <formula>ISERROR(Q106)</formula>
    </cfRule>
  </conditionalFormatting>
  <conditionalFormatting sqref="Q103">
    <cfRule type="containsErrors" dxfId="19722" priority="979">
      <formula>ISERROR(Q103)</formula>
    </cfRule>
  </conditionalFormatting>
  <conditionalFormatting sqref="Q106">
    <cfRule type="containsErrors" dxfId="19721" priority="978">
      <formula>ISERROR(Q106)</formula>
    </cfRule>
  </conditionalFormatting>
  <conditionalFormatting sqref="Q103">
    <cfRule type="containsErrors" dxfId="19720" priority="977">
      <formula>ISERROR(Q103)</formula>
    </cfRule>
  </conditionalFormatting>
  <conditionalFormatting sqref="Q106">
    <cfRule type="containsErrors" dxfId="19719" priority="976">
      <formula>ISERROR(Q106)</formula>
    </cfRule>
  </conditionalFormatting>
  <conditionalFormatting sqref="Q106">
    <cfRule type="containsErrors" dxfId="19718" priority="975">
      <formula>ISERROR(Q106)</formula>
    </cfRule>
  </conditionalFormatting>
  <conditionalFormatting sqref="Q103">
    <cfRule type="containsErrors" dxfId="19717" priority="974">
      <formula>ISERROR(Q103)</formula>
    </cfRule>
  </conditionalFormatting>
  <conditionalFormatting sqref="Q106">
    <cfRule type="containsErrors" dxfId="19716" priority="973">
      <formula>ISERROR(Q106)</formula>
    </cfRule>
  </conditionalFormatting>
  <conditionalFormatting sqref="Q103">
    <cfRule type="containsErrors" dxfId="19715" priority="972">
      <formula>ISERROR(Q103)</formula>
    </cfRule>
  </conditionalFormatting>
  <conditionalFormatting sqref="Q106">
    <cfRule type="containsErrors" dxfId="19714" priority="971">
      <formula>ISERROR(Q106)</formula>
    </cfRule>
  </conditionalFormatting>
  <conditionalFormatting sqref="Q103">
    <cfRule type="containsErrors" dxfId="19713" priority="970">
      <formula>ISERROR(Q103)</formula>
    </cfRule>
  </conditionalFormatting>
  <conditionalFormatting sqref="P101:S101 P100:R100 P94:S99 P102:Q110">
    <cfRule type="containsErrors" dxfId="19712" priority="969">
      <formula>ISERROR(P94)</formula>
    </cfRule>
  </conditionalFormatting>
  <conditionalFormatting sqref="P101:S101 P100:R100 P94:S99 P102:Q110">
    <cfRule type="containsErrors" dxfId="19711" priority="968">
      <formula>ISERROR(P94)</formula>
    </cfRule>
  </conditionalFormatting>
  <conditionalFormatting sqref="P107:P110">
    <cfRule type="cellIs" dxfId="19710" priority="967" operator="notEqual">
      <formula>0</formula>
    </cfRule>
  </conditionalFormatting>
  <conditionalFormatting sqref="Q85">
    <cfRule type="containsErrors" dxfId="19709" priority="966">
      <formula>ISERROR(Q85)</formula>
    </cfRule>
  </conditionalFormatting>
  <conditionalFormatting sqref="Q88">
    <cfRule type="containsErrors" dxfId="19708" priority="965">
      <formula>ISERROR(Q88)</formula>
    </cfRule>
  </conditionalFormatting>
  <conditionalFormatting sqref="Q85">
    <cfRule type="containsErrors" dxfId="19707" priority="964">
      <formula>ISERROR(Q85)</formula>
    </cfRule>
  </conditionalFormatting>
  <conditionalFormatting sqref="Q88">
    <cfRule type="containsErrors" dxfId="19706" priority="963">
      <formula>ISERROR(Q88)</formula>
    </cfRule>
  </conditionalFormatting>
  <conditionalFormatting sqref="Q85">
    <cfRule type="containsErrors" dxfId="19705" priority="962">
      <formula>ISERROR(Q85)</formula>
    </cfRule>
  </conditionalFormatting>
  <conditionalFormatting sqref="Q88">
    <cfRule type="containsErrors" dxfId="19704" priority="961">
      <formula>ISERROR(Q88)</formula>
    </cfRule>
  </conditionalFormatting>
  <conditionalFormatting sqref="Q85">
    <cfRule type="containsErrors" dxfId="19703" priority="960">
      <formula>ISERROR(Q85)</formula>
    </cfRule>
  </conditionalFormatting>
  <conditionalFormatting sqref="Q88">
    <cfRule type="containsErrors" dxfId="19702" priority="959">
      <formula>ISERROR(Q88)</formula>
    </cfRule>
  </conditionalFormatting>
  <conditionalFormatting sqref="Q85">
    <cfRule type="containsErrors" dxfId="19701" priority="958">
      <formula>ISERROR(Q85)</formula>
    </cfRule>
  </conditionalFormatting>
  <conditionalFormatting sqref="Q88">
    <cfRule type="containsErrors" dxfId="19700" priority="957">
      <formula>ISERROR(Q88)</formula>
    </cfRule>
  </conditionalFormatting>
  <conditionalFormatting sqref="Q85">
    <cfRule type="containsErrors" dxfId="19699" priority="956">
      <formula>ISERROR(Q85)</formula>
    </cfRule>
  </conditionalFormatting>
  <conditionalFormatting sqref="Q88">
    <cfRule type="containsErrors" dxfId="19698" priority="955">
      <formula>ISERROR(Q88)</formula>
    </cfRule>
  </conditionalFormatting>
  <conditionalFormatting sqref="Q85">
    <cfRule type="containsErrors" dxfId="19697" priority="954">
      <formula>ISERROR(Q85)</formula>
    </cfRule>
  </conditionalFormatting>
  <conditionalFormatting sqref="Q88">
    <cfRule type="containsErrors" dxfId="19696" priority="953">
      <formula>ISERROR(Q88)</formula>
    </cfRule>
  </conditionalFormatting>
  <conditionalFormatting sqref="Q85">
    <cfRule type="containsErrors" dxfId="19695" priority="952">
      <formula>ISERROR(Q85)</formula>
    </cfRule>
  </conditionalFormatting>
  <conditionalFormatting sqref="Q88">
    <cfRule type="containsErrors" dxfId="19694" priority="951">
      <formula>ISERROR(Q88)</formula>
    </cfRule>
  </conditionalFormatting>
  <conditionalFormatting sqref="Q85">
    <cfRule type="containsErrors" dxfId="19693" priority="950">
      <formula>ISERROR(Q85)</formula>
    </cfRule>
  </conditionalFormatting>
  <conditionalFormatting sqref="Q88">
    <cfRule type="containsErrors" dxfId="19692" priority="949">
      <formula>ISERROR(Q88)</formula>
    </cfRule>
  </conditionalFormatting>
  <conditionalFormatting sqref="Q85">
    <cfRule type="containsErrors" dxfId="19691" priority="948">
      <formula>ISERROR(Q85)</formula>
    </cfRule>
  </conditionalFormatting>
  <conditionalFormatting sqref="Q88">
    <cfRule type="containsErrors" dxfId="19690" priority="947">
      <formula>ISERROR(Q88)</formula>
    </cfRule>
  </conditionalFormatting>
  <conditionalFormatting sqref="Q85">
    <cfRule type="containsErrors" dxfId="19689" priority="946">
      <formula>ISERROR(Q85)</formula>
    </cfRule>
  </conditionalFormatting>
  <conditionalFormatting sqref="Q88">
    <cfRule type="containsErrors" dxfId="19688" priority="945">
      <formula>ISERROR(Q88)</formula>
    </cfRule>
  </conditionalFormatting>
  <conditionalFormatting sqref="Q85">
    <cfRule type="containsErrors" dxfId="19687" priority="944">
      <formula>ISERROR(Q85)</formula>
    </cfRule>
  </conditionalFormatting>
  <conditionalFormatting sqref="Q88">
    <cfRule type="containsErrors" dxfId="19686" priority="943">
      <formula>ISERROR(Q88)</formula>
    </cfRule>
  </conditionalFormatting>
  <conditionalFormatting sqref="Q85">
    <cfRule type="containsErrors" dxfId="19685" priority="942">
      <formula>ISERROR(Q85)</formula>
    </cfRule>
  </conditionalFormatting>
  <conditionalFormatting sqref="Q88">
    <cfRule type="containsErrors" dxfId="19684" priority="941">
      <formula>ISERROR(Q88)</formula>
    </cfRule>
  </conditionalFormatting>
  <conditionalFormatting sqref="Q85">
    <cfRule type="containsErrors" dxfId="19683" priority="940">
      <formula>ISERROR(Q85)</formula>
    </cfRule>
  </conditionalFormatting>
  <conditionalFormatting sqref="Q88">
    <cfRule type="containsErrors" dxfId="19682" priority="939">
      <formula>ISERROR(Q88)</formula>
    </cfRule>
  </conditionalFormatting>
  <conditionalFormatting sqref="Q85">
    <cfRule type="containsErrors" dxfId="19681" priority="938">
      <formula>ISERROR(Q85)</formula>
    </cfRule>
  </conditionalFormatting>
  <conditionalFormatting sqref="Q88">
    <cfRule type="containsErrors" dxfId="19680" priority="937">
      <formula>ISERROR(Q88)</formula>
    </cfRule>
  </conditionalFormatting>
  <conditionalFormatting sqref="Q85">
    <cfRule type="containsErrors" dxfId="19679" priority="936">
      <formula>ISERROR(Q85)</formula>
    </cfRule>
  </conditionalFormatting>
  <conditionalFormatting sqref="Q88">
    <cfRule type="containsErrors" dxfId="19678" priority="935">
      <formula>ISERROR(Q88)</formula>
    </cfRule>
  </conditionalFormatting>
  <conditionalFormatting sqref="Q85">
    <cfRule type="containsErrors" dxfId="19677" priority="934">
      <formula>ISERROR(Q85)</formula>
    </cfRule>
  </conditionalFormatting>
  <conditionalFormatting sqref="Q88">
    <cfRule type="containsErrors" dxfId="19676" priority="933">
      <formula>ISERROR(Q88)</formula>
    </cfRule>
  </conditionalFormatting>
  <conditionalFormatting sqref="Q85">
    <cfRule type="containsErrors" dxfId="19675" priority="932">
      <formula>ISERROR(Q85)</formula>
    </cfRule>
  </conditionalFormatting>
  <conditionalFormatting sqref="Q88">
    <cfRule type="containsErrors" dxfId="19674" priority="931">
      <formula>ISERROR(Q88)</formula>
    </cfRule>
  </conditionalFormatting>
  <conditionalFormatting sqref="Q85">
    <cfRule type="containsErrors" dxfId="19673" priority="930">
      <formula>ISERROR(Q85)</formula>
    </cfRule>
  </conditionalFormatting>
  <conditionalFormatting sqref="Q88">
    <cfRule type="containsErrors" dxfId="19672" priority="929">
      <formula>ISERROR(Q88)</formula>
    </cfRule>
  </conditionalFormatting>
  <conditionalFormatting sqref="Q85">
    <cfRule type="containsErrors" dxfId="19671" priority="928">
      <formula>ISERROR(Q85)</formula>
    </cfRule>
  </conditionalFormatting>
  <conditionalFormatting sqref="Q88">
    <cfRule type="containsErrors" dxfId="19670" priority="927">
      <formula>ISERROR(Q88)</formula>
    </cfRule>
  </conditionalFormatting>
  <conditionalFormatting sqref="Q85">
    <cfRule type="containsErrors" dxfId="19669" priority="926">
      <formula>ISERROR(Q85)</formula>
    </cfRule>
  </conditionalFormatting>
  <conditionalFormatting sqref="Q88">
    <cfRule type="containsErrors" dxfId="19668" priority="925">
      <formula>ISERROR(Q88)</formula>
    </cfRule>
  </conditionalFormatting>
  <conditionalFormatting sqref="Q85">
    <cfRule type="containsErrors" dxfId="19667" priority="924">
      <formula>ISERROR(Q85)</formula>
    </cfRule>
  </conditionalFormatting>
  <conditionalFormatting sqref="Q88">
    <cfRule type="containsErrors" dxfId="19666" priority="923">
      <formula>ISERROR(Q88)</formula>
    </cfRule>
  </conditionalFormatting>
  <conditionalFormatting sqref="Q85">
    <cfRule type="containsErrors" dxfId="19665" priority="922">
      <formula>ISERROR(Q85)</formula>
    </cfRule>
  </conditionalFormatting>
  <conditionalFormatting sqref="Q88">
    <cfRule type="containsErrors" dxfId="19664" priority="921">
      <formula>ISERROR(Q88)</formula>
    </cfRule>
  </conditionalFormatting>
  <conditionalFormatting sqref="Q85">
    <cfRule type="containsErrors" dxfId="19663" priority="920">
      <formula>ISERROR(Q85)</formula>
    </cfRule>
  </conditionalFormatting>
  <conditionalFormatting sqref="Q88">
    <cfRule type="containsErrors" dxfId="19662" priority="919">
      <formula>ISERROR(Q88)</formula>
    </cfRule>
  </conditionalFormatting>
  <conditionalFormatting sqref="Q85">
    <cfRule type="containsErrors" dxfId="19661" priority="918">
      <formula>ISERROR(Q85)</formula>
    </cfRule>
  </conditionalFormatting>
  <conditionalFormatting sqref="Q88">
    <cfRule type="containsErrors" dxfId="19660" priority="917">
      <formula>ISERROR(Q88)</formula>
    </cfRule>
  </conditionalFormatting>
  <conditionalFormatting sqref="Q85">
    <cfRule type="containsErrors" dxfId="19659" priority="916">
      <formula>ISERROR(Q85)</formula>
    </cfRule>
  </conditionalFormatting>
  <conditionalFormatting sqref="Q88">
    <cfRule type="containsErrors" dxfId="19658" priority="915">
      <formula>ISERROR(Q88)</formula>
    </cfRule>
  </conditionalFormatting>
  <conditionalFormatting sqref="Q85">
    <cfRule type="containsErrors" dxfId="19657" priority="914">
      <formula>ISERROR(Q85)</formula>
    </cfRule>
  </conditionalFormatting>
  <conditionalFormatting sqref="Q88">
    <cfRule type="containsErrors" dxfId="19656" priority="913">
      <formula>ISERROR(Q88)</formula>
    </cfRule>
  </conditionalFormatting>
  <conditionalFormatting sqref="Q85">
    <cfRule type="containsErrors" dxfId="19655" priority="912">
      <formula>ISERROR(Q85)</formula>
    </cfRule>
  </conditionalFormatting>
  <conditionalFormatting sqref="Q88">
    <cfRule type="containsErrors" dxfId="19654" priority="911">
      <formula>ISERROR(Q88)</formula>
    </cfRule>
  </conditionalFormatting>
  <conditionalFormatting sqref="Q85">
    <cfRule type="containsErrors" dxfId="19653" priority="910">
      <formula>ISERROR(Q85)</formula>
    </cfRule>
  </conditionalFormatting>
  <conditionalFormatting sqref="Q88">
    <cfRule type="containsErrors" dxfId="19652" priority="909">
      <formula>ISERROR(Q88)</formula>
    </cfRule>
  </conditionalFormatting>
  <conditionalFormatting sqref="Q85">
    <cfRule type="containsErrors" dxfId="19651" priority="908">
      <formula>ISERROR(Q85)</formula>
    </cfRule>
  </conditionalFormatting>
  <conditionalFormatting sqref="Q88">
    <cfRule type="containsErrors" dxfId="19650" priority="907">
      <formula>ISERROR(Q88)</formula>
    </cfRule>
  </conditionalFormatting>
  <conditionalFormatting sqref="Q85">
    <cfRule type="containsErrors" dxfId="19649" priority="906">
      <formula>ISERROR(Q85)</formula>
    </cfRule>
  </conditionalFormatting>
  <conditionalFormatting sqref="Q88">
    <cfRule type="containsErrors" dxfId="19648" priority="905">
      <formula>ISERROR(Q88)</formula>
    </cfRule>
  </conditionalFormatting>
  <conditionalFormatting sqref="Q85">
    <cfRule type="containsErrors" dxfId="19647" priority="904">
      <formula>ISERROR(Q85)</formula>
    </cfRule>
  </conditionalFormatting>
  <conditionalFormatting sqref="Q88">
    <cfRule type="containsErrors" dxfId="19646" priority="903">
      <formula>ISERROR(Q88)</formula>
    </cfRule>
  </conditionalFormatting>
  <conditionalFormatting sqref="Q85">
    <cfRule type="containsErrors" dxfId="19645" priority="902">
      <formula>ISERROR(Q85)</formula>
    </cfRule>
  </conditionalFormatting>
  <conditionalFormatting sqref="Q88">
    <cfRule type="containsErrors" dxfId="19644" priority="901">
      <formula>ISERROR(Q88)</formula>
    </cfRule>
  </conditionalFormatting>
  <conditionalFormatting sqref="Q88">
    <cfRule type="containsErrors" dxfId="19643" priority="900">
      <formula>ISERROR(Q88)</formula>
    </cfRule>
  </conditionalFormatting>
  <conditionalFormatting sqref="Q85">
    <cfRule type="containsErrors" dxfId="19642" priority="899">
      <formula>ISERROR(Q85)</formula>
    </cfRule>
  </conditionalFormatting>
  <conditionalFormatting sqref="Q88">
    <cfRule type="containsErrors" dxfId="19641" priority="898">
      <formula>ISERROR(Q88)</formula>
    </cfRule>
  </conditionalFormatting>
  <conditionalFormatting sqref="Q85">
    <cfRule type="containsErrors" dxfId="19640" priority="897">
      <formula>ISERROR(Q85)</formula>
    </cfRule>
  </conditionalFormatting>
  <conditionalFormatting sqref="Q88">
    <cfRule type="containsErrors" dxfId="19639" priority="896">
      <formula>ISERROR(Q88)</formula>
    </cfRule>
  </conditionalFormatting>
  <conditionalFormatting sqref="Q85">
    <cfRule type="containsErrors" dxfId="19638" priority="895">
      <formula>ISERROR(Q85)</formula>
    </cfRule>
  </conditionalFormatting>
  <conditionalFormatting sqref="P83:S83 P82:R82 P76:S81 P84:Q92">
    <cfRule type="containsErrors" dxfId="19637" priority="894">
      <formula>ISERROR(P76)</formula>
    </cfRule>
  </conditionalFormatting>
  <conditionalFormatting sqref="P83:S83 P82:R82 P76:S81 P84:Q92">
    <cfRule type="containsErrors" dxfId="19636" priority="893">
      <formula>ISERROR(P76)</formula>
    </cfRule>
  </conditionalFormatting>
  <conditionalFormatting sqref="P89:P92">
    <cfRule type="cellIs" dxfId="19635" priority="892" operator="notEqual">
      <formula>0</formula>
    </cfRule>
  </conditionalFormatting>
  <conditionalFormatting sqref="Q67">
    <cfRule type="containsErrors" dxfId="19634" priority="891">
      <formula>ISERROR(Q67)</formula>
    </cfRule>
  </conditionalFormatting>
  <conditionalFormatting sqref="Q70">
    <cfRule type="containsErrors" dxfId="19633" priority="890">
      <formula>ISERROR(Q70)</formula>
    </cfRule>
  </conditionalFormatting>
  <conditionalFormatting sqref="Q67">
    <cfRule type="containsErrors" dxfId="19632" priority="889">
      <formula>ISERROR(Q67)</formula>
    </cfRule>
  </conditionalFormatting>
  <conditionalFormatting sqref="Q70">
    <cfRule type="containsErrors" dxfId="19631" priority="888">
      <formula>ISERROR(Q70)</formula>
    </cfRule>
  </conditionalFormatting>
  <conditionalFormatting sqref="Q67">
    <cfRule type="containsErrors" dxfId="19630" priority="887">
      <formula>ISERROR(Q67)</formula>
    </cfRule>
  </conditionalFormatting>
  <conditionalFormatting sqref="Q70">
    <cfRule type="containsErrors" dxfId="19629" priority="886">
      <formula>ISERROR(Q70)</formula>
    </cfRule>
  </conditionalFormatting>
  <conditionalFormatting sqref="Q67">
    <cfRule type="containsErrors" dxfId="19628" priority="885">
      <formula>ISERROR(Q67)</formula>
    </cfRule>
  </conditionalFormatting>
  <conditionalFormatting sqref="Q70">
    <cfRule type="containsErrors" dxfId="19627" priority="884">
      <formula>ISERROR(Q70)</formula>
    </cfRule>
  </conditionalFormatting>
  <conditionalFormatting sqref="Q67">
    <cfRule type="containsErrors" dxfId="19626" priority="883">
      <formula>ISERROR(Q67)</formula>
    </cfRule>
  </conditionalFormatting>
  <conditionalFormatting sqref="Q70">
    <cfRule type="containsErrors" dxfId="19625" priority="882">
      <formula>ISERROR(Q70)</formula>
    </cfRule>
  </conditionalFormatting>
  <conditionalFormatting sqref="Q67">
    <cfRule type="containsErrors" dxfId="19624" priority="881">
      <formula>ISERROR(Q67)</formula>
    </cfRule>
  </conditionalFormatting>
  <conditionalFormatting sqref="Q70">
    <cfRule type="containsErrors" dxfId="19623" priority="880">
      <formula>ISERROR(Q70)</formula>
    </cfRule>
  </conditionalFormatting>
  <conditionalFormatting sqref="Q67">
    <cfRule type="containsErrors" dxfId="19622" priority="879">
      <formula>ISERROR(Q67)</formula>
    </cfRule>
  </conditionalFormatting>
  <conditionalFormatting sqref="Q70">
    <cfRule type="containsErrors" dxfId="19621" priority="878">
      <formula>ISERROR(Q70)</formula>
    </cfRule>
  </conditionalFormatting>
  <conditionalFormatting sqref="Q67">
    <cfRule type="containsErrors" dxfId="19620" priority="877">
      <formula>ISERROR(Q67)</formula>
    </cfRule>
  </conditionalFormatting>
  <conditionalFormatting sqref="Q70">
    <cfRule type="containsErrors" dxfId="19619" priority="876">
      <formula>ISERROR(Q70)</formula>
    </cfRule>
  </conditionalFormatting>
  <conditionalFormatting sqref="Q67">
    <cfRule type="containsErrors" dxfId="19618" priority="875">
      <formula>ISERROR(Q67)</formula>
    </cfRule>
  </conditionalFormatting>
  <conditionalFormatting sqref="Q70">
    <cfRule type="containsErrors" dxfId="19617" priority="874">
      <formula>ISERROR(Q70)</formula>
    </cfRule>
  </conditionalFormatting>
  <conditionalFormatting sqref="Q67">
    <cfRule type="containsErrors" dxfId="19616" priority="873">
      <formula>ISERROR(Q67)</formula>
    </cfRule>
  </conditionalFormatting>
  <conditionalFormatting sqref="Q70">
    <cfRule type="containsErrors" dxfId="19615" priority="872">
      <formula>ISERROR(Q70)</formula>
    </cfRule>
  </conditionalFormatting>
  <conditionalFormatting sqref="Q67">
    <cfRule type="containsErrors" dxfId="19614" priority="871">
      <formula>ISERROR(Q67)</formula>
    </cfRule>
  </conditionalFormatting>
  <conditionalFormatting sqref="Q70">
    <cfRule type="containsErrors" dxfId="19613" priority="870">
      <formula>ISERROR(Q70)</formula>
    </cfRule>
  </conditionalFormatting>
  <conditionalFormatting sqref="Q67">
    <cfRule type="containsErrors" dxfId="19612" priority="869">
      <formula>ISERROR(Q67)</formula>
    </cfRule>
  </conditionalFormatting>
  <conditionalFormatting sqref="Q70">
    <cfRule type="containsErrors" dxfId="19611" priority="868">
      <formula>ISERROR(Q70)</formula>
    </cfRule>
  </conditionalFormatting>
  <conditionalFormatting sqref="Q67">
    <cfRule type="containsErrors" dxfId="19610" priority="867">
      <formula>ISERROR(Q67)</formula>
    </cfRule>
  </conditionalFormatting>
  <conditionalFormatting sqref="Q70">
    <cfRule type="containsErrors" dxfId="19609" priority="866">
      <formula>ISERROR(Q70)</formula>
    </cfRule>
  </conditionalFormatting>
  <conditionalFormatting sqref="Q67">
    <cfRule type="containsErrors" dxfId="19608" priority="865">
      <formula>ISERROR(Q67)</formula>
    </cfRule>
  </conditionalFormatting>
  <conditionalFormatting sqref="Q70">
    <cfRule type="containsErrors" dxfId="19607" priority="864">
      <formula>ISERROR(Q70)</formula>
    </cfRule>
  </conditionalFormatting>
  <conditionalFormatting sqref="Q67">
    <cfRule type="containsErrors" dxfId="19606" priority="863">
      <formula>ISERROR(Q67)</formula>
    </cfRule>
  </conditionalFormatting>
  <conditionalFormatting sqref="Q70">
    <cfRule type="containsErrors" dxfId="19605" priority="862">
      <formula>ISERROR(Q70)</formula>
    </cfRule>
  </conditionalFormatting>
  <conditionalFormatting sqref="Q67">
    <cfRule type="containsErrors" dxfId="19604" priority="861">
      <formula>ISERROR(Q67)</formula>
    </cfRule>
  </conditionalFormatting>
  <conditionalFormatting sqref="Q70">
    <cfRule type="containsErrors" dxfId="19603" priority="860">
      <formula>ISERROR(Q70)</formula>
    </cfRule>
  </conditionalFormatting>
  <conditionalFormatting sqref="Q67">
    <cfRule type="containsErrors" dxfId="19602" priority="859">
      <formula>ISERROR(Q67)</formula>
    </cfRule>
  </conditionalFormatting>
  <conditionalFormatting sqref="Q70">
    <cfRule type="containsErrors" dxfId="19601" priority="858">
      <formula>ISERROR(Q70)</formula>
    </cfRule>
  </conditionalFormatting>
  <conditionalFormatting sqref="Q67">
    <cfRule type="containsErrors" dxfId="19600" priority="857">
      <formula>ISERROR(Q67)</formula>
    </cfRule>
  </conditionalFormatting>
  <conditionalFormatting sqref="Q70">
    <cfRule type="containsErrors" dxfId="19599" priority="856">
      <formula>ISERROR(Q70)</formula>
    </cfRule>
  </conditionalFormatting>
  <conditionalFormatting sqref="Q67">
    <cfRule type="containsErrors" dxfId="19598" priority="855">
      <formula>ISERROR(Q67)</formula>
    </cfRule>
  </conditionalFormatting>
  <conditionalFormatting sqref="Q70">
    <cfRule type="containsErrors" dxfId="19597" priority="854">
      <formula>ISERROR(Q70)</formula>
    </cfRule>
  </conditionalFormatting>
  <conditionalFormatting sqref="Q67">
    <cfRule type="containsErrors" dxfId="19596" priority="853">
      <formula>ISERROR(Q67)</formula>
    </cfRule>
  </conditionalFormatting>
  <conditionalFormatting sqref="Q70">
    <cfRule type="containsErrors" dxfId="19595" priority="852">
      <formula>ISERROR(Q70)</formula>
    </cfRule>
  </conditionalFormatting>
  <conditionalFormatting sqref="Q67">
    <cfRule type="containsErrors" dxfId="19594" priority="851">
      <formula>ISERROR(Q67)</formula>
    </cfRule>
  </conditionalFormatting>
  <conditionalFormatting sqref="Q70">
    <cfRule type="containsErrors" dxfId="19593" priority="850">
      <formula>ISERROR(Q70)</formula>
    </cfRule>
  </conditionalFormatting>
  <conditionalFormatting sqref="Q67">
    <cfRule type="containsErrors" dxfId="19592" priority="849">
      <formula>ISERROR(Q67)</formula>
    </cfRule>
  </conditionalFormatting>
  <conditionalFormatting sqref="Q70">
    <cfRule type="containsErrors" dxfId="19591" priority="848">
      <formula>ISERROR(Q70)</formula>
    </cfRule>
  </conditionalFormatting>
  <conditionalFormatting sqref="Q67">
    <cfRule type="containsErrors" dxfId="19590" priority="847">
      <formula>ISERROR(Q67)</formula>
    </cfRule>
  </conditionalFormatting>
  <conditionalFormatting sqref="Q70">
    <cfRule type="containsErrors" dxfId="19589" priority="846">
      <formula>ISERROR(Q70)</formula>
    </cfRule>
  </conditionalFormatting>
  <conditionalFormatting sqref="Q67">
    <cfRule type="containsErrors" dxfId="19588" priority="845">
      <formula>ISERROR(Q67)</formula>
    </cfRule>
  </conditionalFormatting>
  <conditionalFormatting sqref="Q70">
    <cfRule type="containsErrors" dxfId="19587" priority="844">
      <formula>ISERROR(Q70)</formula>
    </cfRule>
  </conditionalFormatting>
  <conditionalFormatting sqref="Q67">
    <cfRule type="containsErrors" dxfId="19586" priority="843">
      <formula>ISERROR(Q67)</formula>
    </cfRule>
  </conditionalFormatting>
  <conditionalFormatting sqref="Q70">
    <cfRule type="containsErrors" dxfId="19585" priority="842">
      <formula>ISERROR(Q70)</formula>
    </cfRule>
  </conditionalFormatting>
  <conditionalFormatting sqref="Q67">
    <cfRule type="containsErrors" dxfId="19584" priority="841">
      <formula>ISERROR(Q67)</formula>
    </cfRule>
  </conditionalFormatting>
  <conditionalFormatting sqref="Q70">
    <cfRule type="containsErrors" dxfId="19583" priority="840">
      <formula>ISERROR(Q70)</formula>
    </cfRule>
  </conditionalFormatting>
  <conditionalFormatting sqref="Q67">
    <cfRule type="containsErrors" dxfId="19582" priority="839">
      <formula>ISERROR(Q67)</formula>
    </cfRule>
  </conditionalFormatting>
  <conditionalFormatting sqref="Q70">
    <cfRule type="containsErrors" dxfId="19581" priority="838">
      <formula>ISERROR(Q70)</formula>
    </cfRule>
  </conditionalFormatting>
  <conditionalFormatting sqref="Q67">
    <cfRule type="containsErrors" dxfId="19580" priority="837">
      <formula>ISERROR(Q67)</formula>
    </cfRule>
  </conditionalFormatting>
  <conditionalFormatting sqref="Q70">
    <cfRule type="containsErrors" dxfId="19579" priority="836">
      <formula>ISERROR(Q70)</formula>
    </cfRule>
  </conditionalFormatting>
  <conditionalFormatting sqref="Q67">
    <cfRule type="containsErrors" dxfId="19578" priority="835">
      <formula>ISERROR(Q67)</formula>
    </cfRule>
  </conditionalFormatting>
  <conditionalFormatting sqref="Q70">
    <cfRule type="containsErrors" dxfId="19577" priority="834">
      <formula>ISERROR(Q70)</formula>
    </cfRule>
  </conditionalFormatting>
  <conditionalFormatting sqref="Q67">
    <cfRule type="containsErrors" dxfId="19576" priority="833">
      <formula>ISERROR(Q67)</formula>
    </cfRule>
  </conditionalFormatting>
  <conditionalFormatting sqref="Q70">
    <cfRule type="containsErrors" dxfId="19575" priority="832">
      <formula>ISERROR(Q70)</formula>
    </cfRule>
  </conditionalFormatting>
  <conditionalFormatting sqref="Q67">
    <cfRule type="containsErrors" dxfId="19574" priority="831">
      <formula>ISERROR(Q67)</formula>
    </cfRule>
  </conditionalFormatting>
  <conditionalFormatting sqref="Q70">
    <cfRule type="containsErrors" dxfId="19573" priority="830">
      <formula>ISERROR(Q70)</formula>
    </cfRule>
  </conditionalFormatting>
  <conditionalFormatting sqref="Q67">
    <cfRule type="containsErrors" dxfId="19572" priority="829">
      <formula>ISERROR(Q67)</formula>
    </cfRule>
  </conditionalFormatting>
  <conditionalFormatting sqref="Q70">
    <cfRule type="containsErrors" dxfId="19571" priority="828">
      <formula>ISERROR(Q70)</formula>
    </cfRule>
  </conditionalFormatting>
  <conditionalFormatting sqref="Q67">
    <cfRule type="containsErrors" dxfId="19570" priority="827">
      <formula>ISERROR(Q67)</formula>
    </cfRule>
  </conditionalFormatting>
  <conditionalFormatting sqref="Q70">
    <cfRule type="containsErrors" dxfId="19569" priority="826">
      <formula>ISERROR(Q70)</formula>
    </cfRule>
  </conditionalFormatting>
  <conditionalFormatting sqref="Q70">
    <cfRule type="containsErrors" dxfId="19568" priority="825">
      <formula>ISERROR(Q70)</formula>
    </cfRule>
  </conditionalFormatting>
  <conditionalFormatting sqref="Q67">
    <cfRule type="containsErrors" dxfId="19567" priority="824">
      <formula>ISERROR(Q67)</formula>
    </cfRule>
  </conditionalFormatting>
  <conditionalFormatting sqref="Q70">
    <cfRule type="containsErrors" dxfId="19566" priority="823">
      <formula>ISERROR(Q70)</formula>
    </cfRule>
  </conditionalFormatting>
  <conditionalFormatting sqref="Q67">
    <cfRule type="containsErrors" dxfId="19565" priority="822">
      <formula>ISERROR(Q67)</formula>
    </cfRule>
  </conditionalFormatting>
  <conditionalFormatting sqref="Q70">
    <cfRule type="containsErrors" dxfId="19564" priority="821">
      <formula>ISERROR(Q70)</formula>
    </cfRule>
  </conditionalFormatting>
  <conditionalFormatting sqref="Q67">
    <cfRule type="containsErrors" dxfId="19563" priority="820">
      <formula>ISERROR(Q67)</formula>
    </cfRule>
  </conditionalFormatting>
  <conditionalFormatting sqref="P65:S65 P64:R64 P58:S63 P66:Q74">
    <cfRule type="containsErrors" dxfId="19562" priority="819">
      <formula>ISERROR(P58)</formula>
    </cfRule>
  </conditionalFormatting>
  <conditionalFormatting sqref="P65:S65 P64:R64 P58:S63 P66:Q74">
    <cfRule type="containsErrors" dxfId="19561" priority="818">
      <formula>ISERROR(P58)</formula>
    </cfRule>
  </conditionalFormatting>
  <conditionalFormatting sqref="P71:P74">
    <cfRule type="cellIs" dxfId="19560" priority="817" operator="notEqual">
      <formula>0</formula>
    </cfRule>
  </conditionalFormatting>
  <conditionalFormatting sqref="Q49">
    <cfRule type="containsErrors" dxfId="19559" priority="816">
      <formula>ISERROR(Q49)</formula>
    </cfRule>
  </conditionalFormatting>
  <conditionalFormatting sqref="Q52">
    <cfRule type="containsErrors" dxfId="19558" priority="815">
      <formula>ISERROR(Q52)</formula>
    </cfRule>
  </conditionalFormatting>
  <conditionalFormatting sqref="Q49">
    <cfRule type="containsErrors" dxfId="19557" priority="814">
      <formula>ISERROR(Q49)</formula>
    </cfRule>
  </conditionalFormatting>
  <conditionalFormatting sqref="Q52">
    <cfRule type="containsErrors" dxfId="19556" priority="813">
      <formula>ISERROR(Q52)</formula>
    </cfRule>
  </conditionalFormatting>
  <conditionalFormatting sqref="Q49">
    <cfRule type="containsErrors" dxfId="19555" priority="812">
      <formula>ISERROR(Q49)</formula>
    </cfRule>
  </conditionalFormatting>
  <conditionalFormatting sqref="Q52">
    <cfRule type="containsErrors" dxfId="19554" priority="811">
      <formula>ISERROR(Q52)</formula>
    </cfRule>
  </conditionalFormatting>
  <conditionalFormatting sqref="Q49">
    <cfRule type="containsErrors" dxfId="19553" priority="810">
      <formula>ISERROR(Q49)</formula>
    </cfRule>
  </conditionalFormatting>
  <conditionalFormatting sqref="Q52">
    <cfRule type="containsErrors" dxfId="19552" priority="809">
      <formula>ISERROR(Q52)</formula>
    </cfRule>
  </conditionalFormatting>
  <conditionalFormatting sqref="Q49">
    <cfRule type="containsErrors" dxfId="19551" priority="808">
      <formula>ISERROR(Q49)</formula>
    </cfRule>
  </conditionalFormatting>
  <conditionalFormatting sqref="Q52">
    <cfRule type="containsErrors" dxfId="19550" priority="807">
      <formula>ISERROR(Q52)</formula>
    </cfRule>
  </conditionalFormatting>
  <conditionalFormatting sqref="Q49">
    <cfRule type="containsErrors" dxfId="19549" priority="806">
      <formula>ISERROR(Q49)</formula>
    </cfRule>
  </conditionalFormatting>
  <conditionalFormatting sqref="Q52">
    <cfRule type="containsErrors" dxfId="19548" priority="805">
      <formula>ISERROR(Q52)</formula>
    </cfRule>
  </conditionalFormatting>
  <conditionalFormatting sqref="Q49">
    <cfRule type="containsErrors" dxfId="19547" priority="804">
      <formula>ISERROR(Q49)</formula>
    </cfRule>
  </conditionalFormatting>
  <conditionalFormatting sqref="Q52">
    <cfRule type="containsErrors" dxfId="19546" priority="803">
      <formula>ISERROR(Q52)</formula>
    </cfRule>
  </conditionalFormatting>
  <conditionalFormatting sqref="Q49">
    <cfRule type="containsErrors" dxfId="19545" priority="802">
      <formula>ISERROR(Q49)</formula>
    </cfRule>
  </conditionalFormatting>
  <conditionalFormatting sqref="Q52">
    <cfRule type="containsErrors" dxfId="19544" priority="801">
      <formula>ISERROR(Q52)</formula>
    </cfRule>
  </conditionalFormatting>
  <conditionalFormatting sqref="Q49">
    <cfRule type="containsErrors" dxfId="19543" priority="800">
      <formula>ISERROR(Q49)</formula>
    </cfRule>
  </conditionalFormatting>
  <conditionalFormatting sqref="Q52">
    <cfRule type="containsErrors" dxfId="19542" priority="799">
      <formula>ISERROR(Q52)</formula>
    </cfRule>
  </conditionalFormatting>
  <conditionalFormatting sqref="Q49">
    <cfRule type="containsErrors" dxfId="19541" priority="798">
      <formula>ISERROR(Q49)</formula>
    </cfRule>
  </conditionalFormatting>
  <conditionalFormatting sqref="Q52">
    <cfRule type="containsErrors" dxfId="19540" priority="797">
      <formula>ISERROR(Q52)</formula>
    </cfRule>
  </conditionalFormatting>
  <conditionalFormatting sqref="Q49">
    <cfRule type="containsErrors" dxfId="19539" priority="796">
      <formula>ISERROR(Q49)</formula>
    </cfRule>
  </conditionalFormatting>
  <conditionalFormatting sqref="Q52">
    <cfRule type="containsErrors" dxfId="19538" priority="795">
      <formula>ISERROR(Q52)</formula>
    </cfRule>
  </conditionalFormatting>
  <conditionalFormatting sqref="Q49">
    <cfRule type="containsErrors" dxfId="19537" priority="794">
      <formula>ISERROR(Q49)</formula>
    </cfRule>
  </conditionalFormatting>
  <conditionalFormatting sqref="Q52">
    <cfRule type="containsErrors" dxfId="19536" priority="793">
      <formula>ISERROR(Q52)</formula>
    </cfRule>
  </conditionalFormatting>
  <conditionalFormatting sqref="Q49">
    <cfRule type="containsErrors" dxfId="19535" priority="792">
      <formula>ISERROR(Q49)</formula>
    </cfRule>
  </conditionalFormatting>
  <conditionalFormatting sqref="Q52">
    <cfRule type="containsErrors" dxfId="19534" priority="791">
      <formula>ISERROR(Q52)</formula>
    </cfRule>
  </conditionalFormatting>
  <conditionalFormatting sqref="Q49">
    <cfRule type="containsErrors" dxfId="19533" priority="790">
      <formula>ISERROR(Q49)</formula>
    </cfRule>
  </conditionalFormatting>
  <conditionalFormatting sqref="Q52">
    <cfRule type="containsErrors" dxfId="19532" priority="789">
      <formula>ISERROR(Q52)</formula>
    </cfRule>
  </conditionalFormatting>
  <conditionalFormatting sqref="Q49">
    <cfRule type="containsErrors" dxfId="19531" priority="788">
      <formula>ISERROR(Q49)</formula>
    </cfRule>
  </conditionalFormatting>
  <conditionalFormatting sqref="Q52">
    <cfRule type="containsErrors" dxfId="19530" priority="787">
      <formula>ISERROR(Q52)</formula>
    </cfRule>
  </conditionalFormatting>
  <conditionalFormatting sqref="Q49">
    <cfRule type="containsErrors" dxfId="19529" priority="786">
      <formula>ISERROR(Q49)</formula>
    </cfRule>
  </conditionalFormatting>
  <conditionalFormatting sqref="Q52">
    <cfRule type="containsErrors" dxfId="19528" priority="785">
      <formula>ISERROR(Q52)</formula>
    </cfRule>
  </conditionalFormatting>
  <conditionalFormatting sqref="Q49">
    <cfRule type="containsErrors" dxfId="19527" priority="784">
      <formula>ISERROR(Q49)</formula>
    </cfRule>
  </conditionalFormatting>
  <conditionalFormatting sqref="Q52">
    <cfRule type="containsErrors" dxfId="19526" priority="783">
      <formula>ISERROR(Q52)</formula>
    </cfRule>
  </conditionalFormatting>
  <conditionalFormatting sqref="Q49">
    <cfRule type="containsErrors" dxfId="19525" priority="782">
      <formula>ISERROR(Q49)</formula>
    </cfRule>
  </conditionalFormatting>
  <conditionalFormatting sqref="Q52">
    <cfRule type="containsErrors" dxfId="19524" priority="781">
      <formula>ISERROR(Q52)</formula>
    </cfRule>
  </conditionalFormatting>
  <conditionalFormatting sqref="Q49">
    <cfRule type="containsErrors" dxfId="19523" priority="780">
      <formula>ISERROR(Q49)</formula>
    </cfRule>
  </conditionalFormatting>
  <conditionalFormatting sqref="Q52">
    <cfRule type="containsErrors" dxfId="19522" priority="779">
      <formula>ISERROR(Q52)</formula>
    </cfRule>
  </conditionalFormatting>
  <conditionalFormatting sqref="Q49">
    <cfRule type="containsErrors" dxfId="19521" priority="778">
      <formula>ISERROR(Q49)</formula>
    </cfRule>
  </conditionalFormatting>
  <conditionalFormatting sqref="Q52">
    <cfRule type="containsErrors" dxfId="19520" priority="777">
      <formula>ISERROR(Q52)</formula>
    </cfRule>
  </conditionalFormatting>
  <conditionalFormatting sqref="Q49">
    <cfRule type="containsErrors" dxfId="19519" priority="776">
      <formula>ISERROR(Q49)</formula>
    </cfRule>
  </conditionalFormatting>
  <conditionalFormatting sqref="Q52">
    <cfRule type="containsErrors" dxfId="19518" priority="775">
      <formula>ISERROR(Q52)</formula>
    </cfRule>
  </conditionalFormatting>
  <conditionalFormatting sqref="Q49">
    <cfRule type="containsErrors" dxfId="19517" priority="774">
      <formula>ISERROR(Q49)</formula>
    </cfRule>
  </conditionalFormatting>
  <conditionalFormatting sqref="Q52">
    <cfRule type="containsErrors" dxfId="19516" priority="773">
      <formula>ISERROR(Q52)</formula>
    </cfRule>
  </conditionalFormatting>
  <conditionalFormatting sqref="Q49">
    <cfRule type="containsErrors" dxfId="19515" priority="772">
      <formula>ISERROR(Q49)</formula>
    </cfRule>
  </conditionalFormatting>
  <conditionalFormatting sqref="Q52">
    <cfRule type="containsErrors" dxfId="19514" priority="771">
      <formula>ISERROR(Q52)</formula>
    </cfRule>
  </conditionalFormatting>
  <conditionalFormatting sqref="Q49">
    <cfRule type="containsErrors" dxfId="19513" priority="770">
      <formula>ISERROR(Q49)</formula>
    </cfRule>
  </conditionalFormatting>
  <conditionalFormatting sqref="Q52">
    <cfRule type="containsErrors" dxfId="19512" priority="769">
      <formula>ISERROR(Q52)</formula>
    </cfRule>
  </conditionalFormatting>
  <conditionalFormatting sqref="Q49">
    <cfRule type="containsErrors" dxfId="19511" priority="768">
      <formula>ISERROR(Q49)</formula>
    </cfRule>
  </conditionalFormatting>
  <conditionalFormatting sqref="Q52">
    <cfRule type="containsErrors" dxfId="19510" priority="767">
      <formula>ISERROR(Q52)</formula>
    </cfRule>
  </conditionalFormatting>
  <conditionalFormatting sqref="Q49">
    <cfRule type="containsErrors" dxfId="19509" priority="766">
      <formula>ISERROR(Q49)</formula>
    </cfRule>
  </conditionalFormatting>
  <conditionalFormatting sqref="Q52">
    <cfRule type="containsErrors" dxfId="19508" priority="765">
      <formula>ISERROR(Q52)</formula>
    </cfRule>
  </conditionalFormatting>
  <conditionalFormatting sqref="Q49">
    <cfRule type="containsErrors" dxfId="19507" priority="764">
      <formula>ISERROR(Q49)</formula>
    </cfRule>
  </conditionalFormatting>
  <conditionalFormatting sqref="Q52">
    <cfRule type="containsErrors" dxfId="19506" priority="763">
      <formula>ISERROR(Q52)</formula>
    </cfRule>
  </conditionalFormatting>
  <conditionalFormatting sqref="Q49">
    <cfRule type="containsErrors" dxfId="19505" priority="762">
      <formula>ISERROR(Q49)</formula>
    </cfRule>
  </conditionalFormatting>
  <conditionalFormatting sqref="Q52">
    <cfRule type="containsErrors" dxfId="19504" priority="761">
      <formula>ISERROR(Q52)</formula>
    </cfRule>
  </conditionalFormatting>
  <conditionalFormatting sqref="Q49">
    <cfRule type="containsErrors" dxfId="19503" priority="760">
      <formula>ISERROR(Q49)</formula>
    </cfRule>
  </conditionalFormatting>
  <conditionalFormatting sqref="Q52">
    <cfRule type="containsErrors" dxfId="19502" priority="759">
      <formula>ISERROR(Q52)</formula>
    </cfRule>
  </conditionalFormatting>
  <conditionalFormatting sqref="Q49">
    <cfRule type="containsErrors" dxfId="19501" priority="758">
      <formula>ISERROR(Q49)</formula>
    </cfRule>
  </conditionalFormatting>
  <conditionalFormatting sqref="Q52">
    <cfRule type="containsErrors" dxfId="19500" priority="757">
      <formula>ISERROR(Q52)</formula>
    </cfRule>
  </conditionalFormatting>
  <conditionalFormatting sqref="Q49">
    <cfRule type="containsErrors" dxfId="19499" priority="756">
      <formula>ISERROR(Q49)</formula>
    </cfRule>
  </conditionalFormatting>
  <conditionalFormatting sqref="Q52">
    <cfRule type="containsErrors" dxfId="19498" priority="755">
      <formula>ISERROR(Q52)</formula>
    </cfRule>
  </conditionalFormatting>
  <conditionalFormatting sqref="Q49">
    <cfRule type="containsErrors" dxfId="19497" priority="754">
      <formula>ISERROR(Q49)</formula>
    </cfRule>
  </conditionalFormatting>
  <conditionalFormatting sqref="Q52">
    <cfRule type="containsErrors" dxfId="19496" priority="753">
      <formula>ISERROR(Q52)</formula>
    </cfRule>
  </conditionalFormatting>
  <conditionalFormatting sqref="Q49">
    <cfRule type="containsErrors" dxfId="19495" priority="752">
      <formula>ISERROR(Q49)</formula>
    </cfRule>
  </conditionalFormatting>
  <conditionalFormatting sqref="Q52">
    <cfRule type="containsErrors" dxfId="19494" priority="751">
      <formula>ISERROR(Q52)</formula>
    </cfRule>
  </conditionalFormatting>
  <conditionalFormatting sqref="Q52">
    <cfRule type="containsErrors" dxfId="19493" priority="750">
      <formula>ISERROR(Q52)</formula>
    </cfRule>
  </conditionalFormatting>
  <conditionalFormatting sqref="Q49">
    <cfRule type="containsErrors" dxfId="19492" priority="749">
      <formula>ISERROR(Q49)</formula>
    </cfRule>
  </conditionalFormatting>
  <conditionalFormatting sqref="Q52">
    <cfRule type="containsErrors" dxfId="19491" priority="748">
      <formula>ISERROR(Q52)</formula>
    </cfRule>
  </conditionalFormatting>
  <conditionalFormatting sqref="Q49">
    <cfRule type="containsErrors" dxfId="19490" priority="747">
      <formula>ISERROR(Q49)</formula>
    </cfRule>
  </conditionalFormatting>
  <conditionalFormatting sqref="Q52">
    <cfRule type="containsErrors" dxfId="19489" priority="746">
      <formula>ISERROR(Q52)</formula>
    </cfRule>
  </conditionalFormatting>
  <conditionalFormatting sqref="Q49">
    <cfRule type="containsErrors" dxfId="19488" priority="745">
      <formula>ISERROR(Q49)</formula>
    </cfRule>
  </conditionalFormatting>
  <conditionalFormatting sqref="P47:S47 P46:R46 P40:S45 P48:Q56">
    <cfRule type="containsErrors" dxfId="19487" priority="744">
      <formula>ISERROR(P40)</formula>
    </cfRule>
  </conditionalFormatting>
  <conditionalFormatting sqref="P47:S47 P46:R46 P40:S45 P48:Q56">
    <cfRule type="containsErrors" dxfId="19486" priority="743">
      <formula>ISERROR(P40)</formula>
    </cfRule>
  </conditionalFormatting>
  <conditionalFormatting sqref="P53:P56">
    <cfRule type="cellIs" dxfId="19485" priority="742" operator="notEqual">
      <formula>0</formula>
    </cfRule>
  </conditionalFormatting>
  <conditionalFormatting sqref="Q10:R10 P4:S9 P11:S11 P19:Q20 Q13:Q18">
    <cfRule type="containsErrors" dxfId="19484" priority="741">
      <formula>ISERROR(P4)</formula>
    </cfRule>
  </conditionalFormatting>
  <conditionalFormatting sqref="Q10:R10 P4:S9 P11:S11 Q13:Q20">
    <cfRule type="containsErrors" dxfId="19483" priority="740">
      <formula>ISERROR(P4)</formula>
    </cfRule>
  </conditionalFormatting>
  <conditionalFormatting sqref="P17:P20">
    <cfRule type="cellIs" dxfId="19482" priority="739" operator="notEqual">
      <formula>0</formula>
    </cfRule>
  </conditionalFormatting>
  <conditionalFormatting sqref="Q31">
    <cfRule type="containsErrors" dxfId="19481" priority="738">
      <formula>ISERROR(Q31)</formula>
    </cfRule>
  </conditionalFormatting>
  <conditionalFormatting sqref="Q34">
    <cfRule type="containsErrors" dxfId="19480" priority="737">
      <formula>ISERROR(Q34)</formula>
    </cfRule>
  </conditionalFormatting>
  <conditionalFormatting sqref="Q31">
    <cfRule type="containsErrors" dxfId="19479" priority="736">
      <formula>ISERROR(Q31)</formula>
    </cfRule>
  </conditionalFormatting>
  <conditionalFormatting sqref="Q34">
    <cfRule type="containsErrors" dxfId="19478" priority="735">
      <formula>ISERROR(Q34)</formula>
    </cfRule>
  </conditionalFormatting>
  <conditionalFormatting sqref="Q31">
    <cfRule type="containsErrors" dxfId="19477" priority="734">
      <formula>ISERROR(Q31)</formula>
    </cfRule>
  </conditionalFormatting>
  <conditionalFormatting sqref="Q34">
    <cfRule type="containsErrors" dxfId="19476" priority="733">
      <formula>ISERROR(Q34)</formula>
    </cfRule>
  </conditionalFormatting>
  <conditionalFormatting sqref="Q31">
    <cfRule type="containsErrors" dxfId="19475" priority="732">
      <formula>ISERROR(Q31)</formula>
    </cfRule>
  </conditionalFormatting>
  <conditionalFormatting sqref="Q34">
    <cfRule type="containsErrors" dxfId="19474" priority="731">
      <formula>ISERROR(Q34)</formula>
    </cfRule>
  </conditionalFormatting>
  <conditionalFormatting sqref="Q31">
    <cfRule type="containsErrors" dxfId="19473" priority="730">
      <formula>ISERROR(Q31)</formula>
    </cfRule>
  </conditionalFormatting>
  <conditionalFormatting sqref="Q34">
    <cfRule type="containsErrors" dxfId="19472" priority="729">
      <formula>ISERROR(Q34)</formula>
    </cfRule>
  </conditionalFormatting>
  <conditionalFormatting sqref="Q31">
    <cfRule type="containsErrors" dxfId="19471" priority="728">
      <formula>ISERROR(Q31)</formula>
    </cfRule>
  </conditionalFormatting>
  <conditionalFormatting sqref="Q34">
    <cfRule type="containsErrors" dxfId="19470" priority="727">
      <formula>ISERROR(Q34)</formula>
    </cfRule>
  </conditionalFormatting>
  <conditionalFormatting sqref="Q31">
    <cfRule type="containsErrors" dxfId="19469" priority="726">
      <formula>ISERROR(Q31)</formula>
    </cfRule>
  </conditionalFormatting>
  <conditionalFormatting sqref="Q34">
    <cfRule type="containsErrors" dxfId="19468" priority="725">
      <formula>ISERROR(Q34)</formula>
    </cfRule>
  </conditionalFormatting>
  <conditionalFormatting sqref="Q31">
    <cfRule type="containsErrors" dxfId="19467" priority="724">
      <formula>ISERROR(Q31)</formula>
    </cfRule>
  </conditionalFormatting>
  <conditionalFormatting sqref="Q34">
    <cfRule type="containsErrors" dxfId="19466" priority="723">
      <formula>ISERROR(Q34)</formula>
    </cfRule>
  </conditionalFormatting>
  <conditionalFormatting sqref="Q31">
    <cfRule type="containsErrors" dxfId="19465" priority="722">
      <formula>ISERROR(Q31)</formula>
    </cfRule>
  </conditionalFormatting>
  <conditionalFormatting sqref="Q34">
    <cfRule type="containsErrors" dxfId="19464" priority="721">
      <formula>ISERROR(Q34)</formula>
    </cfRule>
  </conditionalFormatting>
  <conditionalFormatting sqref="Q31">
    <cfRule type="containsErrors" dxfId="19463" priority="720">
      <formula>ISERROR(Q31)</formula>
    </cfRule>
  </conditionalFormatting>
  <conditionalFormatting sqref="Q34">
    <cfRule type="containsErrors" dxfId="19462" priority="719">
      <formula>ISERROR(Q34)</formula>
    </cfRule>
  </conditionalFormatting>
  <conditionalFormatting sqref="Q31">
    <cfRule type="containsErrors" dxfId="19461" priority="718">
      <formula>ISERROR(Q31)</formula>
    </cfRule>
  </conditionalFormatting>
  <conditionalFormatting sqref="Q34">
    <cfRule type="containsErrors" dxfId="19460" priority="717">
      <formula>ISERROR(Q34)</formula>
    </cfRule>
  </conditionalFormatting>
  <conditionalFormatting sqref="Q31">
    <cfRule type="containsErrors" dxfId="19459" priority="716">
      <formula>ISERROR(Q31)</formula>
    </cfRule>
  </conditionalFormatting>
  <conditionalFormatting sqref="Q34">
    <cfRule type="containsErrors" dxfId="19458" priority="715">
      <formula>ISERROR(Q34)</formula>
    </cfRule>
  </conditionalFormatting>
  <conditionalFormatting sqref="Q31">
    <cfRule type="containsErrors" dxfId="19457" priority="714">
      <formula>ISERROR(Q31)</formula>
    </cfRule>
  </conditionalFormatting>
  <conditionalFormatting sqref="Q34">
    <cfRule type="containsErrors" dxfId="19456" priority="713">
      <formula>ISERROR(Q34)</formula>
    </cfRule>
  </conditionalFormatting>
  <conditionalFormatting sqref="Q31">
    <cfRule type="containsErrors" dxfId="19455" priority="712">
      <formula>ISERROR(Q31)</formula>
    </cfRule>
  </conditionalFormatting>
  <conditionalFormatting sqref="Q34">
    <cfRule type="containsErrors" dxfId="19454" priority="711">
      <formula>ISERROR(Q34)</formula>
    </cfRule>
  </conditionalFormatting>
  <conditionalFormatting sqref="Q31">
    <cfRule type="containsErrors" dxfId="19453" priority="710">
      <formula>ISERROR(Q31)</formula>
    </cfRule>
  </conditionalFormatting>
  <conditionalFormatting sqref="Q34">
    <cfRule type="containsErrors" dxfId="19452" priority="709">
      <formula>ISERROR(Q34)</formula>
    </cfRule>
  </conditionalFormatting>
  <conditionalFormatting sqref="Q31">
    <cfRule type="containsErrors" dxfId="19451" priority="708">
      <formula>ISERROR(Q31)</formula>
    </cfRule>
  </conditionalFormatting>
  <conditionalFormatting sqref="Q34">
    <cfRule type="containsErrors" dxfId="19450" priority="707">
      <formula>ISERROR(Q34)</formula>
    </cfRule>
  </conditionalFormatting>
  <conditionalFormatting sqref="Q31">
    <cfRule type="containsErrors" dxfId="19449" priority="706">
      <formula>ISERROR(Q31)</formula>
    </cfRule>
  </conditionalFormatting>
  <conditionalFormatting sqref="Q34">
    <cfRule type="containsErrors" dxfId="19448" priority="705">
      <formula>ISERROR(Q34)</formula>
    </cfRule>
  </conditionalFormatting>
  <conditionalFormatting sqref="Q31">
    <cfRule type="containsErrors" dxfId="19447" priority="704">
      <formula>ISERROR(Q31)</formula>
    </cfRule>
  </conditionalFormatting>
  <conditionalFormatting sqref="Q34">
    <cfRule type="containsErrors" dxfId="19446" priority="703">
      <formula>ISERROR(Q34)</formula>
    </cfRule>
  </conditionalFormatting>
  <conditionalFormatting sqref="Q31">
    <cfRule type="containsErrors" dxfId="19445" priority="702">
      <formula>ISERROR(Q31)</formula>
    </cfRule>
  </conditionalFormatting>
  <conditionalFormatting sqref="Q34">
    <cfRule type="containsErrors" dxfId="19444" priority="701">
      <formula>ISERROR(Q34)</formula>
    </cfRule>
  </conditionalFormatting>
  <conditionalFormatting sqref="Q31">
    <cfRule type="containsErrors" dxfId="19443" priority="700">
      <formula>ISERROR(Q31)</formula>
    </cfRule>
  </conditionalFormatting>
  <conditionalFormatting sqref="Q34">
    <cfRule type="containsErrors" dxfId="19442" priority="699">
      <formula>ISERROR(Q34)</formula>
    </cfRule>
  </conditionalFormatting>
  <conditionalFormatting sqref="Q31">
    <cfRule type="containsErrors" dxfId="19441" priority="698">
      <formula>ISERROR(Q31)</formula>
    </cfRule>
  </conditionalFormatting>
  <conditionalFormatting sqref="Q34">
    <cfRule type="containsErrors" dxfId="19440" priority="697">
      <formula>ISERROR(Q34)</formula>
    </cfRule>
  </conditionalFormatting>
  <conditionalFormatting sqref="Q31">
    <cfRule type="containsErrors" dxfId="19439" priority="696">
      <formula>ISERROR(Q31)</formula>
    </cfRule>
  </conditionalFormatting>
  <conditionalFormatting sqref="Q34">
    <cfRule type="containsErrors" dxfId="19438" priority="695">
      <formula>ISERROR(Q34)</formula>
    </cfRule>
  </conditionalFormatting>
  <conditionalFormatting sqref="Q31">
    <cfRule type="containsErrors" dxfId="19437" priority="694">
      <formula>ISERROR(Q31)</formula>
    </cfRule>
  </conditionalFormatting>
  <conditionalFormatting sqref="Q34">
    <cfRule type="containsErrors" dxfId="19436" priority="693">
      <formula>ISERROR(Q34)</formula>
    </cfRule>
  </conditionalFormatting>
  <conditionalFormatting sqref="Q31">
    <cfRule type="containsErrors" dxfId="19435" priority="692">
      <formula>ISERROR(Q31)</formula>
    </cfRule>
  </conditionalFormatting>
  <conditionalFormatting sqref="Q34">
    <cfRule type="containsErrors" dxfId="19434" priority="691">
      <formula>ISERROR(Q34)</formula>
    </cfRule>
  </conditionalFormatting>
  <conditionalFormatting sqref="Q31">
    <cfRule type="containsErrors" dxfId="19433" priority="690">
      <formula>ISERROR(Q31)</formula>
    </cfRule>
  </conditionalFormatting>
  <conditionalFormatting sqref="Q34">
    <cfRule type="containsErrors" dxfId="19432" priority="689">
      <formula>ISERROR(Q34)</formula>
    </cfRule>
  </conditionalFormatting>
  <conditionalFormatting sqref="Q31">
    <cfRule type="containsErrors" dxfId="19431" priority="688">
      <formula>ISERROR(Q31)</formula>
    </cfRule>
  </conditionalFormatting>
  <conditionalFormatting sqref="Q34">
    <cfRule type="containsErrors" dxfId="19430" priority="687">
      <formula>ISERROR(Q34)</formula>
    </cfRule>
  </conditionalFormatting>
  <conditionalFormatting sqref="Q31">
    <cfRule type="containsErrors" dxfId="19429" priority="686">
      <formula>ISERROR(Q31)</formula>
    </cfRule>
  </conditionalFormatting>
  <conditionalFormatting sqref="Q34">
    <cfRule type="containsErrors" dxfId="19428" priority="685">
      <formula>ISERROR(Q34)</formula>
    </cfRule>
  </conditionalFormatting>
  <conditionalFormatting sqref="Q31">
    <cfRule type="containsErrors" dxfId="19427" priority="684">
      <formula>ISERROR(Q31)</formula>
    </cfRule>
  </conditionalFormatting>
  <conditionalFormatting sqref="Q34">
    <cfRule type="containsErrors" dxfId="19426" priority="683">
      <formula>ISERROR(Q34)</formula>
    </cfRule>
  </conditionalFormatting>
  <conditionalFormatting sqref="Q31">
    <cfRule type="containsErrors" dxfId="19425" priority="682">
      <formula>ISERROR(Q31)</formula>
    </cfRule>
  </conditionalFormatting>
  <conditionalFormatting sqref="Q34">
    <cfRule type="containsErrors" dxfId="19424" priority="681">
      <formula>ISERROR(Q34)</formula>
    </cfRule>
  </conditionalFormatting>
  <conditionalFormatting sqref="Q31">
    <cfRule type="containsErrors" dxfId="19423" priority="680">
      <formula>ISERROR(Q31)</formula>
    </cfRule>
  </conditionalFormatting>
  <conditionalFormatting sqref="Q34">
    <cfRule type="containsErrors" dxfId="19422" priority="679">
      <formula>ISERROR(Q34)</formula>
    </cfRule>
  </conditionalFormatting>
  <conditionalFormatting sqref="Q31">
    <cfRule type="containsErrors" dxfId="19421" priority="678">
      <formula>ISERROR(Q31)</formula>
    </cfRule>
  </conditionalFormatting>
  <conditionalFormatting sqref="Q34">
    <cfRule type="containsErrors" dxfId="19420" priority="677">
      <formula>ISERROR(Q34)</formula>
    </cfRule>
  </conditionalFormatting>
  <conditionalFormatting sqref="Q31">
    <cfRule type="containsErrors" dxfId="19419" priority="676">
      <formula>ISERROR(Q31)</formula>
    </cfRule>
  </conditionalFormatting>
  <conditionalFormatting sqref="Q34">
    <cfRule type="containsErrors" dxfId="19418" priority="675">
      <formula>ISERROR(Q34)</formula>
    </cfRule>
  </conditionalFormatting>
  <conditionalFormatting sqref="Q31">
    <cfRule type="containsErrors" dxfId="19417" priority="674">
      <formula>ISERROR(Q31)</formula>
    </cfRule>
  </conditionalFormatting>
  <conditionalFormatting sqref="Q34">
    <cfRule type="containsErrors" dxfId="19416" priority="673">
      <formula>ISERROR(Q34)</formula>
    </cfRule>
  </conditionalFormatting>
  <conditionalFormatting sqref="Q31">
    <cfRule type="containsErrors" dxfId="19415" priority="672">
      <formula>ISERROR(Q31)</formula>
    </cfRule>
  </conditionalFormatting>
  <conditionalFormatting sqref="Q34">
    <cfRule type="containsErrors" dxfId="19414" priority="671">
      <formula>ISERROR(Q34)</formula>
    </cfRule>
  </conditionalFormatting>
  <conditionalFormatting sqref="Q31">
    <cfRule type="containsErrors" dxfId="19413" priority="670">
      <formula>ISERROR(Q31)</formula>
    </cfRule>
  </conditionalFormatting>
  <conditionalFormatting sqref="Q34">
    <cfRule type="containsErrors" dxfId="19412" priority="669">
      <formula>ISERROR(Q34)</formula>
    </cfRule>
  </conditionalFormatting>
  <conditionalFormatting sqref="Q31">
    <cfRule type="containsErrors" dxfId="19411" priority="668">
      <formula>ISERROR(Q31)</formula>
    </cfRule>
  </conditionalFormatting>
  <conditionalFormatting sqref="Q34">
    <cfRule type="containsErrors" dxfId="19410" priority="667">
      <formula>ISERROR(Q34)</formula>
    </cfRule>
  </conditionalFormatting>
  <conditionalFormatting sqref="Q31">
    <cfRule type="containsErrors" dxfId="19409" priority="666">
      <formula>ISERROR(Q31)</formula>
    </cfRule>
  </conditionalFormatting>
  <conditionalFormatting sqref="Q34">
    <cfRule type="containsErrors" dxfId="19408" priority="665">
      <formula>ISERROR(Q34)</formula>
    </cfRule>
  </conditionalFormatting>
  <conditionalFormatting sqref="Q31">
    <cfRule type="containsErrors" dxfId="19407" priority="664">
      <formula>ISERROR(Q31)</formula>
    </cfRule>
  </conditionalFormatting>
  <conditionalFormatting sqref="Q34">
    <cfRule type="containsErrors" dxfId="19406" priority="663">
      <formula>ISERROR(Q34)</formula>
    </cfRule>
  </conditionalFormatting>
  <conditionalFormatting sqref="Q31">
    <cfRule type="containsErrors" dxfId="19405" priority="662">
      <formula>ISERROR(Q31)</formula>
    </cfRule>
  </conditionalFormatting>
  <conditionalFormatting sqref="Q34">
    <cfRule type="containsErrors" dxfId="19404" priority="661">
      <formula>ISERROR(Q34)</formula>
    </cfRule>
  </conditionalFormatting>
  <conditionalFormatting sqref="Q31">
    <cfRule type="containsErrors" dxfId="19403" priority="660">
      <formula>ISERROR(Q31)</formula>
    </cfRule>
  </conditionalFormatting>
  <conditionalFormatting sqref="Q34">
    <cfRule type="containsErrors" dxfId="19402" priority="659">
      <formula>ISERROR(Q34)</formula>
    </cfRule>
  </conditionalFormatting>
  <conditionalFormatting sqref="Q31">
    <cfRule type="containsErrors" dxfId="19401" priority="658">
      <formula>ISERROR(Q31)</formula>
    </cfRule>
  </conditionalFormatting>
  <conditionalFormatting sqref="Q34">
    <cfRule type="containsErrors" dxfId="19400" priority="657">
      <formula>ISERROR(Q34)</formula>
    </cfRule>
  </conditionalFormatting>
  <conditionalFormatting sqref="Q31">
    <cfRule type="containsErrors" dxfId="19399" priority="656">
      <formula>ISERROR(Q31)</formula>
    </cfRule>
  </conditionalFormatting>
  <conditionalFormatting sqref="Q34">
    <cfRule type="containsErrors" dxfId="19398" priority="655">
      <formula>ISERROR(Q34)</formula>
    </cfRule>
  </conditionalFormatting>
  <conditionalFormatting sqref="Q31">
    <cfRule type="containsErrors" dxfId="19397" priority="654">
      <formula>ISERROR(Q31)</formula>
    </cfRule>
  </conditionalFormatting>
  <conditionalFormatting sqref="Q34">
    <cfRule type="containsErrors" dxfId="19396" priority="653">
      <formula>ISERROR(Q34)</formula>
    </cfRule>
  </conditionalFormatting>
  <conditionalFormatting sqref="Q31">
    <cfRule type="containsErrors" dxfId="19395" priority="652">
      <formula>ISERROR(Q31)</formula>
    </cfRule>
  </conditionalFormatting>
  <conditionalFormatting sqref="Q34">
    <cfRule type="containsErrors" dxfId="19394" priority="651">
      <formula>ISERROR(Q34)</formula>
    </cfRule>
  </conditionalFormatting>
  <conditionalFormatting sqref="Q31">
    <cfRule type="containsErrors" dxfId="19393" priority="650">
      <formula>ISERROR(Q31)</formula>
    </cfRule>
  </conditionalFormatting>
  <conditionalFormatting sqref="Q34">
    <cfRule type="containsErrors" dxfId="19392" priority="649">
      <formula>ISERROR(Q34)</formula>
    </cfRule>
  </conditionalFormatting>
  <conditionalFormatting sqref="Q31">
    <cfRule type="containsErrors" dxfId="19391" priority="648">
      <formula>ISERROR(Q31)</formula>
    </cfRule>
  </conditionalFormatting>
  <conditionalFormatting sqref="Q34">
    <cfRule type="containsErrors" dxfId="19390" priority="647">
      <formula>ISERROR(Q34)</formula>
    </cfRule>
  </conditionalFormatting>
  <conditionalFormatting sqref="Q31">
    <cfRule type="containsErrors" dxfId="19389" priority="646">
      <formula>ISERROR(Q31)</formula>
    </cfRule>
  </conditionalFormatting>
  <conditionalFormatting sqref="Q34">
    <cfRule type="containsErrors" dxfId="19388" priority="645">
      <formula>ISERROR(Q34)</formula>
    </cfRule>
  </conditionalFormatting>
  <conditionalFormatting sqref="Q34">
    <cfRule type="containsErrors" dxfId="19387" priority="644">
      <formula>ISERROR(Q34)</formula>
    </cfRule>
  </conditionalFormatting>
  <conditionalFormatting sqref="Q31">
    <cfRule type="containsErrors" dxfId="19386" priority="643">
      <formula>ISERROR(Q31)</formula>
    </cfRule>
  </conditionalFormatting>
  <conditionalFormatting sqref="Q34">
    <cfRule type="containsErrors" dxfId="19385" priority="642">
      <formula>ISERROR(Q34)</formula>
    </cfRule>
  </conditionalFormatting>
  <conditionalFormatting sqref="Q31">
    <cfRule type="containsErrors" dxfId="19384" priority="641">
      <formula>ISERROR(Q31)</formula>
    </cfRule>
  </conditionalFormatting>
  <conditionalFormatting sqref="Q34">
    <cfRule type="containsErrors" dxfId="19383" priority="640">
      <formula>ISERROR(Q34)</formula>
    </cfRule>
  </conditionalFormatting>
  <conditionalFormatting sqref="Q31">
    <cfRule type="containsErrors" dxfId="19382" priority="639">
      <formula>ISERROR(Q31)</formula>
    </cfRule>
  </conditionalFormatting>
  <conditionalFormatting sqref="P29:S29 P28:R28 P22:S27 P30:Q38">
    <cfRule type="containsErrors" dxfId="19381" priority="638">
      <formula>ISERROR(P22)</formula>
    </cfRule>
  </conditionalFormatting>
  <conditionalFormatting sqref="P29:S29 P28:R28 P22:S27 P30:Q38">
    <cfRule type="containsErrors" dxfId="19380" priority="637">
      <formula>ISERROR(P22)</formula>
    </cfRule>
  </conditionalFormatting>
  <conditionalFormatting sqref="P35:P38">
    <cfRule type="cellIs" dxfId="19379" priority="636" operator="notEqual">
      <formula>0</formula>
    </cfRule>
  </conditionalFormatting>
  <conditionalFormatting sqref="P50">
    <cfRule type="containsErrors" dxfId="19378" priority="635">
      <formula>ISERROR(P50)</formula>
    </cfRule>
  </conditionalFormatting>
  <conditionalFormatting sqref="P50">
    <cfRule type="containsErrors" dxfId="19377" priority="634">
      <formula>ISERROR(P50)</formula>
    </cfRule>
  </conditionalFormatting>
  <conditionalFormatting sqref="P68">
    <cfRule type="containsErrors" dxfId="19376" priority="633">
      <formula>ISERROR(P68)</formula>
    </cfRule>
  </conditionalFormatting>
  <conditionalFormatting sqref="P68">
    <cfRule type="containsErrors" dxfId="19375" priority="632">
      <formula>ISERROR(P68)</formula>
    </cfRule>
  </conditionalFormatting>
  <conditionalFormatting sqref="P86">
    <cfRule type="containsErrors" dxfId="19374" priority="631">
      <formula>ISERROR(P86)</formula>
    </cfRule>
  </conditionalFormatting>
  <conditionalFormatting sqref="P86">
    <cfRule type="containsErrors" dxfId="19373" priority="630">
      <formula>ISERROR(P86)</formula>
    </cfRule>
  </conditionalFormatting>
  <conditionalFormatting sqref="P104">
    <cfRule type="containsErrors" dxfId="19372" priority="629">
      <formula>ISERROR(P104)</formula>
    </cfRule>
  </conditionalFormatting>
  <conditionalFormatting sqref="P104">
    <cfRule type="containsErrors" dxfId="19371" priority="628">
      <formula>ISERROR(P104)</formula>
    </cfRule>
  </conditionalFormatting>
  <conditionalFormatting sqref="P31:Q38">
    <cfRule type="containsErrors" dxfId="19370" priority="617">
      <formula>ISERROR(P31)</formula>
    </cfRule>
  </conditionalFormatting>
  <conditionalFormatting sqref="P31:Q38">
    <cfRule type="containsErrors" dxfId="19369" priority="616">
      <formula>ISERROR(P31)</formula>
    </cfRule>
  </conditionalFormatting>
  <conditionalFormatting sqref="P35:P38">
    <cfRule type="cellIs" dxfId="19368" priority="615" operator="notEqual">
      <formula>0</formula>
    </cfRule>
  </conditionalFormatting>
  <conditionalFormatting sqref="Q49">
    <cfRule type="containsErrors" dxfId="19367" priority="614">
      <formula>ISERROR(Q49)</formula>
    </cfRule>
  </conditionalFormatting>
  <conditionalFormatting sqref="Q52">
    <cfRule type="containsErrors" dxfId="19366" priority="613">
      <formula>ISERROR(Q52)</formula>
    </cfRule>
  </conditionalFormatting>
  <conditionalFormatting sqref="Q49">
    <cfRule type="containsErrors" dxfId="19365" priority="612">
      <formula>ISERROR(Q49)</formula>
    </cfRule>
  </conditionalFormatting>
  <conditionalFormatting sqref="Q52">
    <cfRule type="containsErrors" dxfId="19364" priority="611">
      <formula>ISERROR(Q52)</formula>
    </cfRule>
  </conditionalFormatting>
  <conditionalFormatting sqref="Q49">
    <cfRule type="containsErrors" dxfId="19363" priority="610">
      <formula>ISERROR(Q49)</formula>
    </cfRule>
  </conditionalFormatting>
  <conditionalFormatting sqref="Q52">
    <cfRule type="containsErrors" dxfId="19362" priority="609">
      <formula>ISERROR(Q52)</formula>
    </cfRule>
  </conditionalFormatting>
  <conditionalFormatting sqref="Q49">
    <cfRule type="containsErrors" dxfId="19361" priority="608">
      <formula>ISERROR(Q49)</formula>
    </cfRule>
  </conditionalFormatting>
  <conditionalFormatting sqref="Q52">
    <cfRule type="containsErrors" dxfId="19360" priority="607">
      <formula>ISERROR(Q52)</formula>
    </cfRule>
  </conditionalFormatting>
  <conditionalFormatting sqref="Q49">
    <cfRule type="containsErrors" dxfId="19359" priority="606">
      <formula>ISERROR(Q49)</formula>
    </cfRule>
  </conditionalFormatting>
  <conditionalFormatting sqref="Q52">
    <cfRule type="containsErrors" dxfId="19358" priority="605">
      <formula>ISERROR(Q52)</formula>
    </cfRule>
  </conditionalFormatting>
  <conditionalFormatting sqref="Q49">
    <cfRule type="containsErrors" dxfId="19357" priority="604">
      <formula>ISERROR(Q49)</formula>
    </cfRule>
  </conditionalFormatting>
  <conditionalFormatting sqref="Q52">
    <cfRule type="containsErrors" dxfId="19356" priority="603">
      <formula>ISERROR(Q52)</formula>
    </cfRule>
  </conditionalFormatting>
  <conditionalFormatting sqref="Q49">
    <cfRule type="containsErrors" dxfId="19355" priority="602">
      <formula>ISERROR(Q49)</formula>
    </cfRule>
  </conditionalFormatting>
  <conditionalFormatting sqref="Q52">
    <cfRule type="containsErrors" dxfId="19354" priority="601">
      <formula>ISERROR(Q52)</formula>
    </cfRule>
  </conditionalFormatting>
  <conditionalFormatting sqref="Q49">
    <cfRule type="containsErrors" dxfId="19353" priority="600">
      <formula>ISERROR(Q49)</formula>
    </cfRule>
  </conditionalFormatting>
  <conditionalFormatting sqref="Q52">
    <cfRule type="containsErrors" dxfId="19352" priority="599">
      <formula>ISERROR(Q52)</formula>
    </cfRule>
  </conditionalFormatting>
  <conditionalFormatting sqref="Q49">
    <cfRule type="containsErrors" dxfId="19351" priority="598">
      <formula>ISERROR(Q49)</formula>
    </cfRule>
  </conditionalFormatting>
  <conditionalFormatting sqref="Q52">
    <cfRule type="containsErrors" dxfId="19350" priority="597">
      <formula>ISERROR(Q52)</formula>
    </cfRule>
  </conditionalFormatting>
  <conditionalFormatting sqref="Q49">
    <cfRule type="containsErrors" dxfId="19349" priority="596">
      <formula>ISERROR(Q49)</formula>
    </cfRule>
  </conditionalFormatting>
  <conditionalFormatting sqref="Q52">
    <cfRule type="containsErrors" dxfId="19348" priority="595">
      <formula>ISERROR(Q52)</formula>
    </cfRule>
  </conditionalFormatting>
  <conditionalFormatting sqref="Q49">
    <cfRule type="containsErrors" dxfId="19347" priority="594">
      <formula>ISERROR(Q49)</formula>
    </cfRule>
  </conditionalFormatting>
  <conditionalFormatting sqref="Q52">
    <cfRule type="containsErrors" dxfId="19346" priority="593">
      <formula>ISERROR(Q52)</formula>
    </cfRule>
  </conditionalFormatting>
  <conditionalFormatting sqref="Q49">
    <cfRule type="containsErrors" dxfId="19345" priority="592">
      <formula>ISERROR(Q49)</formula>
    </cfRule>
  </conditionalFormatting>
  <conditionalFormatting sqref="Q52">
    <cfRule type="containsErrors" dxfId="19344" priority="591">
      <formula>ISERROR(Q52)</formula>
    </cfRule>
  </conditionalFormatting>
  <conditionalFormatting sqref="Q49">
    <cfRule type="containsErrors" dxfId="19343" priority="590">
      <formula>ISERROR(Q49)</formula>
    </cfRule>
  </conditionalFormatting>
  <conditionalFormatting sqref="Q52">
    <cfRule type="containsErrors" dxfId="19342" priority="589">
      <formula>ISERROR(Q52)</formula>
    </cfRule>
  </conditionalFormatting>
  <conditionalFormatting sqref="Q49">
    <cfRule type="containsErrors" dxfId="19341" priority="588">
      <formula>ISERROR(Q49)</formula>
    </cfRule>
  </conditionalFormatting>
  <conditionalFormatting sqref="Q52">
    <cfRule type="containsErrors" dxfId="19340" priority="587">
      <formula>ISERROR(Q52)</formula>
    </cfRule>
  </conditionalFormatting>
  <conditionalFormatting sqref="Q49">
    <cfRule type="containsErrors" dxfId="19339" priority="586">
      <formula>ISERROR(Q49)</formula>
    </cfRule>
  </conditionalFormatting>
  <conditionalFormatting sqref="Q52">
    <cfRule type="containsErrors" dxfId="19338" priority="585">
      <formula>ISERROR(Q52)</formula>
    </cfRule>
  </conditionalFormatting>
  <conditionalFormatting sqref="Q49">
    <cfRule type="containsErrors" dxfId="19337" priority="584">
      <formula>ISERROR(Q49)</formula>
    </cfRule>
  </conditionalFormatting>
  <conditionalFormatting sqref="Q52">
    <cfRule type="containsErrors" dxfId="19336" priority="583">
      <formula>ISERROR(Q52)</formula>
    </cfRule>
  </conditionalFormatting>
  <conditionalFormatting sqref="Q49">
    <cfRule type="containsErrors" dxfId="19335" priority="582">
      <formula>ISERROR(Q49)</formula>
    </cfRule>
  </conditionalFormatting>
  <conditionalFormatting sqref="Q52">
    <cfRule type="containsErrors" dxfId="19334" priority="581">
      <formula>ISERROR(Q52)</formula>
    </cfRule>
  </conditionalFormatting>
  <conditionalFormatting sqref="Q49">
    <cfRule type="containsErrors" dxfId="19333" priority="580">
      <formula>ISERROR(Q49)</formula>
    </cfRule>
  </conditionalFormatting>
  <conditionalFormatting sqref="Q52">
    <cfRule type="containsErrors" dxfId="19332" priority="579">
      <formula>ISERROR(Q52)</formula>
    </cfRule>
  </conditionalFormatting>
  <conditionalFormatting sqref="Q49">
    <cfRule type="containsErrors" dxfId="19331" priority="578">
      <formula>ISERROR(Q49)</formula>
    </cfRule>
  </conditionalFormatting>
  <conditionalFormatting sqref="Q52">
    <cfRule type="containsErrors" dxfId="19330" priority="577">
      <formula>ISERROR(Q52)</formula>
    </cfRule>
  </conditionalFormatting>
  <conditionalFormatting sqref="Q49">
    <cfRule type="containsErrors" dxfId="19329" priority="576">
      <formula>ISERROR(Q49)</formula>
    </cfRule>
  </conditionalFormatting>
  <conditionalFormatting sqref="Q52">
    <cfRule type="containsErrors" dxfId="19328" priority="575">
      <formula>ISERROR(Q52)</formula>
    </cfRule>
  </conditionalFormatting>
  <conditionalFormatting sqref="Q49">
    <cfRule type="containsErrors" dxfId="19327" priority="574">
      <formula>ISERROR(Q49)</formula>
    </cfRule>
  </conditionalFormatting>
  <conditionalFormatting sqref="Q52">
    <cfRule type="containsErrors" dxfId="19326" priority="573">
      <formula>ISERROR(Q52)</formula>
    </cfRule>
  </conditionalFormatting>
  <conditionalFormatting sqref="Q49">
    <cfRule type="containsErrors" dxfId="19325" priority="572">
      <formula>ISERROR(Q49)</formula>
    </cfRule>
  </conditionalFormatting>
  <conditionalFormatting sqref="Q52">
    <cfRule type="containsErrors" dxfId="19324" priority="571">
      <formula>ISERROR(Q52)</formula>
    </cfRule>
  </conditionalFormatting>
  <conditionalFormatting sqref="Q49">
    <cfRule type="containsErrors" dxfId="19323" priority="570">
      <formula>ISERROR(Q49)</formula>
    </cfRule>
  </conditionalFormatting>
  <conditionalFormatting sqref="Q52">
    <cfRule type="containsErrors" dxfId="19322" priority="569">
      <formula>ISERROR(Q52)</formula>
    </cfRule>
  </conditionalFormatting>
  <conditionalFormatting sqref="Q49">
    <cfRule type="containsErrors" dxfId="19321" priority="568">
      <formula>ISERROR(Q49)</formula>
    </cfRule>
  </conditionalFormatting>
  <conditionalFormatting sqref="Q52">
    <cfRule type="containsErrors" dxfId="19320" priority="567">
      <formula>ISERROR(Q52)</formula>
    </cfRule>
  </conditionalFormatting>
  <conditionalFormatting sqref="Q49">
    <cfRule type="containsErrors" dxfId="19319" priority="566">
      <formula>ISERROR(Q49)</formula>
    </cfRule>
  </conditionalFormatting>
  <conditionalFormatting sqref="Q52">
    <cfRule type="containsErrors" dxfId="19318" priority="565">
      <formula>ISERROR(Q52)</formula>
    </cfRule>
  </conditionalFormatting>
  <conditionalFormatting sqref="Q49">
    <cfRule type="containsErrors" dxfId="19317" priority="564">
      <formula>ISERROR(Q49)</formula>
    </cfRule>
  </conditionalFormatting>
  <conditionalFormatting sqref="Q52">
    <cfRule type="containsErrors" dxfId="19316" priority="563">
      <formula>ISERROR(Q52)</formula>
    </cfRule>
  </conditionalFormatting>
  <conditionalFormatting sqref="Q49">
    <cfRule type="containsErrors" dxfId="19315" priority="562">
      <formula>ISERROR(Q49)</formula>
    </cfRule>
  </conditionalFormatting>
  <conditionalFormatting sqref="Q52">
    <cfRule type="containsErrors" dxfId="19314" priority="561">
      <formula>ISERROR(Q52)</formula>
    </cfRule>
  </conditionalFormatting>
  <conditionalFormatting sqref="Q49">
    <cfRule type="containsErrors" dxfId="19313" priority="560">
      <formula>ISERROR(Q49)</formula>
    </cfRule>
  </conditionalFormatting>
  <conditionalFormatting sqref="Q52">
    <cfRule type="containsErrors" dxfId="19312" priority="559">
      <formula>ISERROR(Q52)</formula>
    </cfRule>
  </conditionalFormatting>
  <conditionalFormatting sqref="Q49">
    <cfRule type="containsErrors" dxfId="19311" priority="558">
      <formula>ISERROR(Q49)</formula>
    </cfRule>
  </conditionalFormatting>
  <conditionalFormatting sqref="Q52">
    <cfRule type="containsErrors" dxfId="19310" priority="557">
      <formula>ISERROR(Q52)</formula>
    </cfRule>
  </conditionalFormatting>
  <conditionalFormatting sqref="Q49">
    <cfRule type="containsErrors" dxfId="19309" priority="556">
      <formula>ISERROR(Q49)</formula>
    </cfRule>
  </conditionalFormatting>
  <conditionalFormatting sqref="Q52">
    <cfRule type="containsErrors" dxfId="19308" priority="555">
      <formula>ISERROR(Q52)</formula>
    </cfRule>
  </conditionalFormatting>
  <conditionalFormatting sqref="Q49">
    <cfRule type="containsErrors" dxfId="19307" priority="554">
      <formula>ISERROR(Q49)</formula>
    </cfRule>
  </conditionalFormatting>
  <conditionalFormatting sqref="Q52">
    <cfRule type="containsErrors" dxfId="19306" priority="553">
      <formula>ISERROR(Q52)</formula>
    </cfRule>
  </conditionalFormatting>
  <conditionalFormatting sqref="Q49">
    <cfRule type="containsErrors" dxfId="19305" priority="552">
      <formula>ISERROR(Q49)</formula>
    </cfRule>
  </conditionalFormatting>
  <conditionalFormatting sqref="Q52">
    <cfRule type="containsErrors" dxfId="19304" priority="551">
      <formula>ISERROR(Q52)</formula>
    </cfRule>
  </conditionalFormatting>
  <conditionalFormatting sqref="Q49">
    <cfRule type="containsErrors" dxfId="19303" priority="550">
      <formula>ISERROR(Q49)</formula>
    </cfRule>
  </conditionalFormatting>
  <conditionalFormatting sqref="Q52">
    <cfRule type="containsErrors" dxfId="19302" priority="549">
      <formula>ISERROR(Q52)</formula>
    </cfRule>
  </conditionalFormatting>
  <conditionalFormatting sqref="Q49">
    <cfRule type="containsErrors" dxfId="19301" priority="548">
      <formula>ISERROR(Q49)</formula>
    </cfRule>
  </conditionalFormatting>
  <conditionalFormatting sqref="Q52">
    <cfRule type="containsErrors" dxfId="19300" priority="547">
      <formula>ISERROR(Q52)</formula>
    </cfRule>
  </conditionalFormatting>
  <conditionalFormatting sqref="Q49">
    <cfRule type="containsErrors" dxfId="19299" priority="546">
      <formula>ISERROR(Q49)</formula>
    </cfRule>
  </conditionalFormatting>
  <conditionalFormatting sqref="Q52">
    <cfRule type="containsErrors" dxfId="19298" priority="545">
      <formula>ISERROR(Q52)</formula>
    </cfRule>
  </conditionalFormatting>
  <conditionalFormatting sqref="Q49">
    <cfRule type="containsErrors" dxfId="19297" priority="544">
      <formula>ISERROR(Q49)</formula>
    </cfRule>
  </conditionalFormatting>
  <conditionalFormatting sqref="Q52">
    <cfRule type="containsErrors" dxfId="19296" priority="543">
      <formula>ISERROR(Q52)</formula>
    </cfRule>
  </conditionalFormatting>
  <conditionalFormatting sqref="Q49">
    <cfRule type="containsErrors" dxfId="19295" priority="542">
      <formula>ISERROR(Q49)</formula>
    </cfRule>
  </conditionalFormatting>
  <conditionalFormatting sqref="Q52">
    <cfRule type="containsErrors" dxfId="19294" priority="541">
      <formula>ISERROR(Q52)</formula>
    </cfRule>
  </conditionalFormatting>
  <conditionalFormatting sqref="Q49">
    <cfRule type="containsErrors" dxfId="19293" priority="540">
      <formula>ISERROR(Q49)</formula>
    </cfRule>
  </conditionalFormatting>
  <conditionalFormatting sqref="Q52">
    <cfRule type="containsErrors" dxfId="19292" priority="539">
      <formula>ISERROR(Q52)</formula>
    </cfRule>
  </conditionalFormatting>
  <conditionalFormatting sqref="Q49">
    <cfRule type="containsErrors" dxfId="19291" priority="538">
      <formula>ISERROR(Q49)</formula>
    </cfRule>
  </conditionalFormatting>
  <conditionalFormatting sqref="Q52">
    <cfRule type="containsErrors" dxfId="19290" priority="537">
      <formula>ISERROR(Q52)</formula>
    </cfRule>
  </conditionalFormatting>
  <conditionalFormatting sqref="Q49">
    <cfRule type="containsErrors" dxfId="19289" priority="536">
      <formula>ISERROR(Q49)</formula>
    </cfRule>
  </conditionalFormatting>
  <conditionalFormatting sqref="Q52">
    <cfRule type="containsErrors" dxfId="19288" priority="535">
      <formula>ISERROR(Q52)</formula>
    </cfRule>
  </conditionalFormatting>
  <conditionalFormatting sqref="Q49">
    <cfRule type="containsErrors" dxfId="19287" priority="534">
      <formula>ISERROR(Q49)</formula>
    </cfRule>
  </conditionalFormatting>
  <conditionalFormatting sqref="Q52">
    <cfRule type="containsErrors" dxfId="19286" priority="533">
      <formula>ISERROR(Q52)</formula>
    </cfRule>
  </conditionalFormatting>
  <conditionalFormatting sqref="Q49">
    <cfRule type="containsErrors" dxfId="19285" priority="532">
      <formula>ISERROR(Q49)</formula>
    </cfRule>
  </conditionalFormatting>
  <conditionalFormatting sqref="Q52">
    <cfRule type="containsErrors" dxfId="19284" priority="531">
      <formula>ISERROR(Q52)</formula>
    </cfRule>
  </conditionalFormatting>
  <conditionalFormatting sqref="Q49">
    <cfRule type="containsErrors" dxfId="19283" priority="530">
      <formula>ISERROR(Q49)</formula>
    </cfRule>
  </conditionalFormatting>
  <conditionalFormatting sqref="Q52">
    <cfRule type="containsErrors" dxfId="19282" priority="529">
      <formula>ISERROR(Q52)</formula>
    </cfRule>
  </conditionalFormatting>
  <conditionalFormatting sqref="Q49">
    <cfRule type="containsErrors" dxfId="19281" priority="528">
      <formula>ISERROR(Q49)</formula>
    </cfRule>
  </conditionalFormatting>
  <conditionalFormatting sqref="Q52">
    <cfRule type="containsErrors" dxfId="19280" priority="527">
      <formula>ISERROR(Q52)</formula>
    </cfRule>
  </conditionalFormatting>
  <conditionalFormatting sqref="Q49">
    <cfRule type="containsErrors" dxfId="19279" priority="526">
      <formula>ISERROR(Q49)</formula>
    </cfRule>
  </conditionalFormatting>
  <conditionalFormatting sqref="Q52">
    <cfRule type="containsErrors" dxfId="19278" priority="525">
      <formula>ISERROR(Q52)</formula>
    </cfRule>
  </conditionalFormatting>
  <conditionalFormatting sqref="Q49">
    <cfRule type="containsErrors" dxfId="19277" priority="524">
      <formula>ISERROR(Q49)</formula>
    </cfRule>
  </conditionalFormatting>
  <conditionalFormatting sqref="Q52">
    <cfRule type="containsErrors" dxfId="19276" priority="523">
      <formula>ISERROR(Q52)</formula>
    </cfRule>
  </conditionalFormatting>
  <conditionalFormatting sqref="Q49">
    <cfRule type="containsErrors" dxfId="19275" priority="522">
      <formula>ISERROR(Q49)</formula>
    </cfRule>
  </conditionalFormatting>
  <conditionalFormatting sqref="Q52">
    <cfRule type="containsErrors" dxfId="19274" priority="521">
      <formula>ISERROR(Q52)</formula>
    </cfRule>
  </conditionalFormatting>
  <conditionalFormatting sqref="Q49">
    <cfRule type="containsErrors" dxfId="19273" priority="520">
      <formula>ISERROR(Q49)</formula>
    </cfRule>
  </conditionalFormatting>
  <conditionalFormatting sqref="Q52">
    <cfRule type="containsErrors" dxfId="19272" priority="519">
      <formula>ISERROR(Q52)</formula>
    </cfRule>
  </conditionalFormatting>
  <conditionalFormatting sqref="Q49">
    <cfRule type="containsErrors" dxfId="19271" priority="518">
      <formula>ISERROR(Q49)</formula>
    </cfRule>
  </conditionalFormatting>
  <conditionalFormatting sqref="Q52">
    <cfRule type="containsErrors" dxfId="19270" priority="517">
      <formula>ISERROR(Q52)</formula>
    </cfRule>
  </conditionalFormatting>
  <conditionalFormatting sqref="Q49">
    <cfRule type="containsErrors" dxfId="19269" priority="516">
      <formula>ISERROR(Q49)</formula>
    </cfRule>
  </conditionalFormatting>
  <conditionalFormatting sqref="Q52">
    <cfRule type="containsErrors" dxfId="19268" priority="515">
      <formula>ISERROR(Q52)</formula>
    </cfRule>
  </conditionalFormatting>
  <conditionalFormatting sqref="Q52">
    <cfRule type="containsErrors" dxfId="19267" priority="514">
      <formula>ISERROR(Q52)</formula>
    </cfRule>
  </conditionalFormatting>
  <conditionalFormatting sqref="Q49">
    <cfRule type="containsErrors" dxfId="19266" priority="513">
      <formula>ISERROR(Q49)</formula>
    </cfRule>
  </conditionalFormatting>
  <conditionalFormatting sqref="Q52">
    <cfRule type="containsErrors" dxfId="19265" priority="512">
      <formula>ISERROR(Q52)</formula>
    </cfRule>
  </conditionalFormatting>
  <conditionalFormatting sqref="Q49">
    <cfRule type="containsErrors" dxfId="19264" priority="511">
      <formula>ISERROR(Q49)</formula>
    </cfRule>
  </conditionalFormatting>
  <conditionalFormatting sqref="Q52">
    <cfRule type="containsErrors" dxfId="19263" priority="510">
      <formula>ISERROR(Q52)</formula>
    </cfRule>
  </conditionalFormatting>
  <conditionalFormatting sqref="Q49">
    <cfRule type="containsErrors" dxfId="19262" priority="509">
      <formula>ISERROR(Q49)</formula>
    </cfRule>
  </conditionalFormatting>
  <conditionalFormatting sqref="P49:Q56">
    <cfRule type="containsErrors" dxfId="19261" priority="508">
      <formula>ISERROR(P49)</formula>
    </cfRule>
  </conditionalFormatting>
  <conditionalFormatting sqref="P49:Q56">
    <cfRule type="containsErrors" dxfId="19260" priority="507">
      <formula>ISERROR(P49)</formula>
    </cfRule>
  </conditionalFormatting>
  <conditionalFormatting sqref="P53:P56">
    <cfRule type="cellIs" dxfId="19259" priority="506" operator="notEqual">
      <formula>0</formula>
    </cfRule>
  </conditionalFormatting>
  <conditionalFormatting sqref="P49:Q56">
    <cfRule type="containsErrors" dxfId="19258" priority="505">
      <formula>ISERROR(P49)</formula>
    </cfRule>
  </conditionalFormatting>
  <conditionalFormatting sqref="P49:Q56">
    <cfRule type="containsErrors" dxfId="19257" priority="504">
      <formula>ISERROR(P49)</formula>
    </cfRule>
  </conditionalFormatting>
  <conditionalFormatting sqref="P53:P56">
    <cfRule type="cellIs" dxfId="19256" priority="503" operator="notEqual">
      <formula>0</formula>
    </cfRule>
  </conditionalFormatting>
  <conditionalFormatting sqref="P31:Q38">
    <cfRule type="containsErrors" dxfId="19255" priority="502">
      <formula>ISERROR(P31)</formula>
    </cfRule>
  </conditionalFormatting>
  <conditionalFormatting sqref="P31:Q38">
    <cfRule type="containsErrors" dxfId="19254" priority="501">
      <formula>ISERROR(P31)</formula>
    </cfRule>
  </conditionalFormatting>
  <conditionalFormatting sqref="P35:P38">
    <cfRule type="cellIs" dxfId="19253" priority="500" operator="notEqual">
      <formula>0</formula>
    </cfRule>
  </conditionalFormatting>
  <conditionalFormatting sqref="P49:Q56">
    <cfRule type="containsErrors" dxfId="19252" priority="499">
      <formula>ISERROR(P49)</formula>
    </cfRule>
  </conditionalFormatting>
  <conditionalFormatting sqref="P49:Q56">
    <cfRule type="containsErrors" dxfId="19251" priority="498">
      <formula>ISERROR(P49)</formula>
    </cfRule>
  </conditionalFormatting>
  <conditionalFormatting sqref="P53:P56">
    <cfRule type="cellIs" dxfId="19250" priority="497" operator="notEqual">
      <formula>0</formula>
    </cfRule>
  </conditionalFormatting>
  <conditionalFormatting sqref="P1:P9 P11">
    <cfRule type="containsErrors" dxfId="19249" priority="496">
      <formula>ISERROR(P1)</formula>
    </cfRule>
  </conditionalFormatting>
  <conditionalFormatting sqref="P1:P9 P11">
    <cfRule type="containsErrors" dxfId="19248" priority="495">
      <formula>ISERROR(P1)</formula>
    </cfRule>
  </conditionalFormatting>
  <conditionalFormatting sqref="P1:P9 P11">
    <cfRule type="containsErrors" dxfId="19247" priority="494">
      <formula>ISERROR(P1)</formula>
    </cfRule>
  </conditionalFormatting>
  <conditionalFormatting sqref="P94:P110">
    <cfRule type="containsErrors" dxfId="19246" priority="478">
      <formula>ISERROR(P94)</formula>
    </cfRule>
  </conditionalFormatting>
  <conditionalFormatting sqref="P94:P110">
    <cfRule type="containsErrors" dxfId="19245" priority="477">
      <formula>ISERROR(P94)</formula>
    </cfRule>
  </conditionalFormatting>
  <conditionalFormatting sqref="P107:P110">
    <cfRule type="cellIs" dxfId="19244" priority="476" operator="notEqual">
      <formula>0</formula>
    </cfRule>
  </conditionalFormatting>
  <conditionalFormatting sqref="P76:P92">
    <cfRule type="containsErrors" dxfId="19243" priority="475">
      <formula>ISERROR(P76)</formula>
    </cfRule>
  </conditionalFormatting>
  <conditionalFormatting sqref="P76:P92">
    <cfRule type="containsErrors" dxfId="19242" priority="474">
      <formula>ISERROR(P76)</formula>
    </cfRule>
  </conditionalFormatting>
  <conditionalFormatting sqref="P89:P92">
    <cfRule type="cellIs" dxfId="19241" priority="473" operator="notEqual">
      <formula>0</formula>
    </cfRule>
  </conditionalFormatting>
  <conditionalFormatting sqref="P58:P74">
    <cfRule type="containsErrors" dxfId="19240" priority="472">
      <formula>ISERROR(P58)</formula>
    </cfRule>
  </conditionalFormatting>
  <conditionalFormatting sqref="P58:P74">
    <cfRule type="containsErrors" dxfId="19239" priority="471">
      <formula>ISERROR(P58)</formula>
    </cfRule>
  </conditionalFormatting>
  <conditionalFormatting sqref="P71:P74">
    <cfRule type="cellIs" dxfId="19238" priority="470" operator="notEqual">
      <formula>0</formula>
    </cfRule>
  </conditionalFormatting>
  <conditionalFormatting sqref="P40:P56">
    <cfRule type="containsErrors" dxfId="19237" priority="469">
      <formula>ISERROR(P40)</formula>
    </cfRule>
  </conditionalFormatting>
  <conditionalFormatting sqref="P40:P56">
    <cfRule type="containsErrors" dxfId="19236" priority="468">
      <formula>ISERROR(P40)</formula>
    </cfRule>
  </conditionalFormatting>
  <conditionalFormatting sqref="P53:P56">
    <cfRule type="cellIs" dxfId="19235" priority="467" operator="notEqual">
      <formula>0</formula>
    </cfRule>
  </conditionalFormatting>
  <conditionalFormatting sqref="P4:P9 P11 P19:P20">
    <cfRule type="containsErrors" dxfId="19234" priority="466">
      <formula>ISERROR(P4)</formula>
    </cfRule>
  </conditionalFormatting>
  <conditionalFormatting sqref="P4:P9 P11">
    <cfRule type="containsErrors" dxfId="19233" priority="465">
      <formula>ISERROR(P4)</formula>
    </cfRule>
  </conditionalFormatting>
  <conditionalFormatting sqref="P17:P20">
    <cfRule type="cellIs" dxfId="19232" priority="464" operator="notEqual">
      <formula>0</formula>
    </cfRule>
  </conditionalFormatting>
  <conditionalFormatting sqref="P22:P38">
    <cfRule type="containsErrors" dxfId="19231" priority="463">
      <formula>ISERROR(P22)</formula>
    </cfRule>
  </conditionalFormatting>
  <conditionalFormatting sqref="P22:P38">
    <cfRule type="containsErrors" dxfId="19230" priority="462">
      <formula>ISERROR(P22)</formula>
    </cfRule>
  </conditionalFormatting>
  <conditionalFormatting sqref="P35:P38">
    <cfRule type="cellIs" dxfId="19229" priority="461" operator="notEqual">
      <formula>0</formula>
    </cfRule>
  </conditionalFormatting>
  <conditionalFormatting sqref="P50">
    <cfRule type="containsErrors" dxfId="19228" priority="460">
      <formula>ISERROR(P50)</formula>
    </cfRule>
  </conditionalFormatting>
  <conditionalFormatting sqref="P50">
    <cfRule type="containsErrors" dxfId="19227" priority="459">
      <formula>ISERROR(P50)</formula>
    </cfRule>
  </conditionalFormatting>
  <conditionalFormatting sqref="P68">
    <cfRule type="containsErrors" dxfId="19226" priority="458">
      <formula>ISERROR(P68)</formula>
    </cfRule>
  </conditionalFormatting>
  <conditionalFormatting sqref="P68">
    <cfRule type="containsErrors" dxfId="19225" priority="457">
      <formula>ISERROR(P68)</formula>
    </cfRule>
  </conditionalFormatting>
  <conditionalFormatting sqref="P86">
    <cfRule type="containsErrors" dxfId="19224" priority="456">
      <formula>ISERROR(P86)</formula>
    </cfRule>
  </conditionalFormatting>
  <conditionalFormatting sqref="P86">
    <cfRule type="containsErrors" dxfId="19223" priority="455">
      <formula>ISERROR(P86)</formula>
    </cfRule>
  </conditionalFormatting>
  <conditionalFormatting sqref="P104">
    <cfRule type="containsErrors" dxfId="19222" priority="454">
      <formula>ISERROR(P104)</formula>
    </cfRule>
  </conditionalFormatting>
  <conditionalFormatting sqref="P104">
    <cfRule type="containsErrors" dxfId="19221" priority="453">
      <formula>ISERROR(P104)</formula>
    </cfRule>
  </conditionalFormatting>
  <conditionalFormatting sqref="P31:P38">
    <cfRule type="containsErrors" dxfId="19220" priority="442">
      <formula>ISERROR(P31)</formula>
    </cfRule>
  </conditionalFormatting>
  <conditionalFormatting sqref="P31:P38">
    <cfRule type="containsErrors" dxfId="19219" priority="441">
      <formula>ISERROR(P31)</formula>
    </cfRule>
  </conditionalFormatting>
  <conditionalFormatting sqref="P35:P38">
    <cfRule type="cellIs" dxfId="19218" priority="440" operator="notEqual">
      <formula>0</formula>
    </cfRule>
  </conditionalFormatting>
  <conditionalFormatting sqref="P49:P56">
    <cfRule type="containsErrors" dxfId="19217" priority="439">
      <formula>ISERROR(P49)</formula>
    </cfRule>
  </conditionalFormatting>
  <conditionalFormatting sqref="P49:P56">
    <cfRule type="containsErrors" dxfId="19216" priority="438">
      <formula>ISERROR(P49)</formula>
    </cfRule>
  </conditionalFormatting>
  <conditionalFormatting sqref="P53:P56">
    <cfRule type="cellIs" dxfId="19215" priority="437" operator="notEqual">
      <formula>0</formula>
    </cfRule>
  </conditionalFormatting>
  <conditionalFormatting sqref="P49:P56">
    <cfRule type="containsErrors" dxfId="19214" priority="436">
      <formula>ISERROR(P49)</formula>
    </cfRule>
  </conditionalFormatting>
  <conditionalFormatting sqref="P49:P56">
    <cfRule type="containsErrors" dxfId="19213" priority="435">
      <formula>ISERROR(P49)</formula>
    </cfRule>
  </conditionalFormatting>
  <conditionalFormatting sqref="P53:P56">
    <cfRule type="cellIs" dxfId="19212" priority="434" operator="notEqual">
      <formula>0</formula>
    </cfRule>
  </conditionalFormatting>
  <conditionalFormatting sqref="P31:P38">
    <cfRule type="containsErrors" dxfId="19211" priority="433">
      <formula>ISERROR(P31)</formula>
    </cfRule>
  </conditionalFormatting>
  <conditionalFormatting sqref="P31:P38">
    <cfRule type="containsErrors" dxfId="19210" priority="432">
      <formula>ISERROR(P31)</formula>
    </cfRule>
  </conditionalFormatting>
  <conditionalFormatting sqref="P35:P38">
    <cfRule type="cellIs" dxfId="19209" priority="431" operator="notEqual">
      <formula>0</formula>
    </cfRule>
  </conditionalFormatting>
  <conditionalFormatting sqref="P49:P56">
    <cfRule type="containsErrors" dxfId="19208" priority="430">
      <formula>ISERROR(P49)</formula>
    </cfRule>
  </conditionalFormatting>
  <conditionalFormatting sqref="P49:P56">
    <cfRule type="containsErrors" dxfId="19207" priority="429">
      <formula>ISERROR(P49)</formula>
    </cfRule>
  </conditionalFormatting>
  <conditionalFormatting sqref="P53:P56">
    <cfRule type="cellIs" dxfId="19206" priority="428" operator="notEqual">
      <formula>0</formula>
    </cfRule>
  </conditionalFormatting>
  <conditionalFormatting sqref="P1:P9 P11">
    <cfRule type="containsErrors" dxfId="19205" priority="427">
      <formula>ISERROR(P1)</formula>
    </cfRule>
  </conditionalFormatting>
  <conditionalFormatting sqref="P1:P9 P11">
    <cfRule type="containsErrors" dxfId="19204" priority="426">
      <formula>ISERROR(P1)</formula>
    </cfRule>
  </conditionalFormatting>
  <conditionalFormatting sqref="P1:P9 P11">
    <cfRule type="containsErrors" dxfId="19203" priority="425">
      <formula>ISERROR(P1)</formula>
    </cfRule>
  </conditionalFormatting>
  <conditionalFormatting sqref="P94:P110">
    <cfRule type="containsErrors" dxfId="19202" priority="409">
      <formula>ISERROR(P94)</formula>
    </cfRule>
  </conditionalFormatting>
  <conditionalFormatting sqref="P94:P110">
    <cfRule type="containsErrors" dxfId="19201" priority="408">
      <formula>ISERROR(P94)</formula>
    </cfRule>
  </conditionalFormatting>
  <conditionalFormatting sqref="P107:P110">
    <cfRule type="cellIs" dxfId="19200" priority="407" operator="notEqual">
      <formula>0</formula>
    </cfRule>
  </conditionalFormatting>
  <conditionalFormatting sqref="P76:P92">
    <cfRule type="containsErrors" dxfId="19199" priority="406">
      <formula>ISERROR(P76)</formula>
    </cfRule>
  </conditionalFormatting>
  <conditionalFormatting sqref="P76:P92">
    <cfRule type="containsErrors" dxfId="19198" priority="405">
      <formula>ISERROR(P76)</formula>
    </cfRule>
  </conditionalFormatting>
  <conditionalFormatting sqref="P89:P92">
    <cfRule type="cellIs" dxfId="19197" priority="404" operator="notEqual">
      <formula>0</formula>
    </cfRule>
  </conditionalFormatting>
  <conditionalFormatting sqref="P58:P74">
    <cfRule type="containsErrors" dxfId="19196" priority="403">
      <formula>ISERROR(P58)</formula>
    </cfRule>
  </conditionalFormatting>
  <conditionalFormatting sqref="P58:P74">
    <cfRule type="containsErrors" dxfId="19195" priority="402">
      <formula>ISERROR(P58)</formula>
    </cfRule>
  </conditionalFormatting>
  <conditionalFormatting sqref="P71:P74">
    <cfRule type="cellIs" dxfId="19194" priority="401" operator="notEqual">
      <formula>0</formula>
    </cfRule>
  </conditionalFormatting>
  <conditionalFormatting sqref="P40:P56">
    <cfRule type="containsErrors" dxfId="19193" priority="400">
      <formula>ISERROR(P40)</formula>
    </cfRule>
  </conditionalFormatting>
  <conditionalFormatting sqref="P40:P56">
    <cfRule type="containsErrors" dxfId="19192" priority="399">
      <formula>ISERROR(P40)</formula>
    </cfRule>
  </conditionalFormatting>
  <conditionalFormatting sqref="P53:P56">
    <cfRule type="cellIs" dxfId="19191" priority="398" operator="notEqual">
      <formula>0</formula>
    </cfRule>
  </conditionalFormatting>
  <conditionalFormatting sqref="P4:P9 P11 P19:P20">
    <cfRule type="containsErrors" dxfId="19190" priority="397">
      <formula>ISERROR(P4)</formula>
    </cfRule>
  </conditionalFormatting>
  <conditionalFormatting sqref="P4:P9 P11">
    <cfRule type="containsErrors" dxfId="19189" priority="396">
      <formula>ISERROR(P4)</formula>
    </cfRule>
  </conditionalFormatting>
  <conditionalFormatting sqref="P17:P20">
    <cfRule type="cellIs" dxfId="19188" priority="395" operator="notEqual">
      <formula>0</formula>
    </cfRule>
  </conditionalFormatting>
  <conditionalFormatting sqref="P22:P38">
    <cfRule type="containsErrors" dxfId="19187" priority="394">
      <formula>ISERROR(P22)</formula>
    </cfRule>
  </conditionalFormatting>
  <conditionalFormatting sqref="P22:P38">
    <cfRule type="containsErrors" dxfId="19186" priority="393">
      <formula>ISERROR(P22)</formula>
    </cfRule>
  </conditionalFormatting>
  <conditionalFormatting sqref="P35:P38">
    <cfRule type="cellIs" dxfId="19185" priority="392" operator="notEqual">
      <formula>0</formula>
    </cfRule>
  </conditionalFormatting>
  <conditionalFormatting sqref="P50">
    <cfRule type="containsErrors" dxfId="19184" priority="391">
      <formula>ISERROR(P50)</formula>
    </cfRule>
  </conditionalFormatting>
  <conditionalFormatting sqref="P50">
    <cfRule type="containsErrors" dxfId="19183" priority="390">
      <formula>ISERROR(P50)</formula>
    </cfRule>
  </conditionalFormatting>
  <conditionalFormatting sqref="P68">
    <cfRule type="containsErrors" dxfId="19182" priority="389">
      <formula>ISERROR(P68)</formula>
    </cfRule>
  </conditionalFormatting>
  <conditionalFormatting sqref="P68">
    <cfRule type="containsErrors" dxfId="19181" priority="388">
      <formula>ISERROR(P68)</formula>
    </cfRule>
  </conditionalFormatting>
  <conditionalFormatting sqref="P86">
    <cfRule type="containsErrors" dxfId="19180" priority="387">
      <formula>ISERROR(P86)</formula>
    </cfRule>
  </conditionalFormatting>
  <conditionalFormatting sqref="P86">
    <cfRule type="containsErrors" dxfId="19179" priority="386">
      <formula>ISERROR(P86)</formula>
    </cfRule>
  </conditionalFormatting>
  <conditionalFormatting sqref="P104">
    <cfRule type="containsErrors" dxfId="19178" priority="385">
      <formula>ISERROR(P104)</formula>
    </cfRule>
  </conditionalFormatting>
  <conditionalFormatting sqref="P104">
    <cfRule type="containsErrors" dxfId="19177" priority="384">
      <formula>ISERROR(P104)</formula>
    </cfRule>
  </conditionalFormatting>
  <conditionalFormatting sqref="P31:P38">
    <cfRule type="containsErrors" dxfId="19176" priority="373">
      <formula>ISERROR(P31)</formula>
    </cfRule>
  </conditionalFormatting>
  <conditionalFormatting sqref="P31:P38">
    <cfRule type="containsErrors" dxfId="19175" priority="372">
      <formula>ISERROR(P31)</formula>
    </cfRule>
  </conditionalFormatting>
  <conditionalFormatting sqref="P35:P38">
    <cfRule type="cellIs" dxfId="19174" priority="371" operator="notEqual">
      <formula>0</formula>
    </cfRule>
  </conditionalFormatting>
  <conditionalFormatting sqref="P49:P56">
    <cfRule type="containsErrors" dxfId="19173" priority="370">
      <formula>ISERROR(P49)</formula>
    </cfRule>
  </conditionalFormatting>
  <conditionalFormatting sqref="P49:P56">
    <cfRule type="containsErrors" dxfId="19172" priority="369">
      <formula>ISERROR(P49)</formula>
    </cfRule>
  </conditionalFormatting>
  <conditionalFormatting sqref="P53:P56">
    <cfRule type="cellIs" dxfId="19171" priority="368" operator="notEqual">
      <formula>0</formula>
    </cfRule>
  </conditionalFormatting>
  <conditionalFormatting sqref="P49:P56">
    <cfRule type="containsErrors" dxfId="19170" priority="367">
      <formula>ISERROR(P49)</formula>
    </cfRule>
  </conditionalFormatting>
  <conditionalFormatting sqref="P49:P56">
    <cfRule type="containsErrors" dxfId="19169" priority="366">
      <formula>ISERROR(P49)</formula>
    </cfRule>
  </conditionalFormatting>
  <conditionalFormatting sqref="P53:P56">
    <cfRule type="cellIs" dxfId="19168" priority="365" operator="notEqual">
      <formula>0</formula>
    </cfRule>
  </conditionalFormatting>
  <conditionalFormatting sqref="P31:P38">
    <cfRule type="containsErrors" dxfId="19167" priority="364">
      <formula>ISERROR(P31)</formula>
    </cfRule>
  </conditionalFormatting>
  <conditionalFormatting sqref="P31:P38">
    <cfRule type="containsErrors" dxfId="19166" priority="363">
      <formula>ISERROR(P31)</formula>
    </cfRule>
  </conditionalFormatting>
  <conditionalFormatting sqref="P35:P38">
    <cfRule type="cellIs" dxfId="19165" priority="362" operator="notEqual">
      <formula>0</formula>
    </cfRule>
  </conditionalFormatting>
  <conditionalFormatting sqref="P49:P56">
    <cfRule type="containsErrors" dxfId="19164" priority="361">
      <formula>ISERROR(P49)</formula>
    </cfRule>
  </conditionalFormatting>
  <conditionalFormatting sqref="P49:P56">
    <cfRule type="containsErrors" dxfId="19163" priority="360">
      <formula>ISERROR(P49)</formula>
    </cfRule>
  </conditionalFormatting>
  <conditionalFormatting sqref="P53:P56">
    <cfRule type="cellIs" dxfId="19162" priority="359" operator="notEqual">
      <formula>0</formula>
    </cfRule>
  </conditionalFormatting>
  <conditionalFormatting sqref="P19:P20">
    <cfRule type="containsErrors" dxfId="19161" priority="358">
      <formula>ISERROR(P19)</formula>
    </cfRule>
  </conditionalFormatting>
  <conditionalFormatting sqref="P17:P20">
    <cfRule type="cellIs" dxfId="19160" priority="357" operator="notEqual">
      <formula>0</formula>
    </cfRule>
  </conditionalFormatting>
  <conditionalFormatting sqref="P19:P20">
    <cfRule type="containsErrors" dxfId="19159" priority="356">
      <formula>ISERROR(P19)</formula>
    </cfRule>
  </conditionalFormatting>
  <conditionalFormatting sqref="P17:P20">
    <cfRule type="cellIs" dxfId="19158" priority="355" operator="notEqual">
      <formula>0</formula>
    </cfRule>
  </conditionalFormatting>
  <conditionalFormatting sqref="P19:P20">
    <cfRule type="containsErrors" dxfId="19157" priority="354">
      <formula>ISERROR(P19)</formula>
    </cfRule>
  </conditionalFormatting>
  <conditionalFormatting sqref="P17:P20">
    <cfRule type="cellIs" dxfId="19156" priority="353" operator="notEqual">
      <formula>0</formula>
    </cfRule>
  </conditionalFormatting>
  <conditionalFormatting sqref="P19:P20">
    <cfRule type="containsErrors" dxfId="19155" priority="352">
      <formula>ISERROR(P19)</formula>
    </cfRule>
  </conditionalFormatting>
  <conditionalFormatting sqref="P17:P20">
    <cfRule type="cellIs" dxfId="19154" priority="351" operator="notEqual">
      <formula>0</formula>
    </cfRule>
  </conditionalFormatting>
  <conditionalFormatting sqref="P19:P20">
    <cfRule type="containsErrors" dxfId="19153" priority="350">
      <formula>ISERROR(P19)</formula>
    </cfRule>
  </conditionalFormatting>
  <conditionalFormatting sqref="P17:P20">
    <cfRule type="cellIs" dxfId="19152" priority="349" operator="notEqual">
      <formula>0</formula>
    </cfRule>
  </conditionalFormatting>
  <conditionalFormatting sqref="P37:P38">
    <cfRule type="containsErrors" dxfId="19151" priority="348">
      <formula>ISERROR(P37)</formula>
    </cfRule>
  </conditionalFormatting>
  <conditionalFormatting sqref="P35:P38">
    <cfRule type="cellIs" dxfId="19150" priority="347" operator="notEqual">
      <formula>0</formula>
    </cfRule>
  </conditionalFormatting>
  <conditionalFormatting sqref="P37:P38">
    <cfRule type="containsErrors" dxfId="19149" priority="346">
      <formula>ISERROR(P37)</formula>
    </cfRule>
  </conditionalFormatting>
  <conditionalFormatting sqref="P35:P38">
    <cfRule type="cellIs" dxfId="19148" priority="345" operator="notEqual">
      <formula>0</formula>
    </cfRule>
  </conditionalFormatting>
  <conditionalFormatting sqref="P37:P38">
    <cfRule type="containsErrors" dxfId="19147" priority="344">
      <formula>ISERROR(P37)</formula>
    </cfRule>
  </conditionalFormatting>
  <conditionalFormatting sqref="P35:P38">
    <cfRule type="cellIs" dxfId="19146" priority="343" operator="notEqual">
      <formula>0</formula>
    </cfRule>
  </conditionalFormatting>
  <conditionalFormatting sqref="P37:P38">
    <cfRule type="containsErrors" dxfId="19145" priority="342">
      <formula>ISERROR(P37)</formula>
    </cfRule>
  </conditionalFormatting>
  <conditionalFormatting sqref="P35:P38">
    <cfRule type="cellIs" dxfId="19144" priority="341" operator="notEqual">
      <formula>0</formula>
    </cfRule>
  </conditionalFormatting>
  <conditionalFormatting sqref="P37:P38">
    <cfRule type="containsErrors" dxfId="19143" priority="340">
      <formula>ISERROR(P37)</formula>
    </cfRule>
  </conditionalFormatting>
  <conditionalFormatting sqref="P35:P38">
    <cfRule type="cellIs" dxfId="19142" priority="339" operator="notEqual">
      <formula>0</formula>
    </cfRule>
  </conditionalFormatting>
  <conditionalFormatting sqref="P55:P56">
    <cfRule type="containsErrors" dxfId="19141" priority="338">
      <formula>ISERROR(P55)</formula>
    </cfRule>
  </conditionalFormatting>
  <conditionalFormatting sqref="P53:P56">
    <cfRule type="cellIs" dxfId="19140" priority="337" operator="notEqual">
      <formula>0</formula>
    </cfRule>
  </conditionalFormatting>
  <conditionalFormatting sqref="P55:P56">
    <cfRule type="containsErrors" dxfId="19139" priority="336">
      <formula>ISERROR(P55)</formula>
    </cfRule>
  </conditionalFormatting>
  <conditionalFormatting sqref="P53:P56">
    <cfRule type="cellIs" dxfId="19138" priority="335" operator="notEqual">
      <formula>0</formula>
    </cfRule>
  </conditionalFormatting>
  <conditionalFormatting sqref="P55:P56">
    <cfRule type="containsErrors" dxfId="19137" priority="334">
      <formula>ISERROR(P55)</formula>
    </cfRule>
  </conditionalFormatting>
  <conditionalFormatting sqref="P53:P56">
    <cfRule type="cellIs" dxfId="19136" priority="333" operator="notEqual">
      <formula>0</formula>
    </cfRule>
  </conditionalFormatting>
  <conditionalFormatting sqref="P55:P56">
    <cfRule type="containsErrors" dxfId="19135" priority="332">
      <formula>ISERROR(P55)</formula>
    </cfRule>
  </conditionalFormatting>
  <conditionalFormatting sqref="P53:P56">
    <cfRule type="cellIs" dxfId="19134" priority="331" operator="notEqual">
      <formula>0</formula>
    </cfRule>
  </conditionalFormatting>
  <conditionalFormatting sqref="P55:P56">
    <cfRule type="containsErrors" dxfId="19133" priority="330">
      <formula>ISERROR(P55)</formula>
    </cfRule>
  </conditionalFormatting>
  <conditionalFormatting sqref="P53:P56">
    <cfRule type="cellIs" dxfId="19132" priority="329" operator="notEqual">
      <formula>0</formula>
    </cfRule>
  </conditionalFormatting>
  <conditionalFormatting sqref="P73:P74">
    <cfRule type="containsErrors" dxfId="19131" priority="328">
      <formula>ISERROR(P73)</formula>
    </cfRule>
  </conditionalFormatting>
  <conditionalFormatting sqref="P71:P74">
    <cfRule type="cellIs" dxfId="19130" priority="327" operator="notEqual">
      <formula>0</formula>
    </cfRule>
  </conditionalFormatting>
  <conditionalFormatting sqref="P73:P74">
    <cfRule type="containsErrors" dxfId="19129" priority="326">
      <formula>ISERROR(P73)</formula>
    </cfRule>
  </conditionalFormatting>
  <conditionalFormatting sqref="P71:P74">
    <cfRule type="cellIs" dxfId="19128" priority="325" operator="notEqual">
      <formula>0</formula>
    </cfRule>
  </conditionalFormatting>
  <conditionalFormatting sqref="P73:P74">
    <cfRule type="containsErrors" dxfId="19127" priority="324">
      <formula>ISERROR(P73)</formula>
    </cfRule>
  </conditionalFormatting>
  <conditionalFormatting sqref="P71:P74">
    <cfRule type="cellIs" dxfId="19126" priority="323" operator="notEqual">
      <formula>0</formula>
    </cfRule>
  </conditionalFormatting>
  <conditionalFormatting sqref="P73:P74">
    <cfRule type="containsErrors" dxfId="19125" priority="322">
      <formula>ISERROR(P73)</formula>
    </cfRule>
  </conditionalFormatting>
  <conditionalFormatting sqref="P71:P74">
    <cfRule type="cellIs" dxfId="19124" priority="321" operator="notEqual">
      <formula>0</formula>
    </cfRule>
  </conditionalFormatting>
  <conditionalFormatting sqref="P73:P74">
    <cfRule type="containsErrors" dxfId="19123" priority="320">
      <formula>ISERROR(P73)</formula>
    </cfRule>
  </conditionalFormatting>
  <conditionalFormatting sqref="P71:P74">
    <cfRule type="cellIs" dxfId="19122" priority="319" operator="notEqual">
      <formula>0</formula>
    </cfRule>
  </conditionalFormatting>
  <conditionalFormatting sqref="P91:P92">
    <cfRule type="containsErrors" dxfId="19121" priority="318">
      <formula>ISERROR(P91)</formula>
    </cfRule>
  </conditionalFormatting>
  <conditionalFormatting sqref="P89:P92">
    <cfRule type="cellIs" dxfId="19120" priority="317" operator="notEqual">
      <formula>0</formula>
    </cfRule>
  </conditionalFormatting>
  <conditionalFormatting sqref="P91:P92">
    <cfRule type="containsErrors" dxfId="19119" priority="316">
      <formula>ISERROR(P91)</formula>
    </cfRule>
  </conditionalFormatting>
  <conditionalFormatting sqref="P89:P92">
    <cfRule type="cellIs" dxfId="19118" priority="315" operator="notEqual">
      <formula>0</formula>
    </cfRule>
  </conditionalFormatting>
  <conditionalFormatting sqref="P91:P92">
    <cfRule type="containsErrors" dxfId="19117" priority="314">
      <formula>ISERROR(P91)</formula>
    </cfRule>
  </conditionalFormatting>
  <conditionalFormatting sqref="P89:P92">
    <cfRule type="cellIs" dxfId="19116" priority="313" operator="notEqual">
      <formula>0</formula>
    </cfRule>
  </conditionalFormatting>
  <conditionalFormatting sqref="P91:P92">
    <cfRule type="containsErrors" dxfId="19115" priority="312">
      <formula>ISERROR(P91)</formula>
    </cfRule>
  </conditionalFormatting>
  <conditionalFormatting sqref="P89:P92">
    <cfRule type="cellIs" dxfId="19114" priority="311" operator="notEqual">
      <formula>0</formula>
    </cfRule>
  </conditionalFormatting>
  <conditionalFormatting sqref="P91:P92">
    <cfRule type="containsErrors" dxfId="19113" priority="310">
      <formula>ISERROR(P91)</formula>
    </cfRule>
  </conditionalFormatting>
  <conditionalFormatting sqref="P89:P92">
    <cfRule type="cellIs" dxfId="19112" priority="309" operator="notEqual">
      <formula>0</formula>
    </cfRule>
  </conditionalFormatting>
  <conditionalFormatting sqref="P109:P110">
    <cfRule type="containsErrors" dxfId="19111" priority="308">
      <formula>ISERROR(P109)</formula>
    </cfRule>
  </conditionalFormatting>
  <conditionalFormatting sqref="P107:P110">
    <cfRule type="cellIs" dxfId="19110" priority="307" operator="notEqual">
      <formula>0</formula>
    </cfRule>
  </conditionalFormatting>
  <conditionalFormatting sqref="P109:P110">
    <cfRule type="containsErrors" dxfId="19109" priority="306">
      <formula>ISERROR(P109)</formula>
    </cfRule>
  </conditionalFormatting>
  <conditionalFormatting sqref="P107:P110">
    <cfRule type="cellIs" dxfId="19108" priority="305" operator="notEqual">
      <formula>0</formula>
    </cfRule>
  </conditionalFormatting>
  <conditionalFormatting sqref="P109:P110">
    <cfRule type="containsErrors" dxfId="19107" priority="304">
      <formula>ISERROR(P109)</formula>
    </cfRule>
  </conditionalFormatting>
  <conditionalFormatting sqref="P107:P110">
    <cfRule type="cellIs" dxfId="19106" priority="303" operator="notEqual">
      <formula>0</formula>
    </cfRule>
  </conditionalFormatting>
  <conditionalFormatting sqref="P109:P110">
    <cfRule type="containsErrors" dxfId="19105" priority="302">
      <formula>ISERROR(P109)</formula>
    </cfRule>
  </conditionalFormatting>
  <conditionalFormatting sqref="P107:P110">
    <cfRule type="cellIs" dxfId="19104" priority="301" operator="notEqual">
      <formula>0</formula>
    </cfRule>
  </conditionalFormatting>
  <conditionalFormatting sqref="P109:P110">
    <cfRule type="containsErrors" dxfId="19103" priority="300">
      <formula>ISERROR(P109)</formula>
    </cfRule>
  </conditionalFormatting>
  <conditionalFormatting sqref="P107:P110">
    <cfRule type="cellIs" dxfId="19102" priority="299" operator="notEqual">
      <formula>0</formula>
    </cfRule>
  </conditionalFormatting>
  <conditionalFormatting sqref="D96:F110">
    <cfRule type="cellIs" dxfId="19101" priority="237" operator="equal">
      <formula>"短"</formula>
    </cfRule>
    <cfRule type="cellIs" dxfId="19100" priority="238" operator="equal">
      <formula>0</formula>
    </cfRule>
  </conditionalFormatting>
  <conditionalFormatting sqref="D77:F92">
    <cfRule type="cellIs" dxfId="19099" priority="235" operator="equal">
      <formula>"短"</formula>
    </cfRule>
    <cfRule type="cellIs" dxfId="19098" priority="236" operator="equal">
      <formula>0</formula>
    </cfRule>
  </conditionalFormatting>
  <conditionalFormatting sqref="D59:F74">
    <cfRule type="cellIs" dxfId="19097" priority="233" operator="equal">
      <formula>"短"</formula>
    </cfRule>
    <cfRule type="cellIs" dxfId="19096" priority="234" operator="equal">
      <formula>0</formula>
    </cfRule>
  </conditionalFormatting>
  <conditionalFormatting sqref="D41:F56">
    <cfRule type="cellIs" dxfId="19095" priority="231" operator="equal">
      <formula>"短"</formula>
    </cfRule>
    <cfRule type="cellIs" dxfId="19094" priority="232" operator="equal">
      <formula>0</formula>
    </cfRule>
  </conditionalFormatting>
  <conditionalFormatting sqref="D23:F38">
    <cfRule type="cellIs" dxfId="19093" priority="229" operator="equal">
      <formula>"短"</formula>
    </cfRule>
    <cfRule type="cellIs" dxfId="19092" priority="230" operator="equal">
      <formula>0</formula>
    </cfRule>
  </conditionalFormatting>
  <conditionalFormatting sqref="D5:F20">
    <cfRule type="cellIs" dxfId="19091" priority="227" operator="equal">
      <formula>"短"</formula>
    </cfRule>
    <cfRule type="cellIs" dxfId="19090" priority="228" operator="equal">
      <formula>0</formula>
    </cfRule>
  </conditionalFormatting>
  <conditionalFormatting sqref="D77:F92">
    <cfRule type="cellIs" dxfId="19089" priority="191" operator="equal">
      <formula>"短"</formula>
    </cfRule>
    <cfRule type="cellIs" dxfId="19088" priority="192" operator="equal">
      <formula>0</formula>
    </cfRule>
  </conditionalFormatting>
  <conditionalFormatting sqref="S29">
    <cfRule type="containsErrors" dxfId="19087" priority="173">
      <formula>ISERROR(S29)</formula>
    </cfRule>
  </conditionalFormatting>
  <conditionalFormatting sqref="S29">
    <cfRule type="containsErrors" dxfId="19086" priority="172">
      <formula>ISERROR(S29)</formula>
    </cfRule>
  </conditionalFormatting>
  <conditionalFormatting sqref="S47">
    <cfRule type="containsErrors" dxfId="19085" priority="171">
      <formula>ISERROR(S47)</formula>
    </cfRule>
  </conditionalFormatting>
  <conditionalFormatting sqref="S47">
    <cfRule type="containsErrors" dxfId="19084" priority="170">
      <formula>ISERROR(S47)</formula>
    </cfRule>
  </conditionalFormatting>
  <conditionalFormatting sqref="S65">
    <cfRule type="containsErrors" dxfId="19083" priority="169">
      <formula>ISERROR(S65)</formula>
    </cfRule>
  </conditionalFormatting>
  <conditionalFormatting sqref="S65">
    <cfRule type="containsErrors" dxfId="19082" priority="168">
      <formula>ISERROR(S65)</formula>
    </cfRule>
  </conditionalFormatting>
  <conditionalFormatting sqref="S83">
    <cfRule type="containsErrors" dxfId="19081" priority="167">
      <formula>ISERROR(S83)</formula>
    </cfRule>
  </conditionalFormatting>
  <conditionalFormatting sqref="S83">
    <cfRule type="containsErrors" dxfId="19080" priority="166">
      <formula>ISERROR(S83)</formula>
    </cfRule>
  </conditionalFormatting>
  <conditionalFormatting sqref="S101">
    <cfRule type="containsErrors" dxfId="19079" priority="165">
      <formula>ISERROR(S101)</formula>
    </cfRule>
  </conditionalFormatting>
  <conditionalFormatting sqref="S101">
    <cfRule type="containsErrors" dxfId="19078" priority="164">
      <formula>ISERROR(S101)</formula>
    </cfRule>
  </conditionalFormatting>
  <conditionalFormatting sqref="DA1:DC1048576">
    <cfRule type="containsErrors" dxfId="19077" priority="17">
      <formula>ISERROR(DA1)</formula>
    </cfRule>
  </conditionalFormatting>
  <conditionalFormatting sqref="DA1:DC1048576">
    <cfRule type="cellIs" dxfId="19076" priority="1" operator="equal">
      <formula>"◎"</formula>
    </cfRule>
    <cfRule type="cellIs" dxfId="19075" priority="2" operator="equal">
      <formula>"△"</formula>
    </cfRule>
    <cfRule type="cellIs" dxfId="19074" priority="3" operator="equal">
      <formula>"〇"</formula>
    </cfRule>
    <cfRule type="cellIs" dxfId="19073" priority="4" operator="equal">
      <formula>"晩"</formula>
    </cfRule>
    <cfRule type="cellIs" dxfId="19072" priority="5" operator="equal">
      <formula>"堅"</formula>
    </cfRule>
    <cfRule type="cellIs" dxfId="19071" priority="6" operator="equal">
      <formula>"丈"</formula>
    </cfRule>
    <cfRule type="cellIs" dxfId="19070" priority="7" operator="equal">
      <formula>"早"</formula>
    </cfRule>
    <cfRule type="cellIs" dxfId="19069" priority="8" operator="equal">
      <formula>"難"</formula>
    </cfRule>
    <cfRule type="cellIs" dxfId="19068" priority="9" operator="equal">
      <formula>"ダ"</formula>
    </cfRule>
    <cfRule type="cellIs" dxfId="19067" priority="10" operator="equal">
      <formula>"長"</formula>
    </cfRule>
    <cfRule type="cellIs" dxfId="19066" priority="11" operator="equal">
      <formula>"底"</formula>
    </cfRule>
    <cfRule type="cellIs" dxfId="19065" priority="15" operator="equal">
      <formula>"短"</formula>
    </cfRule>
    <cfRule type="cellIs" dxfId="19064" priority="16" operator="equal">
      <formula>0</formula>
    </cfRule>
  </conditionalFormatting>
  <conditionalFormatting sqref="DA1:DC1048576">
    <cfRule type="cellIs" dxfId="19063" priority="13" operator="equal">
      <formula>"短"</formula>
    </cfRule>
    <cfRule type="cellIs" dxfId="19062" priority="14" operator="equal">
      <formula>0</formula>
    </cfRule>
  </conditionalFormatting>
  <conditionalFormatting sqref="DA1:DC1048576">
    <cfRule type="cellIs" dxfId="19061" priority="12" operator="equal">
      <formula>"速"</formula>
    </cfRule>
  </conditionalFormatting>
  <dataValidations count="1">
    <dataValidation type="list" allowBlank="1" showInputMessage="1" showErrorMessage="1" sqref="S11 S29 S47 S65 S83 S101" xr:uid="{00000000-0002-0000-0100-000000000000}">
      <formula1>$S$113</formula1>
    </dataValidation>
  </dataValidations>
  <pageMargins left="0.7" right="0.7" top="0.75" bottom="0.75" header="0.3" footer="0.3"/>
  <pageSetup paperSize="9" orientation="portrait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F199"/>
  <sheetViews>
    <sheetView workbookViewId="0">
      <pane ySplit="1" topLeftCell="A44" activePane="bottomLeft" state="frozen"/>
      <selection activeCell="AD1" sqref="AD1"/>
      <selection pane="bottomLeft" activeCell="H64" sqref="H64"/>
    </sheetView>
  </sheetViews>
  <sheetFormatPr defaultColWidth="10.625" defaultRowHeight="15" customHeight="1" x14ac:dyDescent="0.15"/>
  <cols>
    <col min="1" max="1" width="11.75" style="8" bestFit="1" customWidth="1"/>
    <col min="2" max="58" width="5.625" style="8" customWidth="1"/>
    <col min="59" max="16384" width="10.625" style="8"/>
  </cols>
  <sheetData>
    <row r="1" spans="1:58" s="94" customFormat="1" ht="30" customHeight="1" x14ac:dyDescent="0.15">
      <c r="A1" s="99"/>
      <c r="B1" s="99" t="s">
        <v>2151</v>
      </c>
      <c r="C1" s="90" t="s">
        <v>105</v>
      </c>
      <c r="D1" s="99" t="s">
        <v>1104</v>
      </c>
      <c r="E1" s="90" t="s">
        <v>442</v>
      </c>
      <c r="F1" s="99" t="s">
        <v>366</v>
      </c>
      <c r="G1" s="98" t="s">
        <v>3030</v>
      </c>
      <c r="H1" s="90" t="s">
        <v>1047</v>
      </c>
      <c r="I1" s="99" t="s">
        <v>584</v>
      </c>
      <c r="J1" s="90" t="s">
        <v>134</v>
      </c>
      <c r="K1" s="99" t="s">
        <v>698</v>
      </c>
      <c r="L1" s="99" t="s">
        <v>475</v>
      </c>
      <c r="M1" s="99" t="s">
        <v>862</v>
      </c>
      <c r="N1" s="99" t="s">
        <v>1620</v>
      </c>
      <c r="O1" s="98" t="s">
        <v>3033</v>
      </c>
      <c r="P1" s="90" t="s">
        <v>621</v>
      </c>
      <c r="Q1" s="99" t="s">
        <v>1166</v>
      </c>
      <c r="R1" s="90" t="s">
        <v>336</v>
      </c>
      <c r="S1" s="98" t="s">
        <v>925</v>
      </c>
      <c r="T1" s="99" t="s">
        <v>1060</v>
      </c>
      <c r="U1" s="90" t="s">
        <v>2195</v>
      </c>
      <c r="V1" s="90" t="s">
        <v>1633</v>
      </c>
      <c r="W1" s="99" t="s">
        <v>959</v>
      </c>
      <c r="X1" s="98" t="s">
        <v>3044</v>
      </c>
      <c r="Y1" s="90" t="s">
        <v>2844</v>
      </c>
      <c r="Z1" s="99" t="s">
        <v>942</v>
      </c>
      <c r="AA1" s="90" t="s">
        <v>295</v>
      </c>
      <c r="AB1" s="99" t="s">
        <v>322</v>
      </c>
      <c r="AC1" s="90" t="s">
        <v>464</v>
      </c>
      <c r="AD1" s="99" t="s">
        <v>349</v>
      </c>
      <c r="AE1" s="90" t="s">
        <v>187</v>
      </c>
      <c r="AF1" s="99" t="s">
        <v>1859</v>
      </c>
      <c r="AG1" s="90" t="s">
        <v>399</v>
      </c>
      <c r="AH1" s="90" t="s">
        <v>85</v>
      </c>
      <c r="AI1" s="90" t="s">
        <v>1274</v>
      </c>
      <c r="AJ1" s="90" t="s">
        <v>161</v>
      </c>
      <c r="AK1" s="90" t="s">
        <v>975</v>
      </c>
      <c r="AL1" s="99" t="s">
        <v>872</v>
      </c>
      <c r="AM1" s="90" t="s">
        <v>3810</v>
      </c>
      <c r="AN1" s="99" t="s">
        <v>1271</v>
      </c>
      <c r="AO1" s="98" t="s">
        <v>3031</v>
      </c>
      <c r="AP1" s="90" t="s">
        <v>560</v>
      </c>
      <c r="AQ1" s="99" t="s">
        <v>998</v>
      </c>
      <c r="AR1" s="90" t="s">
        <v>64</v>
      </c>
      <c r="AS1" s="99" t="s">
        <v>806</v>
      </c>
      <c r="AT1" s="98" t="s">
        <v>3028</v>
      </c>
      <c r="AU1" s="90" t="s">
        <v>1721</v>
      </c>
      <c r="AV1" s="99" t="s">
        <v>502</v>
      </c>
      <c r="AW1" s="90" t="s">
        <v>1188</v>
      </c>
      <c r="AX1" s="99" t="s">
        <v>1153</v>
      </c>
      <c r="AY1" s="90" t="s">
        <v>209</v>
      </c>
      <c r="AZ1" s="98" t="s">
        <v>3027</v>
      </c>
      <c r="BA1" s="98" t="s">
        <v>3041</v>
      </c>
      <c r="BB1" s="90" t="s">
        <v>2281</v>
      </c>
      <c r="BC1" s="90" t="s">
        <v>766</v>
      </c>
      <c r="BD1" s="90" t="s">
        <v>1170</v>
      </c>
      <c r="BE1" s="99" t="s">
        <v>418</v>
      </c>
      <c r="BF1" s="90" t="s">
        <v>816</v>
      </c>
    </row>
    <row r="2" spans="1:58" ht="15" customHeight="1" x14ac:dyDescent="0.15">
      <c r="A2" s="102" t="s">
        <v>2151</v>
      </c>
      <c r="B2" s="93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0"/>
      <c r="O2" s="90"/>
      <c r="P2" s="90"/>
      <c r="Q2" s="89">
        <v>2</v>
      </c>
      <c r="R2" s="5"/>
      <c r="S2" s="5"/>
      <c r="T2" s="89">
        <v>1</v>
      </c>
      <c r="U2" s="5"/>
      <c r="V2" s="5"/>
      <c r="W2" s="5"/>
      <c r="X2" s="5"/>
      <c r="Y2" s="5"/>
      <c r="Z2" s="90"/>
      <c r="AA2" s="90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</row>
    <row r="3" spans="1:58" ht="15" customHeight="1" x14ac:dyDescent="0.15">
      <c r="A3" s="97" t="s">
        <v>105</v>
      </c>
      <c r="B3" s="5"/>
      <c r="C3" s="93"/>
      <c r="D3" s="5"/>
      <c r="E3" s="5"/>
      <c r="F3" s="5"/>
      <c r="G3" s="5"/>
      <c r="H3" s="5"/>
      <c r="I3" s="5"/>
      <c r="J3" s="5"/>
      <c r="K3" s="5"/>
      <c r="L3" s="5"/>
      <c r="M3" s="5"/>
      <c r="N3" s="90"/>
      <c r="O3" s="90"/>
      <c r="P3" s="90"/>
      <c r="Q3" s="5"/>
      <c r="R3" s="90"/>
      <c r="S3" s="90"/>
      <c r="T3" s="5"/>
      <c r="U3" s="5"/>
      <c r="V3" s="5"/>
      <c r="W3" s="5"/>
      <c r="X3" s="5"/>
      <c r="Y3" s="90"/>
      <c r="Z3" s="90"/>
      <c r="AA3" s="90"/>
      <c r="AB3" s="5"/>
      <c r="AC3" s="5"/>
      <c r="AD3" s="5"/>
      <c r="AE3" s="5"/>
      <c r="AF3" s="5"/>
      <c r="AG3" s="5"/>
      <c r="AH3" s="5"/>
      <c r="AI3" s="5"/>
      <c r="AJ3" s="89">
        <v>3</v>
      </c>
      <c r="AK3" s="5"/>
      <c r="AL3" s="5"/>
      <c r="AM3" s="89">
        <v>1</v>
      </c>
      <c r="AN3" s="89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</row>
    <row r="4" spans="1:58" ht="15" customHeight="1" x14ac:dyDescent="0.15">
      <c r="A4" s="170" t="s">
        <v>1104</v>
      </c>
      <c r="B4" s="5"/>
      <c r="C4" s="5"/>
      <c r="D4" s="93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90"/>
      <c r="Q4" s="90"/>
      <c r="R4" s="90"/>
      <c r="S4" s="90"/>
      <c r="T4" s="90"/>
      <c r="U4" s="90"/>
      <c r="V4" s="5"/>
      <c r="W4" s="5"/>
      <c r="X4" s="5"/>
      <c r="Y4" s="90"/>
      <c r="Z4" s="90"/>
      <c r="AA4" s="90"/>
      <c r="AB4" s="5"/>
      <c r="AC4" s="5"/>
      <c r="AD4" s="5"/>
      <c r="AE4" s="97">
        <v>5</v>
      </c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</row>
    <row r="5" spans="1:58" s="101" customFormat="1" ht="15" customHeight="1" x14ac:dyDescent="0.15">
      <c r="A5" s="97" t="s">
        <v>442</v>
      </c>
      <c r="B5" s="5"/>
      <c r="C5" s="5"/>
      <c r="D5" s="5"/>
      <c r="E5" s="93"/>
      <c r="F5" s="5"/>
      <c r="G5" s="5"/>
      <c r="H5" s="5"/>
      <c r="I5" s="5"/>
      <c r="J5" s="5"/>
      <c r="K5" s="5"/>
      <c r="L5" s="5"/>
      <c r="M5" s="5"/>
      <c r="N5" s="5"/>
      <c r="O5" s="5"/>
      <c r="P5" s="90"/>
      <c r="Q5" s="90"/>
      <c r="R5" s="90"/>
      <c r="S5" s="90"/>
      <c r="T5" s="5"/>
      <c r="U5" s="5"/>
      <c r="V5" s="5"/>
      <c r="W5" s="5"/>
      <c r="X5" s="5"/>
      <c r="Y5" s="90"/>
      <c r="Z5" s="5"/>
      <c r="AA5" s="5"/>
      <c r="AB5" s="5"/>
      <c r="AC5" s="5"/>
      <c r="AD5" s="5"/>
      <c r="AE5" s="5"/>
      <c r="AF5" s="103">
        <v>3</v>
      </c>
      <c r="AG5" s="103">
        <v>4</v>
      </c>
      <c r="AH5" s="104"/>
      <c r="AI5" s="104"/>
      <c r="AJ5" s="103">
        <v>2</v>
      </c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</row>
    <row r="6" spans="1:58" ht="15" customHeight="1" x14ac:dyDescent="0.15">
      <c r="A6" s="102" t="s">
        <v>366</v>
      </c>
      <c r="B6" s="5"/>
      <c r="C6" s="5"/>
      <c r="D6" s="5"/>
      <c r="E6" s="5"/>
      <c r="F6" s="93"/>
      <c r="G6" s="5"/>
      <c r="H6" s="5"/>
      <c r="I6" s="5"/>
      <c r="J6" s="5"/>
      <c r="K6" s="5"/>
      <c r="L6" s="5"/>
      <c r="M6" s="5"/>
      <c r="N6" s="5"/>
      <c r="O6" s="5"/>
      <c r="P6" s="90"/>
      <c r="Q6" s="90"/>
      <c r="R6" s="90"/>
      <c r="S6" s="90"/>
      <c r="T6" s="5"/>
      <c r="U6" s="5"/>
      <c r="V6" s="5"/>
      <c r="W6" s="5"/>
      <c r="X6" s="5"/>
      <c r="Y6" s="90"/>
      <c r="Z6" s="5"/>
      <c r="AA6" s="5"/>
      <c r="AB6" s="5"/>
      <c r="AC6" s="105">
        <v>3</v>
      </c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spans="1:58" ht="15" customHeight="1" x14ac:dyDescent="0.15">
      <c r="A7" s="106" t="s">
        <v>3030</v>
      </c>
      <c r="B7" s="5"/>
      <c r="C7" s="5"/>
      <c r="D7" s="5"/>
      <c r="E7" s="5"/>
      <c r="F7" s="5"/>
      <c r="G7" s="93"/>
      <c r="H7" s="5"/>
      <c r="I7" s="5"/>
      <c r="J7" s="5"/>
      <c r="K7" s="5"/>
      <c r="L7" s="5"/>
      <c r="M7" s="5"/>
      <c r="N7" s="5"/>
      <c r="O7" s="5"/>
      <c r="P7" s="90"/>
      <c r="Q7" s="90"/>
      <c r="R7" s="90"/>
      <c r="S7" s="90"/>
      <c r="T7" s="5"/>
      <c r="U7" s="5"/>
      <c r="V7" s="5"/>
      <c r="W7" s="5"/>
      <c r="X7" s="5"/>
      <c r="Y7" s="90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105">
        <v>2</v>
      </c>
      <c r="BF7" s="5"/>
    </row>
    <row r="8" spans="1:58" ht="15.75" customHeight="1" x14ac:dyDescent="0.15">
      <c r="A8" s="97" t="s">
        <v>1047</v>
      </c>
      <c r="B8" s="5"/>
      <c r="C8" s="90"/>
      <c r="D8" s="90"/>
      <c r="E8" s="5"/>
      <c r="F8" s="5"/>
      <c r="G8" s="5"/>
      <c r="H8" s="93"/>
      <c r="I8" s="105">
        <v>4</v>
      </c>
      <c r="J8" s="5"/>
      <c r="K8" s="5"/>
      <c r="L8" s="5"/>
      <c r="M8" s="5"/>
      <c r="N8" s="5"/>
      <c r="O8" s="5"/>
      <c r="P8" s="90"/>
      <c r="Q8" s="90"/>
      <c r="R8" s="90"/>
      <c r="S8" s="90"/>
      <c r="T8" s="5"/>
      <c r="U8" s="5"/>
      <c r="V8" s="5"/>
      <c r="W8" s="5"/>
      <c r="X8" s="5"/>
      <c r="Y8" s="90"/>
      <c r="Z8" s="90"/>
      <c r="AA8" s="90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>
        <v>1</v>
      </c>
      <c r="AY8" s="5"/>
      <c r="AZ8" s="5"/>
      <c r="BA8" s="5"/>
      <c r="BB8" s="5"/>
      <c r="BC8" s="5"/>
      <c r="BD8" s="5"/>
      <c r="BE8" s="5"/>
      <c r="BF8" s="5"/>
    </row>
    <row r="9" spans="1:58" ht="15" customHeight="1" x14ac:dyDescent="0.15">
      <c r="A9" s="102" t="s">
        <v>584</v>
      </c>
      <c r="B9" s="5"/>
      <c r="C9" s="5"/>
      <c r="D9" s="5"/>
      <c r="E9" s="5"/>
      <c r="F9" s="5"/>
      <c r="G9" s="5"/>
      <c r="H9" s="97">
        <v>4</v>
      </c>
      <c r="I9" s="93"/>
      <c r="J9" s="5"/>
      <c r="K9" s="5"/>
      <c r="L9" s="5"/>
      <c r="M9" s="5"/>
      <c r="N9" s="5"/>
      <c r="O9" s="5"/>
      <c r="P9" s="97">
        <v>4</v>
      </c>
      <c r="Q9" s="90"/>
      <c r="R9" s="5"/>
      <c r="S9" s="5"/>
      <c r="T9" s="90"/>
      <c r="U9" s="90"/>
      <c r="V9" s="5"/>
      <c r="W9" s="97">
        <v>5</v>
      </c>
      <c r="X9" s="90"/>
      <c r="Y9" s="5"/>
      <c r="Z9" s="5"/>
      <c r="AA9" s="5"/>
      <c r="AB9" s="97">
        <v>5</v>
      </c>
      <c r="AC9" s="97">
        <v>5</v>
      </c>
      <c r="AD9" s="97">
        <v>5</v>
      </c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97">
        <v>3</v>
      </c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8" ht="15" customHeight="1" x14ac:dyDescent="0.15">
      <c r="A10" s="97" t="s">
        <v>134</v>
      </c>
      <c r="B10" s="5"/>
      <c r="C10" s="90"/>
      <c r="D10" s="90"/>
      <c r="E10" s="5"/>
      <c r="F10" s="5"/>
      <c r="G10" s="5"/>
      <c r="H10" s="5"/>
      <c r="I10" s="5"/>
      <c r="J10" s="93"/>
      <c r="K10" s="5"/>
      <c r="L10" s="5"/>
      <c r="M10" s="5"/>
      <c r="N10" s="5"/>
      <c r="O10" s="5"/>
      <c r="P10" s="90"/>
      <c r="Q10" s="90"/>
      <c r="R10" s="90"/>
      <c r="S10" s="90"/>
      <c r="T10" s="90"/>
      <c r="U10" s="90"/>
      <c r="V10" s="5"/>
      <c r="W10" s="5"/>
      <c r="X10" s="5"/>
      <c r="Y10" s="90"/>
      <c r="Z10" s="90"/>
      <c r="AA10" s="5"/>
      <c r="AB10" s="5"/>
      <c r="AC10" s="5"/>
      <c r="AD10" s="5"/>
      <c r="AE10" s="5"/>
      <c r="AF10" s="97">
        <v>3</v>
      </c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97">
        <v>5</v>
      </c>
      <c r="AW10" s="5"/>
      <c r="AX10" s="5"/>
      <c r="AY10" s="5"/>
      <c r="AZ10" s="5"/>
      <c r="BA10" s="5"/>
      <c r="BB10" s="5"/>
      <c r="BC10" s="5"/>
      <c r="BD10" s="5"/>
      <c r="BE10" s="5"/>
      <c r="BF10" s="5"/>
    </row>
    <row r="11" spans="1:58" ht="15" customHeight="1" x14ac:dyDescent="0.15">
      <c r="A11" s="102" t="s">
        <v>698</v>
      </c>
      <c r="B11" s="5"/>
      <c r="C11" s="90"/>
      <c r="D11" s="90"/>
      <c r="E11" s="5"/>
      <c r="F11" s="5"/>
      <c r="G11" s="5"/>
      <c r="H11" s="5"/>
      <c r="I11" s="5"/>
      <c r="J11" s="5"/>
      <c r="K11" s="93"/>
      <c r="L11" s="5"/>
      <c r="M11" s="5"/>
      <c r="N11" s="5"/>
      <c r="O11" s="5"/>
      <c r="P11" s="5"/>
      <c r="Q11" s="5"/>
      <c r="R11" s="90"/>
      <c r="S11" s="90"/>
      <c r="T11" s="107">
        <v>2</v>
      </c>
      <c r="U11" s="90"/>
      <c r="V11" s="5"/>
      <c r="W11" s="5"/>
      <c r="X11" s="5"/>
      <c r="Y11" s="90"/>
      <c r="Z11" s="90"/>
      <c r="AA11" s="90"/>
      <c r="AB11" s="5"/>
      <c r="AC11" s="97">
        <v>5</v>
      </c>
      <c r="AD11" s="5"/>
      <c r="AE11" s="5"/>
      <c r="AF11" s="5"/>
      <c r="AG11" s="5"/>
      <c r="AH11" s="5"/>
      <c r="AI11" s="5"/>
      <c r="AJ11" s="97">
        <v>4</v>
      </c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</row>
    <row r="12" spans="1:58" ht="15" customHeight="1" x14ac:dyDescent="0.15">
      <c r="A12" s="102" t="s">
        <v>475</v>
      </c>
      <c r="B12" s="5"/>
      <c r="C12" s="90"/>
      <c r="D12" s="90"/>
      <c r="E12" s="5"/>
      <c r="F12" s="5"/>
      <c r="G12" s="5"/>
      <c r="H12" s="5"/>
      <c r="I12" s="5"/>
      <c r="J12" s="5"/>
      <c r="K12" s="5"/>
      <c r="L12" s="93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90"/>
      <c r="Z12" s="90"/>
      <c r="AA12" s="90"/>
      <c r="AB12" s="5"/>
      <c r="AC12" s="105">
        <v>2</v>
      </c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</row>
    <row r="13" spans="1:58" s="101" customFormat="1" ht="15" customHeight="1" x14ac:dyDescent="0.15">
      <c r="A13" s="102" t="s">
        <v>862</v>
      </c>
      <c r="B13" s="5"/>
      <c r="C13" s="90"/>
      <c r="D13" s="90"/>
      <c r="E13" s="5"/>
      <c r="F13" s="5"/>
      <c r="G13" s="5"/>
      <c r="H13" s="5"/>
      <c r="I13" s="5"/>
      <c r="J13" s="5"/>
      <c r="K13" s="5"/>
      <c r="L13" s="5"/>
      <c r="M13" s="93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90"/>
      <c r="Z13" s="90"/>
      <c r="AA13" s="90"/>
      <c r="AB13" s="5"/>
      <c r="AC13" s="5"/>
      <c r="AD13" s="5"/>
      <c r="AE13" s="97">
        <v>5</v>
      </c>
      <c r="AF13" s="5"/>
      <c r="AG13" s="5"/>
      <c r="AH13" s="5"/>
      <c r="AI13" s="5"/>
      <c r="AJ13" s="97">
        <v>4</v>
      </c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</row>
    <row r="14" spans="1:58" ht="15" customHeight="1" x14ac:dyDescent="0.15">
      <c r="A14" s="170" t="s">
        <v>1620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93"/>
      <c r="O14" s="5"/>
      <c r="P14" s="5"/>
      <c r="Q14" s="5"/>
      <c r="R14" s="5"/>
      <c r="S14" s="5"/>
      <c r="T14" s="5"/>
      <c r="U14" s="5"/>
      <c r="V14" s="5"/>
      <c r="W14" s="5"/>
      <c r="X14" s="5"/>
      <c r="Y14" s="90"/>
      <c r="Z14" s="90"/>
      <c r="AA14" s="90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</row>
    <row r="15" spans="1:58" ht="15" customHeight="1" x14ac:dyDescent="0.15">
      <c r="A15" s="98" t="s">
        <v>3033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93"/>
      <c r="P15" s="5"/>
      <c r="Q15" s="5"/>
      <c r="R15" s="5"/>
      <c r="S15" s="5"/>
      <c r="T15" s="5"/>
      <c r="U15" s="5"/>
      <c r="V15" s="5"/>
      <c r="W15" s="5"/>
      <c r="X15" s="5"/>
      <c r="Y15" s="90">
        <v>1</v>
      </c>
      <c r="Z15" s="90"/>
      <c r="AA15" s="90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>
        <v>1</v>
      </c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</row>
    <row r="16" spans="1:58" s="113" customFormat="1" ht="15" customHeight="1" x14ac:dyDescent="0.15">
      <c r="A16" s="111" t="s">
        <v>621</v>
      </c>
      <c r="B16" s="72"/>
      <c r="C16" s="111"/>
      <c r="D16" s="111"/>
      <c r="E16" s="72"/>
      <c r="F16" s="72"/>
      <c r="G16" s="72"/>
      <c r="H16" s="72"/>
      <c r="I16" s="111">
        <v>4</v>
      </c>
      <c r="J16" s="72"/>
      <c r="K16" s="72"/>
      <c r="L16" s="72"/>
      <c r="M16" s="72"/>
      <c r="N16" s="72"/>
      <c r="O16" s="72"/>
      <c r="P16" s="112"/>
      <c r="Q16" s="72"/>
      <c r="R16" s="72"/>
      <c r="S16" s="72"/>
      <c r="T16" s="72"/>
      <c r="U16" s="72"/>
      <c r="V16" s="72"/>
      <c r="W16" s="72"/>
      <c r="X16" s="72"/>
      <c r="Y16" s="111"/>
      <c r="Z16" s="111"/>
      <c r="AA16" s="111"/>
      <c r="AB16" s="72"/>
      <c r="AC16" s="72"/>
      <c r="AD16" s="72"/>
      <c r="AE16" s="72"/>
      <c r="AF16" s="111">
        <v>4</v>
      </c>
      <c r="AG16" s="72"/>
      <c r="AH16" s="111">
        <v>4</v>
      </c>
      <c r="AI16" s="72"/>
      <c r="AJ16" s="111">
        <v>3</v>
      </c>
      <c r="AK16" s="72"/>
      <c r="AL16" s="72"/>
      <c r="AM16" s="72"/>
      <c r="AN16" s="72"/>
      <c r="AO16" s="72"/>
      <c r="AP16" s="72"/>
      <c r="AQ16" s="72"/>
      <c r="AR16" s="111">
        <v>6</v>
      </c>
      <c r="AS16" s="72"/>
      <c r="AT16" s="72"/>
      <c r="AU16" s="72"/>
      <c r="AV16" s="72"/>
      <c r="AW16" s="72"/>
      <c r="AX16" s="72">
        <v>1</v>
      </c>
      <c r="AY16" s="111">
        <v>5</v>
      </c>
      <c r="AZ16" s="111"/>
      <c r="BA16" s="111"/>
      <c r="BB16" s="72"/>
      <c r="BC16" s="72"/>
      <c r="BD16" s="72"/>
      <c r="BE16" s="72"/>
      <c r="BF16" s="72"/>
    </row>
    <row r="17" spans="1:58" ht="15" customHeight="1" x14ac:dyDescent="0.15">
      <c r="A17" s="102" t="s">
        <v>1166</v>
      </c>
      <c r="B17" s="105">
        <v>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93"/>
      <c r="R17" s="5"/>
      <c r="S17" s="5"/>
      <c r="T17" s="90"/>
      <c r="U17" s="90"/>
      <c r="V17" s="5"/>
      <c r="W17" s="5"/>
      <c r="X17" s="5"/>
      <c r="Y17" s="90"/>
      <c r="Z17" s="90"/>
      <c r="AA17" s="5"/>
      <c r="AB17" s="97">
        <v>3</v>
      </c>
      <c r="AC17" s="97">
        <v>3</v>
      </c>
      <c r="AD17" s="97">
        <v>4</v>
      </c>
      <c r="AE17" s="5"/>
      <c r="AF17" s="5"/>
      <c r="AG17" s="5"/>
      <c r="AH17" s="5"/>
      <c r="AI17" s="97">
        <v>3</v>
      </c>
      <c r="AJ17" s="5"/>
      <c r="AK17" s="5"/>
      <c r="AL17" s="5"/>
      <c r="AM17" s="5"/>
      <c r="AN17" s="5"/>
      <c r="AO17" s="5"/>
      <c r="AP17" s="5"/>
      <c r="AQ17" s="97">
        <v>3</v>
      </c>
      <c r="AR17" s="97">
        <v>5</v>
      </c>
      <c r="AS17" s="97">
        <v>4</v>
      </c>
      <c r="AT17" s="90"/>
      <c r="AU17" s="5"/>
      <c r="AV17" s="5"/>
      <c r="AW17" s="5"/>
      <c r="AX17" s="5"/>
      <c r="AY17" s="97">
        <v>4</v>
      </c>
      <c r="AZ17" s="90"/>
      <c r="BA17" s="90"/>
      <c r="BB17" s="5"/>
      <c r="BC17" s="5"/>
      <c r="BD17" s="5"/>
      <c r="BE17" s="5"/>
      <c r="BF17" s="5"/>
    </row>
    <row r="18" spans="1:58" s="101" customFormat="1" ht="15" customHeight="1" x14ac:dyDescent="0.15">
      <c r="A18" s="97" t="s">
        <v>336</v>
      </c>
      <c r="B18" s="5"/>
      <c r="C18" s="90"/>
      <c r="D18" s="90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93"/>
      <c r="S18" s="5"/>
      <c r="T18" s="5"/>
      <c r="U18" s="5"/>
      <c r="V18" s="5"/>
      <c r="W18" s="5"/>
      <c r="X18" s="5"/>
      <c r="Y18" s="90"/>
      <c r="Z18" s="90"/>
      <c r="AA18" s="90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103">
        <v>2</v>
      </c>
      <c r="BD18" s="5"/>
      <c r="BE18" s="5"/>
      <c r="BF18" s="5"/>
    </row>
    <row r="19" spans="1:58" ht="15" customHeight="1" x14ac:dyDescent="0.15">
      <c r="A19" s="171" t="s">
        <v>925</v>
      </c>
      <c r="B19" s="5"/>
      <c r="C19" s="90"/>
      <c r="D19" s="90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93"/>
      <c r="T19" s="5"/>
      <c r="U19" s="5"/>
      <c r="V19" s="5"/>
      <c r="W19" s="5"/>
      <c r="X19" s="5"/>
      <c r="Y19" s="90"/>
      <c r="Z19" s="90"/>
      <c r="AA19" s="90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90"/>
      <c r="BD19" s="5"/>
      <c r="BE19" s="5"/>
      <c r="BF19" s="5"/>
    </row>
    <row r="20" spans="1:58" ht="15" customHeight="1" x14ac:dyDescent="0.15">
      <c r="A20" s="102" t="s">
        <v>1060</v>
      </c>
      <c r="B20" s="89">
        <v>1</v>
      </c>
      <c r="C20" s="90"/>
      <c r="D20" s="90"/>
      <c r="E20" s="5"/>
      <c r="F20" s="5"/>
      <c r="G20" s="5"/>
      <c r="H20" s="5"/>
      <c r="I20" s="5"/>
      <c r="J20" s="5"/>
      <c r="K20" s="105">
        <v>2</v>
      </c>
      <c r="L20" s="5"/>
      <c r="M20" s="5"/>
      <c r="N20" s="5"/>
      <c r="O20" s="5"/>
      <c r="P20" s="5"/>
      <c r="Q20" s="5"/>
      <c r="R20" s="5"/>
      <c r="S20" s="5"/>
      <c r="T20" s="93"/>
      <c r="U20" s="5"/>
      <c r="V20" s="5"/>
      <c r="W20" s="5"/>
      <c r="X20" s="5"/>
      <c r="Y20" s="90"/>
      <c r="Z20" s="90"/>
      <c r="AA20" s="90"/>
      <c r="AB20" s="5"/>
      <c r="AC20" s="105">
        <v>2</v>
      </c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</row>
    <row r="21" spans="1:58" ht="15" customHeight="1" x14ac:dyDescent="0.15">
      <c r="A21" s="90" t="s">
        <v>2195</v>
      </c>
      <c r="B21" s="5"/>
      <c r="C21" s="90"/>
      <c r="D21" s="90"/>
      <c r="E21" s="5"/>
      <c r="F21" s="5"/>
      <c r="G21" s="5"/>
      <c r="H21" s="5"/>
      <c r="I21" s="5"/>
      <c r="J21" s="5"/>
      <c r="K21" s="5"/>
      <c r="L21" s="5"/>
      <c r="M21" s="5"/>
      <c r="N21" s="5">
        <v>1</v>
      </c>
      <c r="O21" s="5"/>
      <c r="P21" s="5"/>
      <c r="Q21" s="5"/>
      <c r="R21" s="5"/>
      <c r="S21" s="5"/>
      <c r="T21" s="5"/>
      <c r="U21" s="93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</row>
    <row r="22" spans="1:58" ht="15" customHeight="1" x14ac:dyDescent="0.15">
      <c r="A22" s="172" t="s">
        <v>1633</v>
      </c>
      <c r="B22" s="5"/>
      <c r="C22" s="90"/>
      <c r="D22" s="90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93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</row>
    <row r="23" spans="1:58" ht="15" customHeight="1" x14ac:dyDescent="0.15">
      <c r="A23" s="102" t="s">
        <v>959</v>
      </c>
      <c r="B23" s="5"/>
      <c r="C23" s="90"/>
      <c r="D23" s="90"/>
      <c r="E23" s="5"/>
      <c r="F23" s="5"/>
      <c r="G23" s="5"/>
      <c r="H23" s="5"/>
      <c r="I23" s="97">
        <v>5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93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97">
        <v>5</v>
      </c>
      <c r="AI23" s="97">
        <v>4</v>
      </c>
      <c r="AJ23" s="97">
        <v>4</v>
      </c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58" ht="15" customHeight="1" x14ac:dyDescent="0.15">
      <c r="A24" s="171" t="s">
        <v>3044</v>
      </c>
      <c r="B24" s="5"/>
      <c r="C24" s="90"/>
      <c r="D24" s="90"/>
      <c r="E24" s="5"/>
      <c r="F24" s="5"/>
      <c r="G24" s="5"/>
      <c r="H24" s="5"/>
      <c r="I24" s="90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93"/>
      <c r="Y24" s="5"/>
      <c r="Z24" s="5"/>
      <c r="AA24" s="5"/>
      <c r="AB24" s="5"/>
      <c r="AC24" s="5"/>
      <c r="AD24" s="5"/>
      <c r="AE24" s="5"/>
      <c r="AF24" s="5"/>
      <c r="AG24" s="5"/>
      <c r="AH24" s="90"/>
      <c r="AI24" s="90"/>
      <c r="AJ24" s="90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58" ht="15.75" customHeight="1" x14ac:dyDescent="0.15">
      <c r="A25" s="90" t="s">
        <v>2844</v>
      </c>
      <c r="B25" s="5"/>
      <c r="C25" s="90"/>
      <c r="D25" s="90"/>
      <c r="E25" s="5"/>
      <c r="F25" s="90"/>
      <c r="G25" s="90"/>
      <c r="H25" s="90"/>
      <c r="I25" s="5"/>
      <c r="J25" s="5"/>
      <c r="K25" s="5"/>
      <c r="L25" s="5"/>
      <c r="M25" s="5"/>
      <c r="N25" s="5"/>
      <c r="O25" s="5">
        <v>1</v>
      </c>
      <c r="P25" s="5"/>
      <c r="Q25" s="5"/>
      <c r="R25" s="5"/>
      <c r="S25" s="5"/>
      <c r="T25" s="5"/>
      <c r="U25" s="5"/>
      <c r="V25" s="5"/>
      <c r="W25" s="5"/>
      <c r="X25" s="5"/>
      <c r="Y25" s="93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58" ht="15" customHeight="1" x14ac:dyDescent="0.15">
      <c r="A26" s="102" t="s">
        <v>942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93"/>
      <c r="AA26" s="5"/>
      <c r="AB26" s="5"/>
      <c r="AC26" s="5"/>
      <c r="AD26" s="5"/>
      <c r="AE26" s="5"/>
      <c r="AF26" s="5"/>
      <c r="AG26" s="5"/>
      <c r="AH26" s="5"/>
      <c r="AI26" s="5"/>
      <c r="AJ26" s="105">
        <v>4</v>
      </c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105">
        <v>4</v>
      </c>
      <c r="BD26" s="5"/>
      <c r="BE26" s="5"/>
      <c r="BF26" s="5"/>
    </row>
    <row r="27" spans="1:58" ht="15" customHeight="1" x14ac:dyDescent="0.15">
      <c r="A27" s="97" t="s">
        <v>295</v>
      </c>
      <c r="B27" s="5"/>
      <c r="C27" s="5"/>
      <c r="D27" s="5"/>
      <c r="E27" s="5"/>
      <c r="F27" s="90"/>
      <c r="G27" s="90"/>
      <c r="H27" s="90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90"/>
      <c r="U27" s="90"/>
      <c r="V27" s="5"/>
      <c r="W27" s="5"/>
      <c r="X27" s="5"/>
      <c r="Y27" s="5"/>
      <c r="Z27" s="5"/>
      <c r="AA27" s="93"/>
      <c r="AB27" s="5"/>
      <c r="AC27" s="5"/>
      <c r="AD27" s="5"/>
      <c r="AE27" s="5"/>
      <c r="AF27" s="97">
        <v>4</v>
      </c>
      <c r="AG27" s="5"/>
      <c r="AH27" s="5"/>
      <c r="AI27" s="5"/>
      <c r="AJ27" s="5"/>
      <c r="AK27" s="5"/>
      <c r="AL27" s="5"/>
      <c r="AM27" s="5"/>
      <c r="AN27" s="5"/>
      <c r="AO27" s="5"/>
      <c r="AP27" s="97">
        <v>3</v>
      </c>
      <c r="AQ27" s="97">
        <v>4</v>
      </c>
      <c r="AR27" s="107">
        <v>4</v>
      </c>
      <c r="AS27" s="5"/>
      <c r="AT27" s="5"/>
      <c r="AU27" s="5"/>
      <c r="AV27" s="5"/>
      <c r="AW27" s="5"/>
      <c r="AX27" s="5"/>
      <c r="AY27" s="97">
        <v>5</v>
      </c>
      <c r="AZ27" s="90"/>
      <c r="BA27" s="90"/>
      <c r="BB27" s="5"/>
      <c r="BC27" s="5"/>
      <c r="BD27" s="5"/>
      <c r="BE27" s="5"/>
      <c r="BF27" s="5"/>
    </row>
    <row r="28" spans="1:58" ht="15" customHeight="1" x14ac:dyDescent="0.15">
      <c r="A28" s="102" t="s">
        <v>322</v>
      </c>
      <c r="B28" s="5"/>
      <c r="C28" s="5"/>
      <c r="D28" s="5"/>
      <c r="E28" s="5"/>
      <c r="F28" s="90"/>
      <c r="G28" s="90"/>
      <c r="H28" s="90"/>
      <c r="I28" s="97">
        <v>5</v>
      </c>
      <c r="J28" s="5"/>
      <c r="K28" s="5"/>
      <c r="L28" s="5"/>
      <c r="M28" s="5"/>
      <c r="N28" s="5"/>
      <c r="O28" s="5"/>
      <c r="P28" s="5"/>
      <c r="Q28" s="97">
        <v>3</v>
      </c>
      <c r="R28" s="5"/>
      <c r="S28" s="5"/>
      <c r="T28" s="90"/>
      <c r="U28" s="90"/>
      <c r="V28" s="5"/>
      <c r="W28" s="5"/>
      <c r="X28" s="5"/>
      <c r="Y28" s="5"/>
      <c r="Z28" s="5"/>
      <c r="AA28" s="5"/>
      <c r="AB28" s="93"/>
      <c r="AC28" s="5"/>
      <c r="AD28" s="5"/>
      <c r="AE28" s="5"/>
      <c r="AF28" s="5"/>
      <c r="AG28" s="5"/>
      <c r="AH28" s="5"/>
      <c r="AI28" s="5"/>
      <c r="AJ28" s="97">
        <v>3</v>
      </c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97">
        <v>6</v>
      </c>
      <c r="BD28" s="5"/>
      <c r="BE28" s="5"/>
      <c r="BF28" s="5"/>
    </row>
    <row r="29" spans="1:58" ht="15" customHeight="1" x14ac:dyDescent="0.15">
      <c r="A29" s="97" t="s">
        <v>464</v>
      </c>
      <c r="B29" s="5"/>
      <c r="C29" s="5"/>
      <c r="D29" s="5"/>
      <c r="E29" s="5"/>
      <c r="F29" s="105">
        <v>3</v>
      </c>
      <c r="G29" s="5"/>
      <c r="H29" s="5"/>
      <c r="I29" s="89">
        <v>5</v>
      </c>
      <c r="J29" s="5"/>
      <c r="K29" s="89">
        <v>5</v>
      </c>
      <c r="L29" s="89">
        <v>2</v>
      </c>
      <c r="M29" s="5"/>
      <c r="N29" s="5"/>
      <c r="O29" s="5"/>
      <c r="P29" s="5"/>
      <c r="Q29" s="89">
        <v>3</v>
      </c>
      <c r="R29" s="5"/>
      <c r="S29" s="5"/>
      <c r="T29" s="105">
        <v>2</v>
      </c>
      <c r="U29" s="5"/>
      <c r="V29" s="5"/>
      <c r="W29" s="5"/>
      <c r="X29" s="5"/>
      <c r="Y29" s="5"/>
      <c r="Z29" s="5"/>
      <c r="AA29" s="5"/>
      <c r="AB29" s="5"/>
      <c r="AC29" s="93"/>
      <c r="AD29" s="5"/>
      <c r="AE29" s="5"/>
      <c r="AF29" s="5"/>
      <c r="AG29" s="5"/>
      <c r="AH29" s="5"/>
      <c r="AI29" s="5"/>
      <c r="AJ29" s="89">
        <v>5</v>
      </c>
      <c r="AK29" s="89">
        <v>4</v>
      </c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</row>
    <row r="30" spans="1:58" ht="15" customHeight="1" x14ac:dyDescent="0.15">
      <c r="A30" s="102" t="s">
        <v>349</v>
      </c>
      <c r="B30" s="5"/>
      <c r="C30" s="90"/>
      <c r="D30" s="90"/>
      <c r="E30" s="90"/>
      <c r="F30" s="5"/>
      <c r="G30" s="5"/>
      <c r="H30" s="90"/>
      <c r="I30" s="97">
        <v>5</v>
      </c>
      <c r="J30" s="5"/>
      <c r="K30" s="5"/>
      <c r="L30" s="5"/>
      <c r="M30" s="5"/>
      <c r="N30" s="5"/>
      <c r="O30" s="5"/>
      <c r="P30" s="5"/>
      <c r="Q30" s="97">
        <v>4</v>
      </c>
      <c r="R30" s="5"/>
      <c r="S30" s="5"/>
      <c r="T30" s="90"/>
      <c r="U30" s="90"/>
      <c r="V30" s="5"/>
      <c r="W30" s="5"/>
      <c r="X30" s="5"/>
      <c r="Y30" s="5"/>
      <c r="Z30" s="5"/>
      <c r="AA30" s="5"/>
      <c r="AB30" s="5"/>
      <c r="AC30" s="5"/>
      <c r="AD30" s="93"/>
      <c r="AE30" s="97">
        <v>5</v>
      </c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97">
        <v>5</v>
      </c>
      <c r="AV30" s="5"/>
      <c r="AW30" s="105">
        <v>2</v>
      </c>
      <c r="AX30" s="5"/>
      <c r="AY30" s="97">
        <v>4</v>
      </c>
      <c r="AZ30" s="90"/>
      <c r="BA30" s="90"/>
      <c r="BB30" s="5"/>
      <c r="BC30" s="5"/>
      <c r="BD30" s="5"/>
      <c r="BE30" s="5"/>
      <c r="BF30" s="5"/>
    </row>
    <row r="31" spans="1:58" ht="15" customHeight="1" x14ac:dyDescent="0.15">
      <c r="A31" s="97" t="s">
        <v>187</v>
      </c>
      <c r="B31" s="5"/>
      <c r="C31" s="5"/>
      <c r="D31" s="97">
        <v>5</v>
      </c>
      <c r="E31" s="5"/>
      <c r="F31" s="5"/>
      <c r="G31" s="5"/>
      <c r="H31" s="5"/>
      <c r="I31" s="5"/>
      <c r="J31" s="5"/>
      <c r="K31" s="5"/>
      <c r="L31" s="5"/>
      <c r="M31" s="97">
        <v>5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97">
        <v>5</v>
      </c>
      <c r="AE31" s="93"/>
      <c r="AF31" s="97">
        <v>5</v>
      </c>
      <c r="AG31" s="5"/>
      <c r="AH31" s="5"/>
      <c r="AI31" s="5"/>
      <c r="AJ31" s="97">
        <v>4</v>
      </c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97">
        <v>4</v>
      </c>
      <c r="BE31" s="5"/>
      <c r="BF31" s="5"/>
    </row>
    <row r="32" spans="1:58" s="101" customFormat="1" ht="15" customHeight="1" x14ac:dyDescent="0.15">
      <c r="A32" s="102" t="s">
        <v>1859</v>
      </c>
      <c r="B32" s="104"/>
      <c r="C32" s="104"/>
      <c r="D32" s="104"/>
      <c r="E32" s="105">
        <v>3</v>
      </c>
      <c r="F32" s="104"/>
      <c r="G32" s="104"/>
      <c r="H32" s="104"/>
      <c r="I32" s="104"/>
      <c r="J32" s="103">
        <v>3</v>
      </c>
      <c r="K32" s="104"/>
      <c r="L32" s="104"/>
      <c r="M32" s="104"/>
      <c r="N32" s="104"/>
      <c r="O32" s="104"/>
      <c r="P32" s="103">
        <v>4</v>
      </c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3">
        <v>4</v>
      </c>
      <c r="AB32" s="104"/>
      <c r="AC32" s="104"/>
      <c r="AD32" s="104"/>
      <c r="AE32" s="105">
        <v>5</v>
      </c>
      <c r="AF32" s="108"/>
      <c r="AG32" s="104"/>
      <c r="AH32" s="104"/>
      <c r="AI32" s="104"/>
      <c r="AJ32" s="103">
        <v>5</v>
      </c>
      <c r="AK32" s="104"/>
      <c r="AL32" s="104"/>
      <c r="AM32" s="104"/>
      <c r="AN32" s="104"/>
      <c r="AO32" s="104"/>
      <c r="AP32" s="104"/>
      <c r="AQ32" s="105">
        <v>4</v>
      </c>
      <c r="AR32" s="103">
        <v>4</v>
      </c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</row>
    <row r="33" spans="1:58" ht="15" customHeight="1" x14ac:dyDescent="0.15">
      <c r="A33" s="97" t="s">
        <v>399</v>
      </c>
      <c r="B33" s="5"/>
      <c r="C33" s="5"/>
      <c r="D33" s="5"/>
      <c r="E33" s="97">
        <v>4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90"/>
      <c r="U33" s="90"/>
      <c r="V33" s="5"/>
      <c r="W33" s="5"/>
      <c r="X33" s="5"/>
      <c r="Y33" s="5"/>
      <c r="Z33" s="90"/>
      <c r="AA33" s="90"/>
      <c r="AB33" s="5"/>
      <c r="AC33" s="5"/>
      <c r="AD33" s="5"/>
      <c r="AE33" s="5"/>
      <c r="AF33" s="5"/>
      <c r="AG33" s="93"/>
      <c r="AH33" s="5"/>
      <c r="AI33" s="5"/>
      <c r="AJ33" s="97">
        <v>5</v>
      </c>
      <c r="AK33" s="5"/>
      <c r="AL33" s="5"/>
      <c r="AM33" s="5"/>
      <c r="AN33" s="5"/>
      <c r="AO33" s="5"/>
      <c r="AP33" s="5"/>
      <c r="AQ33" s="5"/>
      <c r="AR33" s="97">
        <v>5</v>
      </c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</row>
    <row r="34" spans="1:58" ht="15" customHeight="1" x14ac:dyDescent="0.15">
      <c r="A34" s="97" t="s">
        <v>85</v>
      </c>
      <c r="B34" s="5"/>
      <c r="C34" s="5"/>
      <c r="D34" s="90"/>
      <c r="E34" s="90"/>
      <c r="F34" s="5"/>
      <c r="G34" s="5"/>
      <c r="H34" s="5"/>
      <c r="I34" s="5"/>
      <c r="J34" s="5"/>
      <c r="K34" s="5"/>
      <c r="L34" s="5"/>
      <c r="M34" s="5"/>
      <c r="N34" s="5"/>
      <c r="O34" s="5"/>
      <c r="P34" s="97">
        <v>4</v>
      </c>
      <c r="Q34" s="5"/>
      <c r="R34" s="5"/>
      <c r="S34" s="5"/>
      <c r="T34" s="5"/>
      <c r="U34" s="5"/>
      <c r="V34" s="5"/>
      <c r="W34" s="97">
        <v>5</v>
      </c>
      <c r="X34" s="90"/>
      <c r="Y34" s="5"/>
      <c r="Z34" s="5"/>
      <c r="AA34" s="5"/>
      <c r="AB34" s="5"/>
      <c r="AC34" s="5"/>
      <c r="AD34" s="5"/>
      <c r="AE34" s="5"/>
      <c r="AF34" s="5"/>
      <c r="AG34" s="5"/>
      <c r="AH34" s="93"/>
      <c r="AI34" s="97">
        <v>4</v>
      </c>
      <c r="AJ34" s="5"/>
      <c r="AK34" s="5"/>
      <c r="AL34" s="5"/>
      <c r="AM34" s="5"/>
      <c r="AN34" s="5"/>
      <c r="AO34" s="5"/>
      <c r="AP34" s="5"/>
      <c r="AQ34" s="5"/>
      <c r="AR34" s="97">
        <v>4</v>
      </c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97">
        <v>5</v>
      </c>
      <c r="BE34" s="5"/>
      <c r="BF34" s="97">
        <v>5</v>
      </c>
    </row>
    <row r="35" spans="1:58" ht="15" customHeight="1" x14ac:dyDescent="0.15">
      <c r="A35" s="97" t="s">
        <v>1274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97">
        <v>3</v>
      </c>
      <c r="R35" s="5"/>
      <c r="S35" s="5"/>
      <c r="T35" s="90"/>
      <c r="U35" s="90"/>
      <c r="V35" s="5"/>
      <c r="W35" s="107">
        <v>4</v>
      </c>
      <c r="X35" s="90"/>
      <c r="Y35" s="5"/>
      <c r="Z35" s="5"/>
      <c r="AA35" s="5"/>
      <c r="AB35" s="5"/>
      <c r="AC35" s="5"/>
      <c r="AD35" s="5"/>
      <c r="AE35" s="5"/>
      <c r="AF35" s="5"/>
      <c r="AG35" s="5"/>
      <c r="AH35" s="97">
        <v>4</v>
      </c>
      <c r="AI35" s="93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</row>
    <row r="36" spans="1:58" ht="15" customHeight="1" x14ac:dyDescent="0.15">
      <c r="A36" s="97" t="s">
        <v>3097</v>
      </c>
      <c r="B36" s="5"/>
      <c r="C36" s="109">
        <v>3</v>
      </c>
      <c r="D36" s="104"/>
      <c r="E36" s="109">
        <v>2</v>
      </c>
      <c r="F36" s="104"/>
      <c r="G36" s="104"/>
      <c r="H36" s="104"/>
      <c r="I36" s="104"/>
      <c r="J36" s="104"/>
      <c r="K36" s="109">
        <v>4</v>
      </c>
      <c r="L36" s="104"/>
      <c r="M36" s="109">
        <v>4</v>
      </c>
      <c r="N36" s="104"/>
      <c r="O36" s="104"/>
      <c r="P36" s="109">
        <v>3</v>
      </c>
      <c r="Q36" s="104"/>
      <c r="R36" s="104"/>
      <c r="S36" s="104"/>
      <c r="T36" s="104"/>
      <c r="U36" s="104"/>
      <c r="V36" s="104"/>
      <c r="W36" s="109">
        <v>4</v>
      </c>
      <c r="X36" s="104"/>
      <c r="Y36" s="104"/>
      <c r="Z36" s="109">
        <v>4</v>
      </c>
      <c r="AA36" s="104"/>
      <c r="AB36" s="109">
        <v>3</v>
      </c>
      <c r="AC36" s="109">
        <v>5</v>
      </c>
      <c r="AD36" s="104"/>
      <c r="AE36" s="109">
        <v>4</v>
      </c>
      <c r="AF36" s="109">
        <v>5</v>
      </c>
      <c r="AG36" s="109">
        <v>5</v>
      </c>
      <c r="AH36" s="104"/>
      <c r="AI36" s="104"/>
      <c r="AJ36" s="108"/>
      <c r="AK36" s="109">
        <v>2</v>
      </c>
      <c r="AL36" s="104"/>
      <c r="AM36" s="104"/>
      <c r="AN36" s="104"/>
      <c r="AO36" s="104"/>
      <c r="AP36" s="104"/>
      <c r="AQ36" s="104"/>
      <c r="AR36" s="109">
        <v>6</v>
      </c>
      <c r="AS36" s="104"/>
      <c r="AT36" s="104"/>
      <c r="AU36" s="104"/>
      <c r="AV36" s="104"/>
      <c r="AW36" s="104"/>
      <c r="AX36" s="104"/>
      <c r="AY36" s="109">
        <v>5</v>
      </c>
      <c r="AZ36" s="104"/>
      <c r="BA36" s="104"/>
      <c r="BB36" s="104"/>
      <c r="BC36" s="109">
        <v>5</v>
      </c>
      <c r="BD36" s="104"/>
      <c r="BE36" s="109">
        <v>3</v>
      </c>
      <c r="BF36" s="104"/>
    </row>
    <row r="37" spans="1:58" ht="15" customHeight="1" x14ac:dyDescent="0.15">
      <c r="A37" s="97" t="s">
        <v>975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107">
        <v>4</v>
      </c>
      <c r="AD37" s="5"/>
      <c r="AE37" s="5"/>
      <c r="AF37" s="5"/>
      <c r="AG37" s="5"/>
      <c r="AH37" s="5"/>
      <c r="AI37" s="5"/>
      <c r="AJ37" s="97">
        <v>2</v>
      </c>
      <c r="AK37" s="93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</row>
    <row r="38" spans="1:58" ht="15" customHeight="1" x14ac:dyDescent="0.15">
      <c r="A38" s="99" t="s">
        <v>872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>
        <v>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93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</row>
    <row r="39" spans="1:58" ht="15" customHeight="1" x14ac:dyDescent="0.15">
      <c r="A39" s="97" t="s">
        <v>3810</v>
      </c>
      <c r="B39" s="5"/>
      <c r="C39" s="5"/>
      <c r="D39" s="105">
        <v>1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93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</row>
    <row r="40" spans="1:58" ht="15" customHeight="1" x14ac:dyDescent="0.15">
      <c r="A40" s="102" t="s">
        <v>1271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93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105">
        <v>2</v>
      </c>
      <c r="BF40" s="5"/>
    </row>
    <row r="41" spans="1:58" ht="15" customHeight="1" x14ac:dyDescent="0.15">
      <c r="A41" s="171" t="s">
        <v>3031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93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</row>
    <row r="42" spans="1:58" s="101" customFormat="1" ht="15" customHeight="1" x14ac:dyDescent="0.15">
      <c r="A42" s="97" t="s">
        <v>560</v>
      </c>
      <c r="B42" s="5"/>
      <c r="C42" s="5"/>
      <c r="D42" s="5"/>
      <c r="E42" s="5"/>
      <c r="F42" s="5"/>
      <c r="G42" s="5"/>
      <c r="H42" s="5"/>
      <c r="I42" s="107">
        <v>3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97">
        <v>3</v>
      </c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93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</row>
    <row r="43" spans="1:58" ht="15" customHeight="1" x14ac:dyDescent="0.15">
      <c r="A43" s="102" t="s">
        <v>998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97">
        <v>3</v>
      </c>
      <c r="R43" s="5"/>
      <c r="S43" s="5"/>
      <c r="T43" s="90"/>
      <c r="U43" s="90"/>
      <c r="V43" s="5"/>
      <c r="W43" s="5"/>
      <c r="X43" s="5"/>
      <c r="Y43" s="5"/>
      <c r="Z43" s="5"/>
      <c r="AA43" s="97">
        <v>4</v>
      </c>
      <c r="AB43" s="5"/>
      <c r="AC43" s="5"/>
      <c r="AD43" s="5"/>
      <c r="AE43" s="5"/>
      <c r="AF43" s="97">
        <v>4</v>
      </c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93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97">
        <v>5</v>
      </c>
      <c r="BF43" s="5"/>
    </row>
    <row r="44" spans="1:58" ht="15" customHeight="1" x14ac:dyDescent="0.15">
      <c r="A44" s="97" t="s">
        <v>64</v>
      </c>
      <c r="B44" s="5"/>
      <c r="C44" s="5"/>
      <c r="D44" s="90"/>
      <c r="E44" s="90"/>
      <c r="F44" s="5"/>
      <c r="G44" s="5"/>
      <c r="H44" s="5"/>
      <c r="I44" s="5"/>
      <c r="J44" s="5"/>
      <c r="K44" s="5"/>
      <c r="L44" s="5"/>
      <c r="M44" s="5"/>
      <c r="N44" s="5"/>
      <c r="O44" s="5"/>
      <c r="P44" s="97">
        <v>6</v>
      </c>
      <c r="Q44" s="97">
        <v>5</v>
      </c>
      <c r="R44" s="5"/>
      <c r="S44" s="5"/>
      <c r="T44" s="90"/>
      <c r="U44" s="90"/>
      <c r="V44" s="5"/>
      <c r="W44" s="5"/>
      <c r="X44" s="5"/>
      <c r="Y44" s="5"/>
      <c r="Z44" s="5"/>
      <c r="AA44" s="97">
        <v>4</v>
      </c>
      <c r="AB44" s="5"/>
      <c r="AC44" s="5"/>
      <c r="AD44" s="5"/>
      <c r="AE44" s="5"/>
      <c r="AF44" s="109">
        <v>4</v>
      </c>
      <c r="AG44" s="97">
        <v>5</v>
      </c>
      <c r="AH44" s="97">
        <v>4</v>
      </c>
      <c r="AI44" s="5"/>
      <c r="AJ44" s="97">
        <v>6</v>
      </c>
      <c r="AK44" s="5"/>
      <c r="AL44" s="5"/>
      <c r="AM44" s="5"/>
      <c r="AN44" s="5"/>
      <c r="AO44" s="5"/>
      <c r="AP44" s="5"/>
      <c r="AQ44" s="5"/>
      <c r="AR44" s="93"/>
      <c r="AS44" s="97">
        <v>4</v>
      </c>
      <c r="AT44" s="90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97">
        <v>3</v>
      </c>
      <c r="BF44" s="5"/>
    </row>
    <row r="45" spans="1:58" ht="15" customHeight="1" x14ac:dyDescent="0.15">
      <c r="A45" s="102" t="s">
        <v>806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97">
        <v>4</v>
      </c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97">
        <v>4</v>
      </c>
      <c r="AS45" s="93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</row>
    <row r="46" spans="1:58" ht="15" customHeight="1" x14ac:dyDescent="0.15">
      <c r="A46" s="171" t="s">
        <v>3028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90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90"/>
      <c r="AS46" s="5"/>
      <c r="AT46" s="93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</row>
    <row r="47" spans="1:58" ht="15" customHeight="1" x14ac:dyDescent="0.15">
      <c r="A47" s="97" t="s">
        <v>1721</v>
      </c>
      <c r="B47" s="5"/>
      <c r="C47" s="5"/>
      <c r="D47" s="90"/>
      <c r="E47" s="90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90"/>
      <c r="U47" s="90"/>
      <c r="V47" s="5"/>
      <c r="W47" s="5"/>
      <c r="X47" s="5"/>
      <c r="Y47" s="5"/>
      <c r="Z47" s="5"/>
      <c r="AA47" s="5"/>
      <c r="AB47" s="5"/>
      <c r="AC47" s="5"/>
      <c r="AD47" s="97">
        <v>5</v>
      </c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93"/>
      <c r="AV47" s="5"/>
      <c r="AW47" s="5"/>
      <c r="AX47" s="5"/>
      <c r="AY47" s="97">
        <v>4</v>
      </c>
      <c r="AZ47" s="90"/>
      <c r="BA47" s="90"/>
      <c r="BB47" s="5"/>
      <c r="BC47" s="5"/>
      <c r="BD47" s="5"/>
      <c r="BE47" s="5"/>
      <c r="BF47" s="5"/>
    </row>
    <row r="48" spans="1:58" ht="15" customHeight="1" x14ac:dyDescent="0.15">
      <c r="A48" s="102" t="s">
        <v>502</v>
      </c>
      <c r="B48" s="5"/>
      <c r="C48" s="5"/>
      <c r="D48" s="90"/>
      <c r="E48" s="90"/>
      <c r="F48" s="5"/>
      <c r="G48" s="5"/>
      <c r="H48" s="5"/>
      <c r="I48" s="5"/>
      <c r="J48" s="97">
        <v>5</v>
      </c>
      <c r="K48" s="5"/>
      <c r="L48" s="5"/>
      <c r="M48" s="5"/>
      <c r="N48" s="5"/>
      <c r="O48" s="5"/>
      <c r="P48" s="5"/>
      <c r="Q48" s="5"/>
      <c r="R48" s="5"/>
      <c r="S48" s="5"/>
      <c r="T48" s="90"/>
      <c r="U48" s="90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93"/>
      <c r="AW48" s="5"/>
      <c r="AX48" s="5"/>
      <c r="AY48" s="5"/>
      <c r="AZ48" s="5"/>
      <c r="BA48" s="5"/>
      <c r="BB48" s="5"/>
      <c r="BC48" s="5"/>
      <c r="BD48" s="5"/>
      <c r="BE48" s="5"/>
      <c r="BF48" s="5"/>
    </row>
    <row r="49" spans="1:58" ht="15" customHeight="1" x14ac:dyDescent="0.15">
      <c r="A49" s="97" t="s">
        <v>1188</v>
      </c>
      <c r="B49" s="5"/>
      <c r="C49" s="5"/>
      <c r="D49" s="5"/>
      <c r="E49" s="90"/>
      <c r="F49" s="90"/>
      <c r="G49" s="90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105">
        <v>2</v>
      </c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93"/>
      <c r="AX49" s="5"/>
      <c r="AY49" s="5"/>
      <c r="AZ49" s="5"/>
      <c r="BA49" s="5"/>
      <c r="BB49" s="5"/>
      <c r="BC49" s="5"/>
      <c r="BD49" s="5"/>
      <c r="BE49" s="5"/>
      <c r="BF49" s="105">
        <v>2</v>
      </c>
    </row>
    <row r="50" spans="1:58" ht="15" customHeight="1" x14ac:dyDescent="0.15">
      <c r="A50" s="99" t="s">
        <v>1153</v>
      </c>
      <c r="B50" s="5"/>
      <c r="C50" s="5"/>
      <c r="D50" s="5"/>
      <c r="E50" s="90"/>
      <c r="F50" s="90"/>
      <c r="G50" s="90"/>
      <c r="H50" s="5">
        <v>1</v>
      </c>
      <c r="I50" s="5"/>
      <c r="J50" s="5"/>
      <c r="K50" s="5"/>
      <c r="L50" s="5"/>
      <c r="M50" s="5"/>
      <c r="N50" s="5"/>
      <c r="O50" s="5"/>
      <c r="P50" s="5">
        <v>1</v>
      </c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93"/>
      <c r="AY50" s="5"/>
      <c r="AZ50" s="5"/>
      <c r="BA50" s="5"/>
      <c r="BB50" s="5"/>
      <c r="BC50" s="5"/>
      <c r="BD50" s="5"/>
      <c r="BE50" s="5"/>
      <c r="BF50" s="5"/>
    </row>
    <row r="51" spans="1:58" ht="15" customHeight="1" x14ac:dyDescent="0.15">
      <c r="A51" s="97" t="s">
        <v>3098</v>
      </c>
      <c r="B51" s="5"/>
      <c r="C51" s="5"/>
      <c r="D51" s="90"/>
      <c r="E51" s="90"/>
      <c r="F51" s="5"/>
      <c r="G51" s="5"/>
      <c r="H51" s="5"/>
      <c r="I51" s="5"/>
      <c r="J51" s="5"/>
      <c r="K51" s="90"/>
      <c r="L51" s="5"/>
      <c r="M51" s="90"/>
      <c r="N51" s="5"/>
      <c r="O51" s="5"/>
      <c r="P51" s="97">
        <v>5</v>
      </c>
      <c r="Q51" s="89">
        <v>4</v>
      </c>
      <c r="R51" s="5"/>
      <c r="S51" s="5"/>
      <c r="T51" s="90"/>
      <c r="U51" s="90"/>
      <c r="V51" s="5"/>
      <c r="W51" s="90"/>
      <c r="X51" s="90"/>
      <c r="Y51" s="5"/>
      <c r="Z51" s="5"/>
      <c r="AA51" s="89">
        <v>5</v>
      </c>
      <c r="AB51" s="90"/>
      <c r="AC51" s="90"/>
      <c r="AD51" s="89">
        <v>4</v>
      </c>
      <c r="AE51" s="90"/>
      <c r="AF51" s="90"/>
      <c r="AG51" s="90"/>
      <c r="AH51" s="5"/>
      <c r="AI51" s="5"/>
      <c r="AJ51" s="89">
        <v>5</v>
      </c>
      <c r="AK51" s="90"/>
      <c r="AL51" s="5"/>
      <c r="AM51" s="5"/>
      <c r="AN51" s="5"/>
      <c r="AO51" s="5"/>
      <c r="AP51" s="5"/>
      <c r="AQ51" s="5"/>
      <c r="AR51" s="90"/>
      <c r="AS51" s="5"/>
      <c r="AT51" s="5"/>
      <c r="AU51" s="89">
        <v>4</v>
      </c>
      <c r="AV51" s="5"/>
      <c r="AW51" s="5"/>
      <c r="AX51" s="5"/>
      <c r="AY51" s="93"/>
      <c r="AZ51" s="5"/>
      <c r="BA51" s="5"/>
      <c r="BB51" s="5"/>
      <c r="BC51" s="90"/>
      <c r="BD51" s="5"/>
      <c r="BE51" s="97">
        <v>2</v>
      </c>
      <c r="BF51" s="5"/>
    </row>
    <row r="52" spans="1:58" ht="15" customHeight="1" x14ac:dyDescent="0.15">
      <c r="A52" s="171" t="s">
        <v>3027</v>
      </c>
      <c r="B52" s="5"/>
      <c r="C52" s="5"/>
      <c r="D52" s="90"/>
      <c r="E52" s="90"/>
      <c r="F52" s="5"/>
      <c r="G52" s="5"/>
      <c r="H52" s="5"/>
      <c r="I52" s="5"/>
      <c r="J52" s="5"/>
      <c r="K52" s="5"/>
      <c r="L52" s="5"/>
      <c r="M52" s="5"/>
      <c r="N52" s="5"/>
      <c r="O52" s="5"/>
      <c r="P52" s="90"/>
      <c r="Q52" s="90"/>
      <c r="R52" s="5"/>
      <c r="S52" s="5"/>
      <c r="T52" s="5"/>
      <c r="U52" s="5"/>
      <c r="V52" s="5"/>
      <c r="W52" s="5"/>
      <c r="X52" s="5"/>
      <c r="Y52" s="5"/>
      <c r="Z52" s="5"/>
      <c r="AA52" s="90"/>
      <c r="AB52" s="5"/>
      <c r="AC52" s="5"/>
      <c r="AD52" s="90"/>
      <c r="AE52" s="5"/>
      <c r="AF52" s="5"/>
      <c r="AG52" s="5"/>
      <c r="AH52" s="5"/>
      <c r="AI52" s="5"/>
      <c r="AJ52" s="90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93"/>
      <c r="BA52" s="5"/>
      <c r="BB52" s="5"/>
      <c r="BC52" s="5"/>
      <c r="BD52" s="5"/>
      <c r="BE52" s="90"/>
      <c r="BF52" s="5"/>
    </row>
    <row r="53" spans="1:58" ht="15" customHeight="1" x14ac:dyDescent="0.15">
      <c r="A53" s="171" t="s">
        <v>3041</v>
      </c>
      <c r="B53" s="5"/>
      <c r="C53" s="5"/>
      <c r="D53" s="90"/>
      <c r="E53" s="90"/>
      <c r="F53" s="5"/>
      <c r="G53" s="5"/>
      <c r="H53" s="5"/>
      <c r="I53" s="5"/>
      <c r="J53" s="5"/>
      <c r="K53" s="5"/>
      <c r="L53" s="5"/>
      <c r="M53" s="5"/>
      <c r="N53" s="5"/>
      <c r="O53" s="5"/>
      <c r="P53" s="90"/>
      <c r="Q53" s="90"/>
      <c r="R53" s="5"/>
      <c r="S53" s="5"/>
      <c r="T53" s="5"/>
      <c r="U53" s="5"/>
      <c r="V53" s="5"/>
      <c r="W53" s="5"/>
      <c r="X53" s="5"/>
      <c r="Y53" s="5"/>
      <c r="Z53" s="5"/>
      <c r="AA53" s="90"/>
      <c r="AB53" s="5"/>
      <c r="AC53" s="5"/>
      <c r="AD53" s="90"/>
      <c r="AE53" s="5"/>
      <c r="AF53" s="5"/>
      <c r="AG53" s="5"/>
      <c r="AH53" s="5"/>
      <c r="AI53" s="5"/>
      <c r="AJ53" s="90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93"/>
      <c r="BB53" s="5"/>
      <c r="BC53" s="5"/>
      <c r="BD53" s="5"/>
      <c r="BE53" s="90"/>
      <c r="BF53" s="5"/>
    </row>
    <row r="54" spans="1:58" ht="15" customHeight="1" x14ac:dyDescent="0.15">
      <c r="A54" s="172" t="s">
        <v>2281</v>
      </c>
      <c r="B54" s="5"/>
      <c r="C54" s="5"/>
      <c r="D54" s="5"/>
      <c r="E54" s="90"/>
      <c r="F54" s="90"/>
      <c r="G54" s="90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93"/>
      <c r="BC54" s="5"/>
      <c r="BD54" s="5"/>
      <c r="BE54" s="5"/>
      <c r="BF54" s="5"/>
    </row>
    <row r="55" spans="1:58" ht="15" customHeight="1" x14ac:dyDescent="0.15">
      <c r="A55" s="97" t="s">
        <v>766</v>
      </c>
      <c r="B55" s="5"/>
      <c r="C55" s="5"/>
      <c r="D55" s="5"/>
      <c r="E55" s="90"/>
      <c r="F55" s="90"/>
      <c r="G55" s="90"/>
      <c r="H55" s="5"/>
      <c r="I55" s="5"/>
      <c r="J55" s="5"/>
      <c r="K55" s="5"/>
      <c r="L55" s="5"/>
      <c r="M55" s="5"/>
      <c r="N55" s="5"/>
      <c r="O55" s="5"/>
      <c r="P55" s="5"/>
      <c r="Q55" s="5"/>
      <c r="R55" s="97">
        <v>2</v>
      </c>
      <c r="S55" s="90"/>
      <c r="T55" s="90"/>
      <c r="U55" s="90"/>
      <c r="V55" s="5"/>
      <c r="W55" s="5"/>
      <c r="X55" s="5"/>
      <c r="Y55" s="5"/>
      <c r="Z55" s="105">
        <v>4</v>
      </c>
      <c r="AA55" s="5"/>
      <c r="AB55" s="97">
        <v>6</v>
      </c>
      <c r="AC55" s="5"/>
      <c r="AD55" s="5"/>
      <c r="AE55" s="5"/>
      <c r="AF55" s="5"/>
      <c r="AG55" s="5"/>
      <c r="AH55" s="5"/>
      <c r="AI55" s="5"/>
      <c r="AJ55" s="97">
        <v>5</v>
      </c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93"/>
      <c r="BD55" s="5"/>
      <c r="BE55" s="5"/>
      <c r="BF55" s="5"/>
    </row>
    <row r="56" spans="1:58" ht="15" customHeight="1" x14ac:dyDescent="0.15">
      <c r="A56" s="97" t="s">
        <v>1170</v>
      </c>
      <c r="B56" s="5"/>
      <c r="C56" s="5"/>
      <c r="D56" s="90"/>
      <c r="E56" s="90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97">
        <v>4</v>
      </c>
      <c r="AF56" s="5"/>
      <c r="AG56" s="5"/>
      <c r="AH56" s="97">
        <v>5</v>
      </c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93"/>
      <c r="BE56" s="5"/>
      <c r="BF56" s="110">
        <v>5</v>
      </c>
    </row>
    <row r="57" spans="1:58" ht="15" customHeight="1" x14ac:dyDescent="0.15">
      <c r="A57" s="102" t="s">
        <v>418</v>
      </c>
      <c r="B57" s="5"/>
      <c r="C57" s="5"/>
      <c r="D57" s="5"/>
      <c r="E57" s="5"/>
      <c r="F57" s="5"/>
      <c r="G57" s="105">
        <v>2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07">
        <v>3</v>
      </c>
      <c r="AK57" s="5"/>
      <c r="AL57" s="5"/>
      <c r="AM57" s="5"/>
      <c r="AN57" s="105">
        <v>2</v>
      </c>
      <c r="AO57" s="5"/>
      <c r="AP57" s="5"/>
      <c r="AQ57" s="97">
        <v>5</v>
      </c>
      <c r="AR57" s="97">
        <v>3</v>
      </c>
      <c r="AS57" s="5"/>
      <c r="AT57" s="5"/>
      <c r="AU57" s="5"/>
      <c r="AV57" s="5"/>
      <c r="AW57" s="5"/>
      <c r="AX57" s="5"/>
      <c r="AY57" s="97">
        <v>2</v>
      </c>
      <c r="AZ57" s="90"/>
      <c r="BA57" s="90"/>
      <c r="BB57" s="5"/>
      <c r="BC57" s="5"/>
      <c r="BD57" s="5"/>
      <c r="BE57" s="93"/>
      <c r="BF57" s="5"/>
    </row>
    <row r="58" spans="1:58" ht="15" customHeight="1" x14ac:dyDescent="0.15">
      <c r="A58" s="97" t="s">
        <v>816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90"/>
      <c r="U58" s="90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90"/>
      <c r="AH58" s="89">
        <v>5</v>
      </c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105">
        <v>2</v>
      </c>
      <c r="AX58" s="5"/>
      <c r="AY58" s="5"/>
      <c r="AZ58" s="5"/>
      <c r="BA58" s="5"/>
      <c r="BB58" s="5"/>
      <c r="BC58" s="5"/>
      <c r="BD58" s="97">
        <v>5</v>
      </c>
      <c r="BE58" s="5"/>
      <c r="BF58" s="93"/>
    </row>
    <row r="59" spans="1:58" ht="15" customHeight="1" x14ac:dyDescent="0.15">
      <c r="A59" s="94"/>
      <c r="T59" s="94"/>
      <c r="U59" s="94"/>
      <c r="AG59" s="94"/>
      <c r="BD59" s="94"/>
    </row>
    <row r="60" spans="1:58" ht="15" customHeight="1" x14ac:dyDescent="0.15">
      <c r="A60" s="94" t="s">
        <v>3811</v>
      </c>
      <c r="B60" s="13" t="s">
        <v>3812</v>
      </c>
    </row>
    <row r="61" spans="1:58" ht="15" customHeight="1" x14ac:dyDescent="0.15">
      <c r="A61" s="91">
        <v>43511</v>
      </c>
      <c r="B61" s="13"/>
    </row>
    <row r="62" spans="1:58" ht="15" customHeight="1" x14ac:dyDescent="0.15">
      <c r="A62" s="92" t="s">
        <v>3068</v>
      </c>
      <c r="B62" s="13" t="s">
        <v>3069</v>
      </c>
    </row>
    <row r="63" spans="1:58" ht="15" customHeight="1" x14ac:dyDescent="0.15">
      <c r="A63" s="92" t="s">
        <v>3070</v>
      </c>
      <c r="B63" s="13" t="s">
        <v>3071</v>
      </c>
    </row>
    <row r="64" spans="1:58" ht="15" customHeight="1" x14ac:dyDescent="0.15">
      <c r="A64" s="92" t="s">
        <v>3072</v>
      </c>
      <c r="B64" s="13" t="s">
        <v>3074</v>
      </c>
    </row>
    <row r="65" spans="1:2" ht="15" customHeight="1" x14ac:dyDescent="0.15">
      <c r="A65" s="92"/>
      <c r="B65" s="13" t="s">
        <v>3073</v>
      </c>
    </row>
    <row r="66" spans="1:2" ht="15" customHeight="1" x14ac:dyDescent="0.15">
      <c r="A66" s="92" t="s">
        <v>3075</v>
      </c>
      <c r="B66" s="13" t="s">
        <v>3076</v>
      </c>
    </row>
    <row r="67" spans="1:2" ht="15" customHeight="1" x14ac:dyDescent="0.15">
      <c r="B67" s="13"/>
    </row>
    <row r="68" spans="1:2" ht="15" customHeight="1" x14ac:dyDescent="0.15">
      <c r="A68" s="91">
        <v>44840</v>
      </c>
      <c r="B68" s="13" t="s">
        <v>5118</v>
      </c>
    </row>
    <row r="162" spans="1:1" ht="15" customHeight="1" x14ac:dyDescent="0.15">
      <c r="A162" s="94"/>
    </row>
    <row r="163" spans="1:1" ht="15" customHeight="1" x14ac:dyDescent="0.15">
      <c r="A163" s="94"/>
    </row>
    <row r="164" spans="1:1" ht="15" customHeight="1" x14ac:dyDescent="0.15">
      <c r="A164" s="94"/>
    </row>
    <row r="165" spans="1:1" ht="15" customHeight="1" x14ac:dyDescent="0.15">
      <c r="A165" s="94"/>
    </row>
    <row r="166" spans="1:1" ht="15" customHeight="1" x14ac:dyDescent="0.15">
      <c r="A166" s="94"/>
    </row>
    <row r="167" spans="1:1" ht="15" customHeight="1" x14ac:dyDescent="0.15">
      <c r="A167" s="94"/>
    </row>
    <row r="168" spans="1:1" ht="15" customHeight="1" x14ac:dyDescent="0.15">
      <c r="A168" s="90"/>
    </row>
    <row r="169" spans="1:1" ht="15" customHeight="1" x14ac:dyDescent="0.15">
      <c r="A169" s="94"/>
    </row>
    <row r="170" spans="1:1" ht="15" customHeight="1" x14ac:dyDescent="0.15">
      <c r="A170" s="94"/>
    </row>
    <row r="171" spans="1:1" ht="15" customHeight="1" x14ac:dyDescent="0.15">
      <c r="A171" s="94"/>
    </row>
    <row r="172" spans="1:1" ht="15" customHeight="1" x14ac:dyDescent="0.15">
      <c r="A172" s="94"/>
    </row>
    <row r="173" spans="1:1" ht="15" customHeight="1" x14ac:dyDescent="0.15">
      <c r="A173" s="94"/>
    </row>
    <row r="174" spans="1:1" ht="15" customHeight="1" x14ac:dyDescent="0.15">
      <c r="A174" s="94"/>
    </row>
    <row r="175" spans="1:1" ht="15" customHeight="1" x14ac:dyDescent="0.15">
      <c r="A175" s="94"/>
    </row>
    <row r="176" spans="1:1" ht="15" customHeight="1" x14ac:dyDescent="0.15">
      <c r="A176" s="94"/>
    </row>
    <row r="177" spans="1:1" ht="15" customHeight="1" x14ac:dyDescent="0.15">
      <c r="A177" s="94"/>
    </row>
    <row r="178" spans="1:1" ht="15" customHeight="1" x14ac:dyDescent="0.15">
      <c r="A178" s="94"/>
    </row>
    <row r="179" spans="1:1" ht="15" customHeight="1" x14ac:dyDescent="0.15">
      <c r="A179" s="94"/>
    </row>
    <row r="180" spans="1:1" ht="15" customHeight="1" x14ac:dyDescent="0.15">
      <c r="A180" s="94"/>
    </row>
    <row r="181" spans="1:1" ht="15" customHeight="1" x14ac:dyDescent="0.15">
      <c r="A181" s="94"/>
    </row>
    <row r="182" spans="1:1" ht="15" customHeight="1" x14ac:dyDescent="0.15">
      <c r="A182" s="94"/>
    </row>
    <row r="183" spans="1:1" ht="15" customHeight="1" x14ac:dyDescent="0.15">
      <c r="A183" s="94"/>
    </row>
    <row r="184" spans="1:1" ht="15" customHeight="1" x14ac:dyDescent="0.15">
      <c r="A184" s="94"/>
    </row>
    <row r="185" spans="1:1" ht="15" customHeight="1" x14ac:dyDescent="0.15">
      <c r="A185" s="94"/>
    </row>
    <row r="186" spans="1:1" ht="15" customHeight="1" x14ac:dyDescent="0.15">
      <c r="A186" s="94"/>
    </row>
    <row r="187" spans="1:1" ht="15" customHeight="1" x14ac:dyDescent="0.15">
      <c r="A187" s="94"/>
    </row>
    <row r="188" spans="1:1" ht="15" customHeight="1" x14ac:dyDescent="0.15">
      <c r="A188" s="94"/>
    </row>
    <row r="189" spans="1:1" ht="15" customHeight="1" x14ac:dyDescent="0.15">
      <c r="A189" s="94"/>
    </row>
    <row r="190" spans="1:1" ht="15" customHeight="1" x14ac:dyDescent="0.15">
      <c r="A190" s="94"/>
    </row>
    <row r="191" spans="1:1" ht="15" customHeight="1" x14ac:dyDescent="0.15">
      <c r="A191" s="94"/>
    </row>
    <row r="192" spans="1:1" ht="15" customHeight="1" x14ac:dyDescent="0.15">
      <c r="A192" s="94"/>
    </row>
    <row r="193" spans="1:1" ht="15" customHeight="1" x14ac:dyDescent="0.15">
      <c r="A193" s="94"/>
    </row>
    <row r="194" spans="1:1" ht="15" customHeight="1" x14ac:dyDescent="0.15">
      <c r="A194" s="94"/>
    </row>
    <row r="195" spans="1:1" ht="15" customHeight="1" x14ac:dyDescent="0.15">
      <c r="A195" s="94"/>
    </row>
    <row r="196" spans="1:1" ht="15" customHeight="1" x14ac:dyDescent="0.15">
      <c r="A196" s="94"/>
    </row>
    <row r="197" spans="1:1" ht="15" customHeight="1" x14ac:dyDescent="0.15">
      <c r="A197" s="94"/>
    </row>
    <row r="198" spans="1:1" ht="15" customHeight="1" x14ac:dyDescent="0.15">
      <c r="A198" s="94"/>
    </row>
    <row r="199" spans="1:1" ht="15" customHeight="1" x14ac:dyDescent="0.15">
      <c r="A199" s="94"/>
    </row>
  </sheetData>
  <phoneticPr fontId="1"/>
  <conditionalFormatting sqref="AZ8:BA9 BA7 BA2:BA5">
    <cfRule type="containsErrors" dxfId="273" priority="11">
      <formula>ISERROR(AZ2)</formula>
    </cfRule>
  </conditionalFormatting>
  <conditionalFormatting sqref="AZ8:BA9 BA7 BA2:BA5">
    <cfRule type="containsErrors" dxfId="272" priority="1">
      <formula>ISERROR(AZ2)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A673"/>
  <sheetViews>
    <sheetView zoomScale="72" zoomScaleNormal="72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1" spans="2:104" ht="15" customHeight="1" x14ac:dyDescent="0.15">
      <c r="CX1" t="s">
        <v>988</v>
      </c>
      <c r="CZ1" s="27" t="s">
        <v>5151</v>
      </c>
    </row>
    <row r="2" spans="2:104" ht="15" customHeight="1" x14ac:dyDescent="0.15">
      <c r="V2" s="47" t="s">
        <v>3001</v>
      </c>
      <c r="CX2" t="s">
        <v>1266</v>
      </c>
      <c r="CZ2" s="27" t="s">
        <v>5151</v>
      </c>
    </row>
    <row r="3" spans="2:104" ht="15" customHeight="1" x14ac:dyDescent="0.15">
      <c r="V3" s="77" t="s">
        <v>3003</v>
      </c>
      <c r="CX3" t="s">
        <v>150</v>
      </c>
      <c r="CZ3" s="27" t="s">
        <v>5152</v>
      </c>
    </row>
    <row r="4" spans="2:104" ht="15" customHeight="1" x14ac:dyDescent="0.15">
      <c r="B4" s="16" t="e">
        <f>AM7</f>
        <v>#N/A</v>
      </c>
      <c r="C4" s="36" t="e">
        <f>BH7</f>
        <v>#N/A</v>
      </c>
      <c r="D4" s="44"/>
      <c r="E4" s="44" t="e">
        <f>BL7</f>
        <v>#N/A</v>
      </c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2937</v>
      </c>
      <c r="V4" s="59" t="s">
        <v>2948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2921</v>
      </c>
      <c r="AL4" s="28" t="s">
        <v>2918</v>
      </c>
      <c r="AM4" s="20" t="s">
        <v>2917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  <c r="CX4" t="s">
        <v>94</v>
      </c>
      <c r="CY4" s="27" t="s">
        <v>5153</v>
      </c>
      <c r="CZ4" s="27" t="s">
        <v>2936</v>
      </c>
    </row>
    <row r="5" spans="2:104" ht="15" customHeight="1" x14ac:dyDescent="0.15">
      <c r="B5" s="29" t="e">
        <f>BG7</f>
        <v>#N/A</v>
      </c>
      <c r="C5" s="36" t="e">
        <f>AL7</f>
        <v>#N/A</v>
      </c>
      <c r="D5" s="44"/>
      <c r="E5" s="44" t="e">
        <f>AY7</f>
        <v>#N/A</v>
      </c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3019</v>
      </c>
      <c r="O5" s="63" t="s">
        <v>3020</v>
      </c>
      <c r="P5" s="62" t="s">
        <v>3021</v>
      </c>
      <c r="Q5" s="63"/>
      <c r="U5" s="73">
        <f>系統表!P2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2955</v>
      </c>
      <c r="AA5" s="46" t="str">
        <f>N11</f>
        <v>×</v>
      </c>
      <c r="AB5" s="66" t="s">
        <v>2929</v>
      </c>
      <c r="AC5" s="46" t="str">
        <f>O11</f>
        <v>×</v>
      </c>
      <c r="AD5" s="66" t="s">
        <v>2930</v>
      </c>
      <c r="AE5" s="46" t="str">
        <f>P11</f>
        <v>○</v>
      </c>
      <c r="AF5" s="65" t="s">
        <v>2956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  <c r="CX5" t="s">
        <v>1557</v>
      </c>
      <c r="CZ5" s="27" t="s">
        <v>5152</v>
      </c>
    </row>
    <row r="6" spans="2:104" ht="15" customHeight="1" x14ac:dyDescent="0.15">
      <c r="B6" s="1" t="s">
        <v>2919</v>
      </c>
      <c r="C6" s="32" t="e">
        <f>AZ7</f>
        <v>#N/A</v>
      </c>
      <c r="D6" s="27" t="e">
        <f t="shared" ref="D6:D20" si="1">VLOOKUP(C6,$CX$1:$CZ$2000,2,0)</f>
        <v>#N/A</v>
      </c>
      <c r="E6" s="27" t="e">
        <f t="shared" ref="E6:E20" si="2">VLOOKUP(C6,$CX$1:$CZ$2000,3,0)</f>
        <v>#N/A</v>
      </c>
      <c r="F6" s="34" t="e">
        <f>AQ7</f>
        <v>#N/A</v>
      </c>
      <c r="G6" s="17"/>
      <c r="H6" s="1" t="s">
        <v>2919</v>
      </c>
      <c r="I6" s="32" t="e">
        <f>AZ5</f>
        <v>#N/A</v>
      </c>
      <c r="J6" s="27" t="e">
        <f t="shared" ref="J6:J20" si="3">VLOOKUP(I6,$CX$1:$CZ$2000,2,0)</f>
        <v>#N/A</v>
      </c>
      <c r="K6" s="27" t="e">
        <f t="shared" ref="K6:K20" si="4">VLOOKUP(I6,$CX$1:$CZ$2000,3,0)</f>
        <v>#N/A</v>
      </c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2938</v>
      </c>
      <c r="V6" s="55" t="s">
        <v>2948</v>
      </c>
      <c r="W6" s="53" t="s">
        <v>2917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2921</v>
      </c>
      <c r="AL6" s="23" t="s">
        <v>2918</v>
      </c>
      <c r="AM6" s="24" t="s">
        <v>2917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  <c r="CX6" t="s">
        <v>669</v>
      </c>
      <c r="CZ6" s="27" t="s">
        <v>5154</v>
      </c>
    </row>
    <row r="7" spans="2:104" ht="15" customHeight="1" x14ac:dyDescent="0.15">
      <c r="B7" s="1" t="s">
        <v>2919</v>
      </c>
      <c r="C7" s="15" t="e">
        <f>BA7</f>
        <v>#N/A</v>
      </c>
      <c r="D7" s="30" t="e">
        <f t="shared" si="1"/>
        <v>#N/A</v>
      </c>
      <c r="E7" s="30" t="e">
        <f t="shared" si="2"/>
        <v>#N/A</v>
      </c>
      <c r="F7" s="31"/>
      <c r="G7" s="17"/>
      <c r="H7" s="1" t="s">
        <v>2919</v>
      </c>
      <c r="I7" s="15" t="e">
        <f>BA5</f>
        <v>#N/A</v>
      </c>
      <c r="J7" s="30" t="e">
        <f t="shared" si="3"/>
        <v>#N/A</v>
      </c>
      <c r="K7" s="30" t="e">
        <f t="shared" si="4"/>
        <v>#N/A</v>
      </c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系統表!P3</f>
        <v>0</v>
      </c>
      <c r="V7" s="48" t="e">
        <f>AL7</f>
        <v>#N/A</v>
      </c>
      <c r="W7" s="46" t="e">
        <f t="shared" ref="W7" si="5">AM7</f>
        <v>#N/A</v>
      </c>
      <c r="X7" s="46" t="e">
        <f t="shared" ref="X7:Y7" si="6">BH7</f>
        <v>#N/A</v>
      </c>
      <c r="Y7" s="46" t="e">
        <f t="shared" si="6"/>
        <v>#N/A</v>
      </c>
      <c r="Z7" s="46" t="e">
        <f t="shared" ref="Z7:AD7" si="7">AW7</f>
        <v>#N/A</v>
      </c>
      <c r="AA7" s="46" t="e">
        <f t="shared" si="7"/>
        <v>#N/A</v>
      </c>
      <c r="AB7" s="46" t="e">
        <f t="shared" si="7"/>
        <v>#N/A</v>
      </c>
      <c r="AC7" s="46" t="e">
        <f t="shared" si="7"/>
        <v>#N/A</v>
      </c>
      <c r="AD7" s="46" t="e">
        <f t="shared" si="7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  <c r="CX7" t="s">
        <v>712</v>
      </c>
      <c r="CZ7" s="27" t="s">
        <v>5152</v>
      </c>
    </row>
    <row r="8" spans="2:104" ht="15" customHeight="1" x14ac:dyDescent="0.15">
      <c r="B8" s="1" t="s">
        <v>2919</v>
      </c>
      <c r="C8" s="15" t="e">
        <f>BC7</f>
        <v>#N/A</v>
      </c>
      <c r="D8" s="30" t="e">
        <f t="shared" si="1"/>
        <v>#N/A</v>
      </c>
      <c r="E8" s="30" t="e">
        <f t="shared" si="2"/>
        <v>#N/A</v>
      </c>
      <c r="F8" s="31"/>
      <c r="G8" s="17"/>
      <c r="H8" s="1" t="s">
        <v>2919</v>
      </c>
      <c r="I8" s="15" t="e">
        <f>BC5</f>
        <v>#N/A</v>
      </c>
      <c r="J8" s="30" t="e">
        <f t="shared" si="3"/>
        <v>#N/A</v>
      </c>
      <c r="K8" s="30" t="e">
        <f t="shared" si="4"/>
        <v>#N/A</v>
      </c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2939</v>
      </c>
      <c r="V8" s="55" t="s">
        <v>2948</v>
      </c>
      <c r="W8" s="53" t="s">
        <v>2949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  <c r="CX8" t="s">
        <v>633</v>
      </c>
      <c r="CZ8" s="27" t="s">
        <v>5154</v>
      </c>
    </row>
    <row r="9" spans="2:104" ht="15" customHeight="1" x14ac:dyDescent="0.15">
      <c r="B9" s="1" t="s">
        <v>2919</v>
      </c>
      <c r="C9" s="15" t="e">
        <f>BQ7</f>
        <v>#N/A</v>
      </c>
      <c r="D9" s="30" t="e">
        <f t="shared" si="1"/>
        <v>#N/A</v>
      </c>
      <c r="E9" s="30" t="e">
        <f t="shared" si="2"/>
        <v>#N/A</v>
      </c>
      <c r="F9" s="31"/>
      <c r="G9" s="17"/>
      <c r="H9" s="1" t="s">
        <v>2919</v>
      </c>
      <c r="I9" s="15" t="e">
        <f>BQ5</f>
        <v>#N/A</v>
      </c>
      <c r="J9" s="30" t="e">
        <f t="shared" si="3"/>
        <v>#N/A</v>
      </c>
      <c r="K9" s="30" t="e">
        <f t="shared" si="4"/>
        <v>#N/A</v>
      </c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系統表!P4</f>
        <v>0</v>
      </c>
      <c r="V9" s="48" t="e">
        <f>AL23</f>
        <v>#N/A</v>
      </c>
      <c r="W9" s="46" t="e">
        <f t="shared" ref="W9" si="8">AM23</f>
        <v>#N/A</v>
      </c>
      <c r="X9" s="46" t="e">
        <f t="shared" ref="X9:Y9" si="9">BH23</f>
        <v>#N/A</v>
      </c>
      <c r="Y9" s="46" t="e">
        <f t="shared" si="9"/>
        <v>#N/A</v>
      </c>
      <c r="Z9" s="46" t="e">
        <f t="shared" ref="Z9:AD9" si="10">AW23</f>
        <v>#N/A</v>
      </c>
      <c r="AA9" s="46" t="e">
        <f t="shared" si="10"/>
        <v>#N/A</v>
      </c>
      <c r="AB9" s="46" t="e">
        <f t="shared" si="10"/>
        <v>#N/A</v>
      </c>
      <c r="AC9" s="46" t="e">
        <f t="shared" si="10"/>
        <v>#N/A</v>
      </c>
      <c r="AD9" s="46" t="e">
        <f t="shared" si="10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  <c r="CX9" t="s">
        <v>358</v>
      </c>
      <c r="CY9" s="27" t="s">
        <v>5154</v>
      </c>
      <c r="CZ9" s="27" t="s">
        <v>5155</v>
      </c>
    </row>
    <row r="10" spans="2:104" ht="15" customHeight="1" x14ac:dyDescent="0.15">
      <c r="B10" s="2" t="s">
        <v>2920</v>
      </c>
      <c r="C10" s="15" t="e">
        <f>BR7</f>
        <v>#N/A</v>
      </c>
      <c r="D10" s="30" t="e">
        <f t="shared" si="1"/>
        <v>#N/A</v>
      </c>
      <c r="E10" s="30" t="e">
        <f t="shared" si="2"/>
        <v>#N/A</v>
      </c>
      <c r="F10" s="35" t="e">
        <f>AU7</f>
        <v>#N/A</v>
      </c>
      <c r="G10" s="17"/>
      <c r="H10" s="2" t="s">
        <v>2920</v>
      </c>
      <c r="I10" s="15" t="e">
        <f>BR5</f>
        <v>#N/A</v>
      </c>
      <c r="J10" s="30" t="e">
        <f t="shared" si="3"/>
        <v>#N/A</v>
      </c>
      <c r="K10" s="30" t="e">
        <f t="shared" si="4"/>
        <v>#N/A</v>
      </c>
      <c r="L10" s="34"/>
      <c r="N10" s="65" t="s">
        <v>2955</v>
      </c>
      <c r="O10" s="66" t="s">
        <v>2929</v>
      </c>
      <c r="P10" s="66" t="s">
        <v>2930</v>
      </c>
      <c r="Q10" s="65" t="s">
        <v>2956</v>
      </c>
      <c r="U10" s="57">
        <f>AK25</f>
        <v>21</v>
      </c>
      <c r="V10" s="48" t="e">
        <f>AL25</f>
        <v>#N/A</v>
      </c>
      <c r="Z10" s="65" t="s">
        <v>2955</v>
      </c>
      <c r="AA10" s="46" t="str">
        <f>N29</f>
        <v>×</v>
      </c>
      <c r="AB10" s="66" t="s">
        <v>2929</v>
      </c>
      <c r="AC10" s="46" t="str">
        <f>O29</f>
        <v>×</v>
      </c>
      <c r="AD10" s="66" t="s">
        <v>2930</v>
      </c>
      <c r="AE10" s="46" t="str">
        <f>P29</f>
        <v>○</v>
      </c>
      <c r="AF10" s="65" t="s">
        <v>2956</v>
      </c>
      <c r="AG10" s="46">
        <f>Q29</f>
        <v>0</v>
      </c>
      <c r="AH10" s="13"/>
      <c r="AI10" s="13"/>
      <c r="CX10" t="s">
        <v>582</v>
      </c>
      <c r="CZ10" s="27" t="s">
        <v>5154</v>
      </c>
    </row>
    <row r="11" spans="2:104" ht="15" customHeight="1" x14ac:dyDescent="0.15">
      <c r="B11" s="1" t="s">
        <v>2919</v>
      </c>
      <c r="C11" s="15" t="e">
        <f>BD7</f>
        <v>#N/A</v>
      </c>
      <c r="D11" s="30" t="e">
        <f t="shared" si="1"/>
        <v>#N/A</v>
      </c>
      <c r="E11" s="30" t="e">
        <f t="shared" si="2"/>
        <v>#N/A</v>
      </c>
      <c r="F11" s="34" t="e">
        <f>AR7</f>
        <v>#N/A</v>
      </c>
      <c r="G11" s="17"/>
      <c r="H11" s="1" t="s">
        <v>2919</v>
      </c>
      <c r="I11" s="15" t="e">
        <f>BD5</f>
        <v>#N/A</v>
      </c>
      <c r="J11" s="30" t="e">
        <f t="shared" si="3"/>
        <v>#N/A</v>
      </c>
      <c r="K11" s="30" t="e">
        <f t="shared" si="4"/>
        <v>#N/A</v>
      </c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2940</v>
      </c>
      <c r="V11" s="55" t="s">
        <v>2948</v>
      </c>
      <c r="W11" s="53" t="s">
        <v>2949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  <c r="CX11" t="s">
        <v>1656</v>
      </c>
      <c r="CZ11" s="27" t="s">
        <v>5152</v>
      </c>
    </row>
    <row r="12" spans="2:104" ht="15" customHeight="1" x14ac:dyDescent="0.15">
      <c r="B12" s="1" t="s">
        <v>2919</v>
      </c>
      <c r="C12" s="15" t="e">
        <f>BS7</f>
        <v>#N/A</v>
      </c>
      <c r="D12" s="30" t="e">
        <f t="shared" si="1"/>
        <v>#N/A</v>
      </c>
      <c r="E12" s="30" t="e">
        <f t="shared" si="2"/>
        <v>#N/A</v>
      </c>
      <c r="F12" s="31"/>
      <c r="G12" s="17"/>
      <c r="H12" s="1" t="s">
        <v>2919</v>
      </c>
      <c r="I12" s="15" t="e">
        <f>BS5</f>
        <v>#N/A</v>
      </c>
      <c r="J12" s="30" t="e">
        <f t="shared" si="3"/>
        <v>#N/A</v>
      </c>
      <c r="K12" s="30" t="e">
        <f t="shared" si="4"/>
        <v>#N/A</v>
      </c>
      <c r="L12" s="31"/>
      <c r="U12" s="73">
        <f>系統表!P5</f>
        <v>0</v>
      </c>
      <c r="V12" s="48" t="e">
        <f>AL41</f>
        <v>#N/A</v>
      </c>
      <c r="W12" s="46" t="e">
        <f t="shared" ref="W12" si="11">AM41</f>
        <v>#N/A</v>
      </c>
      <c r="X12" s="46" t="e">
        <f t="shared" ref="X12:Y12" si="12">BH41</f>
        <v>#N/A</v>
      </c>
      <c r="Y12" s="46" t="e">
        <f t="shared" si="12"/>
        <v>#N/A</v>
      </c>
      <c r="Z12" s="46" t="e">
        <f t="shared" ref="Z12:AD12" si="13">AW41</f>
        <v>#N/A</v>
      </c>
      <c r="AA12" s="46" t="e">
        <f t="shared" si="13"/>
        <v>#N/A</v>
      </c>
      <c r="AB12" s="46" t="e">
        <f t="shared" si="13"/>
        <v>#N/A</v>
      </c>
      <c r="AC12" s="46" t="e">
        <f t="shared" si="13"/>
        <v>#N/A</v>
      </c>
      <c r="AD12" s="46" t="e">
        <f t="shared" si="13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  <c r="CX12" t="s">
        <v>130</v>
      </c>
      <c r="CZ12" s="27" t="s">
        <v>5153</v>
      </c>
    </row>
    <row r="13" spans="2:104" ht="15" customHeight="1" x14ac:dyDescent="0.15">
      <c r="B13" s="2" t="s">
        <v>2920</v>
      </c>
      <c r="C13" s="15" t="e">
        <f>BT7</f>
        <v>#N/A</v>
      </c>
      <c r="D13" s="30" t="e">
        <f t="shared" si="1"/>
        <v>#N/A</v>
      </c>
      <c r="E13" s="30" t="e">
        <f t="shared" si="2"/>
        <v>#N/A</v>
      </c>
      <c r="F13" s="35" t="e">
        <f>AV7</f>
        <v>#N/A</v>
      </c>
      <c r="G13" s="17"/>
      <c r="H13" s="2" t="s">
        <v>2920</v>
      </c>
      <c r="I13" s="15" t="e">
        <f>BT5</f>
        <v>#N/A</v>
      </c>
      <c r="J13" s="30" t="e">
        <f t="shared" si="3"/>
        <v>#N/A</v>
      </c>
      <c r="K13" s="30" t="e">
        <f t="shared" si="4"/>
        <v>#N/A</v>
      </c>
      <c r="L13" s="34"/>
      <c r="O13" s="80" t="s">
        <v>2919</v>
      </c>
      <c r="R13" s="86" t="s">
        <v>3054</v>
      </c>
      <c r="U13" s="57">
        <f>AK43</f>
        <v>22</v>
      </c>
      <c r="V13" s="48" t="e">
        <f>AL43</f>
        <v>#N/A</v>
      </c>
      <c r="Z13" s="65" t="s">
        <v>2955</v>
      </c>
      <c r="AA13" s="46" t="str">
        <f>N47</f>
        <v>×</v>
      </c>
      <c r="AB13" s="66" t="s">
        <v>2929</v>
      </c>
      <c r="AC13" s="46" t="str">
        <f>O47</f>
        <v>×</v>
      </c>
      <c r="AD13" s="66" t="s">
        <v>2930</v>
      </c>
      <c r="AE13" s="46" t="str">
        <f>P47</f>
        <v>○</v>
      </c>
      <c r="AF13" s="65" t="s">
        <v>2956</v>
      </c>
      <c r="AG13" s="46">
        <f>Q47</f>
        <v>0</v>
      </c>
      <c r="AH13" s="13"/>
      <c r="AI13" s="13"/>
      <c r="CX13" t="s">
        <v>364</v>
      </c>
      <c r="CZ13" s="27" t="s">
        <v>5154</v>
      </c>
    </row>
    <row r="14" spans="2:104" ht="15" customHeight="1" x14ac:dyDescent="0.15">
      <c r="B14" s="1" t="s">
        <v>2919</v>
      </c>
      <c r="C14" s="15" t="e">
        <f>BB7</f>
        <v>#N/A</v>
      </c>
      <c r="D14" s="30" t="e">
        <f t="shared" si="1"/>
        <v>#N/A</v>
      </c>
      <c r="E14" s="30" t="e">
        <f t="shared" si="2"/>
        <v>#N/A</v>
      </c>
      <c r="F14" s="34" t="e">
        <f>AS7</f>
        <v>#N/A</v>
      </c>
      <c r="G14" s="17"/>
      <c r="H14" s="1" t="s">
        <v>2919</v>
      </c>
      <c r="I14" s="15" t="e">
        <f>BB5</f>
        <v>#N/A</v>
      </c>
      <c r="J14" s="30" t="e">
        <f t="shared" si="3"/>
        <v>#N/A</v>
      </c>
      <c r="K14" s="30" t="e">
        <f t="shared" si="4"/>
        <v>#N/A</v>
      </c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2941</v>
      </c>
      <c r="V14" s="55" t="s">
        <v>2948</v>
      </c>
      <c r="W14" s="53" t="s">
        <v>2949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  <c r="CX14" t="s">
        <v>832</v>
      </c>
      <c r="CZ14" s="27" t="s">
        <v>5152</v>
      </c>
    </row>
    <row r="15" spans="2:104" ht="15" customHeight="1" x14ac:dyDescent="0.15">
      <c r="B15" s="1" t="s">
        <v>2919</v>
      </c>
      <c r="C15" s="15" t="e">
        <f>BE7</f>
        <v>#N/A</v>
      </c>
      <c r="D15" s="30" t="e">
        <f t="shared" si="1"/>
        <v>#N/A</v>
      </c>
      <c r="E15" s="30" t="e">
        <f t="shared" si="2"/>
        <v>#N/A</v>
      </c>
      <c r="F15" s="31"/>
      <c r="G15" s="17"/>
      <c r="H15" s="1" t="s">
        <v>2919</v>
      </c>
      <c r="I15" s="15" t="e">
        <f>BE5</f>
        <v>#N/A</v>
      </c>
      <c r="J15" s="30" t="e">
        <f t="shared" si="3"/>
        <v>#N/A</v>
      </c>
      <c r="K15" s="30" t="e">
        <f t="shared" si="4"/>
        <v>#N/A</v>
      </c>
      <c r="L15" s="31"/>
      <c r="N15" s="8"/>
      <c r="O15" s="83" t="s">
        <v>3067</v>
      </c>
      <c r="U15" s="73">
        <f>系統表!P6</f>
        <v>0</v>
      </c>
      <c r="V15" s="48" t="e">
        <f>AL59</f>
        <v>#N/A</v>
      </c>
      <c r="W15" s="46" t="e">
        <f t="shared" ref="W15" si="14">AM59</f>
        <v>#N/A</v>
      </c>
      <c r="X15" s="46" t="e">
        <f t="shared" ref="X15:Y15" si="15">BH59</f>
        <v>#N/A</v>
      </c>
      <c r="Y15" s="46" t="e">
        <f t="shared" si="15"/>
        <v>#N/A</v>
      </c>
      <c r="Z15" s="46" t="e">
        <f t="shared" ref="Z15:AD15" si="16">AW59</f>
        <v>#N/A</v>
      </c>
      <c r="AA15" s="46" t="e">
        <f t="shared" si="16"/>
        <v>#N/A</v>
      </c>
      <c r="AB15" s="46" t="e">
        <f t="shared" si="16"/>
        <v>#N/A</v>
      </c>
      <c r="AC15" s="46" t="e">
        <f t="shared" si="16"/>
        <v>#N/A</v>
      </c>
      <c r="AD15" s="46" t="e">
        <f t="shared" si="16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  <c r="CX15" t="s">
        <v>949</v>
      </c>
      <c r="CZ15" s="27" t="s">
        <v>5154</v>
      </c>
    </row>
    <row r="16" spans="2:104" ht="15" customHeight="1" x14ac:dyDescent="0.15">
      <c r="B16" s="1" t="s">
        <v>2919</v>
      </c>
      <c r="C16" s="15" t="e">
        <f>BU7</f>
        <v>#N/A</v>
      </c>
      <c r="D16" s="30" t="e">
        <f t="shared" si="1"/>
        <v>#N/A</v>
      </c>
      <c r="E16" s="30" t="e">
        <f t="shared" si="2"/>
        <v>#N/A</v>
      </c>
      <c r="F16" s="31"/>
      <c r="G16" s="17"/>
      <c r="H16" s="1" t="s">
        <v>2919</v>
      </c>
      <c r="I16" s="15" t="e">
        <f>BU5</f>
        <v>#N/A</v>
      </c>
      <c r="J16" s="30" t="e">
        <f t="shared" si="3"/>
        <v>#N/A</v>
      </c>
      <c r="K16" s="30" t="e">
        <f t="shared" si="4"/>
        <v>#N/A</v>
      </c>
      <c r="L16" s="31"/>
      <c r="N16" s="8"/>
      <c r="O16" s="78" t="s">
        <v>2920</v>
      </c>
      <c r="U16" s="57">
        <f>AK61</f>
        <v>23</v>
      </c>
      <c r="V16" s="48" t="e">
        <f>AL61</f>
        <v>#N/A</v>
      </c>
      <c r="Z16" s="65" t="s">
        <v>2955</v>
      </c>
      <c r="AA16" s="46" t="str">
        <f>N65</f>
        <v>×</v>
      </c>
      <c r="AB16" s="66" t="s">
        <v>2929</v>
      </c>
      <c r="AC16" s="46" t="str">
        <f>O65</f>
        <v>×</v>
      </c>
      <c r="AD16" s="66" t="s">
        <v>2930</v>
      </c>
      <c r="AE16" s="46" t="str">
        <f>P65</f>
        <v>○</v>
      </c>
      <c r="AF16" s="65" t="s">
        <v>2956</v>
      </c>
      <c r="AG16" s="46">
        <f>Q65</f>
        <v>0</v>
      </c>
      <c r="AH16" s="13"/>
      <c r="AI16" s="13"/>
      <c r="CX16" t="s">
        <v>1150</v>
      </c>
      <c r="CY16" s="27" t="s">
        <v>5152</v>
      </c>
      <c r="CZ16" s="27" t="s">
        <v>5156</v>
      </c>
    </row>
    <row r="17" spans="2:104" ht="15" customHeight="1" x14ac:dyDescent="0.15">
      <c r="B17" s="2" t="s">
        <v>2920</v>
      </c>
      <c r="C17" s="15" t="e">
        <f>BV7</f>
        <v>#N/A</v>
      </c>
      <c r="D17" s="30" t="e">
        <f t="shared" si="1"/>
        <v>#N/A</v>
      </c>
      <c r="E17" s="30" t="e">
        <f t="shared" si="2"/>
        <v>#N/A</v>
      </c>
      <c r="F17" s="35" t="e">
        <f>AW7</f>
        <v>#N/A</v>
      </c>
      <c r="G17" s="17"/>
      <c r="H17" s="2" t="s">
        <v>2920</v>
      </c>
      <c r="I17" s="15" t="e">
        <f>BV5</f>
        <v>#N/A</v>
      </c>
      <c r="J17" s="30" t="e">
        <f t="shared" si="3"/>
        <v>#N/A</v>
      </c>
      <c r="K17" s="30" t="e">
        <f t="shared" si="4"/>
        <v>#N/A</v>
      </c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2942</v>
      </c>
      <c r="V17" s="55" t="s">
        <v>2948</v>
      </c>
      <c r="W17" s="53" t="s">
        <v>2949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  <c r="CX17" t="s">
        <v>148</v>
      </c>
      <c r="CY17" s="27" t="s">
        <v>5153</v>
      </c>
      <c r="CZ17" s="27" t="s">
        <v>2936</v>
      </c>
    </row>
    <row r="18" spans="2:104" ht="15" customHeight="1" x14ac:dyDescent="0.15">
      <c r="B18" s="1" t="s">
        <v>2919</v>
      </c>
      <c r="C18" s="15" t="e">
        <f>BF7</f>
        <v>#N/A</v>
      </c>
      <c r="D18" s="30" t="e">
        <f t="shared" si="1"/>
        <v>#N/A</v>
      </c>
      <c r="E18" s="30" t="e">
        <f t="shared" si="2"/>
        <v>#N/A</v>
      </c>
      <c r="F18" s="34" t="e">
        <f>AT7</f>
        <v>#N/A</v>
      </c>
      <c r="G18" s="17"/>
      <c r="H18" s="1" t="s">
        <v>2919</v>
      </c>
      <c r="I18" s="15" t="e">
        <f>BF5</f>
        <v>#N/A</v>
      </c>
      <c r="J18" s="30" t="e">
        <f t="shared" si="3"/>
        <v>#N/A</v>
      </c>
      <c r="K18" s="30" t="e">
        <f t="shared" si="4"/>
        <v>#N/A</v>
      </c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系統表!P7</f>
        <v>0</v>
      </c>
      <c r="V18" s="48" t="e">
        <f>AL77</f>
        <v>#N/A</v>
      </c>
      <c r="W18" s="46" t="e">
        <f t="shared" ref="W18" si="17">AM77</f>
        <v>#N/A</v>
      </c>
      <c r="X18" s="46" t="e">
        <f t="shared" ref="X18:Y18" si="18">BH77</f>
        <v>#N/A</v>
      </c>
      <c r="Y18" s="46" t="e">
        <f t="shared" si="18"/>
        <v>#N/A</v>
      </c>
      <c r="Z18" s="46" t="e">
        <f t="shared" ref="Z18:AD18" si="19">AW77</f>
        <v>#N/A</v>
      </c>
      <c r="AA18" s="46" t="e">
        <f t="shared" si="19"/>
        <v>#N/A</v>
      </c>
      <c r="AB18" s="46" t="e">
        <f t="shared" si="19"/>
        <v>#N/A</v>
      </c>
      <c r="AC18" s="46" t="e">
        <f t="shared" si="19"/>
        <v>#N/A</v>
      </c>
      <c r="AD18" s="46" t="e">
        <f t="shared" si="19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  <c r="CX18" t="s">
        <v>2150</v>
      </c>
      <c r="CZ18" s="27" t="s">
        <v>5154</v>
      </c>
    </row>
    <row r="19" spans="2:104" ht="15" customHeight="1" x14ac:dyDescent="0.15">
      <c r="B19" s="1" t="s">
        <v>2919</v>
      </c>
      <c r="C19" s="15" t="e">
        <f>BW7</f>
        <v>#N/A</v>
      </c>
      <c r="D19" s="30" t="e">
        <f t="shared" si="1"/>
        <v>#N/A</v>
      </c>
      <c r="E19" s="30" t="e">
        <f t="shared" si="2"/>
        <v>#N/A</v>
      </c>
      <c r="F19" s="31"/>
      <c r="G19" s="17"/>
      <c r="H19" s="1" t="s">
        <v>2919</v>
      </c>
      <c r="I19" s="15" t="e">
        <f>BW5</f>
        <v>#N/A</v>
      </c>
      <c r="J19" s="30" t="e">
        <f t="shared" si="3"/>
        <v>#N/A</v>
      </c>
      <c r="K19" s="30" t="e">
        <f t="shared" si="4"/>
        <v>#N/A</v>
      </c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20">N19*Q19</f>
        <v>#N/A</v>
      </c>
      <c r="S19" s="14"/>
      <c r="T19" s="14"/>
      <c r="U19" s="57">
        <f>AK79</f>
        <v>24</v>
      </c>
      <c r="V19" s="48" t="e">
        <f>AL79</f>
        <v>#N/A</v>
      </c>
      <c r="Z19" s="65" t="s">
        <v>2955</v>
      </c>
      <c r="AA19" s="46" t="str">
        <f>N83</f>
        <v>×</v>
      </c>
      <c r="AB19" s="66" t="s">
        <v>2929</v>
      </c>
      <c r="AC19" s="46" t="str">
        <f>O83</f>
        <v>×</v>
      </c>
      <c r="AD19" s="66" t="s">
        <v>2930</v>
      </c>
      <c r="AE19" s="46" t="str">
        <f>P83</f>
        <v>○</v>
      </c>
      <c r="AF19" s="65" t="s">
        <v>2956</v>
      </c>
      <c r="AG19" s="46">
        <f>Q83</f>
        <v>0</v>
      </c>
      <c r="AH19" s="13"/>
      <c r="CX19" t="s">
        <v>80</v>
      </c>
      <c r="CY19" s="27" t="s">
        <v>5153</v>
      </c>
      <c r="CZ19" s="27" t="s">
        <v>2936</v>
      </c>
    </row>
    <row r="20" spans="2:104" ht="15" customHeight="1" x14ac:dyDescent="0.15">
      <c r="B20" s="2" t="s">
        <v>2920</v>
      </c>
      <c r="C20" s="15" t="e">
        <f>BX7</f>
        <v>#N/A</v>
      </c>
      <c r="D20" s="30" t="e">
        <f t="shared" si="1"/>
        <v>#N/A</v>
      </c>
      <c r="E20" s="30" t="e">
        <f t="shared" si="2"/>
        <v>#N/A</v>
      </c>
      <c r="F20" s="35" t="e">
        <f>AX7</f>
        <v>#N/A</v>
      </c>
      <c r="G20" s="17"/>
      <c r="H20" s="2" t="s">
        <v>2920</v>
      </c>
      <c r="I20" s="15" t="e">
        <f>BX5</f>
        <v>#N/A</v>
      </c>
      <c r="J20" s="30" t="e">
        <f t="shared" si="3"/>
        <v>#N/A</v>
      </c>
      <c r="K20" s="30" t="e">
        <f t="shared" si="4"/>
        <v>#N/A</v>
      </c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20"/>
        <v>#N/A</v>
      </c>
      <c r="S20" s="14"/>
      <c r="T20" s="14"/>
      <c r="U20" s="56" t="s">
        <v>2943</v>
      </c>
      <c r="V20" s="55" t="s">
        <v>2948</v>
      </c>
      <c r="W20" s="53" t="s">
        <v>2949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  <c r="CX20" t="s">
        <v>591</v>
      </c>
      <c r="CZ20" s="27" t="s">
        <v>5151</v>
      </c>
    </row>
    <row r="21" spans="2:104" ht="15" customHeight="1" x14ac:dyDescent="0.15">
      <c r="U21" s="73"/>
      <c r="V21" s="48" t="e">
        <f>AL95</f>
        <v>#N/A</v>
      </c>
      <c r="W21" s="46" t="e">
        <f t="shared" ref="W21" si="21">AM95</f>
        <v>#N/A</v>
      </c>
      <c r="X21" s="46" t="e">
        <f t="shared" ref="X21:Y21" si="22">BH95</f>
        <v>#N/A</v>
      </c>
      <c r="Y21" s="46" t="e">
        <f t="shared" si="22"/>
        <v>#N/A</v>
      </c>
      <c r="Z21" s="46" t="e">
        <f t="shared" ref="Z21:AD21" si="23">AW95</f>
        <v>#N/A</v>
      </c>
      <c r="AA21" s="46" t="e">
        <f t="shared" si="23"/>
        <v>#N/A</v>
      </c>
      <c r="AB21" s="46" t="e">
        <f t="shared" si="23"/>
        <v>#N/A</v>
      </c>
      <c r="AC21" s="46" t="e">
        <f t="shared" si="23"/>
        <v>#N/A</v>
      </c>
      <c r="AD21" s="46" t="e">
        <f t="shared" si="23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  <c r="CX21" t="s">
        <v>261</v>
      </c>
      <c r="CY21" s="27" t="s">
        <v>5152</v>
      </c>
      <c r="CZ21" s="27" t="s">
        <v>5156</v>
      </c>
    </row>
    <row r="22" spans="2:104" ht="15" customHeight="1" x14ac:dyDescent="0.15">
      <c r="B22" s="16" t="e">
        <f>AM23</f>
        <v>#N/A</v>
      </c>
      <c r="C22" s="36" t="e">
        <f>BH23</f>
        <v>#N/A</v>
      </c>
      <c r="D22" s="44"/>
      <c r="E22" s="44" t="e">
        <f>BL23</f>
        <v>#N/A</v>
      </c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25</v>
      </c>
      <c r="V22" s="48" t="e">
        <f>AL97</f>
        <v>#N/A</v>
      </c>
      <c r="Z22" s="65" t="s">
        <v>2955</v>
      </c>
      <c r="AA22" s="46" t="str">
        <f>N101</f>
        <v>×</v>
      </c>
      <c r="AB22" s="66" t="s">
        <v>2929</v>
      </c>
      <c r="AC22" s="46" t="str">
        <f>O101</f>
        <v>×</v>
      </c>
      <c r="AD22" s="66" t="s">
        <v>2930</v>
      </c>
      <c r="AE22" s="46" t="str">
        <f>P101</f>
        <v>○</v>
      </c>
      <c r="AF22" s="65" t="s">
        <v>2956</v>
      </c>
      <c r="AG22" s="46">
        <f>Q101</f>
        <v>0</v>
      </c>
      <c r="AH22" s="13"/>
      <c r="AI22" s="9"/>
      <c r="AJ22" s="10"/>
      <c r="AK22" s="22" t="s">
        <v>2921</v>
      </c>
      <c r="AL22" s="23" t="s">
        <v>2918</v>
      </c>
      <c r="AM22" s="24" t="s">
        <v>2917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  <c r="CX22" t="s">
        <v>231</v>
      </c>
      <c r="CY22" s="27" t="s">
        <v>5152</v>
      </c>
      <c r="CZ22" s="27" t="s">
        <v>5157</v>
      </c>
    </row>
    <row r="23" spans="2:104" ht="15" customHeight="1" x14ac:dyDescent="0.15">
      <c r="B23" s="29" t="e">
        <f>BG23</f>
        <v>#N/A</v>
      </c>
      <c r="C23" s="36" t="e">
        <f>AL23</f>
        <v>#N/A</v>
      </c>
      <c r="D23" s="44"/>
      <c r="E23" s="44" t="e">
        <f>AY23</f>
        <v>#N/A</v>
      </c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3019</v>
      </c>
      <c r="O23" s="63" t="s">
        <v>3020</v>
      </c>
      <c r="P23" s="62" t="s">
        <v>3021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  <c r="CX23" t="s">
        <v>246</v>
      </c>
      <c r="CY23" s="27" t="s">
        <v>5154</v>
      </c>
      <c r="CZ23" s="27" t="s">
        <v>5158</v>
      </c>
    </row>
    <row r="24" spans="2:104" ht="15" customHeight="1" x14ac:dyDescent="0.15">
      <c r="B24" s="1" t="s">
        <v>2919</v>
      </c>
      <c r="C24" s="32" t="e">
        <f>AZ23</f>
        <v>#N/A</v>
      </c>
      <c r="D24" s="27" t="e">
        <f t="shared" ref="D24:D38" si="24">VLOOKUP(C24,$CX$1:$CZ$2000,2,0)</f>
        <v>#N/A</v>
      </c>
      <c r="E24" s="27" t="e">
        <f t="shared" ref="E24:E38" si="25">VLOOKUP(C24,$CX$1:$CZ$2000,3,0)</f>
        <v>#N/A</v>
      </c>
      <c r="F24" s="34" t="e">
        <f>AQ23</f>
        <v>#N/A</v>
      </c>
      <c r="G24" s="17"/>
      <c r="H24" s="1" t="s">
        <v>2919</v>
      </c>
      <c r="I24" s="32" t="e">
        <f>C5</f>
        <v>#N/A</v>
      </c>
      <c r="J24" s="27" t="e">
        <f t="shared" ref="J24:J38" si="26">VLOOKUP(I24,$CX$1:$CZ$2000,2,0)</f>
        <v>#N/A</v>
      </c>
      <c r="K24" s="27" t="e">
        <f t="shared" ref="K24:K38" si="27">VLOOKUP(I24,$CX$1:$CZ$2000,3,0)</f>
        <v>#N/A</v>
      </c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2921</v>
      </c>
      <c r="AL24" s="40" t="s">
        <v>2918</v>
      </c>
      <c r="AM24" s="41" t="s">
        <v>2917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  <c r="CX24" t="s">
        <v>460</v>
      </c>
      <c r="CZ24" s="27" t="s">
        <v>5152</v>
      </c>
    </row>
    <row r="25" spans="2:104" ht="15" customHeight="1" x14ac:dyDescent="0.15">
      <c r="B25" s="1" t="s">
        <v>2919</v>
      </c>
      <c r="C25" s="15" t="e">
        <f>BA23</f>
        <v>#N/A</v>
      </c>
      <c r="D25" s="30" t="e">
        <f t="shared" si="24"/>
        <v>#N/A</v>
      </c>
      <c r="E25" s="30" t="e">
        <f t="shared" si="25"/>
        <v>#N/A</v>
      </c>
      <c r="F25" s="31"/>
      <c r="G25" s="17"/>
      <c r="H25" s="1" t="s">
        <v>2919</v>
      </c>
      <c r="I25" s="32" t="e">
        <f t="shared" ref="I25:I27" si="28">C6</f>
        <v>#N/A</v>
      </c>
      <c r="J25" s="30" t="e">
        <f t="shared" si="26"/>
        <v>#N/A</v>
      </c>
      <c r="K25" s="30" t="e">
        <f t="shared" si="27"/>
        <v>#N/A</v>
      </c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21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  <c r="CX25" t="s">
        <v>194</v>
      </c>
      <c r="CZ25" s="27" t="s">
        <v>5154</v>
      </c>
    </row>
    <row r="26" spans="2:104" ht="15" customHeight="1" x14ac:dyDescent="0.15">
      <c r="B26" s="1" t="s">
        <v>2919</v>
      </c>
      <c r="C26" s="15" t="e">
        <f>BC23</f>
        <v>#N/A</v>
      </c>
      <c r="D26" s="30" t="e">
        <f t="shared" si="24"/>
        <v>#N/A</v>
      </c>
      <c r="E26" s="30" t="e">
        <f t="shared" si="25"/>
        <v>#N/A</v>
      </c>
      <c r="F26" s="31"/>
      <c r="G26" s="17"/>
      <c r="H26" s="1" t="s">
        <v>2919</v>
      </c>
      <c r="I26" s="32" t="e">
        <f t="shared" si="28"/>
        <v>#N/A</v>
      </c>
      <c r="J26" s="30" t="e">
        <f t="shared" si="26"/>
        <v>#N/A</v>
      </c>
      <c r="K26" s="30" t="e">
        <f t="shared" si="27"/>
        <v>#N/A</v>
      </c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  <c r="CX26" t="s">
        <v>557</v>
      </c>
      <c r="CZ26" s="27" t="s">
        <v>5151</v>
      </c>
    </row>
    <row r="27" spans="2:104" ht="15" customHeight="1" x14ac:dyDescent="0.15">
      <c r="B27" s="1" t="s">
        <v>2919</v>
      </c>
      <c r="C27" s="15" t="e">
        <f>BQ23</f>
        <v>#N/A</v>
      </c>
      <c r="D27" s="30" t="e">
        <f t="shared" si="24"/>
        <v>#N/A</v>
      </c>
      <c r="E27" s="30" t="e">
        <f t="shared" si="25"/>
        <v>#N/A</v>
      </c>
      <c r="F27" s="31"/>
      <c r="G27" s="17"/>
      <c r="H27" s="1" t="s">
        <v>2919</v>
      </c>
      <c r="I27" s="32" t="e">
        <f t="shared" si="28"/>
        <v>#N/A</v>
      </c>
      <c r="J27" s="30" t="e">
        <f t="shared" si="26"/>
        <v>#N/A</v>
      </c>
      <c r="K27" s="30" t="e">
        <f t="shared" si="27"/>
        <v>#N/A</v>
      </c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  <c r="CX27" t="s">
        <v>156</v>
      </c>
      <c r="CZ27" s="27" t="s">
        <v>5153</v>
      </c>
    </row>
    <row r="28" spans="2:104" ht="15" customHeight="1" x14ac:dyDescent="0.15">
      <c r="B28" s="2" t="s">
        <v>2920</v>
      </c>
      <c r="C28" s="15" t="e">
        <f>BR23</f>
        <v>#N/A</v>
      </c>
      <c r="D28" s="30" t="e">
        <f t="shared" si="24"/>
        <v>#N/A</v>
      </c>
      <c r="E28" s="30" t="e">
        <f t="shared" si="25"/>
        <v>#N/A</v>
      </c>
      <c r="F28" s="35" t="e">
        <f>AU23</f>
        <v>#N/A</v>
      </c>
      <c r="G28" s="17"/>
      <c r="H28" s="2" t="s">
        <v>2920</v>
      </c>
      <c r="I28" s="15" t="e">
        <f>C11</f>
        <v>#N/A</v>
      </c>
      <c r="J28" s="30" t="e">
        <f t="shared" si="26"/>
        <v>#N/A</v>
      </c>
      <c r="K28" s="30" t="e">
        <f t="shared" si="27"/>
        <v>#N/A</v>
      </c>
      <c r="L28" s="38" t="e">
        <f>F11</f>
        <v>#N/A</v>
      </c>
      <c r="N28" s="65" t="s">
        <v>2955</v>
      </c>
      <c r="O28" s="66" t="s">
        <v>2929</v>
      </c>
      <c r="P28" s="66" t="s">
        <v>2930</v>
      </c>
      <c r="Q28" s="65" t="s">
        <v>2956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  <c r="CX28" t="s">
        <v>321</v>
      </c>
      <c r="CZ28" s="27" t="s">
        <v>5152</v>
      </c>
    </row>
    <row r="29" spans="2:104" ht="15" customHeight="1" x14ac:dyDescent="0.15">
      <c r="B29" s="1" t="s">
        <v>2919</v>
      </c>
      <c r="C29" s="15" t="e">
        <f>BD23</f>
        <v>#N/A</v>
      </c>
      <c r="D29" s="30" t="e">
        <f t="shared" si="24"/>
        <v>#N/A</v>
      </c>
      <c r="E29" s="30" t="e">
        <f t="shared" si="25"/>
        <v>#N/A</v>
      </c>
      <c r="F29" s="34" t="e">
        <f>AR23</f>
        <v>#N/A</v>
      </c>
      <c r="G29" s="17"/>
      <c r="H29" s="1" t="s">
        <v>2919</v>
      </c>
      <c r="I29" s="15" t="e">
        <f>C14</f>
        <v>#N/A</v>
      </c>
      <c r="J29" s="30" t="e">
        <f t="shared" si="26"/>
        <v>#N/A</v>
      </c>
      <c r="K29" s="30" t="e">
        <f t="shared" si="27"/>
        <v>#N/A</v>
      </c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9">U12</f>
        <v>0</v>
      </c>
      <c r="V29" s="47" t="e">
        <f t="shared" si="29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  <c r="CX29" t="s">
        <v>900</v>
      </c>
      <c r="CZ29" s="27" t="s">
        <v>5152</v>
      </c>
    </row>
    <row r="30" spans="2:104" ht="15" customHeight="1" x14ac:dyDescent="0.15">
      <c r="B30" s="1" t="s">
        <v>2919</v>
      </c>
      <c r="C30" s="15" t="e">
        <f>BS23</f>
        <v>#N/A</v>
      </c>
      <c r="D30" s="30" t="e">
        <f t="shared" si="24"/>
        <v>#N/A</v>
      </c>
      <c r="E30" s="30" t="e">
        <f t="shared" si="25"/>
        <v>#N/A</v>
      </c>
      <c r="F30" s="31"/>
      <c r="G30" s="17"/>
      <c r="H30" s="1" t="s">
        <v>2919</v>
      </c>
      <c r="I30" s="15" t="e">
        <f>C15</f>
        <v>#N/A</v>
      </c>
      <c r="J30" s="30" t="e">
        <f t="shared" si="26"/>
        <v>#N/A</v>
      </c>
      <c r="K30" s="30" t="e">
        <f t="shared" si="27"/>
        <v>#N/A</v>
      </c>
      <c r="L30" s="31"/>
      <c r="U30" s="45">
        <f t="shared" ref="U30:V30" si="30">U15</f>
        <v>0</v>
      </c>
      <c r="V30" s="47" t="e">
        <f t="shared" si="30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  <c r="CX30" t="s">
        <v>266</v>
      </c>
      <c r="CY30" s="27" t="s">
        <v>5159</v>
      </c>
      <c r="CZ30" s="27" t="s">
        <v>2936</v>
      </c>
    </row>
    <row r="31" spans="2:104" ht="15" customHeight="1" x14ac:dyDescent="0.15">
      <c r="B31" s="2" t="s">
        <v>2920</v>
      </c>
      <c r="C31" s="15" t="e">
        <f>BT23</f>
        <v>#N/A</v>
      </c>
      <c r="D31" s="30" t="e">
        <f t="shared" si="24"/>
        <v>#N/A</v>
      </c>
      <c r="E31" s="30" t="e">
        <f t="shared" si="25"/>
        <v>#N/A</v>
      </c>
      <c r="F31" s="35" t="e">
        <f>AV23</f>
        <v>#N/A</v>
      </c>
      <c r="G31" s="17"/>
      <c r="H31" s="2" t="s">
        <v>2920</v>
      </c>
      <c r="I31" s="15" t="e">
        <f>C18</f>
        <v>#N/A</v>
      </c>
      <c r="J31" s="30" t="e">
        <f t="shared" si="26"/>
        <v>#N/A</v>
      </c>
      <c r="K31" s="30" t="e">
        <f t="shared" si="27"/>
        <v>#N/A</v>
      </c>
      <c r="L31" s="38" t="e">
        <f>F18</f>
        <v>#N/A</v>
      </c>
      <c r="O31" s="80" t="s">
        <v>2919</v>
      </c>
      <c r="R31" s="86" t="s">
        <v>3054</v>
      </c>
      <c r="U31" s="45">
        <f t="shared" ref="U31:V31" si="31">U18</f>
        <v>0</v>
      </c>
      <c r="V31" s="47" t="e">
        <f t="shared" si="31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  <c r="CX31" t="s">
        <v>394</v>
      </c>
      <c r="CZ31" s="27" t="s">
        <v>5152</v>
      </c>
    </row>
    <row r="32" spans="2:104" ht="15" customHeight="1" x14ac:dyDescent="0.15">
      <c r="B32" s="1" t="s">
        <v>2919</v>
      </c>
      <c r="C32" s="15" t="e">
        <f>BB23</f>
        <v>#N/A</v>
      </c>
      <c r="D32" s="30" t="e">
        <f t="shared" si="24"/>
        <v>#N/A</v>
      </c>
      <c r="E32" s="30" t="e">
        <f t="shared" si="25"/>
        <v>#N/A</v>
      </c>
      <c r="F32" s="34" t="e">
        <f>AS23</f>
        <v>#N/A</v>
      </c>
      <c r="G32" s="17"/>
      <c r="H32" s="1" t="s">
        <v>2919</v>
      </c>
      <c r="I32" s="15" t="e">
        <f>I6</f>
        <v>#N/A</v>
      </c>
      <c r="J32" s="30" t="e">
        <f t="shared" si="26"/>
        <v>#N/A</v>
      </c>
      <c r="K32" s="30" t="e">
        <f t="shared" si="27"/>
        <v>#N/A</v>
      </c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  <c r="CX32" t="s">
        <v>415</v>
      </c>
      <c r="CZ32" s="27" t="s">
        <v>5153</v>
      </c>
    </row>
    <row r="33" spans="2:104" ht="15" customHeight="1" x14ac:dyDescent="0.15">
      <c r="B33" s="1" t="s">
        <v>2919</v>
      </c>
      <c r="C33" s="15" t="e">
        <f>BE23</f>
        <v>#N/A</v>
      </c>
      <c r="D33" s="30" t="e">
        <f t="shared" si="24"/>
        <v>#N/A</v>
      </c>
      <c r="E33" s="30" t="e">
        <f t="shared" si="25"/>
        <v>#N/A</v>
      </c>
      <c r="F33" s="31"/>
      <c r="G33" s="17"/>
      <c r="H33" s="1" t="s">
        <v>2919</v>
      </c>
      <c r="I33" s="15" t="e">
        <f t="shared" ref="I33:I34" si="32">I7</f>
        <v>#N/A</v>
      </c>
      <c r="J33" s="30" t="e">
        <f t="shared" si="26"/>
        <v>#N/A</v>
      </c>
      <c r="K33" s="30" t="e">
        <f t="shared" si="27"/>
        <v>#N/A</v>
      </c>
      <c r="L33" s="31"/>
      <c r="N33" s="8"/>
      <c r="O33" s="83" t="s">
        <v>3067</v>
      </c>
      <c r="AH33" s="13"/>
      <c r="AI33" s="13"/>
      <c r="CX33" t="s">
        <v>362</v>
      </c>
      <c r="CZ33" s="27" t="s">
        <v>5152</v>
      </c>
    </row>
    <row r="34" spans="2:104" ht="15" customHeight="1" x14ac:dyDescent="0.15">
      <c r="B34" s="1" t="s">
        <v>2919</v>
      </c>
      <c r="C34" s="15" t="e">
        <f>BU23</f>
        <v>#N/A</v>
      </c>
      <c r="D34" s="30" t="e">
        <f t="shared" si="24"/>
        <v>#N/A</v>
      </c>
      <c r="E34" s="30" t="e">
        <f t="shared" si="25"/>
        <v>#N/A</v>
      </c>
      <c r="F34" s="31"/>
      <c r="G34" s="17"/>
      <c r="H34" s="1" t="s">
        <v>2919</v>
      </c>
      <c r="I34" s="15" t="e">
        <f t="shared" si="32"/>
        <v>#N/A</v>
      </c>
      <c r="J34" s="30" t="e">
        <f t="shared" si="26"/>
        <v>#N/A</v>
      </c>
      <c r="K34" s="30" t="e">
        <f t="shared" si="27"/>
        <v>#N/A</v>
      </c>
      <c r="L34" s="31"/>
      <c r="N34" s="8"/>
      <c r="O34" s="78" t="s">
        <v>2920</v>
      </c>
      <c r="AH34" s="13"/>
      <c r="AI34" s="13"/>
      <c r="CX34" t="s">
        <v>206</v>
      </c>
      <c r="CZ34" s="27" t="s">
        <v>5151</v>
      </c>
    </row>
    <row r="35" spans="2:104" ht="15" customHeight="1" x14ac:dyDescent="0.15">
      <c r="B35" s="2" t="s">
        <v>2920</v>
      </c>
      <c r="C35" s="15" t="e">
        <f>BV23</f>
        <v>#N/A</v>
      </c>
      <c r="D35" s="30" t="e">
        <f t="shared" si="24"/>
        <v>#N/A</v>
      </c>
      <c r="E35" s="30" t="e">
        <f t="shared" si="25"/>
        <v>#N/A</v>
      </c>
      <c r="F35" s="35" t="e">
        <f>AW23</f>
        <v>#N/A</v>
      </c>
      <c r="G35" s="17"/>
      <c r="H35" s="2" t="s">
        <v>2920</v>
      </c>
      <c r="I35" s="15" t="e">
        <f>I11</f>
        <v>#N/A</v>
      </c>
      <c r="J35" s="30" t="e">
        <f t="shared" si="26"/>
        <v>#N/A</v>
      </c>
      <c r="K35" s="30" t="e">
        <f t="shared" si="27"/>
        <v>#N/A</v>
      </c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  <c r="CX35" t="s">
        <v>1087</v>
      </c>
      <c r="CZ35" s="27" t="s">
        <v>5153</v>
      </c>
    </row>
    <row r="36" spans="2:104" ht="15" customHeight="1" x14ac:dyDescent="0.15">
      <c r="B36" s="1" t="s">
        <v>2919</v>
      </c>
      <c r="C36" s="15" t="e">
        <f>BF23</f>
        <v>#N/A</v>
      </c>
      <c r="D36" s="30" t="e">
        <f t="shared" si="24"/>
        <v>#N/A</v>
      </c>
      <c r="E36" s="30" t="e">
        <f t="shared" si="25"/>
        <v>#N/A</v>
      </c>
      <c r="F36" s="34" t="e">
        <f>AT23</f>
        <v>#N/A</v>
      </c>
      <c r="G36" s="17"/>
      <c r="H36" s="1" t="s">
        <v>2919</v>
      </c>
      <c r="I36" s="15" t="e">
        <f>I14</f>
        <v>#N/A</v>
      </c>
      <c r="J36" s="30" t="e">
        <f t="shared" si="26"/>
        <v>#N/A</v>
      </c>
      <c r="K36" s="30" t="e">
        <f t="shared" si="27"/>
        <v>#N/A</v>
      </c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  <c r="CX36" t="s">
        <v>496</v>
      </c>
      <c r="CZ36" s="27" t="s">
        <v>5154</v>
      </c>
    </row>
    <row r="37" spans="2:104" ht="15" customHeight="1" x14ac:dyDescent="0.15">
      <c r="B37" s="1" t="s">
        <v>2919</v>
      </c>
      <c r="C37" s="15" t="e">
        <f>BW23</f>
        <v>#N/A</v>
      </c>
      <c r="D37" s="30" t="e">
        <f t="shared" si="24"/>
        <v>#N/A</v>
      </c>
      <c r="E37" s="30" t="e">
        <f t="shared" si="25"/>
        <v>#N/A</v>
      </c>
      <c r="F37" s="31"/>
      <c r="G37" s="17"/>
      <c r="H37" s="1" t="s">
        <v>2919</v>
      </c>
      <c r="I37" s="15" t="e">
        <f>I15</f>
        <v>#N/A</v>
      </c>
      <c r="J37" s="30" t="e">
        <f t="shared" si="26"/>
        <v>#N/A</v>
      </c>
      <c r="K37" s="30" t="e">
        <f t="shared" si="27"/>
        <v>#N/A</v>
      </c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33">N37*Q37</f>
        <v>#N/A</v>
      </c>
      <c r="S37" s="14"/>
      <c r="T37" s="14"/>
      <c r="AH37" s="13"/>
      <c r="CX37" t="s">
        <v>112</v>
      </c>
      <c r="CZ37" s="27" t="s">
        <v>5151</v>
      </c>
    </row>
    <row r="38" spans="2:104" ht="15" customHeight="1" x14ac:dyDescent="0.15">
      <c r="B38" s="2" t="s">
        <v>2920</v>
      </c>
      <c r="C38" s="15" t="e">
        <f>BX23</f>
        <v>#N/A</v>
      </c>
      <c r="D38" s="30" t="e">
        <f t="shared" si="24"/>
        <v>#N/A</v>
      </c>
      <c r="E38" s="30" t="e">
        <f t="shared" si="25"/>
        <v>#N/A</v>
      </c>
      <c r="F38" s="35" t="e">
        <f>AX23</f>
        <v>#N/A</v>
      </c>
      <c r="G38" s="17"/>
      <c r="H38" s="2" t="s">
        <v>2920</v>
      </c>
      <c r="I38" s="15" t="e">
        <f>I18</f>
        <v>#N/A</v>
      </c>
      <c r="J38" s="30" t="e">
        <f t="shared" si="26"/>
        <v>#N/A</v>
      </c>
      <c r="K38" s="30" t="e">
        <f t="shared" si="27"/>
        <v>#N/A</v>
      </c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33"/>
        <v>#N/A</v>
      </c>
      <c r="S38" s="14"/>
      <c r="T38" s="14"/>
      <c r="AH38" s="13"/>
      <c r="CX38" t="s">
        <v>590</v>
      </c>
      <c r="CZ38" s="27" t="s">
        <v>5156</v>
      </c>
    </row>
    <row r="39" spans="2:104" ht="15" customHeight="1" x14ac:dyDescent="0.15">
      <c r="AH39" s="13"/>
      <c r="CX39" t="s">
        <v>269</v>
      </c>
      <c r="CY39" s="27" t="s">
        <v>5160</v>
      </c>
      <c r="CZ39" s="27" t="s">
        <v>5161</v>
      </c>
    </row>
    <row r="40" spans="2:104" ht="15" customHeight="1" x14ac:dyDescent="0.15">
      <c r="B40" s="16" t="e">
        <f>AM41</f>
        <v>#N/A</v>
      </c>
      <c r="C40" s="36" t="e">
        <f>BH41</f>
        <v>#N/A</v>
      </c>
      <c r="D40" s="44"/>
      <c r="E40" s="44" t="e">
        <f>BL41</f>
        <v>#N/A</v>
      </c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2921</v>
      </c>
      <c r="AL40" s="23" t="s">
        <v>2918</v>
      </c>
      <c r="AM40" s="24" t="s">
        <v>2917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  <c r="CX40" t="s">
        <v>361</v>
      </c>
      <c r="CZ40" s="27" t="s">
        <v>5154</v>
      </c>
    </row>
    <row r="41" spans="2:104" ht="15" customHeight="1" x14ac:dyDescent="0.15">
      <c r="B41" s="29" t="e">
        <f>BG41</f>
        <v>#N/A</v>
      </c>
      <c r="C41" s="36" t="e">
        <f>AL41</f>
        <v>#N/A</v>
      </c>
      <c r="D41" s="44"/>
      <c r="E41" s="44" t="e">
        <f>AY41</f>
        <v>#N/A</v>
      </c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3019</v>
      </c>
      <c r="O41" s="63" t="s">
        <v>3020</v>
      </c>
      <c r="P41" s="62" t="s">
        <v>3021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  <c r="CX41" t="s">
        <v>258</v>
      </c>
      <c r="CY41" s="27" t="s">
        <v>5152</v>
      </c>
      <c r="CZ41" s="27" t="s">
        <v>5162</v>
      </c>
    </row>
    <row r="42" spans="2:104" ht="15" customHeight="1" x14ac:dyDescent="0.15">
      <c r="B42" s="1" t="s">
        <v>2919</v>
      </c>
      <c r="C42" s="32" t="e">
        <f>AZ41</f>
        <v>#N/A</v>
      </c>
      <c r="D42" s="27" t="e">
        <f t="shared" ref="D42:D56" si="34">VLOOKUP(C42,$CX$1:$CZ$2000,2,0)</f>
        <v>#N/A</v>
      </c>
      <c r="E42" s="27" t="e">
        <f t="shared" ref="E42:E56" si="35">VLOOKUP(C42,$CX$1:$CZ$2000,3,0)</f>
        <v>#N/A</v>
      </c>
      <c r="F42" s="34" t="e">
        <f>AQ41</f>
        <v>#N/A</v>
      </c>
      <c r="G42" s="17"/>
      <c r="H42" s="1" t="s">
        <v>2919</v>
      </c>
      <c r="I42" s="32" t="e">
        <f>C23</f>
        <v>#N/A</v>
      </c>
      <c r="J42" s="27" t="e">
        <f t="shared" ref="J42:J56" si="36">VLOOKUP(I42,$CX$1:$CZ$2000,2,0)</f>
        <v>#N/A</v>
      </c>
      <c r="K42" s="27" t="e">
        <f t="shared" ref="K42:K56" si="37">VLOOKUP(I42,$CX$1:$CZ$2000,3,0)</f>
        <v>#N/A</v>
      </c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2921</v>
      </c>
      <c r="AL42" s="40" t="s">
        <v>2918</v>
      </c>
      <c r="AM42" s="41" t="s">
        <v>2917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  <c r="CX42" t="s">
        <v>58</v>
      </c>
      <c r="CZ42" s="27" t="s">
        <v>5160</v>
      </c>
    </row>
    <row r="43" spans="2:104" ht="15" customHeight="1" x14ac:dyDescent="0.15">
      <c r="B43" s="1" t="s">
        <v>2919</v>
      </c>
      <c r="C43" s="15" t="e">
        <f>BA41</f>
        <v>#N/A</v>
      </c>
      <c r="D43" s="30" t="e">
        <f t="shared" si="34"/>
        <v>#N/A</v>
      </c>
      <c r="E43" s="30" t="e">
        <f t="shared" si="35"/>
        <v>#N/A</v>
      </c>
      <c r="F43" s="31"/>
      <c r="G43" s="17"/>
      <c r="H43" s="1" t="s">
        <v>2919</v>
      </c>
      <c r="I43" s="32" t="e">
        <f t="shared" ref="I43:I45" si="38">C24</f>
        <v>#N/A</v>
      </c>
      <c r="J43" s="30" t="e">
        <f t="shared" si="36"/>
        <v>#N/A</v>
      </c>
      <c r="K43" s="30" t="e">
        <f t="shared" si="37"/>
        <v>#N/A</v>
      </c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22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  <c r="CX43" t="s">
        <v>1044</v>
      </c>
      <c r="CZ43" s="27" t="s">
        <v>5156</v>
      </c>
    </row>
    <row r="44" spans="2:104" ht="15" customHeight="1" x14ac:dyDescent="0.15">
      <c r="B44" s="1" t="s">
        <v>2919</v>
      </c>
      <c r="C44" s="15" t="e">
        <f>BC41</f>
        <v>#N/A</v>
      </c>
      <c r="D44" s="30" t="e">
        <f t="shared" si="34"/>
        <v>#N/A</v>
      </c>
      <c r="E44" s="30" t="e">
        <f t="shared" si="35"/>
        <v>#N/A</v>
      </c>
      <c r="F44" s="31"/>
      <c r="G44" s="17"/>
      <c r="H44" s="1" t="s">
        <v>2919</v>
      </c>
      <c r="I44" s="32" t="e">
        <f t="shared" si="38"/>
        <v>#N/A</v>
      </c>
      <c r="J44" s="30" t="e">
        <f t="shared" si="36"/>
        <v>#N/A</v>
      </c>
      <c r="K44" s="30" t="e">
        <f t="shared" si="37"/>
        <v>#N/A</v>
      </c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  <c r="CX44" t="s">
        <v>291</v>
      </c>
      <c r="CY44" s="27" t="s">
        <v>5151</v>
      </c>
      <c r="CZ44" s="27" t="s">
        <v>5154</v>
      </c>
    </row>
    <row r="45" spans="2:104" ht="15" customHeight="1" x14ac:dyDescent="0.15">
      <c r="B45" s="1" t="s">
        <v>2919</v>
      </c>
      <c r="C45" s="15" t="e">
        <f>BQ41</f>
        <v>#N/A</v>
      </c>
      <c r="D45" s="30" t="e">
        <f t="shared" si="34"/>
        <v>#N/A</v>
      </c>
      <c r="E45" s="30" t="e">
        <f t="shared" si="35"/>
        <v>#N/A</v>
      </c>
      <c r="F45" s="31"/>
      <c r="G45" s="17"/>
      <c r="H45" s="1" t="s">
        <v>2919</v>
      </c>
      <c r="I45" s="32" t="e">
        <f t="shared" si="38"/>
        <v>#N/A</v>
      </c>
      <c r="J45" s="30" t="e">
        <f t="shared" si="36"/>
        <v>#N/A</v>
      </c>
      <c r="K45" s="30" t="e">
        <f t="shared" si="37"/>
        <v>#N/A</v>
      </c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  <c r="CX45" t="s">
        <v>995</v>
      </c>
      <c r="CY45" s="27" t="s">
        <v>5163</v>
      </c>
      <c r="CZ45" s="27" t="s">
        <v>5164</v>
      </c>
    </row>
    <row r="46" spans="2:104" ht="15" customHeight="1" x14ac:dyDescent="0.15">
      <c r="B46" s="2" t="s">
        <v>2920</v>
      </c>
      <c r="C46" s="15" t="e">
        <f>BR41</f>
        <v>#N/A</v>
      </c>
      <c r="D46" s="30" t="e">
        <f t="shared" si="34"/>
        <v>#N/A</v>
      </c>
      <c r="E46" s="30" t="e">
        <f t="shared" si="35"/>
        <v>#N/A</v>
      </c>
      <c r="F46" s="35" t="e">
        <f>AU41</f>
        <v>#N/A</v>
      </c>
      <c r="G46" s="17"/>
      <c r="H46" s="2" t="s">
        <v>2920</v>
      </c>
      <c r="I46" s="15" t="e">
        <f>C29</f>
        <v>#N/A</v>
      </c>
      <c r="J46" s="30" t="e">
        <f t="shared" si="36"/>
        <v>#N/A</v>
      </c>
      <c r="K46" s="30" t="e">
        <f t="shared" si="37"/>
        <v>#N/A</v>
      </c>
      <c r="L46" s="38" t="e">
        <f>F29</f>
        <v>#N/A</v>
      </c>
      <c r="N46" s="65" t="s">
        <v>2955</v>
      </c>
      <c r="O46" s="66" t="s">
        <v>2929</v>
      </c>
      <c r="P46" s="66" t="s">
        <v>2930</v>
      </c>
      <c r="Q46" s="65" t="s">
        <v>2956</v>
      </c>
      <c r="AH46" s="13"/>
      <c r="AI46" s="13"/>
      <c r="CX46" t="s">
        <v>57</v>
      </c>
      <c r="CZ46" s="27" t="s">
        <v>5154</v>
      </c>
    </row>
    <row r="47" spans="2:104" ht="15" customHeight="1" x14ac:dyDescent="0.15">
      <c r="B47" s="1" t="s">
        <v>2919</v>
      </c>
      <c r="C47" s="15" t="e">
        <f>BD41</f>
        <v>#N/A</v>
      </c>
      <c r="D47" s="30" t="e">
        <f t="shared" si="34"/>
        <v>#N/A</v>
      </c>
      <c r="E47" s="30" t="e">
        <f t="shared" si="35"/>
        <v>#N/A</v>
      </c>
      <c r="F47" s="34" t="e">
        <f>AR41</f>
        <v>#N/A</v>
      </c>
      <c r="G47" s="17"/>
      <c r="H47" s="1" t="s">
        <v>2919</v>
      </c>
      <c r="I47" s="15" t="e">
        <f>C32</f>
        <v>#N/A</v>
      </c>
      <c r="J47" s="30" t="e">
        <f t="shared" si="36"/>
        <v>#N/A</v>
      </c>
      <c r="K47" s="30" t="e">
        <f t="shared" si="37"/>
        <v>#N/A</v>
      </c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  <c r="CX47" t="s">
        <v>138</v>
      </c>
      <c r="CY47" s="27" t="s">
        <v>5163</v>
      </c>
      <c r="CZ47" s="27" t="s">
        <v>5165</v>
      </c>
    </row>
    <row r="48" spans="2:104" ht="15" customHeight="1" x14ac:dyDescent="0.15">
      <c r="B48" s="1" t="s">
        <v>2919</v>
      </c>
      <c r="C48" s="15" t="e">
        <f>BS41</f>
        <v>#N/A</v>
      </c>
      <c r="D48" s="30" t="e">
        <f t="shared" si="34"/>
        <v>#N/A</v>
      </c>
      <c r="E48" s="30" t="e">
        <f t="shared" si="35"/>
        <v>#N/A</v>
      </c>
      <c r="F48" s="31"/>
      <c r="G48" s="17"/>
      <c r="H48" s="1" t="s">
        <v>2919</v>
      </c>
      <c r="I48" s="15" t="e">
        <f>C33</f>
        <v>#N/A</v>
      </c>
      <c r="J48" s="30" t="e">
        <f t="shared" si="36"/>
        <v>#N/A</v>
      </c>
      <c r="K48" s="30" t="e">
        <f t="shared" si="37"/>
        <v>#N/A</v>
      </c>
      <c r="L48" s="31"/>
      <c r="AH48" s="13"/>
      <c r="AI48" s="13"/>
      <c r="CX48" t="s">
        <v>536</v>
      </c>
      <c r="CZ48" s="27" t="s">
        <v>5160</v>
      </c>
    </row>
    <row r="49" spans="2:104" ht="15" customHeight="1" x14ac:dyDescent="0.15">
      <c r="B49" s="2" t="s">
        <v>2920</v>
      </c>
      <c r="C49" s="15" t="e">
        <f>BT41</f>
        <v>#N/A</v>
      </c>
      <c r="D49" s="30" t="e">
        <f t="shared" si="34"/>
        <v>#N/A</v>
      </c>
      <c r="E49" s="30" t="e">
        <f t="shared" si="35"/>
        <v>#N/A</v>
      </c>
      <c r="F49" s="35" t="e">
        <f>AV41</f>
        <v>#N/A</v>
      </c>
      <c r="G49" s="17"/>
      <c r="H49" s="2" t="s">
        <v>2920</v>
      </c>
      <c r="I49" s="15" t="e">
        <f>C36</f>
        <v>#N/A</v>
      </c>
      <c r="J49" s="30" t="e">
        <f t="shared" si="36"/>
        <v>#N/A</v>
      </c>
      <c r="K49" s="30" t="e">
        <f t="shared" si="37"/>
        <v>#N/A</v>
      </c>
      <c r="L49" s="38" t="e">
        <f>F36</f>
        <v>#N/A</v>
      </c>
      <c r="O49" s="80" t="s">
        <v>2919</v>
      </c>
      <c r="R49" s="86" t="s">
        <v>3054</v>
      </c>
      <c r="AH49" s="13"/>
      <c r="AI49" s="13"/>
      <c r="CX49" t="s">
        <v>523</v>
      </c>
      <c r="CZ49" s="27" t="s">
        <v>5165</v>
      </c>
    </row>
    <row r="50" spans="2:104" ht="15" customHeight="1" x14ac:dyDescent="0.15">
      <c r="B50" s="1" t="s">
        <v>2919</v>
      </c>
      <c r="C50" s="15" t="e">
        <f>BB41</f>
        <v>#N/A</v>
      </c>
      <c r="D50" s="30" t="e">
        <f t="shared" si="34"/>
        <v>#N/A</v>
      </c>
      <c r="E50" s="30" t="e">
        <f t="shared" si="35"/>
        <v>#N/A</v>
      </c>
      <c r="F50" s="34" t="e">
        <f>AS41</f>
        <v>#N/A</v>
      </c>
      <c r="G50" s="17"/>
      <c r="H50" s="1" t="s">
        <v>2919</v>
      </c>
      <c r="I50" s="15" t="e">
        <f>I24</f>
        <v>#N/A</v>
      </c>
      <c r="J50" s="30" t="e">
        <f t="shared" si="36"/>
        <v>#N/A</v>
      </c>
      <c r="K50" s="30" t="e">
        <f t="shared" si="37"/>
        <v>#N/A</v>
      </c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  <c r="CX50" t="s">
        <v>562</v>
      </c>
      <c r="CZ50" s="27" t="s">
        <v>5153</v>
      </c>
    </row>
    <row r="51" spans="2:104" ht="15" customHeight="1" x14ac:dyDescent="0.15">
      <c r="B51" s="1" t="s">
        <v>2919</v>
      </c>
      <c r="C51" s="15" t="e">
        <f>BE41</f>
        <v>#N/A</v>
      </c>
      <c r="D51" s="30" t="e">
        <f t="shared" si="34"/>
        <v>#N/A</v>
      </c>
      <c r="E51" s="30" t="e">
        <f t="shared" si="35"/>
        <v>#N/A</v>
      </c>
      <c r="F51" s="31"/>
      <c r="G51" s="17"/>
      <c r="H51" s="1" t="s">
        <v>2919</v>
      </c>
      <c r="I51" s="15" t="e">
        <f t="shared" ref="I51:I52" si="39">I25</f>
        <v>#N/A</v>
      </c>
      <c r="J51" s="30" t="e">
        <f t="shared" si="36"/>
        <v>#N/A</v>
      </c>
      <c r="K51" s="30" t="e">
        <f t="shared" si="37"/>
        <v>#N/A</v>
      </c>
      <c r="L51" s="31"/>
      <c r="N51" s="8"/>
      <c r="O51" s="83" t="s">
        <v>3067</v>
      </c>
      <c r="AH51" s="13"/>
      <c r="AI51" s="13"/>
      <c r="CX51" t="s">
        <v>176</v>
      </c>
      <c r="CZ51" s="27" t="s">
        <v>5152</v>
      </c>
    </row>
    <row r="52" spans="2:104" ht="15" customHeight="1" x14ac:dyDescent="0.15">
      <c r="B52" s="1" t="s">
        <v>2919</v>
      </c>
      <c r="C52" s="15" t="e">
        <f>BU41</f>
        <v>#N/A</v>
      </c>
      <c r="D52" s="30" t="e">
        <f t="shared" si="34"/>
        <v>#N/A</v>
      </c>
      <c r="E52" s="30" t="e">
        <f t="shared" si="35"/>
        <v>#N/A</v>
      </c>
      <c r="F52" s="31"/>
      <c r="G52" s="17"/>
      <c r="H52" s="1" t="s">
        <v>2919</v>
      </c>
      <c r="I52" s="15" t="e">
        <f t="shared" si="39"/>
        <v>#N/A</v>
      </c>
      <c r="J52" s="30" t="e">
        <f t="shared" si="36"/>
        <v>#N/A</v>
      </c>
      <c r="K52" s="30" t="e">
        <f t="shared" si="37"/>
        <v>#N/A</v>
      </c>
      <c r="L52" s="31"/>
      <c r="N52" s="8"/>
      <c r="O52" s="78" t="s">
        <v>2920</v>
      </c>
      <c r="AH52" s="13"/>
      <c r="AI52" s="13"/>
      <c r="CX52" t="s">
        <v>101</v>
      </c>
      <c r="CY52" s="27" t="s">
        <v>5153</v>
      </c>
      <c r="CZ52" s="27" t="s">
        <v>5154</v>
      </c>
    </row>
    <row r="53" spans="2:104" ht="15" customHeight="1" x14ac:dyDescent="0.15">
      <c r="B53" s="2" t="s">
        <v>2920</v>
      </c>
      <c r="C53" s="15" t="e">
        <f>BV41</f>
        <v>#N/A</v>
      </c>
      <c r="D53" s="30" t="e">
        <f t="shared" si="34"/>
        <v>#N/A</v>
      </c>
      <c r="E53" s="30" t="e">
        <f t="shared" si="35"/>
        <v>#N/A</v>
      </c>
      <c r="F53" s="35" t="e">
        <f>AW41</f>
        <v>#N/A</v>
      </c>
      <c r="G53" s="17"/>
      <c r="H53" s="2" t="s">
        <v>2920</v>
      </c>
      <c r="I53" s="15" t="e">
        <f>I29</f>
        <v>#N/A</v>
      </c>
      <c r="J53" s="30" t="e">
        <f t="shared" si="36"/>
        <v>#N/A</v>
      </c>
      <c r="K53" s="30" t="e">
        <f t="shared" si="37"/>
        <v>#N/A</v>
      </c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  <c r="CX53" t="s">
        <v>597</v>
      </c>
      <c r="CZ53" s="27" t="s">
        <v>5163</v>
      </c>
    </row>
    <row r="54" spans="2:104" ht="15" customHeight="1" x14ac:dyDescent="0.15">
      <c r="B54" s="1" t="s">
        <v>2919</v>
      </c>
      <c r="C54" s="15" t="e">
        <f>BF41</f>
        <v>#N/A</v>
      </c>
      <c r="D54" s="30" t="e">
        <f t="shared" si="34"/>
        <v>#N/A</v>
      </c>
      <c r="E54" s="30" t="e">
        <f t="shared" si="35"/>
        <v>#N/A</v>
      </c>
      <c r="F54" s="34" t="e">
        <f>AT41</f>
        <v>#N/A</v>
      </c>
      <c r="G54" s="17"/>
      <c r="H54" s="1" t="s">
        <v>2919</v>
      </c>
      <c r="I54" s="15" t="e">
        <f>I32</f>
        <v>#N/A</v>
      </c>
      <c r="J54" s="30" t="e">
        <f t="shared" si="36"/>
        <v>#N/A</v>
      </c>
      <c r="K54" s="30" t="e">
        <f t="shared" si="37"/>
        <v>#N/A</v>
      </c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  <c r="CX54" t="s">
        <v>329</v>
      </c>
      <c r="CY54" s="27" t="s">
        <v>5166</v>
      </c>
      <c r="CZ54" s="27" t="s">
        <v>5165</v>
      </c>
    </row>
    <row r="55" spans="2:104" ht="15" customHeight="1" x14ac:dyDescent="0.15">
      <c r="B55" s="1" t="s">
        <v>2919</v>
      </c>
      <c r="C55" s="15" t="e">
        <f>BW41</f>
        <v>#N/A</v>
      </c>
      <c r="D55" s="30" t="e">
        <f t="shared" si="34"/>
        <v>#N/A</v>
      </c>
      <c r="E55" s="30" t="e">
        <f t="shared" si="35"/>
        <v>#N/A</v>
      </c>
      <c r="F55" s="31"/>
      <c r="G55" s="17"/>
      <c r="H55" s="1" t="s">
        <v>2919</v>
      </c>
      <c r="I55" s="15" t="e">
        <f>I33</f>
        <v>#N/A</v>
      </c>
      <c r="J55" s="30" t="e">
        <f t="shared" si="36"/>
        <v>#N/A</v>
      </c>
      <c r="K55" s="30" t="e">
        <f t="shared" si="37"/>
        <v>#N/A</v>
      </c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40">N55*Q55</f>
        <v>#N/A</v>
      </c>
      <c r="S55" s="14"/>
      <c r="T55" s="14"/>
      <c r="AH55" s="13"/>
      <c r="CX55" t="s">
        <v>339</v>
      </c>
      <c r="CY55" s="27" t="s">
        <v>2936</v>
      </c>
      <c r="CZ55" s="27" t="s">
        <v>5167</v>
      </c>
    </row>
    <row r="56" spans="2:104" ht="15" customHeight="1" x14ac:dyDescent="0.15">
      <c r="B56" s="2" t="s">
        <v>2920</v>
      </c>
      <c r="C56" s="15" t="e">
        <f>BX41</f>
        <v>#N/A</v>
      </c>
      <c r="D56" s="30" t="e">
        <f t="shared" si="34"/>
        <v>#N/A</v>
      </c>
      <c r="E56" s="30" t="e">
        <f t="shared" si="35"/>
        <v>#N/A</v>
      </c>
      <c r="F56" s="35" t="e">
        <f>AX41</f>
        <v>#N/A</v>
      </c>
      <c r="G56" s="17"/>
      <c r="H56" s="2" t="s">
        <v>2920</v>
      </c>
      <c r="I56" s="15" t="e">
        <f>I36</f>
        <v>#N/A</v>
      </c>
      <c r="J56" s="30" t="e">
        <f t="shared" si="36"/>
        <v>#N/A</v>
      </c>
      <c r="K56" s="30" t="e">
        <f t="shared" si="37"/>
        <v>#N/A</v>
      </c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40"/>
        <v>#N/A</v>
      </c>
      <c r="S56" s="14"/>
      <c r="T56" s="14"/>
      <c r="AH56" s="13"/>
      <c r="CX56" t="s">
        <v>600</v>
      </c>
      <c r="CZ56" s="27" t="s">
        <v>5166</v>
      </c>
    </row>
    <row r="57" spans="2:104" ht="15" customHeight="1" x14ac:dyDescent="0.15">
      <c r="AH57" s="13"/>
      <c r="CX57" t="s">
        <v>51</v>
      </c>
      <c r="CZ57" s="27" t="s">
        <v>5154</v>
      </c>
    </row>
    <row r="58" spans="2:104" ht="15" customHeight="1" x14ac:dyDescent="0.15">
      <c r="B58" s="16" t="e">
        <f>AM59</f>
        <v>#N/A</v>
      </c>
      <c r="C58" s="36" t="e">
        <f>BH59</f>
        <v>#N/A</v>
      </c>
      <c r="D58" s="44"/>
      <c r="E58" s="44" t="e">
        <f>BL59</f>
        <v>#N/A</v>
      </c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2921</v>
      </c>
      <c r="AL58" s="23" t="s">
        <v>2918</v>
      </c>
      <c r="AM58" s="24" t="s">
        <v>2917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  <c r="CX58" t="s">
        <v>1574</v>
      </c>
      <c r="CZ58" s="27" t="s">
        <v>5152</v>
      </c>
    </row>
    <row r="59" spans="2:104" ht="15" customHeight="1" x14ac:dyDescent="0.15">
      <c r="B59" s="29" t="e">
        <f>BG59</f>
        <v>#N/A</v>
      </c>
      <c r="C59" s="36" t="e">
        <f>AL59</f>
        <v>#N/A</v>
      </c>
      <c r="D59" s="44"/>
      <c r="E59" s="44" t="e">
        <f>AY59</f>
        <v>#N/A</v>
      </c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3019</v>
      </c>
      <c r="O59" s="63" t="s">
        <v>3020</v>
      </c>
      <c r="P59" s="62" t="s">
        <v>3021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  <c r="CX59" t="s">
        <v>250</v>
      </c>
      <c r="CZ59" s="27" t="s">
        <v>5152</v>
      </c>
    </row>
    <row r="60" spans="2:104" ht="15" customHeight="1" x14ac:dyDescent="0.15">
      <c r="B60" s="1" t="s">
        <v>2919</v>
      </c>
      <c r="C60" s="32" t="e">
        <f>AZ59</f>
        <v>#N/A</v>
      </c>
      <c r="D60" s="27" t="e">
        <f t="shared" ref="D60:D74" si="41">VLOOKUP(C60,$CX$1:$CZ$2000,2,0)</f>
        <v>#N/A</v>
      </c>
      <c r="E60" s="27" t="e">
        <f t="shared" ref="E60:E74" si="42">VLOOKUP(C60,$CX$1:$CZ$2000,3,0)</f>
        <v>#N/A</v>
      </c>
      <c r="F60" s="34" t="e">
        <f>AQ59</f>
        <v>#N/A</v>
      </c>
      <c r="G60" s="17"/>
      <c r="H60" s="1" t="s">
        <v>2919</v>
      </c>
      <c r="I60" s="32" t="e">
        <f>C41</f>
        <v>#N/A</v>
      </c>
      <c r="J60" s="27" t="e">
        <f t="shared" ref="J60:J74" si="43">VLOOKUP(I60,$CX$1:$CZ$2000,2,0)</f>
        <v>#N/A</v>
      </c>
      <c r="K60" s="27" t="e">
        <f t="shared" ref="K60:K74" si="44">VLOOKUP(I60,$CX$1:$CZ$2000,3,0)</f>
        <v>#N/A</v>
      </c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2921</v>
      </c>
      <c r="AL60" s="40" t="s">
        <v>2918</v>
      </c>
      <c r="AM60" s="41" t="s">
        <v>2917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  <c r="CX60" t="s">
        <v>59</v>
      </c>
      <c r="CY60" s="27" t="s">
        <v>5163</v>
      </c>
      <c r="CZ60" s="27" t="s">
        <v>5164</v>
      </c>
    </row>
    <row r="61" spans="2:104" ht="15" customHeight="1" x14ac:dyDescent="0.15">
      <c r="B61" s="1" t="s">
        <v>2919</v>
      </c>
      <c r="C61" s="15" t="e">
        <f>BA59</f>
        <v>#N/A</v>
      </c>
      <c r="D61" s="30" t="e">
        <f t="shared" si="41"/>
        <v>#N/A</v>
      </c>
      <c r="E61" s="30" t="e">
        <f t="shared" si="42"/>
        <v>#N/A</v>
      </c>
      <c r="F61" s="31"/>
      <c r="G61" s="17"/>
      <c r="H61" s="1" t="s">
        <v>2919</v>
      </c>
      <c r="I61" s="32" t="e">
        <f t="shared" ref="I61:I63" si="45">C42</f>
        <v>#N/A</v>
      </c>
      <c r="J61" s="30" t="e">
        <f t="shared" si="43"/>
        <v>#N/A</v>
      </c>
      <c r="K61" s="30" t="e">
        <f t="shared" si="44"/>
        <v>#N/A</v>
      </c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23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  <c r="CX61" t="s">
        <v>155</v>
      </c>
      <c r="CZ61" s="27" t="s">
        <v>5166</v>
      </c>
    </row>
    <row r="62" spans="2:104" ht="15" customHeight="1" x14ac:dyDescent="0.15">
      <c r="B62" s="1" t="s">
        <v>2919</v>
      </c>
      <c r="C62" s="15" t="e">
        <f>BC59</f>
        <v>#N/A</v>
      </c>
      <c r="D62" s="30" t="e">
        <f t="shared" si="41"/>
        <v>#N/A</v>
      </c>
      <c r="E62" s="30" t="e">
        <f t="shared" si="42"/>
        <v>#N/A</v>
      </c>
      <c r="F62" s="31"/>
      <c r="G62" s="17"/>
      <c r="H62" s="1" t="s">
        <v>2919</v>
      </c>
      <c r="I62" s="32" t="e">
        <f t="shared" si="45"/>
        <v>#N/A</v>
      </c>
      <c r="J62" s="30" t="e">
        <f t="shared" si="43"/>
        <v>#N/A</v>
      </c>
      <c r="K62" s="30" t="e">
        <f t="shared" si="44"/>
        <v>#N/A</v>
      </c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  <c r="CX62" t="s">
        <v>376</v>
      </c>
      <c r="CZ62" s="27" t="s">
        <v>5154</v>
      </c>
    </row>
    <row r="63" spans="2:104" ht="15" customHeight="1" x14ac:dyDescent="0.15">
      <c r="B63" s="1" t="s">
        <v>2919</v>
      </c>
      <c r="C63" s="15" t="e">
        <f>BQ59</f>
        <v>#N/A</v>
      </c>
      <c r="D63" s="30" t="e">
        <f t="shared" si="41"/>
        <v>#N/A</v>
      </c>
      <c r="E63" s="30" t="e">
        <f t="shared" si="42"/>
        <v>#N/A</v>
      </c>
      <c r="F63" s="31"/>
      <c r="G63" s="17"/>
      <c r="H63" s="1" t="s">
        <v>2919</v>
      </c>
      <c r="I63" s="32" t="e">
        <f t="shared" si="45"/>
        <v>#N/A</v>
      </c>
      <c r="J63" s="30" t="e">
        <f t="shared" si="43"/>
        <v>#N/A</v>
      </c>
      <c r="K63" s="30" t="e">
        <f t="shared" si="44"/>
        <v>#N/A</v>
      </c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  <c r="CX63" t="s">
        <v>1053</v>
      </c>
      <c r="CZ63" s="27" t="s">
        <v>5152</v>
      </c>
    </row>
    <row r="64" spans="2:104" ht="15" customHeight="1" x14ac:dyDescent="0.15">
      <c r="B64" s="2" t="s">
        <v>2920</v>
      </c>
      <c r="C64" s="15" t="e">
        <f>BR59</f>
        <v>#N/A</v>
      </c>
      <c r="D64" s="30" t="e">
        <f t="shared" si="41"/>
        <v>#N/A</v>
      </c>
      <c r="E64" s="30" t="e">
        <f t="shared" si="42"/>
        <v>#N/A</v>
      </c>
      <c r="F64" s="35" t="e">
        <f>AU59</f>
        <v>#N/A</v>
      </c>
      <c r="G64" s="17"/>
      <c r="H64" s="2" t="s">
        <v>2920</v>
      </c>
      <c r="I64" s="15" t="e">
        <f>C47</f>
        <v>#N/A</v>
      </c>
      <c r="J64" s="30" t="e">
        <f t="shared" si="43"/>
        <v>#N/A</v>
      </c>
      <c r="K64" s="30" t="e">
        <f t="shared" si="44"/>
        <v>#N/A</v>
      </c>
      <c r="L64" s="38" t="e">
        <f>F47</f>
        <v>#N/A</v>
      </c>
      <c r="N64" s="65" t="s">
        <v>2955</v>
      </c>
      <c r="O64" s="66" t="s">
        <v>2929</v>
      </c>
      <c r="P64" s="66" t="s">
        <v>2930</v>
      </c>
      <c r="Q64" s="65" t="s">
        <v>2956</v>
      </c>
      <c r="AH64" s="13"/>
      <c r="AI64" s="13"/>
      <c r="CX64" t="s">
        <v>484</v>
      </c>
      <c r="CZ64" s="27" t="s">
        <v>5152</v>
      </c>
    </row>
    <row r="65" spans="2:104" ht="15" customHeight="1" x14ac:dyDescent="0.15">
      <c r="B65" s="1" t="s">
        <v>2919</v>
      </c>
      <c r="C65" s="15" t="e">
        <f>BD59</f>
        <v>#N/A</v>
      </c>
      <c r="D65" s="30" t="e">
        <f t="shared" si="41"/>
        <v>#N/A</v>
      </c>
      <c r="E65" s="30" t="e">
        <f t="shared" si="42"/>
        <v>#N/A</v>
      </c>
      <c r="F65" s="34" t="e">
        <f>AR59</f>
        <v>#N/A</v>
      </c>
      <c r="G65" s="17"/>
      <c r="H65" s="1" t="s">
        <v>2919</v>
      </c>
      <c r="I65" s="15" t="e">
        <f>C50</f>
        <v>#N/A</v>
      </c>
      <c r="J65" s="30" t="e">
        <f t="shared" si="43"/>
        <v>#N/A</v>
      </c>
      <c r="K65" s="30" t="e">
        <f t="shared" si="44"/>
        <v>#N/A</v>
      </c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  <c r="CX65" t="s">
        <v>615</v>
      </c>
      <c r="CY65" s="27" t="s">
        <v>5153</v>
      </c>
      <c r="CZ65" s="27" t="s">
        <v>5162</v>
      </c>
    </row>
    <row r="66" spans="2:104" ht="15" customHeight="1" x14ac:dyDescent="0.15">
      <c r="B66" s="1" t="s">
        <v>2919</v>
      </c>
      <c r="C66" s="15" t="e">
        <f>BS59</f>
        <v>#N/A</v>
      </c>
      <c r="D66" s="30" t="e">
        <f t="shared" si="41"/>
        <v>#N/A</v>
      </c>
      <c r="E66" s="30" t="e">
        <f t="shared" si="42"/>
        <v>#N/A</v>
      </c>
      <c r="F66" s="31"/>
      <c r="G66" s="17"/>
      <c r="H66" s="1" t="s">
        <v>2919</v>
      </c>
      <c r="I66" s="15" t="e">
        <f>C51</f>
        <v>#N/A</v>
      </c>
      <c r="J66" s="30" t="e">
        <f t="shared" si="43"/>
        <v>#N/A</v>
      </c>
      <c r="K66" s="30" t="e">
        <f t="shared" si="44"/>
        <v>#N/A</v>
      </c>
      <c r="L66" s="31"/>
      <c r="AH66" s="13"/>
      <c r="AI66" s="13"/>
      <c r="CX66" t="s">
        <v>285</v>
      </c>
      <c r="CY66" s="27" t="s">
        <v>5165</v>
      </c>
      <c r="CZ66" s="27" t="s">
        <v>5160</v>
      </c>
    </row>
    <row r="67" spans="2:104" ht="15" customHeight="1" x14ac:dyDescent="0.15">
      <c r="B67" s="2" t="s">
        <v>2920</v>
      </c>
      <c r="C67" s="15" t="e">
        <f>BT59</f>
        <v>#N/A</v>
      </c>
      <c r="D67" s="30" t="e">
        <f t="shared" si="41"/>
        <v>#N/A</v>
      </c>
      <c r="E67" s="30" t="e">
        <f t="shared" si="42"/>
        <v>#N/A</v>
      </c>
      <c r="F67" s="35" t="e">
        <f>AV59</f>
        <v>#N/A</v>
      </c>
      <c r="G67" s="17"/>
      <c r="H67" s="2" t="s">
        <v>2920</v>
      </c>
      <c r="I67" s="15" t="e">
        <f>C54</f>
        <v>#N/A</v>
      </c>
      <c r="J67" s="30" t="e">
        <f t="shared" si="43"/>
        <v>#N/A</v>
      </c>
      <c r="K67" s="30" t="e">
        <f t="shared" si="44"/>
        <v>#N/A</v>
      </c>
      <c r="L67" s="38" t="e">
        <f>F54</f>
        <v>#N/A</v>
      </c>
      <c r="O67" s="80" t="s">
        <v>2919</v>
      </c>
      <c r="R67" s="86" t="s">
        <v>3054</v>
      </c>
      <c r="AH67" s="13"/>
      <c r="AI67" s="13"/>
      <c r="CX67" t="s">
        <v>48</v>
      </c>
      <c r="CZ67" s="27" t="s">
        <v>5165</v>
      </c>
    </row>
    <row r="68" spans="2:104" ht="15" customHeight="1" x14ac:dyDescent="0.15">
      <c r="B68" s="1" t="s">
        <v>2919</v>
      </c>
      <c r="C68" s="15" t="e">
        <f>BB59</f>
        <v>#N/A</v>
      </c>
      <c r="D68" s="30" t="e">
        <f t="shared" si="41"/>
        <v>#N/A</v>
      </c>
      <c r="E68" s="30" t="e">
        <f t="shared" si="42"/>
        <v>#N/A</v>
      </c>
      <c r="F68" s="34" t="e">
        <f>AS59</f>
        <v>#N/A</v>
      </c>
      <c r="G68" s="17"/>
      <c r="H68" s="1" t="s">
        <v>2919</v>
      </c>
      <c r="I68" s="15" t="e">
        <f>I42</f>
        <v>#N/A</v>
      </c>
      <c r="J68" s="30" t="e">
        <f t="shared" si="43"/>
        <v>#N/A</v>
      </c>
      <c r="K68" s="30" t="e">
        <f t="shared" si="44"/>
        <v>#N/A</v>
      </c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  <c r="CX68" t="s">
        <v>335</v>
      </c>
      <c r="CZ68" s="27" t="s">
        <v>5154</v>
      </c>
    </row>
    <row r="69" spans="2:104" ht="15" customHeight="1" x14ac:dyDescent="0.15">
      <c r="B69" s="1" t="s">
        <v>2919</v>
      </c>
      <c r="C69" s="15" t="e">
        <f>BE59</f>
        <v>#N/A</v>
      </c>
      <c r="D69" s="30" t="e">
        <f t="shared" si="41"/>
        <v>#N/A</v>
      </c>
      <c r="E69" s="30" t="e">
        <f t="shared" si="42"/>
        <v>#N/A</v>
      </c>
      <c r="F69" s="31"/>
      <c r="G69" s="17"/>
      <c r="H69" s="1" t="s">
        <v>2919</v>
      </c>
      <c r="I69" s="15" t="e">
        <f t="shared" ref="I69:I70" si="46">I43</f>
        <v>#N/A</v>
      </c>
      <c r="J69" s="30" t="e">
        <f t="shared" si="43"/>
        <v>#N/A</v>
      </c>
      <c r="K69" s="30" t="e">
        <f t="shared" si="44"/>
        <v>#N/A</v>
      </c>
      <c r="L69" s="31"/>
      <c r="N69" s="8"/>
      <c r="O69" s="83" t="s">
        <v>3067</v>
      </c>
      <c r="AH69" s="13"/>
      <c r="AI69" s="13"/>
      <c r="CX69" t="s">
        <v>410</v>
      </c>
      <c r="CZ69" s="27" t="s">
        <v>5153</v>
      </c>
    </row>
    <row r="70" spans="2:104" ht="15" customHeight="1" x14ac:dyDescent="0.15">
      <c r="B70" s="1" t="s">
        <v>2919</v>
      </c>
      <c r="C70" s="15" t="e">
        <f>BU59</f>
        <v>#N/A</v>
      </c>
      <c r="D70" s="30" t="e">
        <f t="shared" si="41"/>
        <v>#N/A</v>
      </c>
      <c r="E70" s="30" t="e">
        <f t="shared" si="42"/>
        <v>#N/A</v>
      </c>
      <c r="F70" s="31"/>
      <c r="G70" s="17"/>
      <c r="H70" s="1" t="s">
        <v>2919</v>
      </c>
      <c r="I70" s="15" t="e">
        <f t="shared" si="46"/>
        <v>#N/A</v>
      </c>
      <c r="J70" s="30" t="e">
        <f t="shared" si="43"/>
        <v>#N/A</v>
      </c>
      <c r="K70" s="30" t="e">
        <f t="shared" si="44"/>
        <v>#N/A</v>
      </c>
      <c r="L70" s="31"/>
      <c r="N70" s="8"/>
      <c r="O70" s="78" t="s">
        <v>2920</v>
      </c>
      <c r="AH70" s="13"/>
      <c r="AI70" s="13"/>
      <c r="CX70" t="s">
        <v>189</v>
      </c>
      <c r="CZ70" s="27" t="s">
        <v>5166</v>
      </c>
    </row>
    <row r="71" spans="2:104" ht="15" customHeight="1" x14ac:dyDescent="0.15">
      <c r="B71" s="2" t="s">
        <v>2920</v>
      </c>
      <c r="C71" s="15" t="e">
        <f>BV59</f>
        <v>#N/A</v>
      </c>
      <c r="D71" s="30" t="e">
        <f t="shared" si="41"/>
        <v>#N/A</v>
      </c>
      <c r="E71" s="30" t="e">
        <f t="shared" si="42"/>
        <v>#N/A</v>
      </c>
      <c r="F71" s="35" t="e">
        <f>AW59</f>
        <v>#N/A</v>
      </c>
      <c r="G71" s="17"/>
      <c r="H71" s="2" t="s">
        <v>2920</v>
      </c>
      <c r="I71" s="15" t="e">
        <f>I47</f>
        <v>#N/A</v>
      </c>
      <c r="J71" s="30" t="e">
        <f t="shared" si="43"/>
        <v>#N/A</v>
      </c>
      <c r="K71" s="30" t="e">
        <f t="shared" si="44"/>
        <v>#N/A</v>
      </c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  <c r="CX71" t="s">
        <v>193</v>
      </c>
      <c r="CY71" s="27" t="s">
        <v>5151</v>
      </c>
      <c r="CZ71" s="27" t="s">
        <v>5155</v>
      </c>
    </row>
    <row r="72" spans="2:104" ht="15" customHeight="1" x14ac:dyDescent="0.15">
      <c r="B72" s="1" t="s">
        <v>2919</v>
      </c>
      <c r="C72" s="15" t="e">
        <f>BF59</f>
        <v>#N/A</v>
      </c>
      <c r="D72" s="30" t="e">
        <f t="shared" si="41"/>
        <v>#N/A</v>
      </c>
      <c r="E72" s="30" t="e">
        <f t="shared" si="42"/>
        <v>#N/A</v>
      </c>
      <c r="F72" s="34" t="e">
        <f>AT59</f>
        <v>#N/A</v>
      </c>
      <c r="G72" s="17"/>
      <c r="H72" s="1" t="s">
        <v>2919</v>
      </c>
      <c r="I72" s="15" t="e">
        <f>I50</f>
        <v>#N/A</v>
      </c>
      <c r="J72" s="30" t="e">
        <f t="shared" si="43"/>
        <v>#N/A</v>
      </c>
      <c r="K72" s="30" t="e">
        <f t="shared" si="44"/>
        <v>#N/A</v>
      </c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  <c r="CX72" t="s">
        <v>95</v>
      </c>
      <c r="CY72" s="27" t="s">
        <v>5153</v>
      </c>
      <c r="CZ72" s="27" t="s">
        <v>5154</v>
      </c>
    </row>
    <row r="73" spans="2:104" ht="15" customHeight="1" x14ac:dyDescent="0.15">
      <c r="B73" s="1" t="s">
        <v>2919</v>
      </c>
      <c r="C73" s="15" t="e">
        <f>BW59</f>
        <v>#N/A</v>
      </c>
      <c r="D73" s="30" t="e">
        <f t="shared" si="41"/>
        <v>#N/A</v>
      </c>
      <c r="E73" s="30" t="e">
        <f t="shared" si="42"/>
        <v>#N/A</v>
      </c>
      <c r="F73" s="31"/>
      <c r="G73" s="17"/>
      <c r="H73" s="1" t="s">
        <v>2919</v>
      </c>
      <c r="I73" s="15" t="e">
        <f>I51</f>
        <v>#N/A</v>
      </c>
      <c r="J73" s="30" t="e">
        <f t="shared" si="43"/>
        <v>#N/A</v>
      </c>
      <c r="K73" s="30" t="e">
        <f t="shared" si="44"/>
        <v>#N/A</v>
      </c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47">N73*Q73</f>
        <v>#N/A</v>
      </c>
      <c r="S73" s="14"/>
      <c r="T73" s="14"/>
      <c r="AH73" s="13"/>
      <c r="CX73" t="s">
        <v>131</v>
      </c>
      <c r="CY73" s="27" t="s">
        <v>5166</v>
      </c>
      <c r="CZ73" s="27" t="s">
        <v>5165</v>
      </c>
    </row>
    <row r="74" spans="2:104" ht="15" customHeight="1" x14ac:dyDescent="0.15">
      <c r="B74" s="2" t="s">
        <v>2920</v>
      </c>
      <c r="C74" s="15" t="e">
        <f>BX59</f>
        <v>#N/A</v>
      </c>
      <c r="D74" s="30" t="e">
        <f t="shared" si="41"/>
        <v>#N/A</v>
      </c>
      <c r="E74" s="30" t="e">
        <f t="shared" si="42"/>
        <v>#N/A</v>
      </c>
      <c r="F74" s="35" t="e">
        <f>AX59</f>
        <v>#N/A</v>
      </c>
      <c r="G74" s="17"/>
      <c r="H74" s="2" t="s">
        <v>2920</v>
      </c>
      <c r="I74" s="15" t="e">
        <f>I54</f>
        <v>#N/A</v>
      </c>
      <c r="J74" s="30" t="e">
        <f t="shared" si="43"/>
        <v>#N/A</v>
      </c>
      <c r="K74" s="30" t="e">
        <f t="shared" si="44"/>
        <v>#N/A</v>
      </c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47"/>
        <v>#N/A</v>
      </c>
      <c r="S74" s="14"/>
      <c r="T74" s="14"/>
      <c r="AH74" s="13"/>
      <c r="CX74" t="s">
        <v>115</v>
      </c>
      <c r="CZ74" s="27" t="s">
        <v>5153</v>
      </c>
    </row>
    <row r="75" spans="2:104" ht="15" customHeight="1" x14ac:dyDescent="0.15">
      <c r="AH75" s="13"/>
      <c r="CX75" t="s">
        <v>287</v>
      </c>
      <c r="CY75" s="27" t="s">
        <v>5153</v>
      </c>
      <c r="CZ75" s="27" t="s">
        <v>2936</v>
      </c>
    </row>
    <row r="76" spans="2:104" ht="15" customHeight="1" x14ac:dyDescent="0.15">
      <c r="B76" s="16" t="e">
        <f>AM77</f>
        <v>#N/A</v>
      </c>
      <c r="C76" s="36" t="e">
        <f>BH77</f>
        <v>#N/A</v>
      </c>
      <c r="D76" s="44"/>
      <c r="E76" s="44" t="e">
        <f>BL77</f>
        <v>#N/A</v>
      </c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2921</v>
      </c>
      <c r="AL76" s="23" t="s">
        <v>2918</v>
      </c>
      <c r="AM76" s="24" t="s">
        <v>2917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  <c r="CX76" t="s">
        <v>289</v>
      </c>
      <c r="CY76" s="27" t="s">
        <v>5153</v>
      </c>
      <c r="CZ76" s="27" t="s">
        <v>5155</v>
      </c>
    </row>
    <row r="77" spans="2:104" ht="15" customHeight="1" x14ac:dyDescent="0.15">
      <c r="B77" s="29" t="e">
        <f>BG77</f>
        <v>#N/A</v>
      </c>
      <c r="C77" s="36" t="e">
        <f>AL77</f>
        <v>#N/A</v>
      </c>
      <c r="D77" s="44"/>
      <c r="E77" s="44" t="e">
        <f>AY77</f>
        <v>#N/A</v>
      </c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3019</v>
      </c>
      <c r="O77" s="63" t="s">
        <v>3020</v>
      </c>
      <c r="P77" s="62" t="s">
        <v>3021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  <c r="CX77" t="s">
        <v>79</v>
      </c>
      <c r="CZ77" s="27" t="s">
        <v>5154</v>
      </c>
    </row>
    <row r="78" spans="2:104" ht="15" customHeight="1" x14ac:dyDescent="0.15">
      <c r="B78" s="1" t="s">
        <v>2919</v>
      </c>
      <c r="C78" s="32" t="e">
        <f>AZ77</f>
        <v>#N/A</v>
      </c>
      <c r="D78" s="27" t="e">
        <f t="shared" ref="D78:D92" si="48">VLOOKUP(C78,$CX$1:$CZ$2000,2,0)</f>
        <v>#N/A</v>
      </c>
      <c r="E78" s="27" t="e">
        <f t="shared" ref="E78:E92" si="49">VLOOKUP(C78,$CX$1:$CZ$2000,3,0)</f>
        <v>#N/A</v>
      </c>
      <c r="F78" s="34" t="e">
        <f>AQ77</f>
        <v>#N/A</v>
      </c>
      <c r="G78" s="17"/>
      <c r="H78" s="1" t="s">
        <v>2919</v>
      </c>
      <c r="I78" s="32" t="e">
        <f>C59</f>
        <v>#N/A</v>
      </c>
      <c r="J78" s="27" t="e">
        <f t="shared" ref="J78:J92" si="50">VLOOKUP(I78,$CX$1:$CZ$2000,2,0)</f>
        <v>#N/A</v>
      </c>
      <c r="K78" s="27" t="e">
        <f t="shared" ref="K78:K92" si="51">VLOOKUP(I78,$CX$1:$CZ$2000,3,0)</f>
        <v>#N/A</v>
      </c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2921</v>
      </c>
      <c r="AL78" s="40" t="s">
        <v>2918</v>
      </c>
      <c r="AM78" s="41" t="s">
        <v>2917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  <c r="CX78" t="s">
        <v>910</v>
      </c>
      <c r="CZ78" s="27" t="s">
        <v>5151</v>
      </c>
    </row>
    <row r="79" spans="2:104" ht="15" customHeight="1" x14ac:dyDescent="0.15">
      <c r="B79" s="1" t="s">
        <v>2919</v>
      </c>
      <c r="C79" s="15" t="e">
        <f>BA77</f>
        <v>#N/A</v>
      </c>
      <c r="D79" s="30" t="e">
        <f t="shared" si="48"/>
        <v>#N/A</v>
      </c>
      <c r="E79" s="30" t="e">
        <f t="shared" si="49"/>
        <v>#N/A</v>
      </c>
      <c r="F79" s="31"/>
      <c r="G79" s="17"/>
      <c r="H79" s="1" t="s">
        <v>2919</v>
      </c>
      <c r="I79" s="32" t="e">
        <f t="shared" ref="I79:I81" si="52">C60</f>
        <v>#N/A</v>
      </c>
      <c r="J79" s="30" t="e">
        <f t="shared" si="50"/>
        <v>#N/A</v>
      </c>
      <c r="K79" s="30" t="e">
        <f t="shared" si="51"/>
        <v>#N/A</v>
      </c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24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  <c r="CX79" t="s">
        <v>527</v>
      </c>
      <c r="CZ79" s="27" t="s">
        <v>5154</v>
      </c>
    </row>
    <row r="80" spans="2:104" ht="15" customHeight="1" x14ac:dyDescent="0.15">
      <c r="B80" s="1" t="s">
        <v>2919</v>
      </c>
      <c r="C80" s="15" t="e">
        <f>BC77</f>
        <v>#N/A</v>
      </c>
      <c r="D80" s="30" t="e">
        <f t="shared" si="48"/>
        <v>#N/A</v>
      </c>
      <c r="E80" s="30" t="e">
        <f t="shared" si="49"/>
        <v>#N/A</v>
      </c>
      <c r="F80" s="31"/>
      <c r="G80" s="17"/>
      <c r="H80" s="1" t="s">
        <v>2919</v>
      </c>
      <c r="I80" s="32" t="e">
        <f t="shared" si="52"/>
        <v>#N/A</v>
      </c>
      <c r="J80" s="30" t="e">
        <f t="shared" si="50"/>
        <v>#N/A</v>
      </c>
      <c r="K80" s="30" t="e">
        <f t="shared" si="51"/>
        <v>#N/A</v>
      </c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  <c r="CX80" t="s">
        <v>397</v>
      </c>
      <c r="CZ80" s="27" t="s">
        <v>5153</v>
      </c>
    </row>
    <row r="81" spans="2:104" ht="15" customHeight="1" x14ac:dyDescent="0.15">
      <c r="B81" s="1" t="s">
        <v>2919</v>
      </c>
      <c r="C81" s="15" t="e">
        <f>BQ77</f>
        <v>#N/A</v>
      </c>
      <c r="D81" s="30" t="e">
        <f t="shared" si="48"/>
        <v>#N/A</v>
      </c>
      <c r="E81" s="30" t="e">
        <f t="shared" si="49"/>
        <v>#N/A</v>
      </c>
      <c r="F81" s="31"/>
      <c r="G81" s="17"/>
      <c r="H81" s="1" t="s">
        <v>2919</v>
      </c>
      <c r="I81" s="32" t="e">
        <f t="shared" si="52"/>
        <v>#N/A</v>
      </c>
      <c r="J81" s="30" t="e">
        <f t="shared" si="50"/>
        <v>#N/A</v>
      </c>
      <c r="K81" s="30" t="e">
        <f t="shared" si="51"/>
        <v>#N/A</v>
      </c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  <c r="CX81" t="s">
        <v>3099</v>
      </c>
      <c r="CZ81" s="27" t="s">
        <v>5151</v>
      </c>
    </row>
    <row r="82" spans="2:104" ht="15" customHeight="1" x14ac:dyDescent="0.15">
      <c r="B82" s="2" t="s">
        <v>2920</v>
      </c>
      <c r="C82" s="15" t="e">
        <f>BR77</f>
        <v>#N/A</v>
      </c>
      <c r="D82" s="30" t="e">
        <f t="shared" si="48"/>
        <v>#N/A</v>
      </c>
      <c r="E82" s="30" t="e">
        <f t="shared" si="49"/>
        <v>#N/A</v>
      </c>
      <c r="F82" s="35" t="e">
        <f>AU77</f>
        <v>#N/A</v>
      </c>
      <c r="G82" s="17"/>
      <c r="H82" s="2" t="s">
        <v>2920</v>
      </c>
      <c r="I82" s="15" t="e">
        <f>C65</f>
        <v>#N/A</v>
      </c>
      <c r="J82" s="30" t="e">
        <f t="shared" si="50"/>
        <v>#N/A</v>
      </c>
      <c r="K82" s="30" t="e">
        <f t="shared" si="51"/>
        <v>#N/A</v>
      </c>
      <c r="L82" s="38" t="e">
        <f>F65</f>
        <v>#N/A</v>
      </c>
      <c r="N82" s="65" t="s">
        <v>2955</v>
      </c>
      <c r="O82" s="66" t="s">
        <v>2929</v>
      </c>
      <c r="P82" s="66" t="s">
        <v>2930</v>
      </c>
      <c r="Q82" s="65" t="s">
        <v>2956</v>
      </c>
      <c r="AH82" s="13"/>
      <c r="AI82" s="13"/>
      <c r="CX82" t="s">
        <v>580</v>
      </c>
      <c r="CZ82" s="27" t="s">
        <v>2936</v>
      </c>
    </row>
    <row r="83" spans="2:104" ht="15" customHeight="1" x14ac:dyDescent="0.15">
      <c r="B83" s="1" t="s">
        <v>2919</v>
      </c>
      <c r="C83" s="15" t="e">
        <f>BD77</f>
        <v>#N/A</v>
      </c>
      <c r="D83" s="30" t="e">
        <f t="shared" si="48"/>
        <v>#N/A</v>
      </c>
      <c r="E83" s="30" t="e">
        <f t="shared" si="49"/>
        <v>#N/A</v>
      </c>
      <c r="F83" s="34" t="e">
        <f>AR77</f>
        <v>#N/A</v>
      </c>
      <c r="G83" s="17"/>
      <c r="H83" s="1" t="s">
        <v>2919</v>
      </c>
      <c r="I83" s="15" t="e">
        <f>C68</f>
        <v>#N/A</v>
      </c>
      <c r="J83" s="30" t="e">
        <f t="shared" si="50"/>
        <v>#N/A</v>
      </c>
      <c r="K83" s="30" t="e">
        <f t="shared" si="51"/>
        <v>#N/A</v>
      </c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  <c r="CX83" t="s">
        <v>157</v>
      </c>
      <c r="CZ83" s="27" t="s">
        <v>5154</v>
      </c>
    </row>
    <row r="84" spans="2:104" ht="15" customHeight="1" x14ac:dyDescent="0.15">
      <c r="B84" s="1" t="s">
        <v>2919</v>
      </c>
      <c r="C84" s="15" t="e">
        <f>BS77</f>
        <v>#N/A</v>
      </c>
      <c r="D84" s="30" t="e">
        <f t="shared" si="48"/>
        <v>#N/A</v>
      </c>
      <c r="E84" s="30" t="e">
        <f t="shared" si="49"/>
        <v>#N/A</v>
      </c>
      <c r="F84" s="31"/>
      <c r="G84" s="17"/>
      <c r="H84" s="1" t="s">
        <v>2919</v>
      </c>
      <c r="I84" s="15" t="e">
        <f>C69</f>
        <v>#N/A</v>
      </c>
      <c r="J84" s="30" t="e">
        <f t="shared" si="50"/>
        <v>#N/A</v>
      </c>
      <c r="K84" s="30" t="e">
        <f t="shared" si="51"/>
        <v>#N/A</v>
      </c>
      <c r="L84" s="31"/>
      <c r="AH84" s="13"/>
      <c r="AI84" s="13"/>
      <c r="CX84" t="s">
        <v>617</v>
      </c>
      <c r="CZ84" s="27" t="s">
        <v>5151</v>
      </c>
    </row>
    <row r="85" spans="2:104" ht="15" customHeight="1" x14ac:dyDescent="0.15">
      <c r="B85" s="2" t="s">
        <v>2920</v>
      </c>
      <c r="C85" s="15" t="e">
        <f>BT77</f>
        <v>#N/A</v>
      </c>
      <c r="D85" s="30" t="e">
        <f t="shared" si="48"/>
        <v>#N/A</v>
      </c>
      <c r="E85" s="30" t="e">
        <f t="shared" si="49"/>
        <v>#N/A</v>
      </c>
      <c r="F85" s="35" t="e">
        <f>AV77</f>
        <v>#N/A</v>
      </c>
      <c r="G85" s="17"/>
      <c r="H85" s="2" t="s">
        <v>2920</v>
      </c>
      <c r="I85" s="15" t="e">
        <f>C72</f>
        <v>#N/A</v>
      </c>
      <c r="J85" s="30" t="e">
        <f t="shared" si="50"/>
        <v>#N/A</v>
      </c>
      <c r="K85" s="30" t="e">
        <f t="shared" si="51"/>
        <v>#N/A</v>
      </c>
      <c r="L85" s="38" t="e">
        <f>F72</f>
        <v>#N/A</v>
      </c>
      <c r="O85" s="80" t="s">
        <v>2919</v>
      </c>
      <c r="R85" s="86" t="s">
        <v>3054</v>
      </c>
      <c r="AH85" s="13"/>
      <c r="AI85" s="13"/>
      <c r="CX85" t="s">
        <v>842</v>
      </c>
      <c r="CZ85" s="27" t="s">
        <v>5152</v>
      </c>
    </row>
    <row r="86" spans="2:104" ht="15" customHeight="1" x14ac:dyDescent="0.15">
      <c r="B86" s="1" t="s">
        <v>2919</v>
      </c>
      <c r="C86" s="15" t="e">
        <f>BB77</f>
        <v>#N/A</v>
      </c>
      <c r="D86" s="30" t="e">
        <f t="shared" si="48"/>
        <v>#N/A</v>
      </c>
      <c r="E86" s="30" t="e">
        <f t="shared" si="49"/>
        <v>#N/A</v>
      </c>
      <c r="F86" s="34" t="e">
        <f>AS77</f>
        <v>#N/A</v>
      </c>
      <c r="G86" s="17"/>
      <c r="H86" s="1" t="s">
        <v>2919</v>
      </c>
      <c r="I86" s="15" t="e">
        <f>I60</f>
        <v>#N/A</v>
      </c>
      <c r="J86" s="30" t="e">
        <f t="shared" si="50"/>
        <v>#N/A</v>
      </c>
      <c r="K86" s="30" t="e">
        <f t="shared" si="51"/>
        <v>#N/A</v>
      </c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  <c r="CX86" t="s">
        <v>292</v>
      </c>
      <c r="CZ86" s="27" t="s">
        <v>5152</v>
      </c>
    </row>
    <row r="87" spans="2:104" ht="15" customHeight="1" x14ac:dyDescent="0.15">
      <c r="B87" s="1" t="s">
        <v>2919</v>
      </c>
      <c r="C87" s="15" t="e">
        <f>BE77</f>
        <v>#N/A</v>
      </c>
      <c r="D87" s="30" t="e">
        <f t="shared" si="48"/>
        <v>#N/A</v>
      </c>
      <c r="E87" s="30" t="e">
        <f t="shared" si="49"/>
        <v>#N/A</v>
      </c>
      <c r="F87" s="31"/>
      <c r="G87" s="17"/>
      <c r="H87" s="1" t="s">
        <v>2919</v>
      </c>
      <c r="I87" s="15" t="e">
        <f t="shared" ref="I87:I88" si="53">I61</f>
        <v>#N/A</v>
      </c>
      <c r="J87" s="30" t="e">
        <f t="shared" si="50"/>
        <v>#N/A</v>
      </c>
      <c r="K87" s="30" t="e">
        <f t="shared" si="51"/>
        <v>#N/A</v>
      </c>
      <c r="L87" s="31"/>
      <c r="N87" s="8"/>
      <c r="O87" s="83" t="s">
        <v>3067</v>
      </c>
      <c r="AH87" s="13"/>
      <c r="AI87" s="13"/>
      <c r="CX87" t="s">
        <v>495</v>
      </c>
      <c r="CY87" s="27" t="s">
        <v>5152</v>
      </c>
      <c r="CZ87" s="27" t="s">
        <v>5156</v>
      </c>
    </row>
    <row r="88" spans="2:104" ht="15" customHeight="1" x14ac:dyDescent="0.15">
      <c r="B88" s="1" t="s">
        <v>2919</v>
      </c>
      <c r="C88" s="15" t="e">
        <f>BU77</f>
        <v>#N/A</v>
      </c>
      <c r="D88" s="30" t="e">
        <f t="shared" si="48"/>
        <v>#N/A</v>
      </c>
      <c r="E88" s="30" t="e">
        <f t="shared" si="49"/>
        <v>#N/A</v>
      </c>
      <c r="F88" s="31"/>
      <c r="G88" s="17"/>
      <c r="H88" s="1" t="s">
        <v>2919</v>
      </c>
      <c r="I88" s="15" t="e">
        <f t="shared" si="53"/>
        <v>#N/A</v>
      </c>
      <c r="J88" s="30" t="e">
        <f t="shared" si="50"/>
        <v>#N/A</v>
      </c>
      <c r="K88" s="30" t="e">
        <f t="shared" si="51"/>
        <v>#N/A</v>
      </c>
      <c r="L88" s="31"/>
      <c r="N88" s="8"/>
      <c r="O88" s="78" t="s">
        <v>2920</v>
      </c>
      <c r="AH88" s="13"/>
      <c r="AI88" s="13"/>
      <c r="CX88" t="s">
        <v>117</v>
      </c>
      <c r="CZ88" s="27" t="s">
        <v>5152</v>
      </c>
    </row>
    <row r="89" spans="2:104" ht="15" customHeight="1" x14ac:dyDescent="0.15">
      <c r="B89" s="2" t="s">
        <v>2920</v>
      </c>
      <c r="C89" s="15" t="e">
        <f>BV77</f>
        <v>#N/A</v>
      </c>
      <c r="D89" s="30" t="e">
        <f t="shared" si="48"/>
        <v>#N/A</v>
      </c>
      <c r="E89" s="30" t="e">
        <f t="shared" si="49"/>
        <v>#N/A</v>
      </c>
      <c r="F89" s="35" t="e">
        <f>AW77</f>
        <v>#N/A</v>
      </c>
      <c r="G89" s="17"/>
      <c r="H89" s="2" t="s">
        <v>2920</v>
      </c>
      <c r="I89" s="15" t="e">
        <f>I65</f>
        <v>#N/A</v>
      </c>
      <c r="J89" s="30" t="e">
        <f t="shared" si="50"/>
        <v>#N/A</v>
      </c>
      <c r="K89" s="30" t="e">
        <f t="shared" si="51"/>
        <v>#N/A</v>
      </c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  <c r="CX89" t="s">
        <v>644</v>
      </c>
      <c r="CZ89" s="27" t="s">
        <v>5154</v>
      </c>
    </row>
    <row r="90" spans="2:104" ht="15" customHeight="1" x14ac:dyDescent="0.15">
      <c r="B90" s="1" t="s">
        <v>2919</v>
      </c>
      <c r="C90" s="15" t="e">
        <f>BF77</f>
        <v>#N/A</v>
      </c>
      <c r="D90" s="30" t="e">
        <f t="shared" si="48"/>
        <v>#N/A</v>
      </c>
      <c r="E90" s="30" t="e">
        <f t="shared" si="49"/>
        <v>#N/A</v>
      </c>
      <c r="F90" s="34" t="e">
        <f>AT77</f>
        <v>#N/A</v>
      </c>
      <c r="G90" s="17"/>
      <c r="H90" s="1" t="s">
        <v>2919</v>
      </c>
      <c r="I90" s="15" t="e">
        <f>I68</f>
        <v>#N/A</v>
      </c>
      <c r="J90" s="30" t="e">
        <f t="shared" si="50"/>
        <v>#N/A</v>
      </c>
      <c r="K90" s="30" t="e">
        <f t="shared" si="51"/>
        <v>#N/A</v>
      </c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  <c r="CX90" t="s">
        <v>429</v>
      </c>
      <c r="CZ90" s="27" t="s">
        <v>5154</v>
      </c>
    </row>
    <row r="91" spans="2:104" ht="15" customHeight="1" x14ac:dyDescent="0.15">
      <c r="B91" s="1" t="s">
        <v>2919</v>
      </c>
      <c r="C91" s="15" t="e">
        <f>BW77</f>
        <v>#N/A</v>
      </c>
      <c r="D91" s="30" t="e">
        <f t="shared" si="48"/>
        <v>#N/A</v>
      </c>
      <c r="E91" s="30" t="e">
        <f t="shared" si="49"/>
        <v>#N/A</v>
      </c>
      <c r="F91" s="31"/>
      <c r="G91" s="17"/>
      <c r="H91" s="1" t="s">
        <v>2919</v>
      </c>
      <c r="I91" s="15" t="e">
        <f>I69</f>
        <v>#N/A</v>
      </c>
      <c r="J91" s="30" t="e">
        <f t="shared" si="50"/>
        <v>#N/A</v>
      </c>
      <c r="K91" s="30" t="e">
        <f t="shared" si="51"/>
        <v>#N/A</v>
      </c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54">N91*Q91</f>
        <v>#N/A</v>
      </c>
      <c r="S91" s="14"/>
      <c r="T91" s="14"/>
      <c r="AH91" s="13"/>
      <c r="CX91" t="s">
        <v>402</v>
      </c>
      <c r="CY91" s="27" t="s">
        <v>5151</v>
      </c>
      <c r="CZ91" s="27" t="s">
        <v>5158</v>
      </c>
    </row>
    <row r="92" spans="2:104" ht="15" customHeight="1" x14ac:dyDescent="0.15">
      <c r="B92" s="2" t="s">
        <v>2920</v>
      </c>
      <c r="C92" s="15" t="e">
        <f>BX77</f>
        <v>#N/A</v>
      </c>
      <c r="D92" s="30" t="e">
        <f t="shared" si="48"/>
        <v>#N/A</v>
      </c>
      <c r="E92" s="30" t="e">
        <f t="shared" si="49"/>
        <v>#N/A</v>
      </c>
      <c r="F92" s="35" t="e">
        <f>AX77</f>
        <v>#N/A</v>
      </c>
      <c r="G92" s="17"/>
      <c r="H92" s="2" t="s">
        <v>2920</v>
      </c>
      <c r="I92" s="15" t="e">
        <f>I72</f>
        <v>#N/A</v>
      </c>
      <c r="J92" s="30" t="e">
        <f t="shared" si="50"/>
        <v>#N/A</v>
      </c>
      <c r="K92" s="30" t="e">
        <f t="shared" si="51"/>
        <v>#N/A</v>
      </c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54"/>
        <v>#N/A</v>
      </c>
      <c r="S92" s="14"/>
      <c r="T92" s="14"/>
      <c r="AH92" s="13"/>
      <c r="CX92" t="s">
        <v>196</v>
      </c>
      <c r="CY92" s="27" t="s">
        <v>5152</v>
      </c>
      <c r="CZ92" s="27" t="s">
        <v>2936</v>
      </c>
    </row>
    <row r="93" spans="2:104" ht="15" customHeight="1" x14ac:dyDescent="0.15">
      <c r="AH93" s="13"/>
      <c r="CX93" t="s">
        <v>229</v>
      </c>
      <c r="CZ93" s="27" t="s">
        <v>5154</v>
      </c>
    </row>
    <row r="94" spans="2:104" ht="15" customHeight="1" x14ac:dyDescent="0.15">
      <c r="B94" s="16" t="e">
        <f>AM95</f>
        <v>#N/A</v>
      </c>
      <c r="C94" s="36" t="e">
        <f>BH95</f>
        <v>#N/A</v>
      </c>
      <c r="D94" s="44"/>
      <c r="E94" s="44" t="e">
        <f>BL95</f>
        <v>#N/A</v>
      </c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2921</v>
      </c>
      <c r="AL94" s="23" t="s">
        <v>2918</v>
      </c>
      <c r="AM94" s="24" t="s">
        <v>2917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  <c r="CX94" t="s">
        <v>77</v>
      </c>
      <c r="CZ94" s="27" t="s">
        <v>5153</v>
      </c>
    </row>
    <row r="95" spans="2:104" ht="15" customHeight="1" x14ac:dyDescent="0.15">
      <c r="B95" s="29" t="e">
        <f>BG95</f>
        <v>#N/A</v>
      </c>
      <c r="C95" s="36" t="e">
        <f>AL95</f>
        <v>#N/A</v>
      </c>
      <c r="D95" s="44"/>
      <c r="E95" s="44" t="e">
        <f>AY95</f>
        <v>#N/A</v>
      </c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3019</v>
      </c>
      <c r="O95" s="63" t="s">
        <v>3020</v>
      </c>
      <c r="P95" s="62" t="s">
        <v>3021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  <c r="CX95" t="s">
        <v>140</v>
      </c>
      <c r="CY95" s="27" t="s">
        <v>5153</v>
      </c>
      <c r="CZ95" s="27" t="s">
        <v>2936</v>
      </c>
    </row>
    <row r="96" spans="2:104" ht="15" customHeight="1" x14ac:dyDescent="0.15">
      <c r="B96" s="1" t="s">
        <v>2919</v>
      </c>
      <c r="C96" s="32" t="e">
        <f>AZ95</f>
        <v>#N/A</v>
      </c>
      <c r="D96" s="27" t="e">
        <f t="shared" ref="D96:D110" si="55">VLOOKUP(C96,$CX$1:$CZ$2000,2,0)</f>
        <v>#N/A</v>
      </c>
      <c r="E96" s="27" t="e">
        <f t="shared" ref="E96:E110" si="56">VLOOKUP(C96,$CX$1:$CZ$2000,3,0)</f>
        <v>#N/A</v>
      </c>
      <c r="F96" s="34" t="e">
        <f>AQ95</f>
        <v>#N/A</v>
      </c>
      <c r="G96" s="17"/>
      <c r="H96" s="1" t="s">
        <v>2919</v>
      </c>
      <c r="I96" s="32" t="e">
        <f>C77</f>
        <v>#N/A</v>
      </c>
      <c r="J96" s="27" t="e">
        <f t="shared" ref="J96:J110" si="57">VLOOKUP(I96,$CX$1:$CZ$2000,2,0)</f>
        <v>#N/A</v>
      </c>
      <c r="K96" s="27" t="e">
        <f t="shared" ref="K96:K110" si="58">VLOOKUP(I96,$CX$1:$CZ$2000,3,0)</f>
        <v>#N/A</v>
      </c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2921</v>
      </c>
      <c r="AL96" s="40" t="s">
        <v>2918</v>
      </c>
      <c r="AM96" s="41" t="s">
        <v>2917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  <c r="CX96" t="s">
        <v>183</v>
      </c>
      <c r="CY96" s="27" t="s">
        <v>5151</v>
      </c>
      <c r="CZ96" s="27" t="s">
        <v>5167</v>
      </c>
    </row>
    <row r="97" spans="2:104" ht="15" customHeight="1" x14ac:dyDescent="0.15">
      <c r="B97" s="1" t="s">
        <v>2919</v>
      </c>
      <c r="C97" s="15" t="e">
        <f>BA95</f>
        <v>#N/A</v>
      </c>
      <c r="D97" s="30" t="e">
        <f t="shared" si="55"/>
        <v>#N/A</v>
      </c>
      <c r="E97" s="30" t="e">
        <f t="shared" si="56"/>
        <v>#N/A</v>
      </c>
      <c r="F97" s="31"/>
      <c r="G97" s="17"/>
      <c r="H97" s="1" t="s">
        <v>2919</v>
      </c>
      <c r="I97" s="32" t="e">
        <f t="shared" ref="I97:I99" si="59">C78</f>
        <v>#N/A</v>
      </c>
      <c r="J97" s="30" t="e">
        <f t="shared" si="57"/>
        <v>#N/A</v>
      </c>
      <c r="K97" s="30" t="e">
        <f t="shared" si="58"/>
        <v>#N/A</v>
      </c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25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  <c r="CX97" t="s">
        <v>396</v>
      </c>
      <c r="CZ97" s="27" t="s">
        <v>5152</v>
      </c>
    </row>
    <row r="98" spans="2:104" ht="15" customHeight="1" x14ac:dyDescent="0.15">
      <c r="B98" s="1" t="s">
        <v>2919</v>
      </c>
      <c r="C98" s="15" t="e">
        <f>BC95</f>
        <v>#N/A</v>
      </c>
      <c r="D98" s="30" t="e">
        <f t="shared" si="55"/>
        <v>#N/A</v>
      </c>
      <c r="E98" s="30" t="e">
        <f t="shared" si="56"/>
        <v>#N/A</v>
      </c>
      <c r="F98" s="31"/>
      <c r="G98" s="17"/>
      <c r="H98" s="1" t="s">
        <v>2919</v>
      </c>
      <c r="I98" s="32" t="e">
        <f t="shared" si="59"/>
        <v>#N/A</v>
      </c>
      <c r="J98" s="30" t="e">
        <f t="shared" si="57"/>
        <v>#N/A</v>
      </c>
      <c r="K98" s="30" t="e">
        <f t="shared" si="58"/>
        <v>#N/A</v>
      </c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  <c r="CX98" t="s">
        <v>2319</v>
      </c>
      <c r="CZ98" s="27" t="s">
        <v>5152</v>
      </c>
    </row>
    <row r="99" spans="2:104" ht="15" customHeight="1" x14ac:dyDescent="0.15">
      <c r="B99" s="1" t="s">
        <v>2919</v>
      </c>
      <c r="C99" s="15" t="e">
        <f>BQ95</f>
        <v>#N/A</v>
      </c>
      <c r="D99" s="30" t="e">
        <f t="shared" si="55"/>
        <v>#N/A</v>
      </c>
      <c r="E99" s="30" t="e">
        <f t="shared" si="56"/>
        <v>#N/A</v>
      </c>
      <c r="F99" s="31"/>
      <c r="G99" s="17"/>
      <c r="H99" s="1" t="s">
        <v>2919</v>
      </c>
      <c r="I99" s="32" t="e">
        <f t="shared" si="59"/>
        <v>#N/A</v>
      </c>
      <c r="J99" s="30" t="e">
        <f t="shared" si="57"/>
        <v>#N/A</v>
      </c>
      <c r="K99" s="30" t="e">
        <f t="shared" si="58"/>
        <v>#N/A</v>
      </c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  <c r="CX99" t="s">
        <v>202</v>
      </c>
      <c r="CY99" s="27" t="s">
        <v>5154</v>
      </c>
      <c r="CZ99" s="27" t="s">
        <v>5155</v>
      </c>
    </row>
    <row r="100" spans="2:104" ht="15" customHeight="1" x14ac:dyDescent="0.15">
      <c r="B100" s="2" t="s">
        <v>2920</v>
      </c>
      <c r="C100" s="15" t="e">
        <f>BR95</f>
        <v>#N/A</v>
      </c>
      <c r="D100" s="30" t="e">
        <f t="shared" si="55"/>
        <v>#N/A</v>
      </c>
      <c r="E100" s="30" t="e">
        <f t="shared" si="56"/>
        <v>#N/A</v>
      </c>
      <c r="F100" s="35" t="e">
        <f>AU95</f>
        <v>#N/A</v>
      </c>
      <c r="G100" s="17"/>
      <c r="H100" s="2" t="s">
        <v>2920</v>
      </c>
      <c r="I100" s="15" t="e">
        <f>C83</f>
        <v>#N/A</v>
      </c>
      <c r="J100" s="30" t="e">
        <f t="shared" si="57"/>
        <v>#N/A</v>
      </c>
      <c r="K100" s="30" t="e">
        <f t="shared" si="58"/>
        <v>#N/A</v>
      </c>
      <c r="L100" s="38" t="e">
        <f>F83</f>
        <v>#N/A</v>
      </c>
      <c r="N100" s="65" t="s">
        <v>2955</v>
      </c>
      <c r="O100" s="66" t="s">
        <v>2929</v>
      </c>
      <c r="P100" s="66" t="s">
        <v>2930</v>
      </c>
      <c r="Q100" s="65" t="s">
        <v>2956</v>
      </c>
      <c r="AH100" s="13"/>
      <c r="AI100" s="13"/>
      <c r="CX100" t="s">
        <v>828</v>
      </c>
      <c r="CZ100" s="27" t="s">
        <v>5152</v>
      </c>
    </row>
    <row r="101" spans="2:104" ht="15" customHeight="1" x14ac:dyDescent="0.15">
      <c r="B101" s="1" t="s">
        <v>2919</v>
      </c>
      <c r="C101" s="15" t="e">
        <f>BD95</f>
        <v>#N/A</v>
      </c>
      <c r="D101" s="30" t="e">
        <f t="shared" si="55"/>
        <v>#N/A</v>
      </c>
      <c r="E101" s="30" t="e">
        <f t="shared" si="56"/>
        <v>#N/A</v>
      </c>
      <c r="F101" s="34" t="e">
        <f>AR95</f>
        <v>#N/A</v>
      </c>
      <c r="G101" s="17"/>
      <c r="H101" s="1" t="s">
        <v>2919</v>
      </c>
      <c r="I101" s="15" t="e">
        <f>C86</f>
        <v>#N/A</v>
      </c>
      <c r="J101" s="30" t="e">
        <f t="shared" si="57"/>
        <v>#N/A</v>
      </c>
      <c r="K101" s="30" t="e">
        <f t="shared" si="58"/>
        <v>#N/A</v>
      </c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  <c r="CX101" t="s">
        <v>84</v>
      </c>
      <c r="CZ101" s="27" t="s">
        <v>5165</v>
      </c>
    </row>
    <row r="102" spans="2:104" ht="15" customHeight="1" x14ac:dyDescent="0.15">
      <c r="B102" s="1" t="s">
        <v>2919</v>
      </c>
      <c r="C102" s="15" t="e">
        <f>BS95</f>
        <v>#N/A</v>
      </c>
      <c r="D102" s="30" t="e">
        <f t="shared" si="55"/>
        <v>#N/A</v>
      </c>
      <c r="E102" s="30" t="e">
        <f t="shared" si="56"/>
        <v>#N/A</v>
      </c>
      <c r="F102" s="31"/>
      <c r="G102" s="17"/>
      <c r="H102" s="1" t="s">
        <v>2919</v>
      </c>
      <c r="I102" s="15" t="e">
        <f>C87</f>
        <v>#N/A</v>
      </c>
      <c r="J102" s="30" t="e">
        <f t="shared" si="57"/>
        <v>#N/A</v>
      </c>
      <c r="K102" s="30" t="e">
        <f t="shared" si="58"/>
        <v>#N/A</v>
      </c>
      <c r="L102" s="31"/>
      <c r="AH102" s="13"/>
      <c r="AI102" s="13"/>
      <c r="CX102" t="s">
        <v>49</v>
      </c>
      <c r="CY102" s="27" t="s">
        <v>5160</v>
      </c>
      <c r="CZ102" s="27" t="s">
        <v>5164</v>
      </c>
    </row>
    <row r="103" spans="2:104" ht="15" customHeight="1" x14ac:dyDescent="0.15">
      <c r="B103" s="2" t="s">
        <v>2920</v>
      </c>
      <c r="C103" s="15" t="e">
        <f>BT95</f>
        <v>#N/A</v>
      </c>
      <c r="D103" s="30" t="e">
        <f t="shared" si="55"/>
        <v>#N/A</v>
      </c>
      <c r="E103" s="30" t="e">
        <f t="shared" si="56"/>
        <v>#N/A</v>
      </c>
      <c r="F103" s="35" t="e">
        <f>AV95</f>
        <v>#N/A</v>
      </c>
      <c r="G103" s="17"/>
      <c r="H103" s="2" t="s">
        <v>2920</v>
      </c>
      <c r="I103" s="15" t="e">
        <f>C90</f>
        <v>#N/A</v>
      </c>
      <c r="J103" s="30" t="e">
        <f t="shared" si="57"/>
        <v>#N/A</v>
      </c>
      <c r="K103" s="30" t="e">
        <f t="shared" si="58"/>
        <v>#N/A</v>
      </c>
      <c r="L103" s="38" t="e">
        <f>F90</f>
        <v>#N/A</v>
      </c>
      <c r="O103" s="80" t="s">
        <v>2919</v>
      </c>
      <c r="R103" s="86" t="s">
        <v>3054</v>
      </c>
      <c r="AH103" s="13"/>
      <c r="AI103" s="13"/>
      <c r="CX103" t="s">
        <v>405</v>
      </c>
      <c r="CZ103" s="27" t="s">
        <v>5154</v>
      </c>
    </row>
    <row r="104" spans="2:104" ht="15" customHeight="1" x14ac:dyDescent="0.15">
      <c r="B104" s="1" t="s">
        <v>2919</v>
      </c>
      <c r="C104" s="15" t="e">
        <f>BB95</f>
        <v>#N/A</v>
      </c>
      <c r="D104" s="30" t="e">
        <f t="shared" si="55"/>
        <v>#N/A</v>
      </c>
      <c r="E104" s="30" t="e">
        <f t="shared" si="56"/>
        <v>#N/A</v>
      </c>
      <c r="F104" s="34" t="e">
        <f>AS95</f>
        <v>#N/A</v>
      </c>
      <c r="G104" s="17"/>
      <c r="H104" s="1" t="s">
        <v>2919</v>
      </c>
      <c r="I104" s="15" t="e">
        <f>I78</f>
        <v>#N/A</v>
      </c>
      <c r="J104" s="30" t="e">
        <f t="shared" si="57"/>
        <v>#N/A</v>
      </c>
      <c r="K104" s="30" t="e">
        <f t="shared" si="58"/>
        <v>#N/A</v>
      </c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  <c r="CX104" t="s">
        <v>236</v>
      </c>
      <c r="CZ104" s="27" t="s">
        <v>5154</v>
      </c>
    </row>
    <row r="105" spans="2:104" ht="15" customHeight="1" x14ac:dyDescent="0.15">
      <c r="B105" s="1" t="s">
        <v>2919</v>
      </c>
      <c r="C105" s="15" t="e">
        <f>BE95</f>
        <v>#N/A</v>
      </c>
      <c r="D105" s="30" t="e">
        <f t="shared" si="55"/>
        <v>#N/A</v>
      </c>
      <c r="E105" s="30" t="e">
        <f t="shared" si="56"/>
        <v>#N/A</v>
      </c>
      <c r="F105" s="31"/>
      <c r="G105" s="17"/>
      <c r="H105" s="1" t="s">
        <v>2919</v>
      </c>
      <c r="I105" s="15" t="e">
        <f t="shared" ref="I105:I106" si="60">I79</f>
        <v>#N/A</v>
      </c>
      <c r="J105" s="30" t="e">
        <f t="shared" si="57"/>
        <v>#N/A</v>
      </c>
      <c r="K105" s="30" t="e">
        <f t="shared" si="58"/>
        <v>#N/A</v>
      </c>
      <c r="L105" s="31"/>
      <c r="N105" s="8"/>
      <c r="O105" s="83" t="s">
        <v>3067</v>
      </c>
      <c r="AH105" s="13"/>
      <c r="AI105" s="13"/>
      <c r="CX105" t="s">
        <v>333</v>
      </c>
      <c r="CZ105" s="27" t="s">
        <v>5154</v>
      </c>
    </row>
    <row r="106" spans="2:104" ht="15" customHeight="1" x14ac:dyDescent="0.15">
      <c r="B106" s="1" t="s">
        <v>2919</v>
      </c>
      <c r="C106" s="15" t="e">
        <f>BU95</f>
        <v>#N/A</v>
      </c>
      <c r="D106" s="30" t="e">
        <f t="shared" si="55"/>
        <v>#N/A</v>
      </c>
      <c r="E106" s="30" t="e">
        <f t="shared" si="56"/>
        <v>#N/A</v>
      </c>
      <c r="F106" s="31"/>
      <c r="G106" s="17"/>
      <c r="H106" s="1" t="s">
        <v>2919</v>
      </c>
      <c r="I106" s="15" t="e">
        <f t="shared" si="60"/>
        <v>#N/A</v>
      </c>
      <c r="J106" s="30" t="e">
        <f t="shared" si="57"/>
        <v>#N/A</v>
      </c>
      <c r="K106" s="30" t="e">
        <f t="shared" si="58"/>
        <v>#N/A</v>
      </c>
      <c r="L106" s="31"/>
      <c r="N106" s="8"/>
      <c r="O106" s="78" t="s">
        <v>2920</v>
      </c>
      <c r="AH106" s="13"/>
      <c r="AI106" s="13"/>
      <c r="CX106" t="s">
        <v>309</v>
      </c>
      <c r="CY106" s="27" t="s">
        <v>5160</v>
      </c>
      <c r="CZ106" s="27" t="s">
        <v>5161</v>
      </c>
    </row>
    <row r="107" spans="2:104" ht="15" customHeight="1" x14ac:dyDescent="0.15">
      <c r="B107" s="2" t="s">
        <v>2920</v>
      </c>
      <c r="C107" s="15" t="e">
        <f>BV95</f>
        <v>#N/A</v>
      </c>
      <c r="D107" s="30" t="e">
        <f t="shared" si="55"/>
        <v>#N/A</v>
      </c>
      <c r="E107" s="30" t="e">
        <f t="shared" si="56"/>
        <v>#N/A</v>
      </c>
      <c r="F107" s="35" t="e">
        <f>AW95</f>
        <v>#N/A</v>
      </c>
      <c r="G107" s="17"/>
      <c r="H107" s="2" t="s">
        <v>2920</v>
      </c>
      <c r="I107" s="15" t="e">
        <f>I83</f>
        <v>#N/A</v>
      </c>
      <c r="J107" s="30" t="e">
        <f t="shared" si="57"/>
        <v>#N/A</v>
      </c>
      <c r="K107" s="30" t="e">
        <f t="shared" si="58"/>
        <v>#N/A</v>
      </c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  <c r="CX107" t="s">
        <v>411</v>
      </c>
      <c r="CZ107" s="27" t="s">
        <v>5153</v>
      </c>
    </row>
    <row r="108" spans="2:104" ht="15" customHeight="1" x14ac:dyDescent="0.15">
      <c r="B108" s="1" t="s">
        <v>2919</v>
      </c>
      <c r="C108" s="15" t="e">
        <f>BF95</f>
        <v>#N/A</v>
      </c>
      <c r="D108" s="30" t="e">
        <f t="shared" si="55"/>
        <v>#N/A</v>
      </c>
      <c r="E108" s="30" t="e">
        <f t="shared" si="56"/>
        <v>#N/A</v>
      </c>
      <c r="F108" s="34" t="e">
        <f>AT95</f>
        <v>#N/A</v>
      </c>
      <c r="G108" s="17"/>
      <c r="H108" s="1" t="s">
        <v>2919</v>
      </c>
      <c r="I108" s="15" t="e">
        <f>I86</f>
        <v>#N/A</v>
      </c>
      <c r="J108" s="30" t="e">
        <f t="shared" si="57"/>
        <v>#N/A</v>
      </c>
      <c r="K108" s="30" t="e">
        <f t="shared" si="58"/>
        <v>#N/A</v>
      </c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  <c r="CX108" t="s">
        <v>424</v>
      </c>
      <c r="CY108" s="27" t="s">
        <v>5153</v>
      </c>
      <c r="CZ108" s="27" t="s">
        <v>5155</v>
      </c>
    </row>
    <row r="109" spans="2:104" ht="15" customHeight="1" x14ac:dyDescent="0.15">
      <c r="B109" s="1" t="s">
        <v>2919</v>
      </c>
      <c r="C109" s="15" t="e">
        <f>BW95</f>
        <v>#N/A</v>
      </c>
      <c r="D109" s="30" t="e">
        <f t="shared" si="55"/>
        <v>#N/A</v>
      </c>
      <c r="E109" s="30" t="e">
        <f t="shared" si="56"/>
        <v>#N/A</v>
      </c>
      <c r="F109" s="31"/>
      <c r="G109" s="17"/>
      <c r="H109" s="1" t="s">
        <v>2919</v>
      </c>
      <c r="I109" s="15" t="e">
        <f>I87</f>
        <v>#N/A</v>
      </c>
      <c r="J109" s="30" t="e">
        <f t="shared" si="57"/>
        <v>#N/A</v>
      </c>
      <c r="K109" s="30" t="e">
        <f t="shared" si="58"/>
        <v>#N/A</v>
      </c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61">N109*Q109</f>
        <v>#N/A</v>
      </c>
      <c r="S109" s="14"/>
      <c r="T109" s="14"/>
      <c r="AH109" s="13"/>
      <c r="CX109" t="s">
        <v>688</v>
      </c>
      <c r="CZ109" s="27" t="s">
        <v>5152</v>
      </c>
    </row>
    <row r="110" spans="2:104" ht="15" customHeight="1" x14ac:dyDescent="0.15">
      <c r="B110" s="2" t="s">
        <v>2920</v>
      </c>
      <c r="C110" s="15" t="e">
        <f>BX95</f>
        <v>#N/A</v>
      </c>
      <c r="D110" s="30" t="e">
        <f t="shared" si="55"/>
        <v>#N/A</v>
      </c>
      <c r="E110" s="30" t="e">
        <f t="shared" si="56"/>
        <v>#N/A</v>
      </c>
      <c r="F110" s="35" t="e">
        <f>AX95</f>
        <v>#N/A</v>
      </c>
      <c r="G110" s="17"/>
      <c r="H110" s="2" t="s">
        <v>2920</v>
      </c>
      <c r="I110" s="15" t="e">
        <f>I90</f>
        <v>#N/A</v>
      </c>
      <c r="J110" s="30" t="e">
        <f t="shared" si="57"/>
        <v>#N/A</v>
      </c>
      <c r="K110" s="30" t="e">
        <f t="shared" si="58"/>
        <v>#N/A</v>
      </c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61"/>
        <v>#N/A</v>
      </c>
      <c r="S110" s="14"/>
      <c r="T110" s="14"/>
      <c r="AH110" s="13"/>
      <c r="CX110" t="s">
        <v>73</v>
      </c>
      <c r="CY110" s="27" t="s">
        <v>5165</v>
      </c>
      <c r="CZ110" s="27" t="s">
        <v>5164</v>
      </c>
    </row>
    <row r="111" spans="2:104" ht="15" customHeight="1" x14ac:dyDescent="0.15">
      <c r="AH111" s="13"/>
      <c r="CX111" t="s">
        <v>305</v>
      </c>
      <c r="CZ111" s="27" t="s">
        <v>5166</v>
      </c>
    </row>
    <row r="112" spans="2:104" ht="15" customHeight="1" x14ac:dyDescent="0.15">
      <c r="AH112" s="13"/>
      <c r="CX112" t="s">
        <v>493</v>
      </c>
      <c r="CY112" s="27" t="s">
        <v>5154</v>
      </c>
      <c r="CZ112" s="27" t="s">
        <v>5155</v>
      </c>
    </row>
    <row r="113" spans="16:104" ht="15" customHeight="1" x14ac:dyDescent="0.15">
      <c r="Q113" s="13" t="s">
        <v>2951</v>
      </c>
      <c r="AH113" s="13"/>
      <c r="CX113" t="s">
        <v>319</v>
      </c>
      <c r="CY113" s="27" t="s">
        <v>5151</v>
      </c>
      <c r="CZ113" s="27" t="s">
        <v>5162</v>
      </c>
    </row>
    <row r="114" spans="16:104" ht="15" customHeight="1" x14ac:dyDescent="0.15">
      <c r="Q114" s="13" t="s">
        <v>2952</v>
      </c>
      <c r="AH114" s="13"/>
      <c r="CX114" t="s">
        <v>430</v>
      </c>
      <c r="CZ114" s="27" t="s">
        <v>5151</v>
      </c>
    </row>
    <row r="115" spans="16:104" ht="15" customHeight="1" x14ac:dyDescent="0.15">
      <c r="Q115" s="13" t="s">
        <v>2953</v>
      </c>
      <c r="AH115" s="13"/>
      <c r="CX115" t="s">
        <v>240</v>
      </c>
      <c r="CZ115" s="27" t="s">
        <v>5154</v>
      </c>
    </row>
    <row r="116" spans="16:104" ht="15" customHeight="1" x14ac:dyDescent="0.15">
      <c r="Q116" s="13" t="s">
        <v>2954</v>
      </c>
      <c r="AH116" s="13"/>
      <c r="CX116" t="s">
        <v>307</v>
      </c>
      <c r="CY116" s="27" t="s">
        <v>5153</v>
      </c>
      <c r="CZ116" s="27" t="s">
        <v>5154</v>
      </c>
    </row>
    <row r="117" spans="16:104" ht="15" customHeight="1" x14ac:dyDescent="0.15">
      <c r="AH117" s="13"/>
      <c r="CX117" t="s">
        <v>646</v>
      </c>
      <c r="CZ117" s="27" t="s">
        <v>5152</v>
      </c>
    </row>
    <row r="118" spans="16:104" ht="15" customHeight="1" x14ac:dyDescent="0.15">
      <c r="P118" s="21"/>
      <c r="Q118" s="5" t="s">
        <v>3050</v>
      </c>
      <c r="AH118" s="13"/>
      <c r="CX118" t="s">
        <v>736</v>
      </c>
      <c r="CZ118" s="27" t="s">
        <v>5152</v>
      </c>
    </row>
    <row r="119" spans="16:104" ht="15" customHeight="1" x14ac:dyDescent="0.15">
      <c r="P119" s="5" t="s">
        <v>3045</v>
      </c>
      <c r="Q119" s="5">
        <v>3</v>
      </c>
      <c r="AH119" s="13"/>
      <c r="CX119" t="s">
        <v>780</v>
      </c>
      <c r="CY119" s="27" t="s">
        <v>5153</v>
      </c>
      <c r="CZ119" s="27" t="s">
        <v>5158</v>
      </c>
    </row>
    <row r="120" spans="16:104" ht="15" customHeight="1" x14ac:dyDescent="0.15">
      <c r="P120" s="5" t="s">
        <v>3046</v>
      </c>
      <c r="Q120" s="5">
        <v>2.5</v>
      </c>
      <c r="AH120" s="13"/>
      <c r="CX120" t="s">
        <v>344</v>
      </c>
      <c r="CZ120" s="27" t="s">
        <v>5151</v>
      </c>
    </row>
    <row r="121" spans="16:104" ht="15" customHeight="1" x14ac:dyDescent="0.15">
      <c r="P121" s="5" t="s">
        <v>3047</v>
      </c>
      <c r="Q121" s="5">
        <v>2</v>
      </c>
      <c r="AH121" s="13"/>
      <c r="CX121" t="s">
        <v>450</v>
      </c>
      <c r="CZ121" s="27" t="s">
        <v>5152</v>
      </c>
    </row>
    <row r="122" spans="16:104" ht="15" customHeight="1" x14ac:dyDescent="0.15">
      <c r="P122" s="5" t="s">
        <v>3048</v>
      </c>
      <c r="Q122" s="5">
        <v>1.5</v>
      </c>
      <c r="AH122" s="13"/>
      <c r="CX122" t="s">
        <v>222</v>
      </c>
      <c r="CY122" s="27" t="s">
        <v>5154</v>
      </c>
      <c r="CZ122" s="27" t="s">
        <v>5157</v>
      </c>
    </row>
    <row r="123" spans="16:104" ht="15" customHeight="1" x14ac:dyDescent="0.15">
      <c r="P123" s="5" t="s">
        <v>3049</v>
      </c>
      <c r="Q123" s="5">
        <v>1</v>
      </c>
      <c r="AH123" s="13"/>
      <c r="CX123" t="s">
        <v>497</v>
      </c>
      <c r="CZ123" s="27" t="s">
        <v>5152</v>
      </c>
    </row>
    <row r="124" spans="16:104" ht="15" customHeight="1" x14ac:dyDescent="0.15">
      <c r="AH124" s="13"/>
      <c r="CX124" t="s">
        <v>168</v>
      </c>
      <c r="CY124" s="27" t="s">
        <v>5154</v>
      </c>
      <c r="CZ124" s="27" t="s">
        <v>2936</v>
      </c>
    </row>
    <row r="125" spans="16:104" ht="15" customHeight="1" x14ac:dyDescent="0.15">
      <c r="P125" s="21"/>
      <c r="Q125" s="5" t="s">
        <v>3051</v>
      </c>
      <c r="R125" s="14"/>
      <c r="S125" s="14"/>
      <c r="T125" s="14"/>
      <c r="AH125" s="13"/>
      <c r="CX125" t="s">
        <v>129</v>
      </c>
      <c r="CZ125" s="27" t="s">
        <v>5152</v>
      </c>
    </row>
    <row r="126" spans="16:104" ht="15" customHeight="1" x14ac:dyDescent="0.15">
      <c r="P126" s="5" t="s">
        <v>3045</v>
      </c>
      <c r="Q126" s="5">
        <v>2.5</v>
      </c>
      <c r="R126" s="14"/>
      <c r="S126" s="14"/>
      <c r="T126" s="14"/>
      <c r="AH126" s="13"/>
      <c r="CX126" t="s">
        <v>299</v>
      </c>
      <c r="CY126" s="27" t="s">
        <v>5166</v>
      </c>
      <c r="CZ126" s="27" t="s">
        <v>5168</v>
      </c>
    </row>
    <row r="127" spans="16:104" ht="15" customHeight="1" x14ac:dyDescent="0.15">
      <c r="P127" s="5" t="s">
        <v>3046</v>
      </c>
      <c r="Q127" s="5">
        <v>2</v>
      </c>
      <c r="R127" s="14"/>
      <c r="S127" s="14"/>
      <c r="T127" s="14"/>
      <c r="AH127" s="13"/>
      <c r="CX127" t="s">
        <v>1003</v>
      </c>
      <c r="CZ127" s="27" t="s">
        <v>5152</v>
      </c>
    </row>
    <row r="128" spans="16:104" ht="15" customHeight="1" x14ac:dyDescent="0.15">
      <c r="P128" s="5" t="s">
        <v>3047</v>
      </c>
      <c r="Q128" s="5">
        <v>1.5</v>
      </c>
      <c r="R128" s="14"/>
      <c r="S128" s="14"/>
      <c r="T128" s="14"/>
      <c r="AH128" s="13"/>
      <c r="CX128" t="s">
        <v>171</v>
      </c>
      <c r="CZ128" s="27" t="s">
        <v>5153</v>
      </c>
    </row>
    <row r="129" spans="16:105" ht="15" customHeight="1" x14ac:dyDescent="0.15">
      <c r="P129" s="5" t="s">
        <v>3048</v>
      </c>
      <c r="Q129" s="5">
        <v>1.5</v>
      </c>
      <c r="AH129" s="13"/>
      <c r="CX129" t="s">
        <v>235</v>
      </c>
      <c r="CY129" s="27" t="s">
        <v>5165</v>
      </c>
      <c r="CZ129" s="27" t="s">
        <v>5169</v>
      </c>
    </row>
    <row r="130" spans="16:105" ht="15" customHeight="1" x14ac:dyDescent="0.15">
      <c r="P130" s="5" t="s">
        <v>3049</v>
      </c>
      <c r="Q130" s="5">
        <v>1</v>
      </c>
      <c r="AH130" s="13"/>
      <c r="CX130" t="s">
        <v>260</v>
      </c>
      <c r="CZ130" s="27" t="s">
        <v>5152</v>
      </c>
    </row>
    <row r="131" spans="16:105" ht="15" customHeight="1" x14ac:dyDescent="0.15">
      <c r="AH131" s="13"/>
      <c r="CX131" t="s">
        <v>438</v>
      </c>
      <c r="CY131" s="27" t="s">
        <v>5153</v>
      </c>
      <c r="CZ131" s="27" t="s">
        <v>5155</v>
      </c>
    </row>
    <row r="132" spans="16:105" ht="15" customHeight="1" x14ac:dyDescent="0.15">
      <c r="P132" s="21"/>
      <c r="Q132" s="5" t="s">
        <v>3052</v>
      </c>
      <c r="AH132" s="13"/>
      <c r="CX132" t="s">
        <v>334</v>
      </c>
      <c r="CY132" s="27" t="s">
        <v>5153</v>
      </c>
      <c r="CZ132" s="27" t="s">
        <v>5162</v>
      </c>
    </row>
    <row r="133" spans="16:105" ht="15" customHeight="1" x14ac:dyDescent="0.15">
      <c r="P133" s="5" t="s">
        <v>3045</v>
      </c>
      <c r="Q133" s="5">
        <v>2</v>
      </c>
      <c r="AH133" s="13"/>
      <c r="CX133" t="s">
        <v>144</v>
      </c>
      <c r="CY133" s="27" t="s">
        <v>5153</v>
      </c>
      <c r="CZ133" s="27" t="s">
        <v>5156</v>
      </c>
    </row>
    <row r="134" spans="16:105" ht="15" customHeight="1" x14ac:dyDescent="0.15">
      <c r="P134" s="5" t="s">
        <v>3046</v>
      </c>
      <c r="Q134" s="5">
        <v>1.5</v>
      </c>
      <c r="AH134" s="13"/>
      <c r="CX134" t="s">
        <v>638</v>
      </c>
      <c r="CZ134" s="27" t="s">
        <v>5160</v>
      </c>
    </row>
    <row r="135" spans="16:105" ht="15" customHeight="1" x14ac:dyDescent="0.15">
      <c r="P135" s="5" t="s">
        <v>3047</v>
      </c>
      <c r="Q135" s="5">
        <v>1.5</v>
      </c>
      <c r="AH135" s="13"/>
      <c r="CX135" t="s">
        <v>110</v>
      </c>
      <c r="CZ135" s="27" t="s">
        <v>5152</v>
      </c>
    </row>
    <row r="136" spans="16:105" ht="15" customHeight="1" x14ac:dyDescent="0.15">
      <c r="P136" s="5" t="s">
        <v>3048</v>
      </c>
      <c r="Q136" s="5">
        <v>1.2</v>
      </c>
      <c r="AH136" s="13"/>
      <c r="CX136" t="s">
        <v>563</v>
      </c>
      <c r="CZ136" s="27" t="s">
        <v>5152</v>
      </c>
    </row>
    <row r="137" spans="16:105" ht="15" customHeight="1" x14ac:dyDescent="0.15">
      <c r="P137" s="5" t="s">
        <v>3049</v>
      </c>
      <c r="Q137" s="5">
        <v>1</v>
      </c>
      <c r="AH137" s="13"/>
      <c r="CX137" t="s">
        <v>253</v>
      </c>
      <c r="CY137" s="27" t="s">
        <v>5166</v>
      </c>
      <c r="CZ137" s="27" t="s">
        <v>5165</v>
      </c>
    </row>
    <row r="138" spans="16:105" ht="15" customHeight="1" x14ac:dyDescent="0.15">
      <c r="AH138" s="13"/>
      <c r="CX138" t="s">
        <v>114</v>
      </c>
      <c r="CY138" s="27" t="s">
        <v>5152</v>
      </c>
      <c r="CZ138" s="27" t="s">
        <v>5157</v>
      </c>
    </row>
    <row r="139" spans="16:105" ht="15" customHeight="1" x14ac:dyDescent="0.15">
      <c r="P139" s="21"/>
      <c r="Q139" s="5" t="s">
        <v>3053</v>
      </c>
      <c r="AH139" s="13"/>
      <c r="CX139" t="s">
        <v>338</v>
      </c>
      <c r="CZ139" s="27" t="s">
        <v>5154</v>
      </c>
    </row>
    <row r="140" spans="16:105" ht="15" customHeight="1" x14ac:dyDescent="0.15">
      <c r="P140" s="5" t="s">
        <v>3045</v>
      </c>
      <c r="Q140" s="5">
        <v>2</v>
      </c>
      <c r="AH140" s="13"/>
      <c r="CX140" t="s">
        <v>461</v>
      </c>
      <c r="CZ140" s="27" t="s">
        <v>5154</v>
      </c>
    </row>
    <row r="141" spans="16:105" ht="15" customHeight="1" x14ac:dyDescent="0.15">
      <c r="P141" s="5" t="s">
        <v>3046</v>
      </c>
      <c r="Q141" s="5">
        <v>1.2</v>
      </c>
      <c r="AH141" s="13"/>
      <c r="CX141" t="s">
        <v>169</v>
      </c>
      <c r="CZ141" s="27" t="s">
        <v>5151</v>
      </c>
    </row>
    <row r="142" spans="16:105" ht="15" customHeight="1" x14ac:dyDescent="0.15">
      <c r="P142" s="5" t="s">
        <v>3047</v>
      </c>
      <c r="Q142" s="5">
        <v>1.2</v>
      </c>
      <c r="AH142" s="13"/>
      <c r="CX142" t="s">
        <v>478</v>
      </c>
      <c r="CZ142" s="27" t="s">
        <v>5152</v>
      </c>
    </row>
    <row r="143" spans="16:105" ht="15" customHeight="1" x14ac:dyDescent="0.15">
      <c r="P143" s="5" t="s">
        <v>3048</v>
      </c>
      <c r="Q143" s="5">
        <v>1</v>
      </c>
      <c r="R143" s="14"/>
      <c r="S143" s="14"/>
      <c r="T143" s="14"/>
      <c r="AH143" s="13"/>
      <c r="CX143" t="s">
        <v>694</v>
      </c>
      <c r="CY143" s="27" t="s">
        <v>5152</v>
      </c>
      <c r="CZ143" s="27" t="s">
        <v>5157</v>
      </c>
    </row>
    <row r="144" spans="16:105" ht="15" customHeight="1" x14ac:dyDescent="0.15">
      <c r="P144" s="5" t="s">
        <v>3049</v>
      </c>
      <c r="Q144" s="5">
        <v>1</v>
      </c>
      <c r="R144" s="14"/>
      <c r="S144" s="14"/>
      <c r="T144" s="14"/>
      <c r="AH144" s="13"/>
      <c r="CX144" t="s">
        <v>5089</v>
      </c>
      <c r="CY144" s="27" t="s">
        <v>5153</v>
      </c>
      <c r="CZ144" s="27" t="s">
        <v>5152</v>
      </c>
      <c r="DA144" s="27" t="s">
        <v>5152</v>
      </c>
    </row>
    <row r="145" spans="18:105" ht="15" customHeight="1" x14ac:dyDescent="0.15">
      <c r="R145" s="14"/>
      <c r="S145" s="14"/>
      <c r="T145" s="14"/>
      <c r="AH145" s="13"/>
      <c r="CX145" t="s">
        <v>4758</v>
      </c>
      <c r="CZ145" s="27" t="s">
        <v>5151</v>
      </c>
    </row>
    <row r="146" spans="18:105" ht="15" customHeight="1" x14ac:dyDescent="0.15">
      <c r="R146" s="14"/>
      <c r="S146" s="14"/>
      <c r="T146" s="14"/>
      <c r="AH146" s="13"/>
      <c r="CX146" t="s">
        <v>4743</v>
      </c>
      <c r="CZ146" s="27" t="s">
        <v>5151</v>
      </c>
    </row>
    <row r="147" spans="18:105" ht="15" customHeight="1" x14ac:dyDescent="0.15">
      <c r="AH147" s="13"/>
      <c r="CX147" t="s">
        <v>3813</v>
      </c>
      <c r="CZ147" s="27" t="s">
        <v>5151</v>
      </c>
    </row>
    <row r="148" spans="18:105" ht="15" customHeight="1" x14ac:dyDescent="0.15">
      <c r="AH148" s="13"/>
      <c r="CX148" t="s">
        <v>4006</v>
      </c>
      <c r="CZ148" s="27" t="s">
        <v>5153</v>
      </c>
    </row>
    <row r="149" spans="18:105" ht="15" customHeight="1" x14ac:dyDescent="0.15">
      <c r="AH149" s="13"/>
      <c r="CX149" t="s">
        <v>5066</v>
      </c>
      <c r="CY149" s="27" t="s">
        <v>5152</v>
      </c>
      <c r="CZ149" s="27" t="s">
        <v>5153</v>
      </c>
    </row>
    <row r="150" spans="18:105" ht="15" customHeight="1" x14ac:dyDescent="0.15">
      <c r="AH150" s="13"/>
      <c r="CX150" t="s">
        <v>4747</v>
      </c>
      <c r="CZ150" s="27" t="s">
        <v>5151</v>
      </c>
    </row>
    <row r="151" spans="18:105" ht="15" customHeight="1" x14ac:dyDescent="0.15">
      <c r="AH151" s="13"/>
      <c r="CX151" t="s">
        <v>4906</v>
      </c>
      <c r="CY151" s="27" t="s">
        <v>5153</v>
      </c>
      <c r="CZ151" s="27" t="s">
        <v>5151</v>
      </c>
    </row>
    <row r="152" spans="18:105" ht="15" customHeight="1" x14ac:dyDescent="0.15">
      <c r="AH152" s="13"/>
      <c r="CX152" t="s">
        <v>5080</v>
      </c>
      <c r="CY152" s="27" t="s">
        <v>5153</v>
      </c>
    </row>
    <row r="153" spans="18:105" ht="15" customHeight="1" x14ac:dyDescent="0.15">
      <c r="AH153" s="13"/>
      <c r="CX153" t="s">
        <v>4982</v>
      </c>
      <c r="CY153" s="27" t="s">
        <v>5153</v>
      </c>
      <c r="CZ153" s="27" t="s">
        <v>5154</v>
      </c>
      <c r="DA153" s="27" t="s">
        <v>5154</v>
      </c>
    </row>
    <row r="154" spans="18:105" ht="15" customHeight="1" x14ac:dyDescent="0.15">
      <c r="AH154" s="13"/>
      <c r="CX154" t="s">
        <v>4981</v>
      </c>
      <c r="CY154" s="27" t="s">
        <v>5153</v>
      </c>
      <c r="CZ154" s="27" t="s">
        <v>5151</v>
      </c>
    </row>
    <row r="155" spans="18:105" ht="15" customHeight="1" x14ac:dyDescent="0.15">
      <c r="AH155" s="13"/>
      <c r="CX155" t="s">
        <v>3348</v>
      </c>
      <c r="CZ155" s="27" t="s">
        <v>5153</v>
      </c>
    </row>
    <row r="156" spans="18:105" ht="15" customHeight="1" x14ac:dyDescent="0.15">
      <c r="AH156" s="13"/>
      <c r="CX156" t="s">
        <v>4643</v>
      </c>
      <c r="CZ156" s="27" t="s">
        <v>5153</v>
      </c>
    </row>
    <row r="157" spans="18:105" ht="15" customHeight="1" x14ac:dyDescent="0.15">
      <c r="AH157" s="13"/>
      <c r="CX157" t="s">
        <v>3343</v>
      </c>
      <c r="CZ157" s="27" t="s">
        <v>5154</v>
      </c>
    </row>
    <row r="158" spans="18:105" ht="15" customHeight="1" x14ac:dyDescent="0.15">
      <c r="AH158" s="13"/>
      <c r="CX158" t="s">
        <v>3270</v>
      </c>
      <c r="CZ158" s="27" t="s">
        <v>5154</v>
      </c>
    </row>
    <row r="159" spans="18:105" ht="15" customHeight="1" x14ac:dyDescent="0.15">
      <c r="AH159" s="13"/>
      <c r="CX159" t="s">
        <v>5014</v>
      </c>
      <c r="CY159" s="27" t="s">
        <v>5153</v>
      </c>
      <c r="CZ159" s="27" t="s">
        <v>2936</v>
      </c>
    </row>
    <row r="160" spans="18:105" ht="15" customHeight="1" x14ac:dyDescent="0.15">
      <c r="AH160" s="13"/>
      <c r="CX160" t="s">
        <v>4944</v>
      </c>
      <c r="CY160" s="27" t="s">
        <v>5154</v>
      </c>
      <c r="CZ160" s="27" t="s">
        <v>5153</v>
      </c>
    </row>
    <row r="161" spans="18:105" ht="15" customHeight="1" x14ac:dyDescent="0.15">
      <c r="R161" s="14"/>
      <c r="S161" s="14"/>
      <c r="T161" s="14"/>
      <c r="AH161" s="13"/>
      <c r="CX161" t="s">
        <v>3316</v>
      </c>
      <c r="CZ161" s="27" t="s">
        <v>5152</v>
      </c>
    </row>
    <row r="162" spans="18:105" ht="15" customHeight="1" x14ac:dyDescent="0.15">
      <c r="R162" s="14"/>
      <c r="S162" s="14"/>
      <c r="T162" s="14"/>
      <c r="AH162" s="13"/>
      <c r="CX162" t="s">
        <v>3236</v>
      </c>
      <c r="CZ162" s="27" t="s">
        <v>5152</v>
      </c>
    </row>
    <row r="163" spans="18:105" ht="15" customHeight="1" x14ac:dyDescent="0.15">
      <c r="R163" s="14"/>
      <c r="S163" s="14"/>
      <c r="T163" s="14"/>
      <c r="AH163" s="13"/>
      <c r="CX163" t="s">
        <v>4490</v>
      </c>
      <c r="CZ163" s="27" t="s">
        <v>5152</v>
      </c>
    </row>
    <row r="164" spans="18:105" ht="15" customHeight="1" x14ac:dyDescent="0.15">
      <c r="R164" s="14"/>
      <c r="S164" s="14"/>
      <c r="T164" s="14"/>
      <c r="AH164" s="13"/>
      <c r="CX164" t="s">
        <v>4648</v>
      </c>
      <c r="CZ164" s="27" t="s">
        <v>5153</v>
      </c>
    </row>
    <row r="165" spans="18:105" ht="15" customHeight="1" x14ac:dyDescent="0.15">
      <c r="AH165" s="13"/>
      <c r="CX165" t="s">
        <v>4888</v>
      </c>
      <c r="CZ165" s="27" t="s">
        <v>5154</v>
      </c>
    </row>
    <row r="166" spans="18:105" ht="15" customHeight="1" x14ac:dyDescent="0.15">
      <c r="AH166" s="13"/>
      <c r="CX166" t="s">
        <v>4522</v>
      </c>
      <c r="CZ166" s="27" t="s">
        <v>5154</v>
      </c>
    </row>
    <row r="167" spans="18:105" ht="15" customHeight="1" x14ac:dyDescent="0.15">
      <c r="AH167" s="13"/>
      <c r="CX167" t="s">
        <v>4971</v>
      </c>
      <c r="CY167" s="27" t="s">
        <v>5153</v>
      </c>
      <c r="CZ167" s="27" t="s">
        <v>5154</v>
      </c>
      <c r="DA167" s="27" t="s">
        <v>5154</v>
      </c>
    </row>
    <row r="168" spans="18:105" ht="15" customHeight="1" x14ac:dyDescent="0.15">
      <c r="AH168" s="13"/>
      <c r="CX168" t="s">
        <v>1523</v>
      </c>
      <c r="CZ168" s="27" t="s">
        <v>5153</v>
      </c>
    </row>
    <row r="169" spans="18:105" ht="15" customHeight="1" x14ac:dyDescent="0.15">
      <c r="AH169" s="13"/>
      <c r="CX169" t="s">
        <v>4492</v>
      </c>
      <c r="CZ169" s="27" t="s">
        <v>5153</v>
      </c>
    </row>
    <row r="170" spans="18:105" ht="15" customHeight="1" x14ac:dyDescent="0.15">
      <c r="AH170" s="13"/>
      <c r="CX170" t="s">
        <v>4889</v>
      </c>
      <c r="CY170" s="27" t="s">
        <v>5153</v>
      </c>
      <c r="CZ170" s="27" t="s">
        <v>5156</v>
      </c>
    </row>
    <row r="171" spans="18:105" ht="15" customHeight="1" x14ac:dyDescent="0.15">
      <c r="AH171" s="13"/>
      <c r="CX171" t="s">
        <v>4931</v>
      </c>
      <c r="CY171" s="27" t="s">
        <v>5154</v>
      </c>
      <c r="CZ171" s="27" t="s">
        <v>5153</v>
      </c>
    </row>
    <row r="172" spans="18:105" ht="15" customHeight="1" x14ac:dyDescent="0.15">
      <c r="AH172" s="13"/>
      <c r="CX172" t="s">
        <v>4651</v>
      </c>
      <c r="CZ172" s="27" t="s">
        <v>5153</v>
      </c>
    </row>
    <row r="173" spans="18:105" ht="15" customHeight="1" x14ac:dyDescent="0.15">
      <c r="AH173" s="13"/>
      <c r="CX173" t="s">
        <v>1575</v>
      </c>
      <c r="CY173" s="27" t="s">
        <v>5152</v>
      </c>
      <c r="CZ173" s="27" t="s">
        <v>5154</v>
      </c>
    </row>
    <row r="174" spans="18:105" ht="15" customHeight="1" x14ac:dyDescent="0.15">
      <c r="AH174" s="13"/>
      <c r="CX174" t="s">
        <v>4750</v>
      </c>
      <c r="CY174" s="27" t="s">
        <v>5153</v>
      </c>
      <c r="CZ174" s="27" t="s">
        <v>5154</v>
      </c>
    </row>
    <row r="175" spans="18:105" ht="15" customHeight="1" x14ac:dyDescent="0.15">
      <c r="AH175" s="13"/>
      <c r="CX175" t="s">
        <v>4751</v>
      </c>
      <c r="CY175" s="27" t="s">
        <v>5153</v>
      </c>
      <c r="CZ175" s="27" t="s">
        <v>5154</v>
      </c>
    </row>
    <row r="176" spans="18:105" ht="15" customHeight="1" x14ac:dyDescent="0.15">
      <c r="AH176" s="13"/>
      <c r="CX176" t="s">
        <v>5049</v>
      </c>
      <c r="CY176" s="27" t="s">
        <v>5152</v>
      </c>
      <c r="CZ176" s="27" t="s">
        <v>5153</v>
      </c>
    </row>
    <row r="177" spans="18:105" ht="15" customHeight="1" x14ac:dyDescent="0.15">
      <c r="AH177" s="13"/>
      <c r="CX177" t="s">
        <v>5179</v>
      </c>
      <c r="CY177" s="27" t="s">
        <v>5166</v>
      </c>
      <c r="CZ177" s="27" t="s">
        <v>5165</v>
      </c>
    </row>
    <row r="178" spans="18:105" ht="15" customHeight="1" x14ac:dyDescent="0.15">
      <c r="AH178" s="13"/>
      <c r="CX178" t="s">
        <v>4932</v>
      </c>
      <c r="CY178" s="27" t="s">
        <v>5153</v>
      </c>
      <c r="CZ178" s="27" t="s">
        <v>5151</v>
      </c>
      <c r="DA178" s="27" t="s">
        <v>5151</v>
      </c>
    </row>
    <row r="179" spans="18:105" ht="15" customHeight="1" x14ac:dyDescent="0.15">
      <c r="R179" s="14"/>
      <c r="S179" s="14"/>
      <c r="T179" s="14"/>
      <c r="AH179" s="13"/>
      <c r="CX179" t="s">
        <v>820</v>
      </c>
      <c r="CY179" s="27" t="s">
        <v>5157</v>
      </c>
      <c r="CZ179" s="27" t="s">
        <v>5152</v>
      </c>
    </row>
    <row r="180" spans="18:105" ht="15" customHeight="1" x14ac:dyDescent="0.15">
      <c r="R180" s="14"/>
      <c r="S180" s="14"/>
      <c r="T180" s="14"/>
      <c r="AH180" s="13"/>
      <c r="CX180" t="s">
        <v>4939</v>
      </c>
      <c r="CY180" s="27" t="s">
        <v>5153</v>
      </c>
      <c r="CZ180" s="27" t="s">
        <v>5154</v>
      </c>
      <c r="DA180" s="27" t="s">
        <v>5152</v>
      </c>
    </row>
    <row r="181" spans="18:105" ht="15" customHeight="1" x14ac:dyDescent="0.15">
      <c r="R181" s="14"/>
      <c r="S181" s="14"/>
      <c r="T181" s="14"/>
      <c r="AH181" s="13"/>
      <c r="CX181" t="s">
        <v>3819</v>
      </c>
      <c r="CZ181" s="27" t="s">
        <v>5154</v>
      </c>
    </row>
    <row r="182" spans="18:105" ht="15" customHeight="1" x14ac:dyDescent="0.15">
      <c r="R182" s="14"/>
      <c r="S182" s="14"/>
      <c r="T182" s="14"/>
      <c r="AH182" s="13"/>
      <c r="CX182" t="s">
        <v>558</v>
      </c>
      <c r="CY182" s="27" t="s">
        <v>5157</v>
      </c>
      <c r="CZ182" s="27" t="s">
        <v>5152</v>
      </c>
    </row>
    <row r="183" spans="18:105" ht="15" customHeight="1" x14ac:dyDescent="0.15">
      <c r="AH183" s="13"/>
      <c r="CX183" t="s">
        <v>3892</v>
      </c>
      <c r="CZ183" s="27" t="s">
        <v>5152</v>
      </c>
    </row>
    <row r="184" spans="18:105" ht="15" customHeight="1" x14ac:dyDescent="0.15">
      <c r="AH184" s="13"/>
      <c r="CX184" t="s">
        <v>3883</v>
      </c>
      <c r="CZ184" s="27" t="s">
        <v>5152</v>
      </c>
    </row>
    <row r="185" spans="18:105" ht="15" customHeight="1" x14ac:dyDescent="0.15">
      <c r="AH185" s="13"/>
      <c r="CX185" t="s">
        <v>456</v>
      </c>
      <c r="CY185" s="27" t="s">
        <v>5157</v>
      </c>
      <c r="CZ185" s="27" t="s">
        <v>5154</v>
      </c>
    </row>
    <row r="186" spans="18:105" ht="15" customHeight="1" x14ac:dyDescent="0.15">
      <c r="AH186" s="13"/>
      <c r="CX186" t="s">
        <v>5136</v>
      </c>
      <c r="CY186" s="27" t="s">
        <v>5151</v>
      </c>
      <c r="CZ186" s="27" t="s">
        <v>5154</v>
      </c>
    </row>
    <row r="187" spans="18:105" ht="15" customHeight="1" x14ac:dyDescent="0.15">
      <c r="AH187" s="13"/>
      <c r="CX187" t="s">
        <v>3352</v>
      </c>
      <c r="CZ187" s="27" t="s">
        <v>5151</v>
      </c>
    </row>
    <row r="188" spans="18:105" ht="15" customHeight="1" x14ac:dyDescent="0.15">
      <c r="AH188" s="13"/>
      <c r="CX188" t="s">
        <v>4500</v>
      </c>
      <c r="CZ188" s="27" t="s">
        <v>5153</v>
      </c>
    </row>
    <row r="189" spans="18:105" ht="15" customHeight="1" x14ac:dyDescent="0.15">
      <c r="AH189" s="13"/>
      <c r="CX189" t="s">
        <v>4979</v>
      </c>
      <c r="CY189" s="27" t="s">
        <v>5154</v>
      </c>
      <c r="CZ189" s="27" t="s">
        <v>5153</v>
      </c>
    </row>
    <row r="190" spans="18:105" ht="15" customHeight="1" x14ac:dyDescent="0.15">
      <c r="AH190" s="13"/>
      <c r="CX190" t="s">
        <v>4978</v>
      </c>
      <c r="CY190" s="27" t="s">
        <v>5168</v>
      </c>
      <c r="CZ190" s="27" t="s">
        <v>5153</v>
      </c>
    </row>
    <row r="191" spans="18:105" ht="15" customHeight="1" x14ac:dyDescent="0.15">
      <c r="AH191" s="13"/>
      <c r="CX191" t="s">
        <v>4940</v>
      </c>
      <c r="CY191" s="27" t="s">
        <v>5153</v>
      </c>
      <c r="CZ191" s="27" t="s">
        <v>5153</v>
      </c>
      <c r="DA191" s="27" t="s">
        <v>5152</v>
      </c>
    </row>
    <row r="192" spans="18:105" ht="15" customHeight="1" x14ac:dyDescent="0.15">
      <c r="AH192" s="13"/>
      <c r="CX192" t="s">
        <v>4501</v>
      </c>
      <c r="CZ192" s="27" t="s">
        <v>5153</v>
      </c>
    </row>
    <row r="193" spans="18:105" ht="15" customHeight="1" x14ac:dyDescent="0.15">
      <c r="AH193" s="13"/>
      <c r="CX193" t="s">
        <v>4826</v>
      </c>
      <c r="CY193" s="27" t="s">
        <v>5153</v>
      </c>
      <c r="CZ193" s="27" t="s">
        <v>5154</v>
      </c>
    </row>
    <row r="194" spans="18:105" ht="15" customHeight="1" x14ac:dyDescent="0.15">
      <c r="AH194" s="13"/>
      <c r="CX194" t="s">
        <v>4951</v>
      </c>
      <c r="CY194" s="27" t="s">
        <v>5153</v>
      </c>
      <c r="CZ194" s="27" t="s">
        <v>5153</v>
      </c>
      <c r="DA194" s="27" t="s">
        <v>5159</v>
      </c>
    </row>
    <row r="195" spans="18:105" ht="15" customHeight="1" x14ac:dyDescent="0.15">
      <c r="AH195" s="13"/>
      <c r="CX195" t="s">
        <v>3985</v>
      </c>
      <c r="CZ195" s="27" t="s">
        <v>5153</v>
      </c>
    </row>
    <row r="196" spans="18:105" ht="15" customHeight="1" x14ac:dyDescent="0.15">
      <c r="AH196" s="13"/>
      <c r="CX196" t="s">
        <v>4353</v>
      </c>
      <c r="CZ196" s="27" t="s">
        <v>5152</v>
      </c>
    </row>
    <row r="197" spans="18:105" ht="15" customHeight="1" x14ac:dyDescent="0.15">
      <c r="R197" s="14"/>
      <c r="S197" s="14"/>
      <c r="T197" s="14"/>
      <c r="AH197" s="13"/>
      <c r="CX197" t="s">
        <v>4503</v>
      </c>
      <c r="CZ197" s="27" t="s">
        <v>5152</v>
      </c>
    </row>
    <row r="198" spans="18:105" ht="15" customHeight="1" x14ac:dyDescent="0.15">
      <c r="R198" s="14"/>
      <c r="S198" s="14"/>
      <c r="T198" s="14"/>
      <c r="AH198" s="13"/>
      <c r="CX198" t="s">
        <v>5092</v>
      </c>
      <c r="CY198" s="27" t="s">
        <v>5152</v>
      </c>
      <c r="CZ198" s="27" t="s">
        <v>5153</v>
      </c>
    </row>
    <row r="199" spans="18:105" ht="15" customHeight="1" x14ac:dyDescent="0.15">
      <c r="R199" s="14"/>
      <c r="S199" s="14"/>
      <c r="T199" s="14"/>
      <c r="AH199" s="13"/>
      <c r="CX199" t="s">
        <v>4905</v>
      </c>
      <c r="CY199" s="27" t="s">
        <v>5153</v>
      </c>
      <c r="CZ199" s="27" t="s">
        <v>5153</v>
      </c>
      <c r="DA199" s="27" t="s">
        <v>5152</v>
      </c>
    </row>
    <row r="200" spans="18:105" ht="15" customHeight="1" x14ac:dyDescent="0.15">
      <c r="R200" s="14"/>
      <c r="S200" s="14"/>
      <c r="T200" s="14"/>
      <c r="AH200" s="13"/>
      <c r="CX200" t="s">
        <v>3886</v>
      </c>
      <c r="CY200" s="27" t="s">
        <v>5153</v>
      </c>
      <c r="CZ200" s="27" t="s">
        <v>5152</v>
      </c>
    </row>
    <row r="201" spans="18:105" ht="15" customHeight="1" x14ac:dyDescent="0.15">
      <c r="AH201" s="13"/>
      <c r="CX201" t="s">
        <v>5050</v>
      </c>
      <c r="CY201" s="27" t="s">
        <v>5153</v>
      </c>
      <c r="CZ201" s="27" t="s">
        <v>5154</v>
      </c>
      <c r="DA201" s="27" t="s">
        <v>5152</v>
      </c>
    </row>
    <row r="202" spans="18:105" ht="15" customHeight="1" x14ac:dyDescent="0.15">
      <c r="CX202" t="s">
        <v>3821</v>
      </c>
      <c r="CZ202" s="27" t="s">
        <v>5152</v>
      </c>
    </row>
    <row r="203" spans="18:105" ht="15" customHeight="1" x14ac:dyDescent="0.15">
      <c r="CX203" t="s">
        <v>4904</v>
      </c>
      <c r="CY203" s="27" t="s">
        <v>5153</v>
      </c>
      <c r="CZ203" s="27" t="s">
        <v>5153</v>
      </c>
      <c r="DA203" s="27" t="s">
        <v>5161</v>
      </c>
    </row>
    <row r="204" spans="18:105" ht="15" customHeight="1" x14ac:dyDescent="0.15">
      <c r="CX204" t="s">
        <v>3353</v>
      </c>
      <c r="CZ204" s="27" t="s">
        <v>5153</v>
      </c>
    </row>
    <row r="205" spans="18:105" ht="15" customHeight="1" x14ac:dyDescent="0.15">
      <c r="CX205" t="s">
        <v>4173</v>
      </c>
      <c r="CY205" s="27" t="s">
        <v>5153</v>
      </c>
      <c r="CZ205" s="27" t="s">
        <v>5156</v>
      </c>
    </row>
    <row r="206" spans="18:105" ht="15" customHeight="1" x14ac:dyDescent="0.15">
      <c r="CX206" t="s">
        <v>956</v>
      </c>
      <c r="CZ206" s="27" t="s">
        <v>5157</v>
      </c>
    </row>
    <row r="207" spans="18:105" ht="15" customHeight="1" x14ac:dyDescent="0.15">
      <c r="CX207" t="s">
        <v>398</v>
      </c>
      <c r="CY207" s="27" t="s">
        <v>5153</v>
      </c>
      <c r="CZ207" s="27" t="s">
        <v>5155</v>
      </c>
    </row>
    <row r="208" spans="18:105" ht="15" customHeight="1" x14ac:dyDescent="0.15">
      <c r="CX208" t="s">
        <v>3762</v>
      </c>
      <c r="CY208" s="27" t="s">
        <v>5153</v>
      </c>
      <c r="CZ208" s="27" t="s">
        <v>5155</v>
      </c>
    </row>
    <row r="209" spans="102:105" ht="15" customHeight="1" x14ac:dyDescent="0.15">
      <c r="CX209" t="s">
        <v>3900</v>
      </c>
      <c r="CZ209" s="27" t="s">
        <v>5151</v>
      </c>
    </row>
    <row r="210" spans="102:105" ht="15" customHeight="1" x14ac:dyDescent="0.15">
      <c r="CX210" t="s">
        <v>4533</v>
      </c>
      <c r="CZ210" s="27" t="s">
        <v>5153</v>
      </c>
    </row>
    <row r="211" spans="102:105" ht="15" customHeight="1" x14ac:dyDescent="0.15">
      <c r="CX211" t="s">
        <v>4537</v>
      </c>
      <c r="CY211" s="27" t="s">
        <v>5153</v>
      </c>
      <c r="CZ211" s="27" t="s">
        <v>5156</v>
      </c>
    </row>
    <row r="212" spans="102:105" ht="15" customHeight="1" x14ac:dyDescent="0.15">
      <c r="CX212" t="s">
        <v>3119</v>
      </c>
      <c r="CY212" s="27" t="s">
        <v>5152</v>
      </c>
      <c r="CZ212" s="27" t="s">
        <v>5155</v>
      </c>
    </row>
    <row r="213" spans="102:105" ht="15" customHeight="1" x14ac:dyDescent="0.15">
      <c r="CX213" t="s">
        <v>3091</v>
      </c>
      <c r="CY213" s="27" t="s">
        <v>5152</v>
      </c>
      <c r="CZ213" s="27" t="s">
        <v>5155</v>
      </c>
    </row>
    <row r="214" spans="102:105" ht="15" customHeight="1" x14ac:dyDescent="0.15">
      <c r="CX214" t="s">
        <v>4952</v>
      </c>
      <c r="CY214" s="27" t="s">
        <v>5153</v>
      </c>
      <c r="CZ214" s="27" t="s">
        <v>5153</v>
      </c>
      <c r="DA214" s="27" t="s">
        <v>5159</v>
      </c>
    </row>
    <row r="215" spans="102:105" ht="15" customHeight="1" x14ac:dyDescent="0.15">
      <c r="CX215" t="s">
        <v>3888</v>
      </c>
      <c r="CY215" s="27" t="s">
        <v>5153</v>
      </c>
      <c r="CZ215" s="27" t="s">
        <v>5154</v>
      </c>
    </row>
    <row r="216" spans="102:105" ht="15" customHeight="1" x14ac:dyDescent="0.15">
      <c r="CX216" t="s">
        <v>3823</v>
      </c>
      <c r="CZ216" s="27" t="s">
        <v>5151</v>
      </c>
    </row>
    <row r="217" spans="102:105" ht="15" customHeight="1" x14ac:dyDescent="0.15">
      <c r="CX217" t="s">
        <v>4954</v>
      </c>
      <c r="CY217" s="27" t="s">
        <v>5153</v>
      </c>
      <c r="CZ217" s="27" t="s">
        <v>5153</v>
      </c>
      <c r="DA217" s="27" t="s">
        <v>5168</v>
      </c>
    </row>
    <row r="218" spans="102:105" ht="15" customHeight="1" x14ac:dyDescent="0.15">
      <c r="CX218" t="s">
        <v>4251</v>
      </c>
      <c r="CY218" s="27" t="s">
        <v>5154</v>
      </c>
      <c r="CZ218" s="27" t="s">
        <v>5158</v>
      </c>
    </row>
    <row r="219" spans="102:105" ht="15" customHeight="1" x14ac:dyDescent="0.15">
      <c r="CX219" t="s">
        <v>4278</v>
      </c>
      <c r="CY219" s="27" t="s">
        <v>5154</v>
      </c>
      <c r="CZ219" s="27" t="s">
        <v>5158</v>
      </c>
    </row>
    <row r="220" spans="102:105" ht="15" customHeight="1" x14ac:dyDescent="0.15">
      <c r="CX220" t="s">
        <v>3412</v>
      </c>
      <c r="CY220" s="27" t="s">
        <v>5153</v>
      </c>
      <c r="CZ220" s="27" t="s">
        <v>5154</v>
      </c>
    </row>
    <row r="221" spans="102:105" ht="15" customHeight="1" x14ac:dyDescent="0.15">
      <c r="CX221" t="s">
        <v>3026</v>
      </c>
      <c r="CY221" s="27" t="s">
        <v>5153</v>
      </c>
      <c r="CZ221" s="27" t="s">
        <v>5154</v>
      </c>
    </row>
    <row r="222" spans="102:105" ht="15" customHeight="1" x14ac:dyDescent="0.15">
      <c r="CX222" t="s">
        <v>3148</v>
      </c>
      <c r="CY222" s="27" t="s">
        <v>5153</v>
      </c>
      <c r="CZ222" s="27" t="s">
        <v>5154</v>
      </c>
    </row>
    <row r="223" spans="102:105" ht="15" customHeight="1" x14ac:dyDescent="0.15">
      <c r="CX223" t="s">
        <v>5042</v>
      </c>
      <c r="CY223" s="27" t="s">
        <v>5153</v>
      </c>
      <c r="CZ223" s="27" t="s">
        <v>5151</v>
      </c>
    </row>
    <row r="224" spans="102:105" ht="15" customHeight="1" x14ac:dyDescent="0.15">
      <c r="CX224" t="s">
        <v>4832</v>
      </c>
      <c r="CY224" s="27" t="s">
        <v>5153</v>
      </c>
      <c r="CZ224" s="27" t="s">
        <v>5152</v>
      </c>
    </row>
    <row r="225" spans="102:105" ht="15" customHeight="1" x14ac:dyDescent="0.15">
      <c r="CX225" t="s">
        <v>4540</v>
      </c>
      <c r="CY225" s="27" t="s">
        <v>5154</v>
      </c>
      <c r="CZ225" s="27" t="s">
        <v>5152</v>
      </c>
    </row>
    <row r="226" spans="102:105" ht="15" customHeight="1" x14ac:dyDescent="0.15">
      <c r="CX226" t="s">
        <v>4980</v>
      </c>
      <c r="CY226" s="27" t="s">
        <v>5152</v>
      </c>
      <c r="CZ226" s="27" t="s">
        <v>5153</v>
      </c>
    </row>
    <row r="227" spans="102:105" ht="15" customHeight="1" x14ac:dyDescent="0.15">
      <c r="CX227" t="s">
        <v>5027</v>
      </c>
      <c r="CY227" s="27" t="s">
        <v>5151</v>
      </c>
      <c r="CZ227" s="27" t="s">
        <v>5153</v>
      </c>
      <c r="DA227" s="27" t="s">
        <v>5153</v>
      </c>
    </row>
    <row r="228" spans="102:105" ht="15" customHeight="1" x14ac:dyDescent="0.15">
      <c r="CX228" t="s">
        <v>3824</v>
      </c>
      <c r="CZ228" s="27" t="s">
        <v>5153</v>
      </c>
    </row>
    <row r="229" spans="102:105" ht="15" customHeight="1" x14ac:dyDescent="0.15">
      <c r="CX229" t="s">
        <v>5083</v>
      </c>
      <c r="CY229" s="27" t="s">
        <v>5151</v>
      </c>
      <c r="CZ229" s="27" t="s">
        <v>5153</v>
      </c>
      <c r="DA229" s="27" t="s">
        <v>5154</v>
      </c>
    </row>
    <row r="230" spans="102:105" ht="15" customHeight="1" x14ac:dyDescent="0.15">
      <c r="CX230" t="s">
        <v>4549</v>
      </c>
      <c r="CY230" s="27" t="s">
        <v>5153</v>
      </c>
      <c r="CZ230" s="27" t="s">
        <v>5167</v>
      </c>
    </row>
    <row r="231" spans="102:105" ht="15" customHeight="1" x14ac:dyDescent="0.15">
      <c r="CX231" t="s">
        <v>4552</v>
      </c>
      <c r="CY231" s="27" t="s">
        <v>5153</v>
      </c>
      <c r="CZ231" s="27" t="s">
        <v>5167</v>
      </c>
    </row>
    <row r="232" spans="102:105" ht="15" customHeight="1" x14ac:dyDescent="0.15">
      <c r="CX232" t="s">
        <v>379</v>
      </c>
      <c r="CZ232" s="27" t="s">
        <v>5152</v>
      </c>
    </row>
    <row r="233" spans="102:105" ht="15" customHeight="1" x14ac:dyDescent="0.15">
      <c r="CX233" t="s">
        <v>573</v>
      </c>
      <c r="CZ233" s="27" t="s">
        <v>5152</v>
      </c>
    </row>
    <row r="234" spans="102:105" ht="15" customHeight="1" x14ac:dyDescent="0.15">
      <c r="CX234" t="s">
        <v>3309</v>
      </c>
      <c r="CZ234" s="27" t="s">
        <v>5152</v>
      </c>
    </row>
    <row r="235" spans="102:105" ht="15" customHeight="1" x14ac:dyDescent="0.15">
      <c r="CX235" t="s">
        <v>4825</v>
      </c>
      <c r="CY235" s="27" t="s">
        <v>5153</v>
      </c>
      <c r="CZ235" s="27" t="s">
        <v>5152</v>
      </c>
    </row>
    <row r="236" spans="102:105" ht="15" customHeight="1" x14ac:dyDescent="0.15">
      <c r="CX236" t="s">
        <v>5071</v>
      </c>
      <c r="CY236" s="27" t="s">
        <v>5153</v>
      </c>
      <c r="CZ236" s="27" t="s">
        <v>5152</v>
      </c>
      <c r="DA236" s="27" t="s">
        <v>5152</v>
      </c>
    </row>
    <row r="237" spans="102:105" ht="15" customHeight="1" x14ac:dyDescent="0.15">
      <c r="CX237" t="s">
        <v>4898</v>
      </c>
      <c r="CY237" s="27" t="s">
        <v>5153</v>
      </c>
      <c r="CZ237" s="27" t="s">
        <v>5154</v>
      </c>
    </row>
    <row r="238" spans="102:105" ht="15" customHeight="1" x14ac:dyDescent="0.15">
      <c r="CX238" t="s">
        <v>4897</v>
      </c>
      <c r="CY238" s="27" t="s">
        <v>5153</v>
      </c>
      <c r="CZ238" s="27" t="s">
        <v>5153</v>
      </c>
      <c r="DA238" s="27" t="s">
        <v>5159</v>
      </c>
    </row>
    <row r="239" spans="102:105" ht="15" customHeight="1" x14ac:dyDescent="0.15">
      <c r="CX239" t="s">
        <v>3890</v>
      </c>
      <c r="CZ239" s="27" t="s">
        <v>5153</v>
      </c>
    </row>
    <row r="240" spans="102:105" ht="15" customHeight="1" x14ac:dyDescent="0.15">
      <c r="CX240" t="s">
        <v>4177</v>
      </c>
      <c r="CY240" s="27" t="s">
        <v>5154</v>
      </c>
      <c r="CZ240" s="27" t="s">
        <v>5152</v>
      </c>
    </row>
    <row r="241" spans="102:105" ht="15" customHeight="1" x14ac:dyDescent="0.15">
      <c r="CX241" t="s">
        <v>4901</v>
      </c>
      <c r="CY241" s="27" t="s">
        <v>5154</v>
      </c>
      <c r="CZ241" s="27" t="s">
        <v>5153</v>
      </c>
      <c r="DA241" s="27" t="s">
        <v>5153</v>
      </c>
    </row>
    <row r="242" spans="102:105" ht="15" customHeight="1" x14ac:dyDescent="0.15">
      <c r="CX242" t="s">
        <v>3904</v>
      </c>
      <c r="CZ242" s="27" t="s">
        <v>5154</v>
      </c>
    </row>
    <row r="243" spans="102:105" ht="15" customHeight="1" x14ac:dyDescent="0.15">
      <c r="CX243" t="s">
        <v>4756</v>
      </c>
      <c r="CY243" s="27" t="s">
        <v>5152</v>
      </c>
      <c r="CZ243" s="27" t="s">
        <v>2936</v>
      </c>
    </row>
    <row r="244" spans="102:105" ht="15" customHeight="1" x14ac:dyDescent="0.15">
      <c r="CX244" t="s">
        <v>5093</v>
      </c>
      <c r="CY244" s="27" t="s">
        <v>5154</v>
      </c>
      <c r="CZ244" s="27" t="s">
        <v>5153</v>
      </c>
    </row>
    <row r="245" spans="102:105" ht="15" customHeight="1" x14ac:dyDescent="0.15">
      <c r="CX245" t="s">
        <v>5175</v>
      </c>
      <c r="CZ245" s="27" t="s">
        <v>5152</v>
      </c>
    </row>
    <row r="246" spans="102:105" ht="15" customHeight="1" x14ac:dyDescent="0.15">
      <c r="CX246" t="s">
        <v>4716</v>
      </c>
      <c r="CZ246" s="27" t="s">
        <v>5152</v>
      </c>
    </row>
    <row r="247" spans="102:105" ht="15" customHeight="1" x14ac:dyDescent="0.15">
      <c r="CX247" t="s">
        <v>4639</v>
      </c>
      <c r="CZ247" s="27" t="s">
        <v>5152</v>
      </c>
    </row>
    <row r="248" spans="102:105" ht="15" customHeight="1" x14ac:dyDescent="0.15">
      <c r="CX248" t="s">
        <v>4782</v>
      </c>
      <c r="CY248" s="27" t="s">
        <v>5151</v>
      </c>
      <c r="CZ248" s="27" t="s">
        <v>5153</v>
      </c>
    </row>
    <row r="249" spans="102:105" ht="15" customHeight="1" x14ac:dyDescent="0.15">
      <c r="CX249" t="s">
        <v>581</v>
      </c>
      <c r="CZ249" s="27" t="s">
        <v>5157</v>
      </c>
    </row>
    <row r="250" spans="102:105" ht="15" customHeight="1" x14ac:dyDescent="0.15">
      <c r="CX250" t="s">
        <v>4556</v>
      </c>
      <c r="CZ250" s="27" t="s">
        <v>5153</v>
      </c>
    </row>
    <row r="251" spans="102:105" ht="15" customHeight="1" x14ac:dyDescent="0.15">
      <c r="CX251" t="s">
        <v>4991</v>
      </c>
      <c r="CZ251" s="27" t="s">
        <v>5151</v>
      </c>
    </row>
    <row r="252" spans="102:105" ht="15" customHeight="1" x14ac:dyDescent="0.15">
      <c r="CX252" t="s">
        <v>4956</v>
      </c>
      <c r="CY252" s="27" t="s">
        <v>5153</v>
      </c>
      <c r="CZ252" s="27" t="s">
        <v>5151</v>
      </c>
    </row>
    <row r="253" spans="102:105" ht="15" customHeight="1" x14ac:dyDescent="0.15">
      <c r="CX253" t="s">
        <v>4759</v>
      </c>
      <c r="CZ253" s="27" t="s">
        <v>5152</v>
      </c>
    </row>
    <row r="254" spans="102:105" ht="15" customHeight="1" x14ac:dyDescent="0.15">
      <c r="CX254" t="s">
        <v>3522</v>
      </c>
      <c r="CZ254" s="27" t="s">
        <v>5152</v>
      </c>
    </row>
    <row r="255" spans="102:105" ht="15" customHeight="1" x14ac:dyDescent="0.15">
      <c r="CX255" t="s">
        <v>4047</v>
      </c>
      <c r="CZ255" s="27" t="s">
        <v>5153</v>
      </c>
    </row>
    <row r="256" spans="102:105" ht="15" customHeight="1" x14ac:dyDescent="0.15">
      <c r="CX256" t="s">
        <v>4957</v>
      </c>
      <c r="CY256" s="27" t="s">
        <v>5153</v>
      </c>
      <c r="CZ256" s="27" t="s">
        <v>5152</v>
      </c>
      <c r="DA256" s="27" t="s">
        <v>5152</v>
      </c>
    </row>
    <row r="257" spans="102:105" ht="15" customHeight="1" x14ac:dyDescent="0.15">
      <c r="CX257" t="s">
        <v>5121</v>
      </c>
      <c r="CY257" s="27" t="s">
        <v>5153</v>
      </c>
      <c r="CZ257" s="27" t="s">
        <v>5153</v>
      </c>
      <c r="DA257" s="27" t="s">
        <v>5159</v>
      </c>
    </row>
    <row r="258" spans="102:105" ht="15" customHeight="1" x14ac:dyDescent="0.15">
      <c r="CX258" t="s">
        <v>4902</v>
      </c>
      <c r="CY258" s="27" t="s">
        <v>5153</v>
      </c>
      <c r="CZ258" s="27" t="s">
        <v>5153</v>
      </c>
      <c r="DA258" s="27" t="s">
        <v>5152</v>
      </c>
    </row>
    <row r="259" spans="102:105" ht="15" customHeight="1" x14ac:dyDescent="0.15">
      <c r="CX259" t="s">
        <v>4181</v>
      </c>
      <c r="CZ259" s="27" t="s">
        <v>5153</v>
      </c>
    </row>
    <row r="260" spans="102:105" ht="15" customHeight="1" x14ac:dyDescent="0.15">
      <c r="CX260" t="s">
        <v>3831</v>
      </c>
      <c r="CZ260" s="27" t="s">
        <v>5153</v>
      </c>
    </row>
    <row r="261" spans="102:105" ht="15" customHeight="1" x14ac:dyDescent="0.15">
      <c r="CX261" t="s">
        <v>5025</v>
      </c>
      <c r="CY261" s="27" t="s">
        <v>5152</v>
      </c>
      <c r="CZ261" s="27" t="s">
        <v>5153</v>
      </c>
    </row>
    <row r="262" spans="102:105" ht="15" customHeight="1" x14ac:dyDescent="0.15">
      <c r="CX262" t="s">
        <v>5001</v>
      </c>
      <c r="CY262" s="27" t="s">
        <v>5153</v>
      </c>
      <c r="CZ262" s="27" t="s">
        <v>5153</v>
      </c>
      <c r="DA262" s="27" t="s">
        <v>5151</v>
      </c>
    </row>
    <row r="263" spans="102:105" ht="15" customHeight="1" x14ac:dyDescent="0.15">
      <c r="CX263" t="s">
        <v>3832</v>
      </c>
      <c r="CZ263" s="27" t="s">
        <v>5153</v>
      </c>
    </row>
    <row r="264" spans="102:105" ht="15" customHeight="1" x14ac:dyDescent="0.15">
      <c r="CX264" t="s">
        <v>4504</v>
      </c>
      <c r="CY264" s="27" t="s">
        <v>5153</v>
      </c>
      <c r="CZ264" s="27" t="s">
        <v>5151</v>
      </c>
    </row>
    <row r="265" spans="102:105" ht="15" customHeight="1" x14ac:dyDescent="0.15">
      <c r="CX265" t="s">
        <v>4558</v>
      </c>
      <c r="CZ265" s="27" t="s">
        <v>5151</v>
      </c>
    </row>
    <row r="266" spans="102:105" ht="15" customHeight="1" x14ac:dyDescent="0.15">
      <c r="CX266" t="s">
        <v>3910</v>
      </c>
      <c r="CZ266" s="27" t="s">
        <v>5154</v>
      </c>
    </row>
    <row r="267" spans="102:105" ht="15" customHeight="1" x14ac:dyDescent="0.15">
      <c r="CX267" t="s">
        <v>5028</v>
      </c>
      <c r="CY267" s="27" t="s">
        <v>5153</v>
      </c>
      <c r="CZ267" s="27" t="s">
        <v>5153</v>
      </c>
      <c r="DA267" s="27" t="s">
        <v>5152</v>
      </c>
    </row>
    <row r="268" spans="102:105" ht="15" customHeight="1" x14ac:dyDescent="0.15">
      <c r="CX268" t="s">
        <v>4187</v>
      </c>
      <c r="CZ268" s="27" t="s">
        <v>5153</v>
      </c>
    </row>
    <row r="269" spans="102:105" ht="15" customHeight="1" x14ac:dyDescent="0.15">
      <c r="CX269" t="s">
        <v>5098</v>
      </c>
      <c r="CY269" s="27" t="s">
        <v>5152</v>
      </c>
      <c r="CZ269" s="27" t="s">
        <v>5153</v>
      </c>
    </row>
    <row r="270" spans="102:105" ht="15" customHeight="1" x14ac:dyDescent="0.15">
      <c r="CX270" t="s">
        <v>2916</v>
      </c>
      <c r="CZ270" s="27" t="s">
        <v>5152</v>
      </c>
    </row>
    <row r="271" spans="102:105" ht="15" customHeight="1" x14ac:dyDescent="0.15">
      <c r="CX271" t="s">
        <v>705</v>
      </c>
      <c r="CZ271" s="27" t="s">
        <v>5152</v>
      </c>
    </row>
    <row r="272" spans="102:105" ht="15" customHeight="1" x14ac:dyDescent="0.15">
      <c r="CX272" t="s">
        <v>5087</v>
      </c>
      <c r="CY272" s="27" t="s">
        <v>5153</v>
      </c>
      <c r="CZ272" s="27" t="s">
        <v>5154</v>
      </c>
      <c r="DA272" s="27" t="s">
        <v>5152</v>
      </c>
    </row>
    <row r="273" spans="102:105" ht="15" customHeight="1" x14ac:dyDescent="0.15">
      <c r="CX273" t="s">
        <v>4297</v>
      </c>
      <c r="CY273" s="27" t="s">
        <v>5153</v>
      </c>
      <c r="CZ273" s="27" t="s">
        <v>5152</v>
      </c>
    </row>
    <row r="274" spans="102:105" ht="15" customHeight="1" x14ac:dyDescent="0.15">
      <c r="CX274" t="s">
        <v>4918</v>
      </c>
      <c r="CY274" s="27" t="s">
        <v>5166</v>
      </c>
      <c r="CZ274" s="27" t="s">
        <v>5168</v>
      </c>
    </row>
    <row r="275" spans="102:105" ht="15" customHeight="1" x14ac:dyDescent="0.15">
      <c r="CX275" t="s">
        <v>4908</v>
      </c>
      <c r="CY275" s="27" t="s">
        <v>5153</v>
      </c>
      <c r="CZ275" s="27" t="s">
        <v>5153</v>
      </c>
      <c r="DA275" s="27" t="s">
        <v>5168</v>
      </c>
    </row>
    <row r="276" spans="102:105" ht="15" customHeight="1" x14ac:dyDescent="0.15">
      <c r="CX276" t="s">
        <v>137</v>
      </c>
      <c r="CY276" s="27" t="s">
        <v>5153</v>
      </c>
      <c r="CZ276" s="27" t="s">
        <v>5154</v>
      </c>
    </row>
    <row r="277" spans="102:105" ht="15" customHeight="1" x14ac:dyDescent="0.15">
      <c r="CX277" t="s">
        <v>716</v>
      </c>
      <c r="CY277" s="27" t="s">
        <v>5153</v>
      </c>
      <c r="CZ277" s="27" t="s">
        <v>5154</v>
      </c>
    </row>
    <row r="278" spans="102:105" ht="15" customHeight="1" x14ac:dyDescent="0.15">
      <c r="CX278" t="s">
        <v>720</v>
      </c>
      <c r="CY278" s="27" t="s">
        <v>5153</v>
      </c>
      <c r="CZ278" s="27" t="s">
        <v>5154</v>
      </c>
    </row>
    <row r="279" spans="102:105" ht="15" customHeight="1" x14ac:dyDescent="0.15">
      <c r="CX279" t="s">
        <v>3545</v>
      </c>
      <c r="CY279" s="27" t="s">
        <v>5153</v>
      </c>
      <c r="CZ279" s="27" t="s">
        <v>5153</v>
      </c>
    </row>
    <row r="280" spans="102:105" ht="15" customHeight="1" x14ac:dyDescent="0.15">
      <c r="CX280" t="s">
        <v>4864</v>
      </c>
      <c r="CY280" s="27" t="s">
        <v>5153</v>
      </c>
      <c r="CZ280" s="27" t="s">
        <v>5153</v>
      </c>
      <c r="DA280" s="27" t="s">
        <v>5166</v>
      </c>
    </row>
    <row r="281" spans="102:105" ht="15" customHeight="1" x14ac:dyDescent="0.15">
      <c r="CX281" t="s">
        <v>4506</v>
      </c>
      <c r="CY281" s="27" t="s">
        <v>5153</v>
      </c>
      <c r="CZ281" s="27" t="s">
        <v>5152</v>
      </c>
    </row>
    <row r="282" spans="102:105" ht="15" customHeight="1" x14ac:dyDescent="0.15">
      <c r="CX282" t="s">
        <v>4734</v>
      </c>
      <c r="CZ282" s="27" t="s">
        <v>5153</v>
      </c>
    </row>
    <row r="283" spans="102:105" ht="15" customHeight="1" x14ac:dyDescent="0.15">
      <c r="CX283" t="s">
        <v>3345</v>
      </c>
      <c r="CY283" s="27" t="s">
        <v>5154</v>
      </c>
      <c r="CZ283" s="27" t="s">
        <v>5158</v>
      </c>
    </row>
    <row r="284" spans="102:105" ht="15" customHeight="1" x14ac:dyDescent="0.15">
      <c r="CX284" t="s">
        <v>3366</v>
      </c>
      <c r="CY284" s="27" t="s">
        <v>5154</v>
      </c>
      <c r="CZ284" s="27" t="s">
        <v>5158</v>
      </c>
    </row>
    <row r="285" spans="102:105" ht="15" customHeight="1" x14ac:dyDescent="0.15">
      <c r="CX285" t="s">
        <v>5099</v>
      </c>
      <c r="CY285" s="27" t="s">
        <v>5153</v>
      </c>
      <c r="CZ285" s="27" t="s">
        <v>5153</v>
      </c>
      <c r="DA285" s="27" t="s">
        <v>5159</v>
      </c>
    </row>
    <row r="286" spans="102:105" ht="15" customHeight="1" x14ac:dyDescent="0.15">
      <c r="CX286" t="s">
        <v>603</v>
      </c>
      <c r="CY286" s="27" t="s">
        <v>5157</v>
      </c>
      <c r="CZ286" s="27" t="s">
        <v>5152</v>
      </c>
    </row>
    <row r="287" spans="102:105" ht="15" customHeight="1" x14ac:dyDescent="0.15">
      <c r="CX287" t="s">
        <v>5065</v>
      </c>
      <c r="CY287" s="27" t="s">
        <v>5153</v>
      </c>
      <c r="CZ287" s="27" t="s">
        <v>5153</v>
      </c>
    </row>
    <row r="288" spans="102:105" ht="15" customHeight="1" x14ac:dyDescent="0.15">
      <c r="CX288" t="s">
        <v>3814</v>
      </c>
      <c r="CZ288" s="27" t="s">
        <v>5153</v>
      </c>
    </row>
    <row r="289" spans="102:105" ht="15" customHeight="1" x14ac:dyDescent="0.15">
      <c r="CX289" t="s">
        <v>3771</v>
      </c>
      <c r="CZ289" s="27" t="s">
        <v>5153</v>
      </c>
    </row>
    <row r="290" spans="102:105" ht="15" customHeight="1" x14ac:dyDescent="0.15">
      <c r="CX290" t="s">
        <v>5003</v>
      </c>
      <c r="CY290" s="27" t="s">
        <v>5153</v>
      </c>
      <c r="CZ290" s="27" t="s">
        <v>5151</v>
      </c>
      <c r="DA290" s="27" t="s">
        <v>5151</v>
      </c>
    </row>
    <row r="291" spans="102:105" ht="15" customHeight="1" x14ac:dyDescent="0.15">
      <c r="CX291" t="s">
        <v>4561</v>
      </c>
      <c r="CZ291" s="27" t="s">
        <v>5152</v>
      </c>
    </row>
    <row r="292" spans="102:105" ht="15" customHeight="1" x14ac:dyDescent="0.15">
      <c r="CX292" t="s">
        <v>4304</v>
      </c>
      <c r="CZ292" s="27" t="s">
        <v>5153</v>
      </c>
    </row>
    <row r="293" spans="102:105" ht="15" customHeight="1" x14ac:dyDescent="0.15">
      <c r="CX293" t="s">
        <v>3369</v>
      </c>
      <c r="CZ293" s="27" t="s">
        <v>5153</v>
      </c>
    </row>
    <row r="294" spans="102:105" ht="15" customHeight="1" x14ac:dyDescent="0.15">
      <c r="CX294" t="s">
        <v>890</v>
      </c>
      <c r="CY294" s="27" t="s">
        <v>2936</v>
      </c>
      <c r="CZ294" s="27" t="s">
        <v>5153</v>
      </c>
    </row>
    <row r="295" spans="102:105" ht="15" customHeight="1" x14ac:dyDescent="0.15">
      <c r="CX295" t="s">
        <v>3370</v>
      </c>
      <c r="CZ295" s="27" t="s">
        <v>5154</v>
      </c>
    </row>
    <row r="296" spans="102:105" ht="15" customHeight="1" x14ac:dyDescent="0.15">
      <c r="CX296" t="s">
        <v>4833</v>
      </c>
      <c r="CY296" s="27" t="s">
        <v>5154</v>
      </c>
      <c r="CZ296" s="27" t="s">
        <v>5152</v>
      </c>
    </row>
    <row r="297" spans="102:105" ht="15" customHeight="1" x14ac:dyDescent="0.15">
      <c r="CX297" t="s">
        <v>4914</v>
      </c>
      <c r="CY297" s="27" t="s">
        <v>5153</v>
      </c>
      <c r="CZ297" s="27" t="s">
        <v>5154</v>
      </c>
    </row>
    <row r="298" spans="102:105" ht="15" customHeight="1" x14ac:dyDescent="0.15">
      <c r="CX298" t="s">
        <v>4850</v>
      </c>
      <c r="CY298" s="27" t="s">
        <v>5153</v>
      </c>
      <c r="CZ298" s="27" t="s">
        <v>5152</v>
      </c>
    </row>
    <row r="299" spans="102:105" ht="15" customHeight="1" x14ac:dyDescent="0.15">
      <c r="CX299" t="s">
        <v>4563</v>
      </c>
      <c r="CZ299" s="27" t="s">
        <v>5153</v>
      </c>
    </row>
    <row r="300" spans="102:105" ht="15" customHeight="1" x14ac:dyDescent="0.15">
      <c r="CX300" t="s">
        <v>3835</v>
      </c>
      <c r="CZ300" s="27" t="s">
        <v>5153</v>
      </c>
    </row>
    <row r="301" spans="102:105" ht="15" customHeight="1" x14ac:dyDescent="0.15">
      <c r="CX301" t="s">
        <v>3973</v>
      </c>
      <c r="CZ301" s="27" t="s">
        <v>5153</v>
      </c>
    </row>
    <row r="302" spans="102:105" ht="15" customHeight="1" x14ac:dyDescent="0.15">
      <c r="CX302" t="s">
        <v>5051</v>
      </c>
      <c r="CY302" s="27" t="s">
        <v>5153</v>
      </c>
      <c r="CZ302" s="27" t="s">
        <v>5153</v>
      </c>
      <c r="DA302" s="27" t="s">
        <v>5152</v>
      </c>
    </row>
    <row r="303" spans="102:105" ht="15" customHeight="1" x14ac:dyDescent="0.15">
      <c r="CX303" t="s">
        <v>4787</v>
      </c>
      <c r="CY303" s="27" t="s">
        <v>5153</v>
      </c>
      <c r="CZ303" s="27" t="s">
        <v>5152</v>
      </c>
    </row>
    <row r="304" spans="102:105" ht="15" customHeight="1" x14ac:dyDescent="0.15">
      <c r="CX304" t="s">
        <v>3837</v>
      </c>
      <c r="CZ304" s="27" t="s">
        <v>5152</v>
      </c>
    </row>
    <row r="305" spans="102:105" ht="15" customHeight="1" x14ac:dyDescent="0.15">
      <c r="CX305" t="s">
        <v>4983</v>
      </c>
      <c r="CY305" s="27" t="s">
        <v>5151</v>
      </c>
      <c r="CZ305" s="27" t="s">
        <v>5151</v>
      </c>
    </row>
    <row r="306" spans="102:105" ht="15" customHeight="1" x14ac:dyDescent="0.15">
      <c r="CX306" t="s">
        <v>4399</v>
      </c>
      <c r="CZ306" s="27" t="s">
        <v>5153</v>
      </c>
    </row>
    <row r="307" spans="102:105" ht="15" customHeight="1" x14ac:dyDescent="0.15">
      <c r="CX307" t="s">
        <v>4508</v>
      </c>
      <c r="CY307" s="27" t="s">
        <v>5153</v>
      </c>
      <c r="CZ307" s="27" t="s">
        <v>5153</v>
      </c>
    </row>
    <row r="308" spans="102:105" ht="15" customHeight="1" x14ac:dyDescent="0.15">
      <c r="CX308" t="s">
        <v>3371</v>
      </c>
      <c r="CZ308" s="27" t="s">
        <v>5152</v>
      </c>
    </row>
    <row r="309" spans="102:105" ht="15" customHeight="1" x14ac:dyDescent="0.15">
      <c r="CX309" t="s">
        <v>5022</v>
      </c>
      <c r="CY309" s="27" t="s">
        <v>5153</v>
      </c>
      <c r="CZ309" s="27" t="s">
        <v>5153</v>
      </c>
      <c r="DA309" s="27" t="s">
        <v>5153</v>
      </c>
    </row>
    <row r="310" spans="102:105" ht="15" customHeight="1" x14ac:dyDescent="0.15">
      <c r="CX310" t="s">
        <v>4569</v>
      </c>
      <c r="CZ310" s="27" t="s">
        <v>5152</v>
      </c>
    </row>
    <row r="311" spans="102:105" ht="15" customHeight="1" x14ac:dyDescent="0.15">
      <c r="CX311" t="s">
        <v>4571</v>
      </c>
      <c r="CZ311" s="27" t="s">
        <v>5151</v>
      </c>
    </row>
    <row r="312" spans="102:105" ht="15" customHeight="1" x14ac:dyDescent="0.15">
      <c r="CX312" t="s">
        <v>994</v>
      </c>
      <c r="CZ312" s="27" t="s">
        <v>5151</v>
      </c>
    </row>
    <row r="313" spans="102:105" ht="15" customHeight="1" x14ac:dyDescent="0.15">
      <c r="CX313" t="s">
        <v>3974</v>
      </c>
      <c r="CZ313" s="27" t="s">
        <v>5151</v>
      </c>
    </row>
    <row r="314" spans="102:105" ht="15" customHeight="1" x14ac:dyDescent="0.15">
      <c r="CX314" t="s">
        <v>3245</v>
      </c>
      <c r="CZ314" s="27" t="s">
        <v>5151</v>
      </c>
    </row>
    <row r="315" spans="102:105" ht="15" customHeight="1" x14ac:dyDescent="0.15">
      <c r="CX315" t="s">
        <v>4789</v>
      </c>
      <c r="CY315" s="27" t="s">
        <v>5153</v>
      </c>
      <c r="CZ315" s="27" t="s">
        <v>5153</v>
      </c>
    </row>
    <row r="316" spans="102:105" ht="15" customHeight="1" x14ac:dyDescent="0.15">
      <c r="CX316" t="s">
        <v>3574</v>
      </c>
      <c r="CZ316" s="27" t="s">
        <v>5152</v>
      </c>
    </row>
    <row r="317" spans="102:105" ht="15" customHeight="1" x14ac:dyDescent="0.15">
      <c r="CX317" t="s">
        <v>5070</v>
      </c>
      <c r="CY317" s="27" t="s">
        <v>5153</v>
      </c>
      <c r="CZ317" s="27" t="s">
        <v>5153</v>
      </c>
      <c r="DA317" s="27" t="s">
        <v>5152</v>
      </c>
    </row>
    <row r="318" spans="102:105" ht="15" customHeight="1" x14ac:dyDescent="0.15">
      <c r="CX318" t="s">
        <v>4401</v>
      </c>
      <c r="CZ318" s="27" t="s">
        <v>5153</v>
      </c>
    </row>
    <row r="319" spans="102:105" ht="15" customHeight="1" x14ac:dyDescent="0.15">
      <c r="CX319" t="s">
        <v>4862</v>
      </c>
      <c r="CY319" s="27" t="s">
        <v>5151</v>
      </c>
      <c r="CZ319" s="27" t="s">
        <v>5153</v>
      </c>
    </row>
    <row r="320" spans="102:105" ht="15" customHeight="1" x14ac:dyDescent="0.15">
      <c r="CX320" t="s">
        <v>4313</v>
      </c>
      <c r="CY320" s="27" t="s">
        <v>5153</v>
      </c>
      <c r="CZ320" s="27" t="s">
        <v>2936</v>
      </c>
    </row>
    <row r="321" spans="102:105" ht="15" customHeight="1" x14ac:dyDescent="0.15">
      <c r="CX321" t="s">
        <v>4402</v>
      </c>
      <c r="CZ321" s="27" t="s">
        <v>5153</v>
      </c>
    </row>
    <row r="322" spans="102:105" ht="15" customHeight="1" x14ac:dyDescent="0.15">
      <c r="CX322" t="s">
        <v>5111</v>
      </c>
      <c r="CY322" s="27" t="s">
        <v>5152</v>
      </c>
      <c r="CZ322" s="27" t="s">
        <v>5153</v>
      </c>
    </row>
    <row r="323" spans="102:105" ht="15" customHeight="1" x14ac:dyDescent="0.15">
      <c r="CX323" t="s">
        <v>1172</v>
      </c>
      <c r="CY323" s="27" t="s">
        <v>5167</v>
      </c>
      <c r="CZ323" s="27" t="s">
        <v>5153</v>
      </c>
    </row>
    <row r="324" spans="102:105" ht="15" customHeight="1" x14ac:dyDescent="0.15">
      <c r="CX324" t="s">
        <v>3294</v>
      </c>
      <c r="CZ324" s="27" t="s">
        <v>5153</v>
      </c>
    </row>
    <row r="325" spans="102:105" ht="15" customHeight="1" x14ac:dyDescent="0.15">
      <c r="CX325" t="s">
        <v>4315</v>
      </c>
      <c r="CY325" s="27" t="s">
        <v>5153</v>
      </c>
      <c r="CZ325" s="27" t="s">
        <v>5152</v>
      </c>
    </row>
    <row r="326" spans="102:105" ht="15" customHeight="1" x14ac:dyDescent="0.15">
      <c r="CX326" t="s">
        <v>4894</v>
      </c>
      <c r="CY326" s="27" t="s">
        <v>5153</v>
      </c>
      <c r="CZ326" s="27" t="s">
        <v>5152</v>
      </c>
      <c r="DA326" s="27" t="s">
        <v>5152</v>
      </c>
    </row>
    <row r="327" spans="102:105" ht="15" customHeight="1" x14ac:dyDescent="0.15">
      <c r="CX327" t="s">
        <v>4762</v>
      </c>
      <c r="CY327" s="27" t="s">
        <v>5153</v>
      </c>
      <c r="CZ327" s="27" t="s">
        <v>2936</v>
      </c>
    </row>
    <row r="328" spans="102:105" ht="15" customHeight="1" x14ac:dyDescent="0.15">
      <c r="CX328" t="s">
        <v>5123</v>
      </c>
      <c r="CY328" s="27" t="s">
        <v>5153</v>
      </c>
      <c r="CZ328" s="27" t="s">
        <v>5153</v>
      </c>
      <c r="DA328" s="27" t="s">
        <v>5152</v>
      </c>
    </row>
    <row r="329" spans="102:105" ht="15" customHeight="1" x14ac:dyDescent="0.15">
      <c r="CX329" t="s">
        <v>4834</v>
      </c>
      <c r="CY329" s="27" t="s">
        <v>5153</v>
      </c>
      <c r="CZ329" s="27" t="s">
        <v>5152</v>
      </c>
    </row>
    <row r="330" spans="102:105" ht="15" customHeight="1" x14ac:dyDescent="0.15">
      <c r="CX330" t="s">
        <v>82</v>
      </c>
      <c r="CY330" s="27" t="s">
        <v>5167</v>
      </c>
      <c r="CZ330" s="27" t="s">
        <v>5153</v>
      </c>
    </row>
    <row r="331" spans="102:105" ht="15" customHeight="1" x14ac:dyDescent="0.15">
      <c r="CX331" t="s">
        <v>830</v>
      </c>
      <c r="CY331" s="27" t="s">
        <v>5153</v>
      </c>
      <c r="CZ331" s="27" t="s">
        <v>5155</v>
      </c>
    </row>
    <row r="332" spans="102:105" ht="15" customHeight="1" x14ac:dyDescent="0.15">
      <c r="CX332" t="s">
        <v>3376</v>
      </c>
      <c r="CY332" s="27" t="s">
        <v>5153</v>
      </c>
      <c r="CZ332" s="27" t="s">
        <v>5155</v>
      </c>
    </row>
    <row r="333" spans="102:105" ht="15" customHeight="1" x14ac:dyDescent="0.15">
      <c r="CX333" t="s">
        <v>827</v>
      </c>
      <c r="CZ333" s="27" t="s">
        <v>5153</v>
      </c>
    </row>
    <row r="334" spans="102:105" ht="15" customHeight="1" x14ac:dyDescent="0.15">
      <c r="CX334" t="s">
        <v>3589</v>
      </c>
      <c r="CZ334" s="27" t="s">
        <v>5153</v>
      </c>
    </row>
    <row r="335" spans="102:105" ht="15" customHeight="1" x14ac:dyDescent="0.15">
      <c r="CX335" t="s">
        <v>3914</v>
      </c>
      <c r="CZ335" s="27" t="s">
        <v>5156</v>
      </c>
    </row>
    <row r="336" spans="102:105" ht="15" customHeight="1" x14ac:dyDescent="0.15">
      <c r="CX336" t="s">
        <v>635</v>
      </c>
      <c r="CZ336" s="27" t="s">
        <v>5156</v>
      </c>
    </row>
    <row r="337" spans="102:104" ht="15" customHeight="1" x14ac:dyDescent="0.15">
      <c r="CX337" t="s">
        <v>5139</v>
      </c>
      <c r="CY337" s="27" t="s">
        <v>5152</v>
      </c>
    </row>
    <row r="338" spans="102:104" ht="15" customHeight="1" x14ac:dyDescent="0.15">
      <c r="CX338" t="s">
        <v>357</v>
      </c>
      <c r="CY338" s="27" t="s">
        <v>5152</v>
      </c>
      <c r="CZ338" s="27" t="s">
        <v>5154</v>
      </c>
    </row>
    <row r="339" spans="102:104" ht="15" customHeight="1" x14ac:dyDescent="0.15">
      <c r="CX339" t="s">
        <v>4574</v>
      </c>
      <c r="CY339" s="27" t="s">
        <v>5153</v>
      </c>
      <c r="CZ339" s="27" t="s">
        <v>5154</v>
      </c>
    </row>
    <row r="340" spans="102:104" ht="15" customHeight="1" x14ac:dyDescent="0.15">
      <c r="CX340" t="s">
        <v>4890</v>
      </c>
      <c r="CY340" s="27" t="s">
        <v>5151</v>
      </c>
      <c r="CZ340" s="27" t="s">
        <v>5153</v>
      </c>
    </row>
    <row r="341" spans="102:104" ht="15" customHeight="1" x14ac:dyDescent="0.15">
      <c r="CX341" t="s">
        <v>4935</v>
      </c>
      <c r="CY341" s="27" t="s">
        <v>2936</v>
      </c>
      <c r="CZ341" s="27" t="s">
        <v>5153</v>
      </c>
    </row>
    <row r="342" spans="102:104" ht="15" customHeight="1" x14ac:dyDescent="0.15">
      <c r="CX342" t="s">
        <v>4190</v>
      </c>
      <c r="CZ342" s="27" t="s">
        <v>5152</v>
      </c>
    </row>
    <row r="343" spans="102:104" ht="15" customHeight="1" x14ac:dyDescent="0.15">
      <c r="CX343" t="s">
        <v>997</v>
      </c>
      <c r="CZ343" s="27" t="s">
        <v>5152</v>
      </c>
    </row>
    <row r="344" spans="102:104" ht="15" customHeight="1" x14ac:dyDescent="0.15">
      <c r="CX344" t="s">
        <v>3976</v>
      </c>
      <c r="CZ344" s="27" t="s">
        <v>5151</v>
      </c>
    </row>
    <row r="345" spans="102:104" ht="15" customHeight="1" x14ac:dyDescent="0.15">
      <c r="CX345" t="s">
        <v>5052</v>
      </c>
      <c r="CY345" s="27" t="s">
        <v>5153</v>
      </c>
    </row>
    <row r="346" spans="102:104" ht="15" customHeight="1" x14ac:dyDescent="0.15">
      <c r="CX346" t="s">
        <v>5005</v>
      </c>
      <c r="CY346" s="27" t="s">
        <v>5151</v>
      </c>
      <c r="CZ346" s="27" t="s">
        <v>5151</v>
      </c>
    </row>
    <row r="347" spans="102:104" ht="15" customHeight="1" x14ac:dyDescent="0.15">
      <c r="CX347" t="s">
        <v>3982</v>
      </c>
      <c r="CY347" s="27" t="s">
        <v>5153</v>
      </c>
      <c r="CZ347" s="27" t="s">
        <v>5154</v>
      </c>
    </row>
    <row r="348" spans="102:104" ht="15" customHeight="1" x14ac:dyDescent="0.15">
      <c r="CX348" t="s">
        <v>3922</v>
      </c>
      <c r="CZ348" s="27" t="s">
        <v>5152</v>
      </c>
    </row>
    <row r="349" spans="102:104" ht="15" customHeight="1" x14ac:dyDescent="0.15">
      <c r="CX349" t="s">
        <v>5124</v>
      </c>
      <c r="CY349" s="27" t="s">
        <v>5152</v>
      </c>
    </row>
    <row r="350" spans="102:104" ht="15" customHeight="1" x14ac:dyDescent="0.15">
      <c r="CX350" t="s">
        <v>3839</v>
      </c>
      <c r="CZ350" s="27" t="s">
        <v>5153</v>
      </c>
    </row>
    <row r="351" spans="102:104" ht="15" customHeight="1" x14ac:dyDescent="0.15">
      <c r="CX351" t="s">
        <v>4320</v>
      </c>
      <c r="CY351" s="27" t="s">
        <v>5153</v>
      </c>
      <c r="CZ351" s="27" t="s">
        <v>2936</v>
      </c>
    </row>
    <row r="352" spans="102:104" ht="15" customHeight="1" x14ac:dyDescent="0.15">
      <c r="CX352" t="s">
        <v>5180</v>
      </c>
      <c r="CY352" s="27" t="s">
        <v>5159</v>
      </c>
      <c r="CZ352" s="27" t="s">
        <v>2936</v>
      </c>
    </row>
    <row r="353" spans="102:105" ht="15" customHeight="1" x14ac:dyDescent="0.15">
      <c r="CX353" t="s">
        <v>5053</v>
      </c>
      <c r="CY353" s="27" t="s">
        <v>5153</v>
      </c>
      <c r="CZ353" s="27" t="s">
        <v>5153</v>
      </c>
      <c r="DA353" s="27" t="s">
        <v>5159</v>
      </c>
    </row>
    <row r="354" spans="102:105" ht="15" customHeight="1" x14ac:dyDescent="0.15">
      <c r="CX354" t="s">
        <v>3895</v>
      </c>
      <c r="CZ354" s="27" t="s">
        <v>5152</v>
      </c>
    </row>
    <row r="355" spans="102:105" ht="15" customHeight="1" x14ac:dyDescent="0.15">
      <c r="CX355" t="s">
        <v>4928</v>
      </c>
      <c r="CY355" s="27" t="s">
        <v>5152</v>
      </c>
      <c r="CZ355" s="27" t="s">
        <v>5152</v>
      </c>
      <c r="DA355" s="27" t="s">
        <v>5152</v>
      </c>
    </row>
    <row r="356" spans="102:105" ht="15" customHeight="1" x14ac:dyDescent="0.15">
      <c r="CX356" t="s">
        <v>3927</v>
      </c>
      <c r="CZ356" s="27" t="s">
        <v>5153</v>
      </c>
    </row>
    <row r="357" spans="102:105" ht="15" customHeight="1" x14ac:dyDescent="0.15">
      <c r="CX357" t="s">
        <v>4851</v>
      </c>
      <c r="CY357" s="27" t="s">
        <v>5153</v>
      </c>
      <c r="CZ357" s="27" t="s">
        <v>5154</v>
      </c>
    </row>
    <row r="358" spans="102:105" ht="15" customHeight="1" x14ac:dyDescent="0.15">
      <c r="CX358" t="s">
        <v>4852</v>
      </c>
      <c r="CY358" s="27" t="s">
        <v>5151</v>
      </c>
      <c r="CZ358" s="27" t="s">
        <v>5153</v>
      </c>
    </row>
    <row r="359" spans="102:105" ht="15" customHeight="1" x14ac:dyDescent="0.15">
      <c r="CX359" t="s">
        <v>5125</v>
      </c>
      <c r="CY359" s="27" t="s">
        <v>5151</v>
      </c>
      <c r="CZ359" s="27" t="s">
        <v>5153</v>
      </c>
      <c r="DA359" s="27" t="s">
        <v>5153</v>
      </c>
    </row>
    <row r="360" spans="102:105" ht="15" customHeight="1" x14ac:dyDescent="0.15">
      <c r="CX360" t="s">
        <v>5069</v>
      </c>
      <c r="CY360" s="27" t="s">
        <v>5153</v>
      </c>
      <c r="CZ360" s="27" t="s">
        <v>5152</v>
      </c>
      <c r="DA360" s="27" t="s">
        <v>5152</v>
      </c>
    </row>
    <row r="361" spans="102:105" ht="15" customHeight="1" x14ac:dyDescent="0.15">
      <c r="CX361" t="s">
        <v>5067</v>
      </c>
      <c r="CY361" s="27" t="s">
        <v>5152</v>
      </c>
      <c r="CZ361" s="27" t="s">
        <v>5153</v>
      </c>
    </row>
    <row r="362" spans="102:105" ht="15" customHeight="1" x14ac:dyDescent="0.15">
      <c r="CX362" t="s">
        <v>72</v>
      </c>
      <c r="CY362" s="27" t="s">
        <v>5158</v>
      </c>
      <c r="CZ362" s="27" t="s">
        <v>5151</v>
      </c>
    </row>
    <row r="363" spans="102:105" ht="15" customHeight="1" x14ac:dyDescent="0.15">
      <c r="CX363" t="s">
        <v>908</v>
      </c>
      <c r="CY363" s="27" t="s">
        <v>5151</v>
      </c>
      <c r="CZ363" s="27" t="s">
        <v>5158</v>
      </c>
    </row>
    <row r="364" spans="102:105" ht="15" customHeight="1" x14ac:dyDescent="0.15">
      <c r="CX364" t="s">
        <v>4510</v>
      </c>
      <c r="CY364" s="27" t="s">
        <v>5151</v>
      </c>
      <c r="CZ364" s="27" t="s">
        <v>5153</v>
      </c>
    </row>
    <row r="365" spans="102:105" ht="15" customHeight="1" x14ac:dyDescent="0.15">
      <c r="CX365" t="s">
        <v>5024</v>
      </c>
      <c r="CY365" s="27" t="s">
        <v>5153</v>
      </c>
      <c r="CZ365" s="27" t="s">
        <v>5151</v>
      </c>
      <c r="DA365" s="27" t="s">
        <v>5151</v>
      </c>
    </row>
    <row r="366" spans="102:105" ht="15" customHeight="1" x14ac:dyDescent="0.15">
      <c r="CX366" t="s">
        <v>4667</v>
      </c>
      <c r="CY366" s="27" t="s">
        <v>5153</v>
      </c>
      <c r="CZ366" s="27" t="s">
        <v>2936</v>
      </c>
    </row>
    <row r="367" spans="102:105" ht="15" customHeight="1" x14ac:dyDescent="0.15">
      <c r="CX367" t="s">
        <v>403</v>
      </c>
      <c r="CY367" s="27" t="s">
        <v>5156</v>
      </c>
      <c r="CZ367" s="27" t="s">
        <v>2936</v>
      </c>
    </row>
    <row r="368" spans="102:105" ht="15" customHeight="1" x14ac:dyDescent="0.15">
      <c r="CX368" t="s">
        <v>4859</v>
      </c>
      <c r="CY368" s="27" t="s">
        <v>5153</v>
      </c>
      <c r="CZ368" s="27" t="s">
        <v>5153</v>
      </c>
      <c r="DA368" s="27" t="s">
        <v>5152</v>
      </c>
    </row>
    <row r="369" spans="102:105" ht="15" customHeight="1" x14ac:dyDescent="0.15">
      <c r="CX369" t="s">
        <v>3387</v>
      </c>
      <c r="CZ369" s="27" t="s">
        <v>5153</v>
      </c>
    </row>
    <row r="370" spans="102:105" ht="15" customHeight="1" x14ac:dyDescent="0.15">
      <c r="CX370" t="s">
        <v>4194</v>
      </c>
      <c r="CY370" s="27" t="s">
        <v>5153</v>
      </c>
      <c r="CZ370" s="27" t="s">
        <v>5152</v>
      </c>
    </row>
    <row r="371" spans="102:105" ht="15" customHeight="1" x14ac:dyDescent="0.15">
      <c r="CX371" t="s">
        <v>4580</v>
      </c>
      <c r="CZ371" s="27" t="s">
        <v>5153</v>
      </c>
    </row>
    <row r="372" spans="102:105" ht="15" customHeight="1" x14ac:dyDescent="0.15">
      <c r="CX372" t="s">
        <v>3783</v>
      </c>
      <c r="CZ372" s="27" t="s">
        <v>5152</v>
      </c>
    </row>
    <row r="373" spans="102:105" ht="15" customHeight="1" x14ac:dyDescent="0.15">
      <c r="CX373" t="s">
        <v>3929</v>
      </c>
      <c r="CZ373" s="27" t="s">
        <v>5154</v>
      </c>
    </row>
    <row r="374" spans="102:105" ht="15" customHeight="1" x14ac:dyDescent="0.15">
      <c r="CX374" t="s">
        <v>4325</v>
      </c>
      <c r="CY374" s="27" t="s">
        <v>5153</v>
      </c>
      <c r="CZ374" s="27" t="s">
        <v>5154</v>
      </c>
    </row>
    <row r="375" spans="102:105" ht="15" customHeight="1" x14ac:dyDescent="0.15">
      <c r="CX375" t="s">
        <v>4794</v>
      </c>
      <c r="CY375" s="27" t="s">
        <v>5151</v>
      </c>
      <c r="CZ375" s="27" t="s">
        <v>5153</v>
      </c>
    </row>
    <row r="376" spans="102:105" ht="15" customHeight="1" x14ac:dyDescent="0.15">
      <c r="CX376" t="s">
        <v>5078</v>
      </c>
      <c r="CY376" s="27" t="s">
        <v>5151</v>
      </c>
      <c r="CZ376" s="27" t="s">
        <v>5153</v>
      </c>
      <c r="DA376" s="27" t="s">
        <v>5153</v>
      </c>
    </row>
    <row r="377" spans="102:105" ht="15" customHeight="1" x14ac:dyDescent="0.15">
      <c r="CX377" t="s">
        <v>3842</v>
      </c>
      <c r="CZ377" s="27" t="s">
        <v>5153</v>
      </c>
    </row>
    <row r="378" spans="102:105" ht="15" customHeight="1" x14ac:dyDescent="0.15">
      <c r="CX378" t="s">
        <v>446</v>
      </c>
      <c r="CY378" s="27" t="s">
        <v>5167</v>
      </c>
      <c r="CZ378" s="27" t="s">
        <v>5154</v>
      </c>
    </row>
    <row r="379" spans="102:105" ht="15" customHeight="1" x14ac:dyDescent="0.15">
      <c r="CX379" t="s">
        <v>920</v>
      </c>
      <c r="CY379" s="27" t="s">
        <v>5154</v>
      </c>
      <c r="CZ379" s="27" t="s">
        <v>5155</v>
      </c>
    </row>
    <row r="380" spans="102:105" ht="15" customHeight="1" x14ac:dyDescent="0.15">
      <c r="CX380" t="s">
        <v>4736</v>
      </c>
      <c r="CY380" s="27" t="s">
        <v>5151</v>
      </c>
      <c r="CZ380" s="27" t="s">
        <v>5153</v>
      </c>
    </row>
    <row r="381" spans="102:105" ht="15" customHeight="1" x14ac:dyDescent="0.15">
      <c r="CX381" t="s">
        <v>5072</v>
      </c>
      <c r="CY381" s="27" t="s">
        <v>5153</v>
      </c>
      <c r="CZ381" s="27" t="s">
        <v>5151</v>
      </c>
      <c r="DA381" s="27" t="s">
        <v>5151</v>
      </c>
    </row>
    <row r="382" spans="102:105" ht="15" customHeight="1" x14ac:dyDescent="0.15">
      <c r="CX382" t="s">
        <v>3390</v>
      </c>
      <c r="CZ382" s="27" t="s">
        <v>5151</v>
      </c>
    </row>
    <row r="383" spans="102:105" ht="15" customHeight="1" x14ac:dyDescent="0.15">
      <c r="CX383" t="s">
        <v>5056</v>
      </c>
      <c r="CY383" s="27" t="s">
        <v>5153</v>
      </c>
      <c r="CZ383" s="27" t="s">
        <v>5151</v>
      </c>
    </row>
    <row r="384" spans="102:105" ht="15" customHeight="1" x14ac:dyDescent="0.15">
      <c r="CX384" t="s">
        <v>4196</v>
      </c>
      <c r="CY384" s="27" t="s">
        <v>5153</v>
      </c>
      <c r="CZ384" s="27" t="s">
        <v>5154</v>
      </c>
    </row>
    <row r="385" spans="102:105" ht="15" customHeight="1" x14ac:dyDescent="0.15">
      <c r="CX385" t="s">
        <v>4900</v>
      </c>
      <c r="CY385" s="27" t="s">
        <v>5153</v>
      </c>
      <c r="CZ385" s="27" t="s">
        <v>5154</v>
      </c>
      <c r="DA385" s="27" t="s">
        <v>5154</v>
      </c>
    </row>
    <row r="386" spans="102:105" ht="15" customHeight="1" x14ac:dyDescent="0.15">
      <c r="CX386" t="s">
        <v>3310</v>
      </c>
      <c r="CZ386" s="27" t="s">
        <v>5154</v>
      </c>
    </row>
    <row r="387" spans="102:105" ht="15" customHeight="1" x14ac:dyDescent="0.15">
      <c r="CX387" t="s">
        <v>3931</v>
      </c>
      <c r="CY387" s="27" t="s">
        <v>5153</v>
      </c>
      <c r="CZ387" s="27" t="s">
        <v>5154</v>
      </c>
    </row>
    <row r="388" spans="102:105" ht="15" customHeight="1" x14ac:dyDescent="0.15">
      <c r="CX388" t="s">
        <v>5127</v>
      </c>
      <c r="CY388" s="27" t="s">
        <v>5153</v>
      </c>
      <c r="CZ388" s="27" t="s">
        <v>5154</v>
      </c>
      <c r="DA388" s="27" t="s">
        <v>5154</v>
      </c>
    </row>
    <row r="389" spans="102:105" ht="15" customHeight="1" x14ac:dyDescent="0.15">
      <c r="CX389" t="s">
        <v>1139</v>
      </c>
      <c r="CZ389" s="27" t="s">
        <v>5153</v>
      </c>
    </row>
    <row r="390" spans="102:105" ht="15" customHeight="1" x14ac:dyDescent="0.15">
      <c r="CX390" t="s">
        <v>3332</v>
      </c>
      <c r="CZ390" s="27" t="s">
        <v>5153</v>
      </c>
    </row>
    <row r="391" spans="102:105" ht="15" customHeight="1" x14ac:dyDescent="0.15">
      <c r="CX391" t="s">
        <v>946</v>
      </c>
      <c r="CZ391" s="27" t="s">
        <v>5153</v>
      </c>
    </row>
    <row r="392" spans="102:105" ht="15" customHeight="1" x14ac:dyDescent="0.15">
      <c r="CX392" t="s">
        <v>4899</v>
      </c>
      <c r="CY392" s="27" t="s">
        <v>5153</v>
      </c>
      <c r="CZ392" s="27" t="s">
        <v>5153</v>
      </c>
      <c r="DA392" s="27" t="s">
        <v>5168</v>
      </c>
    </row>
    <row r="393" spans="102:105" ht="15" customHeight="1" x14ac:dyDescent="0.15">
      <c r="CX393" t="s">
        <v>4198</v>
      </c>
      <c r="CY393" s="27" t="s">
        <v>5153</v>
      </c>
      <c r="CZ393" s="27" t="s">
        <v>5162</v>
      </c>
    </row>
    <row r="394" spans="102:105" ht="15" customHeight="1" x14ac:dyDescent="0.15">
      <c r="CX394" t="s">
        <v>4835</v>
      </c>
      <c r="CY394" s="27" t="s">
        <v>5153</v>
      </c>
      <c r="CZ394" s="27" t="s">
        <v>5154</v>
      </c>
    </row>
    <row r="395" spans="102:105" ht="15" customHeight="1" x14ac:dyDescent="0.15">
      <c r="CX395" t="s">
        <v>5057</v>
      </c>
      <c r="CY395" s="27" t="s">
        <v>5151</v>
      </c>
      <c r="CZ395" s="27" t="s">
        <v>5151</v>
      </c>
      <c r="DA395" s="27" t="s">
        <v>5153</v>
      </c>
    </row>
    <row r="396" spans="102:105" ht="15" customHeight="1" x14ac:dyDescent="0.15">
      <c r="CX396" t="s">
        <v>5140</v>
      </c>
      <c r="CY396" s="27" t="s">
        <v>5153</v>
      </c>
    </row>
    <row r="397" spans="102:105" ht="15" customHeight="1" x14ac:dyDescent="0.15">
      <c r="CX397" t="s">
        <v>5059</v>
      </c>
      <c r="CY397" s="27" t="s">
        <v>5153</v>
      </c>
      <c r="CZ397" s="27" t="s">
        <v>5153</v>
      </c>
      <c r="DA397" s="27" t="s">
        <v>5152</v>
      </c>
    </row>
    <row r="398" spans="102:105" ht="15" customHeight="1" x14ac:dyDescent="0.15">
      <c r="CX398" t="s">
        <v>4585</v>
      </c>
      <c r="CY398" s="27" t="s">
        <v>5153</v>
      </c>
      <c r="CZ398" s="27" t="s">
        <v>5152</v>
      </c>
    </row>
    <row r="399" spans="102:105" ht="15" customHeight="1" x14ac:dyDescent="0.15">
      <c r="CX399" t="s">
        <v>4200</v>
      </c>
      <c r="CZ399" s="27" t="s">
        <v>5153</v>
      </c>
    </row>
    <row r="400" spans="102:105" ht="15" customHeight="1" x14ac:dyDescent="0.15">
      <c r="CX400" t="s">
        <v>4588</v>
      </c>
      <c r="CZ400" s="27" t="s">
        <v>5152</v>
      </c>
    </row>
    <row r="401" spans="102:105" ht="15" customHeight="1" x14ac:dyDescent="0.15">
      <c r="CX401" t="s">
        <v>3392</v>
      </c>
      <c r="CY401" s="27" t="s">
        <v>5154</v>
      </c>
      <c r="CZ401" s="27" t="s">
        <v>5157</v>
      </c>
    </row>
    <row r="402" spans="102:105" ht="15" customHeight="1" x14ac:dyDescent="0.15">
      <c r="CX402" t="s">
        <v>3346</v>
      </c>
      <c r="CY402" s="27" t="s">
        <v>5154</v>
      </c>
      <c r="CZ402" s="27" t="s">
        <v>5157</v>
      </c>
    </row>
    <row r="403" spans="102:105" ht="15" customHeight="1" x14ac:dyDescent="0.15">
      <c r="CX403" t="s">
        <v>5085</v>
      </c>
      <c r="CY403" s="27" t="s">
        <v>5151</v>
      </c>
      <c r="CZ403" s="27" t="s">
        <v>5153</v>
      </c>
      <c r="DA403" s="27" t="s">
        <v>5153</v>
      </c>
    </row>
    <row r="404" spans="102:105" ht="15" customHeight="1" x14ac:dyDescent="0.15">
      <c r="CX404" t="s">
        <v>4797</v>
      </c>
      <c r="CY404" s="27" t="s">
        <v>5153</v>
      </c>
      <c r="CZ404" s="27" t="s">
        <v>5154</v>
      </c>
    </row>
    <row r="405" spans="102:105" ht="15" customHeight="1" x14ac:dyDescent="0.15">
      <c r="CX405" t="s">
        <v>3933</v>
      </c>
      <c r="CZ405" s="27" t="s">
        <v>5153</v>
      </c>
    </row>
    <row r="406" spans="102:105" ht="15" customHeight="1" x14ac:dyDescent="0.15">
      <c r="CX406" t="s">
        <v>4403</v>
      </c>
      <c r="CY406" s="27" t="s">
        <v>5153</v>
      </c>
      <c r="CZ406" s="27" t="s">
        <v>5152</v>
      </c>
    </row>
    <row r="407" spans="102:105" ht="15" customHeight="1" x14ac:dyDescent="0.15">
      <c r="CX407" t="s">
        <v>4903</v>
      </c>
      <c r="CY407" s="27" t="s">
        <v>5153</v>
      </c>
      <c r="CZ407" s="27" t="s">
        <v>5154</v>
      </c>
      <c r="DA407" s="27" t="s">
        <v>5152</v>
      </c>
    </row>
    <row r="408" spans="102:105" ht="15" customHeight="1" x14ac:dyDescent="0.15">
      <c r="CX408" t="s">
        <v>4205</v>
      </c>
      <c r="CZ408" s="27" t="s">
        <v>5152</v>
      </c>
    </row>
    <row r="409" spans="102:105" ht="15" customHeight="1" x14ac:dyDescent="0.15">
      <c r="CX409" t="s">
        <v>4972</v>
      </c>
      <c r="CY409" s="27" t="s">
        <v>5154</v>
      </c>
      <c r="CZ409" s="27" t="s">
        <v>5153</v>
      </c>
    </row>
    <row r="410" spans="102:105" ht="15" customHeight="1" x14ac:dyDescent="0.15">
      <c r="CX410" t="s">
        <v>3792</v>
      </c>
      <c r="CZ410" s="27" t="s">
        <v>5153</v>
      </c>
    </row>
    <row r="411" spans="102:105" ht="15" customHeight="1" x14ac:dyDescent="0.15">
      <c r="CX411" t="s">
        <v>5081</v>
      </c>
      <c r="CZ411" s="27" t="s">
        <v>5166</v>
      </c>
    </row>
    <row r="412" spans="102:105" ht="15" customHeight="1" x14ac:dyDescent="0.15">
      <c r="CX412" t="s">
        <v>5016</v>
      </c>
      <c r="CY412" s="27" t="s">
        <v>5151</v>
      </c>
      <c r="CZ412" s="27" t="s">
        <v>5153</v>
      </c>
      <c r="DA412" s="27" t="s">
        <v>5154</v>
      </c>
    </row>
    <row r="413" spans="102:105" ht="15" customHeight="1" x14ac:dyDescent="0.15">
      <c r="CX413" t="s">
        <v>4895</v>
      </c>
      <c r="CY413" s="27" t="s">
        <v>5153</v>
      </c>
      <c r="CZ413" s="27" t="s">
        <v>5154</v>
      </c>
      <c r="DA413" s="27" t="s">
        <v>5152</v>
      </c>
    </row>
    <row r="414" spans="102:105" ht="15" customHeight="1" x14ac:dyDescent="0.15">
      <c r="CX414" t="s">
        <v>3296</v>
      </c>
      <c r="CZ414" s="27" t="s">
        <v>5152</v>
      </c>
    </row>
    <row r="415" spans="102:105" ht="15" customHeight="1" x14ac:dyDescent="0.15">
      <c r="CX415" t="s">
        <v>3394</v>
      </c>
      <c r="CZ415" s="27" t="s">
        <v>5153</v>
      </c>
    </row>
    <row r="416" spans="102:105" ht="15" customHeight="1" x14ac:dyDescent="0.15">
      <c r="CX416" t="s">
        <v>3269</v>
      </c>
      <c r="CY416" s="27" t="s">
        <v>5152</v>
      </c>
      <c r="CZ416" s="27" t="s">
        <v>5154</v>
      </c>
    </row>
    <row r="417" spans="102:105" ht="15" customHeight="1" x14ac:dyDescent="0.15">
      <c r="CX417" t="s">
        <v>3395</v>
      </c>
      <c r="CY417" s="27" t="s">
        <v>5152</v>
      </c>
      <c r="CZ417" s="27" t="s">
        <v>5154</v>
      </c>
    </row>
    <row r="418" spans="102:105" ht="15" customHeight="1" x14ac:dyDescent="0.15">
      <c r="CX418" t="s">
        <v>5142</v>
      </c>
      <c r="CY418" s="27" t="s">
        <v>5153</v>
      </c>
      <c r="CZ418" s="27" t="s">
        <v>5154</v>
      </c>
      <c r="DA418" s="27" t="s">
        <v>5152</v>
      </c>
    </row>
    <row r="419" spans="102:105" ht="15" customHeight="1" x14ac:dyDescent="0.15">
      <c r="CX419" t="s">
        <v>4867</v>
      </c>
      <c r="CY419" s="27" t="s">
        <v>5153</v>
      </c>
      <c r="CZ419" s="27" t="s">
        <v>5152</v>
      </c>
    </row>
    <row r="420" spans="102:105" ht="15" customHeight="1" x14ac:dyDescent="0.15">
      <c r="CX420" t="s">
        <v>3313</v>
      </c>
      <c r="CZ420" s="27" t="s">
        <v>5153</v>
      </c>
    </row>
    <row r="421" spans="102:105" ht="15" customHeight="1" x14ac:dyDescent="0.15">
      <c r="CX421" t="s">
        <v>264</v>
      </c>
      <c r="CZ421" s="27" t="s">
        <v>5153</v>
      </c>
    </row>
    <row r="422" spans="102:105" ht="15" customHeight="1" x14ac:dyDescent="0.15">
      <c r="CX422" t="s">
        <v>999</v>
      </c>
      <c r="CZ422" s="27" t="s">
        <v>5153</v>
      </c>
    </row>
    <row r="423" spans="102:105" ht="15" customHeight="1" x14ac:dyDescent="0.15">
      <c r="CX423" t="s">
        <v>3935</v>
      </c>
      <c r="CY423" s="27" t="s">
        <v>5151</v>
      </c>
      <c r="CZ423" s="27" t="s">
        <v>5153</v>
      </c>
    </row>
    <row r="424" spans="102:105" ht="15" customHeight="1" x14ac:dyDescent="0.15">
      <c r="CX424" t="s">
        <v>4872</v>
      </c>
      <c r="CY424" s="27" t="s">
        <v>5153</v>
      </c>
      <c r="CZ424" s="27" t="s">
        <v>5154</v>
      </c>
    </row>
    <row r="425" spans="102:105" ht="15" customHeight="1" x14ac:dyDescent="0.15">
      <c r="CX425" t="s">
        <v>4866</v>
      </c>
      <c r="CY425" s="27" t="s">
        <v>5153</v>
      </c>
      <c r="CZ425" s="27" t="s">
        <v>5154</v>
      </c>
      <c r="DA425" s="27" t="s">
        <v>5152</v>
      </c>
    </row>
    <row r="426" spans="102:105" ht="15" customHeight="1" x14ac:dyDescent="0.15">
      <c r="CX426" t="s">
        <v>3844</v>
      </c>
      <c r="CZ426" s="27" t="s">
        <v>5153</v>
      </c>
    </row>
    <row r="427" spans="102:105" ht="15" customHeight="1" x14ac:dyDescent="0.15">
      <c r="CX427" t="s">
        <v>4924</v>
      </c>
      <c r="CY427" s="27" t="s">
        <v>5168</v>
      </c>
      <c r="CZ427" s="27" t="s">
        <v>5152</v>
      </c>
    </row>
    <row r="428" spans="102:105" ht="15" customHeight="1" x14ac:dyDescent="0.15">
      <c r="CX428" t="s">
        <v>172</v>
      </c>
      <c r="CY428" s="27" t="s">
        <v>5162</v>
      </c>
      <c r="CZ428" s="27" t="s">
        <v>5152</v>
      </c>
    </row>
    <row r="429" spans="102:105" ht="15" customHeight="1" x14ac:dyDescent="0.15">
      <c r="CX429" t="s">
        <v>4589</v>
      </c>
      <c r="CY429" s="27" t="s">
        <v>5152</v>
      </c>
      <c r="CZ429" s="27" t="s">
        <v>5162</v>
      </c>
    </row>
    <row r="430" spans="102:105" ht="15" customHeight="1" x14ac:dyDescent="0.15">
      <c r="CX430" t="s">
        <v>5007</v>
      </c>
      <c r="CY430" s="27" t="s">
        <v>5153</v>
      </c>
      <c r="CZ430" s="27" t="s">
        <v>5153</v>
      </c>
      <c r="DA430" s="27" t="s">
        <v>5152</v>
      </c>
    </row>
    <row r="431" spans="102:105" ht="15" customHeight="1" x14ac:dyDescent="0.15">
      <c r="CX431" t="s">
        <v>4081</v>
      </c>
      <c r="CZ431" s="27" t="s">
        <v>5153</v>
      </c>
    </row>
    <row r="432" spans="102:105" ht="15" customHeight="1" x14ac:dyDescent="0.15">
      <c r="CX432" t="s">
        <v>4082</v>
      </c>
      <c r="CZ432" s="27" t="s">
        <v>5151</v>
      </c>
    </row>
    <row r="433" spans="102:104" ht="15" customHeight="1" x14ac:dyDescent="0.15">
      <c r="CX433" t="s">
        <v>3396</v>
      </c>
      <c r="CZ433" s="27" t="s">
        <v>5156</v>
      </c>
    </row>
    <row r="434" spans="102:104" ht="15" customHeight="1" x14ac:dyDescent="0.15">
      <c r="CX434" t="s">
        <v>256</v>
      </c>
      <c r="CY434" s="27" t="s">
        <v>5153</v>
      </c>
      <c r="CZ434" s="27" t="s">
        <v>5162</v>
      </c>
    </row>
    <row r="435" spans="102:104" ht="15" customHeight="1" x14ac:dyDescent="0.15">
      <c r="CX435" t="s">
        <v>3253</v>
      </c>
      <c r="CY435" s="27" t="s">
        <v>5153</v>
      </c>
      <c r="CZ435" s="27" t="s">
        <v>5162</v>
      </c>
    </row>
    <row r="436" spans="102:104" ht="15" customHeight="1" x14ac:dyDescent="0.15">
      <c r="CX436" t="s">
        <v>1005</v>
      </c>
      <c r="CY436" s="27" t="s">
        <v>5153</v>
      </c>
      <c r="CZ436" s="27" t="s">
        <v>5162</v>
      </c>
    </row>
    <row r="437" spans="102:104" ht="15" customHeight="1" x14ac:dyDescent="0.15">
      <c r="CX437" t="s">
        <v>4836</v>
      </c>
      <c r="CY437" s="27" t="s">
        <v>5153</v>
      </c>
      <c r="CZ437" s="27" t="s">
        <v>5153</v>
      </c>
    </row>
    <row r="438" spans="102:104" ht="15" customHeight="1" x14ac:dyDescent="0.15">
      <c r="CX438" t="s">
        <v>5023</v>
      </c>
      <c r="CY438" s="27" t="s">
        <v>5154</v>
      </c>
      <c r="CZ438" s="27" t="s">
        <v>5152</v>
      </c>
    </row>
    <row r="439" spans="102:104" ht="15" customHeight="1" x14ac:dyDescent="0.15">
      <c r="CX439" t="s">
        <v>4863</v>
      </c>
      <c r="CY439" s="27" t="s">
        <v>5153</v>
      </c>
      <c r="CZ439" s="27" t="s">
        <v>5154</v>
      </c>
    </row>
    <row r="440" spans="102:104" ht="15" customHeight="1" x14ac:dyDescent="0.15">
      <c r="CX440" t="s">
        <v>613</v>
      </c>
      <c r="CY440" s="27" t="s">
        <v>5153</v>
      </c>
      <c r="CZ440" s="27" t="s">
        <v>5154</v>
      </c>
    </row>
    <row r="441" spans="102:104" ht="15" customHeight="1" x14ac:dyDescent="0.15">
      <c r="CX441" t="s">
        <v>3662</v>
      </c>
      <c r="CY441" s="27" t="s">
        <v>5153</v>
      </c>
      <c r="CZ441" s="27" t="s">
        <v>5154</v>
      </c>
    </row>
    <row r="442" spans="102:104" ht="15" customHeight="1" x14ac:dyDescent="0.15">
      <c r="CX442" t="s">
        <v>4865</v>
      </c>
      <c r="CY442" s="27" t="s">
        <v>5153</v>
      </c>
      <c r="CZ442" s="27" t="s">
        <v>5152</v>
      </c>
    </row>
    <row r="443" spans="102:104" ht="15" customHeight="1" x14ac:dyDescent="0.15">
      <c r="CX443" t="s">
        <v>4837</v>
      </c>
      <c r="CY443" s="27" t="s">
        <v>5153</v>
      </c>
      <c r="CZ443" s="27" t="s">
        <v>5154</v>
      </c>
    </row>
    <row r="444" spans="102:104" ht="15" customHeight="1" x14ac:dyDescent="0.15">
      <c r="CX444" t="s">
        <v>3846</v>
      </c>
      <c r="CZ444" s="27" t="s">
        <v>5153</v>
      </c>
    </row>
    <row r="445" spans="102:104" ht="15" customHeight="1" x14ac:dyDescent="0.15">
      <c r="CX445" t="s">
        <v>4678</v>
      </c>
      <c r="CY445" s="27" t="s">
        <v>5153</v>
      </c>
      <c r="CZ445" s="27" t="s">
        <v>5154</v>
      </c>
    </row>
    <row r="446" spans="102:104" ht="15" customHeight="1" x14ac:dyDescent="0.15">
      <c r="CX446" t="s">
        <v>4799</v>
      </c>
      <c r="CY446" s="27" t="s">
        <v>5153</v>
      </c>
      <c r="CZ446" s="27" t="s">
        <v>5156</v>
      </c>
    </row>
    <row r="447" spans="102:104" ht="15" customHeight="1" x14ac:dyDescent="0.15">
      <c r="CX447" t="s">
        <v>3761</v>
      </c>
      <c r="CZ447" s="27" t="s">
        <v>5154</v>
      </c>
    </row>
    <row r="448" spans="102:104" ht="15" customHeight="1" x14ac:dyDescent="0.15">
      <c r="CX448" t="s">
        <v>3793</v>
      </c>
      <c r="CZ448" s="27" t="s">
        <v>5154</v>
      </c>
    </row>
    <row r="449" spans="102:105" ht="15" customHeight="1" x14ac:dyDescent="0.15">
      <c r="CX449" t="s">
        <v>4593</v>
      </c>
      <c r="CY449" s="27" t="s">
        <v>5153</v>
      </c>
      <c r="CZ449" s="27" t="s">
        <v>5152</v>
      </c>
    </row>
    <row r="450" spans="102:105" ht="15" customHeight="1" x14ac:dyDescent="0.15">
      <c r="CX450" t="s">
        <v>4838</v>
      </c>
      <c r="CY450" s="27" t="s">
        <v>5153</v>
      </c>
      <c r="CZ450" s="27" t="s">
        <v>5152</v>
      </c>
    </row>
    <row r="451" spans="102:105" ht="15" customHeight="1" x14ac:dyDescent="0.15">
      <c r="CX451" t="s">
        <v>3760</v>
      </c>
      <c r="CY451" s="27" t="s">
        <v>5152</v>
      </c>
      <c r="CZ451" s="27" t="s">
        <v>5157</v>
      </c>
    </row>
    <row r="452" spans="102:105" ht="15" customHeight="1" x14ac:dyDescent="0.15">
      <c r="CX452" t="s">
        <v>3796</v>
      </c>
      <c r="CY452" s="27" t="s">
        <v>5152</v>
      </c>
      <c r="CZ452" s="27" t="s">
        <v>5157</v>
      </c>
    </row>
    <row r="453" spans="102:105" ht="15" customHeight="1" x14ac:dyDescent="0.15">
      <c r="CX453" t="s">
        <v>4333</v>
      </c>
      <c r="CY453" s="27" t="s">
        <v>5153</v>
      </c>
      <c r="CZ453" s="27" t="s">
        <v>5152</v>
      </c>
    </row>
    <row r="454" spans="102:105" ht="15" customHeight="1" x14ac:dyDescent="0.15">
      <c r="CX454" t="s">
        <v>5181</v>
      </c>
      <c r="CY454" s="27" t="s">
        <v>5153</v>
      </c>
      <c r="CZ454" s="27" t="s">
        <v>2936</v>
      </c>
    </row>
    <row r="455" spans="102:105" ht="15" customHeight="1" x14ac:dyDescent="0.15">
      <c r="CX455" t="s">
        <v>5060</v>
      </c>
      <c r="CY455" s="27" t="s">
        <v>5151</v>
      </c>
      <c r="CZ455" s="27" t="s">
        <v>5153</v>
      </c>
      <c r="DA455" s="27" t="s">
        <v>5153</v>
      </c>
    </row>
    <row r="456" spans="102:105" ht="15" customHeight="1" x14ac:dyDescent="0.15">
      <c r="CX456" t="s">
        <v>4765</v>
      </c>
      <c r="CY456" s="27" t="s">
        <v>5152</v>
      </c>
      <c r="CZ456" s="27" t="s">
        <v>2936</v>
      </c>
    </row>
    <row r="457" spans="102:105" ht="15" customHeight="1" x14ac:dyDescent="0.15">
      <c r="CX457" t="s">
        <v>4719</v>
      </c>
      <c r="CY457" s="27" t="s">
        <v>5151</v>
      </c>
      <c r="CZ457" s="27" t="s">
        <v>5158</v>
      </c>
    </row>
    <row r="458" spans="102:105" ht="15" customHeight="1" x14ac:dyDescent="0.15">
      <c r="CX458" t="s">
        <v>4642</v>
      </c>
      <c r="CY458" s="27" t="s">
        <v>5163</v>
      </c>
      <c r="CZ458" s="27" t="s">
        <v>5164</v>
      </c>
    </row>
    <row r="459" spans="102:105" ht="15" customHeight="1" x14ac:dyDescent="0.15">
      <c r="CX459" s="69" t="s">
        <v>274</v>
      </c>
      <c r="CY459" s="27" t="s">
        <v>2936</v>
      </c>
      <c r="CZ459" s="27" t="s">
        <v>5154</v>
      </c>
    </row>
    <row r="460" spans="102:105" ht="15" customHeight="1" x14ac:dyDescent="0.15">
      <c r="CX460" s="69" t="s">
        <v>3200</v>
      </c>
      <c r="CZ460" s="27" t="s">
        <v>5154</v>
      </c>
    </row>
    <row r="461" spans="102:105" ht="15" customHeight="1" x14ac:dyDescent="0.15">
      <c r="CX461" t="s">
        <v>3200</v>
      </c>
      <c r="CZ461" s="27" t="s">
        <v>5154</v>
      </c>
    </row>
    <row r="462" spans="102:105" ht="15" customHeight="1" x14ac:dyDescent="0.15">
      <c r="CX462" t="s">
        <v>3212</v>
      </c>
      <c r="CZ462" s="27" t="s">
        <v>5154</v>
      </c>
    </row>
    <row r="463" spans="102:105" ht="15" customHeight="1" x14ac:dyDescent="0.15">
      <c r="CX463" t="s">
        <v>4681</v>
      </c>
      <c r="CY463" s="27" t="s">
        <v>5153</v>
      </c>
      <c r="CZ463" s="27" t="s">
        <v>5152</v>
      </c>
    </row>
    <row r="464" spans="102:105" ht="15" customHeight="1" x14ac:dyDescent="0.15">
      <c r="CX464" t="s">
        <v>3991</v>
      </c>
      <c r="CZ464" s="27" t="s">
        <v>5153</v>
      </c>
    </row>
    <row r="465" spans="102:104" ht="15" customHeight="1" x14ac:dyDescent="0.15">
      <c r="CX465" s="69" t="s">
        <v>4801</v>
      </c>
      <c r="CY465" s="27" t="s">
        <v>5154</v>
      </c>
      <c r="CZ465" s="27" t="s">
        <v>5152</v>
      </c>
    </row>
    <row r="466" spans="102:104" ht="15" customHeight="1" x14ac:dyDescent="0.15">
      <c r="CX466" s="69" t="s">
        <v>406</v>
      </c>
      <c r="CY466" s="27" t="s">
        <v>5152</v>
      </c>
      <c r="CZ466" s="27" t="s">
        <v>5157</v>
      </c>
    </row>
    <row r="467" spans="102:104" ht="15" customHeight="1" x14ac:dyDescent="0.15">
      <c r="CX467" t="s">
        <v>4803</v>
      </c>
      <c r="CY467" s="27" t="s">
        <v>5154</v>
      </c>
      <c r="CZ467" s="27" t="s">
        <v>5152</v>
      </c>
    </row>
    <row r="468" spans="102:104" ht="15" customHeight="1" x14ac:dyDescent="0.15">
      <c r="CX468" t="s">
        <v>3940</v>
      </c>
      <c r="CZ468" s="27" t="s">
        <v>5151</v>
      </c>
    </row>
    <row r="469" spans="102:104" ht="15" customHeight="1" x14ac:dyDescent="0.15">
      <c r="CX469" t="s">
        <v>5144</v>
      </c>
      <c r="CY469" s="27" t="s">
        <v>5151</v>
      </c>
    </row>
    <row r="470" spans="102:104" ht="15" customHeight="1" x14ac:dyDescent="0.15">
      <c r="CX470" t="s">
        <v>251</v>
      </c>
      <c r="CZ470" s="27" t="s">
        <v>5152</v>
      </c>
    </row>
    <row r="471" spans="102:104" ht="15" customHeight="1" x14ac:dyDescent="0.15">
      <c r="CX471" t="s">
        <v>4772</v>
      </c>
      <c r="CZ471" s="27" t="s">
        <v>5152</v>
      </c>
    </row>
    <row r="472" spans="102:104" ht="15" customHeight="1" x14ac:dyDescent="0.15">
      <c r="CX472" t="s">
        <v>4390</v>
      </c>
      <c r="CY472" s="27" t="s">
        <v>5152</v>
      </c>
      <c r="CZ472" s="27" t="s">
        <v>5156</v>
      </c>
    </row>
    <row r="473" spans="102:104" ht="15" customHeight="1" x14ac:dyDescent="0.15">
      <c r="CX473" t="s">
        <v>4405</v>
      </c>
      <c r="CY473" s="27" t="s">
        <v>5152</v>
      </c>
      <c r="CZ473" s="27" t="s">
        <v>5156</v>
      </c>
    </row>
    <row r="474" spans="102:104" ht="15" customHeight="1" x14ac:dyDescent="0.15">
      <c r="CX474" t="s">
        <v>4685</v>
      </c>
      <c r="CY474" s="27" t="s">
        <v>5153</v>
      </c>
      <c r="CZ474" s="27" t="s">
        <v>5152</v>
      </c>
    </row>
    <row r="475" spans="102:104" ht="15" customHeight="1" x14ac:dyDescent="0.15">
      <c r="CX475" t="s">
        <v>3897</v>
      </c>
      <c r="CZ475" s="27" t="s">
        <v>5154</v>
      </c>
    </row>
    <row r="476" spans="102:104" ht="15" customHeight="1" x14ac:dyDescent="0.15">
      <c r="CX476" t="s">
        <v>4810</v>
      </c>
      <c r="CZ476" s="27" t="s">
        <v>5151</v>
      </c>
    </row>
    <row r="477" spans="102:104" ht="15" customHeight="1" x14ac:dyDescent="0.15">
      <c r="CX477" t="s">
        <v>4602</v>
      </c>
      <c r="CZ477" s="27" t="s">
        <v>5153</v>
      </c>
    </row>
    <row r="478" spans="102:104" ht="15" customHeight="1" x14ac:dyDescent="0.15">
      <c r="CX478" t="s">
        <v>3172</v>
      </c>
      <c r="CY478" s="27" t="s">
        <v>5154</v>
      </c>
      <c r="CZ478" s="27" t="s">
        <v>5155</v>
      </c>
    </row>
    <row r="479" spans="102:104" ht="15" customHeight="1" x14ac:dyDescent="0.15">
      <c r="CX479" t="s">
        <v>3088</v>
      </c>
      <c r="CY479" s="27" t="s">
        <v>5154</v>
      </c>
      <c r="CZ479" s="27" t="s">
        <v>5155</v>
      </c>
    </row>
    <row r="480" spans="102:104" ht="15" customHeight="1" x14ac:dyDescent="0.15">
      <c r="CX480" t="s">
        <v>3949</v>
      </c>
      <c r="CZ480" s="27" t="s">
        <v>5153</v>
      </c>
    </row>
    <row r="481" spans="102:105" ht="15" customHeight="1" x14ac:dyDescent="0.15">
      <c r="CX481" t="s">
        <v>3799</v>
      </c>
      <c r="CY481" s="27" t="s">
        <v>5152</v>
      </c>
      <c r="CZ481" s="27" t="s">
        <v>2936</v>
      </c>
    </row>
    <row r="482" spans="102:105" ht="15" customHeight="1" x14ac:dyDescent="0.15">
      <c r="CX482" t="s">
        <v>4855</v>
      </c>
      <c r="CY482" s="27" t="s">
        <v>5151</v>
      </c>
      <c r="CZ482" s="27" t="s">
        <v>5153</v>
      </c>
    </row>
    <row r="483" spans="102:105" ht="15" customHeight="1" x14ac:dyDescent="0.15">
      <c r="CX483" t="s">
        <v>5128</v>
      </c>
      <c r="CY483" s="27" t="s">
        <v>5151</v>
      </c>
      <c r="CZ483" s="27" t="s">
        <v>5153</v>
      </c>
      <c r="DA483" s="27" t="s">
        <v>5153</v>
      </c>
    </row>
    <row r="484" spans="102:105" ht="15" customHeight="1" x14ac:dyDescent="0.15">
      <c r="CX484" t="s">
        <v>282</v>
      </c>
      <c r="CZ484" s="27" t="s">
        <v>5152</v>
      </c>
    </row>
    <row r="485" spans="102:105" ht="15" customHeight="1" x14ac:dyDescent="0.15">
      <c r="CX485" s="69" t="s">
        <v>3993</v>
      </c>
      <c r="CZ485" s="27" t="s">
        <v>5154</v>
      </c>
    </row>
    <row r="486" spans="102:105" ht="15" customHeight="1" x14ac:dyDescent="0.15">
      <c r="CX486" s="69" t="s">
        <v>3984</v>
      </c>
      <c r="CZ486" s="27" t="s">
        <v>5154</v>
      </c>
    </row>
    <row r="487" spans="102:105" ht="15" customHeight="1" x14ac:dyDescent="0.15">
      <c r="CX487" t="s">
        <v>3438</v>
      </c>
      <c r="CY487" s="27" t="s">
        <v>5151</v>
      </c>
      <c r="CZ487" s="27" t="s">
        <v>5154</v>
      </c>
    </row>
    <row r="488" spans="102:105" ht="15" customHeight="1" x14ac:dyDescent="0.15">
      <c r="CX488" t="s">
        <v>3687</v>
      </c>
      <c r="CY488" s="27" t="s">
        <v>5151</v>
      </c>
      <c r="CZ488" s="27" t="s">
        <v>5154</v>
      </c>
    </row>
    <row r="489" spans="102:105" ht="15" customHeight="1" x14ac:dyDescent="0.15">
      <c r="CX489" t="s">
        <v>5068</v>
      </c>
      <c r="CY489" s="27" t="s">
        <v>5153</v>
      </c>
      <c r="CZ489" s="27" t="s">
        <v>5151</v>
      </c>
    </row>
    <row r="490" spans="102:105" ht="15" customHeight="1" x14ac:dyDescent="0.15">
      <c r="CX490" t="s">
        <v>3854</v>
      </c>
      <c r="CZ490" s="27" t="s">
        <v>5152</v>
      </c>
    </row>
    <row r="491" spans="102:105" ht="15" customHeight="1" x14ac:dyDescent="0.15">
      <c r="CX491" t="s">
        <v>685</v>
      </c>
      <c r="CY491" s="27" t="s">
        <v>2936</v>
      </c>
      <c r="CZ491" s="27" t="s">
        <v>5154</v>
      </c>
    </row>
    <row r="492" spans="102:105" ht="15" customHeight="1" x14ac:dyDescent="0.15">
      <c r="CX492" t="s">
        <v>4775</v>
      </c>
      <c r="CY492" s="27" t="s">
        <v>5151</v>
      </c>
      <c r="CZ492" s="27" t="s">
        <v>2936</v>
      </c>
    </row>
    <row r="493" spans="102:105" ht="15" customHeight="1" x14ac:dyDescent="0.15">
      <c r="CX493" t="s">
        <v>5145</v>
      </c>
      <c r="CY493" s="27" t="s">
        <v>5168</v>
      </c>
    </row>
    <row r="494" spans="102:105" ht="15" customHeight="1" x14ac:dyDescent="0.15">
      <c r="CX494" t="s">
        <v>4811</v>
      </c>
      <c r="CY494" s="27" t="s">
        <v>5151</v>
      </c>
      <c r="CZ494" s="27" t="s">
        <v>5154</v>
      </c>
    </row>
    <row r="495" spans="102:105" ht="15" customHeight="1" x14ac:dyDescent="0.15">
      <c r="CX495" t="s">
        <v>5146</v>
      </c>
      <c r="CY495" s="27" t="s">
        <v>5153</v>
      </c>
      <c r="CZ495" s="27" t="s">
        <v>5152</v>
      </c>
    </row>
    <row r="496" spans="102:105" ht="15" customHeight="1" x14ac:dyDescent="0.15">
      <c r="CX496" t="s">
        <v>4209</v>
      </c>
      <c r="CZ496" s="27" t="s">
        <v>5153</v>
      </c>
    </row>
    <row r="497" spans="102:105" ht="15" customHeight="1" x14ac:dyDescent="0.15">
      <c r="CX497" t="s">
        <v>810</v>
      </c>
      <c r="CZ497" s="27" t="s">
        <v>5154</v>
      </c>
    </row>
    <row r="498" spans="102:105" ht="15" customHeight="1" x14ac:dyDescent="0.15">
      <c r="CX498" t="s">
        <v>1129</v>
      </c>
      <c r="CZ498" s="27" t="s">
        <v>5154</v>
      </c>
    </row>
    <row r="499" spans="102:105" ht="15" customHeight="1" x14ac:dyDescent="0.15">
      <c r="CX499" t="s">
        <v>4868</v>
      </c>
      <c r="CY499" s="27" t="s">
        <v>5153</v>
      </c>
      <c r="CZ499" s="27" t="s">
        <v>5154</v>
      </c>
    </row>
    <row r="500" spans="102:105" ht="15" customHeight="1" x14ac:dyDescent="0.15">
      <c r="CX500" t="s">
        <v>3342</v>
      </c>
      <c r="CZ500" s="27" t="s">
        <v>5152</v>
      </c>
    </row>
    <row r="501" spans="102:105" ht="15" customHeight="1" x14ac:dyDescent="0.15">
      <c r="CX501" t="s">
        <v>3405</v>
      </c>
      <c r="CZ501" s="27" t="s">
        <v>5151</v>
      </c>
    </row>
    <row r="502" spans="102:105" ht="15" customHeight="1" x14ac:dyDescent="0.15">
      <c r="CX502" t="s">
        <v>3022</v>
      </c>
      <c r="CY502" s="27" t="s">
        <v>5153</v>
      </c>
      <c r="CZ502" s="27" t="s">
        <v>5154</v>
      </c>
    </row>
    <row r="503" spans="102:105" ht="15" customHeight="1" x14ac:dyDescent="0.15">
      <c r="CX503" t="s">
        <v>3314</v>
      </c>
      <c r="CY503" s="27" t="s">
        <v>5153</v>
      </c>
      <c r="CZ503" s="27" t="s">
        <v>5154</v>
      </c>
    </row>
    <row r="504" spans="102:105" ht="15" customHeight="1" x14ac:dyDescent="0.15">
      <c r="CX504" t="s">
        <v>3163</v>
      </c>
      <c r="CY504" s="27" t="s">
        <v>5153</v>
      </c>
      <c r="CZ504" s="27" t="s">
        <v>5154</v>
      </c>
    </row>
    <row r="505" spans="102:105" ht="15" customHeight="1" x14ac:dyDescent="0.15">
      <c r="CX505" t="s">
        <v>4514</v>
      </c>
      <c r="CY505" s="27" t="s">
        <v>5153</v>
      </c>
      <c r="CZ505" s="27" t="s">
        <v>5153</v>
      </c>
    </row>
    <row r="506" spans="102:105" ht="15" customHeight="1" x14ac:dyDescent="0.15">
      <c r="CX506" t="s">
        <v>4907</v>
      </c>
      <c r="CY506" s="27" t="s">
        <v>5153</v>
      </c>
      <c r="CZ506" s="27" t="s">
        <v>5153</v>
      </c>
      <c r="DA506" s="27" t="s">
        <v>5153</v>
      </c>
    </row>
    <row r="507" spans="102:105" ht="15" customHeight="1" x14ac:dyDescent="0.15">
      <c r="CX507" t="s">
        <v>5130</v>
      </c>
      <c r="CY507" s="27" t="s">
        <v>5151</v>
      </c>
      <c r="CZ507" s="27" t="s">
        <v>5151</v>
      </c>
    </row>
    <row r="508" spans="102:105" ht="15" customHeight="1" x14ac:dyDescent="0.15">
      <c r="CX508" t="s">
        <v>3951</v>
      </c>
      <c r="CZ508" s="27" t="s">
        <v>5153</v>
      </c>
    </row>
    <row r="509" spans="102:105" ht="15" customHeight="1" x14ac:dyDescent="0.15">
      <c r="CX509" t="s">
        <v>5148</v>
      </c>
      <c r="CY509" s="27" t="s">
        <v>5153</v>
      </c>
      <c r="CZ509" s="27" t="s">
        <v>5154</v>
      </c>
      <c r="DA509" s="27" t="s">
        <v>5152</v>
      </c>
    </row>
    <row r="510" spans="102:105" ht="15" customHeight="1" x14ac:dyDescent="0.15">
      <c r="CX510" t="s">
        <v>4687</v>
      </c>
      <c r="CY510" s="27" t="s">
        <v>5153</v>
      </c>
      <c r="CZ510" s="27" t="s">
        <v>5154</v>
      </c>
    </row>
    <row r="511" spans="102:105" ht="15" customHeight="1" x14ac:dyDescent="0.15">
      <c r="CX511" t="s">
        <v>4641</v>
      </c>
      <c r="CY511" s="27" t="s">
        <v>5152</v>
      </c>
      <c r="CZ511" s="27" t="s">
        <v>5154</v>
      </c>
    </row>
    <row r="512" spans="102:105" ht="15" customHeight="1" x14ac:dyDescent="0.15">
      <c r="CX512" t="s">
        <v>4689</v>
      </c>
      <c r="CY512" s="27" t="s">
        <v>5152</v>
      </c>
      <c r="CZ512" s="27" t="s">
        <v>5154</v>
      </c>
    </row>
    <row r="513" spans="102:105" ht="15" customHeight="1" x14ac:dyDescent="0.15">
      <c r="CX513" t="s">
        <v>4738</v>
      </c>
      <c r="CY513" s="27" t="s">
        <v>5153</v>
      </c>
      <c r="CZ513" s="27" t="s">
        <v>5154</v>
      </c>
    </row>
    <row r="514" spans="102:105" ht="15" customHeight="1" x14ac:dyDescent="0.15">
      <c r="CX514" t="s">
        <v>3953</v>
      </c>
      <c r="CZ514" s="27" t="s">
        <v>5153</v>
      </c>
    </row>
    <row r="515" spans="102:105" ht="15" customHeight="1" x14ac:dyDescent="0.15">
      <c r="CX515" t="s">
        <v>4691</v>
      </c>
      <c r="CZ515" s="27" t="s">
        <v>5152</v>
      </c>
    </row>
    <row r="516" spans="102:105" ht="15" customHeight="1" x14ac:dyDescent="0.15">
      <c r="CX516" t="s">
        <v>4516</v>
      </c>
      <c r="CZ516" s="27" t="s">
        <v>5152</v>
      </c>
    </row>
    <row r="517" spans="102:105" ht="15" customHeight="1" x14ac:dyDescent="0.15">
      <c r="CX517" t="s">
        <v>3315</v>
      </c>
      <c r="CZ517" s="27" t="s">
        <v>5152</v>
      </c>
    </row>
    <row r="518" spans="102:105" ht="15" customHeight="1" x14ac:dyDescent="0.15">
      <c r="CX518" t="s">
        <v>4346</v>
      </c>
      <c r="CY518" s="27" t="s">
        <v>5154</v>
      </c>
      <c r="CZ518" s="27" t="s">
        <v>5152</v>
      </c>
    </row>
    <row r="519" spans="102:105" ht="15" customHeight="1" x14ac:dyDescent="0.15">
      <c r="CX519" t="s">
        <v>5064</v>
      </c>
      <c r="CY519" s="27" t="s">
        <v>5153</v>
      </c>
      <c r="CZ519" s="27" t="s">
        <v>5162</v>
      </c>
      <c r="DA519" s="27" t="s">
        <v>5152</v>
      </c>
    </row>
    <row r="520" spans="102:105" ht="15" customHeight="1" x14ac:dyDescent="0.15">
      <c r="CX520" t="s">
        <v>4693</v>
      </c>
      <c r="CY520" s="27" t="s">
        <v>5152</v>
      </c>
      <c r="CZ520" s="27" t="s">
        <v>5162</v>
      </c>
    </row>
    <row r="521" spans="102:105" ht="15" customHeight="1" x14ac:dyDescent="0.15">
      <c r="CX521" t="s">
        <v>3803</v>
      </c>
      <c r="CZ521" s="27" t="s">
        <v>5153</v>
      </c>
    </row>
    <row r="522" spans="102:105" ht="15" customHeight="1" x14ac:dyDescent="0.15">
      <c r="CX522" t="s">
        <v>4844</v>
      </c>
      <c r="CY522" s="27" t="s">
        <v>5154</v>
      </c>
      <c r="CZ522" s="27" t="s">
        <v>5152</v>
      </c>
    </row>
    <row r="523" spans="102:105" ht="15" customHeight="1" x14ac:dyDescent="0.15">
      <c r="CX523" t="s">
        <v>3344</v>
      </c>
      <c r="CZ523" s="27" t="s">
        <v>5154</v>
      </c>
    </row>
    <row r="524" spans="102:105" ht="15" customHeight="1" x14ac:dyDescent="0.15">
      <c r="CX524" t="s">
        <v>3406</v>
      </c>
      <c r="CZ524" s="27" t="s">
        <v>5154</v>
      </c>
    </row>
    <row r="525" spans="102:105" ht="15" customHeight="1" x14ac:dyDescent="0.15">
      <c r="CX525" t="s">
        <v>3898</v>
      </c>
      <c r="CZ525" s="27" t="s">
        <v>5153</v>
      </c>
    </row>
    <row r="526" spans="102:105" ht="15" customHeight="1" x14ac:dyDescent="0.15">
      <c r="CX526" t="s">
        <v>870</v>
      </c>
      <c r="CY526" s="27" t="s">
        <v>5153</v>
      </c>
      <c r="CZ526" s="27" t="s">
        <v>5162</v>
      </c>
    </row>
    <row r="527" spans="102:105" ht="15" customHeight="1" x14ac:dyDescent="0.15">
      <c r="CX527" t="s">
        <v>4845</v>
      </c>
      <c r="CY527" s="27" t="s">
        <v>5153</v>
      </c>
      <c r="CZ527" s="27" t="s">
        <v>5162</v>
      </c>
    </row>
    <row r="528" spans="102:105" ht="15" customHeight="1" x14ac:dyDescent="0.15">
      <c r="CX528" t="s">
        <v>4695</v>
      </c>
      <c r="CZ528" s="27" t="s">
        <v>5152</v>
      </c>
    </row>
    <row r="529" spans="102:105" ht="15" customHeight="1" x14ac:dyDescent="0.15">
      <c r="CX529" t="s">
        <v>5046</v>
      </c>
      <c r="CY529" s="27" t="s">
        <v>5160</v>
      </c>
      <c r="CZ529" s="27" t="s">
        <v>5161</v>
      </c>
    </row>
    <row r="530" spans="102:105" ht="15" customHeight="1" x14ac:dyDescent="0.15">
      <c r="CX530" t="s">
        <v>5020</v>
      </c>
      <c r="CY530" s="27" t="s">
        <v>5153</v>
      </c>
      <c r="CZ530" s="27" t="s">
        <v>5154</v>
      </c>
      <c r="DA530" s="27" t="s">
        <v>5152</v>
      </c>
    </row>
    <row r="531" spans="102:105" ht="15" customHeight="1" x14ac:dyDescent="0.15">
      <c r="CX531" t="s">
        <v>4109</v>
      </c>
      <c r="CZ531" s="27" t="s">
        <v>5152</v>
      </c>
    </row>
    <row r="532" spans="102:105" ht="15" customHeight="1" x14ac:dyDescent="0.15">
      <c r="CX532" t="s">
        <v>5132</v>
      </c>
      <c r="CY532" s="27" t="s">
        <v>5153</v>
      </c>
      <c r="CZ532" s="27" t="s">
        <v>5152</v>
      </c>
      <c r="DA532" s="27" t="s">
        <v>5152</v>
      </c>
    </row>
    <row r="533" spans="102:105" ht="15" customHeight="1" x14ac:dyDescent="0.15">
      <c r="CX533" t="s">
        <v>2965</v>
      </c>
      <c r="CZ533" s="27" t="s">
        <v>5152</v>
      </c>
    </row>
    <row r="534" spans="102:105" ht="15" customHeight="1" x14ac:dyDescent="0.15">
      <c r="CX534" t="s">
        <v>2991</v>
      </c>
      <c r="CZ534" s="27" t="s">
        <v>5152</v>
      </c>
    </row>
    <row r="535" spans="102:105" ht="15" customHeight="1" x14ac:dyDescent="0.15">
      <c r="CX535" t="s">
        <v>5044</v>
      </c>
      <c r="CY535" s="27" t="s">
        <v>5152</v>
      </c>
      <c r="CZ535" s="27" t="s">
        <v>5153</v>
      </c>
    </row>
    <row r="536" spans="102:105" ht="15" customHeight="1" x14ac:dyDescent="0.15">
      <c r="CX536" t="s">
        <v>4387</v>
      </c>
      <c r="CZ536" s="27" t="s">
        <v>5154</v>
      </c>
    </row>
    <row r="537" spans="102:105" ht="15" customHeight="1" x14ac:dyDescent="0.15">
      <c r="CX537" t="s">
        <v>4409</v>
      </c>
      <c r="CZ537" s="27" t="s">
        <v>5154</v>
      </c>
    </row>
    <row r="538" spans="102:105" ht="15" customHeight="1" x14ac:dyDescent="0.15">
      <c r="CX538" t="s">
        <v>4161</v>
      </c>
      <c r="CZ538" s="27" t="s">
        <v>5153</v>
      </c>
    </row>
    <row r="539" spans="102:105" ht="15" customHeight="1" x14ac:dyDescent="0.15">
      <c r="CX539" t="s">
        <v>4212</v>
      </c>
      <c r="CZ539" s="27" t="s">
        <v>5153</v>
      </c>
    </row>
    <row r="540" spans="102:105" ht="15" customHeight="1" x14ac:dyDescent="0.15">
      <c r="CX540" t="s">
        <v>4860</v>
      </c>
      <c r="CY540" s="27" t="s">
        <v>5151</v>
      </c>
      <c r="CZ540" s="27" t="s">
        <v>5151</v>
      </c>
      <c r="DA540" s="27" t="s">
        <v>5153</v>
      </c>
    </row>
    <row r="541" spans="102:105" ht="15" customHeight="1" x14ac:dyDescent="0.15">
      <c r="CX541" t="s">
        <v>4698</v>
      </c>
      <c r="CZ541" s="27" t="s">
        <v>5154</v>
      </c>
    </row>
    <row r="542" spans="102:105" ht="15" customHeight="1" x14ac:dyDescent="0.15">
      <c r="CX542" t="s">
        <v>4519</v>
      </c>
      <c r="CY542" s="27" t="s">
        <v>5151</v>
      </c>
      <c r="CZ542" s="27" t="s">
        <v>5158</v>
      </c>
    </row>
    <row r="543" spans="102:105" ht="15" customHeight="1" x14ac:dyDescent="0.15">
      <c r="CX543" t="s">
        <v>4610</v>
      </c>
      <c r="CY543" s="27" t="s">
        <v>5151</v>
      </c>
      <c r="CZ543" s="27" t="s">
        <v>5158</v>
      </c>
    </row>
    <row r="544" spans="102:105" ht="15" customHeight="1" x14ac:dyDescent="0.15">
      <c r="CX544" t="s">
        <v>4701</v>
      </c>
      <c r="CY544" s="27" t="s">
        <v>5154</v>
      </c>
      <c r="CZ544" s="27" t="s">
        <v>5152</v>
      </c>
    </row>
    <row r="545" spans="102:105" ht="15" customHeight="1" x14ac:dyDescent="0.15">
      <c r="CX545" t="s">
        <v>4853</v>
      </c>
      <c r="CY545" s="27" t="s">
        <v>5153</v>
      </c>
      <c r="CZ545" s="27" t="s">
        <v>5154</v>
      </c>
    </row>
    <row r="546" spans="102:105" ht="15" customHeight="1" x14ac:dyDescent="0.15">
      <c r="CX546" t="s">
        <v>3261</v>
      </c>
      <c r="CZ546" s="27" t="s">
        <v>5152</v>
      </c>
    </row>
    <row r="547" spans="102:105" ht="15" customHeight="1" x14ac:dyDescent="0.15">
      <c r="CX547" t="s">
        <v>683</v>
      </c>
      <c r="CZ547" s="27" t="s">
        <v>5152</v>
      </c>
    </row>
    <row r="548" spans="102:105" ht="15" customHeight="1" x14ac:dyDescent="0.15">
      <c r="CX548" t="s">
        <v>1251</v>
      </c>
      <c r="CZ548" s="27" t="s">
        <v>5152</v>
      </c>
    </row>
    <row r="549" spans="102:105" ht="15" customHeight="1" x14ac:dyDescent="0.15">
      <c r="CX549" t="s">
        <v>3806</v>
      </c>
      <c r="CZ549" s="27" t="s">
        <v>5152</v>
      </c>
    </row>
    <row r="550" spans="102:105" ht="15" customHeight="1" x14ac:dyDescent="0.15">
      <c r="CX550" t="s">
        <v>4959</v>
      </c>
      <c r="CY550" s="27" t="s">
        <v>5153</v>
      </c>
      <c r="CZ550" s="27" t="s">
        <v>5153</v>
      </c>
      <c r="DA550" s="27" t="s">
        <v>5152</v>
      </c>
    </row>
    <row r="551" spans="102:105" ht="15" customHeight="1" x14ac:dyDescent="0.15">
      <c r="CX551" t="s">
        <v>4814</v>
      </c>
      <c r="CZ551" s="27" t="s">
        <v>5153</v>
      </c>
    </row>
    <row r="552" spans="102:105" ht="15" customHeight="1" x14ac:dyDescent="0.15">
      <c r="CX552" t="s">
        <v>3748</v>
      </c>
      <c r="CZ552" s="27" t="s">
        <v>5153</v>
      </c>
    </row>
    <row r="553" spans="102:105" ht="15" customHeight="1" x14ac:dyDescent="0.15">
      <c r="CX553" t="s">
        <v>4612</v>
      </c>
      <c r="CY553" s="27" t="s">
        <v>5151</v>
      </c>
      <c r="CZ553" s="27" t="s">
        <v>5153</v>
      </c>
    </row>
    <row r="554" spans="102:105" ht="15" customHeight="1" x14ac:dyDescent="0.15">
      <c r="CX554" t="s">
        <v>3318</v>
      </c>
      <c r="CZ554" s="27" t="s">
        <v>5151</v>
      </c>
    </row>
    <row r="555" spans="102:105" ht="15" customHeight="1" x14ac:dyDescent="0.15">
      <c r="CX555" t="s">
        <v>5086</v>
      </c>
      <c r="CY555" s="27" t="s">
        <v>5153</v>
      </c>
      <c r="CZ555" s="27" t="s">
        <v>5151</v>
      </c>
      <c r="DA555" s="27" t="s">
        <v>5151</v>
      </c>
    </row>
    <row r="556" spans="102:105" ht="15" customHeight="1" x14ac:dyDescent="0.15">
      <c r="CX556" t="s">
        <v>4923</v>
      </c>
      <c r="CY556" s="27" t="s">
        <v>5160</v>
      </c>
      <c r="CZ556" s="27" t="s">
        <v>5164</v>
      </c>
    </row>
    <row r="557" spans="102:105" ht="15" customHeight="1" x14ac:dyDescent="0.15">
      <c r="CX557" t="s">
        <v>4896</v>
      </c>
      <c r="CY557" s="27" t="s">
        <v>5153</v>
      </c>
      <c r="CZ557" s="27" t="s">
        <v>5152</v>
      </c>
      <c r="DA557" s="27" t="s">
        <v>5152</v>
      </c>
    </row>
    <row r="558" spans="102:105" ht="15" customHeight="1" x14ac:dyDescent="0.15">
      <c r="CX558" t="s">
        <v>4740</v>
      </c>
      <c r="CZ558" s="27" t="s">
        <v>5154</v>
      </c>
    </row>
    <row r="559" spans="102:105" ht="15" customHeight="1" x14ac:dyDescent="0.15">
      <c r="CX559" t="s">
        <v>5026</v>
      </c>
      <c r="CY559" s="27" t="s">
        <v>5153</v>
      </c>
      <c r="CZ559" s="27" t="s">
        <v>5154</v>
      </c>
    </row>
    <row r="560" spans="102:105" ht="15" customHeight="1" x14ac:dyDescent="0.15">
      <c r="CX560" t="s">
        <v>5170</v>
      </c>
      <c r="CY560" s="27" t="s">
        <v>5154</v>
      </c>
    </row>
    <row r="561" spans="102:104" ht="15" customHeight="1" x14ac:dyDescent="0.15">
      <c r="CX561" t="s">
        <v>244</v>
      </c>
      <c r="CY561" s="27" t="s">
        <v>5154</v>
      </c>
    </row>
    <row r="562" spans="102:104" ht="15" customHeight="1" x14ac:dyDescent="0.15">
      <c r="CX562" t="s">
        <v>5171</v>
      </c>
      <c r="CY562" s="27" t="s">
        <v>5154</v>
      </c>
    </row>
    <row r="563" spans="102:104" ht="15" customHeight="1" x14ac:dyDescent="0.15">
      <c r="CX563" t="s">
        <v>5172</v>
      </c>
      <c r="CY563" s="27" t="s">
        <v>5152</v>
      </c>
    </row>
    <row r="564" spans="102:104" ht="15" customHeight="1" x14ac:dyDescent="0.15">
      <c r="CX564" t="s">
        <v>1189</v>
      </c>
      <c r="CY564" s="27" t="s">
        <v>5152</v>
      </c>
    </row>
    <row r="565" spans="102:104" ht="15" customHeight="1" x14ac:dyDescent="0.15">
      <c r="CX565" t="s">
        <v>1190</v>
      </c>
      <c r="CY565" s="27" t="s">
        <v>5152</v>
      </c>
    </row>
    <row r="566" spans="102:104" ht="15" customHeight="1" x14ac:dyDescent="0.15">
      <c r="CX566" t="s">
        <v>421</v>
      </c>
      <c r="CY566" s="27" t="s">
        <v>5152</v>
      </c>
    </row>
    <row r="567" spans="102:104" ht="15" customHeight="1" x14ac:dyDescent="0.15">
      <c r="CX567" t="s">
        <v>214</v>
      </c>
      <c r="CY567" s="27" t="s">
        <v>5153</v>
      </c>
      <c r="CZ567" s="27" t="s">
        <v>5178</v>
      </c>
    </row>
    <row r="568" spans="102:104" ht="15" customHeight="1" x14ac:dyDescent="0.15">
      <c r="CX568" t="s">
        <v>214</v>
      </c>
      <c r="CY568" s="27" t="s">
        <v>5153</v>
      </c>
      <c r="CZ568" s="27" t="s">
        <v>5178</v>
      </c>
    </row>
    <row r="569" spans="102:104" ht="15" customHeight="1" x14ac:dyDescent="0.15">
      <c r="CX569" t="s">
        <v>546</v>
      </c>
      <c r="CY569" s="27" t="s">
        <v>5153</v>
      </c>
    </row>
    <row r="570" spans="102:104" ht="15" customHeight="1" x14ac:dyDescent="0.15">
      <c r="CX570" t="s">
        <v>1211</v>
      </c>
      <c r="CY570" s="27" t="s">
        <v>5153</v>
      </c>
    </row>
    <row r="571" spans="102:104" ht="15" customHeight="1" x14ac:dyDescent="0.15">
      <c r="CX571" t="s">
        <v>1212</v>
      </c>
      <c r="CY571" s="27" t="s">
        <v>5153</v>
      </c>
    </row>
    <row r="572" spans="102:104" ht="15" customHeight="1" x14ac:dyDescent="0.15">
      <c r="CX572" t="s">
        <v>500</v>
      </c>
      <c r="CY572" s="27" t="s">
        <v>5153</v>
      </c>
    </row>
    <row r="573" spans="102:104" ht="15" customHeight="1" x14ac:dyDescent="0.15">
      <c r="CX573" t="s">
        <v>1586</v>
      </c>
      <c r="CY573" s="27" t="s">
        <v>5154</v>
      </c>
    </row>
    <row r="574" spans="102:104" ht="15" customHeight="1" x14ac:dyDescent="0.15">
      <c r="CX574" t="s">
        <v>4206</v>
      </c>
      <c r="CY574" s="27" t="s">
        <v>5154</v>
      </c>
    </row>
    <row r="575" spans="102:104" ht="15" customHeight="1" x14ac:dyDescent="0.15">
      <c r="CX575" t="s">
        <v>5173</v>
      </c>
      <c r="CY575" s="27" t="s">
        <v>5154</v>
      </c>
    </row>
    <row r="576" spans="102:104" ht="15" customHeight="1" x14ac:dyDescent="0.15">
      <c r="CX576" t="s">
        <v>5174</v>
      </c>
      <c r="CY576" s="27" t="s">
        <v>5153</v>
      </c>
      <c r="CZ576" s="27" t="s">
        <v>5152</v>
      </c>
    </row>
    <row r="577" spans="102:104" ht="15" customHeight="1" x14ac:dyDescent="0.15">
      <c r="CX577" t="s">
        <v>5175</v>
      </c>
      <c r="CY577" s="27" t="s">
        <v>5152</v>
      </c>
    </row>
    <row r="578" spans="102:104" ht="15" customHeight="1" x14ac:dyDescent="0.15">
      <c r="CX578" t="s">
        <v>5176</v>
      </c>
      <c r="CY578" s="27" t="s">
        <v>5154</v>
      </c>
      <c r="CZ578" s="27" t="s">
        <v>5152</v>
      </c>
    </row>
    <row r="579" spans="102:104" ht="15" customHeight="1" x14ac:dyDescent="0.15">
      <c r="CX579" t="s">
        <v>5177</v>
      </c>
      <c r="CY579" s="27" t="s">
        <v>5151</v>
      </c>
      <c r="CZ579" s="27" t="s">
        <v>5178</v>
      </c>
    </row>
    <row r="580" spans="102:104" ht="15" customHeight="1" x14ac:dyDescent="0.15">
      <c r="CX580" t="s">
        <v>513</v>
      </c>
      <c r="CY580" s="27" t="s">
        <v>5154</v>
      </c>
      <c r="CZ580" s="27" t="s">
        <v>5152</v>
      </c>
    </row>
    <row r="581" spans="102:104" ht="15" customHeight="1" x14ac:dyDescent="0.15">
      <c r="CX581" t="s">
        <v>517</v>
      </c>
      <c r="CY581" s="27" t="s">
        <v>5154</v>
      </c>
      <c r="CZ581" s="27" t="s">
        <v>5152</v>
      </c>
    </row>
    <row r="582" spans="102:104" ht="15" customHeight="1" x14ac:dyDescent="0.15">
      <c r="CX582" t="s">
        <v>521</v>
      </c>
      <c r="CY582" s="27" t="s">
        <v>5154</v>
      </c>
      <c r="CZ582" s="27" t="s">
        <v>5152</v>
      </c>
    </row>
    <row r="583" spans="102:104" ht="15" customHeight="1" x14ac:dyDescent="0.15">
      <c r="CX583" t="s">
        <v>1018</v>
      </c>
      <c r="CY583" s="27" t="s">
        <v>5154</v>
      </c>
    </row>
    <row r="584" spans="102:104" ht="15" customHeight="1" x14ac:dyDescent="0.15">
      <c r="CX584" t="s">
        <v>1020</v>
      </c>
      <c r="CY584" s="27" t="s">
        <v>5154</v>
      </c>
    </row>
    <row r="585" spans="102:104" ht="15" customHeight="1" x14ac:dyDescent="0.15">
      <c r="CX585" t="s">
        <v>744</v>
      </c>
      <c r="CY585" s="27" t="s">
        <v>5154</v>
      </c>
    </row>
    <row r="586" spans="102:104" ht="15" customHeight="1" x14ac:dyDescent="0.15">
      <c r="CX586" t="s">
        <v>3249</v>
      </c>
      <c r="CY586" s="27" t="s">
        <v>5152</v>
      </c>
    </row>
    <row r="587" spans="102:104" ht="15" customHeight="1" x14ac:dyDescent="0.15">
      <c r="CX587" t="s">
        <v>955</v>
      </c>
      <c r="CY587" s="27" t="s">
        <v>5152</v>
      </c>
    </row>
    <row r="588" spans="102:104" ht="15" customHeight="1" x14ac:dyDescent="0.15">
      <c r="CX588" t="s">
        <v>174</v>
      </c>
      <c r="CY588" s="27" t="s">
        <v>5152</v>
      </c>
    </row>
    <row r="589" spans="102:104" ht="15" customHeight="1" x14ac:dyDescent="0.15">
      <c r="CX589" t="s">
        <v>916</v>
      </c>
      <c r="CY589" s="27" t="s">
        <v>5153</v>
      </c>
    </row>
    <row r="590" spans="102:104" ht="15" customHeight="1" x14ac:dyDescent="0.15">
      <c r="CX590" t="s">
        <v>911</v>
      </c>
      <c r="CY590" s="27" t="s">
        <v>5152</v>
      </c>
    </row>
    <row r="591" spans="102:104" ht="15" customHeight="1" x14ac:dyDescent="0.15">
      <c r="CX591" t="s">
        <v>913</v>
      </c>
      <c r="CY591" s="27" t="s">
        <v>5152</v>
      </c>
    </row>
    <row r="592" spans="102:104" ht="15" customHeight="1" x14ac:dyDescent="0.15">
      <c r="CX592" t="s">
        <v>3106</v>
      </c>
      <c r="CY592" s="27" t="s">
        <v>5152</v>
      </c>
    </row>
    <row r="593" spans="102:105" ht="15" customHeight="1" x14ac:dyDescent="0.15">
      <c r="CX593" t="s">
        <v>3210</v>
      </c>
      <c r="CY593" s="27" t="s">
        <v>5152</v>
      </c>
    </row>
    <row r="594" spans="102:105" ht="15" customHeight="1" x14ac:dyDescent="0.15">
      <c r="CX594" t="s">
        <v>227</v>
      </c>
      <c r="CY594" s="27" t="s">
        <v>5152</v>
      </c>
    </row>
    <row r="595" spans="102:105" ht="15" customHeight="1" x14ac:dyDescent="0.15">
      <c r="CX595" t="s">
        <v>568</v>
      </c>
      <c r="CY595" s="27" t="s">
        <v>5154</v>
      </c>
    </row>
    <row r="596" spans="102:105" ht="15" customHeight="1" x14ac:dyDescent="0.15">
      <c r="CX596" t="s">
        <v>3357</v>
      </c>
      <c r="CY596" s="27" t="s">
        <v>5154</v>
      </c>
    </row>
    <row r="597" spans="102:105" ht="15" customHeight="1" x14ac:dyDescent="0.15">
      <c r="CX597" t="s">
        <v>951</v>
      </c>
      <c r="CY597" s="27" t="s">
        <v>5154</v>
      </c>
    </row>
    <row r="598" spans="102:105" ht="15" customHeight="1" x14ac:dyDescent="0.15">
      <c r="CX598" t="s">
        <v>5197</v>
      </c>
      <c r="CY598" s="27" t="s">
        <v>5152</v>
      </c>
      <c r="CZ598" s="27" t="s">
        <v>5154</v>
      </c>
      <c r="DA598" s="27" t="s">
        <v>5154</v>
      </c>
    </row>
    <row r="599" spans="102:105" ht="15" customHeight="1" x14ac:dyDescent="0.15">
      <c r="CX599" t="s">
        <v>5191</v>
      </c>
      <c r="CY599" s="27" t="s">
        <v>5153</v>
      </c>
      <c r="CZ599" s="27" t="s">
        <v>5152</v>
      </c>
      <c r="DA599" s="27" t="s">
        <v>5162</v>
      </c>
    </row>
    <row r="600" spans="102:105" ht="15" customHeight="1" x14ac:dyDescent="0.15">
      <c r="CX600" t="s">
        <v>5190</v>
      </c>
      <c r="CY600" s="27" t="s">
        <v>5151</v>
      </c>
      <c r="CZ600" s="27" t="s">
        <v>5178</v>
      </c>
    </row>
    <row r="601" spans="102:105" ht="15" customHeight="1" x14ac:dyDescent="0.15">
      <c r="CX601" t="s">
        <v>5198</v>
      </c>
      <c r="CY601" s="27" t="s">
        <v>5153</v>
      </c>
      <c r="CZ601" s="27" t="s">
        <v>5151</v>
      </c>
      <c r="DA601" s="27" t="s">
        <v>5178</v>
      </c>
    </row>
    <row r="602" spans="102:105" ht="15" customHeight="1" x14ac:dyDescent="0.15">
      <c r="CX602" t="s">
        <v>5202</v>
      </c>
      <c r="CY602" s="27" t="s">
        <v>5153</v>
      </c>
      <c r="CZ602" s="27" t="s">
        <v>5151</v>
      </c>
    </row>
    <row r="603" spans="102:105" ht="15" customHeight="1" x14ac:dyDescent="0.15">
      <c r="CX603" t="s">
        <v>5206</v>
      </c>
      <c r="CY603" s="27" t="s">
        <v>5153</v>
      </c>
      <c r="CZ603" s="27" t="s">
        <v>5151</v>
      </c>
    </row>
    <row r="604" spans="102:105" ht="15" customHeight="1" x14ac:dyDescent="0.15">
      <c r="CX604" t="s">
        <v>5195</v>
      </c>
      <c r="CY604" s="27" t="s">
        <v>5178</v>
      </c>
    </row>
    <row r="605" spans="102:105" ht="15" customHeight="1" x14ac:dyDescent="0.15">
      <c r="CX605" t="s">
        <v>5194</v>
      </c>
      <c r="CY605" s="27" t="s">
        <v>5153</v>
      </c>
    </row>
    <row r="606" spans="102:105" ht="15" customHeight="1" x14ac:dyDescent="0.15">
      <c r="CX606" t="s">
        <v>5204</v>
      </c>
      <c r="CY606" s="27" t="s">
        <v>5151</v>
      </c>
    </row>
    <row r="607" spans="102:105" ht="15" customHeight="1" x14ac:dyDescent="0.15">
      <c r="CX607" t="s">
        <v>5205</v>
      </c>
      <c r="CY607" s="27" t="s">
        <v>5178</v>
      </c>
    </row>
    <row r="608" spans="102:105" ht="15" customHeight="1" x14ac:dyDescent="0.15">
      <c r="CX608" t="s">
        <v>5193</v>
      </c>
      <c r="CY608" s="27" t="s">
        <v>5162</v>
      </c>
    </row>
    <row r="609" spans="102:105" ht="15" customHeight="1" x14ac:dyDescent="0.15">
      <c r="CX609" t="s">
        <v>5196</v>
      </c>
      <c r="CY609" s="27" t="s">
        <v>5153</v>
      </c>
    </row>
    <row r="610" spans="102:105" ht="15" customHeight="1" x14ac:dyDescent="0.15">
      <c r="CX610" t="s">
        <v>5203</v>
      </c>
      <c r="CY610" s="27" t="s">
        <v>5151</v>
      </c>
    </row>
    <row r="611" spans="102:105" ht="15" customHeight="1" x14ac:dyDescent="0.15">
      <c r="CX611" t="s">
        <v>5192</v>
      </c>
      <c r="CY611" s="27" t="s">
        <v>5153</v>
      </c>
      <c r="CZ611" s="27" t="s">
        <v>5178</v>
      </c>
    </row>
    <row r="612" spans="102:105" ht="15" customHeight="1" x14ac:dyDescent="0.15">
      <c r="CX612" t="s">
        <v>5189</v>
      </c>
      <c r="CY612" s="27" t="s">
        <v>5153</v>
      </c>
      <c r="CZ612" s="27" t="s">
        <v>5178</v>
      </c>
    </row>
    <row r="613" spans="102:105" ht="15" customHeight="1" x14ac:dyDescent="0.15">
      <c r="CX613" t="s">
        <v>5208</v>
      </c>
      <c r="CY613" s="27" t="s">
        <v>5153</v>
      </c>
      <c r="CZ613" s="27" t="s">
        <v>5153</v>
      </c>
      <c r="DA613" s="27" t="s">
        <v>5152</v>
      </c>
    </row>
    <row r="614" spans="102:105" ht="15" customHeight="1" x14ac:dyDescent="0.15">
      <c r="CX614" t="s">
        <v>5213</v>
      </c>
      <c r="CY614" s="27" t="s">
        <v>5153</v>
      </c>
      <c r="CZ614" s="27" t="s">
        <v>5153</v>
      </c>
      <c r="DA614" s="27" t="s">
        <v>5178</v>
      </c>
    </row>
    <row r="615" spans="102:105" ht="15" customHeight="1" x14ac:dyDescent="0.15">
      <c r="CX615" t="s">
        <v>5211</v>
      </c>
      <c r="CY615" s="27" t="s">
        <v>5152</v>
      </c>
      <c r="CZ615" s="27" t="s">
        <v>5154</v>
      </c>
    </row>
    <row r="616" spans="102:105" ht="15" customHeight="1" x14ac:dyDescent="0.15">
      <c r="CX616" t="s">
        <v>5215</v>
      </c>
      <c r="CY616" s="27" t="s">
        <v>5153</v>
      </c>
      <c r="CZ616" s="27" t="s">
        <v>5153</v>
      </c>
      <c r="DA616" s="27" t="s">
        <v>5153</v>
      </c>
    </row>
    <row r="617" spans="102:105" ht="15" customHeight="1" x14ac:dyDescent="0.15">
      <c r="CX617" t="s">
        <v>5212</v>
      </c>
      <c r="CY617" s="27" t="s">
        <v>5153</v>
      </c>
      <c r="CZ617" s="27" t="s">
        <v>5153</v>
      </c>
      <c r="DA617" s="27" t="s">
        <v>5152</v>
      </c>
    </row>
    <row r="618" spans="102:105" ht="15" customHeight="1" x14ac:dyDescent="0.15">
      <c r="CX618" t="s">
        <v>5210</v>
      </c>
      <c r="CY618" s="27" t="s">
        <v>5151</v>
      </c>
    </row>
    <row r="619" spans="102:105" ht="15" customHeight="1" x14ac:dyDescent="0.15">
      <c r="CX619" t="s">
        <v>5216</v>
      </c>
      <c r="CY619" s="27" t="s">
        <v>5154</v>
      </c>
      <c r="CZ619" s="27" t="s">
        <v>5154</v>
      </c>
      <c r="DA619" s="27" t="s">
        <v>5154</v>
      </c>
    </row>
    <row r="620" spans="102:105" ht="15" customHeight="1" x14ac:dyDescent="0.15">
      <c r="CX620" t="s">
        <v>5217</v>
      </c>
      <c r="CY620" s="27" t="s">
        <v>5153</v>
      </c>
      <c r="CZ620" s="27" t="s">
        <v>5151</v>
      </c>
      <c r="DA620" s="27" t="s">
        <v>5151</v>
      </c>
    </row>
    <row r="621" spans="102:105" ht="15" customHeight="1" x14ac:dyDescent="0.15">
      <c r="CX621" t="s">
        <v>5218</v>
      </c>
      <c r="CY621" s="27" t="s">
        <v>5153</v>
      </c>
      <c r="CZ621" s="27" t="s">
        <v>5152</v>
      </c>
    </row>
    <row r="622" spans="102:105" ht="15" customHeight="1" x14ac:dyDescent="0.15">
      <c r="CX622" t="s">
        <v>5219</v>
      </c>
      <c r="CY622" s="27" t="s">
        <v>5153</v>
      </c>
      <c r="CZ622" s="27" t="s">
        <v>5153</v>
      </c>
      <c r="DA622" s="27" t="s">
        <v>5152</v>
      </c>
    </row>
    <row r="623" spans="102:105" ht="15" customHeight="1" x14ac:dyDescent="0.15">
      <c r="CX623" t="s">
        <v>5220</v>
      </c>
      <c r="CY623" s="27" t="s">
        <v>5153</v>
      </c>
      <c r="CZ623" s="27" t="s">
        <v>5151</v>
      </c>
    </row>
    <row r="624" spans="102:105" ht="15" customHeight="1" x14ac:dyDescent="0.15">
      <c r="CX624" t="s">
        <v>5221</v>
      </c>
      <c r="CY624" s="27" t="s">
        <v>5153</v>
      </c>
      <c r="CZ624" s="27" t="s">
        <v>5151</v>
      </c>
    </row>
    <row r="625" spans="102:105" ht="15" customHeight="1" x14ac:dyDescent="0.15">
      <c r="CX625" t="s">
        <v>5222</v>
      </c>
      <c r="CY625" s="27" t="s">
        <v>5153</v>
      </c>
      <c r="CZ625" s="27" t="s">
        <v>5178</v>
      </c>
    </row>
    <row r="626" spans="102:105" ht="15" customHeight="1" x14ac:dyDescent="0.15">
      <c r="CX626" t="s">
        <v>5223</v>
      </c>
      <c r="CY626" s="27" t="s">
        <v>5153</v>
      </c>
      <c r="CZ626" s="27" t="s">
        <v>5153</v>
      </c>
      <c r="DA626" s="27" t="s">
        <v>5152</v>
      </c>
    </row>
    <row r="627" spans="102:105" ht="15" customHeight="1" x14ac:dyDescent="0.15">
      <c r="CX627" t="s">
        <v>5224</v>
      </c>
      <c r="CY627" s="27" t="s">
        <v>5151</v>
      </c>
      <c r="CZ627" s="27" t="s">
        <v>5153</v>
      </c>
      <c r="DA627" s="27" t="s">
        <v>5153</v>
      </c>
    </row>
    <row r="628" spans="102:105" ht="15" customHeight="1" x14ac:dyDescent="0.15">
      <c r="CX628" t="s">
        <v>5225</v>
      </c>
      <c r="CY628" s="27" t="s">
        <v>5178</v>
      </c>
    </row>
    <row r="629" spans="102:105" ht="15" customHeight="1" x14ac:dyDescent="0.15">
      <c r="CX629" t="s">
        <v>5226</v>
      </c>
      <c r="CY629" s="27" t="s">
        <v>5153</v>
      </c>
    </row>
    <row r="630" spans="102:105" ht="15" customHeight="1" x14ac:dyDescent="0.15">
      <c r="CX630" t="s">
        <v>5227</v>
      </c>
      <c r="CY630" s="27" t="s">
        <v>5153</v>
      </c>
      <c r="CZ630" s="27" t="s">
        <v>5151</v>
      </c>
    </row>
    <row r="631" spans="102:105" ht="15" customHeight="1" x14ac:dyDescent="0.15">
      <c r="CX631" t="s">
        <v>5228</v>
      </c>
      <c r="CY631" s="27" t="s">
        <v>5152</v>
      </c>
    </row>
    <row r="632" spans="102:105" ht="15" customHeight="1" x14ac:dyDescent="0.15">
      <c r="CX632" t="s">
        <v>5229</v>
      </c>
      <c r="CY632" s="27" t="s">
        <v>5152</v>
      </c>
      <c r="CZ632" s="27" t="s">
        <v>5154</v>
      </c>
    </row>
    <row r="633" spans="102:105" ht="15" customHeight="1" x14ac:dyDescent="0.15">
      <c r="CX633" t="s">
        <v>5230</v>
      </c>
      <c r="CY633" s="27" t="s">
        <v>5155</v>
      </c>
      <c r="CZ633" s="27" t="s">
        <v>5151</v>
      </c>
    </row>
    <row r="634" spans="102:105" ht="15" customHeight="1" x14ac:dyDescent="0.15">
      <c r="CX634" t="s">
        <v>5250</v>
      </c>
      <c r="CY634" s="27" t="s">
        <v>5153</v>
      </c>
      <c r="CZ634" s="27" t="s">
        <v>5154</v>
      </c>
      <c r="DA634" s="27" t="s">
        <v>5154</v>
      </c>
    </row>
    <row r="635" spans="102:105" ht="15" customHeight="1" x14ac:dyDescent="0.15">
      <c r="CX635" t="s">
        <v>5257</v>
      </c>
      <c r="CY635" s="27" t="s">
        <v>5154</v>
      </c>
      <c r="CZ635" s="27" t="s">
        <v>5152</v>
      </c>
      <c r="DA635" s="27" t="s">
        <v>5152</v>
      </c>
    </row>
    <row r="636" spans="102:105" ht="15" customHeight="1" x14ac:dyDescent="0.15">
      <c r="CX636" t="s">
        <v>5259</v>
      </c>
      <c r="CY636" s="27" t="s">
        <v>5151</v>
      </c>
    </row>
    <row r="637" spans="102:105" ht="15" customHeight="1" x14ac:dyDescent="0.15">
      <c r="CX637" t="s">
        <v>5248</v>
      </c>
      <c r="CY637" s="27" t="s">
        <v>5154</v>
      </c>
    </row>
    <row r="638" spans="102:105" ht="15" customHeight="1" x14ac:dyDescent="0.15">
      <c r="CX638" t="s">
        <v>5249</v>
      </c>
      <c r="CY638" s="27" t="s">
        <v>5153</v>
      </c>
    </row>
    <row r="639" spans="102:105" ht="15" customHeight="1" x14ac:dyDescent="0.15">
      <c r="CX639" t="s">
        <v>5246</v>
      </c>
      <c r="CY639" s="27" t="s">
        <v>5153</v>
      </c>
      <c r="CZ639" s="27" t="s">
        <v>5154</v>
      </c>
      <c r="DA639" s="27" t="s">
        <v>5152</v>
      </c>
    </row>
    <row r="640" spans="102:105" ht="15" customHeight="1" x14ac:dyDescent="0.15">
      <c r="CX640" t="s">
        <v>5242</v>
      </c>
      <c r="CY640" s="27" t="s">
        <v>5153</v>
      </c>
      <c r="CZ640" s="27" t="s">
        <v>5152</v>
      </c>
    </row>
    <row r="641" spans="102:105" ht="15" customHeight="1" x14ac:dyDescent="0.15">
      <c r="CX641" t="s">
        <v>5244</v>
      </c>
      <c r="CY641" s="27" t="s">
        <v>5153</v>
      </c>
      <c r="CZ641" s="27" t="s">
        <v>5153</v>
      </c>
    </row>
    <row r="642" spans="102:105" ht="15" customHeight="1" x14ac:dyDescent="0.15">
      <c r="CX642" t="s">
        <v>5252</v>
      </c>
      <c r="CY642" s="27" t="s">
        <v>5153</v>
      </c>
      <c r="CZ642" s="27" t="s">
        <v>5152</v>
      </c>
    </row>
    <row r="643" spans="102:105" ht="15" customHeight="1" x14ac:dyDescent="0.15">
      <c r="CX643" t="s">
        <v>5255</v>
      </c>
      <c r="CY643" s="27" t="s">
        <v>5153</v>
      </c>
      <c r="CZ643" s="27" t="s">
        <v>5153</v>
      </c>
      <c r="DA643" s="27" t="s">
        <v>5162</v>
      </c>
    </row>
    <row r="644" spans="102:105" ht="15" customHeight="1" x14ac:dyDescent="0.15">
      <c r="CX644" t="s">
        <v>5254</v>
      </c>
      <c r="CY644" s="27" t="s">
        <v>5151</v>
      </c>
      <c r="CZ644" s="27" t="s">
        <v>5151</v>
      </c>
    </row>
    <row r="645" spans="102:105" ht="15" customHeight="1" x14ac:dyDescent="0.15">
      <c r="CX645" t="s">
        <v>5260</v>
      </c>
      <c r="CY645" s="27" t="s">
        <v>5152</v>
      </c>
    </row>
    <row r="646" spans="102:105" ht="15" customHeight="1" x14ac:dyDescent="0.15">
      <c r="CX646" t="s">
        <v>5261</v>
      </c>
      <c r="CY646" s="27" t="s">
        <v>5152</v>
      </c>
      <c r="CZ646" s="27" t="s">
        <v>5152</v>
      </c>
      <c r="DA646" s="27" t="s">
        <v>5152</v>
      </c>
    </row>
    <row r="647" spans="102:105" ht="15" customHeight="1" x14ac:dyDescent="0.15">
      <c r="CX647" t="s">
        <v>5263</v>
      </c>
      <c r="CY647" s="27" t="s">
        <v>5153</v>
      </c>
      <c r="CZ647" s="27" t="s">
        <v>5151</v>
      </c>
      <c r="DA647" s="27" t="s">
        <v>5151</v>
      </c>
    </row>
    <row r="648" spans="102:105" ht="15" customHeight="1" x14ac:dyDescent="0.15">
      <c r="CX648" t="s">
        <v>5265</v>
      </c>
      <c r="CY648" s="27" t="s">
        <v>5153</v>
      </c>
      <c r="CZ648" s="27" t="s">
        <v>5178</v>
      </c>
    </row>
    <row r="649" spans="102:105" ht="15" customHeight="1" x14ac:dyDescent="0.15">
      <c r="CX649" t="s">
        <v>5287</v>
      </c>
      <c r="CY649" s="27" t="s">
        <v>5153</v>
      </c>
      <c r="CZ649" s="27" t="s">
        <v>5151</v>
      </c>
      <c r="DA649" s="27" t="s">
        <v>5178</v>
      </c>
    </row>
    <row r="650" spans="102:105" ht="15" customHeight="1" x14ac:dyDescent="0.15">
      <c r="CX650" t="s">
        <v>5298</v>
      </c>
      <c r="CY650" s="27" t="s">
        <v>5151</v>
      </c>
      <c r="CZ650" s="27" t="s">
        <v>5153</v>
      </c>
      <c r="DA650" s="27" t="s">
        <v>5153</v>
      </c>
    </row>
    <row r="651" spans="102:105" ht="15" customHeight="1" x14ac:dyDescent="0.15">
      <c r="CX651" t="s">
        <v>5301</v>
      </c>
      <c r="CY651" s="27" t="s">
        <v>5153</v>
      </c>
      <c r="CZ651" s="27" t="s">
        <v>5153</v>
      </c>
      <c r="DA651" s="27" t="s">
        <v>5178</v>
      </c>
    </row>
    <row r="652" spans="102:105" ht="15" customHeight="1" x14ac:dyDescent="0.15">
      <c r="CX652" t="s">
        <v>5271</v>
      </c>
      <c r="CY652" s="27" t="s">
        <v>5152</v>
      </c>
      <c r="CZ652" s="27" t="s">
        <v>5152</v>
      </c>
    </row>
    <row r="653" spans="102:105" ht="15" customHeight="1" x14ac:dyDescent="0.15">
      <c r="CX653" t="s">
        <v>5306</v>
      </c>
      <c r="CY653" s="27" t="s">
        <v>5178</v>
      </c>
    </row>
    <row r="654" spans="102:105" ht="15" customHeight="1" x14ac:dyDescent="0.15">
      <c r="CX654" t="s">
        <v>5285</v>
      </c>
      <c r="CY654" s="27" t="s">
        <v>5153</v>
      </c>
      <c r="CZ654" s="27" t="s">
        <v>5151</v>
      </c>
      <c r="DA654" s="27" t="s">
        <v>5151</v>
      </c>
    </row>
    <row r="655" spans="102:105" ht="15" customHeight="1" x14ac:dyDescent="0.15">
      <c r="CX655" t="s">
        <v>5288</v>
      </c>
      <c r="CY655" s="27" t="s">
        <v>5153</v>
      </c>
      <c r="CZ655" s="27" t="s">
        <v>5153</v>
      </c>
      <c r="DA655" s="27" t="s">
        <v>5153</v>
      </c>
    </row>
    <row r="656" spans="102:105" ht="15" customHeight="1" x14ac:dyDescent="0.15">
      <c r="CX656" t="s">
        <v>5304</v>
      </c>
      <c r="CY656" s="27" t="s">
        <v>5151</v>
      </c>
      <c r="CZ656" s="27" t="s">
        <v>5153</v>
      </c>
      <c r="DA656" s="27" t="s">
        <v>5162</v>
      </c>
    </row>
    <row r="657" spans="102:105" ht="15" customHeight="1" x14ac:dyDescent="0.15">
      <c r="CX657" t="s">
        <v>5273</v>
      </c>
      <c r="CY657" s="27" t="s">
        <v>5153</v>
      </c>
      <c r="CZ657" s="27" t="s">
        <v>5154</v>
      </c>
      <c r="DA657" s="27" t="s">
        <v>5154</v>
      </c>
    </row>
    <row r="658" spans="102:105" ht="15" customHeight="1" x14ac:dyDescent="0.15">
      <c r="CX658" t="s">
        <v>5294</v>
      </c>
      <c r="CY658" s="27" t="s">
        <v>5151</v>
      </c>
      <c r="CZ658" s="27" t="s">
        <v>5153</v>
      </c>
    </row>
    <row r="659" spans="102:105" ht="15" customHeight="1" x14ac:dyDescent="0.15">
      <c r="CX659" t="s">
        <v>5293</v>
      </c>
      <c r="CY659" s="27" t="s">
        <v>5178</v>
      </c>
    </row>
    <row r="660" spans="102:105" ht="15" customHeight="1" x14ac:dyDescent="0.15">
      <c r="CX660" t="s">
        <v>5276</v>
      </c>
      <c r="CY660" s="27" t="s">
        <v>5152</v>
      </c>
    </row>
    <row r="661" spans="102:105" ht="15" customHeight="1" x14ac:dyDescent="0.15">
      <c r="CX661" t="s">
        <v>5275</v>
      </c>
      <c r="CY661" s="27" t="s">
        <v>5153</v>
      </c>
    </row>
    <row r="662" spans="102:105" ht="15" customHeight="1" x14ac:dyDescent="0.15">
      <c r="CX662" t="s">
        <v>5296</v>
      </c>
      <c r="CY662" s="27" t="s">
        <v>5151</v>
      </c>
    </row>
    <row r="663" spans="102:105" ht="15" customHeight="1" x14ac:dyDescent="0.15">
      <c r="CX663" t="s">
        <v>5297</v>
      </c>
      <c r="CY663" s="27" t="s">
        <v>5151</v>
      </c>
      <c r="CZ663" s="27" t="s">
        <v>5153</v>
      </c>
    </row>
    <row r="664" spans="102:105" ht="15" customHeight="1" x14ac:dyDescent="0.15">
      <c r="CX664" t="s">
        <v>5283</v>
      </c>
      <c r="CY664" s="27" t="s">
        <v>5151</v>
      </c>
      <c r="CZ664" s="27" t="s">
        <v>5151</v>
      </c>
      <c r="DA664" s="27" t="s">
        <v>5178</v>
      </c>
    </row>
    <row r="665" spans="102:105" ht="15" customHeight="1" x14ac:dyDescent="0.15">
      <c r="CX665" t="s">
        <v>5291</v>
      </c>
      <c r="CY665" s="27" t="s">
        <v>5153</v>
      </c>
      <c r="CZ665" s="27" t="s">
        <v>5154</v>
      </c>
      <c r="DA665" s="27" t="s">
        <v>5152</v>
      </c>
    </row>
    <row r="666" spans="102:105" ht="15" customHeight="1" x14ac:dyDescent="0.15">
      <c r="CX666" t="s">
        <v>5282</v>
      </c>
      <c r="CY666" s="27" t="s">
        <v>5153</v>
      </c>
    </row>
    <row r="667" spans="102:105" ht="15" customHeight="1" x14ac:dyDescent="0.15">
      <c r="CX667" t="s">
        <v>5279</v>
      </c>
      <c r="CY667" s="27" t="s">
        <v>5178</v>
      </c>
    </row>
    <row r="668" spans="102:105" ht="15" customHeight="1" x14ac:dyDescent="0.15">
      <c r="CX668" t="s">
        <v>5280</v>
      </c>
      <c r="CY668" s="27" t="s">
        <v>5151</v>
      </c>
      <c r="CZ668" s="27" t="s">
        <v>5153</v>
      </c>
      <c r="DA668" s="27" t="s">
        <v>5153</v>
      </c>
    </row>
    <row r="669" spans="102:105" ht="15" customHeight="1" x14ac:dyDescent="0.15">
      <c r="CX669" t="s">
        <v>5390</v>
      </c>
      <c r="CY669" s="27" t="s">
        <v>5153</v>
      </c>
      <c r="CZ669" s="27" t="s">
        <v>5151</v>
      </c>
      <c r="DA669" s="27" t="s">
        <v>5178</v>
      </c>
    </row>
    <row r="670" spans="102:105" ht="15" customHeight="1" x14ac:dyDescent="0.15">
      <c r="CX670" t="s">
        <v>5389</v>
      </c>
      <c r="CY670" s="27" t="s">
        <v>5153</v>
      </c>
      <c r="CZ670" s="27" t="s">
        <v>5152</v>
      </c>
      <c r="DA670" s="27" t="s">
        <v>5152</v>
      </c>
    </row>
    <row r="671" spans="102:105" ht="15" customHeight="1" x14ac:dyDescent="0.15">
      <c r="CX671" t="s">
        <v>5388</v>
      </c>
      <c r="CY671" s="27" t="s">
        <v>5153</v>
      </c>
      <c r="CZ671" s="27" t="s">
        <v>5154</v>
      </c>
      <c r="DA671" s="27" t="s">
        <v>5154</v>
      </c>
    </row>
    <row r="672" spans="102:105" ht="15" customHeight="1" x14ac:dyDescent="0.15">
      <c r="CX672" t="s">
        <v>5387</v>
      </c>
      <c r="CY672" s="27" t="s">
        <v>5153</v>
      </c>
      <c r="CZ672" s="27" t="s">
        <v>5152</v>
      </c>
    </row>
    <row r="673" spans="102:104" ht="15" customHeight="1" x14ac:dyDescent="0.15">
      <c r="CX673" t="s">
        <v>5313</v>
      </c>
      <c r="CY673" s="27" t="s">
        <v>5153</v>
      </c>
      <c r="CZ673" s="27" t="s">
        <v>5178</v>
      </c>
    </row>
  </sheetData>
  <phoneticPr fontId="1"/>
  <conditionalFormatting sqref="J95:K95 B5:E5 B23:E23 B41:E41 B59:E59 B77:E77 B95:E95 J5:K5 J23:K23 J41:K41 J59:K59 J77:K77">
    <cfRule type="cellIs" dxfId="19060" priority="2165" operator="equal">
      <formula>"C"</formula>
    </cfRule>
    <cfRule type="cellIs" dxfId="19059" priority="2166" operator="equal">
      <formula>"B"</formula>
    </cfRule>
    <cfRule type="cellIs" dxfId="19058" priority="2167" operator="equal">
      <formula>"A"</formula>
    </cfRule>
  </conditionalFormatting>
  <conditionalFormatting sqref="B111:Q1048576 B1:M110 V1:AG1048576">
    <cfRule type="containsErrors" dxfId="19057" priority="2164">
      <formula>ISERROR(B1)</formula>
    </cfRule>
  </conditionalFormatting>
  <conditionalFormatting sqref="D1:E1048576 J1:K1048576">
    <cfRule type="cellIs" dxfId="19056" priority="2151" operator="equal">
      <formula>"◎"</formula>
    </cfRule>
    <cfRule type="cellIs" dxfId="19055" priority="2152" operator="equal">
      <formula>"△"</formula>
    </cfRule>
    <cfRule type="cellIs" dxfId="19054" priority="2153" operator="equal">
      <formula>"〇"</formula>
    </cfRule>
    <cfRule type="cellIs" dxfId="19053" priority="2154" operator="equal">
      <formula>"晩"</formula>
    </cfRule>
    <cfRule type="cellIs" dxfId="19052" priority="2155" operator="equal">
      <formula>"堅"</formula>
    </cfRule>
    <cfRule type="cellIs" dxfId="19051" priority="2156" operator="equal">
      <formula>"丈"</formula>
    </cfRule>
    <cfRule type="cellIs" dxfId="19050" priority="2157" operator="equal">
      <formula>"早"</formula>
    </cfRule>
    <cfRule type="cellIs" dxfId="19049" priority="2158" operator="equal">
      <formula>"気"</formula>
    </cfRule>
    <cfRule type="cellIs" dxfId="19048" priority="2159" operator="equal">
      <formula>"ダ"</formula>
    </cfRule>
    <cfRule type="cellIs" dxfId="19047" priority="2160" operator="equal">
      <formula>"長"</formula>
    </cfRule>
    <cfRule type="cellIs" dxfId="19046" priority="2161" operator="equal">
      <formula>"底"</formula>
    </cfRule>
    <cfRule type="cellIs" dxfId="19045" priority="2162" operator="equal">
      <formula>"短"</formula>
    </cfRule>
    <cfRule type="cellIs" dxfId="19044" priority="2163" operator="equal">
      <formula>0</formula>
    </cfRule>
  </conditionalFormatting>
  <conditionalFormatting sqref="J1:K1048576">
    <cfRule type="cellIs" dxfId="19043" priority="2149" operator="equal">
      <formula>"短"</formula>
    </cfRule>
    <cfRule type="cellIs" dxfId="19042" priority="2150" operator="equal">
      <formula>0</formula>
    </cfRule>
  </conditionalFormatting>
  <conditionalFormatting sqref="E1:E1048576 J1:K1048576">
    <cfRule type="cellIs" dxfId="19041" priority="2148" operator="equal">
      <formula>"速"</formula>
    </cfRule>
  </conditionalFormatting>
  <conditionalFormatting sqref="AC1:AG1048576">
    <cfRule type="cellIs" dxfId="19040" priority="2145" operator="equal">
      <formula>"C"</formula>
    </cfRule>
    <cfRule type="cellIs" dxfId="19039" priority="2146" operator="equal">
      <formula>"B"</formula>
    </cfRule>
    <cfRule type="cellIs" dxfId="19038" priority="2147" operator="equal">
      <formula>"A"</formula>
    </cfRule>
  </conditionalFormatting>
  <conditionalFormatting sqref="AB1:AB1048576 AD10 AD13 AD16 AD19 AD22 AD5">
    <cfRule type="cellIs" dxfId="19037" priority="2142" operator="equal">
      <formula>"△"</formula>
    </cfRule>
    <cfRule type="cellIs" dxfId="19036" priority="2143" operator="equal">
      <formula>"◎"</formula>
    </cfRule>
    <cfRule type="cellIs" dxfId="19035" priority="2144" operator="equal">
      <formula>"〇"</formula>
    </cfRule>
  </conditionalFormatting>
  <conditionalFormatting sqref="X1:X1048576">
    <cfRule type="cellIs" dxfId="19034" priority="2140" operator="equal">
      <formula>0</formula>
    </cfRule>
  </conditionalFormatting>
  <conditionalFormatting sqref="P119:Q1048576 P111:Q117 N111:O1048576">
    <cfRule type="containsErrors" dxfId="19033" priority="1767">
      <formula>ISERROR(N111)</formula>
    </cfRule>
  </conditionalFormatting>
  <conditionalFormatting sqref="N111:N1048576">
    <cfRule type="containsErrors" dxfId="19032" priority="1760">
      <formula>ISERROR(N111)</formula>
    </cfRule>
  </conditionalFormatting>
  <conditionalFormatting sqref="N111:N1048576">
    <cfRule type="containsErrors" dxfId="19031" priority="1758">
      <formula>ISERROR(N111)</formula>
    </cfRule>
  </conditionalFormatting>
  <conditionalFormatting sqref="N111:N1048576">
    <cfRule type="containsErrors" dxfId="19030" priority="1751">
      <formula>ISERROR(N111)</formula>
    </cfRule>
  </conditionalFormatting>
  <conditionalFormatting sqref="N111:N1048576">
    <cfRule type="containsErrors" dxfId="19029" priority="1750">
      <formula>ISERROR(N111)</formula>
    </cfRule>
  </conditionalFormatting>
  <conditionalFormatting sqref="N111:N1048576">
    <cfRule type="containsErrors" dxfId="19028" priority="1743">
      <formula>ISERROR(N111)</formula>
    </cfRule>
  </conditionalFormatting>
  <conditionalFormatting sqref="N111:N1048576">
    <cfRule type="containsErrors" dxfId="19027" priority="1741">
      <formula>ISERROR(N111)</formula>
    </cfRule>
  </conditionalFormatting>
  <conditionalFormatting sqref="N111:N1048576">
    <cfRule type="containsErrors" dxfId="19026" priority="1734">
      <formula>ISERROR(N111)</formula>
    </cfRule>
  </conditionalFormatting>
  <conditionalFormatting sqref="N111:N1048576">
    <cfRule type="containsErrors" dxfId="19025" priority="1733">
      <formula>ISERROR(N111)</formula>
    </cfRule>
  </conditionalFormatting>
  <conditionalFormatting sqref="N111">
    <cfRule type="cellIs" dxfId="19024" priority="1720" operator="notEqual">
      <formula>0</formula>
    </cfRule>
  </conditionalFormatting>
  <conditionalFormatting sqref="N111">
    <cfRule type="cellIs" dxfId="19023" priority="1719" operator="notEqual">
      <formula>0</formula>
    </cfRule>
  </conditionalFormatting>
  <conditionalFormatting sqref="W26">
    <cfRule type="containsErrors" dxfId="19022" priority="1718">
      <formula>ISERROR(W26)</formula>
    </cfRule>
  </conditionalFormatting>
  <conditionalFormatting sqref="X5">
    <cfRule type="containsErrors" dxfId="19021" priority="1717">
      <formula>ISERROR(X5)</formula>
    </cfRule>
  </conditionalFormatting>
  <conditionalFormatting sqref="X5">
    <cfRule type="cellIs" dxfId="19020" priority="1716" operator="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19019" priority="1401">
      <formula>ISERROR(N1)</formula>
    </cfRule>
  </conditionalFormatting>
  <conditionalFormatting sqref="O13">
    <cfRule type="containsErrors" dxfId="19018" priority="1400">
      <formula>ISERROR(O13)</formula>
    </cfRule>
  </conditionalFormatting>
  <conditionalFormatting sqref="O16">
    <cfRule type="containsErrors" dxfId="19017" priority="1399">
      <formula>ISERROR(O16)</formula>
    </cfRule>
  </conditionalFormatting>
  <conditionalFormatting sqref="O103">
    <cfRule type="containsErrors" dxfId="19016" priority="1398">
      <formula>ISERROR(O103)</formula>
    </cfRule>
  </conditionalFormatting>
  <conditionalFormatting sqref="O106">
    <cfRule type="containsErrors" dxfId="19015" priority="1397">
      <formula>ISERROR(O106)</formula>
    </cfRule>
  </conditionalFormatting>
  <conditionalFormatting sqref="O85">
    <cfRule type="containsErrors" dxfId="19014" priority="1396">
      <formula>ISERROR(O85)</formula>
    </cfRule>
  </conditionalFormatting>
  <conditionalFormatting sqref="O88">
    <cfRule type="containsErrors" dxfId="19013" priority="1395">
      <formula>ISERROR(O88)</formula>
    </cfRule>
  </conditionalFormatting>
  <conditionalFormatting sqref="O67">
    <cfRule type="containsErrors" dxfId="19012" priority="1394">
      <formula>ISERROR(O67)</formula>
    </cfRule>
  </conditionalFormatting>
  <conditionalFormatting sqref="O70">
    <cfRule type="containsErrors" dxfId="19011" priority="1393">
      <formula>ISERROR(O70)</formula>
    </cfRule>
  </conditionalFormatting>
  <conditionalFormatting sqref="O49">
    <cfRule type="containsErrors" dxfId="19010" priority="1392">
      <formula>ISERROR(O49)</formula>
    </cfRule>
  </conditionalFormatting>
  <conditionalFormatting sqref="O52">
    <cfRule type="containsErrors" dxfId="19009" priority="1391">
      <formula>ISERROR(O52)</formula>
    </cfRule>
  </conditionalFormatting>
  <conditionalFormatting sqref="O31">
    <cfRule type="containsErrors" dxfId="19008" priority="1390">
      <formula>ISERROR(O31)</formula>
    </cfRule>
  </conditionalFormatting>
  <conditionalFormatting sqref="O34">
    <cfRule type="containsErrors" dxfId="19007" priority="1389">
      <formula>ISERROR(O34)</formula>
    </cfRule>
  </conditionalFormatting>
  <conditionalFormatting sqref="O13">
    <cfRule type="containsErrors" dxfId="19006" priority="1388">
      <formula>ISERROR(O13)</formula>
    </cfRule>
  </conditionalFormatting>
  <conditionalFormatting sqref="O16">
    <cfRule type="containsErrors" dxfId="19005" priority="1387">
      <formula>ISERROR(O16)</formula>
    </cfRule>
  </conditionalFormatting>
  <conditionalFormatting sqref="O49">
    <cfRule type="containsErrors" dxfId="19004" priority="1386">
      <formula>ISERROR(O49)</formula>
    </cfRule>
  </conditionalFormatting>
  <conditionalFormatting sqref="O52">
    <cfRule type="containsErrors" dxfId="19003" priority="1385">
      <formula>ISERROR(O52)</formula>
    </cfRule>
  </conditionalFormatting>
  <conditionalFormatting sqref="O67">
    <cfRule type="containsErrors" dxfId="19002" priority="1384">
      <formula>ISERROR(O67)</formula>
    </cfRule>
  </conditionalFormatting>
  <conditionalFormatting sqref="O70">
    <cfRule type="containsErrors" dxfId="19001" priority="1383">
      <formula>ISERROR(O70)</formula>
    </cfRule>
  </conditionalFormatting>
  <conditionalFormatting sqref="O67">
    <cfRule type="containsErrors" dxfId="19000" priority="1382">
      <formula>ISERROR(O67)</formula>
    </cfRule>
  </conditionalFormatting>
  <conditionalFormatting sqref="O70">
    <cfRule type="containsErrors" dxfId="18999" priority="1381">
      <formula>ISERROR(O70)</formula>
    </cfRule>
  </conditionalFormatting>
  <conditionalFormatting sqref="O31">
    <cfRule type="containsErrors" dxfId="18998" priority="1380">
      <formula>ISERROR(O31)</formula>
    </cfRule>
  </conditionalFormatting>
  <conditionalFormatting sqref="O34">
    <cfRule type="containsErrors" dxfId="18997" priority="1379">
      <formula>ISERROR(O34)</formula>
    </cfRule>
  </conditionalFormatting>
  <conditionalFormatting sqref="O31">
    <cfRule type="containsErrors" dxfId="18996" priority="1378">
      <formula>ISERROR(O31)</formula>
    </cfRule>
  </conditionalFormatting>
  <conditionalFormatting sqref="O34">
    <cfRule type="containsErrors" dxfId="18995" priority="1377">
      <formula>ISERROR(O34)</formula>
    </cfRule>
  </conditionalFormatting>
  <conditionalFormatting sqref="O49">
    <cfRule type="containsErrors" dxfId="18994" priority="1376">
      <formula>ISERROR(O49)</formula>
    </cfRule>
  </conditionalFormatting>
  <conditionalFormatting sqref="O52">
    <cfRule type="containsErrors" dxfId="18993" priority="1375">
      <formula>ISERROR(O52)</formula>
    </cfRule>
  </conditionalFormatting>
  <conditionalFormatting sqref="O49">
    <cfRule type="containsErrors" dxfId="18992" priority="1374">
      <formula>ISERROR(O49)</formula>
    </cfRule>
  </conditionalFormatting>
  <conditionalFormatting sqref="O52">
    <cfRule type="containsErrors" dxfId="18991" priority="1373">
      <formula>ISERROR(O52)</formula>
    </cfRule>
  </conditionalFormatting>
  <conditionalFormatting sqref="O49">
    <cfRule type="containsErrors" dxfId="18990" priority="1372">
      <formula>ISERROR(O49)</formula>
    </cfRule>
  </conditionalFormatting>
  <conditionalFormatting sqref="O52">
    <cfRule type="containsErrors" dxfId="18989" priority="1371">
      <formula>ISERROR(O52)</formula>
    </cfRule>
  </conditionalFormatting>
  <conditionalFormatting sqref="O49">
    <cfRule type="containsErrors" dxfId="18988" priority="1370">
      <formula>ISERROR(O49)</formula>
    </cfRule>
  </conditionalFormatting>
  <conditionalFormatting sqref="O52">
    <cfRule type="containsErrors" dxfId="18987" priority="1369">
      <formula>ISERROR(O52)</formula>
    </cfRule>
  </conditionalFormatting>
  <conditionalFormatting sqref="O49">
    <cfRule type="containsErrors" dxfId="18986" priority="1368">
      <formula>ISERROR(O49)</formula>
    </cfRule>
  </conditionalFormatting>
  <conditionalFormatting sqref="O52">
    <cfRule type="containsErrors" dxfId="18985" priority="1367">
      <formula>ISERROR(O52)</formula>
    </cfRule>
  </conditionalFormatting>
  <conditionalFormatting sqref="O49">
    <cfRule type="containsErrors" dxfId="18984" priority="1366">
      <formula>ISERROR(O49)</formula>
    </cfRule>
  </conditionalFormatting>
  <conditionalFormatting sqref="O52">
    <cfRule type="containsErrors" dxfId="18983" priority="1365">
      <formula>ISERROR(O52)</formula>
    </cfRule>
  </conditionalFormatting>
  <conditionalFormatting sqref="O67">
    <cfRule type="containsErrors" dxfId="18982" priority="1364">
      <formula>ISERROR(O67)</formula>
    </cfRule>
  </conditionalFormatting>
  <conditionalFormatting sqref="O70">
    <cfRule type="containsErrors" dxfId="18981" priority="1363">
      <formula>ISERROR(O70)</formula>
    </cfRule>
  </conditionalFormatting>
  <conditionalFormatting sqref="O67">
    <cfRule type="containsErrors" dxfId="18980" priority="1362">
      <formula>ISERROR(O67)</formula>
    </cfRule>
  </conditionalFormatting>
  <conditionalFormatting sqref="O70">
    <cfRule type="containsErrors" dxfId="18979" priority="1361">
      <formula>ISERROR(O70)</formula>
    </cfRule>
  </conditionalFormatting>
  <conditionalFormatting sqref="O67">
    <cfRule type="containsErrors" dxfId="18978" priority="1360">
      <formula>ISERROR(O67)</formula>
    </cfRule>
  </conditionalFormatting>
  <conditionalFormatting sqref="O70">
    <cfRule type="containsErrors" dxfId="18977" priority="1359">
      <formula>ISERROR(O70)</formula>
    </cfRule>
  </conditionalFormatting>
  <conditionalFormatting sqref="O85">
    <cfRule type="containsErrors" dxfId="18976" priority="1358">
      <formula>ISERROR(O85)</formula>
    </cfRule>
  </conditionalFormatting>
  <conditionalFormatting sqref="O88">
    <cfRule type="containsErrors" dxfId="18975" priority="1357">
      <formula>ISERROR(O88)</formula>
    </cfRule>
  </conditionalFormatting>
  <conditionalFormatting sqref="O85">
    <cfRule type="containsErrors" dxfId="18974" priority="1356">
      <formula>ISERROR(O85)</formula>
    </cfRule>
  </conditionalFormatting>
  <conditionalFormatting sqref="O88">
    <cfRule type="containsErrors" dxfId="18973" priority="1355">
      <formula>ISERROR(O88)</formula>
    </cfRule>
  </conditionalFormatting>
  <conditionalFormatting sqref="O85">
    <cfRule type="containsErrors" dxfId="18972" priority="1354">
      <formula>ISERROR(O85)</formula>
    </cfRule>
  </conditionalFormatting>
  <conditionalFormatting sqref="O88">
    <cfRule type="containsErrors" dxfId="18971" priority="1353">
      <formula>ISERROR(O88)</formula>
    </cfRule>
  </conditionalFormatting>
  <conditionalFormatting sqref="O103">
    <cfRule type="containsErrors" dxfId="18970" priority="1352">
      <formula>ISERROR(O103)</formula>
    </cfRule>
  </conditionalFormatting>
  <conditionalFormatting sqref="O106">
    <cfRule type="containsErrors" dxfId="18969" priority="1351">
      <formula>ISERROR(O106)</formula>
    </cfRule>
  </conditionalFormatting>
  <conditionalFormatting sqref="O103">
    <cfRule type="containsErrors" dxfId="18968" priority="1350">
      <formula>ISERROR(O103)</formula>
    </cfRule>
  </conditionalFormatting>
  <conditionalFormatting sqref="O106">
    <cfRule type="containsErrors" dxfId="18967" priority="1349">
      <formula>ISERROR(O106)</formula>
    </cfRule>
  </conditionalFormatting>
  <conditionalFormatting sqref="O103">
    <cfRule type="containsErrors" dxfId="18966" priority="1348">
      <formula>ISERROR(O103)</formula>
    </cfRule>
  </conditionalFormatting>
  <conditionalFormatting sqref="O106">
    <cfRule type="containsErrors" dxfId="18965" priority="1347">
      <formula>ISERROR(O106)</formula>
    </cfRule>
  </conditionalFormatting>
  <conditionalFormatting sqref="O49">
    <cfRule type="containsErrors" dxfId="18964" priority="1346">
      <formula>ISERROR(O49)</formula>
    </cfRule>
  </conditionalFormatting>
  <conditionalFormatting sqref="O52">
    <cfRule type="containsErrors" dxfId="18963" priority="1345">
      <formula>ISERROR(O52)</formula>
    </cfRule>
  </conditionalFormatting>
  <conditionalFormatting sqref="O49">
    <cfRule type="containsErrors" dxfId="18962" priority="1344">
      <formula>ISERROR(O49)</formula>
    </cfRule>
  </conditionalFormatting>
  <conditionalFormatting sqref="O52">
    <cfRule type="containsErrors" dxfId="18961" priority="1343">
      <formula>ISERROR(O52)</formula>
    </cfRule>
  </conditionalFormatting>
  <conditionalFormatting sqref="O49">
    <cfRule type="containsErrors" dxfId="18960" priority="1342">
      <formula>ISERROR(O49)</formula>
    </cfRule>
  </conditionalFormatting>
  <conditionalFormatting sqref="O52">
    <cfRule type="containsErrors" dxfId="18959" priority="1341">
      <formula>ISERROR(O52)</formula>
    </cfRule>
  </conditionalFormatting>
  <conditionalFormatting sqref="O67">
    <cfRule type="containsErrors" dxfId="18958" priority="1340">
      <formula>ISERROR(O67)</formula>
    </cfRule>
  </conditionalFormatting>
  <conditionalFormatting sqref="O70">
    <cfRule type="containsErrors" dxfId="18957" priority="1339">
      <formula>ISERROR(O70)</formula>
    </cfRule>
  </conditionalFormatting>
  <conditionalFormatting sqref="O67">
    <cfRule type="containsErrors" dxfId="18956" priority="1338">
      <formula>ISERROR(O67)</formula>
    </cfRule>
  </conditionalFormatting>
  <conditionalFormatting sqref="O70">
    <cfRule type="containsErrors" dxfId="18955" priority="1337">
      <formula>ISERROR(O70)</formula>
    </cfRule>
  </conditionalFormatting>
  <conditionalFormatting sqref="O67">
    <cfRule type="containsErrors" dxfId="18954" priority="1336">
      <formula>ISERROR(O67)</formula>
    </cfRule>
  </conditionalFormatting>
  <conditionalFormatting sqref="O70">
    <cfRule type="containsErrors" dxfId="18953" priority="1335">
      <formula>ISERROR(O70)</formula>
    </cfRule>
  </conditionalFormatting>
  <conditionalFormatting sqref="O67">
    <cfRule type="containsErrors" dxfId="18952" priority="1334">
      <formula>ISERROR(O67)</formula>
    </cfRule>
  </conditionalFormatting>
  <conditionalFormatting sqref="O70">
    <cfRule type="containsErrors" dxfId="18951" priority="1333">
      <formula>ISERROR(O70)</formula>
    </cfRule>
  </conditionalFormatting>
  <conditionalFormatting sqref="O67">
    <cfRule type="containsErrors" dxfId="18950" priority="1332">
      <formula>ISERROR(O67)</formula>
    </cfRule>
  </conditionalFormatting>
  <conditionalFormatting sqref="O70">
    <cfRule type="containsErrors" dxfId="18949" priority="1331">
      <formula>ISERROR(O70)</formula>
    </cfRule>
  </conditionalFormatting>
  <conditionalFormatting sqref="O67">
    <cfRule type="containsErrors" dxfId="18948" priority="1330">
      <formula>ISERROR(O67)</formula>
    </cfRule>
  </conditionalFormatting>
  <conditionalFormatting sqref="O70">
    <cfRule type="containsErrors" dxfId="18947" priority="1329">
      <formula>ISERROR(O70)</formula>
    </cfRule>
  </conditionalFormatting>
  <conditionalFormatting sqref="O67">
    <cfRule type="containsErrors" dxfId="18946" priority="1328">
      <formula>ISERROR(O67)</formula>
    </cfRule>
  </conditionalFormatting>
  <conditionalFormatting sqref="O70">
    <cfRule type="containsErrors" dxfId="18945" priority="1327">
      <formula>ISERROR(O70)</formula>
    </cfRule>
  </conditionalFormatting>
  <conditionalFormatting sqref="O67">
    <cfRule type="containsErrors" dxfId="18944" priority="1326">
      <formula>ISERROR(O67)</formula>
    </cfRule>
  </conditionalFormatting>
  <conditionalFormatting sqref="O70">
    <cfRule type="containsErrors" dxfId="18943" priority="1325">
      <formula>ISERROR(O70)</formula>
    </cfRule>
  </conditionalFormatting>
  <conditionalFormatting sqref="O67">
    <cfRule type="containsErrors" dxfId="18942" priority="1324">
      <formula>ISERROR(O67)</formula>
    </cfRule>
  </conditionalFormatting>
  <conditionalFormatting sqref="O70">
    <cfRule type="containsErrors" dxfId="18941" priority="1323">
      <formula>ISERROR(O70)</formula>
    </cfRule>
  </conditionalFormatting>
  <conditionalFormatting sqref="O67">
    <cfRule type="containsErrors" dxfId="18940" priority="1322">
      <formula>ISERROR(O67)</formula>
    </cfRule>
  </conditionalFormatting>
  <conditionalFormatting sqref="O70">
    <cfRule type="containsErrors" dxfId="18939" priority="1321">
      <formula>ISERROR(O70)</formula>
    </cfRule>
  </conditionalFormatting>
  <conditionalFormatting sqref="O67">
    <cfRule type="containsErrors" dxfId="18938" priority="1320">
      <formula>ISERROR(O67)</formula>
    </cfRule>
  </conditionalFormatting>
  <conditionalFormatting sqref="O70">
    <cfRule type="containsErrors" dxfId="18937" priority="1319">
      <formula>ISERROR(O70)</formula>
    </cfRule>
  </conditionalFormatting>
  <conditionalFormatting sqref="O85">
    <cfRule type="containsErrors" dxfId="18936" priority="1318">
      <formula>ISERROR(O85)</formula>
    </cfRule>
  </conditionalFormatting>
  <conditionalFormatting sqref="O88">
    <cfRule type="containsErrors" dxfId="18935" priority="1317">
      <formula>ISERROR(O88)</formula>
    </cfRule>
  </conditionalFormatting>
  <conditionalFormatting sqref="O85">
    <cfRule type="containsErrors" dxfId="18934" priority="1316">
      <formula>ISERROR(O85)</formula>
    </cfRule>
  </conditionalFormatting>
  <conditionalFormatting sqref="O88">
    <cfRule type="containsErrors" dxfId="18933" priority="1315">
      <formula>ISERROR(O88)</formula>
    </cfRule>
  </conditionalFormatting>
  <conditionalFormatting sqref="O85">
    <cfRule type="containsErrors" dxfId="18932" priority="1314">
      <formula>ISERROR(O85)</formula>
    </cfRule>
  </conditionalFormatting>
  <conditionalFormatting sqref="O88">
    <cfRule type="containsErrors" dxfId="18931" priority="1313">
      <formula>ISERROR(O88)</formula>
    </cfRule>
  </conditionalFormatting>
  <conditionalFormatting sqref="O85">
    <cfRule type="containsErrors" dxfId="18930" priority="1312">
      <formula>ISERROR(O85)</formula>
    </cfRule>
  </conditionalFormatting>
  <conditionalFormatting sqref="O88">
    <cfRule type="containsErrors" dxfId="18929" priority="1311">
      <formula>ISERROR(O88)</formula>
    </cfRule>
  </conditionalFormatting>
  <conditionalFormatting sqref="O85">
    <cfRule type="containsErrors" dxfId="18928" priority="1310">
      <formula>ISERROR(O85)</formula>
    </cfRule>
  </conditionalFormatting>
  <conditionalFormatting sqref="O88">
    <cfRule type="containsErrors" dxfId="18927" priority="1309">
      <formula>ISERROR(O88)</formula>
    </cfRule>
  </conditionalFormatting>
  <conditionalFormatting sqref="O85">
    <cfRule type="containsErrors" dxfId="18926" priority="1308">
      <formula>ISERROR(O85)</formula>
    </cfRule>
  </conditionalFormatting>
  <conditionalFormatting sqref="O88">
    <cfRule type="containsErrors" dxfId="18925" priority="1307">
      <formula>ISERROR(O88)</formula>
    </cfRule>
  </conditionalFormatting>
  <conditionalFormatting sqref="O85">
    <cfRule type="containsErrors" dxfId="18924" priority="1306">
      <formula>ISERROR(O85)</formula>
    </cfRule>
  </conditionalFormatting>
  <conditionalFormatting sqref="O88">
    <cfRule type="containsErrors" dxfId="18923" priority="1305">
      <formula>ISERROR(O88)</formula>
    </cfRule>
  </conditionalFormatting>
  <conditionalFormatting sqref="O85">
    <cfRule type="containsErrors" dxfId="18922" priority="1304">
      <formula>ISERROR(O85)</formula>
    </cfRule>
  </conditionalFormatting>
  <conditionalFormatting sqref="O88">
    <cfRule type="containsErrors" dxfId="18921" priority="1303">
      <formula>ISERROR(O88)</formula>
    </cfRule>
  </conditionalFormatting>
  <conditionalFormatting sqref="O85">
    <cfRule type="containsErrors" dxfId="18920" priority="1302">
      <formula>ISERROR(O85)</formula>
    </cfRule>
  </conditionalFormatting>
  <conditionalFormatting sqref="O88">
    <cfRule type="containsErrors" dxfId="18919" priority="1301">
      <formula>ISERROR(O88)</formula>
    </cfRule>
  </conditionalFormatting>
  <conditionalFormatting sqref="O85">
    <cfRule type="containsErrors" dxfId="18918" priority="1300">
      <formula>ISERROR(O85)</formula>
    </cfRule>
  </conditionalFormatting>
  <conditionalFormatting sqref="O88">
    <cfRule type="containsErrors" dxfId="18917" priority="1299">
      <formula>ISERROR(O88)</formula>
    </cfRule>
  </conditionalFormatting>
  <conditionalFormatting sqref="O85">
    <cfRule type="containsErrors" dxfId="18916" priority="1298">
      <formula>ISERROR(O85)</formula>
    </cfRule>
  </conditionalFormatting>
  <conditionalFormatting sqref="O88">
    <cfRule type="containsErrors" dxfId="18915" priority="1297">
      <formula>ISERROR(O88)</formula>
    </cfRule>
  </conditionalFormatting>
  <conditionalFormatting sqref="O103">
    <cfRule type="containsErrors" dxfId="18914" priority="1296">
      <formula>ISERROR(O103)</formula>
    </cfRule>
  </conditionalFormatting>
  <conditionalFormatting sqref="O106">
    <cfRule type="containsErrors" dxfId="18913" priority="1295">
      <formula>ISERROR(O106)</formula>
    </cfRule>
  </conditionalFormatting>
  <conditionalFormatting sqref="O103">
    <cfRule type="containsErrors" dxfId="18912" priority="1294">
      <formula>ISERROR(O103)</formula>
    </cfRule>
  </conditionalFormatting>
  <conditionalFormatting sqref="O106">
    <cfRule type="containsErrors" dxfId="18911" priority="1293">
      <formula>ISERROR(O106)</formula>
    </cfRule>
  </conditionalFormatting>
  <conditionalFormatting sqref="O103">
    <cfRule type="containsErrors" dxfId="18910" priority="1292">
      <formula>ISERROR(O103)</formula>
    </cfRule>
  </conditionalFormatting>
  <conditionalFormatting sqref="O106">
    <cfRule type="containsErrors" dxfId="18909" priority="1291">
      <formula>ISERROR(O106)</formula>
    </cfRule>
  </conditionalFormatting>
  <conditionalFormatting sqref="O103">
    <cfRule type="containsErrors" dxfId="18908" priority="1290">
      <formula>ISERROR(O103)</formula>
    </cfRule>
  </conditionalFormatting>
  <conditionalFormatting sqref="O106">
    <cfRule type="containsErrors" dxfId="18907" priority="1289">
      <formula>ISERROR(O106)</formula>
    </cfRule>
  </conditionalFormatting>
  <conditionalFormatting sqref="O103">
    <cfRule type="containsErrors" dxfId="18906" priority="1288">
      <formula>ISERROR(O103)</formula>
    </cfRule>
  </conditionalFormatting>
  <conditionalFormatting sqref="O106">
    <cfRule type="containsErrors" dxfId="18905" priority="1287">
      <formula>ISERROR(O106)</formula>
    </cfRule>
  </conditionalFormatting>
  <conditionalFormatting sqref="O103">
    <cfRule type="containsErrors" dxfId="18904" priority="1286">
      <formula>ISERROR(O103)</formula>
    </cfRule>
  </conditionalFormatting>
  <conditionalFormatting sqref="O106">
    <cfRule type="containsErrors" dxfId="18903" priority="1285">
      <formula>ISERROR(O106)</formula>
    </cfRule>
  </conditionalFormatting>
  <conditionalFormatting sqref="O103">
    <cfRule type="containsErrors" dxfId="18902" priority="1284">
      <formula>ISERROR(O103)</formula>
    </cfRule>
  </conditionalFormatting>
  <conditionalFormatting sqref="O106">
    <cfRule type="containsErrors" dxfId="18901" priority="1283">
      <formula>ISERROR(O106)</formula>
    </cfRule>
  </conditionalFormatting>
  <conditionalFormatting sqref="O103">
    <cfRule type="containsErrors" dxfId="18900" priority="1282">
      <formula>ISERROR(O103)</formula>
    </cfRule>
  </conditionalFormatting>
  <conditionalFormatting sqref="O106">
    <cfRule type="containsErrors" dxfId="18899" priority="1281">
      <formula>ISERROR(O106)</formula>
    </cfRule>
  </conditionalFormatting>
  <conditionalFormatting sqref="O103">
    <cfRule type="containsErrors" dxfId="18898" priority="1280">
      <formula>ISERROR(O103)</formula>
    </cfRule>
  </conditionalFormatting>
  <conditionalFormatting sqref="O106">
    <cfRule type="containsErrors" dxfId="18897" priority="1279">
      <formula>ISERROR(O106)</formula>
    </cfRule>
  </conditionalFormatting>
  <conditionalFormatting sqref="O103">
    <cfRule type="containsErrors" dxfId="18896" priority="1278">
      <formula>ISERROR(O103)</formula>
    </cfRule>
  </conditionalFormatting>
  <conditionalFormatting sqref="O106">
    <cfRule type="containsErrors" dxfId="18895" priority="1277">
      <formula>ISERROR(O106)</formula>
    </cfRule>
  </conditionalFormatting>
  <conditionalFormatting sqref="O103">
    <cfRule type="containsErrors" dxfId="18894" priority="1276">
      <formula>ISERROR(O103)</formula>
    </cfRule>
  </conditionalFormatting>
  <conditionalFormatting sqref="O106">
    <cfRule type="containsErrors" dxfId="18893" priority="1275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18892" priority="1274">
      <formula>ISERROR(N1)</formula>
    </cfRule>
  </conditionalFormatting>
  <conditionalFormatting sqref="O13">
    <cfRule type="containsErrors" dxfId="18891" priority="1273">
      <formula>ISERROR(O13)</formula>
    </cfRule>
  </conditionalFormatting>
  <conditionalFormatting sqref="O16">
    <cfRule type="containsErrors" dxfId="18890" priority="1272">
      <formula>ISERROR(O16)</formula>
    </cfRule>
  </conditionalFormatting>
  <conditionalFormatting sqref="O103">
    <cfRule type="containsErrors" dxfId="18889" priority="1271">
      <formula>ISERROR(O103)</formula>
    </cfRule>
  </conditionalFormatting>
  <conditionalFormatting sqref="O106">
    <cfRule type="containsErrors" dxfId="18888" priority="1270">
      <formula>ISERROR(O106)</formula>
    </cfRule>
  </conditionalFormatting>
  <conditionalFormatting sqref="O85">
    <cfRule type="containsErrors" dxfId="18887" priority="1269">
      <formula>ISERROR(O85)</formula>
    </cfRule>
  </conditionalFormatting>
  <conditionalFormatting sqref="O88">
    <cfRule type="containsErrors" dxfId="18886" priority="1268">
      <formula>ISERROR(O88)</formula>
    </cfRule>
  </conditionalFormatting>
  <conditionalFormatting sqref="O67">
    <cfRule type="containsErrors" dxfId="18885" priority="1267">
      <formula>ISERROR(O67)</formula>
    </cfRule>
  </conditionalFormatting>
  <conditionalFormatting sqref="O70">
    <cfRule type="containsErrors" dxfId="18884" priority="1266">
      <formula>ISERROR(O70)</formula>
    </cfRule>
  </conditionalFormatting>
  <conditionalFormatting sqref="O49">
    <cfRule type="containsErrors" dxfId="18883" priority="1265">
      <formula>ISERROR(O49)</formula>
    </cfRule>
  </conditionalFormatting>
  <conditionalFormatting sqref="O52">
    <cfRule type="containsErrors" dxfId="18882" priority="1264">
      <formula>ISERROR(O52)</formula>
    </cfRule>
  </conditionalFormatting>
  <conditionalFormatting sqref="O31">
    <cfRule type="containsErrors" dxfId="18881" priority="1263">
      <formula>ISERROR(O31)</formula>
    </cfRule>
  </conditionalFormatting>
  <conditionalFormatting sqref="O34">
    <cfRule type="containsErrors" dxfId="18880" priority="1262">
      <formula>ISERROR(O34)</formula>
    </cfRule>
  </conditionalFormatting>
  <conditionalFormatting sqref="O13">
    <cfRule type="containsErrors" dxfId="18879" priority="1261">
      <formula>ISERROR(O13)</formula>
    </cfRule>
  </conditionalFormatting>
  <conditionalFormatting sqref="O16">
    <cfRule type="containsErrors" dxfId="18878" priority="1260">
      <formula>ISERROR(O16)</formula>
    </cfRule>
  </conditionalFormatting>
  <conditionalFormatting sqref="O49">
    <cfRule type="containsErrors" dxfId="18877" priority="1259">
      <formula>ISERROR(O49)</formula>
    </cfRule>
  </conditionalFormatting>
  <conditionalFormatting sqref="O52">
    <cfRule type="containsErrors" dxfId="18876" priority="1258">
      <formula>ISERROR(O52)</formula>
    </cfRule>
  </conditionalFormatting>
  <conditionalFormatting sqref="O67">
    <cfRule type="containsErrors" dxfId="18875" priority="1257">
      <formula>ISERROR(O67)</formula>
    </cfRule>
  </conditionalFormatting>
  <conditionalFormatting sqref="O70">
    <cfRule type="containsErrors" dxfId="18874" priority="1256">
      <formula>ISERROR(O70)</formula>
    </cfRule>
  </conditionalFormatting>
  <conditionalFormatting sqref="O67">
    <cfRule type="containsErrors" dxfId="18873" priority="1255">
      <formula>ISERROR(O67)</formula>
    </cfRule>
  </conditionalFormatting>
  <conditionalFormatting sqref="O70">
    <cfRule type="containsErrors" dxfId="18872" priority="1254">
      <formula>ISERROR(O70)</formula>
    </cfRule>
  </conditionalFormatting>
  <conditionalFormatting sqref="O31">
    <cfRule type="containsErrors" dxfId="18871" priority="1253">
      <formula>ISERROR(O31)</formula>
    </cfRule>
  </conditionalFormatting>
  <conditionalFormatting sqref="O34">
    <cfRule type="containsErrors" dxfId="18870" priority="1252">
      <formula>ISERROR(O34)</formula>
    </cfRule>
  </conditionalFormatting>
  <conditionalFormatting sqref="O31">
    <cfRule type="containsErrors" dxfId="18869" priority="1251">
      <formula>ISERROR(O31)</formula>
    </cfRule>
  </conditionalFormatting>
  <conditionalFormatting sqref="O34">
    <cfRule type="containsErrors" dxfId="18868" priority="1250">
      <formula>ISERROR(O34)</formula>
    </cfRule>
  </conditionalFormatting>
  <conditionalFormatting sqref="O49">
    <cfRule type="containsErrors" dxfId="18867" priority="1249">
      <formula>ISERROR(O49)</formula>
    </cfRule>
  </conditionalFormatting>
  <conditionalFormatting sqref="O52">
    <cfRule type="containsErrors" dxfId="18866" priority="1248">
      <formula>ISERROR(O52)</formula>
    </cfRule>
  </conditionalFormatting>
  <conditionalFormatting sqref="O49">
    <cfRule type="containsErrors" dxfId="18865" priority="1247">
      <formula>ISERROR(O49)</formula>
    </cfRule>
  </conditionalFormatting>
  <conditionalFormatting sqref="O52">
    <cfRule type="containsErrors" dxfId="18864" priority="1246">
      <formula>ISERROR(O52)</formula>
    </cfRule>
  </conditionalFormatting>
  <conditionalFormatting sqref="O49">
    <cfRule type="containsErrors" dxfId="18863" priority="1245">
      <formula>ISERROR(O49)</formula>
    </cfRule>
  </conditionalFormatting>
  <conditionalFormatting sqref="O52">
    <cfRule type="containsErrors" dxfId="18862" priority="1244">
      <formula>ISERROR(O52)</formula>
    </cfRule>
  </conditionalFormatting>
  <conditionalFormatting sqref="O49">
    <cfRule type="containsErrors" dxfId="18861" priority="1243">
      <formula>ISERROR(O49)</formula>
    </cfRule>
  </conditionalFormatting>
  <conditionalFormatting sqref="O52">
    <cfRule type="containsErrors" dxfId="18860" priority="1242">
      <formula>ISERROR(O52)</formula>
    </cfRule>
  </conditionalFormatting>
  <conditionalFormatting sqref="O49">
    <cfRule type="containsErrors" dxfId="18859" priority="1241">
      <formula>ISERROR(O49)</formula>
    </cfRule>
  </conditionalFormatting>
  <conditionalFormatting sqref="O52">
    <cfRule type="containsErrors" dxfId="18858" priority="1240">
      <formula>ISERROR(O52)</formula>
    </cfRule>
  </conditionalFormatting>
  <conditionalFormatting sqref="O49">
    <cfRule type="containsErrors" dxfId="18857" priority="1239">
      <formula>ISERROR(O49)</formula>
    </cfRule>
  </conditionalFormatting>
  <conditionalFormatting sqref="O52">
    <cfRule type="containsErrors" dxfId="18856" priority="1238">
      <formula>ISERROR(O52)</formula>
    </cfRule>
  </conditionalFormatting>
  <conditionalFormatting sqref="O67">
    <cfRule type="containsErrors" dxfId="18855" priority="1237">
      <formula>ISERROR(O67)</formula>
    </cfRule>
  </conditionalFormatting>
  <conditionalFormatting sqref="O70">
    <cfRule type="containsErrors" dxfId="18854" priority="1236">
      <formula>ISERROR(O70)</formula>
    </cfRule>
  </conditionalFormatting>
  <conditionalFormatting sqref="O67">
    <cfRule type="containsErrors" dxfId="18853" priority="1235">
      <formula>ISERROR(O67)</formula>
    </cfRule>
  </conditionalFormatting>
  <conditionalFormatting sqref="O70">
    <cfRule type="containsErrors" dxfId="18852" priority="1234">
      <formula>ISERROR(O70)</formula>
    </cfRule>
  </conditionalFormatting>
  <conditionalFormatting sqref="O67">
    <cfRule type="containsErrors" dxfId="18851" priority="1233">
      <formula>ISERROR(O67)</formula>
    </cfRule>
  </conditionalFormatting>
  <conditionalFormatting sqref="O70">
    <cfRule type="containsErrors" dxfId="18850" priority="1232">
      <formula>ISERROR(O70)</formula>
    </cfRule>
  </conditionalFormatting>
  <conditionalFormatting sqref="O85">
    <cfRule type="containsErrors" dxfId="18849" priority="1231">
      <formula>ISERROR(O85)</formula>
    </cfRule>
  </conditionalFormatting>
  <conditionalFormatting sqref="O88">
    <cfRule type="containsErrors" dxfId="18848" priority="1230">
      <formula>ISERROR(O88)</formula>
    </cfRule>
  </conditionalFormatting>
  <conditionalFormatting sqref="O85">
    <cfRule type="containsErrors" dxfId="18847" priority="1229">
      <formula>ISERROR(O85)</formula>
    </cfRule>
  </conditionalFormatting>
  <conditionalFormatting sqref="O88">
    <cfRule type="containsErrors" dxfId="18846" priority="1228">
      <formula>ISERROR(O88)</formula>
    </cfRule>
  </conditionalFormatting>
  <conditionalFormatting sqref="O85">
    <cfRule type="containsErrors" dxfId="18845" priority="1227">
      <formula>ISERROR(O85)</formula>
    </cfRule>
  </conditionalFormatting>
  <conditionalFormatting sqref="O88">
    <cfRule type="containsErrors" dxfId="18844" priority="1226">
      <formula>ISERROR(O88)</formula>
    </cfRule>
  </conditionalFormatting>
  <conditionalFormatting sqref="O103">
    <cfRule type="containsErrors" dxfId="18843" priority="1225">
      <formula>ISERROR(O103)</formula>
    </cfRule>
  </conditionalFormatting>
  <conditionalFormatting sqref="O106">
    <cfRule type="containsErrors" dxfId="18842" priority="1224">
      <formula>ISERROR(O106)</formula>
    </cfRule>
  </conditionalFormatting>
  <conditionalFormatting sqref="O103">
    <cfRule type="containsErrors" dxfId="18841" priority="1223">
      <formula>ISERROR(O103)</formula>
    </cfRule>
  </conditionalFormatting>
  <conditionalFormatting sqref="O106">
    <cfRule type="containsErrors" dxfId="18840" priority="1222">
      <formula>ISERROR(O106)</formula>
    </cfRule>
  </conditionalFormatting>
  <conditionalFormatting sqref="O103">
    <cfRule type="containsErrors" dxfId="18839" priority="1221">
      <formula>ISERROR(O103)</formula>
    </cfRule>
  </conditionalFormatting>
  <conditionalFormatting sqref="O106">
    <cfRule type="containsErrors" dxfId="18838" priority="1220">
      <formula>ISERROR(O106)</formula>
    </cfRule>
  </conditionalFormatting>
  <conditionalFormatting sqref="O49">
    <cfRule type="containsErrors" dxfId="18837" priority="1219">
      <formula>ISERROR(O49)</formula>
    </cfRule>
  </conditionalFormatting>
  <conditionalFormatting sqref="O52">
    <cfRule type="containsErrors" dxfId="18836" priority="1218">
      <formula>ISERROR(O52)</formula>
    </cfRule>
  </conditionalFormatting>
  <conditionalFormatting sqref="O49">
    <cfRule type="containsErrors" dxfId="18835" priority="1217">
      <formula>ISERROR(O49)</formula>
    </cfRule>
  </conditionalFormatting>
  <conditionalFormatting sqref="O52">
    <cfRule type="containsErrors" dxfId="18834" priority="1216">
      <formula>ISERROR(O52)</formula>
    </cfRule>
  </conditionalFormatting>
  <conditionalFormatting sqref="O49">
    <cfRule type="containsErrors" dxfId="18833" priority="1215">
      <formula>ISERROR(O49)</formula>
    </cfRule>
  </conditionalFormatting>
  <conditionalFormatting sqref="O52">
    <cfRule type="containsErrors" dxfId="18832" priority="1214">
      <formula>ISERROR(O52)</formula>
    </cfRule>
  </conditionalFormatting>
  <conditionalFormatting sqref="O67">
    <cfRule type="containsErrors" dxfId="18831" priority="1213">
      <formula>ISERROR(O67)</formula>
    </cfRule>
  </conditionalFormatting>
  <conditionalFormatting sqref="O70">
    <cfRule type="containsErrors" dxfId="18830" priority="1212">
      <formula>ISERROR(O70)</formula>
    </cfRule>
  </conditionalFormatting>
  <conditionalFormatting sqref="O67">
    <cfRule type="containsErrors" dxfId="18829" priority="1211">
      <formula>ISERROR(O67)</formula>
    </cfRule>
  </conditionalFormatting>
  <conditionalFormatting sqref="O70">
    <cfRule type="containsErrors" dxfId="18828" priority="1210">
      <formula>ISERROR(O70)</formula>
    </cfRule>
  </conditionalFormatting>
  <conditionalFormatting sqref="O67">
    <cfRule type="containsErrors" dxfId="18827" priority="1209">
      <formula>ISERROR(O67)</formula>
    </cfRule>
  </conditionalFormatting>
  <conditionalFormatting sqref="O70">
    <cfRule type="containsErrors" dxfId="18826" priority="1208">
      <formula>ISERROR(O70)</formula>
    </cfRule>
  </conditionalFormatting>
  <conditionalFormatting sqref="O67">
    <cfRule type="containsErrors" dxfId="18825" priority="1207">
      <formula>ISERROR(O67)</formula>
    </cfRule>
  </conditionalFormatting>
  <conditionalFormatting sqref="O70">
    <cfRule type="containsErrors" dxfId="18824" priority="1206">
      <formula>ISERROR(O70)</formula>
    </cfRule>
  </conditionalFormatting>
  <conditionalFormatting sqref="O67">
    <cfRule type="containsErrors" dxfId="18823" priority="1205">
      <formula>ISERROR(O67)</formula>
    </cfRule>
  </conditionalFormatting>
  <conditionalFormatting sqref="O70">
    <cfRule type="containsErrors" dxfId="18822" priority="1204">
      <formula>ISERROR(O70)</formula>
    </cfRule>
  </conditionalFormatting>
  <conditionalFormatting sqref="O67">
    <cfRule type="containsErrors" dxfId="18821" priority="1203">
      <formula>ISERROR(O67)</formula>
    </cfRule>
  </conditionalFormatting>
  <conditionalFormatting sqref="O70">
    <cfRule type="containsErrors" dxfId="18820" priority="1202">
      <formula>ISERROR(O70)</formula>
    </cfRule>
  </conditionalFormatting>
  <conditionalFormatting sqref="O67">
    <cfRule type="containsErrors" dxfId="18819" priority="1201">
      <formula>ISERROR(O67)</formula>
    </cfRule>
  </conditionalFormatting>
  <conditionalFormatting sqref="O70">
    <cfRule type="containsErrors" dxfId="18818" priority="1200">
      <formula>ISERROR(O70)</formula>
    </cfRule>
  </conditionalFormatting>
  <conditionalFormatting sqref="O67">
    <cfRule type="containsErrors" dxfId="18817" priority="1199">
      <formula>ISERROR(O67)</formula>
    </cfRule>
  </conditionalFormatting>
  <conditionalFormatting sqref="O70">
    <cfRule type="containsErrors" dxfId="18816" priority="1198">
      <formula>ISERROR(O70)</formula>
    </cfRule>
  </conditionalFormatting>
  <conditionalFormatting sqref="O67">
    <cfRule type="containsErrors" dxfId="18815" priority="1197">
      <formula>ISERROR(O67)</formula>
    </cfRule>
  </conditionalFormatting>
  <conditionalFormatting sqref="O70">
    <cfRule type="containsErrors" dxfId="18814" priority="1196">
      <formula>ISERROR(O70)</formula>
    </cfRule>
  </conditionalFormatting>
  <conditionalFormatting sqref="O67">
    <cfRule type="containsErrors" dxfId="18813" priority="1195">
      <formula>ISERROR(O67)</formula>
    </cfRule>
  </conditionalFormatting>
  <conditionalFormatting sqref="O70">
    <cfRule type="containsErrors" dxfId="18812" priority="1194">
      <formula>ISERROR(O70)</formula>
    </cfRule>
  </conditionalFormatting>
  <conditionalFormatting sqref="O67">
    <cfRule type="containsErrors" dxfId="18811" priority="1193">
      <formula>ISERROR(O67)</formula>
    </cfRule>
  </conditionalFormatting>
  <conditionalFormatting sqref="O70">
    <cfRule type="containsErrors" dxfId="18810" priority="1192">
      <formula>ISERROR(O70)</formula>
    </cfRule>
  </conditionalFormatting>
  <conditionalFormatting sqref="O85">
    <cfRule type="containsErrors" dxfId="18809" priority="1191">
      <formula>ISERROR(O85)</formula>
    </cfRule>
  </conditionalFormatting>
  <conditionalFormatting sqref="O88">
    <cfRule type="containsErrors" dxfId="18808" priority="1190">
      <formula>ISERROR(O88)</formula>
    </cfRule>
  </conditionalFormatting>
  <conditionalFormatting sqref="O85">
    <cfRule type="containsErrors" dxfId="18807" priority="1189">
      <formula>ISERROR(O85)</formula>
    </cfRule>
  </conditionalFormatting>
  <conditionalFormatting sqref="O88">
    <cfRule type="containsErrors" dxfId="18806" priority="1188">
      <formula>ISERROR(O88)</formula>
    </cfRule>
  </conditionalFormatting>
  <conditionalFormatting sqref="O85">
    <cfRule type="containsErrors" dxfId="18805" priority="1187">
      <formula>ISERROR(O85)</formula>
    </cfRule>
  </conditionalFormatting>
  <conditionalFormatting sqref="O88">
    <cfRule type="containsErrors" dxfId="18804" priority="1186">
      <formula>ISERROR(O88)</formula>
    </cfRule>
  </conditionalFormatting>
  <conditionalFormatting sqref="O85">
    <cfRule type="containsErrors" dxfId="18803" priority="1185">
      <formula>ISERROR(O85)</formula>
    </cfRule>
  </conditionalFormatting>
  <conditionalFormatting sqref="O88">
    <cfRule type="containsErrors" dxfId="18802" priority="1184">
      <formula>ISERROR(O88)</formula>
    </cfRule>
  </conditionalFormatting>
  <conditionalFormatting sqref="O85">
    <cfRule type="containsErrors" dxfId="18801" priority="1183">
      <formula>ISERROR(O85)</formula>
    </cfRule>
  </conditionalFormatting>
  <conditionalFormatting sqref="O88">
    <cfRule type="containsErrors" dxfId="18800" priority="1182">
      <formula>ISERROR(O88)</formula>
    </cfRule>
  </conditionalFormatting>
  <conditionalFormatting sqref="O85">
    <cfRule type="containsErrors" dxfId="18799" priority="1181">
      <formula>ISERROR(O85)</formula>
    </cfRule>
  </conditionalFormatting>
  <conditionalFormatting sqref="O88">
    <cfRule type="containsErrors" dxfId="18798" priority="1180">
      <formula>ISERROR(O88)</formula>
    </cfRule>
  </conditionalFormatting>
  <conditionalFormatting sqref="O85">
    <cfRule type="containsErrors" dxfId="18797" priority="1179">
      <formula>ISERROR(O85)</formula>
    </cfRule>
  </conditionalFormatting>
  <conditionalFormatting sqref="O88">
    <cfRule type="containsErrors" dxfId="18796" priority="1178">
      <formula>ISERROR(O88)</formula>
    </cfRule>
  </conditionalFormatting>
  <conditionalFormatting sqref="O85">
    <cfRule type="containsErrors" dxfId="18795" priority="1177">
      <formula>ISERROR(O85)</formula>
    </cfRule>
  </conditionalFormatting>
  <conditionalFormatting sqref="O88">
    <cfRule type="containsErrors" dxfId="18794" priority="1176">
      <formula>ISERROR(O88)</formula>
    </cfRule>
  </conditionalFormatting>
  <conditionalFormatting sqref="O85">
    <cfRule type="containsErrors" dxfId="18793" priority="1175">
      <formula>ISERROR(O85)</formula>
    </cfRule>
  </conditionalFormatting>
  <conditionalFormatting sqref="O88">
    <cfRule type="containsErrors" dxfId="18792" priority="1174">
      <formula>ISERROR(O88)</formula>
    </cfRule>
  </conditionalFormatting>
  <conditionalFormatting sqref="O85">
    <cfRule type="containsErrors" dxfId="18791" priority="1173">
      <formula>ISERROR(O85)</formula>
    </cfRule>
  </conditionalFormatting>
  <conditionalFormatting sqref="O88">
    <cfRule type="containsErrors" dxfId="18790" priority="1172">
      <formula>ISERROR(O88)</formula>
    </cfRule>
  </conditionalFormatting>
  <conditionalFormatting sqref="O85">
    <cfRule type="containsErrors" dxfId="18789" priority="1171">
      <formula>ISERROR(O85)</formula>
    </cfRule>
  </conditionalFormatting>
  <conditionalFormatting sqref="O88">
    <cfRule type="containsErrors" dxfId="18788" priority="1170">
      <formula>ISERROR(O88)</formula>
    </cfRule>
  </conditionalFormatting>
  <conditionalFormatting sqref="O103">
    <cfRule type="containsErrors" dxfId="18787" priority="1169">
      <formula>ISERROR(O103)</formula>
    </cfRule>
  </conditionalFormatting>
  <conditionalFormatting sqref="O106">
    <cfRule type="containsErrors" dxfId="18786" priority="1168">
      <formula>ISERROR(O106)</formula>
    </cfRule>
  </conditionalFormatting>
  <conditionalFormatting sqref="O103">
    <cfRule type="containsErrors" dxfId="18785" priority="1167">
      <formula>ISERROR(O103)</formula>
    </cfRule>
  </conditionalFormatting>
  <conditionalFormatting sqref="O106">
    <cfRule type="containsErrors" dxfId="18784" priority="1166">
      <formula>ISERROR(O106)</formula>
    </cfRule>
  </conditionalFormatting>
  <conditionalFormatting sqref="O103">
    <cfRule type="containsErrors" dxfId="18783" priority="1165">
      <formula>ISERROR(O103)</formula>
    </cfRule>
  </conditionalFormatting>
  <conditionalFormatting sqref="O106">
    <cfRule type="containsErrors" dxfId="18782" priority="1164">
      <formula>ISERROR(O106)</formula>
    </cfRule>
  </conditionalFormatting>
  <conditionalFormatting sqref="O103">
    <cfRule type="containsErrors" dxfId="18781" priority="1163">
      <formula>ISERROR(O103)</formula>
    </cfRule>
  </conditionalFormatting>
  <conditionalFormatting sqref="O106">
    <cfRule type="containsErrors" dxfId="18780" priority="1162">
      <formula>ISERROR(O106)</formula>
    </cfRule>
  </conditionalFormatting>
  <conditionalFormatting sqref="O103">
    <cfRule type="containsErrors" dxfId="18779" priority="1161">
      <formula>ISERROR(O103)</formula>
    </cfRule>
  </conditionalFormatting>
  <conditionalFormatting sqref="O106">
    <cfRule type="containsErrors" dxfId="18778" priority="1160">
      <formula>ISERROR(O106)</formula>
    </cfRule>
  </conditionalFormatting>
  <conditionalFormatting sqref="O103">
    <cfRule type="containsErrors" dxfId="18777" priority="1159">
      <formula>ISERROR(O103)</formula>
    </cfRule>
  </conditionalFormatting>
  <conditionalFormatting sqref="O106">
    <cfRule type="containsErrors" dxfId="18776" priority="1158">
      <formula>ISERROR(O106)</formula>
    </cfRule>
  </conditionalFormatting>
  <conditionalFormatting sqref="O103">
    <cfRule type="containsErrors" dxfId="18775" priority="1157">
      <formula>ISERROR(O103)</formula>
    </cfRule>
  </conditionalFormatting>
  <conditionalFormatting sqref="O106">
    <cfRule type="containsErrors" dxfId="18774" priority="1156">
      <formula>ISERROR(O106)</formula>
    </cfRule>
  </conditionalFormatting>
  <conditionalFormatting sqref="O103">
    <cfRule type="containsErrors" dxfId="18773" priority="1155">
      <formula>ISERROR(O103)</formula>
    </cfRule>
  </conditionalFormatting>
  <conditionalFormatting sqref="O106">
    <cfRule type="containsErrors" dxfId="18772" priority="1154">
      <formula>ISERROR(O106)</formula>
    </cfRule>
  </conditionalFormatting>
  <conditionalFormatting sqref="O103">
    <cfRule type="containsErrors" dxfId="18771" priority="1153">
      <formula>ISERROR(O103)</formula>
    </cfRule>
  </conditionalFormatting>
  <conditionalFormatting sqref="O106">
    <cfRule type="containsErrors" dxfId="18770" priority="1152">
      <formula>ISERROR(O106)</formula>
    </cfRule>
  </conditionalFormatting>
  <conditionalFormatting sqref="O103">
    <cfRule type="containsErrors" dxfId="18769" priority="1151">
      <formula>ISERROR(O103)</formula>
    </cfRule>
  </conditionalFormatting>
  <conditionalFormatting sqref="O106">
    <cfRule type="containsErrors" dxfId="18768" priority="1150">
      <formula>ISERROR(O106)</formula>
    </cfRule>
  </conditionalFormatting>
  <conditionalFormatting sqref="O103">
    <cfRule type="containsErrors" dxfId="18767" priority="1149">
      <formula>ISERROR(O103)</formula>
    </cfRule>
  </conditionalFormatting>
  <conditionalFormatting sqref="O106">
    <cfRule type="containsErrors" dxfId="18766" priority="1148">
      <formula>ISERROR(O106)</formula>
    </cfRule>
  </conditionalFormatting>
  <conditionalFormatting sqref="O49">
    <cfRule type="containsErrors" dxfId="18765" priority="1147">
      <formula>ISERROR(O49)</formula>
    </cfRule>
  </conditionalFormatting>
  <conditionalFormatting sqref="O52">
    <cfRule type="containsErrors" dxfId="18764" priority="1146">
      <formula>ISERROR(O52)</formula>
    </cfRule>
  </conditionalFormatting>
  <conditionalFormatting sqref="O49">
    <cfRule type="containsErrors" dxfId="18763" priority="1145">
      <formula>ISERROR(O49)</formula>
    </cfRule>
  </conditionalFormatting>
  <conditionalFormatting sqref="O52">
    <cfRule type="containsErrors" dxfId="18762" priority="1144">
      <formula>ISERROR(O52)</formula>
    </cfRule>
  </conditionalFormatting>
  <conditionalFormatting sqref="O49">
    <cfRule type="containsErrors" dxfId="18761" priority="1143">
      <formula>ISERROR(O49)</formula>
    </cfRule>
  </conditionalFormatting>
  <conditionalFormatting sqref="O52">
    <cfRule type="containsErrors" dxfId="18760" priority="1142">
      <formula>ISERROR(O52)</formula>
    </cfRule>
  </conditionalFormatting>
  <conditionalFormatting sqref="O67">
    <cfRule type="containsErrors" dxfId="18759" priority="1141">
      <formula>ISERROR(O67)</formula>
    </cfRule>
  </conditionalFormatting>
  <conditionalFormatting sqref="O70">
    <cfRule type="containsErrors" dxfId="18758" priority="1140">
      <formula>ISERROR(O70)</formula>
    </cfRule>
  </conditionalFormatting>
  <conditionalFormatting sqref="O67">
    <cfRule type="containsErrors" dxfId="18757" priority="1139">
      <formula>ISERROR(O67)</formula>
    </cfRule>
  </conditionalFormatting>
  <conditionalFormatting sqref="O70">
    <cfRule type="containsErrors" dxfId="18756" priority="1138">
      <formula>ISERROR(O70)</formula>
    </cfRule>
  </conditionalFormatting>
  <conditionalFormatting sqref="O67">
    <cfRule type="containsErrors" dxfId="18755" priority="1137">
      <formula>ISERROR(O67)</formula>
    </cfRule>
  </conditionalFormatting>
  <conditionalFormatting sqref="O70">
    <cfRule type="containsErrors" dxfId="18754" priority="1136">
      <formula>ISERROR(O70)</formula>
    </cfRule>
  </conditionalFormatting>
  <conditionalFormatting sqref="O85">
    <cfRule type="containsErrors" dxfId="18753" priority="1135">
      <formula>ISERROR(O85)</formula>
    </cfRule>
  </conditionalFormatting>
  <conditionalFormatting sqref="O88">
    <cfRule type="containsErrors" dxfId="18752" priority="1134">
      <formula>ISERROR(O88)</formula>
    </cfRule>
  </conditionalFormatting>
  <conditionalFormatting sqref="O85">
    <cfRule type="containsErrors" dxfId="18751" priority="1133">
      <formula>ISERROR(O85)</formula>
    </cfRule>
  </conditionalFormatting>
  <conditionalFormatting sqref="O88">
    <cfRule type="containsErrors" dxfId="18750" priority="1132">
      <formula>ISERROR(O88)</formula>
    </cfRule>
  </conditionalFormatting>
  <conditionalFormatting sqref="O85">
    <cfRule type="containsErrors" dxfId="18749" priority="1131">
      <formula>ISERROR(O85)</formula>
    </cfRule>
  </conditionalFormatting>
  <conditionalFormatting sqref="O88">
    <cfRule type="containsErrors" dxfId="18748" priority="1130">
      <formula>ISERROR(O88)</formula>
    </cfRule>
  </conditionalFormatting>
  <conditionalFormatting sqref="O103">
    <cfRule type="containsErrors" dxfId="18747" priority="1129">
      <formula>ISERROR(O103)</formula>
    </cfRule>
  </conditionalFormatting>
  <conditionalFormatting sqref="O106">
    <cfRule type="containsErrors" dxfId="18746" priority="1128">
      <formula>ISERROR(O106)</formula>
    </cfRule>
  </conditionalFormatting>
  <conditionalFormatting sqref="O103">
    <cfRule type="containsErrors" dxfId="18745" priority="1127">
      <formula>ISERROR(O103)</formula>
    </cfRule>
  </conditionalFormatting>
  <conditionalFormatting sqref="O106">
    <cfRule type="containsErrors" dxfId="18744" priority="1126">
      <formula>ISERROR(O106)</formula>
    </cfRule>
  </conditionalFormatting>
  <conditionalFormatting sqref="O103">
    <cfRule type="containsErrors" dxfId="18743" priority="1125">
      <formula>ISERROR(O103)</formula>
    </cfRule>
  </conditionalFormatting>
  <conditionalFormatting sqref="O106">
    <cfRule type="containsErrors" dxfId="18742" priority="1124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18741" priority="1123">
      <formula>ISERROR(N1)</formula>
    </cfRule>
  </conditionalFormatting>
  <conditionalFormatting sqref="O13">
    <cfRule type="containsErrors" dxfId="18740" priority="1122">
      <formula>ISERROR(O13)</formula>
    </cfRule>
  </conditionalFormatting>
  <conditionalFormatting sqref="O16">
    <cfRule type="containsErrors" dxfId="18739" priority="1121">
      <formula>ISERROR(O16)</formula>
    </cfRule>
  </conditionalFormatting>
  <conditionalFormatting sqref="O103">
    <cfRule type="containsErrors" dxfId="18738" priority="1120">
      <formula>ISERROR(O103)</formula>
    </cfRule>
  </conditionalFormatting>
  <conditionalFormatting sqref="O106">
    <cfRule type="containsErrors" dxfId="18737" priority="1119">
      <formula>ISERROR(O106)</formula>
    </cfRule>
  </conditionalFormatting>
  <conditionalFormatting sqref="O85">
    <cfRule type="containsErrors" dxfId="18736" priority="1118">
      <formula>ISERROR(O85)</formula>
    </cfRule>
  </conditionalFormatting>
  <conditionalFormatting sqref="O88">
    <cfRule type="containsErrors" dxfId="18735" priority="1117">
      <formula>ISERROR(O88)</formula>
    </cfRule>
  </conditionalFormatting>
  <conditionalFormatting sqref="O67">
    <cfRule type="containsErrors" dxfId="18734" priority="1116">
      <formula>ISERROR(O67)</formula>
    </cfRule>
  </conditionalFormatting>
  <conditionalFormatting sqref="O70">
    <cfRule type="containsErrors" dxfId="18733" priority="1115">
      <formula>ISERROR(O70)</formula>
    </cfRule>
  </conditionalFormatting>
  <conditionalFormatting sqref="O49">
    <cfRule type="containsErrors" dxfId="18732" priority="1114">
      <formula>ISERROR(O49)</formula>
    </cfRule>
  </conditionalFormatting>
  <conditionalFormatting sqref="O52">
    <cfRule type="containsErrors" dxfId="18731" priority="1113">
      <formula>ISERROR(O52)</formula>
    </cfRule>
  </conditionalFormatting>
  <conditionalFormatting sqref="O31">
    <cfRule type="containsErrors" dxfId="18730" priority="1112">
      <formula>ISERROR(O31)</formula>
    </cfRule>
  </conditionalFormatting>
  <conditionalFormatting sqref="O34">
    <cfRule type="containsErrors" dxfId="18729" priority="1111">
      <formula>ISERROR(O34)</formula>
    </cfRule>
  </conditionalFormatting>
  <conditionalFormatting sqref="O13">
    <cfRule type="containsErrors" dxfId="18728" priority="1110">
      <formula>ISERROR(O13)</formula>
    </cfRule>
  </conditionalFormatting>
  <conditionalFormatting sqref="O16">
    <cfRule type="containsErrors" dxfId="18727" priority="1109">
      <formula>ISERROR(O16)</formula>
    </cfRule>
  </conditionalFormatting>
  <conditionalFormatting sqref="O49">
    <cfRule type="containsErrors" dxfId="18726" priority="1108">
      <formula>ISERROR(O49)</formula>
    </cfRule>
  </conditionalFormatting>
  <conditionalFormatting sqref="O52">
    <cfRule type="containsErrors" dxfId="18725" priority="1107">
      <formula>ISERROR(O52)</formula>
    </cfRule>
  </conditionalFormatting>
  <conditionalFormatting sqref="O67">
    <cfRule type="containsErrors" dxfId="18724" priority="1106">
      <formula>ISERROR(O67)</formula>
    </cfRule>
  </conditionalFormatting>
  <conditionalFormatting sqref="O70">
    <cfRule type="containsErrors" dxfId="18723" priority="1105">
      <formula>ISERROR(O70)</formula>
    </cfRule>
  </conditionalFormatting>
  <conditionalFormatting sqref="O67">
    <cfRule type="containsErrors" dxfId="18722" priority="1104">
      <formula>ISERROR(O67)</formula>
    </cfRule>
  </conditionalFormatting>
  <conditionalFormatting sqref="O70">
    <cfRule type="containsErrors" dxfId="18721" priority="1103">
      <formula>ISERROR(O70)</formula>
    </cfRule>
  </conditionalFormatting>
  <conditionalFormatting sqref="O31">
    <cfRule type="containsErrors" dxfId="18720" priority="1102">
      <formula>ISERROR(O31)</formula>
    </cfRule>
  </conditionalFormatting>
  <conditionalFormatting sqref="O34">
    <cfRule type="containsErrors" dxfId="18719" priority="1101">
      <formula>ISERROR(O34)</formula>
    </cfRule>
  </conditionalFormatting>
  <conditionalFormatting sqref="O31">
    <cfRule type="containsErrors" dxfId="18718" priority="1100">
      <formula>ISERROR(O31)</formula>
    </cfRule>
  </conditionalFormatting>
  <conditionalFormatting sqref="O34">
    <cfRule type="containsErrors" dxfId="18717" priority="1099">
      <formula>ISERROR(O34)</formula>
    </cfRule>
  </conditionalFormatting>
  <conditionalFormatting sqref="O49">
    <cfRule type="containsErrors" dxfId="18716" priority="1098">
      <formula>ISERROR(O49)</formula>
    </cfRule>
  </conditionalFormatting>
  <conditionalFormatting sqref="O52">
    <cfRule type="containsErrors" dxfId="18715" priority="1097">
      <formula>ISERROR(O52)</formula>
    </cfRule>
  </conditionalFormatting>
  <conditionalFormatting sqref="O49">
    <cfRule type="containsErrors" dxfId="18714" priority="1096">
      <formula>ISERROR(O49)</formula>
    </cfRule>
  </conditionalFormatting>
  <conditionalFormatting sqref="O52">
    <cfRule type="containsErrors" dxfId="18713" priority="1095">
      <formula>ISERROR(O52)</formula>
    </cfRule>
  </conditionalFormatting>
  <conditionalFormatting sqref="O49">
    <cfRule type="containsErrors" dxfId="18712" priority="1094">
      <formula>ISERROR(O49)</formula>
    </cfRule>
  </conditionalFormatting>
  <conditionalFormatting sqref="O52">
    <cfRule type="containsErrors" dxfId="18711" priority="1093">
      <formula>ISERROR(O52)</formula>
    </cfRule>
  </conditionalFormatting>
  <conditionalFormatting sqref="O49">
    <cfRule type="containsErrors" dxfId="18710" priority="1092">
      <formula>ISERROR(O49)</formula>
    </cfRule>
  </conditionalFormatting>
  <conditionalFormatting sqref="O52">
    <cfRule type="containsErrors" dxfId="18709" priority="1091">
      <formula>ISERROR(O52)</formula>
    </cfRule>
  </conditionalFormatting>
  <conditionalFormatting sqref="O49">
    <cfRule type="containsErrors" dxfId="18708" priority="1090">
      <formula>ISERROR(O49)</formula>
    </cfRule>
  </conditionalFormatting>
  <conditionalFormatting sqref="O52">
    <cfRule type="containsErrors" dxfId="18707" priority="1089">
      <formula>ISERROR(O52)</formula>
    </cfRule>
  </conditionalFormatting>
  <conditionalFormatting sqref="O49">
    <cfRule type="containsErrors" dxfId="18706" priority="1088">
      <formula>ISERROR(O49)</formula>
    </cfRule>
  </conditionalFormatting>
  <conditionalFormatting sqref="O52">
    <cfRule type="containsErrors" dxfId="18705" priority="1087">
      <formula>ISERROR(O52)</formula>
    </cfRule>
  </conditionalFormatting>
  <conditionalFormatting sqref="O67">
    <cfRule type="containsErrors" dxfId="18704" priority="1086">
      <formula>ISERROR(O67)</formula>
    </cfRule>
  </conditionalFormatting>
  <conditionalFormatting sqref="O70">
    <cfRule type="containsErrors" dxfId="18703" priority="1085">
      <formula>ISERROR(O70)</formula>
    </cfRule>
  </conditionalFormatting>
  <conditionalFormatting sqref="O67">
    <cfRule type="containsErrors" dxfId="18702" priority="1084">
      <formula>ISERROR(O67)</formula>
    </cfRule>
  </conditionalFormatting>
  <conditionalFormatting sqref="O70">
    <cfRule type="containsErrors" dxfId="18701" priority="1083">
      <formula>ISERROR(O70)</formula>
    </cfRule>
  </conditionalFormatting>
  <conditionalFormatting sqref="O67">
    <cfRule type="containsErrors" dxfId="18700" priority="1082">
      <formula>ISERROR(O67)</formula>
    </cfRule>
  </conditionalFormatting>
  <conditionalFormatting sqref="O70">
    <cfRule type="containsErrors" dxfId="18699" priority="1081">
      <formula>ISERROR(O70)</formula>
    </cfRule>
  </conditionalFormatting>
  <conditionalFormatting sqref="O85">
    <cfRule type="containsErrors" dxfId="18698" priority="1080">
      <formula>ISERROR(O85)</formula>
    </cfRule>
  </conditionalFormatting>
  <conditionalFormatting sqref="O88">
    <cfRule type="containsErrors" dxfId="18697" priority="1079">
      <formula>ISERROR(O88)</formula>
    </cfRule>
  </conditionalFormatting>
  <conditionalFormatting sqref="O85">
    <cfRule type="containsErrors" dxfId="18696" priority="1078">
      <formula>ISERROR(O85)</formula>
    </cfRule>
  </conditionalFormatting>
  <conditionalFormatting sqref="O88">
    <cfRule type="containsErrors" dxfId="18695" priority="1077">
      <formula>ISERROR(O88)</formula>
    </cfRule>
  </conditionalFormatting>
  <conditionalFormatting sqref="O85">
    <cfRule type="containsErrors" dxfId="18694" priority="1076">
      <formula>ISERROR(O85)</formula>
    </cfRule>
  </conditionalFormatting>
  <conditionalFormatting sqref="O88">
    <cfRule type="containsErrors" dxfId="18693" priority="1075">
      <formula>ISERROR(O88)</formula>
    </cfRule>
  </conditionalFormatting>
  <conditionalFormatting sqref="O103">
    <cfRule type="containsErrors" dxfId="18692" priority="1074">
      <formula>ISERROR(O103)</formula>
    </cfRule>
  </conditionalFormatting>
  <conditionalFormatting sqref="O106">
    <cfRule type="containsErrors" dxfId="18691" priority="1073">
      <formula>ISERROR(O106)</formula>
    </cfRule>
  </conditionalFormatting>
  <conditionalFormatting sqref="O103">
    <cfRule type="containsErrors" dxfId="18690" priority="1072">
      <formula>ISERROR(O103)</formula>
    </cfRule>
  </conditionalFormatting>
  <conditionalFormatting sqref="O106">
    <cfRule type="containsErrors" dxfId="18689" priority="1071">
      <formula>ISERROR(O106)</formula>
    </cfRule>
  </conditionalFormatting>
  <conditionalFormatting sqref="O103">
    <cfRule type="containsErrors" dxfId="18688" priority="1070">
      <formula>ISERROR(O103)</formula>
    </cfRule>
  </conditionalFormatting>
  <conditionalFormatting sqref="O106">
    <cfRule type="containsErrors" dxfId="18687" priority="1069">
      <formula>ISERROR(O106)</formula>
    </cfRule>
  </conditionalFormatting>
  <conditionalFormatting sqref="O49">
    <cfRule type="containsErrors" dxfId="18686" priority="1068">
      <formula>ISERROR(O49)</formula>
    </cfRule>
  </conditionalFormatting>
  <conditionalFormatting sqref="O52">
    <cfRule type="containsErrors" dxfId="18685" priority="1067">
      <formula>ISERROR(O52)</formula>
    </cfRule>
  </conditionalFormatting>
  <conditionalFormatting sqref="O49">
    <cfRule type="containsErrors" dxfId="18684" priority="1066">
      <formula>ISERROR(O49)</formula>
    </cfRule>
  </conditionalFormatting>
  <conditionalFormatting sqref="O52">
    <cfRule type="containsErrors" dxfId="18683" priority="1065">
      <formula>ISERROR(O52)</formula>
    </cfRule>
  </conditionalFormatting>
  <conditionalFormatting sqref="O49">
    <cfRule type="containsErrors" dxfId="18682" priority="1064">
      <formula>ISERROR(O49)</formula>
    </cfRule>
  </conditionalFormatting>
  <conditionalFormatting sqref="O52">
    <cfRule type="containsErrors" dxfId="18681" priority="1063">
      <formula>ISERROR(O52)</formula>
    </cfRule>
  </conditionalFormatting>
  <conditionalFormatting sqref="O67">
    <cfRule type="containsErrors" dxfId="18680" priority="1062">
      <formula>ISERROR(O67)</formula>
    </cfRule>
  </conditionalFormatting>
  <conditionalFormatting sqref="O70">
    <cfRule type="containsErrors" dxfId="18679" priority="1061">
      <formula>ISERROR(O70)</formula>
    </cfRule>
  </conditionalFormatting>
  <conditionalFormatting sqref="O67">
    <cfRule type="containsErrors" dxfId="18678" priority="1060">
      <formula>ISERROR(O67)</formula>
    </cfRule>
  </conditionalFormatting>
  <conditionalFormatting sqref="O70">
    <cfRule type="containsErrors" dxfId="18677" priority="1059">
      <formula>ISERROR(O70)</formula>
    </cfRule>
  </conditionalFormatting>
  <conditionalFormatting sqref="O67">
    <cfRule type="containsErrors" dxfId="18676" priority="1058">
      <formula>ISERROR(O67)</formula>
    </cfRule>
  </conditionalFormatting>
  <conditionalFormatting sqref="O70">
    <cfRule type="containsErrors" dxfId="18675" priority="1057">
      <formula>ISERROR(O70)</formula>
    </cfRule>
  </conditionalFormatting>
  <conditionalFormatting sqref="O67">
    <cfRule type="containsErrors" dxfId="18674" priority="1056">
      <formula>ISERROR(O67)</formula>
    </cfRule>
  </conditionalFormatting>
  <conditionalFormatting sqref="O70">
    <cfRule type="containsErrors" dxfId="18673" priority="1055">
      <formula>ISERROR(O70)</formula>
    </cfRule>
  </conditionalFormatting>
  <conditionalFormatting sqref="O67">
    <cfRule type="containsErrors" dxfId="18672" priority="1054">
      <formula>ISERROR(O67)</formula>
    </cfRule>
  </conditionalFormatting>
  <conditionalFormatting sqref="O70">
    <cfRule type="containsErrors" dxfId="18671" priority="1053">
      <formula>ISERROR(O70)</formula>
    </cfRule>
  </conditionalFormatting>
  <conditionalFormatting sqref="O67">
    <cfRule type="containsErrors" dxfId="18670" priority="1052">
      <formula>ISERROR(O67)</formula>
    </cfRule>
  </conditionalFormatting>
  <conditionalFormatting sqref="O70">
    <cfRule type="containsErrors" dxfId="18669" priority="1051">
      <formula>ISERROR(O70)</formula>
    </cfRule>
  </conditionalFormatting>
  <conditionalFormatting sqref="O67">
    <cfRule type="containsErrors" dxfId="18668" priority="1050">
      <formula>ISERROR(O67)</formula>
    </cfRule>
  </conditionalFormatting>
  <conditionalFormatting sqref="O70">
    <cfRule type="containsErrors" dxfId="18667" priority="1049">
      <formula>ISERROR(O70)</formula>
    </cfRule>
  </conditionalFormatting>
  <conditionalFormatting sqref="O67">
    <cfRule type="containsErrors" dxfId="18666" priority="1048">
      <formula>ISERROR(O67)</formula>
    </cfRule>
  </conditionalFormatting>
  <conditionalFormatting sqref="O70">
    <cfRule type="containsErrors" dxfId="18665" priority="1047">
      <formula>ISERROR(O70)</formula>
    </cfRule>
  </conditionalFormatting>
  <conditionalFormatting sqref="O67">
    <cfRule type="containsErrors" dxfId="18664" priority="1046">
      <formula>ISERROR(O67)</formula>
    </cfRule>
  </conditionalFormatting>
  <conditionalFormatting sqref="O70">
    <cfRule type="containsErrors" dxfId="18663" priority="1045">
      <formula>ISERROR(O70)</formula>
    </cfRule>
  </conditionalFormatting>
  <conditionalFormatting sqref="O67">
    <cfRule type="containsErrors" dxfId="18662" priority="1044">
      <formula>ISERROR(O67)</formula>
    </cfRule>
  </conditionalFormatting>
  <conditionalFormatting sqref="O70">
    <cfRule type="containsErrors" dxfId="18661" priority="1043">
      <formula>ISERROR(O70)</formula>
    </cfRule>
  </conditionalFormatting>
  <conditionalFormatting sqref="O67">
    <cfRule type="containsErrors" dxfId="18660" priority="1042">
      <formula>ISERROR(O67)</formula>
    </cfRule>
  </conditionalFormatting>
  <conditionalFormatting sqref="O70">
    <cfRule type="containsErrors" dxfId="18659" priority="1041">
      <formula>ISERROR(O70)</formula>
    </cfRule>
  </conditionalFormatting>
  <conditionalFormatting sqref="O85">
    <cfRule type="containsErrors" dxfId="18658" priority="1040">
      <formula>ISERROR(O85)</formula>
    </cfRule>
  </conditionalFormatting>
  <conditionalFormatting sqref="O88">
    <cfRule type="containsErrors" dxfId="18657" priority="1039">
      <formula>ISERROR(O88)</formula>
    </cfRule>
  </conditionalFormatting>
  <conditionalFormatting sqref="O85">
    <cfRule type="containsErrors" dxfId="18656" priority="1038">
      <formula>ISERROR(O85)</formula>
    </cfRule>
  </conditionalFormatting>
  <conditionalFormatting sqref="O88">
    <cfRule type="containsErrors" dxfId="18655" priority="1037">
      <formula>ISERROR(O88)</formula>
    </cfRule>
  </conditionalFormatting>
  <conditionalFormatting sqref="O85">
    <cfRule type="containsErrors" dxfId="18654" priority="1036">
      <formula>ISERROR(O85)</formula>
    </cfRule>
  </conditionalFormatting>
  <conditionalFormatting sqref="O88">
    <cfRule type="containsErrors" dxfId="18653" priority="1035">
      <formula>ISERROR(O88)</formula>
    </cfRule>
  </conditionalFormatting>
  <conditionalFormatting sqref="O85">
    <cfRule type="containsErrors" dxfId="18652" priority="1034">
      <formula>ISERROR(O85)</formula>
    </cfRule>
  </conditionalFormatting>
  <conditionalFormatting sqref="O88">
    <cfRule type="containsErrors" dxfId="18651" priority="1033">
      <formula>ISERROR(O88)</formula>
    </cfRule>
  </conditionalFormatting>
  <conditionalFormatting sqref="O85">
    <cfRule type="containsErrors" dxfId="18650" priority="1032">
      <formula>ISERROR(O85)</formula>
    </cfRule>
  </conditionalFormatting>
  <conditionalFormatting sqref="O88">
    <cfRule type="containsErrors" dxfId="18649" priority="1031">
      <formula>ISERROR(O88)</formula>
    </cfRule>
  </conditionalFormatting>
  <conditionalFormatting sqref="O85">
    <cfRule type="containsErrors" dxfId="18648" priority="1030">
      <formula>ISERROR(O85)</formula>
    </cfRule>
  </conditionalFormatting>
  <conditionalFormatting sqref="O88">
    <cfRule type="containsErrors" dxfId="18647" priority="1029">
      <formula>ISERROR(O88)</formula>
    </cfRule>
  </conditionalFormatting>
  <conditionalFormatting sqref="O85">
    <cfRule type="containsErrors" dxfId="18646" priority="1028">
      <formula>ISERROR(O85)</formula>
    </cfRule>
  </conditionalFormatting>
  <conditionalFormatting sqref="O88">
    <cfRule type="containsErrors" dxfId="18645" priority="1027">
      <formula>ISERROR(O88)</formula>
    </cfRule>
  </conditionalFormatting>
  <conditionalFormatting sqref="O85">
    <cfRule type="containsErrors" dxfId="18644" priority="1026">
      <formula>ISERROR(O85)</formula>
    </cfRule>
  </conditionalFormatting>
  <conditionalFormatting sqref="O88">
    <cfRule type="containsErrors" dxfId="18643" priority="1025">
      <formula>ISERROR(O88)</formula>
    </cfRule>
  </conditionalFormatting>
  <conditionalFormatting sqref="O85">
    <cfRule type="containsErrors" dxfId="18642" priority="1024">
      <formula>ISERROR(O85)</formula>
    </cfRule>
  </conditionalFormatting>
  <conditionalFormatting sqref="O88">
    <cfRule type="containsErrors" dxfId="18641" priority="1023">
      <formula>ISERROR(O88)</formula>
    </cfRule>
  </conditionalFormatting>
  <conditionalFormatting sqref="O85">
    <cfRule type="containsErrors" dxfId="18640" priority="1022">
      <formula>ISERROR(O85)</formula>
    </cfRule>
  </conditionalFormatting>
  <conditionalFormatting sqref="O88">
    <cfRule type="containsErrors" dxfId="18639" priority="1021">
      <formula>ISERROR(O88)</formula>
    </cfRule>
  </conditionalFormatting>
  <conditionalFormatting sqref="O85">
    <cfRule type="containsErrors" dxfId="18638" priority="1020">
      <formula>ISERROR(O85)</formula>
    </cfRule>
  </conditionalFormatting>
  <conditionalFormatting sqref="O88">
    <cfRule type="containsErrors" dxfId="18637" priority="1019">
      <formula>ISERROR(O88)</formula>
    </cfRule>
  </conditionalFormatting>
  <conditionalFormatting sqref="O103">
    <cfRule type="containsErrors" dxfId="18636" priority="1018">
      <formula>ISERROR(O103)</formula>
    </cfRule>
  </conditionalFormatting>
  <conditionalFormatting sqref="O106">
    <cfRule type="containsErrors" dxfId="18635" priority="1017">
      <formula>ISERROR(O106)</formula>
    </cfRule>
  </conditionalFormatting>
  <conditionalFormatting sqref="O103">
    <cfRule type="containsErrors" dxfId="18634" priority="1016">
      <formula>ISERROR(O103)</formula>
    </cfRule>
  </conditionalFormatting>
  <conditionalFormatting sqref="O106">
    <cfRule type="containsErrors" dxfId="18633" priority="1015">
      <formula>ISERROR(O106)</formula>
    </cfRule>
  </conditionalFormatting>
  <conditionalFormatting sqref="O103">
    <cfRule type="containsErrors" dxfId="18632" priority="1014">
      <formula>ISERROR(O103)</formula>
    </cfRule>
  </conditionalFormatting>
  <conditionalFormatting sqref="O106">
    <cfRule type="containsErrors" dxfId="18631" priority="1013">
      <formula>ISERROR(O106)</formula>
    </cfRule>
  </conditionalFormatting>
  <conditionalFormatting sqref="O103">
    <cfRule type="containsErrors" dxfId="18630" priority="1012">
      <formula>ISERROR(O103)</formula>
    </cfRule>
  </conditionalFormatting>
  <conditionalFormatting sqref="O106">
    <cfRule type="containsErrors" dxfId="18629" priority="1011">
      <formula>ISERROR(O106)</formula>
    </cfRule>
  </conditionalFormatting>
  <conditionalFormatting sqref="O103">
    <cfRule type="containsErrors" dxfId="18628" priority="1010">
      <formula>ISERROR(O103)</formula>
    </cfRule>
  </conditionalFormatting>
  <conditionalFormatting sqref="O106">
    <cfRule type="containsErrors" dxfId="18627" priority="1009">
      <formula>ISERROR(O106)</formula>
    </cfRule>
  </conditionalFormatting>
  <conditionalFormatting sqref="O103">
    <cfRule type="containsErrors" dxfId="18626" priority="1008">
      <formula>ISERROR(O103)</formula>
    </cfRule>
  </conditionalFormatting>
  <conditionalFormatting sqref="O106">
    <cfRule type="containsErrors" dxfId="18625" priority="1007">
      <formula>ISERROR(O106)</formula>
    </cfRule>
  </conditionalFormatting>
  <conditionalFormatting sqref="O103">
    <cfRule type="containsErrors" dxfId="18624" priority="1006">
      <formula>ISERROR(O103)</formula>
    </cfRule>
  </conditionalFormatting>
  <conditionalFormatting sqref="O106">
    <cfRule type="containsErrors" dxfId="18623" priority="1005">
      <formula>ISERROR(O106)</formula>
    </cfRule>
  </conditionalFormatting>
  <conditionalFormatting sqref="O103">
    <cfRule type="containsErrors" dxfId="18622" priority="1004">
      <formula>ISERROR(O103)</formula>
    </cfRule>
  </conditionalFormatting>
  <conditionalFormatting sqref="O106">
    <cfRule type="containsErrors" dxfId="18621" priority="1003">
      <formula>ISERROR(O106)</formula>
    </cfRule>
  </conditionalFormatting>
  <conditionalFormatting sqref="O103">
    <cfRule type="containsErrors" dxfId="18620" priority="1002">
      <formula>ISERROR(O103)</formula>
    </cfRule>
  </conditionalFormatting>
  <conditionalFormatting sqref="O106">
    <cfRule type="containsErrors" dxfId="18619" priority="1001">
      <formula>ISERROR(O106)</formula>
    </cfRule>
  </conditionalFormatting>
  <conditionalFormatting sqref="O103">
    <cfRule type="containsErrors" dxfId="18618" priority="1000">
      <formula>ISERROR(O103)</formula>
    </cfRule>
  </conditionalFormatting>
  <conditionalFormatting sqref="O106">
    <cfRule type="containsErrors" dxfId="18617" priority="999">
      <formula>ISERROR(O106)</formula>
    </cfRule>
  </conditionalFormatting>
  <conditionalFormatting sqref="O103">
    <cfRule type="containsErrors" dxfId="18616" priority="998">
      <formula>ISERROR(O103)</formula>
    </cfRule>
  </conditionalFormatting>
  <conditionalFormatting sqref="O106">
    <cfRule type="containsErrors" dxfId="18615" priority="997">
      <formula>ISERROR(O106)</formula>
    </cfRule>
  </conditionalFormatting>
  <conditionalFormatting sqref="O49">
    <cfRule type="containsErrors" dxfId="18614" priority="996">
      <formula>ISERROR(O49)</formula>
    </cfRule>
  </conditionalFormatting>
  <conditionalFormatting sqref="O52">
    <cfRule type="containsErrors" dxfId="18613" priority="995">
      <formula>ISERROR(O52)</formula>
    </cfRule>
  </conditionalFormatting>
  <conditionalFormatting sqref="O49">
    <cfRule type="containsErrors" dxfId="18612" priority="994">
      <formula>ISERROR(O49)</formula>
    </cfRule>
  </conditionalFormatting>
  <conditionalFormatting sqref="O52">
    <cfRule type="containsErrors" dxfId="18611" priority="993">
      <formula>ISERROR(O52)</formula>
    </cfRule>
  </conditionalFormatting>
  <conditionalFormatting sqref="O49">
    <cfRule type="containsErrors" dxfId="18610" priority="992">
      <formula>ISERROR(O49)</formula>
    </cfRule>
  </conditionalFormatting>
  <conditionalFormatting sqref="O52">
    <cfRule type="containsErrors" dxfId="18609" priority="991">
      <formula>ISERROR(O52)</formula>
    </cfRule>
  </conditionalFormatting>
  <conditionalFormatting sqref="O67">
    <cfRule type="containsErrors" dxfId="18608" priority="990">
      <formula>ISERROR(O67)</formula>
    </cfRule>
  </conditionalFormatting>
  <conditionalFormatting sqref="O70">
    <cfRule type="containsErrors" dxfId="18607" priority="989">
      <formula>ISERROR(O70)</formula>
    </cfRule>
  </conditionalFormatting>
  <conditionalFormatting sqref="O67">
    <cfRule type="containsErrors" dxfId="18606" priority="988">
      <formula>ISERROR(O67)</formula>
    </cfRule>
  </conditionalFormatting>
  <conditionalFormatting sqref="O70">
    <cfRule type="containsErrors" dxfId="18605" priority="987">
      <formula>ISERROR(O70)</formula>
    </cfRule>
  </conditionalFormatting>
  <conditionalFormatting sqref="O67">
    <cfRule type="containsErrors" dxfId="18604" priority="986">
      <formula>ISERROR(O67)</formula>
    </cfRule>
  </conditionalFormatting>
  <conditionalFormatting sqref="O70">
    <cfRule type="containsErrors" dxfId="18603" priority="985">
      <formula>ISERROR(O70)</formula>
    </cfRule>
  </conditionalFormatting>
  <conditionalFormatting sqref="O85">
    <cfRule type="containsErrors" dxfId="18602" priority="984">
      <formula>ISERROR(O85)</formula>
    </cfRule>
  </conditionalFormatting>
  <conditionalFormatting sqref="O88">
    <cfRule type="containsErrors" dxfId="18601" priority="983">
      <formula>ISERROR(O88)</formula>
    </cfRule>
  </conditionalFormatting>
  <conditionalFormatting sqref="O85">
    <cfRule type="containsErrors" dxfId="18600" priority="982">
      <formula>ISERROR(O85)</formula>
    </cfRule>
  </conditionalFormatting>
  <conditionalFormatting sqref="O88">
    <cfRule type="containsErrors" dxfId="18599" priority="981">
      <formula>ISERROR(O88)</formula>
    </cfRule>
  </conditionalFormatting>
  <conditionalFormatting sqref="O85">
    <cfRule type="containsErrors" dxfId="18598" priority="980">
      <formula>ISERROR(O85)</formula>
    </cfRule>
  </conditionalFormatting>
  <conditionalFormatting sqref="O88">
    <cfRule type="containsErrors" dxfId="18597" priority="979">
      <formula>ISERROR(O88)</formula>
    </cfRule>
  </conditionalFormatting>
  <conditionalFormatting sqref="O103">
    <cfRule type="containsErrors" dxfId="18596" priority="978">
      <formula>ISERROR(O103)</formula>
    </cfRule>
  </conditionalFormatting>
  <conditionalFormatting sqref="O106">
    <cfRule type="containsErrors" dxfId="18595" priority="977">
      <formula>ISERROR(O106)</formula>
    </cfRule>
  </conditionalFormatting>
  <conditionalFormatting sqref="O103">
    <cfRule type="containsErrors" dxfId="18594" priority="976">
      <formula>ISERROR(O103)</formula>
    </cfRule>
  </conditionalFormatting>
  <conditionalFormatting sqref="O106">
    <cfRule type="containsErrors" dxfId="18593" priority="975">
      <formula>ISERROR(O106)</formula>
    </cfRule>
  </conditionalFormatting>
  <conditionalFormatting sqref="O103">
    <cfRule type="containsErrors" dxfId="18592" priority="974">
      <formula>ISERROR(O103)</formula>
    </cfRule>
  </conditionalFormatting>
  <conditionalFormatting sqref="O106">
    <cfRule type="containsErrors" dxfId="18591" priority="973">
      <formula>ISERROR(O106)</formula>
    </cfRule>
  </conditionalFormatting>
  <conditionalFormatting sqref="O103">
    <cfRule type="containsErrors" dxfId="18590" priority="972">
      <formula>ISERROR(O103)</formula>
    </cfRule>
  </conditionalFormatting>
  <conditionalFormatting sqref="O106">
    <cfRule type="containsErrors" dxfId="18589" priority="971">
      <formula>ISERROR(O106)</formula>
    </cfRule>
  </conditionalFormatting>
  <conditionalFormatting sqref="O103">
    <cfRule type="containsErrors" dxfId="18588" priority="970">
      <formula>ISERROR(O103)</formula>
    </cfRule>
  </conditionalFormatting>
  <conditionalFormatting sqref="O106">
    <cfRule type="containsErrors" dxfId="18587" priority="969">
      <formula>ISERROR(O106)</formula>
    </cfRule>
  </conditionalFormatting>
  <conditionalFormatting sqref="O103">
    <cfRule type="containsErrors" dxfId="18586" priority="968">
      <formula>ISERROR(O103)</formula>
    </cfRule>
  </conditionalFormatting>
  <conditionalFormatting sqref="O106">
    <cfRule type="containsErrors" dxfId="18585" priority="967">
      <formula>ISERROR(O106)</formula>
    </cfRule>
  </conditionalFormatting>
  <conditionalFormatting sqref="O103">
    <cfRule type="containsErrors" dxfId="18584" priority="966">
      <formula>ISERROR(O103)</formula>
    </cfRule>
  </conditionalFormatting>
  <conditionalFormatting sqref="O106">
    <cfRule type="containsErrors" dxfId="18583" priority="965">
      <formula>ISERROR(O106)</formula>
    </cfRule>
  </conditionalFormatting>
  <conditionalFormatting sqref="O103">
    <cfRule type="containsErrors" dxfId="18582" priority="964">
      <formula>ISERROR(O103)</formula>
    </cfRule>
  </conditionalFormatting>
  <conditionalFormatting sqref="O106">
    <cfRule type="containsErrors" dxfId="18581" priority="963">
      <formula>ISERROR(O106)</formula>
    </cfRule>
  </conditionalFormatting>
  <conditionalFormatting sqref="O103">
    <cfRule type="containsErrors" dxfId="18580" priority="962">
      <formula>ISERROR(O103)</formula>
    </cfRule>
  </conditionalFormatting>
  <conditionalFormatting sqref="O106">
    <cfRule type="containsErrors" dxfId="18579" priority="961">
      <formula>ISERROR(O106)</formula>
    </cfRule>
  </conditionalFormatting>
  <conditionalFormatting sqref="O103">
    <cfRule type="containsErrors" dxfId="18578" priority="960">
      <formula>ISERROR(O103)</formula>
    </cfRule>
  </conditionalFormatting>
  <conditionalFormatting sqref="O106">
    <cfRule type="containsErrors" dxfId="18577" priority="959">
      <formula>ISERROR(O106)</formula>
    </cfRule>
  </conditionalFormatting>
  <conditionalFormatting sqref="O103">
    <cfRule type="containsErrors" dxfId="18576" priority="958">
      <formula>ISERROR(O103)</formula>
    </cfRule>
  </conditionalFormatting>
  <conditionalFormatting sqref="O106">
    <cfRule type="containsErrors" dxfId="18575" priority="957">
      <formula>ISERROR(O106)</formula>
    </cfRule>
  </conditionalFormatting>
  <conditionalFormatting sqref="O103">
    <cfRule type="containsErrors" dxfId="18574" priority="956">
      <formula>ISERROR(O103)</formula>
    </cfRule>
  </conditionalFormatting>
  <conditionalFormatting sqref="O106">
    <cfRule type="containsErrors" dxfId="18573" priority="955">
      <formula>ISERROR(O106)</formula>
    </cfRule>
  </conditionalFormatting>
  <conditionalFormatting sqref="O103">
    <cfRule type="containsErrors" dxfId="18572" priority="954">
      <formula>ISERROR(O103)</formula>
    </cfRule>
  </conditionalFormatting>
  <conditionalFormatting sqref="O106">
    <cfRule type="containsErrors" dxfId="18571" priority="953">
      <formula>ISERROR(O106)</formula>
    </cfRule>
  </conditionalFormatting>
  <conditionalFormatting sqref="O103">
    <cfRule type="containsErrors" dxfId="18570" priority="952">
      <formula>ISERROR(O103)</formula>
    </cfRule>
  </conditionalFormatting>
  <conditionalFormatting sqref="O106">
    <cfRule type="containsErrors" dxfId="18569" priority="951">
      <formula>ISERROR(O106)</formula>
    </cfRule>
  </conditionalFormatting>
  <conditionalFormatting sqref="O103">
    <cfRule type="containsErrors" dxfId="18568" priority="950">
      <formula>ISERROR(O103)</formula>
    </cfRule>
  </conditionalFormatting>
  <conditionalFormatting sqref="O106">
    <cfRule type="containsErrors" dxfId="18567" priority="949">
      <formula>ISERROR(O106)</formula>
    </cfRule>
  </conditionalFormatting>
  <conditionalFormatting sqref="O103">
    <cfRule type="containsErrors" dxfId="18566" priority="948">
      <formula>ISERROR(O103)</formula>
    </cfRule>
  </conditionalFormatting>
  <conditionalFormatting sqref="O106">
    <cfRule type="containsErrors" dxfId="18565" priority="947">
      <formula>ISERROR(O106)</formula>
    </cfRule>
  </conditionalFormatting>
  <conditionalFormatting sqref="O103">
    <cfRule type="containsErrors" dxfId="18564" priority="946">
      <formula>ISERROR(O103)</formula>
    </cfRule>
  </conditionalFormatting>
  <conditionalFormatting sqref="O106">
    <cfRule type="containsErrors" dxfId="18563" priority="945">
      <formula>ISERROR(O106)</formula>
    </cfRule>
  </conditionalFormatting>
  <conditionalFormatting sqref="O103">
    <cfRule type="containsErrors" dxfId="18562" priority="944">
      <formula>ISERROR(O103)</formula>
    </cfRule>
  </conditionalFormatting>
  <conditionalFormatting sqref="O106">
    <cfRule type="containsErrors" dxfId="18561" priority="943">
      <formula>ISERROR(O106)</formula>
    </cfRule>
  </conditionalFormatting>
  <conditionalFormatting sqref="O103">
    <cfRule type="containsErrors" dxfId="18560" priority="942">
      <formula>ISERROR(O103)</formula>
    </cfRule>
  </conditionalFormatting>
  <conditionalFormatting sqref="O106">
    <cfRule type="containsErrors" dxfId="18559" priority="941">
      <formula>ISERROR(O106)</formula>
    </cfRule>
  </conditionalFormatting>
  <conditionalFormatting sqref="O103">
    <cfRule type="containsErrors" dxfId="18558" priority="940">
      <formula>ISERROR(O103)</formula>
    </cfRule>
  </conditionalFormatting>
  <conditionalFormatting sqref="O106">
    <cfRule type="containsErrors" dxfId="18557" priority="939">
      <formula>ISERROR(O106)</formula>
    </cfRule>
  </conditionalFormatting>
  <conditionalFormatting sqref="O103">
    <cfRule type="containsErrors" dxfId="18556" priority="938">
      <formula>ISERROR(O103)</formula>
    </cfRule>
  </conditionalFormatting>
  <conditionalFormatting sqref="O106">
    <cfRule type="containsErrors" dxfId="18555" priority="937">
      <formula>ISERROR(O106)</formula>
    </cfRule>
  </conditionalFormatting>
  <conditionalFormatting sqref="O103">
    <cfRule type="containsErrors" dxfId="18554" priority="936">
      <formula>ISERROR(O103)</formula>
    </cfRule>
  </conditionalFormatting>
  <conditionalFormatting sqref="O106">
    <cfRule type="containsErrors" dxfId="18553" priority="935">
      <formula>ISERROR(O106)</formula>
    </cfRule>
  </conditionalFormatting>
  <conditionalFormatting sqref="O103">
    <cfRule type="containsErrors" dxfId="18552" priority="934">
      <formula>ISERROR(O103)</formula>
    </cfRule>
  </conditionalFormatting>
  <conditionalFormatting sqref="O106">
    <cfRule type="containsErrors" dxfId="18551" priority="933">
      <formula>ISERROR(O106)</formula>
    </cfRule>
  </conditionalFormatting>
  <conditionalFormatting sqref="O103">
    <cfRule type="containsErrors" dxfId="18550" priority="932">
      <formula>ISERROR(O103)</formula>
    </cfRule>
  </conditionalFormatting>
  <conditionalFormatting sqref="O106">
    <cfRule type="containsErrors" dxfId="18549" priority="931">
      <formula>ISERROR(O106)</formula>
    </cfRule>
  </conditionalFormatting>
  <conditionalFormatting sqref="O103">
    <cfRule type="containsErrors" dxfId="18548" priority="930">
      <formula>ISERROR(O103)</formula>
    </cfRule>
  </conditionalFormatting>
  <conditionalFormatting sqref="O106">
    <cfRule type="containsErrors" dxfId="18547" priority="929">
      <formula>ISERROR(O106)</formula>
    </cfRule>
  </conditionalFormatting>
  <conditionalFormatting sqref="O103">
    <cfRule type="containsErrors" dxfId="18546" priority="928">
      <formula>ISERROR(O103)</formula>
    </cfRule>
  </conditionalFormatting>
  <conditionalFormatting sqref="O106">
    <cfRule type="containsErrors" dxfId="18545" priority="927">
      <formula>ISERROR(O106)</formula>
    </cfRule>
  </conditionalFormatting>
  <conditionalFormatting sqref="O103">
    <cfRule type="containsErrors" dxfId="18544" priority="926">
      <formula>ISERROR(O103)</formula>
    </cfRule>
  </conditionalFormatting>
  <conditionalFormatting sqref="O106">
    <cfRule type="containsErrors" dxfId="18543" priority="925">
      <formula>ISERROR(O106)</formula>
    </cfRule>
  </conditionalFormatting>
  <conditionalFormatting sqref="O103">
    <cfRule type="containsErrors" dxfId="18542" priority="924">
      <formula>ISERROR(O103)</formula>
    </cfRule>
  </conditionalFormatting>
  <conditionalFormatting sqref="O106">
    <cfRule type="containsErrors" dxfId="18541" priority="923">
      <formula>ISERROR(O106)</formula>
    </cfRule>
  </conditionalFormatting>
  <conditionalFormatting sqref="O103">
    <cfRule type="containsErrors" dxfId="18540" priority="922">
      <formula>ISERROR(O103)</formula>
    </cfRule>
  </conditionalFormatting>
  <conditionalFormatting sqref="O106">
    <cfRule type="containsErrors" dxfId="18539" priority="921">
      <formula>ISERROR(O106)</formula>
    </cfRule>
  </conditionalFormatting>
  <conditionalFormatting sqref="O103">
    <cfRule type="containsErrors" dxfId="18538" priority="920">
      <formula>ISERROR(O103)</formula>
    </cfRule>
  </conditionalFormatting>
  <conditionalFormatting sqref="O106">
    <cfRule type="containsErrors" dxfId="18537" priority="919">
      <formula>ISERROR(O106)</formula>
    </cfRule>
  </conditionalFormatting>
  <conditionalFormatting sqref="O103">
    <cfRule type="containsErrors" dxfId="18536" priority="918">
      <formula>ISERROR(O103)</formula>
    </cfRule>
  </conditionalFormatting>
  <conditionalFormatting sqref="O106">
    <cfRule type="containsErrors" dxfId="18535" priority="917">
      <formula>ISERROR(O106)</formula>
    </cfRule>
  </conditionalFormatting>
  <conditionalFormatting sqref="O103">
    <cfRule type="containsErrors" dxfId="18534" priority="916">
      <formula>ISERROR(O103)</formula>
    </cfRule>
  </conditionalFormatting>
  <conditionalFormatting sqref="O106">
    <cfRule type="containsErrors" dxfId="18533" priority="915">
      <formula>ISERROR(O106)</formula>
    </cfRule>
  </conditionalFormatting>
  <conditionalFormatting sqref="O103">
    <cfRule type="containsErrors" dxfId="18532" priority="914">
      <formula>ISERROR(O103)</formula>
    </cfRule>
  </conditionalFormatting>
  <conditionalFormatting sqref="O106">
    <cfRule type="containsErrors" dxfId="18531" priority="913">
      <formula>ISERROR(O106)</formula>
    </cfRule>
  </conditionalFormatting>
  <conditionalFormatting sqref="O103">
    <cfRule type="containsErrors" dxfId="18530" priority="912">
      <formula>ISERROR(O103)</formula>
    </cfRule>
  </conditionalFormatting>
  <conditionalFormatting sqref="O106">
    <cfRule type="containsErrors" dxfId="18529" priority="911">
      <formula>ISERROR(O106)</formula>
    </cfRule>
  </conditionalFormatting>
  <conditionalFormatting sqref="O103">
    <cfRule type="containsErrors" dxfId="18528" priority="910">
      <formula>ISERROR(O103)</formula>
    </cfRule>
  </conditionalFormatting>
  <conditionalFormatting sqref="O106">
    <cfRule type="containsErrors" dxfId="18527" priority="909">
      <formula>ISERROR(O106)</formula>
    </cfRule>
  </conditionalFormatting>
  <conditionalFormatting sqref="O103">
    <cfRule type="containsErrors" dxfId="18526" priority="908">
      <formula>ISERROR(O103)</formula>
    </cfRule>
  </conditionalFormatting>
  <conditionalFormatting sqref="O106">
    <cfRule type="containsErrors" dxfId="18525" priority="907">
      <formula>ISERROR(O106)</formula>
    </cfRule>
  </conditionalFormatting>
  <conditionalFormatting sqref="O106">
    <cfRule type="containsErrors" dxfId="18524" priority="906">
      <formula>ISERROR(O106)</formula>
    </cfRule>
  </conditionalFormatting>
  <conditionalFormatting sqref="O103">
    <cfRule type="containsErrors" dxfId="18523" priority="905">
      <formula>ISERROR(O103)</formula>
    </cfRule>
  </conditionalFormatting>
  <conditionalFormatting sqref="O106">
    <cfRule type="containsErrors" dxfId="18522" priority="904">
      <formula>ISERROR(O106)</formula>
    </cfRule>
  </conditionalFormatting>
  <conditionalFormatting sqref="O103">
    <cfRule type="containsErrors" dxfId="18521" priority="903">
      <formula>ISERROR(O103)</formula>
    </cfRule>
  </conditionalFormatting>
  <conditionalFormatting sqref="O106">
    <cfRule type="containsErrors" dxfId="18520" priority="902">
      <formula>ISERROR(O106)</formula>
    </cfRule>
  </conditionalFormatting>
  <conditionalFormatting sqref="O103">
    <cfRule type="containsErrors" dxfId="18519" priority="901">
      <formula>ISERROR(O103)</formula>
    </cfRule>
  </conditionalFormatting>
  <conditionalFormatting sqref="N101:Q101 N100:P100 N94:Q99 N102:O110">
    <cfRule type="containsErrors" dxfId="18518" priority="900">
      <formula>ISERROR(N94)</formula>
    </cfRule>
  </conditionalFormatting>
  <conditionalFormatting sqref="N101:Q101 N100:P100 N94:Q99 N102:O110">
    <cfRule type="containsErrors" dxfId="18517" priority="899">
      <formula>ISERROR(N94)</formula>
    </cfRule>
  </conditionalFormatting>
  <conditionalFormatting sqref="N107:N110">
    <cfRule type="cellIs" dxfId="18516" priority="898" operator="notEqual">
      <formula>0</formula>
    </cfRule>
  </conditionalFormatting>
  <conditionalFormatting sqref="O85">
    <cfRule type="containsErrors" dxfId="18515" priority="897">
      <formula>ISERROR(O85)</formula>
    </cfRule>
  </conditionalFormatting>
  <conditionalFormatting sqref="O88">
    <cfRule type="containsErrors" dxfId="18514" priority="896">
      <formula>ISERROR(O88)</formula>
    </cfRule>
  </conditionalFormatting>
  <conditionalFormatting sqref="O85">
    <cfRule type="containsErrors" dxfId="18513" priority="895">
      <formula>ISERROR(O85)</formula>
    </cfRule>
  </conditionalFormatting>
  <conditionalFormatting sqref="O88">
    <cfRule type="containsErrors" dxfId="18512" priority="894">
      <formula>ISERROR(O88)</formula>
    </cfRule>
  </conditionalFormatting>
  <conditionalFormatting sqref="O85">
    <cfRule type="containsErrors" dxfId="18511" priority="893">
      <formula>ISERROR(O85)</formula>
    </cfRule>
  </conditionalFormatting>
  <conditionalFormatting sqref="O88">
    <cfRule type="containsErrors" dxfId="18510" priority="892">
      <formula>ISERROR(O88)</formula>
    </cfRule>
  </conditionalFormatting>
  <conditionalFormatting sqref="O85">
    <cfRule type="containsErrors" dxfId="18509" priority="891">
      <formula>ISERROR(O85)</formula>
    </cfRule>
  </conditionalFormatting>
  <conditionalFormatting sqref="O88">
    <cfRule type="containsErrors" dxfId="18508" priority="890">
      <formula>ISERROR(O88)</formula>
    </cfRule>
  </conditionalFormatting>
  <conditionalFormatting sqref="O85">
    <cfRule type="containsErrors" dxfId="18507" priority="889">
      <formula>ISERROR(O85)</formula>
    </cfRule>
  </conditionalFormatting>
  <conditionalFormatting sqref="O88">
    <cfRule type="containsErrors" dxfId="18506" priority="888">
      <formula>ISERROR(O88)</formula>
    </cfRule>
  </conditionalFormatting>
  <conditionalFormatting sqref="O85">
    <cfRule type="containsErrors" dxfId="18505" priority="887">
      <formula>ISERROR(O85)</formula>
    </cfRule>
  </conditionalFormatting>
  <conditionalFormatting sqref="O88">
    <cfRule type="containsErrors" dxfId="18504" priority="886">
      <formula>ISERROR(O88)</formula>
    </cfRule>
  </conditionalFormatting>
  <conditionalFormatting sqref="O85">
    <cfRule type="containsErrors" dxfId="18503" priority="885">
      <formula>ISERROR(O85)</formula>
    </cfRule>
  </conditionalFormatting>
  <conditionalFormatting sqref="O88">
    <cfRule type="containsErrors" dxfId="18502" priority="884">
      <formula>ISERROR(O88)</formula>
    </cfRule>
  </conditionalFormatting>
  <conditionalFormatting sqref="O85">
    <cfRule type="containsErrors" dxfId="18501" priority="883">
      <formula>ISERROR(O85)</formula>
    </cfRule>
  </conditionalFormatting>
  <conditionalFormatting sqref="O88">
    <cfRule type="containsErrors" dxfId="18500" priority="882">
      <formula>ISERROR(O88)</formula>
    </cfRule>
  </conditionalFormatting>
  <conditionalFormatting sqref="O85">
    <cfRule type="containsErrors" dxfId="18499" priority="881">
      <formula>ISERROR(O85)</formula>
    </cfRule>
  </conditionalFormatting>
  <conditionalFormatting sqref="O88">
    <cfRule type="containsErrors" dxfId="18498" priority="880">
      <formula>ISERROR(O88)</formula>
    </cfRule>
  </conditionalFormatting>
  <conditionalFormatting sqref="O85">
    <cfRule type="containsErrors" dxfId="18497" priority="879">
      <formula>ISERROR(O85)</formula>
    </cfRule>
  </conditionalFormatting>
  <conditionalFormatting sqref="O88">
    <cfRule type="containsErrors" dxfId="18496" priority="878">
      <formula>ISERROR(O88)</formula>
    </cfRule>
  </conditionalFormatting>
  <conditionalFormatting sqref="O85">
    <cfRule type="containsErrors" dxfId="18495" priority="877">
      <formula>ISERROR(O85)</formula>
    </cfRule>
  </conditionalFormatting>
  <conditionalFormatting sqref="O88">
    <cfRule type="containsErrors" dxfId="18494" priority="876">
      <formula>ISERROR(O88)</formula>
    </cfRule>
  </conditionalFormatting>
  <conditionalFormatting sqref="O85">
    <cfRule type="containsErrors" dxfId="18493" priority="875">
      <formula>ISERROR(O85)</formula>
    </cfRule>
  </conditionalFormatting>
  <conditionalFormatting sqref="O88">
    <cfRule type="containsErrors" dxfId="18492" priority="874">
      <formula>ISERROR(O88)</formula>
    </cfRule>
  </conditionalFormatting>
  <conditionalFormatting sqref="O85">
    <cfRule type="containsErrors" dxfId="18491" priority="873">
      <formula>ISERROR(O85)</formula>
    </cfRule>
  </conditionalFormatting>
  <conditionalFormatting sqref="O88">
    <cfRule type="containsErrors" dxfId="18490" priority="872">
      <formula>ISERROR(O88)</formula>
    </cfRule>
  </conditionalFormatting>
  <conditionalFormatting sqref="O85">
    <cfRule type="containsErrors" dxfId="18489" priority="871">
      <formula>ISERROR(O85)</formula>
    </cfRule>
  </conditionalFormatting>
  <conditionalFormatting sqref="O88">
    <cfRule type="containsErrors" dxfId="18488" priority="870">
      <formula>ISERROR(O88)</formula>
    </cfRule>
  </conditionalFormatting>
  <conditionalFormatting sqref="O85">
    <cfRule type="containsErrors" dxfId="18487" priority="869">
      <formula>ISERROR(O85)</formula>
    </cfRule>
  </conditionalFormatting>
  <conditionalFormatting sqref="O88">
    <cfRule type="containsErrors" dxfId="18486" priority="868">
      <formula>ISERROR(O88)</formula>
    </cfRule>
  </conditionalFormatting>
  <conditionalFormatting sqref="O85">
    <cfRule type="containsErrors" dxfId="18485" priority="867">
      <formula>ISERROR(O85)</formula>
    </cfRule>
  </conditionalFormatting>
  <conditionalFormatting sqref="O88">
    <cfRule type="containsErrors" dxfId="18484" priority="866">
      <formula>ISERROR(O88)</formula>
    </cfRule>
  </conditionalFormatting>
  <conditionalFormatting sqref="O85">
    <cfRule type="containsErrors" dxfId="18483" priority="865">
      <formula>ISERROR(O85)</formula>
    </cfRule>
  </conditionalFormatting>
  <conditionalFormatting sqref="O88">
    <cfRule type="containsErrors" dxfId="18482" priority="864">
      <formula>ISERROR(O88)</formula>
    </cfRule>
  </conditionalFormatting>
  <conditionalFormatting sqref="O85">
    <cfRule type="containsErrors" dxfId="18481" priority="863">
      <formula>ISERROR(O85)</formula>
    </cfRule>
  </conditionalFormatting>
  <conditionalFormatting sqref="O88">
    <cfRule type="containsErrors" dxfId="18480" priority="862">
      <formula>ISERROR(O88)</formula>
    </cfRule>
  </conditionalFormatting>
  <conditionalFormatting sqref="O85">
    <cfRule type="containsErrors" dxfId="18479" priority="861">
      <formula>ISERROR(O85)</formula>
    </cfRule>
  </conditionalFormatting>
  <conditionalFormatting sqref="O88">
    <cfRule type="containsErrors" dxfId="18478" priority="860">
      <formula>ISERROR(O88)</formula>
    </cfRule>
  </conditionalFormatting>
  <conditionalFormatting sqref="O85">
    <cfRule type="containsErrors" dxfId="18477" priority="859">
      <formula>ISERROR(O85)</formula>
    </cfRule>
  </conditionalFormatting>
  <conditionalFormatting sqref="O88">
    <cfRule type="containsErrors" dxfId="18476" priority="858">
      <formula>ISERROR(O88)</formula>
    </cfRule>
  </conditionalFormatting>
  <conditionalFormatting sqref="O85">
    <cfRule type="containsErrors" dxfId="18475" priority="857">
      <formula>ISERROR(O85)</formula>
    </cfRule>
  </conditionalFormatting>
  <conditionalFormatting sqref="O88">
    <cfRule type="containsErrors" dxfId="18474" priority="856">
      <formula>ISERROR(O88)</formula>
    </cfRule>
  </conditionalFormatting>
  <conditionalFormatting sqref="O85">
    <cfRule type="containsErrors" dxfId="18473" priority="855">
      <formula>ISERROR(O85)</formula>
    </cfRule>
  </conditionalFormatting>
  <conditionalFormatting sqref="O88">
    <cfRule type="containsErrors" dxfId="18472" priority="854">
      <formula>ISERROR(O88)</formula>
    </cfRule>
  </conditionalFormatting>
  <conditionalFormatting sqref="O85">
    <cfRule type="containsErrors" dxfId="18471" priority="853">
      <formula>ISERROR(O85)</formula>
    </cfRule>
  </conditionalFormatting>
  <conditionalFormatting sqref="O88">
    <cfRule type="containsErrors" dxfId="18470" priority="852">
      <formula>ISERROR(O88)</formula>
    </cfRule>
  </conditionalFormatting>
  <conditionalFormatting sqref="O85">
    <cfRule type="containsErrors" dxfId="18469" priority="851">
      <formula>ISERROR(O85)</formula>
    </cfRule>
  </conditionalFormatting>
  <conditionalFormatting sqref="O88">
    <cfRule type="containsErrors" dxfId="18468" priority="850">
      <formula>ISERROR(O88)</formula>
    </cfRule>
  </conditionalFormatting>
  <conditionalFormatting sqref="O85">
    <cfRule type="containsErrors" dxfId="18467" priority="849">
      <formula>ISERROR(O85)</formula>
    </cfRule>
  </conditionalFormatting>
  <conditionalFormatting sqref="O88">
    <cfRule type="containsErrors" dxfId="18466" priority="848">
      <formula>ISERROR(O88)</formula>
    </cfRule>
  </conditionalFormatting>
  <conditionalFormatting sqref="O85">
    <cfRule type="containsErrors" dxfId="18465" priority="847">
      <formula>ISERROR(O85)</formula>
    </cfRule>
  </conditionalFormatting>
  <conditionalFormatting sqref="O88">
    <cfRule type="containsErrors" dxfId="18464" priority="846">
      <formula>ISERROR(O88)</formula>
    </cfRule>
  </conditionalFormatting>
  <conditionalFormatting sqref="O85">
    <cfRule type="containsErrors" dxfId="18463" priority="845">
      <formula>ISERROR(O85)</formula>
    </cfRule>
  </conditionalFormatting>
  <conditionalFormatting sqref="O88">
    <cfRule type="containsErrors" dxfId="18462" priority="844">
      <formula>ISERROR(O88)</formula>
    </cfRule>
  </conditionalFormatting>
  <conditionalFormatting sqref="O85">
    <cfRule type="containsErrors" dxfId="18461" priority="843">
      <formula>ISERROR(O85)</formula>
    </cfRule>
  </conditionalFormatting>
  <conditionalFormatting sqref="O88">
    <cfRule type="containsErrors" dxfId="18460" priority="842">
      <formula>ISERROR(O88)</formula>
    </cfRule>
  </conditionalFormatting>
  <conditionalFormatting sqref="O85">
    <cfRule type="containsErrors" dxfId="18459" priority="841">
      <formula>ISERROR(O85)</formula>
    </cfRule>
  </conditionalFormatting>
  <conditionalFormatting sqref="O88">
    <cfRule type="containsErrors" dxfId="18458" priority="840">
      <formula>ISERROR(O88)</formula>
    </cfRule>
  </conditionalFormatting>
  <conditionalFormatting sqref="O85">
    <cfRule type="containsErrors" dxfId="18457" priority="839">
      <formula>ISERROR(O85)</formula>
    </cfRule>
  </conditionalFormatting>
  <conditionalFormatting sqref="O88">
    <cfRule type="containsErrors" dxfId="18456" priority="838">
      <formula>ISERROR(O88)</formula>
    </cfRule>
  </conditionalFormatting>
  <conditionalFormatting sqref="O85">
    <cfRule type="containsErrors" dxfId="18455" priority="837">
      <formula>ISERROR(O85)</formula>
    </cfRule>
  </conditionalFormatting>
  <conditionalFormatting sqref="O88">
    <cfRule type="containsErrors" dxfId="18454" priority="836">
      <formula>ISERROR(O88)</formula>
    </cfRule>
  </conditionalFormatting>
  <conditionalFormatting sqref="O85">
    <cfRule type="containsErrors" dxfId="18453" priority="835">
      <formula>ISERROR(O85)</formula>
    </cfRule>
  </conditionalFormatting>
  <conditionalFormatting sqref="O88">
    <cfRule type="containsErrors" dxfId="18452" priority="834">
      <formula>ISERROR(O88)</formula>
    </cfRule>
  </conditionalFormatting>
  <conditionalFormatting sqref="O85">
    <cfRule type="containsErrors" dxfId="18451" priority="833">
      <formula>ISERROR(O85)</formula>
    </cfRule>
  </conditionalFormatting>
  <conditionalFormatting sqref="O88">
    <cfRule type="containsErrors" dxfId="18450" priority="832">
      <formula>ISERROR(O88)</formula>
    </cfRule>
  </conditionalFormatting>
  <conditionalFormatting sqref="O88">
    <cfRule type="containsErrors" dxfId="18449" priority="831">
      <formula>ISERROR(O88)</formula>
    </cfRule>
  </conditionalFormatting>
  <conditionalFormatting sqref="O85">
    <cfRule type="containsErrors" dxfId="18448" priority="830">
      <formula>ISERROR(O85)</formula>
    </cfRule>
  </conditionalFormatting>
  <conditionalFormatting sqref="O88">
    <cfRule type="containsErrors" dxfId="18447" priority="829">
      <formula>ISERROR(O88)</formula>
    </cfRule>
  </conditionalFormatting>
  <conditionalFormatting sqref="O85">
    <cfRule type="containsErrors" dxfId="18446" priority="828">
      <formula>ISERROR(O85)</formula>
    </cfRule>
  </conditionalFormatting>
  <conditionalFormatting sqref="O88">
    <cfRule type="containsErrors" dxfId="18445" priority="827">
      <formula>ISERROR(O88)</formula>
    </cfRule>
  </conditionalFormatting>
  <conditionalFormatting sqref="O85">
    <cfRule type="containsErrors" dxfId="18444" priority="826">
      <formula>ISERROR(O85)</formula>
    </cfRule>
  </conditionalFormatting>
  <conditionalFormatting sqref="N83:Q83 N82:P82 N76:Q81 N84:O92">
    <cfRule type="containsErrors" dxfId="18443" priority="825">
      <formula>ISERROR(N76)</formula>
    </cfRule>
  </conditionalFormatting>
  <conditionalFormatting sqref="N83:Q83 N82:P82 N76:Q81 N84:O92">
    <cfRule type="containsErrors" dxfId="18442" priority="824">
      <formula>ISERROR(N76)</formula>
    </cfRule>
  </conditionalFormatting>
  <conditionalFormatting sqref="N89:N92">
    <cfRule type="cellIs" dxfId="18441" priority="823" operator="notEqual">
      <formula>0</formula>
    </cfRule>
  </conditionalFormatting>
  <conditionalFormatting sqref="O67">
    <cfRule type="containsErrors" dxfId="18440" priority="822">
      <formula>ISERROR(O67)</formula>
    </cfRule>
  </conditionalFormatting>
  <conditionalFormatting sqref="O70">
    <cfRule type="containsErrors" dxfId="18439" priority="821">
      <formula>ISERROR(O70)</formula>
    </cfRule>
  </conditionalFormatting>
  <conditionalFormatting sqref="O67">
    <cfRule type="containsErrors" dxfId="18438" priority="820">
      <formula>ISERROR(O67)</formula>
    </cfRule>
  </conditionalFormatting>
  <conditionalFormatting sqref="O70">
    <cfRule type="containsErrors" dxfId="18437" priority="819">
      <formula>ISERROR(O70)</formula>
    </cfRule>
  </conditionalFormatting>
  <conditionalFormatting sqref="O67">
    <cfRule type="containsErrors" dxfId="18436" priority="818">
      <formula>ISERROR(O67)</formula>
    </cfRule>
  </conditionalFormatting>
  <conditionalFormatting sqref="O70">
    <cfRule type="containsErrors" dxfId="18435" priority="817">
      <formula>ISERROR(O70)</formula>
    </cfRule>
  </conditionalFormatting>
  <conditionalFormatting sqref="O67">
    <cfRule type="containsErrors" dxfId="18434" priority="816">
      <formula>ISERROR(O67)</formula>
    </cfRule>
  </conditionalFormatting>
  <conditionalFormatting sqref="O70">
    <cfRule type="containsErrors" dxfId="18433" priority="815">
      <formula>ISERROR(O70)</formula>
    </cfRule>
  </conditionalFormatting>
  <conditionalFormatting sqref="O67">
    <cfRule type="containsErrors" dxfId="18432" priority="814">
      <formula>ISERROR(O67)</formula>
    </cfRule>
  </conditionalFormatting>
  <conditionalFormatting sqref="O70">
    <cfRule type="containsErrors" dxfId="18431" priority="813">
      <formula>ISERROR(O70)</formula>
    </cfRule>
  </conditionalFormatting>
  <conditionalFormatting sqref="O67">
    <cfRule type="containsErrors" dxfId="18430" priority="812">
      <formula>ISERROR(O67)</formula>
    </cfRule>
  </conditionalFormatting>
  <conditionalFormatting sqref="O70">
    <cfRule type="containsErrors" dxfId="18429" priority="811">
      <formula>ISERROR(O70)</formula>
    </cfRule>
  </conditionalFormatting>
  <conditionalFormatting sqref="O67">
    <cfRule type="containsErrors" dxfId="18428" priority="810">
      <formula>ISERROR(O67)</formula>
    </cfRule>
  </conditionalFormatting>
  <conditionalFormatting sqref="O70">
    <cfRule type="containsErrors" dxfId="18427" priority="809">
      <formula>ISERROR(O70)</formula>
    </cfRule>
  </conditionalFormatting>
  <conditionalFormatting sqref="O67">
    <cfRule type="containsErrors" dxfId="18426" priority="808">
      <formula>ISERROR(O67)</formula>
    </cfRule>
  </conditionalFormatting>
  <conditionalFormatting sqref="O70">
    <cfRule type="containsErrors" dxfId="18425" priority="807">
      <formula>ISERROR(O70)</formula>
    </cfRule>
  </conditionalFormatting>
  <conditionalFormatting sqref="O67">
    <cfRule type="containsErrors" dxfId="18424" priority="806">
      <formula>ISERROR(O67)</formula>
    </cfRule>
  </conditionalFormatting>
  <conditionalFormatting sqref="O70">
    <cfRule type="containsErrors" dxfId="18423" priority="805">
      <formula>ISERROR(O70)</formula>
    </cfRule>
  </conditionalFormatting>
  <conditionalFormatting sqref="O67">
    <cfRule type="containsErrors" dxfId="18422" priority="804">
      <formula>ISERROR(O67)</formula>
    </cfRule>
  </conditionalFormatting>
  <conditionalFormatting sqref="O70">
    <cfRule type="containsErrors" dxfId="18421" priority="803">
      <formula>ISERROR(O70)</formula>
    </cfRule>
  </conditionalFormatting>
  <conditionalFormatting sqref="O67">
    <cfRule type="containsErrors" dxfId="18420" priority="802">
      <formula>ISERROR(O67)</formula>
    </cfRule>
  </conditionalFormatting>
  <conditionalFormatting sqref="O70">
    <cfRule type="containsErrors" dxfId="18419" priority="801">
      <formula>ISERROR(O70)</formula>
    </cfRule>
  </conditionalFormatting>
  <conditionalFormatting sqref="O67">
    <cfRule type="containsErrors" dxfId="18418" priority="800">
      <formula>ISERROR(O67)</formula>
    </cfRule>
  </conditionalFormatting>
  <conditionalFormatting sqref="O70">
    <cfRule type="containsErrors" dxfId="18417" priority="799">
      <formula>ISERROR(O70)</formula>
    </cfRule>
  </conditionalFormatting>
  <conditionalFormatting sqref="O67">
    <cfRule type="containsErrors" dxfId="18416" priority="798">
      <formula>ISERROR(O67)</formula>
    </cfRule>
  </conditionalFormatting>
  <conditionalFormatting sqref="O70">
    <cfRule type="containsErrors" dxfId="18415" priority="797">
      <formula>ISERROR(O70)</formula>
    </cfRule>
  </conditionalFormatting>
  <conditionalFormatting sqref="O67">
    <cfRule type="containsErrors" dxfId="18414" priority="796">
      <formula>ISERROR(O67)</formula>
    </cfRule>
  </conditionalFormatting>
  <conditionalFormatting sqref="O70">
    <cfRule type="containsErrors" dxfId="18413" priority="795">
      <formula>ISERROR(O70)</formula>
    </cfRule>
  </conditionalFormatting>
  <conditionalFormatting sqref="O67">
    <cfRule type="containsErrors" dxfId="18412" priority="794">
      <formula>ISERROR(O67)</formula>
    </cfRule>
  </conditionalFormatting>
  <conditionalFormatting sqref="O70">
    <cfRule type="containsErrors" dxfId="18411" priority="793">
      <formula>ISERROR(O70)</formula>
    </cfRule>
  </conditionalFormatting>
  <conditionalFormatting sqref="O67">
    <cfRule type="containsErrors" dxfId="18410" priority="792">
      <formula>ISERROR(O67)</formula>
    </cfRule>
  </conditionalFormatting>
  <conditionalFormatting sqref="O70">
    <cfRule type="containsErrors" dxfId="18409" priority="791">
      <formula>ISERROR(O70)</formula>
    </cfRule>
  </conditionalFormatting>
  <conditionalFormatting sqref="O67">
    <cfRule type="containsErrors" dxfId="18408" priority="790">
      <formula>ISERROR(O67)</formula>
    </cfRule>
  </conditionalFormatting>
  <conditionalFormatting sqref="O70">
    <cfRule type="containsErrors" dxfId="18407" priority="789">
      <formula>ISERROR(O70)</formula>
    </cfRule>
  </conditionalFormatting>
  <conditionalFormatting sqref="O67">
    <cfRule type="containsErrors" dxfId="18406" priority="788">
      <formula>ISERROR(O67)</formula>
    </cfRule>
  </conditionalFormatting>
  <conditionalFormatting sqref="O70">
    <cfRule type="containsErrors" dxfId="18405" priority="787">
      <formula>ISERROR(O70)</formula>
    </cfRule>
  </conditionalFormatting>
  <conditionalFormatting sqref="O67">
    <cfRule type="containsErrors" dxfId="18404" priority="786">
      <formula>ISERROR(O67)</formula>
    </cfRule>
  </conditionalFormatting>
  <conditionalFormatting sqref="O70">
    <cfRule type="containsErrors" dxfId="18403" priority="785">
      <formula>ISERROR(O70)</formula>
    </cfRule>
  </conditionalFormatting>
  <conditionalFormatting sqref="O67">
    <cfRule type="containsErrors" dxfId="18402" priority="784">
      <formula>ISERROR(O67)</formula>
    </cfRule>
  </conditionalFormatting>
  <conditionalFormatting sqref="O70">
    <cfRule type="containsErrors" dxfId="18401" priority="783">
      <formula>ISERROR(O70)</formula>
    </cfRule>
  </conditionalFormatting>
  <conditionalFormatting sqref="O67">
    <cfRule type="containsErrors" dxfId="18400" priority="782">
      <formula>ISERROR(O67)</formula>
    </cfRule>
  </conditionalFormatting>
  <conditionalFormatting sqref="O70">
    <cfRule type="containsErrors" dxfId="18399" priority="781">
      <formula>ISERROR(O70)</formula>
    </cfRule>
  </conditionalFormatting>
  <conditionalFormatting sqref="O67">
    <cfRule type="containsErrors" dxfId="18398" priority="780">
      <formula>ISERROR(O67)</formula>
    </cfRule>
  </conditionalFormatting>
  <conditionalFormatting sqref="O70">
    <cfRule type="containsErrors" dxfId="18397" priority="779">
      <formula>ISERROR(O70)</formula>
    </cfRule>
  </conditionalFormatting>
  <conditionalFormatting sqref="O67">
    <cfRule type="containsErrors" dxfId="18396" priority="778">
      <formula>ISERROR(O67)</formula>
    </cfRule>
  </conditionalFormatting>
  <conditionalFormatting sqref="O70">
    <cfRule type="containsErrors" dxfId="18395" priority="777">
      <formula>ISERROR(O70)</formula>
    </cfRule>
  </conditionalFormatting>
  <conditionalFormatting sqref="O67">
    <cfRule type="containsErrors" dxfId="18394" priority="776">
      <formula>ISERROR(O67)</formula>
    </cfRule>
  </conditionalFormatting>
  <conditionalFormatting sqref="O70">
    <cfRule type="containsErrors" dxfId="18393" priority="775">
      <formula>ISERROR(O70)</formula>
    </cfRule>
  </conditionalFormatting>
  <conditionalFormatting sqref="O67">
    <cfRule type="containsErrors" dxfId="18392" priority="774">
      <formula>ISERROR(O67)</formula>
    </cfRule>
  </conditionalFormatting>
  <conditionalFormatting sqref="O70">
    <cfRule type="containsErrors" dxfId="18391" priority="773">
      <formula>ISERROR(O70)</formula>
    </cfRule>
  </conditionalFormatting>
  <conditionalFormatting sqref="O67">
    <cfRule type="containsErrors" dxfId="18390" priority="772">
      <formula>ISERROR(O67)</formula>
    </cfRule>
  </conditionalFormatting>
  <conditionalFormatting sqref="O70">
    <cfRule type="containsErrors" dxfId="18389" priority="771">
      <formula>ISERROR(O70)</formula>
    </cfRule>
  </conditionalFormatting>
  <conditionalFormatting sqref="O67">
    <cfRule type="containsErrors" dxfId="18388" priority="770">
      <formula>ISERROR(O67)</formula>
    </cfRule>
  </conditionalFormatting>
  <conditionalFormatting sqref="O70">
    <cfRule type="containsErrors" dxfId="18387" priority="769">
      <formula>ISERROR(O70)</formula>
    </cfRule>
  </conditionalFormatting>
  <conditionalFormatting sqref="O67">
    <cfRule type="containsErrors" dxfId="18386" priority="768">
      <formula>ISERROR(O67)</formula>
    </cfRule>
  </conditionalFormatting>
  <conditionalFormatting sqref="O70">
    <cfRule type="containsErrors" dxfId="18385" priority="767">
      <formula>ISERROR(O70)</formula>
    </cfRule>
  </conditionalFormatting>
  <conditionalFormatting sqref="O67">
    <cfRule type="containsErrors" dxfId="18384" priority="766">
      <formula>ISERROR(O67)</formula>
    </cfRule>
  </conditionalFormatting>
  <conditionalFormatting sqref="O70">
    <cfRule type="containsErrors" dxfId="18383" priority="765">
      <formula>ISERROR(O70)</formula>
    </cfRule>
  </conditionalFormatting>
  <conditionalFormatting sqref="O67">
    <cfRule type="containsErrors" dxfId="18382" priority="764">
      <formula>ISERROR(O67)</formula>
    </cfRule>
  </conditionalFormatting>
  <conditionalFormatting sqref="O70">
    <cfRule type="containsErrors" dxfId="18381" priority="763">
      <formula>ISERROR(O70)</formula>
    </cfRule>
  </conditionalFormatting>
  <conditionalFormatting sqref="O67">
    <cfRule type="containsErrors" dxfId="18380" priority="762">
      <formula>ISERROR(O67)</formula>
    </cfRule>
  </conditionalFormatting>
  <conditionalFormatting sqref="O70">
    <cfRule type="containsErrors" dxfId="18379" priority="761">
      <formula>ISERROR(O70)</formula>
    </cfRule>
  </conditionalFormatting>
  <conditionalFormatting sqref="O67">
    <cfRule type="containsErrors" dxfId="18378" priority="760">
      <formula>ISERROR(O67)</formula>
    </cfRule>
  </conditionalFormatting>
  <conditionalFormatting sqref="O70">
    <cfRule type="containsErrors" dxfId="18377" priority="759">
      <formula>ISERROR(O70)</formula>
    </cfRule>
  </conditionalFormatting>
  <conditionalFormatting sqref="O67">
    <cfRule type="containsErrors" dxfId="18376" priority="758">
      <formula>ISERROR(O67)</formula>
    </cfRule>
  </conditionalFormatting>
  <conditionalFormatting sqref="O70">
    <cfRule type="containsErrors" dxfId="18375" priority="757">
      <formula>ISERROR(O70)</formula>
    </cfRule>
  </conditionalFormatting>
  <conditionalFormatting sqref="O70">
    <cfRule type="containsErrors" dxfId="18374" priority="756">
      <formula>ISERROR(O70)</formula>
    </cfRule>
  </conditionalFormatting>
  <conditionalFormatting sqref="O67">
    <cfRule type="containsErrors" dxfId="18373" priority="755">
      <formula>ISERROR(O67)</formula>
    </cfRule>
  </conditionalFormatting>
  <conditionalFormatting sqref="O70">
    <cfRule type="containsErrors" dxfId="18372" priority="754">
      <formula>ISERROR(O70)</formula>
    </cfRule>
  </conditionalFormatting>
  <conditionalFormatting sqref="O67">
    <cfRule type="containsErrors" dxfId="18371" priority="753">
      <formula>ISERROR(O67)</formula>
    </cfRule>
  </conditionalFormatting>
  <conditionalFormatting sqref="O70">
    <cfRule type="containsErrors" dxfId="18370" priority="752">
      <formula>ISERROR(O70)</formula>
    </cfRule>
  </conditionalFormatting>
  <conditionalFormatting sqref="O67">
    <cfRule type="containsErrors" dxfId="18369" priority="751">
      <formula>ISERROR(O67)</formula>
    </cfRule>
  </conditionalFormatting>
  <conditionalFormatting sqref="N65:Q65 N64:P64 N58:Q63 N66:O74">
    <cfRule type="containsErrors" dxfId="18368" priority="750">
      <formula>ISERROR(N58)</formula>
    </cfRule>
  </conditionalFormatting>
  <conditionalFormatting sqref="N65:Q65 N64:P64 N58:Q63 N66:O74">
    <cfRule type="containsErrors" dxfId="18367" priority="749">
      <formula>ISERROR(N58)</formula>
    </cfRule>
  </conditionalFormatting>
  <conditionalFormatting sqref="N71:N74">
    <cfRule type="cellIs" dxfId="18366" priority="748" operator="notEqual">
      <formula>0</formula>
    </cfRule>
  </conditionalFormatting>
  <conditionalFormatting sqref="O49">
    <cfRule type="containsErrors" dxfId="18365" priority="747">
      <formula>ISERROR(O49)</formula>
    </cfRule>
  </conditionalFormatting>
  <conditionalFormatting sqref="O52">
    <cfRule type="containsErrors" dxfId="18364" priority="746">
      <formula>ISERROR(O52)</formula>
    </cfRule>
  </conditionalFormatting>
  <conditionalFormatting sqref="O49">
    <cfRule type="containsErrors" dxfId="18363" priority="745">
      <formula>ISERROR(O49)</formula>
    </cfRule>
  </conditionalFormatting>
  <conditionalFormatting sqref="O52">
    <cfRule type="containsErrors" dxfId="18362" priority="744">
      <formula>ISERROR(O52)</formula>
    </cfRule>
  </conditionalFormatting>
  <conditionalFormatting sqref="O49">
    <cfRule type="containsErrors" dxfId="18361" priority="743">
      <formula>ISERROR(O49)</formula>
    </cfRule>
  </conditionalFormatting>
  <conditionalFormatting sqref="O52">
    <cfRule type="containsErrors" dxfId="18360" priority="742">
      <formula>ISERROR(O52)</formula>
    </cfRule>
  </conditionalFormatting>
  <conditionalFormatting sqref="O49">
    <cfRule type="containsErrors" dxfId="18359" priority="741">
      <formula>ISERROR(O49)</formula>
    </cfRule>
  </conditionalFormatting>
  <conditionalFormatting sqref="O52">
    <cfRule type="containsErrors" dxfId="18358" priority="740">
      <formula>ISERROR(O52)</formula>
    </cfRule>
  </conditionalFormatting>
  <conditionalFormatting sqref="O49">
    <cfRule type="containsErrors" dxfId="18357" priority="739">
      <formula>ISERROR(O49)</formula>
    </cfRule>
  </conditionalFormatting>
  <conditionalFormatting sqref="O52">
    <cfRule type="containsErrors" dxfId="18356" priority="738">
      <formula>ISERROR(O52)</formula>
    </cfRule>
  </conditionalFormatting>
  <conditionalFormatting sqref="O49">
    <cfRule type="containsErrors" dxfId="18355" priority="737">
      <formula>ISERROR(O49)</formula>
    </cfRule>
  </conditionalFormatting>
  <conditionalFormatting sqref="O52">
    <cfRule type="containsErrors" dxfId="18354" priority="736">
      <formula>ISERROR(O52)</formula>
    </cfRule>
  </conditionalFormatting>
  <conditionalFormatting sqref="O49">
    <cfRule type="containsErrors" dxfId="18353" priority="735">
      <formula>ISERROR(O49)</formula>
    </cfRule>
  </conditionalFormatting>
  <conditionalFormatting sqref="O52">
    <cfRule type="containsErrors" dxfId="18352" priority="734">
      <formula>ISERROR(O52)</formula>
    </cfRule>
  </conditionalFormatting>
  <conditionalFormatting sqref="O49">
    <cfRule type="containsErrors" dxfId="18351" priority="733">
      <formula>ISERROR(O49)</formula>
    </cfRule>
  </conditionalFormatting>
  <conditionalFormatting sqref="O52">
    <cfRule type="containsErrors" dxfId="18350" priority="732">
      <formula>ISERROR(O52)</formula>
    </cfRule>
  </conditionalFormatting>
  <conditionalFormatting sqref="O49">
    <cfRule type="containsErrors" dxfId="18349" priority="731">
      <formula>ISERROR(O49)</formula>
    </cfRule>
  </conditionalFormatting>
  <conditionalFormatting sqref="O52">
    <cfRule type="containsErrors" dxfId="18348" priority="730">
      <formula>ISERROR(O52)</formula>
    </cfRule>
  </conditionalFormatting>
  <conditionalFormatting sqref="O49">
    <cfRule type="containsErrors" dxfId="18347" priority="729">
      <formula>ISERROR(O49)</formula>
    </cfRule>
  </conditionalFormatting>
  <conditionalFormatting sqref="O52">
    <cfRule type="containsErrors" dxfId="18346" priority="728">
      <formula>ISERROR(O52)</formula>
    </cfRule>
  </conditionalFormatting>
  <conditionalFormatting sqref="O49">
    <cfRule type="containsErrors" dxfId="18345" priority="727">
      <formula>ISERROR(O49)</formula>
    </cfRule>
  </conditionalFormatting>
  <conditionalFormatting sqref="O52">
    <cfRule type="containsErrors" dxfId="18344" priority="726">
      <formula>ISERROR(O52)</formula>
    </cfRule>
  </conditionalFormatting>
  <conditionalFormatting sqref="O49">
    <cfRule type="containsErrors" dxfId="18343" priority="725">
      <formula>ISERROR(O49)</formula>
    </cfRule>
  </conditionalFormatting>
  <conditionalFormatting sqref="O52">
    <cfRule type="containsErrors" dxfId="18342" priority="724">
      <formula>ISERROR(O52)</formula>
    </cfRule>
  </conditionalFormatting>
  <conditionalFormatting sqref="O49">
    <cfRule type="containsErrors" dxfId="18341" priority="723">
      <formula>ISERROR(O49)</formula>
    </cfRule>
  </conditionalFormatting>
  <conditionalFormatting sqref="O52">
    <cfRule type="containsErrors" dxfId="18340" priority="722">
      <formula>ISERROR(O52)</formula>
    </cfRule>
  </conditionalFormatting>
  <conditionalFormatting sqref="O49">
    <cfRule type="containsErrors" dxfId="18339" priority="721">
      <formula>ISERROR(O49)</formula>
    </cfRule>
  </conditionalFormatting>
  <conditionalFormatting sqref="O52">
    <cfRule type="containsErrors" dxfId="18338" priority="720">
      <formula>ISERROR(O52)</formula>
    </cfRule>
  </conditionalFormatting>
  <conditionalFormatting sqref="O49">
    <cfRule type="containsErrors" dxfId="18337" priority="719">
      <formula>ISERROR(O49)</formula>
    </cfRule>
  </conditionalFormatting>
  <conditionalFormatting sqref="O52">
    <cfRule type="containsErrors" dxfId="18336" priority="718">
      <formula>ISERROR(O52)</formula>
    </cfRule>
  </conditionalFormatting>
  <conditionalFormatting sqref="O49">
    <cfRule type="containsErrors" dxfId="18335" priority="717">
      <formula>ISERROR(O49)</formula>
    </cfRule>
  </conditionalFormatting>
  <conditionalFormatting sqref="O52">
    <cfRule type="containsErrors" dxfId="18334" priority="716">
      <formula>ISERROR(O52)</formula>
    </cfRule>
  </conditionalFormatting>
  <conditionalFormatting sqref="O49">
    <cfRule type="containsErrors" dxfId="18333" priority="715">
      <formula>ISERROR(O49)</formula>
    </cfRule>
  </conditionalFormatting>
  <conditionalFormatting sqref="O52">
    <cfRule type="containsErrors" dxfId="18332" priority="714">
      <formula>ISERROR(O52)</formula>
    </cfRule>
  </conditionalFormatting>
  <conditionalFormatting sqref="O49">
    <cfRule type="containsErrors" dxfId="18331" priority="713">
      <formula>ISERROR(O49)</formula>
    </cfRule>
  </conditionalFormatting>
  <conditionalFormatting sqref="O52">
    <cfRule type="containsErrors" dxfId="18330" priority="712">
      <formula>ISERROR(O52)</formula>
    </cfRule>
  </conditionalFormatting>
  <conditionalFormatting sqref="O49">
    <cfRule type="containsErrors" dxfId="18329" priority="711">
      <formula>ISERROR(O49)</formula>
    </cfRule>
  </conditionalFormatting>
  <conditionalFormatting sqref="O52">
    <cfRule type="containsErrors" dxfId="18328" priority="710">
      <formula>ISERROR(O52)</formula>
    </cfRule>
  </conditionalFormatting>
  <conditionalFormatting sqref="O49">
    <cfRule type="containsErrors" dxfId="18327" priority="709">
      <formula>ISERROR(O49)</formula>
    </cfRule>
  </conditionalFormatting>
  <conditionalFormatting sqref="O52">
    <cfRule type="containsErrors" dxfId="18326" priority="708">
      <formula>ISERROR(O52)</formula>
    </cfRule>
  </conditionalFormatting>
  <conditionalFormatting sqref="O49">
    <cfRule type="containsErrors" dxfId="18325" priority="707">
      <formula>ISERROR(O49)</formula>
    </cfRule>
  </conditionalFormatting>
  <conditionalFormatting sqref="O52">
    <cfRule type="containsErrors" dxfId="18324" priority="706">
      <formula>ISERROR(O52)</formula>
    </cfRule>
  </conditionalFormatting>
  <conditionalFormatting sqref="O49">
    <cfRule type="containsErrors" dxfId="18323" priority="705">
      <formula>ISERROR(O49)</formula>
    </cfRule>
  </conditionalFormatting>
  <conditionalFormatting sqref="O52">
    <cfRule type="containsErrors" dxfId="18322" priority="704">
      <formula>ISERROR(O52)</formula>
    </cfRule>
  </conditionalFormatting>
  <conditionalFormatting sqref="O49">
    <cfRule type="containsErrors" dxfId="18321" priority="703">
      <formula>ISERROR(O49)</formula>
    </cfRule>
  </conditionalFormatting>
  <conditionalFormatting sqref="O52">
    <cfRule type="containsErrors" dxfId="18320" priority="702">
      <formula>ISERROR(O52)</formula>
    </cfRule>
  </conditionalFormatting>
  <conditionalFormatting sqref="O49">
    <cfRule type="containsErrors" dxfId="18319" priority="701">
      <formula>ISERROR(O49)</formula>
    </cfRule>
  </conditionalFormatting>
  <conditionalFormatting sqref="O52">
    <cfRule type="containsErrors" dxfId="18318" priority="700">
      <formula>ISERROR(O52)</formula>
    </cfRule>
  </conditionalFormatting>
  <conditionalFormatting sqref="O49">
    <cfRule type="containsErrors" dxfId="18317" priority="699">
      <formula>ISERROR(O49)</formula>
    </cfRule>
  </conditionalFormatting>
  <conditionalFormatting sqref="O52">
    <cfRule type="containsErrors" dxfId="18316" priority="698">
      <formula>ISERROR(O52)</formula>
    </cfRule>
  </conditionalFormatting>
  <conditionalFormatting sqref="O49">
    <cfRule type="containsErrors" dxfId="18315" priority="697">
      <formula>ISERROR(O49)</formula>
    </cfRule>
  </conditionalFormatting>
  <conditionalFormatting sqref="O52">
    <cfRule type="containsErrors" dxfId="18314" priority="696">
      <formula>ISERROR(O52)</formula>
    </cfRule>
  </conditionalFormatting>
  <conditionalFormatting sqref="O49">
    <cfRule type="containsErrors" dxfId="18313" priority="695">
      <formula>ISERROR(O49)</formula>
    </cfRule>
  </conditionalFormatting>
  <conditionalFormatting sqref="O52">
    <cfRule type="containsErrors" dxfId="18312" priority="694">
      <formula>ISERROR(O52)</formula>
    </cfRule>
  </conditionalFormatting>
  <conditionalFormatting sqref="O49">
    <cfRule type="containsErrors" dxfId="18311" priority="693">
      <formula>ISERROR(O49)</formula>
    </cfRule>
  </conditionalFormatting>
  <conditionalFormatting sqref="O52">
    <cfRule type="containsErrors" dxfId="18310" priority="692">
      <formula>ISERROR(O52)</formula>
    </cfRule>
  </conditionalFormatting>
  <conditionalFormatting sqref="O49">
    <cfRule type="containsErrors" dxfId="18309" priority="691">
      <formula>ISERROR(O49)</formula>
    </cfRule>
  </conditionalFormatting>
  <conditionalFormatting sqref="O52">
    <cfRule type="containsErrors" dxfId="18308" priority="690">
      <formula>ISERROR(O52)</formula>
    </cfRule>
  </conditionalFormatting>
  <conditionalFormatting sqref="O49">
    <cfRule type="containsErrors" dxfId="18307" priority="689">
      <formula>ISERROR(O49)</formula>
    </cfRule>
  </conditionalFormatting>
  <conditionalFormatting sqref="O52">
    <cfRule type="containsErrors" dxfId="18306" priority="688">
      <formula>ISERROR(O52)</formula>
    </cfRule>
  </conditionalFormatting>
  <conditionalFormatting sqref="O49">
    <cfRule type="containsErrors" dxfId="18305" priority="687">
      <formula>ISERROR(O49)</formula>
    </cfRule>
  </conditionalFormatting>
  <conditionalFormatting sqref="O52">
    <cfRule type="containsErrors" dxfId="18304" priority="686">
      <formula>ISERROR(O52)</formula>
    </cfRule>
  </conditionalFormatting>
  <conditionalFormatting sqref="O49">
    <cfRule type="containsErrors" dxfId="18303" priority="685">
      <formula>ISERROR(O49)</formula>
    </cfRule>
  </conditionalFormatting>
  <conditionalFormatting sqref="O52">
    <cfRule type="containsErrors" dxfId="18302" priority="684">
      <formula>ISERROR(O52)</formula>
    </cfRule>
  </conditionalFormatting>
  <conditionalFormatting sqref="O49">
    <cfRule type="containsErrors" dxfId="18301" priority="683">
      <formula>ISERROR(O49)</formula>
    </cfRule>
  </conditionalFormatting>
  <conditionalFormatting sqref="O52">
    <cfRule type="containsErrors" dxfId="18300" priority="682">
      <formula>ISERROR(O52)</formula>
    </cfRule>
  </conditionalFormatting>
  <conditionalFormatting sqref="O52">
    <cfRule type="containsErrors" dxfId="18299" priority="681">
      <formula>ISERROR(O52)</formula>
    </cfRule>
  </conditionalFormatting>
  <conditionalFormatting sqref="O49">
    <cfRule type="containsErrors" dxfId="18298" priority="680">
      <formula>ISERROR(O49)</formula>
    </cfRule>
  </conditionalFormatting>
  <conditionalFormatting sqref="O52">
    <cfRule type="containsErrors" dxfId="18297" priority="679">
      <formula>ISERROR(O52)</formula>
    </cfRule>
  </conditionalFormatting>
  <conditionalFormatting sqref="O49">
    <cfRule type="containsErrors" dxfId="18296" priority="678">
      <formula>ISERROR(O49)</formula>
    </cfRule>
  </conditionalFormatting>
  <conditionalFormatting sqref="O52">
    <cfRule type="containsErrors" dxfId="18295" priority="677">
      <formula>ISERROR(O52)</formula>
    </cfRule>
  </conditionalFormatting>
  <conditionalFormatting sqref="O49">
    <cfRule type="containsErrors" dxfId="18294" priority="676">
      <formula>ISERROR(O49)</formula>
    </cfRule>
  </conditionalFormatting>
  <conditionalFormatting sqref="N47:Q47 N46:P46 N40:Q45 N48:O56">
    <cfRule type="containsErrors" dxfId="18293" priority="675">
      <formula>ISERROR(N40)</formula>
    </cfRule>
  </conditionalFormatting>
  <conditionalFormatting sqref="N47:Q47 N46:P46 N40:Q45 N48:O56">
    <cfRule type="containsErrors" dxfId="18292" priority="674">
      <formula>ISERROR(N40)</formula>
    </cfRule>
  </conditionalFormatting>
  <conditionalFormatting sqref="N53:N56">
    <cfRule type="cellIs" dxfId="18291" priority="673" operator="notEqual">
      <formula>0</formula>
    </cfRule>
  </conditionalFormatting>
  <conditionalFormatting sqref="O10:P10 N4:Q9 N11:Q11 N19:O20 O13:O18">
    <cfRule type="containsErrors" dxfId="18290" priority="672">
      <formula>ISERROR(N4)</formula>
    </cfRule>
  </conditionalFormatting>
  <conditionalFormatting sqref="O10:P10 N4:Q9 N11:Q11 O13:O20">
    <cfRule type="containsErrors" dxfId="18289" priority="671">
      <formula>ISERROR(N4)</formula>
    </cfRule>
  </conditionalFormatting>
  <conditionalFormatting sqref="N17:N20">
    <cfRule type="cellIs" dxfId="18288" priority="670" operator="notEqual">
      <formula>0</formula>
    </cfRule>
  </conditionalFormatting>
  <conditionalFormatting sqref="O31">
    <cfRule type="containsErrors" dxfId="18287" priority="669">
      <formula>ISERROR(O31)</formula>
    </cfRule>
  </conditionalFormatting>
  <conditionalFormatting sqref="O34">
    <cfRule type="containsErrors" dxfId="18286" priority="668">
      <formula>ISERROR(O34)</formula>
    </cfRule>
  </conditionalFormatting>
  <conditionalFormatting sqref="O31">
    <cfRule type="containsErrors" dxfId="18285" priority="667">
      <formula>ISERROR(O31)</formula>
    </cfRule>
  </conditionalFormatting>
  <conditionalFormatting sqref="O34">
    <cfRule type="containsErrors" dxfId="18284" priority="666">
      <formula>ISERROR(O34)</formula>
    </cfRule>
  </conditionalFormatting>
  <conditionalFormatting sqref="O31">
    <cfRule type="containsErrors" dxfId="18283" priority="665">
      <formula>ISERROR(O31)</formula>
    </cfRule>
  </conditionalFormatting>
  <conditionalFormatting sqref="O34">
    <cfRule type="containsErrors" dxfId="18282" priority="664">
      <formula>ISERROR(O34)</formula>
    </cfRule>
  </conditionalFormatting>
  <conditionalFormatting sqref="O31">
    <cfRule type="containsErrors" dxfId="18281" priority="663">
      <formula>ISERROR(O31)</formula>
    </cfRule>
  </conditionalFormatting>
  <conditionalFormatting sqref="O34">
    <cfRule type="containsErrors" dxfId="18280" priority="662">
      <formula>ISERROR(O34)</formula>
    </cfRule>
  </conditionalFormatting>
  <conditionalFormatting sqref="O31">
    <cfRule type="containsErrors" dxfId="18279" priority="661">
      <formula>ISERROR(O31)</formula>
    </cfRule>
  </conditionalFormatting>
  <conditionalFormatting sqref="O34">
    <cfRule type="containsErrors" dxfId="18278" priority="660">
      <formula>ISERROR(O34)</formula>
    </cfRule>
  </conditionalFormatting>
  <conditionalFormatting sqref="O31">
    <cfRule type="containsErrors" dxfId="18277" priority="659">
      <formula>ISERROR(O31)</formula>
    </cfRule>
  </conditionalFormatting>
  <conditionalFormatting sqref="O34">
    <cfRule type="containsErrors" dxfId="18276" priority="658">
      <formula>ISERROR(O34)</formula>
    </cfRule>
  </conditionalFormatting>
  <conditionalFormatting sqref="O31">
    <cfRule type="containsErrors" dxfId="18275" priority="657">
      <formula>ISERROR(O31)</formula>
    </cfRule>
  </conditionalFormatting>
  <conditionalFormatting sqref="O34">
    <cfRule type="containsErrors" dxfId="18274" priority="656">
      <formula>ISERROR(O34)</formula>
    </cfRule>
  </conditionalFormatting>
  <conditionalFormatting sqref="O31">
    <cfRule type="containsErrors" dxfId="18273" priority="655">
      <formula>ISERROR(O31)</formula>
    </cfRule>
  </conditionalFormatting>
  <conditionalFormatting sqref="O34">
    <cfRule type="containsErrors" dxfId="18272" priority="654">
      <formula>ISERROR(O34)</formula>
    </cfRule>
  </conditionalFormatting>
  <conditionalFormatting sqref="O31">
    <cfRule type="containsErrors" dxfId="18271" priority="653">
      <formula>ISERROR(O31)</formula>
    </cfRule>
  </conditionalFormatting>
  <conditionalFormatting sqref="O34">
    <cfRule type="containsErrors" dxfId="18270" priority="652">
      <formula>ISERROR(O34)</formula>
    </cfRule>
  </conditionalFormatting>
  <conditionalFormatting sqref="O31">
    <cfRule type="containsErrors" dxfId="18269" priority="651">
      <formula>ISERROR(O31)</formula>
    </cfRule>
  </conditionalFormatting>
  <conditionalFormatting sqref="O34">
    <cfRule type="containsErrors" dxfId="18268" priority="650">
      <formula>ISERROR(O34)</formula>
    </cfRule>
  </conditionalFormatting>
  <conditionalFormatting sqref="O31">
    <cfRule type="containsErrors" dxfId="18267" priority="649">
      <formula>ISERROR(O31)</formula>
    </cfRule>
  </conditionalFormatting>
  <conditionalFormatting sqref="O34">
    <cfRule type="containsErrors" dxfId="18266" priority="648">
      <formula>ISERROR(O34)</formula>
    </cfRule>
  </conditionalFormatting>
  <conditionalFormatting sqref="O31">
    <cfRule type="containsErrors" dxfId="18265" priority="647">
      <formula>ISERROR(O31)</formula>
    </cfRule>
  </conditionalFormatting>
  <conditionalFormatting sqref="O34">
    <cfRule type="containsErrors" dxfId="18264" priority="646">
      <formula>ISERROR(O34)</formula>
    </cfRule>
  </conditionalFormatting>
  <conditionalFormatting sqref="O31">
    <cfRule type="containsErrors" dxfId="18263" priority="645">
      <formula>ISERROR(O31)</formula>
    </cfRule>
  </conditionalFormatting>
  <conditionalFormatting sqref="O34">
    <cfRule type="containsErrors" dxfId="18262" priority="644">
      <formula>ISERROR(O34)</formula>
    </cfRule>
  </conditionalFormatting>
  <conditionalFormatting sqref="O31">
    <cfRule type="containsErrors" dxfId="18261" priority="643">
      <formula>ISERROR(O31)</formula>
    </cfRule>
  </conditionalFormatting>
  <conditionalFormatting sqref="O34">
    <cfRule type="containsErrors" dxfId="18260" priority="642">
      <formula>ISERROR(O34)</formula>
    </cfRule>
  </conditionalFormatting>
  <conditionalFormatting sqref="O31">
    <cfRule type="containsErrors" dxfId="18259" priority="641">
      <formula>ISERROR(O31)</formula>
    </cfRule>
  </conditionalFormatting>
  <conditionalFormatting sqref="O34">
    <cfRule type="containsErrors" dxfId="18258" priority="640">
      <formula>ISERROR(O34)</formula>
    </cfRule>
  </conditionalFormatting>
  <conditionalFormatting sqref="O31">
    <cfRule type="containsErrors" dxfId="18257" priority="639">
      <formula>ISERROR(O31)</formula>
    </cfRule>
  </conditionalFormatting>
  <conditionalFormatting sqref="O34">
    <cfRule type="containsErrors" dxfId="18256" priority="638">
      <formula>ISERROR(O34)</formula>
    </cfRule>
  </conditionalFormatting>
  <conditionalFormatting sqref="O31">
    <cfRule type="containsErrors" dxfId="18255" priority="637">
      <formula>ISERROR(O31)</formula>
    </cfRule>
  </conditionalFormatting>
  <conditionalFormatting sqref="O34">
    <cfRule type="containsErrors" dxfId="18254" priority="636">
      <formula>ISERROR(O34)</formula>
    </cfRule>
  </conditionalFormatting>
  <conditionalFormatting sqref="O31">
    <cfRule type="containsErrors" dxfId="18253" priority="635">
      <formula>ISERROR(O31)</formula>
    </cfRule>
  </conditionalFormatting>
  <conditionalFormatting sqref="O34">
    <cfRule type="containsErrors" dxfId="18252" priority="634">
      <formula>ISERROR(O34)</formula>
    </cfRule>
  </conditionalFormatting>
  <conditionalFormatting sqref="O31">
    <cfRule type="containsErrors" dxfId="18251" priority="633">
      <formula>ISERROR(O31)</formula>
    </cfRule>
  </conditionalFormatting>
  <conditionalFormatting sqref="O34">
    <cfRule type="containsErrors" dxfId="18250" priority="632">
      <formula>ISERROR(O34)</formula>
    </cfRule>
  </conditionalFormatting>
  <conditionalFormatting sqref="O31">
    <cfRule type="containsErrors" dxfId="18249" priority="631">
      <formula>ISERROR(O31)</formula>
    </cfRule>
  </conditionalFormatting>
  <conditionalFormatting sqref="O34">
    <cfRule type="containsErrors" dxfId="18248" priority="630">
      <formula>ISERROR(O34)</formula>
    </cfRule>
  </conditionalFormatting>
  <conditionalFormatting sqref="O31">
    <cfRule type="containsErrors" dxfId="18247" priority="629">
      <formula>ISERROR(O31)</formula>
    </cfRule>
  </conditionalFormatting>
  <conditionalFormatting sqref="O34">
    <cfRule type="containsErrors" dxfId="18246" priority="628">
      <formula>ISERROR(O34)</formula>
    </cfRule>
  </conditionalFormatting>
  <conditionalFormatting sqref="O31">
    <cfRule type="containsErrors" dxfId="18245" priority="627">
      <formula>ISERROR(O31)</formula>
    </cfRule>
  </conditionalFormatting>
  <conditionalFormatting sqref="O34">
    <cfRule type="containsErrors" dxfId="18244" priority="626">
      <formula>ISERROR(O34)</formula>
    </cfRule>
  </conditionalFormatting>
  <conditionalFormatting sqref="O31">
    <cfRule type="containsErrors" dxfId="18243" priority="625">
      <formula>ISERROR(O31)</formula>
    </cfRule>
  </conditionalFormatting>
  <conditionalFormatting sqref="O34">
    <cfRule type="containsErrors" dxfId="18242" priority="624">
      <formula>ISERROR(O34)</formula>
    </cfRule>
  </conditionalFormatting>
  <conditionalFormatting sqref="O31">
    <cfRule type="containsErrors" dxfId="18241" priority="623">
      <formula>ISERROR(O31)</formula>
    </cfRule>
  </conditionalFormatting>
  <conditionalFormatting sqref="O34">
    <cfRule type="containsErrors" dxfId="18240" priority="622">
      <formula>ISERROR(O34)</formula>
    </cfRule>
  </conditionalFormatting>
  <conditionalFormatting sqref="O31">
    <cfRule type="containsErrors" dxfId="18239" priority="621">
      <formula>ISERROR(O31)</formula>
    </cfRule>
  </conditionalFormatting>
  <conditionalFormatting sqref="O34">
    <cfRule type="containsErrors" dxfId="18238" priority="620">
      <formula>ISERROR(O34)</formula>
    </cfRule>
  </conditionalFormatting>
  <conditionalFormatting sqref="O31">
    <cfRule type="containsErrors" dxfId="18237" priority="619">
      <formula>ISERROR(O31)</formula>
    </cfRule>
  </conditionalFormatting>
  <conditionalFormatting sqref="O34">
    <cfRule type="containsErrors" dxfId="18236" priority="618">
      <formula>ISERROR(O34)</formula>
    </cfRule>
  </conditionalFormatting>
  <conditionalFormatting sqref="O31">
    <cfRule type="containsErrors" dxfId="18235" priority="617">
      <formula>ISERROR(O31)</formula>
    </cfRule>
  </conditionalFormatting>
  <conditionalFormatting sqref="O34">
    <cfRule type="containsErrors" dxfId="18234" priority="616">
      <formula>ISERROR(O34)</formula>
    </cfRule>
  </conditionalFormatting>
  <conditionalFormatting sqref="O31">
    <cfRule type="containsErrors" dxfId="18233" priority="615">
      <formula>ISERROR(O31)</formula>
    </cfRule>
  </conditionalFormatting>
  <conditionalFormatting sqref="O34">
    <cfRule type="containsErrors" dxfId="18232" priority="614">
      <formula>ISERROR(O34)</formula>
    </cfRule>
  </conditionalFormatting>
  <conditionalFormatting sqref="O31">
    <cfRule type="containsErrors" dxfId="18231" priority="613">
      <formula>ISERROR(O31)</formula>
    </cfRule>
  </conditionalFormatting>
  <conditionalFormatting sqref="O34">
    <cfRule type="containsErrors" dxfId="18230" priority="612">
      <formula>ISERROR(O34)</formula>
    </cfRule>
  </conditionalFormatting>
  <conditionalFormatting sqref="O31">
    <cfRule type="containsErrors" dxfId="18229" priority="611">
      <formula>ISERROR(O31)</formula>
    </cfRule>
  </conditionalFormatting>
  <conditionalFormatting sqref="O34">
    <cfRule type="containsErrors" dxfId="18228" priority="610">
      <formula>ISERROR(O34)</formula>
    </cfRule>
  </conditionalFormatting>
  <conditionalFormatting sqref="O31">
    <cfRule type="containsErrors" dxfId="18227" priority="609">
      <formula>ISERROR(O31)</formula>
    </cfRule>
  </conditionalFormatting>
  <conditionalFormatting sqref="O34">
    <cfRule type="containsErrors" dxfId="18226" priority="608">
      <formula>ISERROR(O34)</formula>
    </cfRule>
  </conditionalFormatting>
  <conditionalFormatting sqref="O31">
    <cfRule type="containsErrors" dxfId="18225" priority="607">
      <formula>ISERROR(O31)</formula>
    </cfRule>
  </conditionalFormatting>
  <conditionalFormatting sqref="O34">
    <cfRule type="containsErrors" dxfId="18224" priority="606">
      <formula>ISERROR(O34)</formula>
    </cfRule>
  </conditionalFormatting>
  <conditionalFormatting sqref="O31">
    <cfRule type="containsErrors" dxfId="18223" priority="605">
      <formula>ISERROR(O31)</formula>
    </cfRule>
  </conditionalFormatting>
  <conditionalFormatting sqref="O34">
    <cfRule type="containsErrors" dxfId="18222" priority="604">
      <formula>ISERROR(O34)</formula>
    </cfRule>
  </conditionalFormatting>
  <conditionalFormatting sqref="O31">
    <cfRule type="containsErrors" dxfId="18221" priority="603">
      <formula>ISERROR(O31)</formula>
    </cfRule>
  </conditionalFormatting>
  <conditionalFormatting sqref="O34">
    <cfRule type="containsErrors" dxfId="18220" priority="602">
      <formula>ISERROR(O34)</formula>
    </cfRule>
  </conditionalFormatting>
  <conditionalFormatting sqref="O31">
    <cfRule type="containsErrors" dxfId="18219" priority="601">
      <formula>ISERROR(O31)</formula>
    </cfRule>
  </conditionalFormatting>
  <conditionalFormatting sqref="O34">
    <cfRule type="containsErrors" dxfId="18218" priority="600">
      <formula>ISERROR(O34)</formula>
    </cfRule>
  </conditionalFormatting>
  <conditionalFormatting sqref="O31">
    <cfRule type="containsErrors" dxfId="18217" priority="599">
      <formula>ISERROR(O31)</formula>
    </cfRule>
  </conditionalFormatting>
  <conditionalFormatting sqref="O34">
    <cfRule type="containsErrors" dxfId="18216" priority="598">
      <formula>ISERROR(O34)</formula>
    </cfRule>
  </conditionalFormatting>
  <conditionalFormatting sqref="O31">
    <cfRule type="containsErrors" dxfId="18215" priority="597">
      <formula>ISERROR(O31)</formula>
    </cfRule>
  </conditionalFormatting>
  <conditionalFormatting sqref="O34">
    <cfRule type="containsErrors" dxfId="18214" priority="596">
      <formula>ISERROR(O34)</formula>
    </cfRule>
  </conditionalFormatting>
  <conditionalFormatting sqref="O31">
    <cfRule type="containsErrors" dxfId="18213" priority="595">
      <formula>ISERROR(O31)</formula>
    </cfRule>
  </conditionalFormatting>
  <conditionalFormatting sqref="O34">
    <cfRule type="containsErrors" dxfId="18212" priority="594">
      <formula>ISERROR(O34)</formula>
    </cfRule>
  </conditionalFormatting>
  <conditionalFormatting sqref="O31">
    <cfRule type="containsErrors" dxfId="18211" priority="593">
      <formula>ISERROR(O31)</formula>
    </cfRule>
  </conditionalFormatting>
  <conditionalFormatting sqref="O34">
    <cfRule type="containsErrors" dxfId="18210" priority="592">
      <formula>ISERROR(O34)</formula>
    </cfRule>
  </conditionalFormatting>
  <conditionalFormatting sqref="O31">
    <cfRule type="containsErrors" dxfId="18209" priority="591">
      <formula>ISERROR(O31)</formula>
    </cfRule>
  </conditionalFormatting>
  <conditionalFormatting sqref="O34">
    <cfRule type="containsErrors" dxfId="18208" priority="590">
      <formula>ISERROR(O34)</formula>
    </cfRule>
  </conditionalFormatting>
  <conditionalFormatting sqref="O31">
    <cfRule type="containsErrors" dxfId="18207" priority="589">
      <formula>ISERROR(O31)</formula>
    </cfRule>
  </conditionalFormatting>
  <conditionalFormatting sqref="O34">
    <cfRule type="containsErrors" dxfId="18206" priority="588">
      <formula>ISERROR(O34)</formula>
    </cfRule>
  </conditionalFormatting>
  <conditionalFormatting sqref="O31">
    <cfRule type="containsErrors" dxfId="18205" priority="587">
      <formula>ISERROR(O31)</formula>
    </cfRule>
  </conditionalFormatting>
  <conditionalFormatting sqref="O34">
    <cfRule type="containsErrors" dxfId="18204" priority="586">
      <formula>ISERROR(O34)</formula>
    </cfRule>
  </conditionalFormatting>
  <conditionalFormatting sqref="O31">
    <cfRule type="containsErrors" dxfId="18203" priority="585">
      <formula>ISERROR(O31)</formula>
    </cfRule>
  </conditionalFormatting>
  <conditionalFormatting sqref="O34">
    <cfRule type="containsErrors" dxfId="18202" priority="584">
      <formula>ISERROR(O34)</formula>
    </cfRule>
  </conditionalFormatting>
  <conditionalFormatting sqref="O31">
    <cfRule type="containsErrors" dxfId="18201" priority="583">
      <formula>ISERROR(O31)</formula>
    </cfRule>
  </conditionalFormatting>
  <conditionalFormatting sqref="O34">
    <cfRule type="containsErrors" dxfId="18200" priority="582">
      <formula>ISERROR(O34)</formula>
    </cfRule>
  </conditionalFormatting>
  <conditionalFormatting sqref="O31">
    <cfRule type="containsErrors" dxfId="18199" priority="581">
      <formula>ISERROR(O31)</formula>
    </cfRule>
  </conditionalFormatting>
  <conditionalFormatting sqref="O34">
    <cfRule type="containsErrors" dxfId="18198" priority="580">
      <formula>ISERROR(O34)</formula>
    </cfRule>
  </conditionalFormatting>
  <conditionalFormatting sqref="O31">
    <cfRule type="containsErrors" dxfId="18197" priority="579">
      <formula>ISERROR(O31)</formula>
    </cfRule>
  </conditionalFormatting>
  <conditionalFormatting sqref="O34">
    <cfRule type="containsErrors" dxfId="18196" priority="578">
      <formula>ISERROR(O34)</formula>
    </cfRule>
  </conditionalFormatting>
  <conditionalFormatting sqref="O31">
    <cfRule type="containsErrors" dxfId="18195" priority="577">
      <formula>ISERROR(O31)</formula>
    </cfRule>
  </conditionalFormatting>
  <conditionalFormatting sqref="O34">
    <cfRule type="containsErrors" dxfId="18194" priority="576">
      <formula>ISERROR(O34)</formula>
    </cfRule>
  </conditionalFormatting>
  <conditionalFormatting sqref="O34">
    <cfRule type="containsErrors" dxfId="18193" priority="575">
      <formula>ISERROR(O34)</formula>
    </cfRule>
  </conditionalFormatting>
  <conditionalFormatting sqref="O31">
    <cfRule type="containsErrors" dxfId="18192" priority="574">
      <formula>ISERROR(O31)</formula>
    </cfRule>
  </conditionalFormatting>
  <conditionalFormatting sqref="O34">
    <cfRule type="containsErrors" dxfId="18191" priority="573">
      <formula>ISERROR(O34)</formula>
    </cfRule>
  </conditionalFormatting>
  <conditionalFormatting sqref="O31">
    <cfRule type="containsErrors" dxfId="18190" priority="572">
      <formula>ISERROR(O31)</formula>
    </cfRule>
  </conditionalFormatting>
  <conditionalFormatting sqref="O34">
    <cfRule type="containsErrors" dxfId="18189" priority="571">
      <formula>ISERROR(O34)</formula>
    </cfRule>
  </conditionalFormatting>
  <conditionalFormatting sqref="O31">
    <cfRule type="containsErrors" dxfId="18188" priority="570">
      <formula>ISERROR(O31)</formula>
    </cfRule>
  </conditionalFormatting>
  <conditionalFormatting sqref="N29:Q29 N28:P28 N22:Q27 N30:O38">
    <cfRule type="containsErrors" dxfId="18187" priority="569">
      <formula>ISERROR(N22)</formula>
    </cfRule>
  </conditionalFormatting>
  <conditionalFormatting sqref="N29:Q29 N28:P28 N22:Q27 N30:O38">
    <cfRule type="containsErrors" dxfId="18186" priority="568">
      <formula>ISERROR(N22)</formula>
    </cfRule>
  </conditionalFormatting>
  <conditionalFormatting sqref="N35:N38">
    <cfRule type="cellIs" dxfId="18185" priority="567" operator="notEqual">
      <formula>0</formula>
    </cfRule>
  </conditionalFormatting>
  <conditionalFormatting sqref="N50">
    <cfRule type="containsErrors" dxfId="18184" priority="566">
      <formula>ISERROR(N50)</formula>
    </cfRule>
  </conditionalFormatting>
  <conditionalFormatting sqref="N50">
    <cfRule type="containsErrors" dxfId="18183" priority="565">
      <formula>ISERROR(N50)</formula>
    </cfRule>
  </conditionalFormatting>
  <conditionalFormatting sqref="N68">
    <cfRule type="containsErrors" dxfId="18182" priority="564">
      <formula>ISERROR(N68)</formula>
    </cfRule>
  </conditionalFormatting>
  <conditionalFormatting sqref="N68">
    <cfRule type="containsErrors" dxfId="18181" priority="563">
      <formula>ISERROR(N68)</formula>
    </cfRule>
  </conditionalFormatting>
  <conditionalFormatting sqref="N86">
    <cfRule type="containsErrors" dxfId="18180" priority="562">
      <formula>ISERROR(N86)</formula>
    </cfRule>
  </conditionalFormatting>
  <conditionalFormatting sqref="N86">
    <cfRule type="containsErrors" dxfId="18179" priority="561">
      <formula>ISERROR(N86)</formula>
    </cfRule>
  </conditionalFormatting>
  <conditionalFormatting sqref="N104">
    <cfRule type="containsErrors" dxfId="18178" priority="560">
      <formula>ISERROR(N104)</formula>
    </cfRule>
  </conditionalFormatting>
  <conditionalFormatting sqref="N104">
    <cfRule type="containsErrors" dxfId="18177" priority="559">
      <formula>ISERROR(N104)</formula>
    </cfRule>
  </conditionalFormatting>
  <conditionalFormatting sqref="N31:O38">
    <cfRule type="containsErrors" dxfId="18176" priority="558">
      <formula>ISERROR(N31)</formula>
    </cfRule>
  </conditionalFormatting>
  <conditionalFormatting sqref="N31:O38">
    <cfRule type="containsErrors" dxfId="18175" priority="557">
      <formula>ISERROR(N31)</formula>
    </cfRule>
  </conditionalFormatting>
  <conditionalFormatting sqref="N35:N38">
    <cfRule type="cellIs" dxfId="18174" priority="556" operator="notEqual">
      <formula>0</formula>
    </cfRule>
  </conditionalFormatting>
  <conditionalFormatting sqref="O49">
    <cfRule type="containsErrors" dxfId="18173" priority="555">
      <formula>ISERROR(O49)</formula>
    </cfRule>
  </conditionalFormatting>
  <conditionalFormatting sqref="O52">
    <cfRule type="containsErrors" dxfId="18172" priority="554">
      <formula>ISERROR(O52)</formula>
    </cfRule>
  </conditionalFormatting>
  <conditionalFormatting sqref="O49">
    <cfRule type="containsErrors" dxfId="18171" priority="553">
      <formula>ISERROR(O49)</formula>
    </cfRule>
  </conditionalFormatting>
  <conditionalFormatting sqref="O52">
    <cfRule type="containsErrors" dxfId="18170" priority="552">
      <formula>ISERROR(O52)</formula>
    </cfRule>
  </conditionalFormatting>
  <conditionalFormatting sqref="O49">
    <cfRule type="containsErrors" dxfId="18169" priority="551">
      <formula>ISERROR(O49)</formula>
    </cfRule>
  </conditionalFormatting>
  <conditionalFormatting sqref="O52">
    <cfRule type="containsErrors" dxfId="18168" priority="550">
      <formula>ISERROR(O52)</formula>
    </cfRule>
  </conditionalFormatting>
  <conditionalFormatting sqref="O49">
    <cfRule type="containsErrors" dxfId="18167" priority="549">
      <formula>ISERROR(O49)</formula>
    </cfRule>
  </conditionalFormatting>
  <conditionalFormatting sqref="O52">
    <cfRule type="containsErrors" dxfId="18166" priority="548">
      <formula>ISERROR(O52)</formula>
    </cfRule>
  </conditionalFormatting>
  <conditionalFormatting sqref="O49">
    <cfRule type="containsErrors" dxfId="18165" priority="547">
      <formula>ISERROR(O49)</formula>
    </cfRule>
  </conditionalFormatting>
  <conditionalFormatting sqref="O52">
    <cfRule type="containsErrors" dxfId="18164" priority="546">
      <formula>ISERROR(O52)</formula>
    </cfRule>
  </conditionalFormatting>
  <conditionalFormatting sqref="O49">
    <cfRule type="containsErrors" dxfId="18163" priority="545">
      <formula>ISERROR(O49)</formula>
    </cfRule>
  </conditionalFormatting>
  <conditionalFormatting sqref="O52">
    <cfRule type="containsErrors" dxfId="18162" priority="544">
      <formula>ISERROR(O52)</formula>
    </cfRule>
  </conditionalFormatting>
  <conditionalFormatting sqref="O49">
    <cfRule type="containsErrors" dxfId="18161" priority="543">
      <formula>ISERROR(O49)</formula>
    </cfRule>
  </conditionalFormatting>
  <conditionalFormatting sqref="O52">
    <cfRule type="containsErrors" dxfId="18160" priority="542">
      <formula>ISERROR(O52)</formula>
    </cfRule>
  </conditionalFormatting>
  <conditionalFormatting sqref="O49">
    <cfRule type="containsErrors" dxfId="18159" priority="541">
      <formula>ISERROR(O49)</formula>
    </cfRule>
  </conditionalFormatting>
  <conditionalFormatting sqref="O52">
    <cfRule type="containsErrors" dxfId="18158" priority="540">
      <formula>ISERROR(O52)</formula>
    </cfRule>
  </conditionalFormatting>
  <conditionalFormatting sqref="O49">
    <cfRule type="containsErrors" dxfId="18157" priority="539">
      <formula>ISERROR(O49)</formula>
    </cfRule>
  </conditionalFormatting>
  <conditionalFormatting sqref="O52">
    <cfRule type="containsErrors" dxfId="18156" priority="538">
      <formula>ISERROR(O52)</formula>
    </cfRule>
  </conditionalFormatting>
  <conditionalFormatting sqref="O49">
    <cfRule type="containsErrors" dxfId="18155" priority="537">
      <formula>ISERROR(O49)</formula>
    </cfRule>
  </conditionalFormatting>
  <conditionalFormatting sqref="O52">
    <cfRule type="containsErrors" dxfId="18154" priority="536">
      <formula>ISERROR(O52)</formula>
    </cfRule>
  </conditionalFormatting>
  <conditionalFormatting sqref="O49">
    <cfRule type="containsErrors" dxfId="18153" priority="535">
      <formula>ISERROR(O49)</formula>
    </cfRule>
  </conditionalFormatting>
  <conditionalFormatting sqref="O52">
    <cfRule type="containsErrors" dxfId="18152" priority="534">
      <formula>ISERROR(O52)</formula>
    </cfRule>
  </conditionalFormatting>
  <conditionalFormatting sqref="O49">
    <cfRule type="containsErrors" dxfId="18151" priority="533">
      <formula>ISERROR(O49)</formula>
    </cfRule>
  </conditionalFormatting>
  <conditionalFormatting sqref="O52">
    <cfRule type="containsErrors" dxfId="18150" priority="532">
      <formula>ISERROR(O52)</formula>
    </cfRule>
  </conditionalFormatting>
  <conditionalFormatting sqref="O49">
    <cfRule type="containsErrors" dxfId="18149" priority="531">
      <formula>ISERROR(O49)</formula>
    </cfRule>
  </conditionalFormatting>
  <conditionalFormatting sqref="O52">
    <cfRule type="containsErrors" dxfId="18148" priority="530">
      <formula>ISERROR(O52)</formula>
    </cfRule>
  </conditionalFormatting>
  <conditionalFormatting sqref="O49">
    <cfRule type="containsErrors" dxfId="18147" priority="529">
      <formula>ISERROR(O49)</formula>
    </cfRule>
  </conditionalFormatting>
  <conditionalFormatting sqref="O52">
    <cfRule type="containsErrors" dxfId="18146" priority="528">
      <formula>ISERROR(O52)</formula>
    </cfRule>
  </conditionalFormatting>
  <conditionalFormatting sqref="O49">
    <cfRule type="containsErrors" dxfId="18145" priority="527">
      <formula>ISERROR(O49)</formula>
    </cfRule>
  </conditionalFormatting>
  <conditionalFormatting sqref="O52">
    <cfRule type="containsErrors" dxfId="18144" priority="526">
      <formula>ISERROR(O52)</formula>
    </cfRule>
  </conditionalFormatting>
  <conditionalFormatting sqref="O49">
    <cfRule type="containsErrors" dxfId="18143" priority="525">
      <formula>ISERROR(O49)</formula>
    </cfRule>
  </conditionalFormatting>
  <conditionalFormatting sqref="O52">
    <cfRule type="containsErrors" dxfId="18142" priority="524">
      <formula>ISERROR(O52)</formula>
    </cfRule>
  </conditionalFormatting>
  <conditionalFormatting sqref="O49">
    <cfRule type="containsErrors" dxfId="18141" priority="523">
      <formula>ISERROR(O49)</formula>
    </cfRule>
  </conditionalFormatting>
  <conditionalFormatting sqref="O52">
    <cfRule type="containsErrors" dxfId="18140" priority="522">
      <formula>ISERROR(O52)</formula>
    </cfRule>
  </conditionalFormatting>
  <conditionalFormatting sqref="O49">
    <cfRule type="containsErrors" dxfId="18139" priority="521">
      <formula>ISERROR(O49)</formula>
    </cfRule>
  </conditionalFormatting>
  <conditionalFormatting sqref="O52">
    <cfRule type="containsErrors" dxfId="18138" priority="520">
      <formula>ISERROR(O52)</formula>
    </cfRule>
  </conditionalFormatting>
  <conditionalFormatting sqref="O49">
    <cfRule type="containsErrors" dxfId="18137" priority="519">
      <formula>ISERROR(O49)</formula>
    </cfRule>
  </conditionalFormatting>
  <conditionalFormatting sqref="O52">
    <cfRule type="containsErrors" dxfId="18136" priority="518">
      <formula>ISERROR(O52)</formula>
    </cfRule>
  </conditionalFormatting>
  <conditionalFormatting sqref="O49">
    <cfRule type="containsErrors" dxfId="18135" priority="517">
      <formula>ISERROR(O49)</formula>
    </cfRule>
  </conditionalFormatting>
  <conditionalFormatting sqref="O52">
    <cfRule type="containsErrors" dxfId="18134" priority="516">
      <formula>ISERROR(O52)</formula>
    </cfRule>
  </conditionalFormatting>
  <conditionalFormatting sqref="O49">
    <cfRule type="containsErrors" dxfId="18133" priority="515">
      <formula>ISERROR(O49)</formula>
    </cfRule>
  </conditionalFormatting>
  <conditionalFormatting sqref="O52">
    <cfRule type="containsErrors" dxfId="18132" priority="514">
      <formula>ISERROR(O52)</formula>
    </cfRule>
  </conditionalFormatting>
  <conditionalFormatting sqref="O49">
    <cfRule type="containsErrors" dxfId="18131" priority="513">
      <formula>ISERROR(O49)</formula>
    </cfRule>
  </conditionalFormatting>
  <conditionalFormatting sqref="O52">
    <cfRule type="containsErrors" dxfId="18130" priority="512">
      <formula>ISERROR(O52)</formula>
    </cfRule>
  </conditionalFormatting>
  <conditionalFormatting sqref="O49">
    <cfRule type="containsErrors" dxfId="18129" priority="511">
      <formula>ISERROR(O49)</formula>
    </cfRule>
  </conditionalFormatting>
  <conditionalFormatting sqref="O52">
    <cfRule type="containsErrors" dxfId="18128" priority="510">
      <formula>ISERROR(O52)</formula>
    </cfRule>
  </conditionalFormatting>
  <conditionalFormatting sqref="O49">
    <cfRule type="containsErrors" dxfId="18127" priority="509">
      <formula>ISERROR(O49)</formula>
    </cfRule>
  </conditionalFormatting>
  <conditionalFormatting sqref="O52">
    <cfRule type="containsErrors" dxfId="18126" priority="508">
      <formula>ISERROR(O52)</formula>
    </cfRule>
  </conditionalFormatting>
  <conditionalFormatting sqref="O49">
    <cfRule type="containsErrors" dxfId="18125" priority="507">
      <formula>ISERROR(O49)</formula>
    </cfRule>
  </conditionalFormatting>
  <conditionalFormatting sqref="O52">
    <cfRule type="containsErrors" dxfId="18124" priority="506">
      <formula>ISERROR(O52)</formula>
    </cfRule>
  </conditionalFormatting>
  <conditionalFormatting sqref="O49">
    <cfRule type="containsErrors" dxfId="18123" priority="505">
      <formula>ISERROR(O49)</formula>
    </cfRule>
  </conditionalFormatting>
  <conditionalFormatting sqref="O52">
    <cfRule type="containsErrors" dxfId="18122" priority="504">
      <formula>ISERROR(O52)</formula>
    </cfRule>
  </conditionalFormatting>
  <conditionalFormatting sqref="O49">
    <cfRule type="containsErrors" dxfId="18121" priority="503">
      <formula>ISERROR(O49)</formula>
    </cfRule>
  </conditionalFormatting>
  <conditionalFormatting sqref="O52">
    <cfRule type="containsErrors" dxfId="18120" priority="502">
      <formula>ISERROR(O52)</formula>
    </cfRule>
  </conditionalFormatting>
  <conditionalFormatting sqref="O49">
    <cfRule type="containsErrors" dxfId="18119" priority="501">
      <formula>ISERROR(O49)</formula>
    </cfRule>
  </conditionalFormatting>
  <conditionalFormatting sqref="O52">
    <cfRule type="containsErrors" dxfId="18118" priority="500">
      <formula>ISERROR(O52)</formula>
    </cfRule>
  </conditionalFormatting>
  <conditionalFormatting sqref="O49">
    <cfRule type="containsErrors" dxfId="18117" priority="499">
      <formula>ISERROR(O49)</formula>
    </cfRule>
  </conditionalFormatting>
  <conditionalFormatting sqref="O52">
    <cfRule type="containsErrors" dxfId="18116" priority="498">
      <formula>ISERROR(O52)</formula>
    </cfRule>
  </conditionalFormatting>
  <conditionalFormatting sqref="O49">
    <cfRule type="containsErrors" dxfId="18115" priority="497">
      <formula>ISERROR(O49)</formula>
    </cfRule>
  </conditionalFormatting>
  <conditionalFormatting sqref="O52">
    <cfRule type="containsErrors" dxfId="18114" priority="496">
      <formula>ISERROR(O52)</formula>
    </cfRule>
  </conditionalFormatting>
  <conditionalFormatting sqref="O49">
    <cfRule type="containsErrors" dxfId="18113" priority="495">
      <formula>ISERROR(O49)</formula>
    </cfRule>
  </conditionalFormatting>
  <conditionalFormatting sqref="O52">
    <cfRule type="containsErrors" dxfId="18112" priority="494">
      <formula>ISERROR(O52)</formula>
    </cfRule>
  </conditionalFormatting>
  <conditionalFormatting sqref="O49">
    <cfRule type="containsErrors" dxfId="18111" priority="493">
      <formula>ISERROR(O49)</formula>
    </cfRule>
  </conditionalFormatting>
  <conditionalFormatting sqref="O52">
    <cfRule type="containsErrors" dxfId="18110" priority="492">
      <formula>ISERROR(O52)</formula>
    </cfRule>
  </conditionalFormatting>
  <conditionalFormatting sqref="O49">
    <cfRule type="containsErrors" dxfId="18109" priority="491">
      <formula>ISERROR(O49)</formula>
    </cfRule>
  </conditionalFormatting>
  <conditionalFormatting sqref="O52">
    <cfRule type="containsErrors" dxfId="18108" priority="490">
      <formula>ISERROR(O52)</formula>
    </cfRule>
  </conditionalFormatting>
  <conditionalFormatting sqref="O49">
    <cfRule type="containsErrors" dxfId="18107" priority="489">
      <formula>ISERROR(O49)</formula>
    </cfRule>
  </conditionalFormatting>
  <conditionalFormatting sqref="O52">
    <cfRule type="containsErrors" dxfId="18106" priority="488">
      <formula>ISERROR(O52)</formula>
    </cfRule>
  </conditionalFormatting>
  <conditionalFormatting sqref="O49">
    <cfRule type="containsErrors" dxfId="18105" priority="487">
      <formula>ISERROR(O49)</formula>
    </cfRule>
  </conditionalFormatting>
  <conditionalFormatting sqref="O52">
    <cfRule type="containsErrors" dxfId="18104" priority="486">
      <formula>ISERROR(O52)</formula>
    </cfRule>
  </conditionalFormatting>
  <conditionalFormatting sqref="O49">
    <cfRule type="containsErrors" dxfId="18103" priority="485">
      <formula>ISERROR(O49)</formula>
    </cfRule>
  </conditionalFormatting>
  <conditionalFormatting sqref="O52">
    <cfRule type="containsErrors" dxfId="18102" priority="484">
      <formula>ISERROR(O52)</formula>
    </cfRule>
  </conditionalFormatting>
  <conditionalFormatting sqref="O49">
    <cfRule type="containsErrors" dxfId="18101" priority="483">
      <formula>ISERROR(O49)</formula>
    </cfRule>
  </conditionalFormatting>
  <conditionalFormatting sqref="O52">
    <cfRule type="containsErrors" dxfId="18100" priority="482">
      <formula>ISERROR(O52)</formula>
    </cfRule>
  </conditionalFormatting>
  <conditionalFormatting sqref="O49">
    <cfRule type="containsErrors" dxfId="18099" priority="481">
      <formula>ISERROR(O49)</formula>
    </cfRule>
  </conditionalFormatting>
  <conditionalFormatting sqref="O52">
    <cfRule type="containsErrors" dxfId="18098" priority="480">
      <formula>ISERROR(O52)</formula>
    </cfRule>
  </conditionalFormatting>
  <conditionalFormatting sqref="O49">
    <cfRule type="containsErrors" dxfId="18097" priority="479">
      <formula>ISERROR(O49)</formula>
    </cfRule>
  </conditionalFormatting>
  <conditionalFormatting sqref="O52">
    <cfRule type="containsErrors" dxfId="18096" priority="478">
      <formula>ISERROR(O52)</formula>
    </cfRule>
  </conditionalFormatting>
  <conditionalFormatting sqref="O49">
    <cfRule type="containsErrors" dxfId="18095" priority="477">
      <formula>ISERROR(O49)</formula>
    </cfRule>
  </conditionalFormatting>
  <conditionalFormatting sqref="O52">
    <cfRule type="containsErrors" dxfId="18094" priority="476">
      <formula>ISERROR(O52)</formula>
    </cfRule>
  </conditionalFormatting>
  <conditionalFormatting sqref="O49">
    <cfRule type="containsErrors" dxfId="18093" priority="475">
      <formula>ISERROR(O49)</formula>
    </cfRule>
  </conditionalFormatting>
  <conditionalFormatting sqref="O52">
    <cfRule type="containsErrors" dxfId="18092" priority="474">
      <formula>ISERROR(O52)</formula>
    </cfRule>
  </conditionalFormatting>
  <conditionalFormatting sqref="O49">
    <cfRule type="containsErrors" dxfId="18091" priority="473">
      <formula>ISERROR(O49)</formula>
    </cfRule>
  </conditionalFormatting>
  <conditionalFormatting sqref="O52">
    <cfRule type="containsErrors" dxfId="18090" priority="472">
      <formula>ISERROR(O52)</formula>
    </cfRule>
  </conditionalFormatting>
  <conditionalFormatting sqref="O49">
    <cfRule type="containsErrors" dxfId="18089" priority="471">
      <formula>ISERROR(O49)</formula>
    </cfRule>
  </conditionalFormatting>
  <conditionalFormatting sqref="O52">
    <cfRule type="containsErrors" dxfId="18088" priority="470">
      <formula>ISERROR(O52)</formula>
    </cfRule>
  </conditionalFormatting>
  <conditionalFormatting sqref="O49">
    <cfRule type="containsErrors" dxfId="18087" priority="469">
      <formula>ISERROR(O49)</formula>
    </cfRule>
  </conditionalFormatting>
  <conditionalFormatting sqref="O52">
    <cfRule type="containsErrors" dxfId="18086" priority="468">
      <formula>ISERROR(O52)</formula>
    </cfRule>
  </conditionalFormatting>
  <conditionalFormatting sqref="O49">
    <cfRule type="containsErrors" dxfId="18085" priority="467">
      <formula>ISERROR(O49)</formula>
    </cfRule>
  </conditionalFormatting>
  <conditionalFormatting sqref="O52">
    <cfRule type="containsErrors" dxfId="18084" priority="466">
      <formula>ISERROR(O52)</formula>
    </cfRule>
  </conditionalFormatting>
  <conditionalFormatting sqref="O49">
    <cfRule type="containsErrors" dxfId="18083" priority="465">
      <formula>ISERROR(O49)</formula>
    </cfRule>
  </conditionalFormatting>
  <conditionalFormatting sqref="O52">
    <cfRule type="containsErrors" dxfId="18082" priority="464">
      <formula>ISERROR(O52)</formula>
    </cfRule>
  </conditionalFormatting>
  <conditionalFormatting sqref="O49">
    <cfRule type="containsErrors" dxfId="18081" priority="463">
      <formula>ISERROR(O49)</formula>
    </cfRule>
  </conditionalFormatting>
  <conditionalFormatting sqref="O52">
    <cfRule type="containsErrors" dxfId="18080" priority="462">
      <formula>ISERROR(O52)</formula>
    </cfRule>
  </conditionalFormatting>
  <conditionalFormatting sqref="O49">
    <cfRule type="containsErrors" dxfId="18079" priority="461">
      <formula>ISERROR(O49)</formula>
    </cfRule>
  </conditionalFormatting>
  <conditionalFormatting sqref="O52">
    <cfRule type="containsErrors" dxfId="18078" priority="460">
      <formula>ISERROR(O52)</formula>
    </cfRule>
  </conditionalFormatting>
  <conditionalFormatting sqref="O49">
    <cfRule type="containsErrors" dxfId="18077" priority="459">
      <formula>ISERROR(O49)</formula>
    </cfRule>
  </conditionalFormatting>
  <conditionalFormatting sqref="O52">
    <cfRule type="containsErrors" dxfId="18076" priority="458">
      <formula>ISERROR(O52)</formula>
    </cfRule>
  </conditionalFormatting>
  <conditionalFormatting sqref="O49">
    <cfRule type="containsErrors" dxfId="18075" priority="457">
      <formula>ISERROR(O49)</formula>
    </cfRule>
  </conditionalFormatting>
  <conditionalFormatting sqref="O52">
    <cfRule type="containsErrors" dxfId="18074" priority="456">
      <formula>ISERROR(O52)</formula>
    </cfRule>
  </conditionalFormatting>
  <conditionalFormatting sqref="O52">
    <cfRule type="containsErrors" dxfId="18073" priority="455">
      <formula>ISERROR(O52)</formula>
    </cfRule>
  </conditionalFormatting>
  <conditionalFormatting sqref="O49">
    <cfRule type="containsErrors" dxfId="18072" priority="454">
      <formula>ISERROR(O49)</formula>
    </cfRule>
  </conditionalFormatting>
  <conditionalFormatting sqref="O52">
    <cfRule type="containsErrors" dxfId="18071" priority="453">
      <formula>ISERROR(O52)</formula>
    </cfRule>
  </conditionalFormatting>
  <conditionalFormatting sqref="O49">
    <cfRule type="containsErrors" dxfId="18070" priority="452">
      <formula>ISERROR(O49)</formula>
    </cfRule>
  </conditionalFormatting>
  <conditionalFormatting sqref="O52">
    <cfRule type="containsErrors" dxfId="18069" priority="451">
      <formula>ISERROR(O52)</formula>
    </cfRule>
  </conditionalFormatting>
  <conditionalFormatting sqref="O49">
    <cfRule type="containsErrors" dxfId="18068" priority="450">
      <formula>ISERROR(O49)</formula>
    </cfRule>
  </conditionalFormatting>
  <conditionalFormatting sqref="N49:O56">
    <cfRule type="containsErrors" dxfId="18067" priority="449">
      <formula>ISERROR(N49)</formula>
    </cfRule>
  </conditionalFormatting>
  <conditionalFormatting sqref="N49:O56">
    <cfRule type="containsErrors" dxfId="18066" priority="448">
      <formula>ISERROR(N49)</formula>
    </cfRule>
  </conditionalFormatting>
  <conditionalFormatting sqref="N53:N56">
    <cfRule type="cellIs" dxfId="18065" priority="447" operator="notEqual">
      <formula>0</formula>
    </cfRule>
  </conditionalFormatting>
  <conditionalFormatting sqref="N49:O56">
    <cfRule type="containsErrors" dxfId="18064" priority="446">
      <formula>ISERROR(N49)</formula>
    </cfRule>
  </conditionalFormatting>
  <conditionalFormatting sqref="N49:O56">
    <cfRule type="containsErrors" dxfId="18063" priority="445">
      <formula>ISERROR(N49)</formula>
    </cfRule>
  </conditionalFormatting>
  <conditionalFormatting sqref="N53:N56">
    <cfRule type="cellIs" dxfId="18062" priority="444" operator="notEqual">
      <formula>0</formula>
    </cfRule>
  </conditionalFormatting>
  <conditionalFormatting sqref="N31:O38">
    <cfRule type="containsErrors" dxfId="18061" priority="443">
      <formula>ISERROR(N31)</formula>
    </cfRule>
  </conditionalFormatting>
  <conditionalFormatting sqref="N31:O38">
    <cfRule type="containsErrors" dxfId="18060" priority="442">
      <formula>ISERROR(N31)</formula>
    </cfRule>
  </conditionalFormatting>
  <conditionalFormatting sqref="N35:N38">
    <cfRule type="cellIs" dxfId="18059" priority="441" operator="notEqual">
      <formula>0</formula>
    </cfRule>
  </conditionalFormatting>
  <conditionalFormatting sqref="N49:O56">
    <cfRule type="containsErrors" dxfId="18058" priority="440">
      <formula>ISERROR(N49)</formula>
    </cfRule>
  </conditionalFormatting>
  <conditionalFormatting sqref="N49:O56">
    <cfRule type="containsErrors" dxfId="18057" priority="439">
      <formula>ISERROR(N49)</formula>
    </cfRule>
  </conditionalFormatting>
  <conditionalFormatting sqref="N53:N56">
    <cfRule type="cellIs" dxfId="18056" priority="438" operator="notEqual">
      <formula>0</formula>
    </cfRule>
  </conditionalFormatting>
  <conditionalFormatting sqref="N1:N9 N11 N19:N110">
    <cfRule type="containsErrors" dxfId="18055" priority="437">
      <formula>ISERROR(N1)</formula>
    </cfRule>
  </conditionalFormatting>
  <conditionalFormatting sqref="N1:N9 N11 N19:N110">
    <cfRule type="containsErrors" dxfId="18054" priority="436">
      <formula>ISERROR(N1)</formula>
    </cfRule>
  </conditionalFormatting>
  <conditionalFormatting sqref="N1:N9 N11 N19:N110">
    <cfRule type="containsErrors" dxfId="18053" priority="435">
      <formula>ISERROR(N1)</formula>
    </cfRule>
  </conditionalFormatting>
  <conditionalFormatting sqref="N94:N110">
    <cfRule type="containsErrors" dxfId="18052" priority="434">
      <formula>ISERROR(N94)</formula>
    </cfRule>
  </conditionalFormatting>
  <conditionalFormatting sqref="N94:N110">
    <cfRule type="containsErrors" dxfId="18051" priority="433">
      <formula>ISERROR(N94)</formula>
    </cfRule>
  </conditionalFormatting>
  <conditionalFormatting sqref="N107:N110">
    <cfRule type="cellIs" dxfId="18050" priority="432" operator="notEqual">
      <formula>0</formula>
    </cfRule>
  </conditionalFormatting>
  <conditionalFormatting sqref="N76:N92">
    <cfRule type="containsErrors" dxfId="18049" priority="431">
      <formula>ISERROR(N76)</formula>
    </cfRule>
  </conditionalFormatting>
  <conditionalFormatting sqref="N76:N92">
    <cfRule type="containsErrors" dxfId="18048" priority="430">
      <formula>ISERROR(N76)</formula>
    </cfRule>
  </conditionalFormatting>
  <conditionalFormatting sqref="N89:N92">
    <cfRule type="cellIs" dxfId="18047" priority="429" operator="notEqual">
      <formula>0</formula>
    </cfRule>
  </conditionalFormatting>
  <conditionalFormatting sqref="N58:N74">
    <cfRule type="containsErrors" dxfId="18046" priority="428">
      <formula>ISERROR(N58)</formula>
    </cfRule>
  </conditionalFormatting>
  <conditionalFormatting sqref="N58:N74">
    <cfRule type="containsErrors" dxfId="18045" priority="427">
      <formula>ISERROR(N58)</formula>
    </cfRule>
  </conditionalFormatting>
  <conditionalFormatting sqref="N71:N74">
    <cfRule type="cellIs" dxfId="18044" priority="426" operator="notEqual">
      <formula>0</formula>
    </cfRule>
  </conditionalFormatting>
  <conditionalFormatting sqref="N40:N56">
    <cfRule type="containsErrors" dxfId="18043" priority="425">
      <formula>ISERROR(N40)</formula>
    </cfRule>
  </conditionalFormatting>
  <conditionalFormatting sqref="N40:N56">
    <cfRule type="containsErrors" dxfId="18042" priority="424">
      <formula>ISERROR(N40)</formula>
    </cfRule>
  </conditionalFormatting>
  <conditionalFormatting sqref="N53:N56">
    <cfRule type="cellIs" dxfId="18041" priority="423" operator="notEqual">
      <formula>0</formula>
    </cfRule>
  </conditionalFormatting>
  <conditionalFormatting sqref="N4:N9 N11 N19:N20">
    <cfRule type="containsErrors" dxfId="18040" priority="422">
      <formula>ISERROR(N4)</formula>
    </cfRule>
  </conditionalFormatting>
  <conditionalFormatting sqref="N4:N9 N11">
    <cfRule type="containsErrors" dxfId="18039" priority="421">
      <formula>ISERROR(N4)</formula>
    </cfRule>
  </conditionalFormatting>
  <conditionalFormatting sqref="N17:N20">
    <cfRule type="cellIs" dxfId="18038" priority="420" operator="notEqual">
      <formula>0</formula>
    </cfRule>
  </conditionalFormatting>
  <conditionalFormatting sqref="N22:N38">
    <cfRule type="containsErrors" dxfId="18037" priority="419">
      <formula>ISERROR(N22)</formula>
    </cfRule>
  </conditionalFormatting>
  <conditionalFormatting sqref="N22:N38">
    <cfRule type="containsErrors" dxfId="18036" priority="418">
      <formula>ISERROR(N22)</formula>
    </cfRule>
  </conditionalFormatting>
  <conditionalFormatting sqref="N35:N38">
    <cfRule type="cellIs" dxfId="18035" priority="417" operator="notEqual">
      <formula>0</formula>
    </cfRule>
  </conditionalFormatting>
  <conditionalFormatting sqref="N50">
    <cfRule type="containsErrors" dxfId="18034" priority="416">
      <formula>ISERROR(N50)</formula>
    </cfRule>
  </conditionalFormatting>
  <conditionalFormatting sqref="N50">
    <cfRule type="containsErrors" dxfId="18033" priority="415">
      <formula>ISERROR(N50)</formula>
    </cfRule>
  </conditionalFormatting>
  <conditionalFormatting sqref="N68">
    <cfRule type="containsErrors" dxfId="18032" priority="414">
      <formula>ISERROR(N68)</formula>
    </cfRule>
  </conditionalFormatting>
  <conditionalFormatting sqref="N68">
    <cfRule type="containsErrors" dxfId="18031" priority="413">
      <formula>ISERROR(N68)</formula>
    </cfRule>
  </conditionalFormatting>
  <conditionalFormatting sqref="N86">
    <cfRule type="containsErrors" dxfId="18030" priority="412">
      <formula>ISERROR(N86)</formula>
    </cfRule>
  </conditionalFormatting>
  <conditionalFormatting sqref="N86">
    <cfRule type="containsErrors" dxfId="18029" priority="411">
      <formula>ISERROR(N86)</formula>
    </cfRule>
  </conditionalFormatting>
  <conditionalFormatting sqref="N104">
    <cfRule type="containsErrors" dxfId="18028" priority="410">
      <formula>ISERROR(N104)</formula>
    </cfRule>
  </conditionalFormatting>
  <conditionalFormatting sqref="N104">
    <cfRule type="containsErrors" dxfId="18027" priority="409">
      <formula>ISERROR(N104)</formula>
    </cfRule>
  </conditionalFormatting>
  <conditionalFormatting sqref="N31:N38">
    <cfRule type="containsErrors" dxfId="18026" priority="408">
      <formula>ISERROR(N31)</formula>
    </cfRule>
  </conditionalFormatting>
  <conditionalFormatting sqref="N31:N38">
    <cfRule type="containsErrors" dxfId="18025" priority="407">
      <formula>ISERROR(N31)</formula>
    </cfRule>
  </conditionalFormatting>
  <conditionalFormatting sqref="N35:N38">
    <cfRule type="cellIs" dxfId="18024" priority="406" operator="notEqual">
      <formula>0</formula>
    </cfRule>
  </conditionalFormatting>
  <conditionalFormatting sqref="N49:N56">
    <cfRule type="containsErrors" dxfId="18023" priority="405">
      <formula>ISERROR(N49)</formula>
    </cfRule>
  </conditionalFormatting>
  <conditionalFormatting sqref="N49:N56">
    <cfRule type="containsErrors" dxfId="18022" priority="404">
      <formula>ISERROR(N49)</formula>
    </cfRule>
  </conditionalFormatting>
  <conditionalFormatting sqref="N53:N56">
    <cfRule type="cellIs" dxfId="18021" priority="403" operator="notEqual">
      <formula>0</formula>
    </cfRule>
  </conditionalFormatting>
  <conditionalFormatting sqref="N49:N56">
    <cfRule type="containsErrors" dxfId="18020" priority="402">
      <formula>ISERROR(N49)</formula>
    </cfRule>
  </conditionalFormatting>
  <conditionalFormatting sqref="N49:N56">
    <cfRule type="containsErrors" dxfId="18019" priority="401">
      <formula>ISERROR(N49)</formula>
    </cfRule>
  </conditionalFormatting>
  <conditionalFormatting sqref="N53:N56">
    <cfRule type="cellIs" dxfId="18018" priority="400" operator="notEqual">
      <formula>0</formula>
    </cfRule>
  </conditionalFormatting>
  <conditionalFormatting sqref="N31:N38">
    <cfRule type="containsErrors" dxfId="18017" priority="399">
      <formula>ISERROR(N31)</formula>
    </cfRule>
  </conditionalFormatting>
  <conditionalFormatting sqref="N31:N38">
    <cfRule type="containsErrors" dxfId="18016" priority="398">
      <formula>ISERROR(N31)</formula>
    </cfRule>
  </conditionalFormatting>
  <conditionalFormatting sqref="N35:N38">
    <cfRule type="cellIs" dxfId="18015" priority="397" operator="notEqual">
      <formula>0</formula>
    </cfRule>
  </conditionalFormatting>
  <conditionalFormatting sqref="N49:N56">
    <cfRule type="containsErrors" dxfId="18014" priority="396">
      <formula>ISERROR(N49)</formula>
    </cfRule>
  </conditionalFormatting>
  <conditionalFormatting sqref="N49:N56">
    <cfRule type="containsErrors" dxfId="18013" priority="395">
      <formula>ISERROR(N49)</formula>
    </cfRule>
  </conditionalFormatting>
  <conditionalFormatting sqref="N53:N56">
    <cfRule type="cellIs" dxfId="18012" priority="394" operator="notEqual">
      <formula>0</formula>
    </cfRule>
  </conditionalFormatting>
  <conditionalFormatting sqref="N1:N9 N11 N19:N110">
    <cfRule type="containsErrors" dxfId="18011" priority="393">
      <formula>ISERROR(N1)</formula>
    </cfRule>
  </conditionalFormatting>
  <conditionalFormatting sqref="N1:N9 N11 N19:N110">
    <cfRule type="containsErrors" dxfId="18010" priority="392">
      <formula>ISERROR(N1)</formula>
    </cfRule>
  </conditionalFormatting>
  <conditionalFormatting sqref="N1:N9 N11 N19:N110">
    <cfRule type="containsErrors" dxfId="18009" priority="391">
      <formula>ISERROR(N1)</formula>
    </cfRule>
  </conditionalFormatting>
  <conditionalFormatting sqref="N94:N110">
    <cfRule type="containsErrors" dxfId="18008" priority="390">
      <formula>ISERROR(N94)</formula>
    </cfRule>
  </conditionalFormatting>
  <conditionalFormatting sqref="N94:N110">
    <cfRule type="containsErrors" dxfId="18007" priority="389">
      <formula>ISERROR(N94)</formula>
    </cfRule>
  </conditionalFormatting>
  <conditionalFormatting sqref="N107:N110">
    <cfRule type="cellIs" dxfId="18006" priority="388" operator="notEqual">
      <formula>0</formula>
    </cfRule>
  </conditionalFormatting>
  <conditionalFormatting sqref="N76:N92">
    <cfRule type="containsErrors" dxfId="18005" priority="387">
      <formula>ISERROR(N76)</formula>
    </cfRule>
  </conditionalFormatting>
  <conditionalFormatting sqref="N76:N92">
    <cfRule type="containsErrors" dxfId="18004" priority="386">
      <formula>ISERROR(N76)</formula>
    </cfRule>
  </conditionalFormatting>
  <conditionalFormatting sqref="N89:N92">
    <cfRule type="cellIs" dxfId="18003" priority="385" operator="notEqual">
      <formula>0</formula>
    </cfRule>
  </conditionalFormatting>
  <conditionalFormatting sqref="N58:N74">
    <cfRule type="containsErrors" dxfId="18002" priority="384">
      <formula>ISERROR(N58)</formula>
    </cfRule>
  </conditionalFormatting>
  <conditionalFormatting sqref="N58:N74">
    <cfRule type="containsErrors" dxfId="18001" priority="383">
      <formula>ISERROR(N58)</formula>
    </cfRule>
  </conditionalFormatting>
  <conditionalFormatting sqref="N71:N74">
    <cfRule type="cellIs" dxfId="18000" priority="382" operator="notEqual">
      <formula>0</formula>
    </cfRule>
  </conditionalFormatting>
  <conditionalFormatting sqref="N40:N56">
    <cfRule type="containsErrors" dxfId="17999" priority="381">
      <formula>ISERROR(N40)</formula>
    </cfRule>
  </conditionalFormatting>
  <conditionalFormatting sqref="N40:N56">
    <cfRule type="containsErrors" dxfId="17998" priority="380">
      <formula>ISERROR(N40)</formula>
    </cfRule>
  </conditionalFormatting>
  <conditionalFormatting sqref="N53:N56">
    <cfRule type="cellIs" dxfId="17997" priority="379" operator="notEqual">
      <formula>0</formula>
    </cfRule>
  </conditionalFormatting>
  <conditionalFormatting sqref="N4:N9 N11 N19:N20">
    <cfRule type="containsErrors" dxfId="17996" priority="378">
      <formula>ISERROR(N4)</formula>
    </cfRule>
  </conditionalFormatting>
  <conditionalFormatting sqref="N4:N9 N11">
    <cfRule type="containsErrors" dxfId="17995" priority="377">
      <formula>ISERROR(N4)</formula>
    </cfRule>
  </conditionalFormatting>
  <conditionalFormatting sqref="N17:N20">
    <cfRule type="cellIs" dxfId="17994" priority="376" operator="notEqual">
      <formula>0</formula>
    </cfRule>
  </conditionalFormatting>
  <conditionalFormatting sqref="N22:N38">
    <cfRule type="containsErrors" dxfId="17993" priority="375">
      <formula>ISERROR(N22)</formula>
    </cfRule>
  </conditionalFormatting>
  <conditionalFormatting sqref="N22:N38">
    <cfRule type="containsErrors" dxfId="17992" priority="374">
      <formula>ISERROR(N22)</formula>
    </cfRule>
  </conditionalFormatting>
  <conditionalFormatting sqref="N35:N38">
    <cfRule type="cellIs" dxfId="17991" priority="373" operator="notEqual">
      <formula>0</formula>
    </cfRule>
  </conditionalFormatting>
  <conditionalFormatting sqref="N50">
    <cfRule type="containsErrors" dxfId="17990" priority="372">
      <formula>ISERROR(N50)</formula>
    </cfRule>
  </conditionalFormatting>
  <conditionalFormatting sqref="N50">
    <cfRule type="containsErrors" dxfId="17989" priority="371">
      <formula>ISERROR(N50)</formula>
    </cfRule>
  </conditionalFormatting>
  <conditionalFormatting sqref="N68">
    <cfRule type="containsErrors" dxfId="17988" priority="370">
      <formula>ISERROR(N68)</formula>
    </cfRule>
  </conditionalFormatting>
  <conditionalFormatting sqref="N68">
    <cfRule type="containsErrors" dxfId="17987" priority="369">
      <formula>ISERROR(N68)</formula>
    </cfRule>
  </conditionalFormatting>
  <conditionalFormatting sqref="N86">
    <cfRule type="containsErrors" dxfId="17986" priority="368">
      <formula>ISERROR(N86)</formula>
    </cfRule>
  </conditionalFormatting>
  <conditionalFormatting sqref="N86">
    <cfRule type="containsErrors" dxfId="17985" priority="367">
      <formula>ISERROR(N86)</formula>
    </cfRule>
  </conditionalFormatting>
  <conditionalFormatting sqref="N104">
    <cfRule type="containsErrors" dxfId="17984" priority="366">
      <formula>ISERROR(N104)</formula>
    </cfRule>
  </conditionalFormatting>
  <conditionalFormatting sqref="N104">
    <cfRule type="containsErrors" dxfId="17983" priority="365">
      <formula>ISERROR(N104)</formula>
    </cfRule>
  </conditionalFormatting>
  <conditionalFormatting sqref="N31:N38">
    <cfRule type="containsErrors" dxfId="17982" priority="364">
      <formula>ISERROR(N31)</formula>
    </cfRule>
  </conditionalFormatting>
  <conditionalFormatting sqref="N31:N38">
    <cfRule type="containsErrors" dxfId="17981" priority="363">
      <formula>ISERROR(N31)</formula>
    </cfRule>
  </conditionalFormatting>
  <conditionalFormatting sqref="N35:N38">
    <cfRule type="cellIs" dxfId="17980" priority="362" operator="notEqual">
      <formula>0</formula>
    </cfRule>
  </conditionalFormatting>
  <conditionalFormatting sqref="N49:N56">
    <cfRule type="containsErrors" dxfId="17979" priority="361">
      <formula>ISERROR(N49)</formula>
    </cfRule>
  </conditionalFormatting>
  <conditionalFormatting sqref="N49:N56">
    <cfRule type="containsErrors" dxfId="17978" priority="360">
      <formula>ISERROR(N49)</formula>
    </cfRule>
  </conditionalFormatting>
  <conditionalFormatting sqref="N53:N56">
    <cfRule type="cellIs" dxfId="17977" priority="359" operator="notEqual">
      <formula>0</formula>
    </cfRule>
  </conditionalFormatting>
  <conditionalFormatting sqref="N49:N56">
    <cfRule type="containsErrors" dxfId="17976" priority="358">
      <formula>ISERROR(N49)</formula>
    </cfRule>
  </conditionalFormatting>
  <conditionalFormatting sqref="N49:N56">
    <cfRule type="containsErrors" dxfId="17975" priority="357">
      <formula>ISERROR(N49)</formula>
    </cfRule>
  </conditionalFormatting>
  <conditionalFormatting sqref="N53:N56">
    <cfRule type="cellIs" dxfId="17974" priority="356" operator="notEqual">
      <formula>0</formula>
    </cfRule>
  </conditionalFormatting>
  <conditionalFormatting sqref="N31:N38">
    <cfRule type="containsErrors" dxfId="17973" priority="355">
      <formula>ISERROR(N31)</formula>
    </cfRule>
  </conditionalFormatting>
  <conditionalFormatting sqref="N31:N38">
    <cfRule type="containsErrors" dxfId="17972" priority="354">
      <formula>ISERROR(N31)</formula>
    </cfRule>
  </conditionalFormatting>
  <conditionalFormatting sqref="N35:N38">
    <cfRule type="cellIs" dxfId="17971" priority="353" operator="notEqual">
      <formula>0</formula>
    </cfRule>
  </conditionalFormatting>
  <conditionalFormatting sqref="N49:N56">
    <cfRule type="containsErrors" dxfId="17970" priority="352">
      <formula>ISERROR(N49)</formula>
    </cfRule>
  </conditionalFormatting>
  <conditionalFormatting sqref="N49:N56">
    <cfRule type="containsErrors" dxfId="17969" priority="351">
      <formula>ISERROR(N49)</formula>
    </cfRule>
  </conditionalFormatting>
  <conditionalFormatting sqref="N53:N56">
    <cfRule type="cellIs" dxfId="17968" priority="350" operator="notEqual">
      <formula>0</formula>
    </cfRule>
  </conditionalFormatting>
  <conditionalFormatting sqref="N19:N20">
    <cfRule type="containsErrors" dxfId="17967" priority="349">
      <formula>ISERROR(N19)</formula>
    </cfRule>
  </conditionalFormatting>
  <conditionalFormatting sqref="N17:N20">
    <cfRule type="cellIs" dxfId="17966" priority="348" operator="notEqual">
      <formula>0</formula>
    </cfRule>
  </conditionalFormatting>
  <conditionalFormatting sqref="N19:N20">
    <cfRule type="containsErrors" dxfId="17965" priority="347">
      <formula>ISERROR(N19)</formula>
    </cfRule>
  </conditionalFormatting>
  <conditionalFormatting sqref="N17:N20">
    <cfRule type="cellIs" dxfId="17964" priority="346" operator="notEqual">
      <formula>0</formula>
    </cfRule>
  </conditionalFormatting>
  <conditionalFormatting sqref="N19:N20">
    <cfRule type="containsErrors" dxfId="17963" priority="345">
      <formula>ISERROR(N19)</formula>
    </cfRule>
  </conditionalFormatting>
  <conditionalFormatting sqref="N17:N20">
    <cfRule type="cellIs" dxfId="17962" priority="344" operator="notEqual">
      <formula>0</formula>
    </cfRule>
  </conditionalFormatting>
  <conditionalFormatting sqref="N19:N20">
    <cfRule type="containsErrors" dxfId="17961" priority="343">
      <formula>ISERROR(N19)</formula>
    </cfRule>
  </conditionalFormatting>
  <conditionalFormatting sqref="N17:N20">
    <cfRule type="cellIs" dxfId="17960" priority="342" operator="notEqual">
      <formula>0</formula>
    </cfRule>
  </conditionalFormatting>
  <conditionalFormatting sqref="N19:N20">
    <cfRule type="containsErrors" dxfId="17959" priority="341">
      <formula>ISERROR(N19)</formula>
    </cfRule>
  </conditionalFormatting>
  <conditionalFormatting sqref="N17:N20">
    <cfRule type="cellIs" dxfId="17958" priority="340" operator="notEqual">
      <formula>0</formula>
    </cfRule>
  </conditionalFormatting>
  <conditionalFormatting sqref="N37:N38">
    <cfRule type="containsErrors" dxfId="17957" priority="339">
      <formula>ISERROR(N37)</formula>
    </cfRule>
  </conditionalFormatting>
  <conditionalFormatting sqref="N35:N38">
    <cfRule type="cellIs" dxfId="17956" priority="338" operator="notEqual">
      <formula>0</formula>
    </cfRule>
  </conditionalFormatting>
  <conditionalFormatting sqref="N37:N38">
    <cfRule type="containsErrors" dxfId="17955" priority="337">
      <formula>ISERROR(N37)</formula>
    </cfRule>
  </conditionalFormatting>
  <conditionalFormatting sqref="N35:N38">
    <cfRule type="cellIs" dxfId="17954" priority="336" operator="notEqual">
      <formula>0</formula>
    </cfRule>
  </conditionalFormatting>
  <conditionalFormatting sqref="N37:N38">
    <cfRule type="containsErrors" dxfId="17953" priority="335">
      <formula>ISERROR(N37)</formula>
    </cfRule>
  </conditionalFormatting>
  <conditionalFormatting sqref="N35:N38">
    <cfRule type="cellIs" dxfId="17952" priority="334" operator="notEqual">
      <formula>0</formula>
    </cfRule>
  </conditionalFormatting>
  <conditionalFormatting sqref="N37:N38">
    <cfRule type="containsErrors" dxfId="17951" priority="333">
      <formula>ISERROR(N37)</formula>
    </cfRule>
  </conditionalFormatting>
  <conditionalFormatting sqref="N35:N38">
    <cfRule type="cellIs" dxfId="17950" priority="332" operator="notEqual">
      <formula>0</formula>
    </cfRule>
  </conditionalFormatting>
  <conditionalFormatting sqref="N37:N38">
    <cfRule type="containsErrors" dxfId="17949" priority="331">
      <formula>ISERROR(N37)</formula>
    </cfRule>
  </conditionalFormatting>
  <conditionalFormatting sqref="N35:N38">
    <cfRule type="cellIs" dxfId="17948" priority="330" operator="notEqual">
      <formula>0</formula>
    </cfRule>
  </conditionalFormatting>
  <conditionalFormatting sqref="N55:N56">
    <cfRule type="containsErrors" dxfId="17947" priority="329">
      <formula>ISERROR(N55)</formula>
    </cfRule>
  </conditionalFormatting>
  <conditionalFormatting sqref="N53:N56">
    <cfRule type="cellIs" dxfId="17946" priority="328" operator="notEqual">
      <formula>0</formula>
    </cfRule>
  </conditionalFormatting>
  <conditionalFormatting sqref="N55:N56">
    <cfRule type="containsErrors" dxfId="17945" priority="327">
      <formula>ISERROR(N55)</formula>
    </cfRule>
  </conditionalFormatting>
  <conditionalFormatting sqref="N53:N56">
    <cfRule type="cellIs" dxfId="17944" priority="326" operator="notEqual">
      <formula>0</formula>
    </cfRule>
  </conditionalFormatting>
  <conditionalFormatting sqref="N55:N56">
    <cfRule type="containsErrors" dxfId="17943" priority="325">
      <formula>ISERROR(N55)</formula>
    </cfRule>
  </conditionalFormatting>
  <conditionalFormatting sqref="N53:N56">
    <cfRule type="cellIs" dxfId="17942" priority="324" operator="notEqual">
      <formula>0</formula>
    </cfRule>
  </conditionalFormatting>
  <conditionalFormatting sqref="N55:N56">
    <cfRule type="containsErrors" dxfId="17941" priority="323">
      <formula>ISERROR(N55)</formula>
    </cfRule>
  </conditionalFormatting>
  <conditionalFormatting sqref="N53:N56">
    <cfRule type="cellIs" dxfId="17940" priority="322" operator="notEqual">
      <formula>0</formula>
    </cfRule>
  </conditionalFormatting>
  <conditionalFormatting sqref="N55:N56">
    <cfRule type="containsErrors" dxfId="17939" priority="321">
      <formula>ISERROR(N55)</formula>
    </cfRule>
  </conditionalFormatting>
  <conditionalFormatting sqref="N53:N56">
    <cfRule type="cellIs" dxfId="17938" priority="320" operator="notEqual">
      <formula>0</formula>
    </cfRule>
  </conditionalFormatting>
  <conditionalFormatting sqref="N73:N74">
    <cfRule type="containsErrors" dxfId="17937" priority="319">
      <formula>ISERROR(N73)</formula>
    </cfRule>
  </conditionalFormatting>
  <conditionalFormatting sqref="N71:N74">
    <cfRule type="cellIs" dxfId="17936" priority="318" operator="notEqual">
      <formula>0</formula>
    </cfRule>
  </conditionalFormatting>
  <conditionalFormatting sqref="N73:N74">
    <cfRule type="containsErrors" dxfId="17935" priority="317">
      <formula>ISERROR(N73)</formula>
    </cfRule>
  </conditionalFormatting>
  <conditionalFormatting sqref="N71:N74">
    <cfRule type="cellIs" dxfId="17934" priority="316" operator="notEqual">
      <formula>0</formula>
    </cfRule>
  </conditionalFormatting>
  <conditionalFormatting sqref="N73:N74">
    <cfRule type="containsErrors" dxfId="17933" priority="315">
      <formula>ISERROR(N73)</formula>
    </cfRule>
  </conditionalFormatting>
  <conditionalFormatting sqref="N71:N74">
    <cfRule type="cellIs" dxfId="17932" priority="314" operator="notEqual">
      <formula>0</formula>
    </cfRule>
  </conditionalFormatting>
  <conditionalFormatting sqref="N73:N74">
    <cfRule type="containsErrors" dxfId="17931" priority="313">
      <formula>ISERROR(N73)</formula>
    </cfRule>
  </conditionalFormatting>
  <conditionalFormatting sqref="N71:N74">
    <cfRule type="cellIs" dxfId="17930" priority="312" operator="notEqual">
      <formula>0</formula>
    </cfRule>
  </conditionalFormatting>
  <conditionalFormatting sqref="N73:N74">
    <cfRule type="containsErrors" dxfId="17929" priority="311">
      <formula>ISERROR(N73)</formula>
    </cfRule>
  </conditionalFormatting>
  <conditionalFormatting sqref="N71:N74">
    <cfRule type="cellIs" dxfId="17928" priority="310" operator="notEqual">
      <formula>0</formula>
    </cfRule>
  </conditionalFormatting>
  <conditionalFormatting sqref="N91:N92">
    <cfRule type="containsErrors" dxfId="17927" priority="309">
      <formula>ISERROR(N91)</formula>
    </cfRule>
  </conditionalFormatting>
  <conditionalFormatting sqref="N89:N92">
    <cfRule type="cellIs" dxfId="17926" priority="308" operator="notEqual">
      <formula>0</formula>
    </cfRule>
  </conditionalFormatting>
  <conditionalFormatting sqref="N91:N92">
    <cfRule type="containsErrors" dxfId="17925" priority="307">
      <formula>ISERROR(N91)</formula>
    </cfRule>
  </conditionalFormatting>
  <conditionalFormatting sqref="N89:N92">
    <cfRule type="cellIs" dxfId="17924" priority="306" operator="notEqual">
      <formula>0</formula>
    </cfRule>
  </conditionalFormatting>
  <conditionalFormatting sqref="N91:N92">
    <cfRule type="containsErrors" dxfId="17923" priority="305">
      <formula>ISERROR(N91)</formula>
    </cfRule>
  </conditionalFormatting>
  <conditionalFormatting sqref="N89:N92">
    <cfRule type="cellIs" dxfId="17922" priority="304" operator="notEqual">
      <formula>0</formula>
    </cfRule>
  </conditionalFormatting>
  <conditionalFormatting sqref="N91:N92">
    <cfRule type="containsErrors" dxfId="17921" priority="303">
      <formula>ISERROR(N91)</formula>
    </cfRule>
  </conditionalFormatting>
  <conditionalFormatting sqref="N89:N92">
    <cfRule type="cellIs" dxfId="17920" priority="302" operator="notEqual">
      <formula>0</formula>
    </cfRule>
  </conditionalFormatting>
  <conditionalFormatting sqref="N91:N92">
    <cfRule type="containsErrors" dxfId="17919" priority="301">
      <formula>ISERROR(N91)</formula>
    </cfRule>
  </conditionalFormatting>
  <conditionalFormatting sqref="N89:N92">
    <cfRule type="cellIs" dxfId="17918" priority="300" operator="notEqual">
      <formula>0</formula>
    </cfRule>
  </conditionalFormatting>
  <conditionalFormatting sqref="N109:N110">
    <cfRule type="containsErrors" dxfId="17917" priority="299">
      <formula>ISERROR(N109)</formula>
    </cfRule>
  </conditionalFormatting>
  <conditionalFormatting sqref="N107:N110">
    <cfRule type="cellIs" dxfId="17916" priority="298" operator="notEqual">
      <formula>0</formula>
    </cfRule>
  </conditionalFormatting>
  <conditionalFormatting sqref="N109:N110">
    <cfRule type="containsErrors" dxfId="17915" priority="297">
      <formula>ISERROR(N109)</formula>
    </cfRule>
  </conditionalFormatting>
  <conditionalFormatting sqref="N107:N110">
    <cfRule type="cellIs" dxfId="17914" priority="296" operator="notEqual">
      <formula>0</formula>
    </cfRule>
  </conditionalFormatting>
  <conditionalFormatting sqref="N109:N110">
    <cfRule type="containsErrors" dxfId="17913" priority="295">
      <formula>ISERROR(N109)</formula>
    </cfRule>
  </conditionalFormatting>
  <conditionalFormatting sqref="N107:N110">
    <cfRule type="cellIs" dxfId="17912" priority="294" operator="notEqual">
      <formula>0</formula>
    </cfRule>
  </conditionalFormatting>
  <conditionalFormatting sqref="N109:N110">
    <cfRule type="containsErrors" dxfId="17911" priority="293">
      <formula>ISERROR(N109)</formula>
    </cfRule>
  </conditionalFormatting>
  <conditionalFormatting sqref="N107:N110">
    <cfRule type="cellIs" dxfId="17910" priority="292" operator="notEqual">
      <formula>0</formula>
    </cfRule>
  </conditionalFormatting>
  <conditionalFormatting sqref="N109:N110">
    <cfRule type="containsErrors" dxfId="17909" priority="291">
      <formula>ISERROR(N109)</formula>
    </cfRule>
  </conditionalFormatting>
  <conditionalFormatting sqref="N107:N110">
    <cfRule type="cellIs" dxfId="17908" priority="290" operator="notEqual">
      <formula>0</formula>
    </cfRule>
  </conditionalFormatting>
  <conditionalFormatting sqref="CY1:DA1048576">
    <cfRule type="containsErrors" dxfId="271" priority="17">
      <formula>ISERROR(CY1)</formula>
    </cfRule>
  </conditionalFormatting>
  <conditionalFormatting sqref="CY1:DA1048576">
    <cfRule type="cellIs" dxfId="270" priority="1" operator="equal">
      <formula>"◎"</formula>
    </cfRule>
    <cfRule type="cellIs" dxfId="269" priority="2" operator="equal">
      <formula>"△"</formula>
    </cfRule>
    <cfRule type="cellIs" dxfId="268" priority="3" operator="equal">
      <formula>"〇"</formula>
    </cfRule>
    <cfRule type="cellIs" dxfId="267" priority="4" operator="equal">
      <formula>"晩"</formula>
    </cfRule>
    <cfRule type="cellIs" dxfId="266" priority="5" operator="equal">
      <formula>"堅"</formula>
    </cfRule>
    <cfRule type="cellIs" dxfId="265" priority="6" operator="equal">
      <formula>"丈"</formula>
    </cfRule>
    <cfRule type="cellIs" dxfId="264" priority="7" operator="equal">
      <formula>"早"</formula>
    </cfRule>
    <cfRule type="cellIs" dxfId="263" priority="8" operator="equal">
      <formula>"難"</formula>
    </cfRule>
    <cfRule type="cellIs" dxfId="262" priority="9" operator="equal">
      <formula>"ダ"</formula>
    </cfRule>
    <cfRule type="cellIs" dxfId="261" priority="10" operator="equal">
      <formula>"長"</formula>
    </cfRule>
    <cfRule type="cellIs" dxfId="260" priority="11" operator="equal">
      <formula>"底"</formula>
    </cfRule>
    <cfRule type="cellIs" dxfId="259" priority="15" operator="equal">
      <formula>"短"</formula>
    </cfRule>
    <cfRule type="cellIs" dxfId="258" priority="16" operator="equal">
      <formula>0</formula>
    </cfRule>
  </conditionalFormatting>
  <conditionalFormatting sqref="CY1:DA1048576">
    <cfRule type="cellIs" dxfId="257" priority="13" operator="equal">
      <formula>"短"</formula>
    </cfRule>
    <cfRule type="cellIs" dxfId="256" priority="14" operator="equal">
      <formula>0</formula>
    </cfRule>
  </conditionalFormatting>
  <conditionalFormatting sqref="CY1:DA1048576">
    <cfRule type="cellIs" dxfId="255" priority="12" operator="equal">
      <formula>"速"</formula>
    </cfRule>
  </conditionalFormatting>
  <dataValidations disablePrompts="1" count="4">
    <dataValidation type="list" allowBlank="1" showInputMessage="1" showErrorMessage="1" sqref="Q20 Q38 Q56 Q74 Q92 Q110" xr:uid="{00000000-0002-0000-0200-000000000000}">
      <formula1>$Q$140:$Q$144</formula1>
    </dataValidation>
    <dataValidation type="list" allowBlank="1" showInputMessage="1" showErrorMessage="1" sqref="Q19 Q37 Q55 Q73 Q91 Q109" xr:uid="{00000000-0002-0000-0200-000001000000}">
      <formula1>$Q$133:$Q$137</formula1>
    </dataValidation>
    <dataValidation type="list" allowBlank="1" showInputMessage="1" showErrorMessage="1" sqref="Q18 Q36 Q54 Q72 Q90 Q108" xr:uid="{00000000-0002-0000-0200-000002000000}">
      <formula1>$Q$126:$Q$130</formula1>
    </dataValidation>
    <dataValidation type="list" allowBlank="1" showInputMessage="1" showErrorMessage="1" sqref="Q17 Q35 Q53 Q71 Q89 Q107" xr:uid="{00000000-0002-0000-0200-000003000000}">
      <formula1>$Q$119:$Q$123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A673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1" spans="2:104" ht="15" customHeight="1" x14ac:dyDescent="0.15">
      <c r="CX1" t="s">
        <v>988</v>
      </c>
      <c r="CZ1" s="27" t="s">
        <v>5151</v>
      </c>
    </row>
    <row r="2" spans="2:104" ht="15" customHeight="1" x14ac:dyDescent="0.15">
      <c r="V2" s="47" t="s">
        <v>3001</v>
      </c>
      <c r="CX2" t="s">
        <v>1266</v>
      </c>
      <c r="CZ2" s="27" t="s">
        <v>5151</v>
      </c>
    </row>
    <row r="3" spans="2:104" ht="15" customHeight="1" x14ac:dyDescent="0.15">
      <c r="V3" s="77" t="s">
        <v>3004</v>
      </c>
      <c r="CX3" t="s">
        <v>150</v>
      </c>
      <c r="CZ3" s="27" t="s">
        <v>5152</v>
      </c>
    </row>
    <row r="4" spans="2:104" ht="15" customHeight="1" x14ac:dyDescent="0.15">
      <c r="B4" s="16" t="e">
        <f>AM7</f>
        <v>#N/A</v>
      </c>
      <c r="C4" s="36" t="e">
        <f>BH7</f>
        <v>#N/A</v>
      </c>
      <c r="D4" s="44"/>
      <c r="E4" s="44" t="e">
        <f>BL7</f>
        <v>#N/A</v>
      </c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2937</v>
      </c>
      <c r="V4" s="59" t="s">
        <v>2948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2921</v>
      </c>
      <c r="AL4" s="28" t="s">
        <v>2918</v>
      </c>
      <c r="AM4" s="20" t="s">
        <v>2917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  <c r="CX4" t="s">
        <v>94</v>
      </c>
      <c r="CY4" s="27" t="s">
        <v>5153</v>
      </c>
      <c r="CZ4" s="27" t="s">
        <v>2936</v>
      </c>
    </row>
    <row r="5" spans="2:104" ht="15" customHeight="1" x14ac:dyDescent="0.15">
      <c r="B5" s="29" t="e">
        <f>BG7</f>
        <v>#N/A</v>
      </c>
      <c r="C5" s="36" t="e">
        <f>AL7</f>
        <v>#N/A</v>
      </c>
      <c r="D5" s="44"/>
      <c r="E5" s="44" t="e">
        <f>AY7</f>
        <v>#N/A</v>
      </c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3019</v>
      </c>
      <c r="O5" s="63" t="s">
        <v>3020</v>
      </c>
      <c r="P5" s="62" t="s">
        <v>3021</v>
      </c>
      <c r="Q5" s="63"/>
      <c r="U5" s="73">
        <f>系統表!P10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2955</v>
      </c>
      <c r="AA5" s="46" t="str">
        <f>N11</f>
        <v>×</v>
      </c>
      <c r="AB5" s="66" t="s">
        <v>2929</v>
      </c>
      <c r="AC5" s="46" t="str">
        <f>O11</f>
        <v>×</v>
      </c>
      <c r="AD5" s="66" t="s">
        <v>2930</v>
      </c>
      <c r="AE5" s="46" t="str">
        <f>P11</f>
        <v>○</v>
      </c>
      <c r="AF5" s="65" t="s">
        <v>2956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  <c r="CX5" t="s">
        <v>1557</v>
      </c>
      <c r="CZ5" s="27" t="s">
        <v>5152</v>
      </c>
    </row>
    <row r="6" spans="2:104" ht="15" customHeight="1" x14ac:dyDescent="0.15">
      <c r="B6" s="1" t="s">
        <v>2919</v>
      </c>
      <c r="C6" s="32" t="e">
        <f>AZ7</f>
        <v>#N/A</v>
      </c>
      <c r="D6" s="27" t="e">
        <f t="shared" ref="D6:D20" si="1">VLOOKUP(C6,$CX$1:$CZ$2000,2,0)</f>
        <v>#N/A</v>
      </c>
      <c r="E6" s="27" t="e">
        <f t="shared" ref="E6:E20" si="2">VLOOKUP(C6,$CX$1:$CZ$2000,3,0)</f>
        <v>#N/A</v>
      </c>
      <c r="F6" s="34" t="e">
        <f>AQ7</f>
        <v>#N/A</v>
      </c>
      <c r="G6" s="17"/>
      <c r="H6" s="1" t="s">
        <v>2919</v>
      </c>
      <c r="I6" s="32" t="e">
        <f>AZ5</f>
        <v>#N/A</v>
      </c>
      <c r="J6" s="27" t="e">
        <f t="shared" ref="J6:J20" si="3">VLOOKUP(I6,$CX$1:$CZ$2000,2,0)</f>
        <v>#N/A</v>
      </c>
      <c r="K6" s="27" t="e">
        <f t="shared" ref="K6:K20" si="4">VLOOKUP(I6,$CX$1:$CZ$2000,3,0)</f>
        <v>#N/A</v>
      </c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2938</v>
      </c>
      <c r="V6" s="55" t="s">
        <v>2948</v>
      </c>
      <c r="W6" s="53" t="s">
        <v>2917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2921</v>
      </c>
      <c r="AL6" s="23" t="s">
        <v>2918</v>
      </c>
      <c r="AM6" s="24" t="s">
        <v>2917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  <c r="CX6" t="s">
        <v>669</v>
      </c>
      <c r="CZ6" s="27" t="s">
        <v>5154</v>
      </c>
    </row>
    <row r="7" spans="2:104" ht="15" customHeight="1" x14ac:dyDescent="0.15">
      <c r="B7" s="1" t="s">
        <v>2919</v>
      </c>
      <c r="C7" s="15" t="e">
        <f>BA7</f>
        <v>#N/A</v>
      </c>
      <c r="D7" s="30" t="e">
        <f t="shared" si="1"/>
        <v>#N/A</v>
      </c>
      <c r="E7" s="30" t="e">
        <f t="shared" si="2"/>
        <v>#N/A</v>
      </c>
      <c r="F7" s="31"/>
      <c r="G7" s="17"/>
      <c r="H7" s="1" t="s">
        <v>2919</v>
      </c>
      <c r="I7" s="15" t="e">
        <f>BA5</f>
        <v>#N/A</v>
      </c>
      <c r="J7" s="30" t="e">
        <f t="shared" si="3"/>
        <v>#N/A</v>
      </c>
      <c r="K7" s="30" t="e">
        <f t="shared" si="4"/>
        <v>#N/A</v>
      </c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系統表!P11</f>
        <v>0</v>
      </c>
      <c r="V7" s="48" t="e">
        <f>AL7</f>
        <v>#N/A</v>
      </c>
      <c r="W7" s="46" t="e">
        <f t="shared" ref="W7" si="5">AM7</f>
        <v>#N/A</v>
      </c>
      <c r="X7" s="46" t="e">
        <f t="shared" ref="X7:Y7" si="6">BH7</f>
        <v>#N/A</v>
      </c>
      <c r="Y7" s="46" t="e">
        <f t="shared" si="6"/>
        <v>#N/A</v>
      </c>
      <c r="Z7" s="46" t="e">
        <f t="shared" ref="Z7:AD7" si="7">AW7</f>
        <v>#N/A</v>
      </c>
      <c r="AA7" s="46" t="e">
        <f t="shared" si="7"/>
        <v>#N/A</v>
      </c>
      <c r="AB7" s="46" t="e">
        <f t="shared" si="7"/>
        <v>#N/A</v>
      </c>
      <c r="AC7" s="46" t="e">
        <f t="shared" si="7"/>
        <v>#N/A</v>
      </c>
      <c r="AD7" s="46" t="e">
        <f t="shared" si="7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  <c r="CX7" t="s">
        <v>712</v>
      </c>
      <c r="CZ7" s="27" t="s">
        <v>5152</v>
      </c>
    </row>
    <row r="8" spans="2:104" ht="15" customHeight="1" x14ac:dyDescent="0.15">
      <c r="B8" s="1" t="s">
        <v>2919</v>
      </c>
      <c r="C8" s="15" t="e">
        <f>BC7</f>
        <v>#N/A</v>
      </c>
      <c r="D8" s="30" t="e">
        <f t="shared" si="1"/>
        <v>#N/A</v>
      </c>
      <c r="E8" s="30" t="e">
        <f t="shared" si="2"/>
        <v>#N/A</v>
      </c>
      <c r="F8" s="31"/>
      <c r="G8" s="17"/>
      <c r="H8" s="1" t="s">
        <v>2919</v>
      </c>
      <c r="I8" s="15" t="e">
        <f>BC5</f>
        <v>#N/A</v>
      </c>
      <c r="J8" s="30" t="e">
        <f t="shared" si="3"/>
        <v>#N/A</v>
      </c>
      <c r="K8" s="30" t="e">
        <f t="shared" si="4"/>
        <v>#N/A</v>
      </c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2939</v>
      </c>
      <c r="V8" s="55" t="s">
        <v>2948</v>
      </c>
      <c r="W8" s="53" t="s">
        <v>2917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  <c r="CX8" t="s">
        <v>633</v>
      </c>
      <c r="CZ8" s="27" t="s">
        <v>5154</v>
      </c>
    </row>
    <row r="9" spans="2:104" ht="15" customHeight="1" x14ac:dyDescent="0.15">
      <c r="B9" s="1" t="s">
        <v>2919</v>
      </c>
      <c r="C9" s="15" t="e">
        <f>BQ7</f>
        <v>#N/A</v>
      </c>
      <c r="D9" s="30" t="e">
        <f t="shared" si="1"/>
        <v>#N/A</v>
      </c>
      <c r="E9" s="30" t="e">
        <f t="shared" si="2"/>
        <v>#N/A</v>
      </c>
      <c r="F9" s="31"/>
      <c r="G9" s="17"/>
      <c r="H9" s="1" t="s">
        <v>2919</v>
      </c>
      <c r="I9" s="15" t="e">
        <f>BQ5</f>
        <v>#N/A</v>
      </c>
      <c r="J9" s="30" t="e">
        <f t="shared" si="3"/>
        <v>#N/A</v>
      </c>
      <c r="K9" s="30" t="e">
        <f t="shared" si="4"/>
        <v>#N/A</v>
      </c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系統表!P12</f>
        <v>0</v>
      </c>
      <c r="V9" s="48" t="e">
        <f>AL23</f>
        <v>#N/A</v>
      </c>
      <c r="W9" s="46" t="e">
        <f t="shared" ref="W9" si="8">AM23</f>
        <v>#N/A</v>
      </c>
      <c r="X9" s="46" t="e">
        <f t="shared" ref="X9:Y9" si="9">BH23</f>
        <v>#N/A</v>
      </c>
      <c r="Y9" s="46" t="e">
        <f t="shared" si="9"/>
        <v>#N/A</v>
      </c>
      <c r="Z9" s="46" t="e">
        <f t="shared" ref="Z9:AD9" si="10">AW23</f>
        <v>#N/A</v>
      </c>
      <c r="AA9" s="46" t="e">
        <f t="shared" si="10"/>
        <v>#N/A</v>
      </c>
      <c r="AB9" s="46" t="e">
        <f t="shared" si="10"/>
        <v>#N/A</v>
      </c>
      <c r="AC9" s="46" t="e">
        <f t="shared" si="10"/>
        <v>#N/A</v>
      </c>
      <c r="AD9" s="46" t="e">
        <f t="shared" si="10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  <c r="CX9" t="s">
        <v>358</v>
      </c>
      <c r="CY9" s="27" t="s">
        <v>5154</v>
      </c>
      <c r="CZ9" s="27" t="s">
        <v>5155</v>
      </c>
    </row>
    <row r="10" spans="2:104" ht="15" customHeight="1" x14ac:dyDescent="0.15">
      <c r="B10" s="2" t="s">
        <v>2920</v>
      </c>
      <c r="C10" s="15" t="e">
        <f>BR7</f>
        <v>#N/A</v>
      </c>
      <c r="D10" s="30" t="e">
        <f t="shared" si="1"/>
        <v>#N/A</v>
      </c>
      <c r="E10" s="30" t="e">
        <f t="shared" si="2"/>
        <v>#N/A</v>
      </c>
      <c r="F10" s="35" t="e">
        <f>AU7</f>
        <v>#N/A</v>
      </c>
      <c r="G10" s="17"/>
      <c r="H10" s="2" t="s">
        <v>2920</v>
      </c>
      <c r="I10" s="15" t="e">
        <f>BR5</f>
        <v>#N/A</v>
      </c>
      <c r="J10" s="30" t="e">
        <f t="shared" si="3"/>
        <v>#N/A</v>
      </c>
      <c r="K10" s="30" t="e">
        <f t="shared" si="4"/>
        <v>#N/A</v>
      </c>
      <c r="L10" s="34"/>
      <c r="N10" s="65" t="s">
        <v>2955</v>
      </c>
      <c r="O10" s="66" t="s">
        <v>2929</v>
      </c>
      <c r="P10" s="66" t="s">
        <v>2930</v>
      </c>
      <c r="Q10" s="65" t="s">
        <v>2956</v>
      </c>
      <c r="U10" s="57">
        <f>AK25</f>
        <v>26</v>
      </c>
      <c r="V10" s="48" t="e">
        <f>AL25</f>
        <v>#N/A</v>
      </c>
      <c r="Z10" s="65" t="s">
        <v>2955</v>
      </c>
      <c r="AA10" s="46" t="str">
        <f>N29</f>
        <v>×</v>
      </c>
      <c r="AB10" s="66" t="s">
        <v>2929</v>
      </c>
      <c r="AC10" s="46" t="str">
        <f>O29</f>
        <v>×</v>
      </c>
      <c r="AD10" s="66" t="s">
        <v>2930</v>
      </c>
      <c r="AE10" s="46" t="str">
        <f>P29</f>
        <v>○</v>
      </c>
      <c r="AF10" s="65" t="s">
        <v>2956</v>
      </c>
      <c r="AG10" s="46">
        <f>Q29</f>
        <v>0</v>
      </c>
      <c r="AH10" s="13"/>
      <c r="AI10" s="13"/>
      <c r="CX10" t="s">
        <v>582</v>
      </c>
      <c r="CZ10" s="27" t="s">
        <v>5154</v>
      </c>
    </row>
    <row r="11" spans="2:104" ht="15" customHeight="1" x14ac:dyDescent="0.15">
      <c r="B11" s="1" t="s">
        <v>2919</v>
      </c>
      <c r="C11" s="15" t="e">
        <f>BD7</f>
        <v>#N/A</v>
      </c>
      <c r="D11" s="30" t="e">
        <f t="shared" si="1"/>
        <v>#N/A</v>
      </c>
      <c r="E11" s="30" t="e">
        <f t="shared" si="2"/>
        <v>#N/A</v>
      </c>
      <c r="F11" s="34" t="e">
        <f>AR7</f>
        <v>#N/A</v>
      </c>
      <c r="G11" s="17"/>
      <c r="H11" s="1" t="s">
        <v>2919</v>
      </c>
      <c r="I11" s="15" t="e">
        <f>BD5</f>
        <v>#N/A</v>
      </c>
      <c r="J11" s="30" t="e">
        <f t="shared" si="3"/>
        <v>#N/A</v>
      </c>
      <c r="K11" s="30" t="e">
        <f t="shared" si="4"/>
        <v>#N/A</v>
      </c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2940</v>
      </c>
      <c r="V11" s="55" t="s">
        <v>2948</v>
      </c>
      <c r="W11" s="53" t="s">
        <v>2917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  <c r="CX11" t="s">
        <v>1656</v>
      </c>
      <c r="CZ11" s="27" t="s">
        <v>5152</v>
      </c>
    </row>
    <row r="12" spans="2:104" ht="15" customHeight="1" x14ac:dyDescent="0.15">
      <c r="B12" s="1" t="s">
        <v>2919</v>
      </c>
      <c r="C12" s="15" t="e">
        <f>BS7</f>
        <v>#N/A</v>
      </c>
      <c r="D12" s="30" t="e">
        <f t="shared" si="1"/>
        <v>#N/A</v>
      </c>
      <c r="E12" s="30" t="e">
        <f t="shared" si="2"/>
        <v>#N/A</v>
      </c>
      <c r="F12" s="31"/>
      <c r="G12" s="17"/>
      <c r="H12" s="1" t="s">
        <v>2919</v>
      </c>
      <c r="I12" s="15" t="e">
        <f>BS5</f>
        <v>#N/A</v>
      </c>
      <c r="J12" s="30" t="e">
        <f t="shared" si="3"/>
        <v>#N/A</v>
      </c>
      <c r="K12" s="30" t="e">
        <f t="shared" si="4"/>
        <v>#N/A</v>
      </c>
      <c r="L12" s="31"/>
      <c r="U12" s="73">
        <f>系統表!P13</f>
        <v>0</v>
      </c>
      <c r="V12" s="48" t="e">
        <f>AL41</f>
        <v>#N/A</v>
      </c>
      <c r="W12" s="46" t="e">
        <f t="shared" ref="W12" si="11">AM41</f>
        <v>#N/A</v>
      </c>
      <c r="X12" s="46" t="e">
        <f t="shared" ref="X12:Y12" si="12">BH41</f>
        <v>#N/A</v>
      </c>
      <c r="Y12" s="46" t="e">
        <f t="shared" si="12"/>
        <v>#N/A</v>
      </c>
      <c r="Z12" s="46" t="e">
        <f t="shared" ref="Z12:AD12" si="13">AW41</f>
        <v>#N/A</v>
      </c>
      <c r="AA12" s="46" t="e">
        <f t="shared" si="13"/>
        <v>#N/A</v>
      </c>
      <c r="AB12" s="46" t="e">
        <f t="shared" si="13"/>
        <v>#N/A</v>
      </c>
      <c r="AC12" s="46" t="e">
        <f t="shared" si="13"/>
        <v>#N/A</v>
      </c>
      <c r="AD12" s="46" t="e">
        <f t="shared" si="13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  <c r="CX12" t="s">
        <v>130</v>
      </c>
      <c r="CZ12" s="27" t="s">
        <v>5153</v>
      </c>
    </row>
    <row r="13" spans="2:104" ht="15" customHeight="1" x14ac:dyDescent="0.15">
      <c r="B13" s="2" t="s">
        <v>2920</v>
      </c>
      <c r="C13" s="15" t="e">
        <f>BT7</f>
        <v>#N/A</v>
      </c>
      <c r="D13" s="30" t="e">
        <f t="shared" si="1"/>
        <v>#N/A</v>
      </c>
      <c r="E13" s="30" t="e">
        <f t="shared" si="2"/>
        <v>#N/A</v>
      </c>
      <c r="F13" s="35" t="e">
        <f>AV7</f>
        <v>#N/A</v>
      </c>
      <c r="G13" s="17"/>
      <c r="H13" s="2" t="s">
        <v>2920</v>
      </c>
      <c r="I13" s="15" t="e">
        <f>BT5</f>
        <v>#N/A</v>
      </c>
      <c r="J13" s="30" t="e">
        <f t="shared" si="3"/>
        <v>#N/A</v>
      </c>
      <c r="K13" s="30" t="e">
        <f t="shared" si="4"/>
        <v>#N/A</v>
      </c>
      <c r="L13" s="34"/>
      <c r="O13" s="80" t="s">
        <v>2919</v>
      </c>
      <c r="R13" s="86" t="s">
        <v>3054</v>
      </c>
      <c r="U13" s="57">
        <f>AK43</f>
        <v>27</v>
      </c>
      <c r="V13" s="48" t="e">
        <f>AL43</f>
        <v>#N/A</v>
      </c>
      <c r="Z13" s="65" t="s">
        <v>2955</v>
      </c>
      <c r="AA13" s="46" t="str">
        <f>N47</f>
        <v>×</v>
      </c>
      <c r="AB13" s="66" t="s">
        <v>2929</v>
      </c>
      <c r="AC13" s="46" t="str">
        <f>O47</f>
        <v>×</v>
      </c>
      <c r="AD13" s="66" t="s">
        <v>2930</v>
      </c>
      <c r="AE13" s="46" t="str">
        <f>P47</f>
        <v>○</v>
      </c>
      <c r="AF13" s="65" t="s">
        <v>2956</v>
      </c>
      <c r="AG13" s="46">
        <f>Q47</f>
        <v>0</v>
      </c>
      <c r="AH13" s="13"/>
      <c r="AI13" s="13"/>
      <c r="CX13" t="s">
        <v>364</v>
      </c>
      <c r="CZ13" s="27" t="s">
        <v>5154</v>
      </c>
    </row>
    <row r="14" spans="2:104" ht="15" customHeight="1" x14ac:dyDescent="0.15">
      <c r="B14" s="1" t="s">
        <v>2919</v>
      </c>
      <c r="C14" s="15" t="e">
        <f>BB7</f>
        <v>#N/A</v>
      </c>
      <c r="D14" s="30" t="e">
        <f t="shared" si="1"/>
        <v>#N/A</v>
      </c>
      <c r="E14" s="30" t="e">
        <f t="shared" si="2"/>
        <v>#N/A</v>
      </c>
      <c r="F14" s="34" t="e">
        <f>AS7</f>
        <v>#N/A</v>
      </c>
      <c r="G14" s="17"/>
      <c r="H14" s="1" t="s">
        <v>2919</v>
      </c>
      <c r="I14" s="15" t="e">
        <f>BB5</f>
        <v>#N/A</v>
      </c>
      <c r="J14" s="30" t="e">
        <f t="shared" si="3"/>
        <v>#N/A</v>
      </c>
      <c r="K14" s="30" t="e">
        <f t="shared" si="4"/>
        <v>#N/A</v>
      </c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2941</v>
      </c>
      <c r="V14" s="55" t="s">
        <v>2948</v>
      </c>
      <c r="W14" s="53" t="s">
        <v>2917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  <c r="CX14" t="s">
        <v>832</v>
      </c>
      <c r="CZ14" s="27" t="s">
        <v>5152</v>
      </c>
    </row>
    <row r="15" spans="2:104" ht="15" customHeight="1" x14ac:dyDescent="0.15">
      <c r="B15" s="1" t="s">
        <v>2919</v>
      </c>
      <c r="C15" s="15" t="e">
        <f>BE7</f>
        <v>#N/A</v>
      </c>
      <c r="D15" s="30" t="e">
        <f t="shared" si="1"/>
        <v>#N/A</v>
      </c>
      <c r="E15" s="30" t="e">
        <f t="shared" si="2"/>
        <v>#N/A</v>
      </c>
      <c r="F15" s="31"/>
      <c r="G15" s="17"/>
      <c r="H15" s="1" t="s">
        <v>2919</v>
      </c>
      <c r="I15" s="15" t="e">
        <f>BE5</f>
        <v>#N/A</v>
      </c>
      <c r="J15" s="30" t="e">
        <f t="shared" si="3"/>
        <v>#N/A</v>
      </c>
      <c r="K15" s="30" t="e">
        <f t="shared" si="4"/>
        <v>#N/A</v>
      </c>
      <c r="L15" s="31"/>
      <c r="N15" s="8"/>
      <c r="O15" s="83" t="s">
        <v>3067</v>
      </c>
      <c r="U15" s="73">
        <f>系統表!P14</f>
        <v>0</v>
      </c>
      <c r="V15" s="48" t="e">
        <f>AL59</f>
        <v>#N/A</v>
      </c>
      <c r="W15" s="46" t="e">
        <f t="shared" ref="W15" si="14">AM59</f>
        <v>#N/A</v>
      </c>
      <c r="X15" s="46" t="e">
        <f t="shared" ref="X15:Y15" si="15">BH59</f>
        <v>#N/A</v>
      </c>
      <c r="Y15" s="46" t="e">
        <f t="shared" si="15"/>
        <v>#N/A</v>
      </c>
      <c r="Z15" s="46" t="e">
        <f t="shared" ref="Z15:AD15" si="16">AW59</f>
        <v>#N/A</v>
      </c>
      <c r="AA15" s="46" t="e">
        <f t="shared" si="16"/>
        <v>#N/A</v>
      </c>
      <c r="AB15" s="46" t="e">
        <f t="shared" si="16"/>
        <v>#N/A</v>
      </c>
      <c r="AC15" s="46" t="e">
        <f t="shared" si="16"/>
        <v>#N/A</v>
      </c>
      <c r="AD15" s="46" t="e">
        <f t="shared" si="16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  <c r="CX15" t="s">
        <v>949</v>
      </c>
      <c r="CZ15" s="27" t="s">
        <v>5154</v>
      </c>
    </row>
    <row r="16" spans="2:104" ht="15" customHeight="1" x14ac:dyDescent="0.15">
      <c r="B16" s="1" t="s">
        <v>2919</v>
      </c>
      <c r="C16" s="15" t="e">
        <f>BU7</f>
        <v>#N/A</v>
      </c>
      <c r="D16" s="30" t="e">
        <f t="shared" si="1"/>
        <v>#N/A</v>
      </c>
      <c r="E16" s="30" t="e">
        <f t="shared" si="2"/>
        <v>#N/A</v>
      </c>
      <c r="F16" s="31"/>
      <c r="G16" s="17"/>
      <c r="H16" s="1" t="s">
        <v>2919</v>
      </c>
      <c r="I16" s="15" t="e">
        <f>BU5</f>
        <v>#N/A</v>
      </c>
      <c r="J16" s="30" t="e">
        <f t="shared" si="3"/>
        <v>#N/A</v>
      </c>
      <c r="K16" s="30" t="e">
        <f t="shared" si="4"/>
        <v>#N/A</v>
      </c>
      <c r="L16" s="31"/>
      <c r="N16" s="8"/>
      <c r="O16" s="78" t="s">
        <v>2920</v>
      </c>
      <c r="U16" s="57">
        <f>AK61</f>
        <v>28</v>
      </c>
      <c r="V16" s="48" t="e">
        <f>AL61</f>
        <v>#N/A</v>
      </c>
      <c r="Z16" s="65" t="s">
        <v>2955</v>
      </c>
      <c r="AA16" s="46" t="str">
        <f>N65</f>
        <v>×</v>
      </c>
      <c r="AB16" s="66" t="s">
        <v>2929</v>
      </c>
      <c r="AC16" s="46" t="str">
        <f>O65</f>
        <v>×</v>
      </c>
      <c r="AD16" s="66" t="s">
        <v>2930</v>
      </c>
      <c r="AE16" s="46" t="str">
        <f>P65</f>
        <v>○</v>
      </c>
      <c r="AF16" s="65" t="s">
        <v>2956</v>
      </c>
      <c r="AG16" s="46">
        <f>Q65</f>
        <v>0</v>
      </c>
      <c r="AH16" s="13"/>
      <c r="AI16" s="13"/>
      <c r="CX16" t="s">
        <v>1150</v>
      </c>
      <c r="CY16" s="27" t="s">
        <v>5152</v>
      </c>
      <c r="CZ16" s="27" t="s">
        <v>5156</v>
      </c>
    </row>
    <row r="17" spans="2:104" ht="15" customHeight="1" x14ac:dyDescent="0.15">
      <c r="B17" s="2" t="s">
        <v>2920</v>
      </c>
      <c r="C17" s="15" t="e">
        <f>BV7</f>
        <v>#N/A</v>
      </c>
      <c r="D17" s="30" t="e">
        <f t="shared" si="1"/>
        <v>#N/A</v>
      </c>
      <c r="E17" s="30" t="e">
        <f t="shared" si="2"/>
        <v>#N/A</v>
      </c>
      <c r="F17" s="35" t="e">
        <f>AW7</f>
        <v>#N/A</v>
      </c>
      <c r="G17" s="17"/>
      <c r="H17" s="2" t="s">
        <v>2920</v>
      </c>
      <c r="I17" s="15" t="e">
        <f>BV5</f>
        <v>#N/A</v>
      </c>
      <c r="J17" s="30" t="e">
        <f t="shared" si="3"/>
        <v>#N/A</v>
      </c>
      <c r="K17" s="30" t="e">
        <f t="shared" si="4"/>
        <v>#N/A</v>
      </c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2942</v>
      </c>
      <c r="V17" s="55" t="s">
        <v>2948</v>
      </c>
      <c r="W17" s="53" t="s">
        <v>2917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  <c r="CX17" t="s">
        <v>148</v>
      </c>
      <c r="CY17" s="27" t="s">
        <v>5153</v>
      </c>
      <c r="CZ17" s="27" t="s">
        <v>2936</v>
      </c>
    </row>
    <row r="18" spans="2:104" ht="15" customHeight="1" x14ac:dyDescent="0.15">
      <c r="B18" s="1" t="s">
        <v>2919</v>
      </c>
      <c r="C18" s="15" t="e">
        <f>BF7</f>
        <v>#N/A</v>
      </c>
      <c r="D18" s="30" t="e">
        <f t="shared" si="1"/>
        <v>#N/A</v>
      </c>
      <c r="E18" s="30" t="e">
        <f t="shared" si="2"/>
        <v>#N/A</v>
      </c>
      <c r="F18" s="34" t="e">
        <f>AT7</f>
        <v>#N/A</v>
      </c>
      <c r="G18" s="17"/>
      <c r="H18" s="1" t="s">
        <v>2919</v>
      </c>
      <c r="I18" s="15" t="e">
        <f>BF5</f>
        <v>#N/A</v>
      </c>
      <c r="J18" s="30" t="e">
        <f t="shared" si="3"/>
        <v>#N/A</v>
      </c>
      <c r="K18" s="30" t="e">
        <f t="shared" si="4"/>
        <v>#N/A</v>
      </c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系統表!P15</f>
        <v>0</v>
      </c>
      <c r="V18" s="48" t="e">
        <f>AL77</f>
        <v>#N/A</v>
      </c>
      <c r="W18" s="46" t="e">
        <f t="shared" ref="W18" si="17">AM77</f>
        <v>#N/A</v>
      </c>
      <c r="X18" s="46" t="e">
        <f t="shared" ref="X18:Y18" si="18">BH77</f>
        <v>#N/A</v>
      </c>
      <c r="Y18" s="46" t="e">
        <f t="shared" si="18"/>
        <v>#N/A</v>
      </c>
      <c r="Z18" s="46" t="e">
        <f t="shared" ref="Z18:AD18" si="19">AW77</f>
        <v>#N/A</v>
      </c>
      <c r="AA18" s="46" t="e">
        <f t="shared" si="19"/>
        <v>#N/A</v>
      </c>
      <c r="AB18" s="46" t="e">
        <f t="shared" si="19"/>
        <v>#N/A</v>
      </c>
      <c r="AC18" s="46" t="e">
        <f t="shared" si="19"/>
        <v>#N/A</v>
      </c>
      <c r="AD18" s="46" t="e">
        <f t="shared" si="19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  <c r="CX18" t="s">
        <v>2150</v>
      </c>
      <c r="CZ18" s="27" t="s">
        <v>5154</v>
      </c>
    </row>
    <row r="19" spans="2:104" ht="15" customHeight="1" x14ac:dyDescent="0.15">
      <c r="B19" s="1" t="s">
        <v>2919</v>
      </c>
      <c r="C19" s="15" t="e">
        <f>BW7</f>
        <v>#N/A</v>
      </c>
      <c r="D19" s="30" t="e">
        <f t="shared" si="1"/>
        <v>#N/A</v>
      </c>
      <c r="E19" s="30" t="e">
        <f t="shared" si="2"/>
        <v>#N/A</v>
      </c>
      <c r="F19" s="31"/>
      <c r="G19" s="17"/>
      <c r="H19" s="1" t="s">
        <v>2919</v>
      </c>
      <c r="I19" s="15" t="e">
        <f>BW5</f>
        <v>#N/A</v>
      </c>
      <c r="J19" s="30" t="e">
        <f t="shared" si="3"/>
        <v>#N/A</v>
      </c>
      <c r="K19" s="30" t="e">
        <f t="shared" si="4"/>
        <v>#N/A</v>
      </c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20">N19*Q19</f>
        <v>#N/A</v>
      </c>
      <c r="S19" s="14"/>
      <c r="T19" s="14"/>
      <c r="U19" s="57">
        <f>AK79</f>
        <v>29</v>
      </c>
      <c r="V19" s="48" t="e">
        <f>AL79</f>
        <v>#N/A</v>
      </c>
      <c r="Z19" s="65" t="s">
        <v>2955</v>
      </c>
      <c r="AA19" s="46" t="str">
        <f>N83</f>
        <v>×</v>
      </c>
      <c r="AB19" s="66" t="s">
        <v>2929</v>
      </c>
      <c r="AC19" s="46" t="str">
        <f>O83</f>
        <v>×</v>
      </c>
      <c r="AD19" s="66" t="s">
        <v>2930</v>
      </c>
      <c r="AE19" s="46" t="str">
        <f>P83</f>
        <v>○</v>
      </c>
      <c r="AF19" s="65" t="s">
        <v>2956</v>
      </c>
      <c r="AG19" s="46">
        <f>Q83</f>
        <v>0</v>
      </c>
      <c r="AH19" s="13"/>
      <c r="CX19" t="s">
        <v>80</v>
      </c>
      <c r="CY19" s="27" t="s">
        <v>5153</v>
      </c>
      <c r="CZ19" s="27" t="s">
        <v>2936</v>
      </c>
    </row>
    <row r="20" spans="2:104" ht="15" customHeight="1" x14ac:dyDescent="0.15">
      <c r="B20" s="2" t="s">
        <v>2920</v>
      </c>
      <c r="C20" s="15" t="e">
        <f>BX7</f>
        <v>#N/A</v>
      </c>
      <c r="D20" s="30" t="e">
        <f t="shared" si="1"/>
        <v>#N/A</v>
      </c>
      <c r="E20" s="30" t="e">
        <f t="shared" si="2"/>
        <v>#N/A</v>
      </c>
      <c r="F20" s="35" t="e">
        <f>AX7</f>
        <v>#N/A</v>
      </c>
      <c r="G20" s="17"/>
      <c r="H20" s="2" t="s">
        <v>2920</v>
      </c>
      <c r="I20" s="15" t="e">
        <f>BX5</f>
        <v>#N/A</v>
      </c>
      <c r="J20" s="30" t="e">
        <f t="shared" si="3"/>
        <v>#N/A</v>
      </c>
      <c r="K20" s="30" t="e">
        <f t="shared" si="4"/>
        <v>#N/A</v>
      </c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20"/>
        <v>#N/A</v>
      </c>
      <c r="S20" s="14"/>
      <c r="T20" s="14"/>
      <c r="U20" s="56" t="s">
        <v>2943</v>
      </c>
      <c r="V20" s="55" t="s">
        <v>2948</v>
      </c>
      <c r="W20" s="53" t="s">
        <v>2917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  <c r="CX20" t="s">
        <v>591</v>
      </c>
      <c r="CZ20" s="27" t="s">
        <v>5151</v>
      </c>
    </row>
    <row r="21" spans="2:104" ht="15" customHeight="1" x14ac:dyDescent="0.15">
      <c r="U21" s="73"/>
      <c r="V21" s="48" t="e">
        <f>AL95</f>
        <v>#N/A</v>
      </c>
      <c r="W21" s="46" t="e">
        <f t="shared" ref="W21" si="21">AM95</f>
        <v>#N/A</v>
      </c>
      <c r="X21" s="46" t="e">
        <f t="shared" ref="X21:Y21" si="22">BH95</f>
        <v>#N/A</v>
      </c>
      <c r="Y21" s="46" t="e">
        <f t="shared" si="22"/>
        <v>#N/A</v>
      </c>
      <c r="Z21" s="46" t="e">
        <f t="shared" ref="Z21:AD21" si="23">AW95</f>
        <v>#N/A</v>
      </c>
      <c r="AA21" s="46" t="e">
        <f t="shared" si="23"/>
        <v>#N/A</v>
      </c>
      <c r="AB21" s="46" t="e">
        <f t="shared" si="23"/>
        <v>#N/A</v>
      </c>
      <c r="AC21" s="46" t="e">
        <f t="shared" si="23"/>
        <v>#N/A</v>
      </c>
      <c r="AD21" s="46" t="e">
        <f t="shared" si="23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  <c r="CX21" t="s">
        <v>261</v>
      </c>
      <c r="CY21" s="27" t="s">
        <v>5152</v>
      </c>
      <c r="CZ21" s="27" t="s">
        <v>5156</v>
      </c>
    </row>
    <row r="22" spans="2:104" ht="15" customHeight="1" x14ac:dyDescent="0.15">
      <c r="B22" s="16" t="e">
        <f>AM23</f>
        <v>#N/A</v>
      </c>
      <c r="C22" s="36" t="e">
        <f>BH23</f>
        <v>#N/A</v>
      </c>
      <c r="D22" s="44"/>
      <c r="E22" s="44" t="e">
        <f>BL23</f>
        <v>#N/A</v>
      </c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30</v>
      </c>
      <c r="V22" s="48" t="e">
        <f>AL97</f>
        <v>#N/A</v>
      </c>
      <c r="Z22" s="65" t="s">
        <v>2955</v>
      </c>
      <c r="AA22" s="46" t="str">
        <f>N101</f>
        <v>×</v>
      </c>
      <c r="AB22" s="66" t="s">
        <v>2929</v>
      </c>
      <c r="AC22" s="46" t="str">
        <f>O101</f>
        <v>×</v>
      </c>
      <c r="AD22" s="66" t="s">
        <v>2930</v>
      </c>
      <c r="AE22" s="46" t="str">
        <f>P101</f>
        <v>○</v>
      </c>
      <c r="AF22" s="65" t="s">
        <v>2956</v>
      </c>
      <c r="AG22" s="46">
        <f>Q101</f>
        <v>0</v>
      </c>
      <c r="AH22" s="13"/>
      <c r="AI22" s="9"/>
      <c r="AJ22" s="10"/>
      <c r="AK22" s="22" t="s">
        <v>2921</v>
      </c>
      <c r="AL22" s="23" t="s">
        <v>2918</v>
      </c>
      <c r="AM22" s="24" t="s">
        <v>2917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  <c r="CX22" t="s">
        <v>231</v>
      </c>
      <c r="CY22" s="27" t="s">
        <v>5152</v>
      </c>
      <c r="CZ22" s="27" t="s">
        <v>5157</v>
      </c>
    </row>
    <row r="23" spans="2:104" ht="15" customHeight="1" x14ac:dyDescent="0.15">
      <c r="B23" s="29" t="e">
        <f>BG23</f>
        <v>#N/A</v>
      </c>
      <c r="C23" s="36" t="e">
        <f>AL23</f>
        <v>#N/A</v>
      </c>
      <c r="D23" s="44"/>
      <c r="E23" s="44" t="e">
        <f>AY23</f>
        <v>#N/A</v>
      </c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3019</v>
      </c>
      <c r="O23" s="63" t="s">
        <v>3020</v>
      </c>
      <c r="P23" s="62" t="s">
        <v>3021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  <c r="CX23" t="s">
        <v>246</v>
      </c>
      <c r="CY23" s="27" t="s">
        <v>5154</v>
      </c>
      <c r="CZ23" s="27" t="s">
        <v>5158</v>
      </c>
    </row>
    <row r="24" spans="2:104" ht="15" customHeight="1" x14ac:dyDescent="0.15">
      <c r="B24" s="1" t="s">
        <v>2919</v>
      </c>
      <c r="C24" s="32" t="e">
        <f>AZ23</f>
        <v>#N/A</v>
      </c>
      <c r="D24" s="27" t="e">
        <f t="shared" ref="D24:D38" si="24">VLOOKUP(C24,$CX$1:$CZ$2000,2,0)</f>
        <v>#N/A</v>
      </c>
      <c r="E24" s="27" t="e">
        <f t="shared" ref="E24:E38" si="25">VLOOKUP(C24,$CX$1:$CZ$2000,3,0)</f>
        <v>#N/A</v>
      </c>
      <c r="F24" s="34" t="e">
        <f>AQ23</f>
        <v>#N/A</v>
      </c>
      <c r="G24" s="17"/>
      <c r="H24" s="1" t="s">
        <v>2919</v>
      </c>
      <c r="I24" s="32" t="e">
        <f>C5</f>
        <v>#N/A</v>
      </c>
      <c r="J24" s="27" t="e">
        <f t="shared" ref="J24:J38" si="26">VLOOKUP(I24,$CX$1:$CZ$2000,2,0)</f>
        <v>#N/A</v>
      </c>
      <c r="K24" s="27" t="e">
        <f t="shared" ref="K24:K38" si="27">VLOOKUP(I24,$CX$1:$CZ$2000,3,0)</f>
        <v>#N/A</v>
      </c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2921</v>
      </c>
      <c r="AL24" s="40" t="s">
        <v>2918</v>
      </c>
      <c r="AM24" s="41" t="s">
        <v>2917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  <c r="CX24" t="s">
        <v>460</v>
      </c>
      <c r="CZ24" s="27" t="s">
        <v>5152</v>
      </c>
    </row>
    <row r="25" spans="2:104" ht="15" customHeight="1" x14ac:dyDescent="0.15">
      <c r="B25" s="1" t="s">
        <v>2919</v>
      </c>
      <c r="C25" s="15" t="e">
        <f>BA23</f>
        <v>#N/A</v>
      </c>
      <c r="D25" s="30" t="e">
        <f t="shared" si="24"/>
        <v>#N/A</v>
      </c>
      <c r="E25" s="30" t="e">
        <f t="shared" si="25"/>
        <v>#N/A</v>
      </c>
      <c r="F25" s="31"/>
      <c r="G25" s="17"/>
      <c r="H25" s="1" t="s">
        <v>2919</v>
      </c>
      <c r="I25" s="32" t="e">
        <f t="shared" ref="I25:I27" si="28">C6</f>
        <v>#N/A</v>
      </c>
      <c r="J25" s="30" t="e">
        <f t="shared" si="26"/>
        <v>#N/A</v>
      </c>
      <c r="K25" s="30" t="e">
        <f t="shared" si="27"/>
        <v>#N/A</v>
      </c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26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  <c r="CX25" t="s">
        <v>194</v>
      </c>
      <c r="CZ25" s="27" t="s">
        <v>5154</v>
      </c>
    </row>
    <row r="26" spans="2:104" ht="15" customHeight="1" x14ac:dyDescent="0.15">
      <c r="B26" s="1" t="s">
        <v>2919</v>
      </c>
      <c r="C26" s="15" t="e">
        <f>BC23</f>
        <v>#N/A</v>
      </c>
      <c r="D26" s="30" t="e">
        <f t="shared" si="24"/>
        <v>#N/A</v>
      </c>
      <c r="E26" s="30" t="e">
        <f t="shared" si="25"/>
        <v>#N/A</v>
      </c>
      <c r="F26" s="31"/>
      <c r="G26" s="17"/>
      <c r="H26" s="1" t="s">
        <v>2919</v>
      </c>
      <c r="I26" s="32" t="e">
        <f t="shared" si="28"/>
        <v>#N/A</v>
      </c>
      <c r="J26" s="30" t="e">
        <f t="shared" si="26"/>
        <v>#N/A</v>
      </c>
      <c r="K26" s="30" t="e">
        <f t="shared" si="27"/>
        <v>#N/A</v>
      </c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  <c r="CX26" t="s">
        <v>557</v>
      </c>
      <c r="CZ26" s="27" t="s">
        <v>5151</v>
      </c>
    </row>
    <row r="27" spans="2:104" ht="15" customHeight="1" x14ac:dyDescent="0.15">
      <c r="B27" s="1" t="s">
        <v>2919</v>
      </c>
      <c r="C27" s="15" t="e">
        <f>BQ23</f>
        <v>#N/A</v>
      </c>
      <c r="D27" s="30" t="e">
        <f t="shared" si="24"/>
        <v>#N/A</v>
      </c>
      <c r="E27" s="30" t="e">
        <f t="shared" si="25"/>
        <v>#N/A</v>
      </c>
      <c r="F27" s="31"/>
      <c r="G27" s="17"/>
      <c r="H27" s="1" t="s">
        <v>2919</v>
      </c>
      <c r="I27" s="32" t="e">
        <f t="shared" si="28"/>
        <v>#N/A</v>
      </c>
      <c r="J27" s="30" t="e">
        <f t="shared" si="26"/>
        <v>#N/A</v>
      </c>
      <c r="K27" s="30" t="e">
        <f t="shared" si="27"/>
        <v>#N/A</v>
      </c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  <c r="CX27" t="s">
        <v>156</v>
      </c>
      <c r="CZ27" s="27" t="s">
        <v>5153</v>
      </c>
    </row>
    <row r="28" spans="2:104" ht="15" customHeight="1" x14ac:dyDescent="0.15">
      <c r="B28" s="2" t="s">
        <v>2920</v>
      </c>
      <c r="C28" s="15" t="e">
        <f>BR23</f>
        <v>#N/A</v>
      </c>
      <c r="D28" s="30" t="e">
        <f t="shared" si="24"/>
        <v>#N/A</v>
      </c>
      <c r="E28" s="30" t="e">
        <f t="shared" si="25"/>
        <v>#N/A</v>
      </c>
      <c r="F28" s="35" t="e">
        <f>AU23</f>
        <v>#N/A</v>
      </c>
      <c r="G28" s="17"/>
      <c r="H28" s="2" t="s">
        <v>2920</v>
      </c>
      <c r="I28" s="15" t="e">
        <f>C11</f>
        <v>#N/A</v>
      </c>
      <c r="J28" s="30" t="e">
        <f t="shared" si="26"/>
        <v>#N/A</v>
      </c>
      <c r="K28" s="30" t="e">
        <f t="shared" si="27"/>
        <v>#N/A</v>
      </c>
      <c r="L28" s="38" t="e">
        <f>F11</f>
        <v>#N/A</v>
      </c>
      <c r="N28" s="65" t="s">
        <v>2955</v>
      </c>
      <c r="O28" s="66" t="s">
        <v>2929</v>
      </c>
      <c r="P28" s="66" t="s">
        <v>2930</v>
      </c>
      <c r="Q28" s="65" t="s">
        <v>2956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  <c r="CX28" t="s">
        <v>321</v>
      </c>
      <c r="CZ28" s="27" t="s">
        <v>5152</v>
      </c>
    </row>
    <row r="29" spans="2:104" ht="15" customHeight="1" x14ac:dyDescent="0.15">
      <c r="B29" s="1" t="s">
        <v>2919</v>
      </c>
      <c r="C29" s="15" t="e">
        <f>BD23</f>
        <v>#N/A</v>
      </c>
      <c r="D29" s="30" t="e">
        <f t="shared" si="24"/>
        <v>#N/A</v>
      </c>
      <c r="E29" s="30" t="e">
        <f t="shared" si="25"/>
        <v>#N/A</v>
      </c>
      <c r="F29" s="34" t="e">
        <f>AR23</f>
        <v>#N/A</v>
      </c>
      <c r="G29" s="17"/>
      <c r="H29" s="1" t="s">
        <v>2919</v>
      </c>
      <c r="I29" s="15" t="e">
        <f>C14</f>
        <v>#N/A</v>
      </c>
      <c r="J29" s="30" t="e">
        <f t="shared" si="26"/>
        <v>#N/A</v>
      </c>
      <c r="K29" s="30" t="e">
        <f t="shared" si="27"/>
        <v>#N/A</v>
      </c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9">U12</f>
        <v>0</v>
      </c>
      <c r="V29" s="47" t="e">
        <f t="shared" si="29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  <c r="CX29" t="s">
        <v>900</v>
      </c>
      <c r="CZ29" s="27" t="s">
        <v>5152</v>
      </c>
    </row>
    <row r="30" spans="2:104" ht="15" customHeight="1" x14ac:dyDescent="0.15">
      <c r="B30" s="1" t="s">
        <v>2919</v>
      </c>
      <c r="C30" s="15" t="e">
        <f>BS23</f>
        <v>#N/A</v>
      </c>
      <c r="D30" s="30" t="e">
        <f t="shared" si="24"/>
        <v>#N/A</v>
      </c>
      <c r="E30" s="30" t="e">
        <f t="shared" si="25"/>
        <v>#N/A</v>
      </c>
      <c r="F30" s="31"/>
      <c r="G30" s="17"/>
      <c r="H30" s="1" t="s">
        <v>2919</v>
      </c>
      <c r="I30" s="15" t="e">
        <f>C15</f>
        <v>#N/A</v>
      </c>
      <c r="J30" s="30" t="e">
        <f t="shared" si="26"/>
        <v>#N/A</v>
      </c>
      <c r="K30" s="30" t="e">
        <f t="shared" si="27"/>
        <v>#N/A</v>
      </c>
      <c r="L30" s="31"/>
      <c r="U30" s="45">
        <f t="shared" ref="U30:V30" si="30">U15</f>
        <v>0</v>
      </c>
      <c r="V30" s="47" t="e">
        <f t="shared" si="30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  <c r="CX30" t="s">
        <v>266</v>
      </c>
      <c r="CY30" s="27" t="s">
        <v>5159</v>
      </c>
      <c r="CZ30" s="27" t="s">
        <v>2936</v>
      </c>
    </row>
    <row r="31" spans="2:104" ht="15" customHeight="1" x14ac:dyDescent="0.15">
      <c r="B31" s="2" t="s">
        <v>2920</v>
      </c>
      <c r="C31" s="15" t="e">
        <f>BT23</f>
        <v>#N/A</v>
      </c>
      <c r="D31" s="30" t="e">
        <f t="shared" si="24"/>
        <v>#N/A</v>
      </c>
      <c r="E31" s="30" t="e">
        <f t="shared" si="25"/>
        <v>#N/A</v>
      </c>
      <c r="F31" s="35" t="e">
        <f>AV23</f>
        <v>#N/A</v>
      </c>
      <c r="G31" s="17"/>
      <c r="H31" s="2" t="s">
        <v>2920</v>
      </c>
      <c r="I31" s="15" t="e">
        <f>C18</f>
        <v>#N/A</v>
      </c>
      <c r="J31" s="30" t="e">
        <f t="shared" si="26"/>
        <v>#N/A</v>
      </c>
      <c r="K31" s="30" t="e">
        <f t="shared" si="27"/>
        <v>#N/A</v>
      </c>
      <c r="L31" s="38" t="e">
        <f>F18</f>
        <v>#N/A</v>
      </c>
      <c r="O31" s="80" t="s">
        <v>2919</v>
      </c>
      <c r="R31" s="86" t="s">
        <v>3054</v>
      </c>
      <c r="U31" s="45">
        <f t="shared" ref="U31:V31" si="31">U18</f>
        <v>0</v>
      </c>
      <c r="V31" s="47" t="e">
        <f t="shared" si="31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  <c r="CX31" t="s">
        <v>394</v>
      </c>
      <c r="CZ31" s="27" t="s">
        <v>5152</v>
      </c>
    </row>
    <row r="32" spans="2:104" ht="15" customHeight="1" x14ac:dyDescent="0.15">
      <c r="B32" s="1" t="s">
        <v>2919</v>
      </c>
      <c r="C32" s="15" t="e">
        <f>BB23</f>
        <v>#N/A</v>
      </c>
      <c r="D32" s="30" t="e">
        <f t="shared" si="24"/>
        <v>#N/A</v>
      </c>
      <c r="E32" s="30" t="e">
        <f t="shared" si="25"/>
        <v>#N/A</v>
      </c>
      <c r="F32" s="34" t="e">
        <f>AS23</f>
        <v>#N/A</v>
      </c>
      <c r="G32" s="17"/>
      <c r="H32" s="1" t="s">
        <v>2919</v>
      </c>
      <c r="I32" s="15" t="e">
        <f>I6</f>
        <v>#N/A</v>
      </c>
      <c r="J32" s="30" t="e">
        <f t="shared" si="26"/>
        <v>#N/A</v>
      </c>
      <c r="K32" s="30" t="e">
        <f t="shared" si="27"/>
        <v>#N/A</v>
      </c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  <c r="CX32" t="s">
        <v>415</v>
      </c>
      <c r="CZ32" s="27" t="s">
        <v>5153</v>
      </c>
    </row>
    <row r="33" spans="2:104" ht="15" customHeight="1" x14ac:dyDescent="0.15">
      <c r="B33" s="1" t="s">
        <v>2919</v>
      </c>
      <c r="C33" s="15" t="e">
        <f>BE23</f>
        <v>#N/A</v>
      </c>
      <c r="D33" s="30" t="e">
        <f t="shared" si="24"/>
        <v>#N/A</v>
      </c>
      <c r="E33" s="30" t="e">
        <f t="shared" si="25"/>
        <v>#N/A</v>
      </c>
      <c r="F33" s="31"/>
      <c r="G33" s="17"/>
      <c r="H33" s="1" t="s">
        <v>2919</v>
      </c>
      <c r="I33" s="15" t="e">
        <f t="shared" ref="I33:I34" si="32">I7</f>
        <v>#N/A</v>
      </c>
      <c r="J33" s="30" t="e">
        <f t="shared" si="26"/>
        <v>#N/A</v>
      </c>
      <c r="K33" s="30" t="e">
        <f t="shared" si="27"/>
        <v>#N/A</v>
      </c>
      <c r="L33" s="31"/>
      <c r="N33" s="8"/>
      <c r="O33" s="83" t="s">
        <v>3067</v>
      </c>
      <c r="AH33" s="13"/>
      <c r="AI33" s="13"/>
      <c r="CX33" t="s">
        <v>362</v>
      </c>
      <c r="CZ33" s="27" t="s">
        <v>5152</v>
      </c>
    </row>
    <row r="34" spans="2:104" ht="15" customHeight="1" x14ac:dyDescent="0.15">
      <c r="B34" s="1" t="s">
        <v>2919</v>
      </c>
      <c r="C34" s="15" t="e">
        <f>BU23</f>
        <v>#N/A</v>
      </c>
      <c r="D34" s="30" t="e">
        <f t="shared" si="24"/>
        <v>#N/A</v>
      </c>
      <c r="E34" s="30" t="e">
        <f t="shared" si="25"/>
        <v>#N/A</v>
      </c>
      <c r="F34" s="31"/>
      <c r="G34" s="17"/>
      <c r="H34" s="1" t="s">
        <v>2919</v>
      </c>
      <c r="I34" s="15" t="e">
        <f t="shared" si="32"/>
        <v>#N/A</v>
      </c>
      <c r="J34" s="30" t="e">
        <f t="shared" si="26"/>
        <v>#N/A</v>
      </c>
      <c r="K34" s="30" t="e">
        <f t="shared" si="27"/>
        <v>#N/A</v>
      </c>
      <c r="L34" s="31"/>
      <c r="N34" s="8"/>
      <c r="O34" s="78" t="s">
        <v>2920</v>
      </c>
      <c r="AH34" s="13"/>
      <c r="AI34" s="13"/>
      <c r="CX34" t="s">
        <v>206</v>
      </c>
      <c r="CZ34" s="27" t="s">
        <v>5151</v>
      </c>
    </row>
    <row r="35" spans="2:104" ht="15" customHeight="1" x14ac:dyDescent="0.15">
      <c r="B35" s="2" t="s">
        <v>2920</v>
      </c>
      <c r="C35" s="15" t="e">
        <f>BV23</f>
        <v>#N/A</v>
      </c>
      <c r="D35" s="30" t="e">
        <f t="shared" si="24"/>
        <v>#N/A</v>
      </c>
      <c r="E35" s="30" t="e">
        <f t="shared" si="25"/>
        <v>#N/A</v>
      </c>
      <c r="F35" s="35" t="e">
        <f>AW23</f>
        <v>#N/A</v>
      </c>
      <c r="G35" s="17"/>
      <c r="H35" s="2" t="s">
        <v>2920</v>
      </c>
      <c r="I35" s="15" t="e">
        <f>I11</f>
        <v>#N/A</v>
      </c>
      <c r="J35" s="30" t="e">
        <f t="shared" si="26"/>
        <v>#N/A</v>
      </c>
      <c r="K35" s="30" t="e">
        <f t="shared" si="27"/>
        <v>#N/A</v>
      </c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  <c r="CX35" t="s">
        <v>1087</v>
      </c>
      <c r="CZ35" s="27" t="s">
        <v>5153</v>
      </c>
    </row>
    <row r="36" spans="2:104" ht="15" customHeight="1" x14ac:dyDescent="0.15">
      <c r="B36" s="1" t="s">
        <v>2919</v>
      </c>
      <c r="C36" s="15" t="e">
        <f>BF23</f>
        <v>#N/A</v>
      </c>
      <c r="D36" s="30" t="e">
        <f t="shared" si="24"/>
        <v>#N/A</v>
      </c>
      <c r="E36" s="30" t="e">
        <f t="shared" si="25"/>
        <v>#N/A</v>
      </c>
      <c r="F36" s="34" t="e">
        <f>AT23</f>
        <v>#N/A</v>
      </c>
      <c r="G36" s="17"/>
      <c r="H36" s="1" t="s">
        <v>2919</v>
      </c>
      <c r="I36" s="15" t="e">
        <f>I14</f>
        <v>#N/A</v>
      </c>
      <c r="J36" s="30" t="e">
        <f t="shared" si="26"/>
        <v>#N/A</v>
      </c>
      <c r="K36" s="30" t="e">
        <f t="shared" si="27"/>
        <v>#N/A</v>
      </c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  <c r="CX36" t="s">
        <v>496</v>
      </c>
      <c r="CZ36" s="27" t="s">
        <v>5154</v>
      </c>
    </row>
    <row r="37" spans="2:104" ht="15" customHeight="1" x14ac:dyDescent="0.15">
      <c r="B37" s="1" t="s">
        <v>2919</v>
      </c>
      <c r="C37" s="15" t="e">
        <f>BW23</f>
        <v>#N/A</v>
      </c>
      <c r="D37" s="30" t="e">
        <f t="shared" si="24"/>
        <v>#N/A</v>
      </c>
      <c r="E37" s="30" t="e">
        <f t="shared" si="25"/>
        <v>#N/A</v>
      </c>
      <c r="F37" s="31"/>
      <c r="G37" s="17"/>
      <c r="H37" s="1" t="s">
        <v>2919</v>
      </c>
      <c r="I37" s="15" t="e">
        <f>I15</f>
        <v>#N/A</v>
      </c>
      <c r="J37" s="30" t="e">
        <f t="shared" si="26"/>
        <v>#N/A</v>
      </c>
      <c r="K37" s="30" t="e">
        <f t="shared" si="27"/>
        <v>#N/A</v>
      </c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33">N37*Q37</f>
        <v>#N/A</v>
      </c>
      <c r="S37" s="14"/>
      <c r="T37" s="14"/>
      <c r="AH37" s="13"/>
      <c r="CX37" t="s">
        <v>112</v>
      </c>
      <c r="CZ37" s="27" t="s">
        <v>5151</v>
      </c>
    </row>
    <row r="38" spans="2:104" ht="15" customHeight="1" x14ac:dyDescent="0.15">
      <c r="B38" s="2" t="s">
        <v>2920</v>
      </c>
      <c r="C38" s="15" t="e">
        <f>BX23</f>
        <v>#N/A</v>
      </c>
      <c r="D38" s="30" t="e">
        <f t="shared" si="24"/>
        <v>#N/A</v>
      </c>
      <c r="E38" s="30" t="e">
        <f t="shared" si="25"/>
        <v>#N/A</v>
      </c>
      <c r="F38" s="35" t="e">
        <f>AX23</f>
        <v>#N/A</v>
      </c>
      <c r="G38" s="17"/>
      <c r="H38" s="2" t="s">
        <v>2920</v>
      </c>
      <c r="I38" s="15" t="e">
        <f>I18</f>
        <v>#N/A</v>
      </c>
      <c r="J38" s="30" t="e">
        <f t="shared" si="26"/>
        <v>#N/A</v>
      </c>
      <c r="K38" s="30" t="e">
        <f t="shared" si="27"/>
        <v>#N/A</v>
      </c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33"/>
        <v>#N/A</v>
      </c>
      <c r="S38" s="14"/>
      <c r="T38" s="14"/>
      <c r="AH38" s="13"/>
      <c r="CX38" t="s">
        <v>590</v>
      </c>
      <c r="CZ38" s="27" t="s">
        <v>5156</v>
      </c>
    </row>
    <row r="39" spans="2:104" ht="15" customHeight="1" x14ac:dyDescent="0.15">
      <c r="AH39" s="13"/>
      <c r="CX39" t="s">
        <v>269</v>
      </c>
      <c r="CY39" s="27" t="s">
        <v>5160</v>
      </c>
      <c r="CZ39" s="27" t="s">
        <v>5161</v>
      </c>
    </row>
    <row r="40" spans="2:104" ht="15" customHeight="1" x14ac:dyDescent="0.15">
      <c r="B40" s="16" t="e">
        <f>AM41</f>
        <v>#N/A</v>
      </c>
      <c r="C40" s="36" t="e">
        <f>BH41</f>
        <v>#N/A</v>
      </c>
      <c r="D40" s="44"/>
      <c r="E40" s="44" t="e">
        <f>BL41</f>
        <v>#N/A</v>
      </c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2921</v>
      </c>
      <c r="AL40" s="23" t="s">
        <v>2918</v>
      </c>
      <c r="AM40" s="24" t="s">
        <v>2917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  <c r="CX40" t="s">
        <v>361</v>
      </c>
      <c r="CZ40" s="27" t="s">
        <v>5154</v>
      </c>
    </row>
    <row r="41" spans="2:104" ht="15" customHeight="1" x14ac:dyDescent="0.15">
      <c r="B41" s="29" t="e">
        <f>BG41</f>
        <v>#N/A</v>
      </c>
      <c r="C41" s="36" t="e">
        <f>AL41</f>
        <v>#N/A</v>
      </c>
      <c r="D41" s="44"/>
      <c r="E41" s="44" t="e">
        <f>AY41</f>
        <v>#N/A</v>
      </c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3019</v>
      </c>
      <c r="O41" s="63" t="s">
        <v>3020</v>
      </c>
      <c r="P41" s="62" t="s">
        <v>3021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  <c r="CX41" t="s">
        <v>258</v>
      </c>
      <c r="CY41" s="27" t="s">
        <v>5152</v>
      </c>
      <c r="CZ41" s="27" t="s">
        <v>5162</v>
      </c>
    </row>
    <row r="42" spans="2:104" ht="15" customHeight="1" x14ac:dyDescent="0.15">
      <c r="B42" s="1" t="s">
        <v>2919</v>
      </c>
      <c r="C42" s="32" t="e">
        <f>AZ41</f>
        <v>#N/A</v>
      </c>
      <c r="D42" s="27" t="e">
        <f t="shared" ref="D42:D56" si="34">VLOOKUP(C42,$CX$1:$CZ$2000,2,0)</f>
        <v>#N/A</v>
      </c>
      <c r="E42" s="27" t="e">
        <f t="shared" ref="E42:E56" si="35">VLOOKUP(C42,$CX$1:$CZ$2000,3,0)</f>
        <v>#N/A</v>
      </c>
      <c r="F42" s="34" t="e">
        <f>AQ41</f>
        <v>#N/A</v>
      </c>
      <c r="G42" s="17"/>
      <c r="H42" s="1" t="s">
        <v>2919</v>
      </c>
      <c r="I42" s="32" t="e">
        <f>C23</f>
        <v>#N/A</v>
      </c>
      <c r="J42" s="27" t="e">
        <f t="shared" ref="J42:J56" si="36">VLOOKUP(I42,$CX$1:$CZ$2000,2,0)</f>
        <v>#N/A</v>
      </c>
      <c r="K42" s="27" t="e">
        <f t="shared" ref="K42:K56" si="37">VLOOKUP(I42,$CX$1:$CZ$2000,3,0)</f>
        <v>#N/A</v>
      </c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2921</v>
      </c>
      <c r="AL42" s="40" t="s">
        <v>2918</v>
      </c>
      <c r="AM42" s="41" t="s">
        <v>2917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  <c r="CX42" t="s">
        <v>58</v>
      </c>
      <c r="CZ42" s="27" t="s">
        <v>5160</v>
      </c>
    </row>
    <row r="43" spans="2:104" ht="15" customHeight="1" x14ac:dyDescent="0.15">
      <c r="B43" s="1" t="s">
        <v>2919</v>
      </c>
      <c r="C43" s="15" t="e">
        <f>BA41</f>
        <v>#N/A</v>
      </c>
      <c r="D43" s="30" t="e">
        <f t="shared" si="34"/>
        <v>#N/A</v>
      </c>
      <c r="E43" s="30" t="e">
        <f t="shared" si="35"/>
        <v>#N/A</v>
      </c>
      <c r="F43" s="31"/>
      <c r="G43" s="17"/>
      <c r="H43" s="1" t="s">
        <v>2919</v>
      </c>
      <c r="I43" s="32" t="e">
        <f t="shared" ref="I43:I45" si="38">C24</f>
        <v>#N/A</v>
      </c>
      <c r="J43" s="30" t="e">
        <f t="shared" si="36"/>
        <v>#N/A</v>
      </c>
      <c r="K43" s="30" t="e">
        <f t="shared" si="37"/>
        <v>#N/A</v>
      </c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27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  <c r="CX43" t="s">
        <v>1044</v>
      </c>
      <c r="CZ43" s="27" t="s">
        <v>5156</v>
      </c>
    </row>
    <row r="44" spans="2:104" ht="15" customHeight="1" x14ac:dyDescent="0.15">
      <c r="B44" s="1" t="s">
        <v>2919</v>
      </c>
      <c r="C44" s="15" t="e">
        <f>BC41</f>
        <v>#N/A</v>
      </c>
      <c r="D44" s="30" t="e">
        <f t="shared" si="34"/>
        <v>#N/A</v>
      </c>
      <c r="E44" s="30" t="e">
        <f t="shared" si="35"/>
        <v>#N/A</v>
      </c>
      <c r="F44" s="31"/>
      <c r="G44" s="17"/>
      <c r="H44" s="1" t="s">
        <v>2919</v>
      </c>
      <c r="I44" s="32" t="e">
        <f t="shared" si="38"/>
        <v>#N/A</v>
      </c>
      <c r="J44" s="30" t="e">
        <f t="shared" si="36"/>
        <v>#N/A</v>
      </c>
      <c r="K44" s="30" t="e">
        <f t="shared" si="37"/>
        <v>#N/A</v>
      </c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  <c r="CX44" t="s">
        <v>291</v>
      </c>
      <c r="CY44" s="27" t="s">
        <v>5151</v>
      </c>
      <c r="CZ44" s="27" t="s">
        <v>5154</v>
      </c>
    </row>
    <row r="45" spans="2:104" ht="15" customHeight="1" x14ac:dyDescent="0.15">
      <c r="B45" s="1" t="s">
        <v>2919</v>
      </c>
      <c r="C45" s="15" t="e">
        <f>BQ41</f>
        <v>#N/A</v>
      </c>
      <c r="D45" s="30" t="e">
        <f t="shared" si="34"/>
        <v>#N/A</v>
      </c>
      <c r="E45" s="30" t="e">
        <f t="shared" si="35"/>
        <v>#N/A</v>
      </c>
      <c r="F45" s="31"/>
      <c r="G45" s="17"/>
      <c r="H45" s="1" t="s">
        <v>2919</v>
      </c>
      <c r="I45" s="32" t="e">
        <f t="shared" si="38"/>
        <v>#N/A</v>
      </c>
      <c r="J45" s="30" t="e">
        <f t="shared" si="36"/>
        <v>#N/A</v>
      </c>
      <c r="K45" s="30" t="e">
        <f t="shared" si="37"/>
        <v>#N/A</v>
      </c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  <c r="CX45" t="s">
        <v>995</v>
      </c>
      <c r="CY45" s="27" t="s">
        <v>5163</v>
      </c>
      <c r="CZ45" s="27" t="s">
        <v>5164</v>
      </c>
    </row>
    <row r="46" spans="2:104" ht="15" customHeight="1" x14ac:dyDescent="0.15">
      <c r="B46" s="2" t="s">
        <v>2920</v>
      </c>
      <c r="C46" s="15" t="e">
        <f>BR41</f>
        <v>#N/A</v>
      </c>
      <c r="D46" s="30" t="e">
        <f t="shared" si="34"/>
        <v>#N/A</v>
      </c>
      <c r="E46" s="30" t="e">
        <f t="shared" si="35"/>
        <v>#N/A</v>
      </c>
      <c r="F46" s="35" t="e">
        <f>AU41</f>
        <v>#N/A</v>
      </c>
      <c r="G46" s="17"/>
      <c r="H46" s="2" t="s">
        <v>2920</v>
      </c>
      <c r="I46" s="15" t="e">
        <f>C29</f>
        <v>#N/A</v>
      </c>
      <c r="J46" s="30" t="e">
        <f t="shared" si="36"/>
        <v>#N/A</v>
      </c>
      <c r="K46" s="30" t="e">
        <f t="shared" si="37"/>
        <v>#N/A</v>
      </c>
      <c r="L46" s="38" t="e">
        <f>F29</f>
        <v>#N/A</v>
      </c>
      <c r="N46" s="65" t="s">
        <v>2955</v>
      </c>
      <c r="O46" s="66" t="s">
        <v>2929</v>
      </c>
      <c r="P46" s="66" t="s">
        <v>2930</v>
      </c>
      <c r="Q46" s="65" t="s">
        <v>2956</v>
      </c>
      <c r="AH46" s="13"/>
      <c r="AI46" s="13"/>
      <c r="CX46" t="s">
        <v>57</v>
      </c>
      <c r="CZ46" s="27" t="s">
        <v>5154</v>
      </c>
    </row>
    <row r="47" spans="2:104" ht="15" customHeight="1" x14ac:dyDescent="0.15">
      <c r="B47" s="1" t="s">
        <v>2919</v>
      </c>
      <c r="C47" s="15" t="e">
        <f>BD41</f>
        <v>#N/A</v>
      </c>
      <c r="D47" s="30" t="e">
        <f t="shared" si="34"/>
        <v>#N/A</v>
      </c>
      <c r="E47" s="30" t="e">
        <f t="shared" si="35"/>
        <v>#N/A</v>
      </c>
      <c r="F47" s="34" t="e">
        <f>AR41</f>
        <v>#N/A</v>
      </c>
      <c r="G47" s="17"/>
      <c r="H47" s="1" t="s">
        <v>2919</v>
      </c>
      <c r="I47" s="15" t="e">
        <f>C32</f>
        <v>#N/A</v>
      </c>
      <c r="J47" s="30" t="e">
        <f t="shared" si="36"/>
        <v>#N/A</v>
      </c>
      <c r="K47" s="30" t="e">
        <f t="shared" si="37"/>
        <v>#N/A</v>
      </c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  <c r="CX47" t="s">
        <v>138</v>
      </c>
      <c r="CY47" s="27" t="s">
        <v>5163</v>
      </c>
      <c r="CZ47" s="27" t="s">
        <v>5165</v>
      </c>
    </row>
    <row r="48" spans="2:104" ht="15" customHeight="1" x14ac:dyDescent="0.15">
      <c r="B48" s="1" t="s">
        <v>2919</v>
      </c>
      <c r="C48" s="15" t="e">
        <f>BS41</f>
        <v>#N/A</v>
      </c>
      <c r="D48" s="30" t="e">
        <f t="shared" si="34"/>
        <v>#N/A</v>
      </c>
      <c r="E48" s="30" t="e">
        <f t="shared" si="35"/>
        <v>#N/A</v>
      </c>
      <c r="F48" s="31"/>
      <c r="G48" s="17"/>
      <c r="H48" s="1" t="s">
        <v>2919</v>
      </c>
      <c r="I48" s="15" t="e">
        <f>C33</f>
        <v>#N/A</v>
      </c>
      <c r="J48" s="30" t="e">
        <f t="shared" si="36"/>
        <v>#N/A</v>
      </c>
      <c r="K48" s="30" t="e">
        <f t="shared" si="37"/>
        <v>#N/A</v>
      </c>
      <c r="L48" s="31"/>
      <c r="AH48" s="13"/>
      <c r="AI48" s="13"/>
      <c r="CX48" t="s">
        <v>536</v>
      </c>
      <c r="CZ48" s="27" t="s">
        <v>5160</v>
      </c>
    </row>
    <row r="49" spans="2:104" ht="15" customHeight="1" x14ac:dyDescent="0.15">
      <c r="B49" s="2" t="s">
        <v>2920</v>
      </c>
      <c r="C49" s="15" t="e">
        <f>BT41</f>
        <v>#N/A</v>
      </c>
      <c r="D49" s="30" t="e">
        <f t="shared" si="34"/>
        <v>#N/A</v>
      </c>
      <c r="E49" s="30" t="e">
        <f t="shared" si="35"/>
        <v>#N/A</v>
      </c>
      <c r="F49" s="35" t="e">
        <f>AV41</f>
        <v>#N/A</v>
      </c>
      <c r="G49" s="17"/>
      <c r="H49" s="2" t="s">
        <v>2920</v>
      </c>
      <c r="I49" s="15" t="e">
        <f>C36</f>
        <v>#N/A</v>
      </c>
      <c r="J49" s="30" t="e">
        <f t="shared" si="36"/>
        <v>#N/A</v>
      </c>
      <c r="K49" s="30" t="e">
        <f t="shared" si="37"/>
        <v>#N/A</v>
      </c>
      <c r="L49" s="38" t="e">
        <f>F36</f>
        <v>#N/A</v>
      </c>
      <c r="O49" s="80" t="s">
        <v>2919</v>
      </c>
      <c r="R49" s="86" t="s">
        <v>3054</v>
      </c>
      <c r="AH49" s="13"/>
      <c r="AI49" s="13"/>
      <c r="CX49" t="s">
        <v>523</v>
      </c>
      <c r="CZ49" s="27" t="s">
        <v>5165</v>
      </c>
    </row>
    <row r="50" spans="2:104" ht="15" customHeight="1" x14ac:dyDescent="0.15">
      <c r="B50" s="1" t="s">
        <v>2919</v>
      </c>
      <c r="C50" s="15" t="e">
        <f>BB41</f>
        <v>#N/A</v>
      </c>
      <c r="D50" s="30" t="e">
        <f t="shared" si="34"/>
        <v>#N/A</v>
      </c>
      <c r="E50" s="30" t="e">
        <f t="shared" si="35"/>
        <v>#N/A</v>
      </c>
      <c r="F50" s="34" t="e">
        <f>AS41</f>
        <v>#N/A</v>
      </c>
      <c r="G50" s="17"/>
      <c r="H50" s="1" t="s">
        <v>2919</v>
      </c>
      <c r="I50" s="15" t="e">
        <f>I24</f>
        <v>#N/A</v>
      </c>
      <c r="J50" s="30" t="e">
        <f t="shared" si="36"/>
        <v>#N/A</v>
      </c>
      <c r="K50" s="30" t="e">
        <f t="shared" si="37"/>
        <v>#N/A</v>
      </c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  <c r="CX50" t="s">
        <v>562</v>
      </c>
      <c r="CZ50" s="27" t="s">
        <v>5153</v>
      </c>
    </row>
    <row r="51" spans="2:104" ht="15" customHeight="1" x14ac:dyDescent="0.15">
      <c r="B51" s="1" t="s">
        <v>2919</v>
      </c>
      <c r="C51" s="15" t="e">
        <f>BE41</f>
        <v>#N/A</v>
      </c>
      <c r="D51" s="30" t="e">
        <f t="shared" si="34"/>
        <v>#N/A</v>
      </c>
      <c r="E51" s="30" t="e">
        <f t="shared" si="35"/>
        <v>#N/A</v>
      </c>
      <c r="F51" s="31"/>
      <c r="G51" s="17"/>
      <c r="H51" s="1" t="s">
        <v>2919</v>
      </c>
      <c r="I51" s="15" t="e">
        <f t="shared" ref="I51:I52" si="39">I25</f>
        <v>#N/A</v>
      </c>
      <c r="J51" s="30" t="e">
        <f t="shared" si="36"/>
        <v>#N/A</v>
      </c>
      <c r="K51" s="30" t="e">
        <f t="shared" si="37"/>
        <v>#N/A</v>
      </c>
      <c r="L51" s="31"/>
      <c r="N51" s="8"/>
      <c r="O51" s="83" t="s">
        <v>3067</v>
      </c>
      <c r="AH51" s="13"/>
      <c r="AI51" s="13"/>
      <c r="CX51" t="s">
        <v>176</v>
      </c>
      <c r="CZ51" s="27" t="s">
        <v>5152</v>
      </c>
    </row>
    <row r="52" spans="2:104" ht="15" customHeight="1" x14ac:dyDescent="0.15">
      <c r="B52" s="1" t="s">
        <v>2919</v>
      </c>
      <c r="C52" s="15" t="e">
        <f>BU41</f>
        <v>#N/A</v>
      </c>
      <c r="D52" s="30" t="e">
        <f t="shared" si="34"/>
        <v>#N/A</v>
      </c>
      <c r="E52" s="30" t="e">
        <f t="shared" si="35"/>
        <v>#N/A</v>
      </c>
      <c r="F52" s="31"/>
      <c r="G52" s="17"/>
      <c r="H52" s="1" t="s">
        <v>2919</v>
      </c>
      <c r="I52" s="15" t="e">
        <f t="shared" si="39"/>
        <v>#N/A</v>
      </c>
      <c r="J52" s="30" t="e">
        <f t="shared" si="36"/>
        <v>#N/A</v>
      </c>
      <c r="K52" s="30" t="e">
        <f t="shared" si="37"/>
        <v>#N/A</v>
      </c>
      <c r="L52" s="31"/>
      <c r="N52" s="8"/>
      <c r="O52" s="78" t="s">
        <v>2920</v>
      </c>
      <c r="AH52" s="13"/>
      <c r="AI52" s="13"/>
      <c r="CX52" t="s">
        <v>101</v>
      </c>
      <c r="CY52" s="27" t="s">
        <v>5153</v>
      </c>
      <c r="CZ52" s="27" t="s">
        <v>5154</v>
      </c>
    </row>
    <row r="53" spans="2:104" ht="15" customHeight="1" x14ac:dyDescent="0.15">
      <c r="B53" s="2" t="s">
        <v>2920</v>
      </c>
      <c r="C53" s="15" t="e">
        <f>BV41</f>
        <v>#N/A</v>
      </c>
      <c r="D53" s="30" t="e">
        <f t="shared" si="34"/>
        <v>#N/A</v>
      </c>
      <c r="E53" s="30" t="e">
        <f t="shared" si="35"/>
        <v>#N/A</v>
      </c>
      <c r="F53" s="35" t="e">
        <f>AW41</f>
        <v>#N/A</v>
      </c>
      <c r="G53" s="17"/>
      <c r="H53" s="2" t="s">
        <v>2920</v>
      </c>
      <c r="I53" s="15" t="e">
        <f>I29</f>
        <v>#N/A</v>
      </c>
      <c r="J53" s="30" t="e">
        <f t="shared" si="36"/>
        <v>#N/A</v>
      </c>
      <c r="K53" s="30" t="e">
        <f t="shared" si="37"/>
        <v>#N/A</v>
      </c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  <c r="CX53" t="s">
        <v>597</v>
      </c>
      <c r="CZ53" s="27" t="s">
        <v>5163</v>
      </c>
    </row>
    <row r="54" spans="2:104" ht="15" customHeight="1" x14ac:dyDescent="0.15">
      <c r="B54" s="1" t="s">
        <v>2919</v>
      </c>
      <c r="C54" s="15" t="e">
        <f>BF41</f>
        <v>#N/A</v>
      </c>
      <c r="D54" s="30" t="e">
        <f t="shared" si="34"/>
        <v>#N/A</v>
      </c>
      <c r="E54" s="30" t="e">
        <f t="shared" si="35"/>
        <v>#N/A</v>
      </c>
      <c r="F54" s="34" t="e">
        <f>AT41</f>
        <v>#N/A</v>
      </c>
      <c r="G54" s="17"/>
      <c r="H54" s="1" t="s">
        <v>2919</v>
      </c>
      <c r="I54" s="15" t="e">
        <f>I32</f>
        <v>#N/A</v>
      </c>
      <c r="J54" s="30" t="e">
        <f t="shared" si="36"/>
        <v>#N/A</v>
      </c>
      <c r="K54" s="30" t="e">
        <f t="shared" si="37"/>
        <v>#N/A</v>
      </c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  <c r="CX54" t="s">
        <v>329</v>
      </c>
      <c r="CY54" s="27" t="s">
        <v>5166</v>
      </c>
      <c r="CZ54" s="27" t="s">
        <v>5165</v>
      </c>
    </row>
    <row r="55" spans="2:104" ht="15" customHeight="1" x14ac:dyDescent="0.15">
      <c r="B55" s="1" t="s">
        <v>2919</v>
      </c>
      <c r="C55" s="15" t="e">
        <f>BW41</f>
        <v>#N/A</v>
      </c>
      <c r="D55" s="30" t="e">
        <f t="shared" si="34"/>
        <v>#N/A</v>
      </c>
      <c r="E55" s="30" t="e">
        <f t="shared" si="35"/>
        <v>#N/A</v>
      </c>
      <c r="F55" s="31"/>
      <c r="G55" s="17"/>
      <c r="H55" s="1" t="s">
        <v>2919</v>
      </c>
      <c r="I55" s="15" t="e">
        <f>I33</f>
        <v>#N/A</v>
      </c>
      <c r="J55" s="30" t="e">
        <f t="shared" si="36"/>
        <v>#N/A</v>
      </c>
      <c r="K55" s="30" t="e">
        <f t="shared" si="37"/>
        <v>#N/A</v>
      </c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40">N55*Q55</f>
        <v>#N/A</v>
      </c>
      <c r="S55" s="14"/>
      <c r="T55" s="14"/>
      <c r="AH55" s="13"/>
      <c r="CX55" t="s">
        <v>339</v>
      </c>
      <c r="CY55" s="27" t="s">
        <v>2936</v>
      </c>
      <c r="CZ55" s="27" t="s">
        <v>5167</v>
      </c>
    </row>
    <row r="56" spans="2:104" ht="15" customHeight="1" x14ac:dyDescent="0.15">
      <c r="B56" s="2" t="s">
        <v>2920</v>
      </c>
      <c r="C56" s="15" t="e">
        <f>BX41</f>
        <v>#N/A</v>
      </c>
      <c r="D56" s="30" t="e">
        <f t="shared" si="34"/>
        <v>#N/A</v>
      </c>
      <c r="E56" s="30" t="e">
        <f t="shared" si="35"/>
        <v>#N/A</v>
      </c>
      <c r="F56" s="35" t="e">
        <f>AX41</f>
        <v>#N/A</v>
      </c>
      <c r="G56" s="17"/>
      <c r="H56" s="2" t="s">
        <v>2920</v>
      </c>
      <c r="I56" s="15" t="e">
        <f>I36</f>
        <v>#N/A</v>
      </c>
      <c r="J56" s="30" t="e">
        <f t="shared" si="36"/>
        <v>#N/A</v>
      </c>
      <c r="K56" s="30" t="e">
        <f t="shared" si="37"/>
        <v>#N/A</v>
      </c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40"/>
        <v>#N/A</v>
      </c>
      <c r="S56" s="14"/>
      <c r="T56" s="14"/>
      <c r="AH56" s="13"/>
      <c r="CX56" t="s">
        <v>600</v>
      </c>
      <c r="CZ56" s="27" t="s">
        <v>5166</v>
      </c>
    </row>
    <row r="57" spans="2:104" ht="15" customHeight="1" x14ac:dyDescent="0.15">
      <c r="AH57" s="13"/>
      <c r="CX57" t="s">
        <v>51</v>
      </c>
      <c r="CZ57" s="27" t="s">
        <v>5154</v>
      </c>
    </row>
    <row r="58" spans="2:104" ht="15" customHeight="1" x14ac:dyDescent="0.15">
      <c r="B58" s="16" t="e">
        <f>AM59</f>
        <v>#N/A</v>
      </c>
      <c r="C58" s="36" t="e">
        <f>BH59</f>
        <v>#N/A</v>
      </c>
      <c r="D58" s="44"/>
      <c r="E58" s="44" t="e">
        <f>BL59</f>
        <v>#N/A</v>
      </c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2921</v>
      </c>
      <c r="AL58" s="23" t="s">
        <v>2918</v>
      </c>
      <c r="AM58" s="24" t="s">
        <v>2917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  <c r="CX58" t="s">
        <v>1574</v>
      </c>
      <c r="CZ58" s="27" t="s">
        <v>5152</v>
      </c>
    </row>
    <row r="59" spans="2:104" ht="15" customHeight="1" x14ac:dyDescent="0.15">
      <c r="B59" s="29" t="e">
        <f>BG59</f>
        <v>#N/A</v>
      </c>
      <c r="C59" s="36" t="e">
        <f>AL59</f>
        <v>#N/A</v>
      </c>
      <c r="D59" s="44"/>
      <c r="E59" s="44" t="e">
        <f>AY59</f>
        <v>#N/A</v>
      </c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3019</v>
      </c>
      <c r="O59" s="63" t="s">
        <v>3020</v>
      </c>
      <c r="P59" s="62" t="s">
        <v>3021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  <c r="CX59" t="s">
        <v>250</v>
      </c>
      <c r="CZ59" s="27" t="s">
        <v>5152</v>
      </c>
    </row>
    <row r="60" spans="2:104" ht="15" customHeight="1" x14ac:dyDescent="0.15">
      <c r="B60" s="1" t="s">
        <v>2919</v>
      </c>
      <c r="C60" s="32" t="e">
        <f>AZ59</f>
        <v>#N/A</v>
      </c>
      <c r="D60" s="27" t="e">
        <f t="shared" ref="D60:D74" si="41">VLOOKUP(C60,$CX$1:$CZ$2000,2,0)</f>
        <v>#N/A</v>
      </c>
      <c r="E60" s="27" t="e">
        <f t="shared" ref="E60:E74" si="42">VLOOKUP(C60,$CX$1:$CZ$2000,3,0)</f>
        <v>#N/A</v>
      </c>
      <c r="F60" s="34" t="e">
        <f>AQ59</f>
        <v>#N/A</v>
      </c>
      <c r="G60" s="17"/>
      <c r="H60" s="1" t="s">
        <v>2919</v>
      </c>
      <c r="I60" s="32" t="e">
        <f>C41</f>
        <v>#N/A</v>
      </c>
      <c r="J60" s="27" t="e">
        <f t="shared" ref="J60:J74" si="43">VLOOKUP(I60,$CX$1:$CZ$2000,2,0)</f>
        <v>#N/A</v>
      </c>
      <c r="K60" s="27" t="e">
        <f t="shared" ref="K60:K74" si="44">VLOOKUP(I60,$CX$1:$CZ$2000,3,0)</f>
        <v>#N/A</v>
      </c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2921</v>
      </c>
      <c r="AL60" s="40" t="s">
        <v>2918</v>
      </c>
      <c r="AM60" s="41" t="s">
        <v>2917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  <c r="CX60" t="s">
        <v>59</v>
      </c>
      <c r="CY60" s="27" t="s">
        <v>5163</v>
      </c>
      <c r="CZ60" s="27" t="s">
        <v>5164</v>
      </c>
    </row>
    <row r="61" spans="2:104" ht="15" customHeight="1" x14ac:dyDescent="0.15">
      <c r="B61" s="1" t="s">
        <v>2919</v>
      </c>
      <c r="C61" s="15" t="e">
        <f>BA59</f>
        <v>#N/A</v>
      </c>
      <c r="D61" s="30" t="e">
        <f t="shared" si="41"/>
        <v>#N/A</v>
      </c>
      <c r="E61" s="30" t="e">
        <f t="shared" si="42"/>
        <v>#N/A</v>
      </c>
      <c r="F61" s="31"/>
      <c r="G61" s="17"/>
      <c r="H61" s="1" t="s">
        <v>2919</v>
      </c>
      <c r="I61" s="32" t="e">
        <f t="shared" ref="I61:I63" si="45">C42</f>
        <v>#N/A</v>
      </c>
      <c r="J61" s="30" t="e">
        <f t="shared" si="43"/>
        <v>#N/A</v>
      </c>
      <c r="K61" s="30" t="e">
        <f t="shared" si="44"/>
        <v>#N/A</v>
      </c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28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  <c r="CX61" t="s">
        <v>155</v>
      </c>
      <c r="CZ61" s="27" t="s">
        <v>5166</v>
      </c>
    </row>
    <row r="62" spans="2:104" ht="15" customHeight="1" x14ac:dyDescent="0.15">
      <c r="B62" s="1" t="s">
        <v>2919</v>
      </c>
      <c r="C62" s="15" t="e">
        <f>BC59</f>
        <v>#N/A</v>
      </c>
      <c r="D62" s="30" t="e">
        <f t="shared" si="41"/>
        <v>#N/A</v>
      </c>
      <c r="E62" s="30" t="e">
        <f t="shared" si="42"/>
        <v>#N/A</v>
      </c>
      <c r="F62" s="31"/>
      <c r="G62" s="17"/>
      <c r="H62" s="1" t="s">
        <v>2919</v>
      </c>
      <c r="I62" s="32" t="e">
        <f t="shared" si="45"/>
        <v>#N/A</v>
      </c>
      <c r="J62" s="30" t="e">
        <f t="shared" si="43"/>
        <v>#N/A</v>
      </c>
      <c r="K62" s="30" t="e">
        <f t="shared" si="44"/>
        <v>#N/A</v>
      </c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  <c r="CX62" t="s">
        <v>376</v>
      </c>
      <c r="CZ62" s="27" t="s">
        <v>5154</v>
      </c>
    </row>
    <row r="63" spans="2:104" ht="15" customHeight="1" x14ac:dyDescent="0.15">
      <c r="B63" s="1" t="s">
        <v>2919</v>
      </c>
      <c r="C63" s="15" t="e">
        <f>BQ59</f>
        <v>#N/A</v>
      </c>
      <c r="D63" s="30" t="e">
        <f t="shared" si="41"/>
        <v>#N/A</v>
      </c>
      <c r="E63" s="30" t="e">
        <f t="shared" si="42"/>
        <v>#N/A</v>
      </c>
      <c r="F63" s="31"/>
      <c r="G63" s="17"/>
      <c r="H63" s="1" t="s">
        <v>2919</v>
      </c>
      <c r="I63" s="32" t="e">
        <f t="shared" si="45"/>
        <v>#N/A</v>
      </c>
      <c r="J63" s="30" t="e">
        <f t="shared" si="43"/>
        <v>#N/A</v>
      </c>
      <c r="K63" s="30" t="e">
        <f t="shared" si="44"/>
        <v>#N/A</v>
      </c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  <c r="CX63" t="s">
        <v>1053</v>
      </c>
      <c r="CZ63" s="27" t="s">
        <v>5152</v>
      </c>
    </row>
    <row r="64" spans="2:104" ht="15" customHeight="1" x14ac:dyDescent="0.15">
      <c r="B64" s="2" t="s">
        <v>2920</v>
      </c>
      <c r="C64" s="15" t="e">
        <f>BR59</f>
        <v>#N/A</v>
      </c>
      <c r="D64" s="30" t="e">
        <f t="shared" si="41"/>
        <v>#N/A</v>
      </c>
      <c r="E64" s="30" t="e">
        <f t="shared" si="42"/>
        <v>#N/A</v>
      </c>
      <c r="F64" s="35" t="e">
        <f>AU59</f>
        <v>#N/A</v>
      </c>
      <c r="G64" s="17"/>
      <c r="H64" s="2" t="s">
        <v>2920</v>
      </c>
      <c r="I64" s="15" t="e">
        <f>C47</f>
        <v>#N/A</v>
      </c>
      <c r="J64" s="30" t="e">
        <f t="shared" si="43"/>
        <v>#N/A</v>
      </c>
      <c r="K64" s="30" t="e">
        <f t="shared" si="44"/>
        <v>#N/A</v>
      </c>
      <c r="L64" s="38" t="e">
        <f>F47</f>
        <v>#N/A</v>
      </c>
      <c r="N64" s="65" t="s">
        <v>2955</v>
      </c>
      <c r="O64" s="66" t="s">
        <v>2929</v>
      </c>
      <c r="P64" s="66" t="s">
        <v>2930</v>
      </c>
      <c r="Q64" s="65" t="s">
        <v>2956</v>
      </c>
      <c r="AH64" s="13"/>
      <c r="AI64" s="13"/>
      <c r="CX64" t="s">
        <v>484</v>
      </c>
      <c r="CZ64" s="27" t="s">
        <v>5152</v>
      </c>
    </row>
    <row r="65" spans="2:104" ht="15" customHeight="1" x14ac:dyDescent="0.15">
      <c r="B65" s="1" t="s">
        <v>2919</v>
      </c>
      <c r="C65" s="15" t="e">
        <f>BD59</f>
        <v>#N/A</v>
      </c>
      <c r="D65" s="30" t="e">
        <f t="shared" si="41"/>
        <v>#N/A</v>
      </c>
      <c r="E65" s="30" t="e">
        <f t="shared" si="42"/>
        <v>#N/A</v>
      </c>
      <c r="F65" s="34" t="e">
        <f>AR59</f>
        <v>#N/A</v>
      </c>
      <c r="G65" s="17"/>
      <c r="H65" s="1" t="s">
        <v>2919</v>
      </c>
      <c r="I65" s="15" t="e">
        <f>C50</f>
        <v>#N/A</v>
      </c>
      <c r="J65" s="30" t="e">
        <f t="shared" si="43"/>
        <v>#N/A</v>
      </c>
      <c r="K65" s="30" t="e">
        <f t="shared" si="44"/>
        <v>#N/A</v>
      </c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  <c r="CX65" t="s">
        <v>615</v>
      </c>
      <c r="CY65" s="27" t="s">
        <v>5153</v>
      </c>
      <c r="CZ65" s="27" t="s">
        <v>5162</v>
      </c>
    </row>
    <row r="66" spans="2:104" ht="15" customHeight="1" x14ac:dyDescent="0.15">
      <c r="B66" s="1" t="s">
        <v>2919</v>
      </c>
      <c r="C66" s="15" t="e">
        <f>BS59</f>
        <v>#N/A</v>
      </c>
      <c r="D66" s="30" t="e">
        <f t="shared" si="41"/>
        <v>#N/A</v>
      </c>
      <c r="E66" s="30" t="e">
        <f t="shared" si="42"/>
        <v>#N/A</v>
      </c>
      <c r="F66" s="31"/>
      <c r="G66" s="17"/>
      <c r="H66" s="1" t="s">
        <v>2919</v>
      </c>
      <c r="I66" s="15" t="e">
        <f>C51</f>
        <v>#N/A</v>
      </c>
      <c r="J66" s="30" t="e">
        <f t="shared" si="43"/>
        <v>#N/A</v>
      </c>
      <c r="K66" s="30" t="e">
        <f t="shared" si="44"/>
        <v>#N/A</v>
      </c>
      <c r="L66" s="31"/>
      <c r="AH66" s="13"/>
      <c r="AI66" s="13"/>
      <c r="CX66" t="s">
        <v>285</v>
      </c>
      <c r="CY66" s="27" t="s">
        <v>5165</v>
      </c>
      <c r="CZ66" s="27" t="s">
        <v>5160</v>
      </c>
    </row>
    <row r="67" spans="2:104" ht="15" customHeight="1" x14ac:dyDescent="0.15">
      <c r="B67" s="2" t="s">
        <v>2920</v>
      </c>
      <c r="C67" s="15" t="e">
        <f>BT59</f>
        <v>#N/A</v>
      </c>
      <c r="D67" s="30" t="e">
        <f t="shared" si="41"/>
        <v>#N/A</v>
      </c>
      <c r="E67" s="30" t="e">
        <f t="shared" si="42"/>
        <v>#N/A</v>
      </c>
      <c r="F67" s="35" t="e">
        <f>AV59</f>
        <v>#N/A</v>
      </c>
      <c r="G67" s="17"/>
      <c r="H67" s="2" t="s">
        <v>2920</v>
      </c>
      <c r="I67" s="15" t="e">
        <f>C54</f>
        <v>#N/A</v>
      </c>
      <c r="J67" s="30" t="e">
        <f t="shared" si="43"/>
        <v>#N/A</v>
      </c>
      <c r="K67" s="30" t="e">
        <f t="shared" si="44"/>
        <v>#N/A</v>
      </c>
      <c r="L67" s="38" t="e">
        <f>F54</f>
        <v>#N/A</v>
      </c>
      <c r="O67" s="80" t="s">
        <v>2919</v>
      </c>
      <c r="R67" s="86" t="s">
        <v>3054</v>
      </c>
      <c r="AH67" s="13"/>
      <c r="AI67" s="13"/>
      <c r="CX67" t="s">
        <v>48</v>
      </c>
      <c r="CZ67" s="27" t="s">
        <v>5165</v>
      </c>
    </row>
    <row r="68" spans="2:104" ht="15" customHeight="1" x14ac:dyDescent="0.15">
      <c r="B68" s="1" t="s">
        <v>2919</v>
      </c>
      <c r="C68" s="15" t="e">
        <f>BB59</f>
        <v>#N/A</v>
      </c>
      <c r="D68" s="30" t="e">
        <f t="shared" si="41"/>
        <v>#N/A</v>
      </c>
      <c r="E68" s="30" t="e">
        <f t="shared" si="42"/>
        <v>#N/A</v>
      </c>
      <c r="F68" s="34" t="e">
        <f>AS59</f>
        <v>#N/A</v>
      </c>
      <c r="G68" s="17"/>
      <c r="H68" s="1" t="s">
        <v>2919</v>
      </c>
      <c r="I68" s="15" t="e">
        <f>I42</f>
        <v>#N/A</v>
      </c>
      <c r="J68" s="30" t="e">
        <f t="shared" si="43"/>
        <v>#N/A</v>
      </c>
      <c r="K68" s="30" t="e">
        <f t="shared" si="44"/>
        <v>#N/A</v>
      </c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  <c r="CX68" t="s">
        <v>335</v>
      </c>
      <c r="CZ68" s="27" t="s">
        <v>5154</v>
      </c>
    </row>
    <row r="69" spans="2:104" ht="15" customHeight="1" x14ac:dyDescent="0.15">
      <c r="B69" s="1" t="s">
        <v>2919</v>
      </c>
      <c r="C69" s="15" t="e">
        <f>BE59</f>
        <v>#N/A</v>
      </c>
      <c r="D69" s="30" t="e">
        <f t="shared" si="41"/>
        <v>#N/A</v>
      </c>
      <c r="E69" s="30" t="e">
        <f t="shared" si="42"/>
        <v>#N/A</v>
      </c>
      <c r="F69" s="31"/>
      <c r="G69" s="17"/>
      <c r="H69" s="1" t="s">
        <v>2919</v>
      </c>
      <c r="I69" s="15" t="e">
        <f t="shared" ref="I69:I70" si="46">I43</f>
        <v>#N/A</v>
      </c>
      <c r="J69" s="30" t="e">
        <f t="shared" si="43"/>
        <v>#N/A</v>
      </c>
      <c r="K69" s="30" t="e">
        <f t="shared" si="44"/>
        <v>#N/A</v>
      </c>
      <c r="L69" s="31"/>
      <c r="N69" s="8"/>
      <c r="O69" s="83" t="s">
        <v>3067</v>
      </c>
      <c r="AH69" s="13"/>
      <c r="AI69" s="13"/>
      <c r="CX69" t="s">
        <v>410</v>
      </c>
      <c r="CZ69" s="27" t="s">
        <v>5153</v>
      </c>
    </row>
    <row r="70" spans="2:104" ht="15" customHeight="1" x14ac:dyDescent="0.15">
      <c r="B70" s="1" t="s">
        <v>2919</v>
      </c>
      <c r="C70" s="15" t="e">
        <f>BU59</f>
        <v>#N/A</v>
      </c>
      <c r="D70" s="30" t="e">
        <f t="shared" si="41"/>
        <v>#N/A</v>
      </c>
      <c r="E70" s="30" t="e">
        <f t="shared" si="42"/>
        <v>#N/A</v>
      </c>
      <c r="F70" s="31"/>
      <c r="G70" s="17"/>
      <c r="H70" s="1" t="s">
        <v>2919</v>
      </c>
      <c r="I70" s="15" t="e">
        <f t="shared" si="46"/>
        <v>#N/A</v>
      </c>
      <c r="J70" s="30" t="e">
        <f t="shared" si="43"/>
        <v>#N/A</v>
      </c>
      <c r="K70" s="30" t="e">
        <f t="shared" si="44"/>
        <v>#N/A</v>
      </c>
      <c r="L70" s="31"/>
      <c r="N70" s="8"/>
      <c r="O70" s="78" t="s">
        <v>2920</v>
      </c>
      <c r="AH70" s="13"/>
      <c r="AI70" s="13"/>
      <c r="CX70" t="s">
        <v>189</v>
      </c>
      <c r="CZ70" s="27" t="s">
        <v>5166</v>
      </c>
    </row>
    <row r="71" spans="2:104" ht="15" customHeight="1" x14ac:dyDescent="0.15">
      <c r="B71" s="2" t="s">
        <v>2920</v>
      </c>
      <c r="C71" s="15" t="e">
        <f>BV59</f>
        <v>#N/A</v>
      </c>
      <c r="D71" s="30" t="e">
        <f t="shared" si="41"/>
        <v>#N/A</v>
      </c>
      <c r="E71" s="30" t="e">
        <f t="shared" si="42"/>
        <v>#N/A</v>
      </c>
      <c r="F71" s="35" t="e">
        <f>AW59</f>
        <v>#N/A</v>
      </c>
      <c r="G71" s="17"/>
      <c r="H71" s="2" t="s">
        <v>2920</v>
      </c>
      <c r="I71" s="15" t="e">
        <f>I47</f>
        <v>#N/A</v>
      </c>
      <c r="J71" s="30" t="e">
        <f t="shared" si="43"/>
        <v>#N/A</v>
      </c>
      <c r="K71" s="30" t="e">
        <f t="shared" si="44"/>
        <v>#N/A</v>
      </c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  <c r="CX71" t="s">
        <v>193</v>
      </c>
      <c r="CY71" s="27" t="s">
        <v>5151</v>
      </c>
      <c r="CZ71" s="27" t="s">
        <v>5155</v>
      </c>
    </row>
    <row r="72" spans="2:104" ht="15" customHeight="1" x14ac:dyDescent="0.15">
      <c r="B72" s="1" t="s">
        <v>2919</v>
      </c>
      <c r="C72" s="15" t="e">
        <f>BF59</f>
        <v>#N/A</v>
      </c>
      <c r="D72" s="30" t="e">
        <f t="shared" si="41"/>
        <v>#N/A</v>
      </c>
      <c r="E72" s="30" t="e">
        <f t="shared" si="42"/>
        <v>#N/A</v>
      </c>
      <c r="F72" s="34" t="e">
        <f>AT59</f>
        <v>#N/A</v>
      </c>
      <c r="G72" s="17"/>
      <c r="H72" s="1" t="s">
        <v>2919</v>
      </c>
      <c r="I72" s="15" t="e">
        <f>I50</f>
        <v>#N/A</v>
      </c>
      <c r="J72" s="30" t="e">
        <f t="shared" si="43"/>
        <v>#N/A</v>
      </c>
      <c r="K72" s="30" t="e">
        <f t="shared" si="44"/>
        <v>#N/A</v>
      </c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  <c r="CX72" t="s">
        <v>95</v>
      </c>
      <c r="CY72" s="27" t="s">
        <v>5153</v>
      </c>
      <c r="CZ72" s="27" t="s">
        <v>5154</v>
      </c>
    </row>
    <row r="73" spans="2:104" ht="15" customHeight="1" x14ac:dyDescent="0.15">
      <c r="B73" s="1" t="s">
        <v>2919</v>
      </c>
      <c r="C73" s="15" t="e">
        <f>BW59</f>
        <v>#N/A</v>
      </c>
      <c r="D73" s="30" t="e">
        <f t="shared" si="41"/>
        <v>#N/A</v>
      </c>
      <c r="E73" s="30" t="e">
        <f t="shared" si="42"/>
        <v>#N/A</v>
      </c>
      <c r="F73" s="31"/>
      <c r="G73" s="17"/>
      <c r="H73" s="1" t="s">
        <v>2919</v>
      </c>
      <c r="I73" s="15" t="e">
        <f>I51</f>
        <v>#N/A</v>
      </c>
      <c r="J73" s="30" t="e">
        <f t="shared" si="43"/>
        <v>#N/A</v>
      </c>
      <c r="K73" s="30" t="e">
        <f t="shared" si="44"/>
        <v>#N/A</v>
      </c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47">N73*Q73</f>
        <v>#N/A</v>
      </c>
      <c r="S73" s="14"/>
      <c r="T73" s="14"/>
      <c r="AH73" s="13"/>
      <c r="CX73" t="s">
        <v>131</v>
      </c>
      <c r="CY73" s="27" t="s">
        <v>5166</v>
      </c>
      <c r="CZ73" s="27" t="s">
        <v>5165</v>
      </c>
    </row>
    <row r="74" spans="2:104" ht="15" customHeight="1" x14ac:dyDescent="0.15">
      <c r="B74" s="2" t="s">
        <v>2920</v>
      </c>
      <c r="C74" s="15" t="e">
        <f>BX59</f>
        <v>#N/A</v>
      </c>
      <c r="D74" s="30" t="e">
        <f t="shared" si="41"/>
        <v>#N/A</v>
      </c>
      <c r="E74" s="30" t="e">
        <f t="shared" si="42"/>
        <v>#N/A</v>
      </c>
      <c r="F74" s="35" t="e">
        <f>AX59</f>
        <v>#N/A</v>
      </c>
      <c r="G74" s="17"/>
      <c r="H74" s="2" t="s">
        <v>2920</v>
      </c>
      <c r="I74" s="15" t="e">
        <f>I54</f>
        <v>#N/A</v>
      </c>
      <c r="J74" s="30" t="e">
        <f t="shared" si="43"/>
        <v>#N/A</v>
      </c>
      <c r="K74" s="30" t="e">
        <f t="shared" si="44"/>
        <v>#N/A</v>
      </c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47"/>
        <v>#N/A</v>
      </c>
      <c r="S74" s="14"/>
      <c r="T74" s="14"/>
      <c r="AH74" s="13"/>
      <c r="CX74" t="s">
        <v>115</v>
      </c>
      <c r="CZ74" s="27" t="s">
        <v>5153</v>
      </c>
    </row>
    <row r="75" spans="2:104" ht="15" customHeight="1" x14ac:dyDescent="0.15">
      <c r="AH75" s="13"/>
      <c r="CX75" t="s">
        <v>287</v>
      </c>
      <c r="CY75" s="27" t="s">
        <v>5153</v>
      </c>
      <c r="CZ75" s="27" t="s">
        <v>2936</v>
      </c>
    </row>
    <row r="76" spans="2:104" ht="15" customHeight="1" x14ac:dyDescent="0.15">
      <c r="B76" s="16" t="e">
        <f>AM77</f>
        <v>#N/A</v>
      </c>
      <c r="C76" s="36" t="e">
        <f>BH77</f>
        <v>#N/A</v>
      </c>
      <c r="D76" s="44"/>
      <c r="E76" s="44" t="e">
        <f>BL77</f>
        <v>#N/A</v>
      </c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2921</v>
      </c>
      <c r="AL76" s="23" t="s">
        <v>2918</v>
      </c>
      <c r="AM76" s="24" t="s">
        <v>2917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  <c r="CX76" t="s">
        <v>289</v>
      </c>
      <c r="CY76" s="27" t="s">
        <v>5153</v>
      </c>
      <c r="CZ76" s="27" t="s">
        <v>5155</v>
      </c>
    </row>
    <row r="77" spans="2:104" ht="15" customHeight="1" x14ac:dyDescent="0.15">
      <c r="B77" s="29" t="e">
        <f>BG77</f>
        <v>#N/A</v>
      </c>
      <c r="C77" s="36" t="e">
        <f>AL77</f>
        <v>#N/A</v>
      </c>
      <c r="D77" s="44"/>
      <c r="E77" s="44" t="e">
        <f>AY77</f>
        <v>#N/A</v>
      </c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3019</v>
      </c>
      <c r="O77" s="63" t="s">
        <v>3020</v>
      </c>
      <c r="P77" s="62" t="s">
        <v>3021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  <c r="CX77" t="s">
        <v>79</v>
      </c>
      <c r="CZ77" s="27" t="s">
        <v>5154</v>
      </c>
    </row>
    <row r="78" spans="2:104" ht="15" customHeight="1" x14ac:dyDescent="0.15">
      <c r="B78" s="1" t="s">
        <v>2919</v>
      </c>
      <c r="C78" s="32" t="e">
        <f>AZ77</f>
        <v>#N/A</v>
      </c>
      <c r="D78" s="27" t="e">
        <f t="shared" ref="D78:D92" si="48">VLOOKUP(C78,$CX$1:$CZ$2000,2,0)</f>
        <v>#N/A</v>
      </c>
      <c r="E78" s="27" t="e">
        <f t="shared" ref="E78:E92" si="49">VLOOKUP(C78,$CX$1:$CZ$2000,3,0)</f>
        <v>#N/A</v>
      </c>
      <c r="F78" s="34" t="e">
        <f>AQ77</f>
        <v>#N/A</v>
      </c>
      <c r="G78" s="17"/>
      <c r="H78" s="1" t="s">
        <v>2919</v>
      </c>
      <c r="I78" s="32" t="e">
        <f>C59</f>
        <v>#N/A</v>
      </c>
      <c r="J78" s="27" t="e">
        <f t="shared" ref="J78:J92" si="50">VLOOKUP(I78,$CX$1:$CZ$2000,2,0)</f>
        <v>#N/A</v>
      </c>
      <c r="K78" s="27" t="e">
        <f t="shared" ref="K78:K92" si="51">VLOOKUP(I78,$CX$1:$CZ$2000,3,0)</f>
        <v>#N/A</v>
      </c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2921</v>
      </c>
      <c r="AL78" s="40" t="s">
        <v>2918</v>
      </c>
      <c r="AM78" s="41" t="s">
        <v>2917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  <c r="CX78" t="s">
        <v>910</v>
      </c>
      <c r="CZ78" s="27" t="s">
        <v>5151</v>
      </c>
    </row>
    <row r="79" spans="2:104" ht="15" customHeight="1" x14ac:dyDescent="0.15">
      <c r="B79" s="1" t="s">
        <v>2919</v>
      </c>
      <c r="C79" s="15" t="e">
        <f>BA77</f>
        <v>#N/A</v>
      </c>
      <c r="D79" s="30" t="e">
        <f t="shared" si="48"/>
        <v>#N/A</v>
      </c>
      <c r="E79" s="30" t="e">
        <f t="shared" si="49"/>
        <v>#N/A</v>
      </c>
      <c r="F79" s="31"/>
      <c r="G79" s="17"/>
      <c r="H79" s="1" t="s">
        <v>2919</v>
      </c>
      <c r="I79" s="32" t="e">
        <f t="shared" ref="I79:I81" si="52">C60</f>
        <v>#N/A</v>
      </c>
      <c r="J79" s="30" t="e">
        <f t="shared" si="50"/>
        <v>#N/A</v>
      </c>
      <c r="K79" s="30" t="e">
        <f t="shared" si="51"/>
        <v>#N/A</v>
      </c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29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  <c r="CX79" t="s">
        <v>527</v>
      </c>
      <c r="CZ79" s="27" t="s">
        <v>5154</v>
      </c>
    </row>
    <row r="80" spans="2:104" ht="15" customHeight="1" x14ac:dyDescent="0.15">
      <c r="B80" s="1" t="s">
        <v>2919</v>
      </c>
      <c r="C80" s="15" t="e">
        <f>BC77</f>
        <v>#N/A</v>
      </c>
      <c r="D80" s="30" t="e">
        <f t="shared" si="48"/>
        <v>#N/A</v>
      </c>
      <c r="E80" s="30" t="e">
        <f t="shared" si="49"/>
        <v>#N/A</v>
      </c>
      <c r="F80" s="31"/>
      <c r="G80" s="17"/>
      <c r="H80" s="1" t="s">
        <v>2919</v>
      </c>
      <c r="I80" s="32" t="e">
        <f t="shared" si="52"/>
        <v>#N/A</v>
      </c>
      <c r="J80" s="30" t="e">
        <f t="shared" si="50"/>
        <v>#N/A</v>
      </c>
      <c r="K80" s="30" t="e">
        <f t="shared" si="51"/>
        <v>#N/A</v>
      </c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  <c r="CX80" t="s">
        <v>397</v>
      </c>
      <c r="CZ80" s="27" t="s">
        <v>5153</v>
      </c>
    </row>
    <row r="81" spans="2:104" ht="15" customHeight="1" x14ac:dyDescent="0.15">
      <c r="B81" s="1" t="s">
        <v>2919</v>
      </c>
      <c r="C81" s="15" t="e">
        <f>BQ77</f>
        <v>#N/A</v>
      </c>
      <c r="D81" s="30" t="e">
        <f t="shared" si="48"/>
        <v>#N/A</v>
      </c>
      <c r="E81" s="30" t="e">
        <f t="shared" si="49"/>
        <v>#N/A</v>
      </c>
      <c r="F81" s="31"/>
      <c r="G81" s="17"/>
      <c r="H81" s="1" t="s">
        <v>2919</v>
      </c>
      <c r="I81" s="32" t="e">
        <f t="shared" si="52"/>
        <v>#N/A</v>
      </c>
      <c r="J81" s="30" t="e">
        <f t="shared" si="50"/>
        <v>#N/A</v>
      </c>
      <c r="K81" s="30" t="e">
        <f t="shared" si="51"/>
        <v>#N/A</v>
      </c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  <c r="CX81" t="s">
        <v>3099</v>
      </c>
      <c r="CZ81" s="27" t="s">
        <v>5151</v>
      </c>
    </row>
    <row r="82" spans="2:104" ht="15" customHeight="1" x14ac:dyDescent="0.15">
      <c r="B82" s="2" t="s">
        <v>2920</v>
      </c>
      <c r="C82" s="15" t="e">
        <f>BR77</f>
        <v>#N/A</v>
      </c>
      <c r="D82" s="30" t="e">
        <f t="shared" si="48"/>
        <v>#N/A</v>
      </c>
      <c r="E82" s="30" t="e">
        <f t="shared" si="49"/>
        <v>#N/A</v>
      </c>
      <c r="F82" s="35" t="e">
        <f>AU77</f>
        <v>#N/A</v>
      </c>
      <c r="G82" s="17"/>
      <c r="H82" s="2" t="s">
        <v>2920</v>
      </c>
      <c r="I82" s="15" t="e">
        <f>C65</f>
        <v>#N/A</v>
      </c>
      <c r="J82" s="30" t="e">
        <f t="shared" si="50"/>
        <v>#N/A</v>
      </c>
      <c r="K82" s="30" t="e">
        <f t="shared" si="51"/>
        <v>#N/A</v>
      </c>
      <c r="L82" s="38" t="e">
        <f>F65</f>
        <v>#N/A</v>
      </c>
      <c r="N82" s="65" t="s">
        <v>2955</v>
      </c>
      <c r="O82" s="66" t="s">
        <v>2929</v>
      </c>
      <c r="P82" s="66" t="s">
        <v>2930</v>
      </c>
      <c r="Q82" s="65" t="s">
        <v>2956</v>
      </c>
      <c r="AH82" s="13"/>
      <c r="AI82" s="13"/>
      <c r="CX82" t="s">
        <v>580</v>
      </c>
      <c r="CZ82" s="27" t="s">
        <v>2936</v>
      </c>
    </row>
    <row r="83" spans="2:104" ht="15" customHeight="1" x14ac:dyDescent="0.15">
      <c r="B83" s="1" t="s">
        <v>2919</v>
      </c>
      <c r="C83" s="15" t="e">
        <f>BD77</f>
        <v>#N/A</v>
      </c>
      <c r="D83" s="30" t="e">
        <f t="shared" si="48"/>
        <v>#N/A</v>
      </c>
      <c r="E83" s="30" t="e">
        <f t="shared" si="49"/>
        <v>#N/A</v>
      </c>
      <c r="F83" s="34" t="e">
        <f>AR77</f>
        <v>#N/A</v>
      </c>
      <c r="G83" s="17"/>
      <c r="H83" s="1" t="s">
        <v>2919</v>
      </c>
      <c r="I83" s="15" t="e">
        <f>C68</f>
        <v>#N/A</v>
      </c>
      <c r="J83" s="30" t="e">
        <f t="shared" si="50"/>
        <v>#N/A</v>
      </c>
      <c r="K83" s="30" t="e">
        <f t="shared" si="51"/>
        <v>#N/A</v>
      </c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  <c r="CX83" t="s">
        <v>157</v>
      </c>
      <c r="CZ83" s="27" t="s">
        <v>5154</v>
      </c>
    </row>
    <row r="84" spans="2:104" ht="15" customHeight="1" x14ac:dyDescent="0.15">
      <c r="B84" s="1" t="s">
        <v>2919</v>
      </c>
      <c r="C84" s="15" t="e">
        <f>BS77</f>
        <v>#N/A</v>
      </c>
      <c r="D84" s="30" t="e">
        <f t="shared" si="48"/>
        <v>#N/A</v>
      </c>
      <c r="E84" s="30" t="e">
        <f t="shared" si="49"/>
        <v>#N/A</v>
      </c>
      <c r="F84" s="31"/>
      <c r="G84" s="17"/>
      <c r="H84" s="1" t="s">
        <v>2919</v>
      </c>
      <c r="I84" s="15" t="e">
        <f>C69</f>
        <v>#N/A</v>
      </c>
      <c r="J84" s="30" t="e">
        <f t="shared" si="50"/>
        <v>#N/A</v>
      </c>
      <c r="K84" s="30" t="e">
        <f t="shared" si="51"/>
        <v>#N/A</v>
      </c>
      <c r="L84" s="31"/>
      <c r="AH84" s="13"/>
      <c r="AI84" s="13"/>
      <c r="CX84" t="s">
        <v>617</v>
      </c>
      <c r="CZ84" s="27" t="s">
        <v>5151</v>
      </c>
    </row>
    <row r="85" spans="2:104" ht="15" customHeight="1" x14ac:dyDescent="0.15">
      <c r="B85" s="2" t="s">
        <v>2920</v>
      </c>
      <c r="C85" s="15" t="e">
        <f>BT77</f>
        <v>#N/A</v>
      </c>
      <c r="D85" s="30" t="e">
        <f t="shared" si="48"/>
        <v>#N/A</v>
      </c>
      <c r="E85" s="30" t="e">
        <f t="shared" si="49"/>
        <v>#N/A</v>
      </c>
      <c r="F85" s="35" t="e">
        <f>AV77</f>
        <v>#N/A</v>
      </c>
      <c r="G85" s="17"/>
      <c r="H85" s="2" t="s">
        <v>2920</v>
      </c>
      <c r="I85" s="15" t="e">
        <f>C72</f>
        <v>#N/A</v>
      </c>
      <c r="J85" s="30" t="e">
        <f t="shared" si="50"/>
        <v>#N/A</v>
      </c>
      <c r="K85" s="30" t="e">
        <f t="shared" si="51"/>
        <v>#N/A</v>
      </c>
      <c r="L85" s="38" t="e">
        <f>F72</f>
        <v>#N/A</v>
      </c>
      <c r="O85" s="80" t="s">
        <v>2919</v>
      </c>
      <c r="R85" s="86" t="s">
        <v>3054</v>
      </c>
      <c r="AH85" s="13"/>
      <c r="AI85" s="13"/>
      <c r="CX85" t="s">
        <v>842</v>
      </c>
      <c r="CZ85" s="27" t="s">
        <v>5152</v>
      </c>
    </row>
    <row r="86" spans="2:104" ht="15" customHeight="1" x14ac:dyDescent="0.15">
      <c r="B86" s="1" t="s">
        <v>2919</v>
      </c>
      <c r="C86" s="15" t="e">
        <f>BB77</f>
        <v>#N/A</v>
      </c>
      <c r="D86" s="30" t="e">
        <f t="shared" si="48"/>
        <v>#N/A</v>
      </c>
      <c r="E86" s="30" t="e">
        <f t="shared" si="49"/>
        <v>#N/A</v>
      </c>
      <c r="F86" s="34" t="e">
        <f>AS77</f>
        <v>#N/A</v>
      </c>
      <c r="G86" s="17"/>
      <c r="H86" s="1" t="s">
        <v>2919</v>
      </c>
      <c r="I86" s="15" t="e">
        <f>I60</f>
        <v>#N/A</v>
      </c>
      <c r="J86" s="30" t="e">
        <f t="shared" si="50"/>
        <v>#N/A</v>
      </c>
      <c r="K86" s="30" t="e">
        <f t="shared" si="51"/>
        <v>#N/A</v>
      </c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  <c r="CX86" t="s">
        <v>292</v>
      </c>
      <c r="CZ86" s="27" t="s">
        <v>5152</v>
      </c>
    </row>
    <row r="87" spans="2:104" ht="15" customHeight="1" x14ac:dyDescent="0.15">
      <c r="B87" s="1" t="s">
        <v>2919</v>
      </c>
      <c r="C87" s="15" t="e">
        <f>BE77</f>
        <v>#N/A</v>
      </c>
      <c r="D87" s="30" t="e">
        <f t="shared" si="48"/>
        <v>#N/A</v>
      </c>
      <c r="E87" s="30" t="e">
        <f t="shared" si="49"/>
        <v>#N/A</v>
      </c>
      <c r="F87" s="31"/>
      <c r="G87" s="17"/>
      <c r="H87" s="1" t="s">
        <v>2919</v>
      </c>
      <c r="I87" s="15" t="e">
        <f t="shared" ref="I87:I88" si="53">I61</f>
        <v>#N/A</v>
      </c>
      <c r="J87" s="30" t="e">
        <f t="shared" si="50"/>
        <v>#N/A</v>
      </c>
      <c r="K87" s="30" t="e">
        <f t="shared" si="51"/>
        <v>#N/A</v>
      </c>
      <c r="L87" s="31"/>
      <c r="N87" s="8"/>
      <c r="O87" s="83" t="s">
        <v>3067</v>
      </c>
      <c r="AH87" s="13"/>
      <c r="AI87" s="13"/>
      <c r="CX87" t="s">
        <v>495</v>
      </c>
      <c r="CY87" s="27" t="s">
        <v>5152</v>
      </c>
      <c r="CZ87" s="27" t="s">
        <v>5156</v>
      </c>
    </row>
    <row r="88" spans="2:104" ht="15" customHeight="1" x14ac:dyDescent="0.15">
      <c r="B88" s="1" t="s">
        <v>2919</v>
      </c>
      <c r="C88" s="15" t="e">
        <f>BU77</f>
        <v>#N/A</v>
      </c>
      <c r="D88" s="30" t="e">
        <f t="shared" si="48"/>
        <v>#N/A</v>
      </c>
      <c r="E88" s="30" t="e">
        <f t="shared" si="49"/>
        <v>#N/A</v>
      </c>
      <c r="F88" s="31"/>
      <c r="G88" s="17"/>
      <c r="H88" s="1" t="s">
        <v>2919</v>
      </c>
      <c r="I88" s="15" t="e">
        <f t="shared" si="53"/>
        <v>#N/A</v>
      </c>
      <c r="J88" s="30" t="e">
        <f t="shared" si="50"/>
        <v>#N/A</v>
      </c>
      <c r="K88" s="30" t="e">
        <f t="shared" si="51"/>
        <v>#N/A</v>
      </c>
      <c r="L88" s="31"/>
      <c r="N88" s="8"/>
      <c r="O88" s="78" t="s">
        <v>2920</v>
      </c>
      <c r="AH88" s="13"/>
      <c r="AI88" s="13"/>
      <c r="CX88" t="s">
        <v>117</v>
      </c>
      <c r="CZ88" s="27" t="s">
        <v>5152</v>
      </c>
    </row>
    <row r="89" spans="2:104" ht="15" customHeight="1" x14ac:dyDescent="0.15">
      <c r="B89" s="2" t="s">
        <v>2920</v>
      </c>
      <c r="C89" s="15" t="e">
        <f>BV77</f>
        <v>#N/A</v>
      </c>
      <c r="D89" s="30" t="e">
        <f t="shared" si="48"/>
        <v>#N/A</v>
      </c>
      <c r="E89" s="30" t="e">
        <f t="shared" si="49"/>
        <v>#N/A</v>
      </c>
      <c r="F89" s="35" t="e">
        <f>AW77</f>
        <v>#N/A</v>
      </c>
      <c r="G89" s="17"/>
      <c r="H89" s="2" t="s">
        <v>2920</v>
      </c>
      <c r="I89" s="15" t="e">
        <f>I65</f>
        <v>#N/A</v>
      </c>
      <c r="J89" s="30" t="e">
        <f t="shared" si="50"/>
        <v>#N/A</v>
      </c>
      <c r="K89" s="30" t="e">
        <f t="shared" si="51"/>
        <v>#N/A</v>
      </c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  <c r="CX89" t="s">
        <v>644</v>
      </c>
      <c r="CZ89" s="27" t="s">
        <v>5154</v>
      </c>
    </row>
    <row r="90" spans="2:104" ht="15" customHeight="1" x14ac:dyDescent="0.15">
      <c r="B90" s="1" t="s">
        <v>2919</v>
      </c>
      <c r="C90" s="15" t="e">
        <f>BF77</f>
        <v>#N/A</v>
      </c>
      <c r="D90" s="30" t="e">
        <f t="shared" si="48"/>
        <v>#N/A</v>
      </c>
      <c r="E90" s="30" t="e">
        <f t="shared" si="49"/>
        <v>#N/A</v>
      </c>
      <c r="F90" s="34" t="e">
        <f>AT77</f>
        <v>#N/A</v>
      </c>
      <c r="G90" s="17"/>
      <c r="H90" s="1" t="s">
        <v>2919</v>
      </c>
      <c r="I90" s="15" t="e">
        <f>I68</f>
        <v>#N/A</v>
      </c>
      <c r="J90" s="30" t="e">
        <f t="shared" si="50"/>
        <v>#N/A</v>
      </c>
      <c r="K90" s="30" t="e">
        <f t="shared" si="51"/>
        <v>#N/A</v>
      </c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  <c r="CX90" t="s">
        <v>429</v>
      </c>
      <c r="CZ90" s="27" t="s">
        <v>5154</v>
      </c>
    </row>
    <row r="91" spans="2:104" ht="15" customHeight="1" x14ac:dyDescent="0.15">
      <c r="B91" s="1" t="s">
        <v>2919</v>
      </c>
      <c r="C91" s="15" t="e">
        <f>BW77</f>
        <v>#N/A</v>
      </c>
      <c r="D91" s="30" t="e">
        <f t="shared" si="48"/>
        <v>#N/A</v>
      </c>
      <c r="E91" s="30" t="e">
        <f t="shared" si="49"/>
        <v>#N/A</v>
      </c>
      <c r="F91" s="31"/>
      <c r="G91" s="17"/>
      <c r="H91" s="1" t="s">
        <v>2919</v>
      </c>
      <c r="I91" s="15" t="e">
        <f>I69</f>
        <v>#N/A</v>
      </c>
      <c r="J91" s="30" t="e">
        <f t="shared" si="50"/>
        <v>#N/A</v>
      </c>
      <c r="K91" s="30" t="e">
        <f t="shared" si="51"/>
        <v>#N/A</v>
      </c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54">N91*Q91</f>
        <v>#N/A</v>
      </c>
      <c r="S91" s="14"/>
      <c r="T91" s="14"/>
      <c r="AH91" s="13"/>
      <c r="CX91" t="s">
        <v>402</v>
      </c>
      <c r="CY91" s="27" t="s">
        <v>5151</v>
      </c>
      <c r="CZ91" s="27" t="s">
        <v>5158</v>
      </c>
    </row>
    <row r="92" spans="2:104" ht="15" customHeight="1" x14ac:dyDescent="0.15">
      <c r="B92" s="2" t="s">
        <v>2920</v>
      </c>
      <c r="C92" s="15" t="e">
        <f>BX77</f>
        <v>#N/A</v>
      </c>
      <c r="D92" s="30" t="e">
        <f t="shared" si="48"/>
        <v>#N/A</v>
      </c>
      <c r="E92" s="30" t="e">
        <f t="shared" si="49"/>
        <v>#N/A</v>
      </c>
      <c r="F92" s="35" t="e">
        <f>AX77</f>
        <v>#N/A</v>
      </c>
      <c r="G92" s="17"/>
      <c r="H92" s="2" t="s">
        <v>2920</v>
      </c>
      <c r="I92" s="15" t="e">
        <f>I72</f>
        <v>#N/A</v>
      </c>
      <c r="J92" s="30" t="e">
        <f t="shared" si="50"/>
        <v>#N/A</v>
      </c>
      <c r="K92" s="30" t="e">
        <f t="shared" si="51"/>
        <v>#N/A</v>
      </c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54"/>
        <v>#N/A</v>
      </c>
      <c r="S92" s="14"/>
      <c r="T92" s="14"/>
      <c r="AH92" s="13"/>
      <c r="CX92" t="s">
        <v>196</v>
      </c>
      <c r="CY92" s="27" t="s">
        <v>5152</v>
      </c>
      <c r="CZ92" s="27" t="s">
        <v>2936</v>
      </c>
    </row>
    <row r="93" spans="2:104" ht="15" customHeight="1" x14ac:dyDescent="0.15">
      <c r="AH93" s="13"/>
      <c r="CX93" t="s">
        <v>229</v>
      </c>
      <c r="CZ93" s="27" t="s">
        <v>5154</v>
      </c>
    </row>
    <row r="94" spans="2:104" ht="15" customHeight="1" x14ac:dyDescent="0.15">
      <c r="B94" s="16" t="e">
        <f>AM95</f>
        <v>#N/A</v>
      </c>
      <c r="C94" s="36" t="e">
        <f>BH95</f>
        <v>#N/A</v>
      </c>
      <c r="D94" s="44"/>
      <c r="E94" s="44" t="e">
        <f>BL95</f>
        <v>#N/A</v>
      </c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2921</v>
      </c>
      <c r="AL94" s="23" t="s">
        <v>2918</v>
      </c>
      <c r="AM94" s="24" t="s">
        <v>2917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  <c r="CX94" t="s">
        <v>77</v>
      </c>
      <c r="CZ94" s="27" t="s">
        <v>5153</v>
      </c>
    </row>
    <row r="95" spans="2:104" ht="15" customHeight="1" x14ac:dyDescent="0.15">
      <c r="B95" s="29" t="e">
        <f>BG95</f>
        <v>#N/A</v>
      </c>
      <c r="C95" s="36" t="e">
        <f>AL95</f>
        <v>#N/A</v>
      </c>
      <c r="D95" s="44"/>
      <c r="E95" s="44" t="e">
        <f>AY95</f>
        <v>#N/A</v>
      </c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3019</v>
      </c>
      <c r="O95" s="63" t="s">
        <v>3020</v>
      </c>
      <c r="P95" s="62" t="s">
        <v>3021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  <c r="CX95" t="s">
        <v>140</v>
      </c>
      <c r="CY95" s="27" t="s">
        <v>5153</v>
      </c>
      <c r="CZ95" s="27" t="s">
        <v>2936</v>
      </c>
    </row>
    <row r="96" spans="2:104" ht="15" customHeight="1" x14ac:dyDescent="0.15">
      <c r="B96" s="1" t="s">
        <v>2919</v>
      </c>
      <c r="C96" s="32" t="e">
        <f>AZ95</f>
        <v>#N/A</v>
      </c>
      <c r="D96" s="27" t="e">
        <f t="shared" ref="D96:D110" si="55">VLOOKUP(C96,$CX$1:$CZ$2000,2,0)</f>
        <v>#N/A</v>
      </c>
      <c r="E96" s="27" t="e">
        <f t="shared" ref="E96:E110" si="56">VLOOKUP(C96,$CX$1:$CZ$2000,3,0)</f>
        <v>#N/A</v>
      </c>
      <c r="F96" s="34" t="e">
        <f>AQ95</f>
        <v>#N/A</v>
      </c>
      <c r="G96" s="17"/>
      <c r="H96" s="1" t="s">
        <v>2919</v>
      </c>
      <c r="I96" s="32" t="e">
        <f>C77</f>
        <v>#N/A</v>
      </c>
      <c r="J96" s="27" t="e">
        <f t="shared" ref="J96:J110" si="57">VLOOKUP(I96,$CX$1:$CZ$2000,2,0)</f>
        <v>#N/A</v>
      </c>
      <c r="K96" s="27" t="e">
        <f t="shared" ref="K96:K110" si="58">VLOOKUP(I96,$CX$1:$CZ$2000,3,0)</f>
        <v>#N/A</v>
      </c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2921</v>
      </c>
      <c r="AL96" s="40" t="s">
        <v>2918</v>
      </c>
      <c r="AM96" s="41" t="s">
        <v>2917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  <c r="CX96" t="s">
        <v>183</v>
      </c>
      <c r="CY96" s="27" t="s">
        <v>5151</v>
      </c>
      <c r="CZ96" s="27" t="s">
        <v>5167</v>
      </c>
    </row>
    <row r="97" spans="2:104" ht="15" customHeight="1" x14ac:dyDescent="0.15">
      <c r="B97" s="1" t="s">
        <v>2919</v>
      </c>
      <c r="C97" s="15" t="e">
        <f>BA95</f>
        <v>#N/A</v>
      </c>
      <c r="D97" s="30" t="e">
        <f t="shared" si="55"/>
        <v>#N/A</v>
      </c>
      <c r="E97" s="30" t="e">
        <f t="shared" si="56"/>
        <v>#N/A</v>
      </c>
      <c r="F97" s="31"/>
      <c r="G97" s="17"/>
      <c r="H97" s="1" t="s">
        <v>2919</v>
      </c>
      <c r="I97" s="32" t="e">
        <f t="shared" ref="I97:I99" si="59">C78</f>
        <v>#N/A</v>
      </c>
      <c r="J97" s="30" t="e">
        <f t="shared" si="57"/>
        <v>#N/A</v>
      </c>
      <c r="K97" s="30" t="e">
        <f t="shared" si="58"/>
        <v>#N/A</v>
      </c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30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  <c r="CX97" t="s">
        <v>396</v>
      </c>
      <c r="CZ97" s="27" t="s">
        <v>5152</v>
      </c>
    </row>
    <row r="98" spans="2:104" ht="15" customHeight="1" x14ac:dyDescent="0.15">
      <c r="B98" s="1" t="s">
        <v>2919</v>
      </c>
      <c r="C98" s="15" t="e">
        <f>BC95</f>
        <v>#N/A</v>
      </c>
      <c r="D98" s="30" t="e">
        <f t="shared" si="55"/>
        <v>#N/A</v>
      </c>
      <c r="E98" s="30" t="e">
        <f t="shared" si="56"/>
        <v>#N/A</v>
      </c>
      <c r="F98" s="31"/>
      <c r="G98" s="17"/>
      <c r="H98" s="1" t="s">
        <v>2919</v>
      </c>
      <c r="I98" s="32" t="e">
        <f t="shared" si="59"/>
        <v>#N/A</v>
      </c>
      <c r="J98" s="30" t="e">
        <f t="shared" si="57"/>
        <v>#N/A</v>
      </c>
      <c r="K98" s="30" t="e">
        <f t="shared" si="58"/>
        <v>#N/A</v>
      </c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  <c r="CX98" t="s">
        <v>2319</v>
      </c>
      <c r="CZ98" s="27" t="s">
        <v>5152</v>
      </c>
    </row>
    <row r="99" spans="2:104" ht="15" customHeight="1" x14ac:dyDescent="0.15">
      <c r="B99" s="1" t="s">
        <v>2919</v>
      </c>
      <c r="C99" s="15" t="e">
        <f>BQ95</f>
        <v>#N/A</v>
      </c>
      <c r="D99" s="30" t="e">
        <f t="shared" si="55"/>
        <v>#N/A</v>
      </c>
      <c r="E99" s="30" t="e">
        <f t="shared" si="56"/>
        <v>#N/A</v>
      </c>
      <c r="F99" s="31"/>
      <c r="G99" s="17"/>
      <c r="H99" s="1" t="s">
        <v>2919</v>
      </c>
      <c r="I99" s="32" t="e">
        <f t="shared" si="59"/>
        <v>#N/A</v>
      </c>
      <c r="J99" s="30" t="e">
        <f t="shared" si="57"/>
        <v>#N/A</v>
      </c>
      <c r="K99" s="30" t="e">
        <f t="shared" si="58"/>
        <v>#N/A</v>
      </c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  <c r="CX99" t="s">
        <v>202</v>
      </c>
      <c r="CY99" s="27" t="s">
        <v>5154</v>
      </c>
      <c r="CZ99" s="27" t="s">
        <v>5155</v>
      </c>
    </row>
    <row r="100" spans="2:104" ht="15" customHeight="1" x14ac:dyDescent="0.15">
      <c r="B100" s="2" t="s">
        <v>2920</v>
      </c>
      <c r="C100" s="15" t="e">
        <f>BR95</f>
        <v>#N/A</v>
      </c>
      <c r="D100" s="30" t="e">
        <f t="shared" si="55"/>
        <v>#N/A</v>
      </c>
      <c r="E100" s="30" t="e">
        <f t="shared" si="56"/>
        <v>#N/A</v>
      </c>
      <c r="F100" s="35" t="e">
        <f>AU95</f>
        <v>#N/A</v>
      </c>
      <c r="G100" s="17"/>
      <c r="H100" s="2" t="s">
        <v>2920</v>
      </c>
      <c r="I100" s="15" t="e">
        <f>C83</f>
        <v>#N/A</v>
      </c>
      <c r="J100" s="30" t="e">
        <f t="shared" si="57"/>
        <v>#N/A</v>
      </c>
      <c r="K100" s="30" t="e">
        <f t="shared" si="58"/>
        <v>#N/A</v>
      </c>
      <c r="L100" s="38" t="e">
        <f>F83</f>
        <v>#N/A</v>
      </c>
      <c r="N100" s="65" t="s">
        <v>2955</v>
      </c>
      <c r="O100" s="66" t="s">
        <v>2929</v>
      </c>
      <c r="P100" s="66" t="s">
        <v>2930</v>
      </c>
      <c r="Q100" s="65" t="s">
        <v>2956</v>
      </c>
      <c r="AH100" s="13"/>
      <c r="AI100" s="13"/>
      <c r="CX100" t="s">
        <v>828</v>
      </c>
      <c r="CZ100" s="27" t="s">
        <v>5152</v>
      </c>
    </row>
    <row r="101" spans="2:104" ht="15" customHeight="1" x14ac:dyDescent="0.15">
      <c r="B101" s="1" t="s">
        <v>2919</v>
      </c>
      <c r="C101" s="15" t="e">
        <f>BD95</f>
        <v>#N/A</v>
      </c>
      <c r="D101" s="30" t="e">
        <f t="shared" si="55"/>
        <v>#N/A</v>
      </c>
      <c r="E101" s="30" t="e">
        <f t="shared" si="56"/>
        <v>#N/A</v>
      </c>
      <c r="F101" s="34" t="e">
        <f>AR95</f>
        <v>#N/A</v>
      </c>
      <c r="G101" s="17"/>
      <c r="H101" s="1" t="s">
        <v>2919</v>
      </c>
      <c r="I101" s="15" t="e">
        <f>C86</f>
        <v>#N/A</v>
      </c>
      <c r="J101" s="30" t="e">
        <f t="shared" si="57"/>
        <v>#N/A</v>
      </c>
      <c r="K101" s="30" t="e">
        <f t="shared" si="58"/>
        <v>#N/A</v>
      </c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  <c r="CX101" t="s">
        <v>84</v>
      </c>
      <c r="CZ101" s="27" t="s">
        <v>5165</v>
      </c>
    </row>
    <row r="102" spans="2:104" ht="15" customHeight="1" x14ac:dyDescent="0.15">
      <c r="B102" s="1" t="s">
        <v>2919</v>
      </c>
      <c r="C102" s="15" t="e">
        <f>BS95</f>
        <v>#N/A</v>
      </c>
      <c r="D102" s="30" t="e">
        <f t="shared" si="55"/>
        <v>#N/A</v>
      </c>
      <c r="E102" s="30" t="e">
        <f t="shared" si="56"/>
        <v>#N/A</v>
      </c>
      <c r="F102" s="31"/>
      <c r="G102" s="17"/>
      <c r="H102" s="1" t="s">
        <v>2919</v>
      </c>
      <c r="I102" s="15" t="e">
        <f>C87</f>
        <v>#N/A</v>
      </c>
      <c r="J102" s="30" t="e">
        <f t="shared" si="57"/>
        <v>#N/A</v>
      </c>
      <c r="K102" s="30" t="e">
        <f t="shared" si="58"/>
        <v>#N/A</v>
      </c>
      <c r="L102" s="31"/>
      <c r="AH102" s="13"/>
      <c r="AI102" s="13"/>
      <c r="CX102" t="s">
        <v>49</v>
      </c>
      <c r="CY102" s="27" t="s">
        <v>5160</v>
      </c>
      <c r="CZ102" s="27" t="s">
        <v>5164</v>
      </c>
    </row>
    <row r="103" spans="2:104" ht="15" customHeight="1" x14ac:dyDescent="0.15">
      <c r="B103" s="2" t="s">
        <v>2920</v>
      </c>
      <c r="C103" s="15" t="e">
        <f>BT95</f>
        <v>#N/A</v>
      </c>
      <c r="D103" s="30" t="e">
        <f t="shared" si="55"/>
        <v>#N/A</v>
      </c>
      <c r="E103" s="30" t="e">
        <f t="shared" si="56"/>
        <v>#N/A</v>
      </c>
      <c r="F103" s="35" t="e">
        <f>AV95</f>
        <v>#N/A</v>
      </c>
      <c r="G103" s="17"/>
      <c r="H103" s="2" t="s">
        <v>2920</v>
      </c>
      <c r="I103" s="15" t="e">
        <f>C90</f>
        <v>#N/A</v>
      </c>
      <c r="J103" s="30" t="e">
        <f t="shared" si="57"/>
        <v>#N/A</v>
      </c>
      <c r="K103" s="30" t="e">
        <f t="shared" si="58"/>
        <v>#N/A</v>
      </c>
      <c r="L103" s="38" t="e">
        <f>F90</f>
        <v>#N/A</v>
      </c>
      <c r="O103" s="80" t="s">
        <v>2919</v>
      </c>
      <c r="R103" s="86" t="s">
        <v>3054</v>
      </c>
      <c r="AH103" s="13"/>
      <c r="AI103" s="13"/>
      <c r="CX103" t="s">
        <v>405</v>
      </c>
      <c r="CZ103" s="27" t="s">
        <v>5154</v>
      </c>
    </row>
    <row r="104" spans="2:104" ht="15" customHeight="1" x14ac:dyDescent="0.15">
      <c r="B104" s="1" t="s">
        <v>2919</v>
      </c>
      <c r="C104" s="15" t="e">
        <f>BB95</f>
        <v>#N/A</v>
      </c>
      <c r="D104" s="30" t="e">
        <f t="shared" si="55"/>
        <v>#N/A</v>
      </c>
      <c r="E104" s="30" t="e">
        <f t="shared" si="56"/>
        <v>#N/A</v>
      </c>
      <c r="F104" s="34" t="e">
        <f>AS95</f>
        <v>#N/A</v>
      </c>
      <c r="G104" s="17"/>
      <c r="H104" s="1" t="s">
        <v>2919</v>
      </c>
      <c r="I104" s="15" t="e">
        <f>I78</f>
        <v>#N/A</v>
      </c>
      <c r="J104" s="30" t="e">
        <f t="shared" si="57"/>
        <v>#N/A</v>
      </c>
      <c r="K104" s="30" t="e">
        <f t="shared" si="58"/>
        <v>#N/A</v>
      </c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  <c r="CX104" t="s">
        <v>236</v>
      </c>
      <c r="CZ104" s="27" t="s">
        <v>5154</v>
      </c>
    </row>
    <row r="105" spans="2:104" ht="15" customHeight="1" x14ac:dyDescent="0.15">
      <c r="B105" s="1" t="s">
        <v>2919</v>
      </c>
      <c r="C105" s="15" t="e">
        <f>BE95</f>
        <v>#N/A</v>
      </c>
      <c r="D105" s="30" t="e">
        <f t="shared" si="55"/>
        <v>#N/A</v>
      </c>
      <c r="E105" s="30" t="e">
        <f t="shared" si="56"/>
        <v>#N/A</v>
      </c>
      <c r="F105" s="31"/>
      <c r="G105" s="17"/>
      <c r="H105" s="1" t="s">
        <v>2919</v>
      </c>
      <c r="I105" s="15" t="e">
        <f t="shared" ref="I105:I106" si="60">I79</f>
        <v>#N/A</v>
      </c>
      <c r="J105" s="30" t="e">
        <f t="shared" si="57"/>
        <v>#N/A</v>
      </c>
      <c r="K105" s="30" t="e">
        <f t="shared" si="58"/>
        <v>#N/A</v>
      </c>
      <c r="L105" s="31"/>
      <c r="N105" s="8"/>
      <c r="O105" s="83" t="s">
        <v>3067</v>
      </c>
      <c r="AH105" s="13"/>
      <c r="AI105" s="13"/>
      <c r="CX105" t="s">
        <v>333</v>
      </c>
      <c r="CZ105" s="27" t="s">
        <v>5154</v>
      </c>
    </row>
    <row r="106" spans="2:104" ht="15" customHeight="1" x14ac:dyDescent="0.15">
      <c r="B106" s="1" t="s">
        <v>2919</v>
      </c>
      <c r="C106" s="15" t="e">
        <f>BU95</f>
        <v>#N/A</v>
      </c>
      <c r="D106" s="30" t="e">
        <f t="shared" si="55"/>
        <v>#N/A</v>
      </c>
      <c r="E106" s="30" t="e">
        <f t="shared" si="56"/>
        <v>#N/A</v>
      </c>
      <c r="F106" s="31"/>
      <c r="G106" s="17"/>
      <c r="H106" s="1" t="s">
        <v>2919</v>
      </c>
      <c r="I106" s="15" t="e">
        <f t="shared" si="60"/>
        <v>#N/A</v>
      </c>
      <c r="J106" s="30" t="e">
        <f t="shared" si="57"/>
        <v>#N/A</v>
      </c>
      <c r="K106" s="30" t="e">
        <f t="shared" si="58"/>
        <v>#N/A</v>
      </c>
      <c r="L106" s="31"/>
      <c r="N106" s="8"/>
      <c r="O106" s="78" t="s">
        <v>2920</v>
      </c>
      <c r="AH106" s="13"/>
      <c r="AI106" s="13"/>
      <c r="CX106" t="s">
        <v>309</v>
      </c>
      <c r="CY106" s="27" t="s">
        <v>5160</v>
      </c>
      <c r="CZ106" s="27" t="s">
        <v>5161</v>
      </c>
    </row>
    <row r="107" spans="2:104" ht="15" customHeight="1" x14ac:dyDescent="0.15">
      <c r="B107" s="2" t="s">
        <v>2920</v>
      </c>
      <c r="C107" s="15" t="e">
        <f>BV95</f>
        <v>#N/A</v>
      </c>
      <c r="D107" s="30" t="e">
        <f t="shared" si="55"/>
        <v>#N/A</v>
      </c>
      <c r="E107" s="30" t="e">
        <f t="shared" si="56"/>
        <v>#N/A</v>
      </c>
      <c r="F107" s="35" t="e">
        <f>AW95</f>
        <v>#N/A</v>
      </c>
      <c r="G107" s="17"/>
      <c r="H107" s="2" t="s">
        <v>2920</v>
      </c>
      <c r="I107" s="15" t="e">
        <f>I83</f>
        <v>#N/A</v>
      </c>
      <c r="J107" s="30" t="e">
        <f t="shared" si="57"/>
        <v>#N/A</v>
      </c>
      <c r="K107" s="30" t="e">
        <f t="shared" si="58"/>
        <v>#N/A</v>
      </c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  <c r="CX107" t="s">
        <v>411</v>
      </c>
      <c r="CZ107" s="27" t="s">
        <v>5153</v>
      </c>
    </row>
    <row r="108" spans="2:104" ht="15" customHeight="1" x14ac:dyDescent="0.15">
      <c r="B108" s="1" t="s">
        <v>2919</v>
      </c>
      <c r="C108" s="15" t="e">
        <f>BF95</f>
        <v>#N/A</v>
      </c>
      <c r="D108" s="30" t="e">
        <f t="shared" si="55"/>
        <v>#N/A</v>
      </c>
      <c r="E108" s="30" t="e">
        <f t="shared" si="56"/>
        <v>#N/A</v>
      </c>
      <c r="F108" s="34" t="e">
        <f>AT95</f>
        <v>#N/A</v>
      </c>
      <c r="G108" s="17"/>
      <c r="H108" s="1" t="s">
        <v>2919</v>
      </c>
      <c r="I108" s="15" t="e">
        <f>I86</f>
        <v>#N/A</v>
      </c>
      <c r="J108" s="30" t="e">
        <f t="shared" si="57"/>
        <v>#N/A</v>
      </c>
      <c r="K108" s="30" t="e">
        <f t="shared" si="58"/>
        <v>#N/A</v>
      </c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  <c r="CX108" t="s">
        <v>424</v>
      </c>
      <c r="CY108" s="27" t="s">
        <v>5153</v>
      </c>
      <c r="CZ108" s="27" t="s">
        <v>5155</v>
      </c>
    </row>
    <row r="109" spans="2:104" ht="15" customHeight="1" x14ac:dyDescent="0.15">
      <c r="B109" s="1" t="s">
        <v>2919</v>
      </c>
      <c r="C109" s="15" t="e">
        <f>BW95</f>
        <v>#N/A</v>
      </c>
      <c r="D109" s="30" t="e">
        <f t="shared" si="55"/>
        <v>#N/A</v>
      </c>
      <c r="E109" s="30" t="e">
        <f t="shared" si="56"/>
        <v>#N/A</v>
      </c>
      <c r="F109" s="31"/>
      <c r="G109" s="17"/>
      <c r="H109" s="1" t="s">
        <v>2919</v>
      </c>
      <c r="I109" s="15" t="e">
        <f>I87</f>
        <v>#N/A</v>
      </c>
      <c r="J109" s="30" t="e">
        <f t="shared" si="57"/>
        <v>#N/A</v>
      </c>
      <c r="K109" s="30" t="e">
        <f t="shared" si="58"/>
        <v>#N/A</v>
      </c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61">N109*Q109</f>
        <v>#N/A</v>
      </c>
      <c r="S109" s="14"/>
      <c r="T109" s="14"/>
      <c r="AH109" s="13"/>
      <c r="CX109" t="s">
        <v>688</v>
      </c>
      <c r="CZ109" s="27" t="s">
        <v>5152</v>
      </c>
    </row>
    <row r="110" spans="2:104" ht="15" customHeight="1" x14ac:dyDescent="0.15">
      <c r="B110" s="2" t="s">
        <v>2920</v>
      </c>
      <c r="C110" s="15" t="e">
        <f>BX95</f>
        <v>#N/A</v>
      </c>
      <c r="D110" s="30" t="e">
        <f t="shared" si="55"/>
        <v>#N/A</v>
      </c>
      <c r="E110" s="30" t="e">
        <f t="shared" si="56"/>
        <v>#N/A</v>
      </c>
      <c r="F110" s="35" t="e">
        <f>AX95</f>
        <v>#N/A</v>
      </c>
      <c r="G110" s="17"/>
      <c r="H110" s="2" t="s">
        <v>2920</v>
      </c>
      <c r="I110" s="15" t="e">
        <f>I90</f>
        <v>#N/A</v>
      </c>
      <c r="J110" s="30" t="e">
        <f t="shared" si="57"/>
        <v>#N/A</v>
      </c>
      <c r="K110" s="30" t="e">
        <f t="shared" si="58"/>
        <v>#N/A</v>
      </c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61"/>
        <v>#N/A</v>
      </c>
      <c r="S110" s="14"/>
      <c r="T110" s="14"/>
      <c r="AH110" s="13"/>
      <c r="CX110" t="s">
        <v>73</v>
      </c>
      <c r="CY110" s="27" t="s">
        <v>5165</v>
      </c>
      <c r="CZ110" s="27" t="s">
        <v>5164</v>
      </c>
    </row>
    <row r="111" spans="2:104" ht="15" customHeight="1" x14ac:dyDescent="0.15">
      <c r="AH111" s="13"/>
      <c r="CX111" t="s">
        <v>305</v>
      </c>
      <c r="CZ111" s="27" t="s">
        <v>5166</v>
      </c>
    </row>
    <row r="112" spans="2:104" ht="15" customHeight="1" x14ac:dyDescent="0.15">
      <c r="AH112" s="13"/>
      <c r="CX112" t="s">
        <v>493</v>
      </c>
      <c r="CY112" s="27" t="s">
        <v>5154</v>
      </c>
      <c r="CZ112" s="27" t="s">
        <v>5155</v>
      </c>
    </row>
    <row r="113" spans="16:104" ht="15" customHeight="1" x14ac:dyDescent="0.15">
      <c r="Q113" s="13" t="s">
        <v>2951</v>
      </c>
      <c r="AH113" s="13"/>
      <c r="CX113" t="s">
        <v>319</v>
      </c>
      <c r="CY113" s="27" t="s">
        <v>5151</v>
      </c>
      <c r="CZ113" s="27" t="s">
        <v>5162</v>
      </c>
    </row>
    <row r="114" spans="16:104" ht="15" customHeight="1" x14ac:dyDescent="0.15">
      <c r="Q114" s="13" t="s">
        <v>2952</v>
      </c>
      <c r="AH114" s="13"/>
      <c r="CX114" t="s">
        <v>430</v>
      </c>
      <c r="CZ114" s="27" t="s">
        <v>5151</v>
      </c>
    </row>
    <row r="115" spans="16:104" ht="15" customHeight="1" x14ac:dyDescent="0.15">
      <c r="Q115" s="13" t="s">
        <v>2953</v>
      </c>
      <c r="AH115" s="13"/>
      <c r="CX115" t="s">
        <v>240</v>
      </c>
      <c r="CZ115" s="27" t="s">
        <v>5154</v>
      </c>
    </row>
    <row r="116" spans="16:104" ht="15" customHeight="1" x14ac:dyDescent="0.15">
      <c r="Q116" s="13" t="s">
        <v>2954</v>
      </c>
      <c r="AH116" s="13"/>
      <c r="CX116" t="s">
        <v>307</v>
      </c>
      <c r="CY116" s="27" t="s">
        <v>5153</v>
      </c>
      <c r="CZ116" s="27" t="s">
        <v>5154</v>
      </c>
    </row>
    <row r="117" spans="16:104" ht="15" customHeight="1" x14ac:dyDescent="0.15">
      <c r="AH117" s="13"/>
      <c r="CX117" t="s">
        <v>646</v>
      </c>
      <c r="CZ117" s="27" t="s">
        <v>5152</v>
      </c>
    </row>
    <row r="118" spans="16:104" ht="15" customHeight="1" x14ac:dyDescent="0.15">
      <c r="P118" s="21"/>
      <c r="Q118" s="5" t="s">
        <v>2919</v>
      </c>
      <c r="AH118" s="13"/>
      <c r="CX118" t="s">
        <v>736</v>
      </c>
      <c r="CZ118" s="27" t="s">
        <v>5152</v>
      </c>
    </row>
    <row r="119" spans="16:104" ht="15" customHeight="1" x14ac:dyDescent="0.15">
      <c r="P119" s="5" t="s">
        <v>3045</v>
      </c>
      <c r="Q119" s="5">
        <v>3</v>
      </c>
      <c r="AH119" s="13"/>
      <c r="CX119" t="s">
        <v>780</v>
      </c>
      <c r="CY119" s="27" t="s">
        <v>5153</v>
      </c>
      <c r="CZ119" s="27" t="s">
        <v>5158</v>
      </c>
    </row>
    <row r="120" spans="16:104" ht="15" customHeight="1" x14ac:dyDescent="0.15">
      <c r="P120" s="5" t="s">
        <v>3046</v>
      </c>
      <c r="Q120" s="5">
        <v>2.5</v>
      </c>
      <c r="AH120" s="13"/>
      <c r="CX120" t="s">
        <v>344</v>
      </c>
      <c r="CZ120" s="27" t="s">
        <v>5151</v>
      </c>
    </row>
    <row r="121" spans="16:104" ht="15" customHeight="1" x14ac:dyDescent="0.15">
      <c r="P121" s="5" t="s">
        <v>3047</v>
      </c>
      <c r="Q121" s="5">
        <v>2</v>
      </c>
      <c r="AH121" s="13"/>
      <c r="CX121" t="s">
        <v>450</v>
      </c>
      <c r="CZ121" s="27" t="s">
        <v>5152</v>
      </c>
    </row>
    <row r="122" spans="16:104" ht="15" customHeight="1" x14ac:dyDescent="0.15">
      <c r="P122" s="5" t="s">
        <v>3048</v>
      </c>
      <c r="Q122" s="5">
        <v>1.5</v>
      </c>
      <c r="AH122" s="13"/>
      <c r="CX122" t="s">
        <v>222</v>
      </c>
      <c r="CY122" s="27" t="s">
        <v>5154</v>
      </c>
      <c r="CZ122" s="27" t="s">
        <v>5157</v>
      </c>
    </row>
    <row r="123" spans="16:104" ht="15" customHeight="1" x14ac:dyDescent="0.15">
      <c r="P123" s="5" t="s">
        <v>3049</v>
      </c>
      <c r="Q123" s="5">
        <v>1</v>
      </c>
      <c r="AH123" s="13"/>
      <c r="CX123" t="s">
        <v>497</v>
      </c>
      <c r="CZ123" s="27" t="s">
        <v>5152</v>
      </c>
    </row>
    <row r="124" spans="16:104" ht="15" customHeight="1" x14ac:dyDescent="0.15">
      <c r="AH124" s="13"/>
      <c r="CX124" t="s">
        <v>168</v>
      </c>
      <c r="CY124" s="27" t="s">
        <v>5154</v>
      </c>
      <c r="CZ124" s="27" t="s">
        <v>2936</v>
      </c>
    </row>
    <row r="125" spans="16:104" ht="15" customHeight="1" x14ac:dyDescent="0.15">
      <c r="P125" s="21"/>
      <c r="Q125" s="5" t="s">
        <v>3051</v>
      </c>
      <c r="R125" s="14"/>
      <c r="S125" s="14"/>
      <c r="T125" s="14"/>
      <c r="AH125" s="13"/>
      <c r="CX125" t="s">
        <v>129</v>
      </c>
      <c r="CZ125" s="27" t="s">
        <v>5152</v>
      </c>
    </row>
    <row r="126" spans="16:104" ht="15" customHeight="1" x14ac:dyDescent="0.15">
      <c r="P126" s="5" t="s">
        <v>3045</v>
      </c>
      <c r="Q126" s="5">
        <v>2.5</v>
      </c>
      <c r="R126" s="14"/>
      <c r="S126" s="14"/>
      <c r="T126" s="14"/>
      <c r="AH126" s="13"/>
      <c r="CX126" t="s">
        <v>299</v>
      </c>
      <c r="CY126" s="27" t="s">
        <v>5166</v>
      </c>
      <c r="CZ126" s="27" t="s">
        <v>5168</v>
      </c>
    </row>
    <row r="127" spans="16:104" ht="15" customHeight="1" x14ac:dyDescent="0.15">
      <c r="P127" s="5" t="s">
        <v>3046</v>
      </c>
      <c r="Q127" s="5">
        <v>2</v>
      </c>
      <c r="R127" s="14"/>
      <c r="S127" s="14"/>
      <c r="T127" s="14"/>
      <c r="AH127" s="13"/>
      <c r="CX127" t="s">
        <v>1003</v>
      </c>
      <c r="CZ127" s="27" t="s">
        <v>5152</v>
      </c>
    </row>
    <row r="128" spans="16:104" ht="15" customHeight="1" x14ac:dyDescent="0.15">
      <c r="P128" s="5" t="s">
        <v>3047</v>
      </c>
      <c r="Q128" s="5">
        <v>1.5</v>
      </c>
      <c r="R128" s="14"/>
      <c r="S128" s="14"/>
      <c r="T128" s="14"/>
      <c r="AH128" s="13"/>
      <c r="CX128" t="s">
        <v>171</v>
      </c>
      <c r="CZ128" s="27" t="s">
        <v>5153</v>
      </c>
    </row>
    <row r="129" spans="16:105" ht="15" customHeight="1" x14ac:dyDescent="0.15">
      <c r="P129" s="5" t="s">
        <v>3048</v>
      </c>
      <c r="Q129" s="5">
        <v>1.5</v>
      </c>
      <c r="AH129" s="13"/>
      <c r="CX129" t="s">
        <v>235</v>
      </c>
      <c r="CY129" s="27" t="s">
        <v>5165</v>
      </c>
      <c r="CZ129" s="27" t="s">
        <v>5169</v>
      </c>
    </row>
    <row r="130" spans="16:105" ht="15" customHeight="1" x14ac:dyDescent="0.15">
      <c r="P130" s="5" t="s">
        <v>3049</v>
      </c>
      <c r="Q130" s="5">
        <v>1</v>
      </c>
      <c r="AH130" s="13"/>
      <c r="CX130" t="s">
        <v>260</v>
      </c>
      <c r="CZ130" s="27" t="s">
        <v>5152</v>
      </c>
    </row>
    <row r="131" spans="16:105" ht="15" customHeight="1" x14ac:dyDescent="0.15">
      <c r="AH131" s="13"/>
      <c r="CX131" t="s">
        <v>438</v>
      </c>
      <c r="CY131" s="27" t="s">
        <v>5153</v>
      </c>
      <c r="CZ131" s="27" t="s">
        <v>5155</v>
      </c>
    </row>
    <row r="132" spans="16:105" ht="15" customHeight="1" x14ac:dyDescent="0.15">
      <c r="P132" s="21"/>
      <c r="Q132" s="5" t="s">
        <v>3052</v>
      </c>
      <c r="AH132" s="13"/>
      <c r="CX132" t="s">
        <v>334</v>
      </c>
      <c r="CY132" s="27" t="s">
        <v>5153</v>
      </c>
      <c r="CZ132" s="27" t="s">
        <v>5162</v>
      </c>
    </row>
    <row r="133" spans="16:105" ht="15" customHeight="1" x14ac:dyDescent="0.15">
      <c r="P133" s="5" t="s">
        <v>3045</v>
      </c>
      <c r="Q133" s="5">
        <v>2</v>
      </c>
      <c r="AH133" s="13"/>
      <c r="CX133" t="s">
        <v>144</v>
      </c>
      <c r="CY133" s="27" t="s">
        <v>5153</v>
      </c>
      <c r="CZ133" s="27" t="s">
        <v>5156</v>
      </c>
    </row>
    <row r="134" spans="16:105" ht="15" customHeight="1" x14ac:dyDescent="0.15">
      <c r="P134" s="5" t="s">
        <v>3046</v>
      </c>
      <c r="Q134" s="5">
        <v>1.5</v>
      </c>
      <c r="AH134" s="13"/>
      <c r="CX134" t="s">
        <v>638</v>
      </c>
      <c r="CZ134" s="27" t="s">
        <v>5160</v>
      </c>
    </row>
    <row r="135" spans="16:105" ht="15" customHeight="1" x14ac:dyDescent="0.15">
      <c r="P135" s="5" t="s">
        <v>3047</v>
      </c>
      <c r="Q135" s="5">
        <v>1.5</v>
      </c>
      <c r="AH135" s="13"/>
      <c r="CX135" t="s">
        <v>110</v>
      </c>
      <c r="CZ135" s="27" t="s">
        <v>5152</v>
      </c>
    </row>
    <row r="136" spans="16:105" ht="15" customHeight="1" x14ac:dyDescent="0.15">
      <c r="P136" s="5" t="s">
        <v>3048</v>
      </c>
      <c r="Q136" s="5">
        <v>1.2</v>
      </c>
      <c r="AH136" s="13"/>
      <c r="CX136" t="s">
        <v>563</v>
      </c>
      <c r="CZ136" s="27" t="s">
        <v>5152</v>
      </c>
    </row>
    <row r="137" spans="16:105" ht="15" customHeight="1" x14ac:dyDescent="0.15">
      <c r="P137" s="5" t="s">
        <v>3049</v>
      </c>
      <c r="Q137" s="5">
        <v>1</v>
      </c>
      <c r="AH137" s="13"/>
      <c r="CX137" t="s">
        <v>253</v>
      </c>
      <c r="CY137" s="27" t="s">
        <v>5166</v>
      </c>
      <c r="CZ137" s="27" t="s">
        <v>5165</v>
      </c>
    </row>
    <row r="138" spans="16:105" ht="15" customHeight="1" x14ac:dyDescent="0.15">
      <c r="AH138" s="13"/>
      <c r="CX138" t="s">
        <v>114</v>
      </c>
      <c r="CY138" s="27" t="s">
        <v>5152</v>
      </c>
      <c r="CZ138" s="27" t="s">
        <v>5157</v>
      </c>
    </row>
    <row r="139" spans="16:105" ht="15" customHeight="1" x14ac:dyDescent="0.15">
      <c r="P139" s="21"/>
      <c r="Q139" s="5" t="s">
        <v>3053</v>
      </c>
      <c r="AH139" s="13"/>
      <c r="CX139" t="s">
        <v>338</v>
      </c>
      <c r="CZ139" s="27" t="s">
        <v>5154</v>
      </c>
    </row>
    <row r="140" spans="16:105" ht="15" customHeight="1" x14ac:dyDescent="0.15">
      <c r="P140" s="5" t="s">
        <v>3045</v>
      </c>
      <c r="Q140" s="5">
        <v>2</v>
      </c>
      <c r="AH140" s="13"/>
      <c r="CX140" t="s">
        <v>461</v>
      </c>
      <c r="CZ140" s="27" t="s">
        <v>5154</v>
      </c>
    </row>
    <row r="141" spans="16:105" ht="15" customHeight="1" x14ac:dyDescent="0.15">
      <c r="P141" s="5" t="s">
        <v>3046</v>
      </c>
      <c r="Q141" s="5">
        <v>1.2</v>
      </c>
      <c r="AH141" s="13"/>
      <c r="CX141" t="s">
        <v>169</v>
      </c>
      <c r="CZ141" s="27" t="s">
        <v>5151</v>
      </c>
    </row>
    <row r="142" spans="16:105" ht="15" customHeight="1" x14ac:dyDescent="0.15">
      <c r="P142" s="5" t="s">
        <v>3047</v>
      </c>
      <c r="Q142" s="5">
        <v>1.2</v>
      </c>
      <c r="AH142" s="13"/>
      <c r="CX142" t="s">
        <v>478</v>
      </c>
      <c r="CZ142" s="27" t="s">
        <v>5152</v>
      </c>
    </row>
    <row r="143" spans="16:105" ht="15" customHeight="1" x14ac:dyDescent="0.15">
      <c r="P143" s="5" t="s">
        <v>3048</v>
      </c>
      <c r="Q143" s="5">
        <v>1</v>
      </c>
      <c r="R143" s="14"/>
      <c r="S143" s="14"/>
      <c r="T143" s="14"/>
      <c r="AH143" s="13"/>
      <c r="CX143" t="s">
        <v>694</v>
      </c>
      <c r="CY143" s="27" t="s">
        <v>5152</v>
      </c>
      <c r="CZ143" s="27" t="s">
        <v>5157</v>
      </c>
    </row>
    <row r="144" spans="16:105" ht="15" customHeight="1" x14ac:dyDescent="0.15">
      <c r="P144" s="5" t="s">
        <v>3049</v>
      </c>
      <c r="Q144" s="5">
        <v>1</v>
      </c>
      <c r="R144" s="14"/>
      <c r="S144" s="14"/>
      <c r="T144" s="14"/>
      <c r="AH144" s="13"/>
      <c r="CX144" t="s">
        <v>5089</v>
      </c>
      <c r="CY144" s="27" t="s">
        <v>5153</v>
      </c>
      <c r="CZ144" s="27" t="s">
        <v>5152</v>
      </c>
      <c r="DA144" s="27" t="s">
        <v>5152</v>
      </c>
    </row>
    <row r="145" spans="18:105" ht="15" customHeight="1" x14ac:dyDescent="0.15">
      <c r="R145" s="14"/>
      <c r="S145" s="14"/>
      <c r="T145" s="14"/>
      <c r="AH145" s="13"/>
      <c r="CX145" t="s">
        <v>4758</v>
      </c>
      <c r="CZ145" s="27" t="s">
        <v>5151</v>
      </c>
    </row>
    <row r="146" spans="18:105" ht="15" customHeight="1" x14ac:dyDescent="0.15">
      <c r="R146" s="14"/>
      <c r="S146" s="14"/>
      <c r="T146" s="14"/>
      <c r="AH146" s="13"/>
      <c r="CX146" t="s">
        <v>4743</v>
      </c>
      <c r="CZ146" s="27" t="s">
        <v>5151</v>
      </c>
    </row>
    <row r="147" spans="18:105" ht="15" customHeight="1" x14ac:dyDescent="0.15">
      <c r="AH147" s="13"/>
      <c r="CX147" t="s">
        <v>3813</v>
      </c>
      <c r="CZ147" s="27" t="s">
        <v>5151</v>
      </c>
    </row>
    <row r="148" spans="18:105" ht="15" customHeight="1" x14ac:dyDescent="0.15">
      <c r="AH148" s="13"/>
      <c r="CX148" t="s">
        <v>4006</v>
      </c>
      <c r="CZ148" s="27" t="s">
        <v>5153</v>
      </c>
    </row>
    <row r="149" spans="18:105" ht="15" customHeight="1" x14ac:dyDescent="0.15">
      <c r="AH149" s="13"/>
      <c r="CX149" t="s">
        <v>5066</v>
      </c>
      <c r="CY149" s="27" t="s">
        <v>5152</v>
      </c>
      <c r="CZ149" s="27" t="s">
        <v>5153</v>
      </c>
    </row>
    <row r="150" spans="18:105" ht="15" customHeight="1" x14ac:dyDescent="0.15">
      <c r="AH150" s="13"/>
      <c r="CX150" t="s">
        <v>4747</v>
      </c>
      <c r="CZ150" s="27" t="s">
        <v>5151</v>
      </c>
    </row>
    <row r="151" spans="18:105" ht="15" customHeight="1" x14ac:dyDescent="0.15">
      <c r="AH151" s="13"/>
      <c r="CX151" t="s">
        <v>4906</v>
      </c>
      <c r="CY151" s="27" t="s">
        <v>5153</v>
      </c>
      <c r="CZ151" s="27" t="s">
        <v>5151</v>
      </c>
    </row>
    <row r="152" spans="18:105" ht="15" customHeight="1" x14ac:dyDescent="0.15">
      <c r="AH152" s="13"/>
      <c r="CX152" t="s">
        <v>5080</v>
      </c>
      <c r="CY152" s="27" t="s">
        <v>5153</v>
      </c>
    </row>
    <row r="153" spans="18:105" ht="15" customHeight="1" x14ac:dyDescent="0.15">
      <c r="AH153" s="13"/>
      <c r="CX153" t="s">
        <v>4982</v>
      </c>
      <c r="CY153" s="27" t="s">
        <v>5153</v>
      </c>
      <c r="CZ153" s="27" t="s">
        <v>5154</v>
      </c>
      <c r="DA153" s="27" t="s">
        <v>5154</v>
      </c>
    </row>
    <row r="154" spans="18:105" ht="15" customHeight="1" x14ac:dyDescent="0.15">
      <c r="AH154" s="13"/>
      <c r="CX154" t="s">
        <v>4981</v>
      </c>
      <c r="CY154" s="27" t="s">
        <v>5153</v>
      </c>
      <c r="CZ154" s="27" t="s">
        <v>5151</v>
      </c>
    </row>
    <row r="155" spans="18:105" ht="15" customHeight="1" x14ac:dyDescent="0.15">
      <c r="AH155" s="13"/>
      <c r="CX155" t="s">
        <v>3348</v>
      </c>
      <c r="CZ155" s="27" t="s">
        <v>5153</v>
      </c>
    </row>
    <row r="156" spans="18:105" ht="15" customHeight="1" x14ac:dyDescent="0.15">
      <c r="AH156" s="13"/>
      <c r="CX156" t="s">
        <v>4643</v>
      </c>
      <c r="CZ156" s="27" t="s">
        <v>5153</v>
      </c>
    </row>
    <row r="157" spans="18:105" ht="15" customHeight="1" x14ac:dyDescent="0.15">
      <c r="AH157" s="13"/>
      <c r="CX157" t="s">
        <v>3343</v>
      </c>
      <c r="CZ157" s="27" t="s">
        <v>5154</v>
      </c>
    </row>
    <row r="158" spans="18:105" ht="15" customHeight="1" x14ac:dyDescent="0.15">
      <c r="AH158" s="13"/>
      <c r="CX158" t="s">
        <v>3270</v>
      </c>
      <c r="CZ158" s="27" t="s">
        <v>5154</v>
      </c>
    </row>
    <row r="159" spans="18:105" ht="15" customHeight="1" x14ac:dyDescent="0.15">
      <c r="AH159" s="13"/>
      <c r="CX159" t="s">
        <v>5014</v>
      </c>
      <c r="CY159" s="27" t="s">
        <v>5153</v>
      </c>
      <c r="CZ159" s="27" t="s">
        <v>2936</v>
      </c>
    </row>
    <row r="160" spans="18:105" ht="15" customHeight="1" x14ac:dyDescent="0.15">
      <c r="AH160" s="13"/>
      <c r="CX160" t="s">
        <v>4944</v>
      </c>
      <c r="CY160" s="27" t="s">
        <v>5154</v>
      </c>
      <c r="CZ160" s="27" t="s">
        <v>5153</v>
      </c>
    </row>
    <row r="161" spans="18:105" ht="15" customHeight="1" x14ac:dyDescent="0.15">
      <c r="R161" s="14"/>
      <c r="S161" s="14"/>
      <c r="T161" s="14"/>
      <c r="AH161" s="13"/>
      <c r="CX161" t="s">
        <v>3316</v>
      </c>
      <c r="CZ161" s="27" t="s">
        <v>5152</v>
      </c>
    </row>
    <row r="162" spans="18:105" ht="15" customHeight="1" x14ac:dyDescent="0.15">
      <c r="R162" s="14"/>
      <c r="S162" s="14"/>
      <c r="T162" s="14"/>
      <c r="AH162" s="13"/>
      <c r="CX162" t="s">
        <v>3236</v>
      </c>
      <c r="CZ162" s="27" t="s">
        <v>5152</v>
      </c>
    </row>
    <row r="163" spans="18:105" ht="15" customHeight="1" x14ac:dyDescent="0.15">
      <c r="R163" s="14"/>
      <c r="S163" s="14"/>
      <c r="T163" s="14"/>
      <c r="AH163" s="13"/>
      <c r="CX163" t="s">
        <v>4490</v>
      </c>
      <c r="CZ163" s="27" t="s">
        <v>5152</v>
      </c>
    </row>
    <row r="164" spans="18:105" ht="15" customHeight="1" x14ac:dyDescent="0.15">
      <c r="R164" s="14"/>
      <c r="S164" s="14"/>
      <c r="T164" s="14"/>
      <c r="AH164" s="13"/>
      <c r="CX164" t="s">
        <v>4648</v>
      </c>
      <c r="CZ164" s="27" t="s">
        <v>5153</v>
      </c>
    </row>
    <row r="165" spans="18:105" ht="15" customHeight="1" x14ac:dyDescent="0.15">
      <c r="AH165" s="13"/>
      <c r="CX165" t="s">
        <v>4888</v>
      </c>
      <c r="CZ165" s="27" t="s">
        <v>5154</v>
      </c>
    </row>
    <row r="166" spans="18:105" ht="15" customHeight="1" x14ac:dyDescent="0.15">
      <c r="AH166" s="13"/>
      <c r="CX166" t="s">
        <v>4522</v>
      </c>
      <c r="CZ166" s="27" t="s">
        <v>5154</v>
      </c>
    </row>
    <row r="167" spans="18:105" ht="15" customHeight="1" x14ac:dyDescent="0.15">
      <c r="AH167" s="13"/>
      <c r="CX167" t="s">
        <v>4971</v>
      </c>
      <c r="CY167" s="27" t="s">
        <v>5153</v>
      </c>
      <c r="CZ167" s="27" t="s">
        <v>5154</v>
      </c>
      <c r="DA167" s="27" t="s">
        <v>5154</v>
      </c>
    </row>
    <row r="168" spans="18:105" ht="15" customHeight="1" x14ac:dyDescent="0.15">
      <c r="AH168" s="13"/>
      <c r="CX168" t="s">
        <v>1523</v>
      </c>
      <c r="CZ168" s="27" t="s">
        <v>5153</v>
      </c>
    </row>
    <row r="169" spans="18:105" ht="15" customHeight="1" x14ac:dyDescent="0.15">
      <c r="AH169" s="13"/>
      <c r="CX169" t="s">
        <v>4492</v>
      </c>
      <c r="CZ169" s="27" t="s">
        <v>5153</v>
      </c>
    </row>
    <row r="170" spans="18:105" ht="15" customHeight="1" x14ac:dyDescent="0.15">
      <c r="AH170" s="13"/>
      <c r="CX170" t="s">
        <v>4889</v>
      </c>
      <c r="CY170" s="27" t="s">
        <v>5153</v>
      </c>
      <c r="CZ170" s="27" t="s">
        <v>5156</v>
      </c>
    </row>
    <row r="171" spans="18:105" ht="15" customHeight="1" x14ac:dyDescent="0.15">
      <c r="AH171" s="13"/>
      <c r="CX171" t="s">
        <v>4931</v>
      </c>
      <c r="CY171" s="27" t="s">
        <v>5154</v>
      </c>
      <c r="CZ171" s="27" t="s">
        <v>5153</v>
      </c>
    </row>
    <row r="172" spans="18:105" ht="15" customHeight="1" x14ac:dyDescent="0.15">
      <c r="AH172" s="13"/>
      <c r="CX172" t="s">
        <v>4651</v>
      </c>
      <c r="CZ172" s="27" t="s">
        <v>5153</v>
      </c>
    </row>
    <row r="173" spans="18:105" ht="15" customHeight="1" x14ac:dyDescent="0.15">
      <c r="AH173" s="13"/>
      <c r="CX173" t="s">
        <v>1575</v>
      </c>
      <c r="CY173" s="27" t="s">
        <v>5152</v>
      </c>
      <c r="CZ173" s="27" t="s">
        <v>5154</v>
      </c>
    </row>
    <row r="174" spans="18:105" ht="15" customHeight="1" x14ac:dyDescent="0.15">
      <c r="AH174" s="13"/>
      <c r="CX174" t="s">
        <v>4750</v>
      </c>
      <c r="CY174" s="27" t="s">
        <v>5153</v>
      </c>
      <c r="CZ174" s="27" t="s">
        <v>5154</v>
      </c>
    </row>
    <row r="175" spans="18:105" ht="15" customHeight="1" x14ac:dyDescent="0.15">
      <c r="AH175" s="13"/>
      <c r="CX175" t="s">
        <v>4751</v>
      </c>
      <c r="CY175" s="27" t="s">
        <v>5153</v>
      </c>
      <c r="CZ175" s="27" t="s">
        <v>5154</v>
      </c>
    </row>
    <row r="176" spans="18:105" ht="15" customHeight="1" x14ac:dyDescent="0.15">
      <c r="AH176" s="13"/>
      <c r="CX176" t="s">
        <v>5049</v>
      </c>
      <c r="CY176" s="27" t="s">
        <v>5152</v>
      </c>
      <c r="CZ176" s="27" t="s">
        <v>5153</v>
      </c>
    </row>
    <row r="177" spans="18:105" ht="15" customHeight="1" x14ac:dyDescent="0.15">
      <c r="AH177" s="13"/>
      <c r="CX177" t="s">
        <v>5179</v>
      </c>
      <c r="CY177" s="27" t="s">
        <v>5166</v>
      </c>
      <c r="CZ177" s="27" t="s">
        <v>5165</v>
      </c>
    </row>
    <row r="178" spans="18:105" ht="15" customHeight="1" x14ac:dyDescent="0.15">
      <c r="AH178" s="13"/>
      <c r="CX178" t="s">
        <v>4932</v>
      </c>
      <c r="CY178" s="27" t="s">
        <v>5153</v>
      </c>
      <c r="CZ178" s="27" t="s">
        <v>5151</v>
      </c>
      <c r="DA178" s="27" t="s">
        <v>5151</v>
      </c>
    </row>
    <row r="179" spans="18:105" ht="15" customHeight="1" x14ac:dyDescent="0.15">
      <c r="R179" s="14"/>
      <c r="S179" s="14"/>
      <c r="T179" s="14"/>
      <c r="AH179" s="13"/>
      <c r="CX179" t="s">
        <v>820</v>
      </c>
      <c r="CY179" s="27" t="s">
        <v>5157</v>
      </c>
      <c r="CZ179" s="27" t="s">
        <v>5152</v>
      </c>
    </row>
    <row r="180" spans="18:105" ht="15" customHeight="1" x14ac:dyDescent="0.15">
      <c r="R180" s="14"/>
      <c r="S180" s="14"/>
      <c r="T180" s="14"/>
      <c r="AH180" s="13"/>
      <c r="CX180" t="s">
        <v>4939</v>
      </c>
      <c r="CY180" s="27" t="s">
        <v>5153</v>
      </c>
      <c r="CZ180" s="27" t="s">
        <v>5154</v>
      </c>
      <c r="DA180" s="27" t="s">
        <v>5152</v>
      </c>
    </row>
    <row r="181" spans="18:105" ht="15" customHeight="1" x14ac:dyDescent="0.15">
      <c r="R181" s="14"/>
      <c r="S181" s="14"/>
      <c r="T181" s="14"/>
      <c r="AH181" s="13"/>
      <c r="CX181" t="s">
        <v>3819</v>
      </c>
      <c r="CZ181" s="27" t="s">
        <v>5154</v>
      </c>
    </row>
    <row r="182" spans="18:105" ht="15" customHeight="1" x14ac:dyDescent="0.15">
      <c r="R182" s="14"/>
      <c r="S182" s="14"/>
      <c r="T182" s="14"/>
      <c r="AH182" s="13"/>
      <c r="CX182" t="s">
        <v>558</v>
      </c>
      <c r="CY182" s="27" t="s">
        <v>5157</v>
      </c>
      <c r="CZ182" s="27" t="s">
        <v>5152</v>
      </c>
    </row>
    <row r="183" spans="18:105" ht="15" customHeight="1" x14ac:dyDescent="0.15">
      <c r="AH183" s="13"/>
      <c r="CX183" t="s">
        <v>3892</v>
      </c>
      <c r="CZ183" s="27" t="s">
        <v>5152</v>
      </c>
    </row>
    <row r="184" spans="18:105" ht="15" customHeight="1" x14ac:dyDescent="0.15">
      <c r="AH184" s="13"/>
      <c r="CX184" t="s">
        <v>3883</v>
      </c>
      <c r="CZ184" s="27" t="s">
        <v>5152</v>
      </c>
    </row>
    <row r="185" spans="18:105" ht="15" customHeight="1" x14ac:dyDescent="0.15">
      <c r="AH185" s="13"/>
      <c r="CX185" t="s">
        <v>456</v>
      </c>
      <c r="CY185" s="27" t="s">
        <v>5157</v>
      </c>
      <c r="CZ185" s="27" t="s">
        <v>5154</v>
      </c>
    </row>
    <row r="186" spans="18:105" ht="15" customHeight="1" x14ac:dyDescent="0.15">
      <c r="AH186" s="13"/>
      <c r="CX186" t="s">
        <v>5136</v>
      </c>
      <c r="CY186" s="27" t="s">
        <v>5151</v>
      </c>
      <c r="CZ186" s="27" t="s">
        <v>5154</v>
      </c>
    </row>
    <row r="187" spans="18:105" ht="15" customHeight="1" x14ac:dyDescent="0.15">
      <c r="AH187" s="13"/>
      <c r="CX187" t="s">
        <v>3352</v>
      </c>
      <c r="CZ187" s="27" t="s">
        <v>5151</v>
      </c>
    </row>
    <row r="188" spans="18:105" ht="15" customHeight="1" x14ac:dyDescent="0.15">
      <c r="AH188" s="13"/>
      <c r="CX188" t="s">
        <v>4500</v>
      </c>
      <c r="CZ188" s="27" t="s">
        <v>5153</v>
      </c>
    </row>
    <row r="189" spans="18:105" ht="15" customHeight="1" x14ac:dyDescent="0.15">
      <c r="AH189" s="13"/>
      <c r="CX189" t="s">
        <v>4979</v>
      </c>
      <c r="CY189" s="27" t="s">
        <v>5154</v>
      </c>
      <c r="CZ189" s="27" t="s">
        <v>5153</v>
      </c>
    </row>
    <row r="190" spans="18:105" ht="15" customHeight="1" x14ac:dyDescent="0.15">
      <c r="AH190" s="13"/>
      <c r="CX190" t="s">
        <v>4978</v>
      </c>
      <c r="CY190" s="27" t="s">
        <v>5168</v>
      </c>
      <c r="CZ190" s="27" t="s">
        <v>5153</v>
      </c>
    </row>
    <row r="191" spans="18:105" ht="15" customHeight="1" x14ac:dyDescent="0.15">
      <c r="AH191" s="13"/>
      <c r="CX191" t="s">
        <v>4940</v>
      </c>
      <c r="CY191" s="27" t="s">
        <v>5153</v>
      </c>
      <c r="CZ191" s="27" t="s">
        <v>5153</v>
      </c>
      <c r="DA191" s="27" t="s">
        <v>5152</v>
      </c>
    </row>
    <row r="192" spans="18:105" ht="15" customHeight="1" x14ac:dyDescent="0.15">
      <c r="AH192" s="13"/>
      <c r="CX192" t="s">
        <v>4501</v>
      </c>
      <c r="CZ192" s="27" t="s">
        <v>5153</v>
      </c>
    </row>
    <row r="193" spans="18:105" ht="15" customHeight="1" x14ac:dyDescent="0.15">
      <c r="AH193" s="13"/>
      <c r="CX193" t="s">
        <v>4826</v>
      </c>
      <c r="CY193" s="27" t="s">
        <v>5153</v>
      </c>
      <c r="CZ193" s="27" t="s">
        <v>5154</v>
      </c>
    </row>
    <row r="194" spans="18:105" ht="15" customHeight="1" x14ac:dyDescent="0.15">
      <c r="AH194" s="13"/>
      <c r="CX194" t="s">
        <v>4951</v>
      </c>
      <c r="CY194" s="27" t="s">
        <v>5153</v>
      </c>
      <c r="CZ194" s="27" t="s">
        <v>5153</v>
      </c>
      <c r="DA194" s="27" t="s">
        <v>5159</v>
      </c>
    </row>
    <row r="195" spans="18:105" ht="15" customHeight="1" x14ac:dyDescent="0.15">
      <c r="AH195" s="13"/>
      <c r="CX195" t="s">
        <v>3985</v>
      </c>
      <c r="CZ195" s="27" t="s">
        <v>5153</v>
      </c>
    </row>
    <row r="196" spans="18:105" ht="15" customHeight="1" x14ac:dyDescent="0.15">
      <c r="AH196" s="13"/>
      <c r="CX196" t="s">
        <v>4353</v>
      </c>
      <c r="CZ196" s="27" t="s">
        <v>5152</v>
      </c>
    </row>
    <row r="197" spans="18:105" ht="15" customHeight="1" x14ac:dyDescent="0.15">
      <c r="R197" s="14"/>
      <c r="S197" s="14"/>
      <c r="T197" s="14"/>
      <c r="AH197" s="13"/>
      <c r="CX197" t="s">
        <v>4503</v>
      </c>
      <c r="CZ197" s="27" t="s">
        <v>5152</v>
      </c>
    </row>
    <row r="198" spans="18:105" ht="15" customHeight="1" x14ac:dyDescent="0.15">
      <c r="R198" s="14"/>
      <c r="S198" s="14"/>
      <c r="T198" s="14"/>
      <c r="AH198" s="13"/>
      <c r="CX198" t="s">
        <v>5092</v>
      </c>
      <c r="CY198" s="27" t="s">
        <v>5152</v>
      </c>
      <c r="CZ198" s="27" t="s">
        <v>5153</v>
      </c>
    </row>
    <row r="199" spans="18:105" ht="15" customHeight="1" x14ac:dyDescent="0.15">
      <c r="R199" s="14"/>
      <c r="S199" s="14"/>
      <c r="T199" s="14"/>
      <c r="AH199" s="13"/>
      <c r="CX199" t="s">
        <v>4905</v>
      </c>
      <c r="CY199" s="27" t="s">
        <v>5153</v>
      </c>
      <c r="CZ199" s="27" t="s">
        <v>5153</v>
      </c>
      <c r="DA199" s="27" t="s">
        <v>5152</v>
      </c>
    </row>
    <row r="200" spans="18:105" ht="15" customHeight="1" x14ac:dyDescent="0.15">
      <c r="R200" s="14"/>
      <c r="S200" s="14"/>
      <c r="T200" s="14"/>
      <c r="AH200" s="13"/>
      <c r="CX200" t="s">
        <v>3886</v>
      </c>
      <c r="CY200" s="27" t="s">
        <v>5153</v>
      </c>
      <c r="CZ200" s="27" t="s">
        <v>5152</v>
      </c>
    </row>
    <row r="201" spans="18:105" ht="15" customHeight="1" x14ac:dyDescent="0.15">
      <c r="AH201" s="13"/>
      <c r="CX201" t="s">
        <v>5050</v>
      </c>
      <c r="CY201" s="27" t="s">
        <v>5153</v>
      </c>
      <c r="CZ201" s="27" t="s">
        <v>5154</v>
      </c>
      <c r="DA201" s="27" t="s">
        <v>5152</v>
      </c>
    </row>
    <row r="202" spans="18:105" ht="15" customHeight="1" x14ac:dyDescent="0.15">
      <c r="CX202" t="s">
        <v>3821</v>
      </c>
      <c r="CZ202" s="27" t="s">
        <v>5152</v>
      </c>
    </row>
    <row r="203" spans="18:105" ht="15" customHeight="1" x14ac:dyDescent="0.15">
      <c r="CX203" t="s">
        <v>4904</v>
      </c>
      <c r="CY203" s="27" t="s">
        <v>5153</v>
      </c>
      <c r="CZ203" s="27" t="s">
        <v>5153</v>
      </c>
      <c r="DA203" s="27" t="s">
        <v>5161</v>
      </c>
    </row>
    <row r="204" spans="18:105" ht="15" customHeight="1" x14ac:dyDescent="0.15">
      <c r="CX204" t="s">
        <v>3353</v>
      </c>
      <c r="CZ204" s="27" t="s">
        <v>5153</v>
      </c>
    </row>
    <row r="205" spans="18:105" ht="15" customHeight="1" x14ac:dyDescent="0.15">
      <c r="CX205" t="s">
        <v>4173</v>
      </c>
      <c r="CY205" s="27" t="s">
        <v>5153</v>
      </c>
      <c r="CZ205" s="27" t="s">
        <v>5156</v>
      </c>
    </row>
    <row r="206" spans="18:105" ht="15" customHeight="1" x14ac:dyDescent="0.15">
      <c r="CX206" t="s">
        <v>956</v>
      </c>
      <c r="CZ206" s="27" t="s">
        <v>5157</v>
      </c>
    </row>
    <row r="207" spans="18:105" ht="15" customHeight="1" x14ac:dyDescent="0.15">
      <c r="CX207" t="s">
        <v>398</v>
      </c>
      <c r="CY207" s="27" t="s">
        <v>5153</v>
      </c>
      <c r="CZ207" s="27" t="s">
        <v>5155</v>
      </c>
    </row>
    <row r="208" spans="18:105" ht="15" customHeight="1" x14ac:dyDescent="0.15">
      <c r="CX208" t="s">
        <v>3762</v>
      </c>
      <c r="CY208" s="27" t="s">
        <v>5153</v>
      </c>
      <c r="CZ208" s="27" t="s">
        <v>5155</v>
      </c>
    </row>
    <row r="209" spans="102:105" ht="15" customHeight="1" x14ac:dyDescent="0.15">
      <c r="CX209" t="s">
        <v>3900</v>
      </c>
      <c r="CZ209" s="27" t="s">
        <v>5151</v>
      </c>
    </row>
    <row r="210" spans="102:105" ht="15" customHeight="1" x14ac:dyDescent="0.15">
      <c r="CX210" t="s">
        <v>4533</v>
      </c>
      <c r="CZ210" s="27" t="s">
        <v>5153</v>
      </c>
    </row>
    <row r="211" spans="102:105" ht="15" customHeight="1" x14ac:dyDescent="0.15">
      <c r="CX211" t="s">
        <v>4537</v>
      </c>
      <c r="CY211" s="27" t="s">
        <v>5153</v>
      </c>
      <c r="CZ211" s="27" t="s">
        <v>5156</v>
      </c>
    </row>
    <row r="212" spans="102:105" ht="15" customHeight="1" x14ac:dyDescent="0.15">
      <c r="CX212" t="s">
        <v>3119</v>
      </c>
      <c r="CY212" s="27" t="s">
        <v>5152</v>
      </c>
      <c r="CZ212" s="27" t="s">
        <v>5155</v>
      </c>
    </row>
    <row r="213" spans="102:105" ht="15" customHeight="1" x14ac:dyDescent="0.15">
      <c r="CX213" t="s">
        <v>3091</v>
      </c>
      <c r="CY213" s="27" t="s">
        <v>5152</v>
      </c>
      <c r="CZ213" s="27" t="s">
        <v>5155</v>
      </c>
    </row>
    <row r="214" spans="102:105" ht="15" customHeight="1" x14ac:dyDescent="0.15">
      <c r="CX214" t="s">
        <v>4952</v>
      </c>
      <c r="CY214" s="27" t="s">
        <v>5153</v>
      </c>
      <c r="CZ214" s="27" t="s">
        <v>5153</v>
      </c>
      <c r="DA214" s="27" t="s">
        <v>5159</v>
      </c>
    </row>
    <row r="215" spans="102:105" ht="15" customHeight="1" x14ac:dyDescent="0.15">
      <c r="CX215" t="s">
        <v>3888</v>
      </c>
      <c r="CY215" s="27" t="s">
        <v>5153</v>
      </c>
      <c r="CZ215" s="27" t="s">
        <v>5154</v>
      </c>
    </row>
    <row r="216" spans="102:105" ht="15" customHeight="1" x14ac:dyDescent="0.15">
      <c r="CX216" t="s">
        <v>3823</v>
      </c>
      <c r="CZ216" s="27" t="s">
        <v>5151</v>
      </c>
    </row>
    <row r="217" spans="102:105" ht="15" customHeight="1" x14ac:dyDescent="0.15">
      <c r="CX217" t="s">
        <v>4954</v>
      </c>
      <c r="CY217" s="27" t="s">
        <v>5153</v>
      </c>
      <c r="CZ217" s="27" t="s">
        <v>5153</v>
      </c>
      <c r="DA217" s="27" t="s">
        <v>5168</v>
      </c>
    </row>
    <row r="218" spans="102:105" ht="15" customHeight="1" x14ac:dyDescent="0.15">
      <c r="CX218" t="s">
        <v>4251</v>
      </c>
      <c r="CY218" s="27" t="s">
        <v>5154</v>
      </c>
      <c r="CZ218" s="27" t="s">
        <v>5158</v>
      </c>
    </row>
    <row r="219" spans="102:105" ht="15" customHeight="1" x14ac:dyDescent="0.15">
      <c r="CX219" t="s">
        <v>4278</v>
      </c>
      <c r="CY219" s="27" t="s">
        <v>5154</v>
      </c>
      <c r="CZ219" s="27" t="s">
        <v>5158</v>
      </c>
    </row>
    <row r="220" spans="102:105" ht="15" customHeight="1" x14ac:dyDescent="0.15">
      <c r="CX220" t="s">
        <v>3412</v>
      </c>
      <c r="CY220" s="27" t="s">
        <v>5153</v>
      </c>
      <c r="CZ220" s="27" t="s">
        <v>5154</v>
      </c>
    </row>
    <row r="221" spans="102:105" ht="15" customHeight="1" x14ac:dyDescent="0.15">
      <c r="CX221" t="s">
        <v>3026</v>
      </c>
      <c r="CY221" s="27" t="s">
        <v>5153</v>
      </c>
      <c r="CZ221" s="27" t="s">
        <v>5154</v>
      </c>
    </row>
    <row r="222" spans="102:105" ht="15" customHeight="1" x14ac:dyDescent="0.15">
      <c r="CX222" t="s">
        <v>3148</v>
      </c>
      <c r="CY222" s="27" t="s">
        <v>5153</v>
      </c>
      <c r="CZ222" s="27" t="s">
        <v>5154</v>
      </c>
    </row>
    <row r="223" spans="102:105" ht="15" customHeight="1" x14ac:dyDescent="0.15">
      <c r="CX223" t="s">
        <v>5042</v>
      </c>
      <c r="CY223" s="27" t="s">
        <v>5153</v>
      </c>
      <c r="CZ223" s="27" t="s">
        <v>5151</v>
      </c>
    </row>
    <row r="224" spans="102:105" ht="15" customHeight="1" x14ac:dyDescent="0.15">
      <c r="CX224" t="s">
        <v>4832</v>
      </c>
      <c r="CY224" s="27" t="s">
        <v>5153</v>
      </c>
      <c r="CZ224" s="27" t="s">
        <v>5152</v>
      </c>
    </row>
    <row r="225" spans="102:105" ht="15" customHeight="1" x14ac:dyDescent="0.15">
      <c r="CX225" t="s">
        <v>4540</v>
      </c>
      <c r="CY225" s="27" t="s">
        <v>5154</v>
      </c>
      <c r="CZ225" s="27" t="s">
        <v>5152</v>
      </c>
    </row>
    <row r="226" spans="102:105" ht="15" customHeight="1" x14ac:dyDescent="0.15">
      <c r="CX226" t="s">
        <v>4980</v>
      </c>
      <c r="CY226" s="27" t="s">
        <v>5152</v>
      </c>
      <c r="CZ226" s="27" t="s">
        <v>5153</v>
      </c>
    </row>
    <row r="227" spans="102:105" ht="15" customHeight="1" x14ac:dyDescent="0.15">
      <c r="CX227" t="s">
        <v>5027</v>
      </c>
      <c r="CY227" s="27" t="s">
        <v>5151</v>
      </c>
      <c r="CZ227" s="27" t="s">
        <v>5153</v>
      </c>
      <c r="DA227" s="27" t="s">
        <v>5153</v>
      </c>
    </row>
    <row r="228" spans="102:105" ht="15" customHeight="1" x14ac:dyDescent="0.15">
      <c r="CX228" t="s">
        <v>3824</v>
      </c>
      <c r="CZ228" s="27" t="s">
        <v>5153</v>
      </c>
    </row>
    <row r="229" spans="102:105" ht="15" customHeight="1" x14ac:dyDescent="0.15">
      <c r="CX229" t="s">
        <v>5083</v>
      </c>
      <c r="CY229" s="27" t="s">
        <v>5151</v>
      </c>
      <c r="CZ229" s="27" t="s">
        <v>5153</v>
      </c>
      <c r="DA229" s="27" t="s">
        <v>5154</v>
      </c>
    </row>
    <row r="230" spans="102:105" ht="15" customHeight="1" x14ac:dyDescent="0.15">
      <c r="CX230" t="s">
        <v>4549</v>
      </c>
      <c r="CY230" s="27" t="s">
        <v>5153</v>
      </c>
      <c r="CZ230" s="27" t="s">
        <v>5167</v>
      </c>
    </row>
    <row r="231" spans="102:105" ht="15" customHeight="1" x14ac:dyDescent="0.15">
      <c r="CX231" t="s">
        <v>4552</v>
      </c>
      <c r="CY231" s="27" t="s">
        <v>5153</v>
      </c>
      <c r="CZ231" s="27" t="s">
        <v>5167</v>
      </c>
    </row>
    <row r="232" spans="102:105" ht="15" customHeight="1" x14ac:dyDescent="0.15">
      <c r="CX232" t="s">
        <v>379</v>
      </c>
      <c r="CZ232" s="27" t="s">
        <v>5152</v>
      </c>
    </row>
    <row r="233" spans="102:105" ht="15" customHeight="1" x14ac:dyDescent="0.15">
      <c r="CX233" t="s">
        <v>573</v>
      </c>
      <c r="CZ233" s="27" t="s">
        <v>5152</v>
      </c>
    </row>
    <row r="234" spans="102:105" ht="15" customHeight="1" x14ac:dyDescent="0.15">
      <c r="CX234" t="s">
        <v>3309</v>
      </c>
      <c r="CZ234" s="27" t="s">
        <v>5152</v>
      </c>
    </row>
    <row r="235" spans="102:105" ht="15" customHeight="1" x14ac:dyDescent="0.15">
      <c r="CX235" t="s">
        <v>4825</v>
      </c>
      <c r="CY235" s="27" t="s">
        <v>5153</v>
      </c>
      <c r="CZ235" s="27" t="s">
        <v>5152</v>
      </c>
    </row>
    <row r="236" spans="102:105" ht="15" customHeight="1" x14ac:dyDescent="0.15">
      <c r="CX236" t="s">
        <v>5071</v>
      </c>
      <c r="CY236" s="27" t="s">
        <v>5153</v>
      </c>
      <c r="CZ236" s="27" t="s">
        <v>5152</v>
      </c>
      <c r="DA236" s="27" t="s">
        <v>5152</v>
      </c>
    </row>
    <row r="237" spans="102:105" ht="15" customHeight="1" x14ac:dyDescent="0.15">
      <c r="CX237" t="s">
        <v>4898</v>
      </c>
      <c r="CY237" s="27" t="s">
        <v>5153</v>
      </c>
      <c r="CZ237" s="27" t="s">
        <v>5154</v>
      </c>
    </row>
    <row r="238" spans="102:105" ht="15" customHeight="1" x14ac:dyDescent="0.15">
      <c r="CX238" t="s">
        <v>4897</v>
      </c>
      <c r="CY238" s="27" t="s">
        <v>5153</v>
      </c>
      <c r="CZ238" s="27" t="s">
        <v>5153</v>
      </c>
      <c r="DA238" s="27" t="s">
        <v>5159</v>
      </c>
    </row>
    <row r="239" spans="102:105" ht="15" customHeight="1" x14ac:dyDescent="0.15">
      <c r="CX239" t="s">
        <v>3890</v>
      </c>
      <c r="CZ239" s="27" t="s">
        <v>5153</v>
      </c>
    </row>
    <row r="240" spans="102:105" ht="15" customHeight="1" x14ac:dyDescent="0.15">
      <c r="CX240" t="s">
        <v>4177</v>
      </c>
      <c r="CY240" s="27" t="s">
        <v>5154</v>
      </c>
      <c r="CZ240" s="27" t="s">
        <v>5152</v>
      </c>
    </row>
    <row r="241" spans="102:105" ht="15" customHeight="1" x14ac:dyDescent="0.15">
      <c r="CX241" t="s">
        <v>4901</v>
      </c>
      <c r="CY241" s="27" t="s">
        <v>5154</v>
      </c>
      <c r="CZ241" s="27" t="s">
        <v>5153</v>
      </c>
      <c r="DA241" s="27" t="s">
        <v>5153</v>
      </c>
    </row>
    <row r="242" spans="102:105" ht="15" customHeight="1" x14ac:dyDescent="0.15">
      <c r="CX242" t="s">
        <v>3904</v>
      </c>
      <c r="CZ242" s="27" t="s">
        <v>5154</v>
      </c>
    </row>
    <row r="243" spans="102:105" ht="15" customHeight="1" x14ac:dyDescent="0.15">
      <c r="CX243" t="s">
        <v>4756</v>
      </c>
      <c r="CY243" s="27" t="s">
        <v>5152</v>
      </c>
      <c r="CZ243" s="27" t="s">
        <v>2936</v>
      </c>
    </row>
    <row r="244" spans="102:105" ht="15" customHeight="1" x14ac:dyDescent="0.15">
      <c r="CX244" t="s">
        <v>5093</v>
      </c>
      <c r="CY244" s="27" t="s">
        <v>5154</v>
      </c>
      <c r="CZ244" s="27" t="s">
        <v>5153</v>
      </c>
    </row>
    <row r="245" spans="102:105" ht="15" customHeight="1" x14ac:dyDescent="0.15">
      <c r="CX245" t="s">
        <v>5175</v>
      </c>
      <c r="CZ245" s="27" t="s">
        <v>5152</v>
      </c>
    </row>
    <row r="246" spans="102:105" ht="15" customHeight="1" x14ac:dyDescent="0.15">
      <c r="CX246" t="s">
        <v>4716</v>
      </c>
      <c r="CZ246" s="27" t="s">
        <v>5152</v>
      </c>
    </row>
    <row r="247" spans="102:105" ht="15" customHeight="1" x14ac:dyDescent="0.15">
      <c r="CX247" t="s">
        <v>4639</v>
      </c>
      <c r="CZ247" s="27" t="s">
        <v>5152</v>
      </c>
    </row>
    <row r="248" spans="102:105" ht="15" customHeight="1" x14ac:dyDescent="0.15">
      <c r="CX248" t="s">
        <v>4782</v>
      </c>
      <c r="CY248" s="27" t="s">
        <v>5151</v>
      </c>
      <c r="CZ248" s="27" t="s">
        <v>5153</v>
      </c>
    </row>
    <row r="249" spans="102:105" ht="15" customHeight="1" x14ac:dyDescent="0.15">
      <c r="CX249" t="s">
        <v>581</v>
      </c>
      <c r="CZ249" s="27" t="s">
        <v>5157</v>
      </c>
    </row>
    <row r="250" spans="102:105" ht="15" customHeight="1" x14ac:dyDescent="0.15">
      <c r="CX250" t="s">
        <v>4556</v>
      </c>
      <c r="CZ250" s="27" t="s">
        <v>5153</v>
      </c>
    </row>
    <row r="251" spans="102:105" ht="15" customHeight="1" x14ac:dyDescent="0.15">
      <c r="CX251" t="s">
        <v>4991</v>
      </c>
      <c r="CZ251" s="27" t="s">
        <v>5151</v>
      </c>
    </row>
    <row r="252" spans="102:105" ht="15" customHeight="1" x14ac:dyDescent="0.15">
      <c r="CX252" t="s">
        <v>4956</v>
      </c>
      <c r="CY252" s="27" t="s">
        <v>5153</v>
      </c>
      <c r="CZ252" s="27" t="s">
        <v>5151</v>
      </c>
    </row>
    <row r="253" spans="102:105" ht="15" customHeight="1" x14ac:dyDescent="0.15">
      <c r="CX253" t="s">
        <v>4759</v>
      </c>
      <c r="CZ253" s="27" t="s">
        <v>5152</v>
      </c>
    </row>
    <row r="254" spans="102:105" ht="15" customHeight="1" x14ac:dyDescent="0.15">
      <c r="CX254" t="s">
        <v>3522</v>
      </c>
      <c r="CZ254" s="27" t="s">
        <v>5152</v>
      </c>
    </row>
    <row r="255" spans="102:105" ht="15" customHeight="1" x14ac:dyDescent="0.15">
      <c r="CX255" t="s">
        <v>4047</v>
      </c>
      <c r="CZ255" s="27" t="s">
        <v>5153</v>
      </c>
    </row>
    <row r="256" spans="102:105" ht="15" customHeight="1" x14ac:dyDescent="0.15">
      <c r="CX256" t="s">
        <v>4957</v>
      </c>
      <c r="CY256" s="27" t="s">
        <v>5153</v>
      </c>
      <c r="CZ256" s="27" t="s">
        <v>5152</v>
      </c>
      <c r="DA256" s="27" t="s">
        <v>5152</v>
      </c>
    </row>
    <row r="257" spans="102:105" ht="15" customHeight="1" x14ac:dyDescent="0.15">
      <c r="CX257" t="s">
        <v>5121</v>
      </c>
      <c r="CY257" s="27" t="s">
        <v>5153</v>
      </c>
      <c r="CZ257" s="27" t="s">
        <v>5153</v>
      </c>
      <c r="DA257" s="27" t="s">
        <v>5159</v>
      </c>
    </row>
    <row r="258" spans="102:105" ht="15" customHeight="1" x14ac:dyDescent="0.15">
      <c r="CX258" t="s">
        <v>4902</v>
      </c>
      <c r="CY258" s="27" t="s">
        <v>5153</v>
      </c>
      <c r="CZ258" s="27" t="s">
        <v>5153</v>
      </c>
      <c r="DA258" s="27" t="s">
        <v>5152</v>
      </c>
    </row>
    <row r="259" spans="102:105" ht="15" customHeight="1" x14ac:dyDescent="0.15">
      <c r="CX259" t="s">
        <v>4181</v>
      </c>
      <c r="CZ259" s="27" t="s">
        <v>5153</v>
      </c>
    </row>
    <row r="260" spans="102:105" ht="15" customHeight="1" x14ac:dyDescent="0.15">
      <c r="CX260" t="s">
        <v>3831</v>
      </c>
      <c r="CZ260" s="27" t="s">
        <v>5153</v>
      </c>
    </row>
    <row r="261" spans="102:105" ht="15" customHeight="1" x14ac:dyDescent="0.15">
      <c r="CX261" t="s">
        <v>5025</v>
      </c>
      <c r="CY261" s="27" t="s">
        <v>5152</v>
      </c>
      <c r="CZ261" s="27" t="s">
        <v>5153</v>
      </c>
    </row>
    <row r="262" spans="102:105" ht="15" customHeight="1" x14ac:dyDescent="0.15">
      <c r="CX262" t="s">
        <v>5001</v>
      </c>
      <c r="CY262" s="27" t="s">
        <v>5153</v>
      </c>
      <c r="CZ262" s="27" t="s">
        <v>5153</v>
      </c>
      <c r="DA262" s="27" t="s">
        <v>5151</v>
      </c>
    </row>
    <row r="263" spans="102:105" ht="15" customHeight="1" x14ac:dyDescent="0.15">
      <c r="CX263" t="s">
        <v>3832</v>
      </c>
      <c r="CZ263" s="27" t="s">
        <v>5153</v>
      </c>
    </row>
    <row r="264" spans="102:105" ht="15" customHeight="1" x14ac:dyDescent="0.15">
      <c r="CX264" t="s">
        <v>4504</v>
      </c>
      <c r="CY264" s="27" t="s">
        <v>5153</v>
      </c>
      <c r="CZ264" s="27" t="s">
        <v>5151</v>
      </c>
    </row>
    <row r="265" spans="102:105" ht="15" customHeight="1" x14ac:dyDescent="0.15">
      <c r="CX265" t="s">
        <v>4558</v>
      </c>
      <c r="CZ265" s="27" t="s">
        <v>5151</v>
      </c>
    </row>
    <row r="266" spans="102:105" ht="15" customHeight="1" x14ac:dyDescent="0.15">
      <c r="CX266" t="s">
        <v>3910</v>
      </c>
      <c r="CZ266" s="27" t="s">
        <v>5154</v>
      </c>
    </row>
    <row r="267" spans="102:105" ht="15" customHeight="1" x14ac:dyDescent="0.15">
      <c r="CX267" t="s">
        <v>5028</v>
      </c>
      <c r="CY267" s="27" t="s">
        <v>5153</v>
      </c>
      <c r="CZ267" s="27" t="s">
        <v>5153</v>
      </c>
      <c r="DA267" s="27" t="s">
        <v>5152</v>
      </c>
    </row>
    <row r="268" spans="102:105" ht="15" customHeight="1" x14ac:dyDescent="0.15">
      <c r="CX268" t="s">
        <v>4187</v>
      </c>
      <c r="CZ268" s="27" t="s">
        <v>5153</v>
      </c>
    </row>
    <row r="269" spans="102:105" ht="15" customHeight="1" x14ac:dyDescent="0.15">
      <c r="CX269" t="s">
        <v>5098</v>
      </c>
      <c r="CY269" s="27" t="s">
        <v>5152</v>
      </c>
      <c r="CZ269" s="27" t="s">
        <v>5153</v>
      </c>
    </row>
    <row r="270" spans="102:105" ht="15" customHeight="1" x14ac:dyDescent="0.15">
      <c r="CX270" t="s">
        <v>2916</v>
      </c>
      <c r="CZ270" s="27" t="s">
        <v>5152</v>
      </c>
    </row>
    <row r="271" spans="102:105" ht="15" customHeight="1" x14ac:dyDescent="0.15">
      <c r="CX271" t="s">
        <v>705</v>
      </c>
      <c r="CZ271" s="27" t="s">
        <v>5152</v>
      </c>
    </row>
    <row r="272" spans="102:105" ht="15" customHeight="1" x14ac:dyDescent="0.15">
      <c r="CX272" t="s">
        <v>5087</v>
      </c>
      <c r="CY272" s="27" t="s">
        <v>5153</v>
      </c>
      <c r="CZ272" s="27" t="s">
        <v>5154</v>
      </c>
      <c r="DA272" s="27" t="s">
        <v>5152</v>
      </c>
    </row>
    <row r="273" spans="102:105" ht="15" customHeight="1" x14ac:dyDescent="0.15">
      <c r="CX273" t="s">
        <v>4297</v>
      </c>
      <c r="CY273" s="27" t="s">
        <v>5153</v>
      </c>
      <c r="CZ273" s="27" t="s">
        <v>5152</v>
      </c>
    </row>
    <row r="274" spans="102:105" ht="15" customHeight="1" x14ac:dyDescent="0.15">
      <c r="CX274" t="s">
        <v>4918</v>
      </c>
      <c r="CY274" s="27" t="s">
        <v>5166</v>
      </c>
      <c r="CZ274" s="27" t="s">
        <v>5168</v>
      </c>
    </row>
    <row r="275" spans="102:105" ht="15" customHeight="1" x14ac:dyDescent="0.15">
      <c r="CX275" t="s">
        <v>4908</v>
      </c>
      <c r="CY275" s="27" t="s">
        <v>5153</v>
      </c>
      <c r="CZ275" s="27" t="s">
        <v>5153</v>
      </c>
      <c r="DA275" s="27" t="s">
        <v>5168</v>
      </c>
    </row>
    <row r="276" spans="102:105" ht="15" customHeight="1" x14ac:dyDescent="0.15">
      <c r="CX276" t="s">
        <v>137</v>
      </c>
      <c r="CY276" s="27" t="s">
        <v>5153</v>
      </c>
      <c r="CZ276" s="27" t="s">
        <v>5154</v>
      </c>
    </row>
    <row r="277" spans="102:105" ht="15" customHeight="1" x14ac:dyDescent="0.15">
      <c r="CX277" t="s">
        <v>716</v>
      </c>
      <c r="CY277" s="27" t="s">
        <v>5153</v>
      </c>
      <c r="CZ277" s="27" t="s">
        <v>5154</v>
      </c>
    </row>
    <row r="278" spans="102:105" ht="15" customHeight="1" x14ac:dyDescent="0.15">
      <c r="CX278" t="s">
        <v>720</v>
      </c>
      <c r="CY278" s="27" t="s">
        <v>5153</v>
      </c>
      <c r="CZ278" s="27" t="s">
        <v>5154</v>
      </c>
    </row>
    <row r="279" spans="102:105" ht="15" customHeight="1" x14ac:dyDescent="0.15">
      <c r="CX279" t="s">
        <v>3545</v>
      </c>
      <c r="CY279" s="27" t="s">
        <v>5153</v>
      </c>
      <c r="CZ279" s="27" t="s">
        <v>5153</v>
      </c>
    </row>
    <row r="280" spans="102:105" ht="15" customHeight="1" x14ac:dyDescent="0.15">
      <c r="CX280" t="s">
        <v>4864</v>
      </c>
      <c r="CY280" s="27" t="s">
        <v>5153</v>
      </c>
      <c r="CZ280" s="27" t="s">
        <v>5153</v>
      </c>
      <c r="DA280" s="27" t="s">
        <v>5166</v>
      </c>
    </row>
    <row r="281" spans="102:105" ht="15" customHeight="1" x14ac:dyDescent="0.15">
      <c r="CX281" t="s">
        <v>4506</v>
      </c>
      <c r="CY281" s="27" t="s">
        <v>5153</v>
      </c>
      <c r="CZ281" s="27" t="s">
        <v>5152</v>
      </c>
    </row>
    <row r="282" spans="102:105" ht="15" customHeight="1" x14ac:dyDescent="0.15">
      <c r="CX282" t="s">
        <v>4734</v>
      </c>
      <c r="CZ282" s="27" t="s">
        <v>5153</v>
      </c>
    </row>
    <row r="283" spans="102:105" ht="15" customHeight="1" x14ac:dyDescent="0.15">
      <c r="CX283" t="s">
        <v>3345</v>
      </c>
      <c r="CY283" s="27" t="s">
        <v>5154</v>
      </c>
      <c r="CZ283" s="27" t="s">
        <v>5158</v>
      </c>
    </row>
    <row r="284" spans="102:105" ht="15" customHeight="1" x14ac:dyDescent="0.15">
      <c r="CX284" t="s">
        <v>3366</v>
      </c>
      <c r="CY284" s="27" t="s">
        <v>5154</v>
      </c>
      <c r="CZ284" s="27" t="s">
        <v>5158</v>
      </c>
    </row>
    <row r="285" spans="102:105" ht="15" customHeight="1" x14ac:dyDescent="0.15">
      <c r="CX285" t="s">
        <v>5099</v>
      </c>
      <c r="CY285" s="27" t="s">
        <v>5153</v>
      </c>
      <c r="CZ285" s="27" t="s">
        <v>5153</v>
      </c>
      <c r="DA285" s="27" t="s">
        <v>5159</v>
      </c>
    </row>
    <row r="286" spans="102:105" ht="15" customHeight="1" x14ac:dyDescent="0.15">
      <c r="CX286" t="s">
        <v>603</v>
      </c>
      <c r="CY286" s="27" t="s">
        <v>5157</v>
      </c>
      <c r="CZ286" s="27" t="s">
        <v>5152</v>
      </c>
    </row>
    <row r="287" spans="102:105" ht="15" customHeight="1" x14ac:dyDescent="0.15">
      <c r="CX287" t="s">
        <v>5065</v>
      </c>
      <c r="CY287" s="27" t="s">
        <v>5153</v>
      </c>
      <c r="CZ287" s="27" t="s">
        <v>5153</v>
      </c>
    </row>
    <row r="288" spans="102:105" ht="15" customHeight="1" x14ac:dyDescent="0.15">
      <c r="CX288" t="s">
        <v>3814</v>
      </c>
      <c r="CZ288" s="27" t="s">
        <v>5153</v>
      </c>
    </row>
    <row r="289" spans="102:105" ht="15" customHeight="1" x14ac:dyDescent="0.15">
      <c r="CX289" t="s">
        <v>3771</v>
      </c>
      <c r="CZ289" s="27" t="s">
        <v>5153</v>
      </c>
    </row>
    <row r="290" spans="102:105" ht="15" customHeight="1" x14ac:dyDescent="0.15">
      <c r="CX290" t="s">
        <v>5003</v>
      </c>
      <c r="CY290" s="27" t="s">
        <v>5153</v>
      </c>
      <c r="CZ290" s="27" t="s">
        <v>5151</v>
      </c>
      <c r="DA290" s="27" t="s">
        <v>5151</v>
      </c>
    </row>
    <row r="291" spans="102:105" ht="15" customHeight="1" x14ac:dyDescent="0.15">
      <c r="CX291" t="s">
        <v>4561</v>
      </c>
      <c r="CZ291" s="27" t="s">
        <v>5152</v>
      </c>
    </row>
    <row r="292" spans="102:105" ht="15" customHeight="1" x14ac:dyDescent="0.15">
      <c r="CX292" t="s">
        <v>4304</v>
      </c>
      <c r="CZ292" s="27" t="s">
        <v>5153</v>
      </c>
    </row>
    <row r="293" spans="102:105" ht="15" customHeight="1" x14ac:dyDescent="0.15">
      <c r="CX293" t="s">
        <v>3369</v>
      </c>
      <c r="CZ293" s="27" t="s">
        <v>5153</v>
      </c>
    </row>
    <row r="294" spans="102:105" ht="15" customHeight="1" x14ac:dyDescent="0.15">
      <c r="CX294" t="s">
        <v>890</v>
      </c>
      <c r="CY294" s="27" t="s">
        <v>2936</v>
      </c>
      <c r="CZ294" s="27" t="s">
        <v>5153</v>
      </c>
    </row>
    <row r="295" spans="102:105" ht="15" customHeight="1" x14ac:dyDescent="0.15">
      <c r="CX295" t="s">
        <v>3370</v>
      </c>
      <c r="CZ295" s="27" t="s">
        <v>5154</v>
      </c>
    </row>
    <row r="296" spans="102:105" ht="15" customHeight="1" x14ac:dyDescent="0.15">
      <c r="CX296" t="s">
        <v>4833</v>
      </c>
      <c r="CY296" s="27" t="s">
        <v>5154</v>
      </c>
      <c r="CZ296" s="27" t="s">
        <v>5152</v>
      </c>
    </row>
    <row r="297" spans="102:105" ht="15" customHeight="1" x14ac:dyDescent="0.15">
      <c r="CX297" t="s">
        <v>4914</v>
      </c>
      <c r="CY297" s="27" t="s">
        <v>5153</v>
      </c>
      <c r="CZ297" s="27" t="s">
        <v>5154</v>
      </c>
    </row>
    <row r="298" spans="102:105" ht="15" customHeight="1" x14ac:dyDescent="0.15">
      <c r="CX298" t="s">
        <v>4850</v>
      </c>
      <c r="CY298" s="27" t="s">
        <v>5153</v>
      </c>
      <c r="CZ298" s="27" t="s">
        <v>5152</v>
      </c>
    </row>
    <row r="299" spans="102:105" ht="15" customHeight="1" x14ac:dyDescent="0.15">
      <c r="CX299" t="s">
        <v>4563</v>
      </c>
      <c r="CZ299" s="27" t="s">
        <v>5153</v>
      </c>
    </row>
    <row r="300" spans="102:105" ht="15" customHeight="1" x14ac:dyDescent="0.15">
      <c r="CX300" t="s">
        <v>3835</v>
      </c>
      <c r="CZ300" s="27" t="s">
        <v>5153</v>
      </c>
    </row>
    <row r="301" spans="102:105" ht="15" customHeight="1" x14ac:dyDescent="0.15">
      <c r="CX301" t="s">
        <v>3973</v>
      </c>
      <c r="CZ301" s="27" t="s">
        <v>5153</v>
      </c>
    </row>
    <row r="302" spans="102:105" ht="15" customHeight="1" x14ac:dyDescent="0.15">
      <c r="CX302" t="s">
        <v>5051</v>
      </c>
      <c r="CY302" s="27" t="s">
        <v>5153</v>
      </c>
      <c r="CZ302" s="27" t="s">
        <v>5153</v>
      </c>
      <c r="DA302" s="27" t="s">
        <v>5152</v>
      </c>
    </row>
    <row r="303" spans="102:105" ht="15" customHeight="1" x14ac:dyDescent="0.15">
      <c r="CX303" t="s">
        <v>4787</v>
      </c>
      <c r="CY303" s="27" t="s">
        <v>5153</v>
      </c>
      <c r="CZ303" s="27" t="s">
        <v>5152</v>
      </c>
    </row>
    <row r="304" spans="102:105" ht="15" customHeight="1" x14ac:dyDescent="0.15">
      <c r="CX304" t="s">
        <v>3837</v>
      </c>
      <c r="CZ304" s="27" t="s">
        <v>5152</v>
      </c>
    </row>
    <row r="305" spans="102:105" ht="15" customHeight="1" x14ac:dyDescent="0.15">
      <c r="CX305" t="s">
        <v>4983</v>
      </c>
      <c r="CY305" s="27" t="s">
        <v>5151</v>
      </c>
      <c r="CZ305" s="27" t="s">
        <v>5151</v>
      </c>
    </row>
    <row r="306" spans="102:105" ht="15" customHeight="1" x14ac:dyDescent="0.15">
      <c r="CX306" t="s">
        <v>4399</v>
      </c>
      <c r="CZ306" s="27" t="s">
        <v>5153</v>
      </c>
    </row>
    <row r="307" spans="102:105" ht="15" customHeight="1" x14ac:dyDescent="0.15">
      <c r="CX307" t="s">
        <v>4508</v>
      </c>
      <c r="CY307" s="27" t="s">
        <v>5153</v>
      </c>
      <c r="CZ307" s="27" t="s">
        <v>5153</v>
      </c>
    </row>
    <row r="308" spans="102:105" ht="15" customHeight="1" x14ac:dyDescent="0.15">
      <c r="CX308" t="s">
        <v>3371</v>
      </c>
      <c r="CZ308" s="27" t="s">
        <v>5152</v>
      </c>
    </row>
    <row r="309" spans="102:105" ht="15" customHeight="1" x14ac:dyDescent="0.15">
      <c r="CX309" t="s">
        <v>5022</v>
      </c>
      <c r="CY309" s="27" t="s">
        <v>5153</v>
      </c>
      <c r="CZ309" s="27" t="s">
        <v>5153</v>
      </c>
      <c r="DA309" s="27" t="s">
        <v>5153</v>
      </c>
    </row>
    <row r="310" spans="102:105" ht="15" customHeight="1" x14ac:dyDescent="0.15">
      <c r="CX310" t="s">
        <v>4569</v>
      </c>
      <c r="CZ310" s="27" t="s">
        <v>5152</v>
      </c>
    </row>
    <row r="311" spans="102:105" ht="15" customHeight="1" x14ac:dyDescent="0.15">
      <c r="CX311" t="s">
        <v>4571</v>
      </c>
      <c r="CZ311" s="27" t="s">
        <v>5151</v>
      </c>
    </row>
    <row r="312" spans="102:105" ht="15" customHeight="1" x14ac:dyDescent="0.15">
      <c r="CX312" t="s">
        <v>994</v>
      </c>
      <c r="CZ312" s="27" t="s">
        <v>5151</v>
      </c>
    </row>
    <row r="313" spans="102:105" ht="15" customHeight="1" x14ac:dyDescent="0.15">
      <c r="CX313" t="s">
        <v>3974</v>
      </c>
      <c r="CZ313" s="27" t="s">
        <v>5151</v>
      </c>
    </row>
    <row r="314" spans="102:105" ht="15" customHeight="1" x14ac:dyDescent="0.15">
      <c r="CX314" t="s">
        <v>3245</v>
      </c>
      <c r="CZ314" s="27" t="s">
        <v>5151</v>
      </c>
    </row>
    <row r="315" spans="102:105" ht="15" customHeight="1" x14ac:dyDescent="0.15">
      <c r="CX315" t="s">
        <v>4789</v>
      </c>
      <c r="CY315" s="27" t="s">
        <v>5153</v>
      </c>
      <c r="CZ315" s="27" t="s">
        <v>5153</v>
      </c>
    </row>
    <row r="316" spans="102:105" ht="15" customHeight="1" x14ac:dyDescent="0.15">
      <c r="CX316" t="s">
        <v>3574</v>
      </c>
      <c r="CZ316" s="27" t="s">
        <v>5152</v>
      </c>
    </row>
    <row r="317" spans="102:105" ht="15" customHeight="1" x14ac:dyDescent="0.15">
      <c r="CX317" t="s">
        <v>5070</v>
      </c>
      <c r="CY317" s="27" t="s">
        <v>5153</v>
      </c>
      <c r="CZ317" s="27" t="s">
        <v>5153</v>
      </c>
      <c r="DA317" s="27" t="s">
        <v>5152</v>
      </c>
    </row>
    <row r="318" spans="102:105" ht="15" customHeight="1" x14ac:dyDescent="0.15">
      <c r="CX318" t="s">
        <v>4401</v>
      </c>
      <c r="CZ318" s="27" t="s">
        <v>5153</v>
      </c>
    </row>
    <row r="319" spans="102:105" ht="15" customHeight="1" x14ac:dyDescent="0.15">
      <c r="CX319" t="s">
        <v>4862</v>
      </c>
      <c r="CY319" s="27" t="s">
        <v>5151</v>
      </c>
      <c r="CZ319" s="27" t="s">
        <v>5153</v>
      </c>
    </row>
    <row r="320" spans="102:105" ht="15" customHeight="1" x14ac:dyDescent="0.15">
      <c r="CX320" t="s">
        <v>4313</v>
      </c>
      <c r="CY320" s="27" t="s">
        <v>5153</v>
      </c>
      <c r="CZ320" s="27" t="s">
        <v>2936</v>
      </c>
    </row>
    <row r="321" spans="102:105" ht="15" customHeight="1" x14ac:dyDescent="0.15">
      <c r="CX321" t="s">
        <v>4402</v>
      </c>
      <c r="CZ321" s="27" t="s">
        <v>5153</v>
      </c>
    </row>
    <row r="322" spans="102:105" ht="15" customHeight="1" x14ac:dyDescent="0.15">
      <c r="CX322" t="s">
        <v>5111</v>
      </c>
      <c r="CY322" s="27" t="s">
        <v>5152</v>
      </c>
      <c r="CZ322" s="27" t="s">
        <v>5153</v>
      </c>
    </row>
    <row r="323" spans="102:105" ht="15" customHeight="1" x14ac:dyDescent="0.15">
      <c r="CX323" t="s">
        <v>1172</v>
      </c>
      <c r="CY323" s="27" t="s">
        <v>5167</v>
      </c>
      <c r="CZ323" s="27" t="s">
        <v>5153</v>
      </c>
    </row>
    <row r="324" spans="102:105" ht="15" customHeight="1" x14ac:dyDescent="0.15">
      <c r="CX324" t="s">
        <v>3294</v>
      </c>
      <c r="CZ324" s="27" t="s">
        <v>5153</v>
      </c>
    </row>
    <row r="325" spans="102:105" ht="15" customHeight="1" x14ac:dyDescent="0.15">
      <c r="CX325" t="s">
        <v>4315</v>
      </c>
      <c r="CY325" s="27" t="s">
        <v>5153</v>
      </c>
      <c r="CZ325" s="27" t="s">
        <v>5152</v>
      </c>
    </row>
    <row r="326" spans="102:105" ht="15" customHeight="1" x14ac:dyDescent="0.15">
      <c r="CX326" t="s">
        <v>4894</v>
      </c>
      <c r="CY326" s="27" t="s">
        <v>5153</v>
      </c>
      <c r="CZ326" s="27" t="s">
        <v>5152</v>
      </c>
      <c r="DA326" s="27" t="s">
        <v>5152</v>
      </c>
    </row>
    <row r="327" spans="102:105" ht="15" customHeight="1" x14ac:dyDescent="0.15">
      <c r="CX327" t="s">
        <v>4762</v>
      </c>
      <c r="CY327" s="27" t="s">
        <v>5153</v>
      </c>
      <c r="CZ327" s="27" t="s">
        <v>2936</v>
      </c>
    </row>
    <row r="328" spans="102:105" ht="15" customHeight="1" x14ac:dyDescent="0.15">
      <c r="CX328" t="s">
        <v>5123</v>
      </c>
      <c r="CY328" s="27" t="s">
        <v>5153</v>
      </c>
      <c r="CZ328" s="27" t="s">
        <v>5153</v>
      </c>
      <c r="DA328" s="27" t="s">
        <v>5152</v>
      </c>
    </row>
    <row r="329" spans="102:105" ht="15" customHeight="1" x14ac:dyDescent="0.15">
      <c r="CX329" t="s">
        <v>4834</v>
      </c>
      <c r="CY329" s="27" t="s">
        <v>5153</v>
      </c>
      <c r="CZ329" s="27" t="s">
        <v>5152</v>
      </c>
    </row>
    <row r="330" spans="102:105" ht="15" customHeight="1" x14ac:dyDescent="0.15">
      <c r="CX330" t="s">
        <v>82</v>
      </c>
      <c r="CY330" s="27" t="s">
        <v>5167</v>
      </c>
      <c r="CZ330" s="27" t="s">
        <v>5153</v>
      </c>
    </row>
    <row r="331" spans="102:105" ht="15" customHeight="1" x14ac:dyDescent="0.15">
      <c r="CX331" t="s">
        <v>830</v>
      </c>
      <c r="CY331" s="27" t="s">
        <v>5153</v>
      </c>
      <c r="CZ331" s="27" t="s">
        <v>5155</v>
      </c>
    </row>
    <row r="332" spans="102:105" ht="15" customHeight="1" x14ac:dyDescent="0.15">
      <c r="CX332" t="s">
        <v>3376</v>
      </c>
      <c r="CY332" s="27" t="s">
        <v>5153</v>
      </c>
      <c r="CZ332" s="27" t="s">
        <v>5155</v>
      </c>
    </row>
    <row r="333" spans="102:105" ht="15" customHeight="1" x14ac:dyDescent="0.15">
      <c r="CX333" t="s">
        <v>827</v>
      </c>
      <c r="CZ333" s="27" t="s">
        <v>5153</v>
      </c>
    </row>
    <row r="334" spans="102:105" ht="15" customHeight="1" x14ac:dyDescent="0.15">
      <c r="CX334" t="s">
        <v>3589</v>
      </c>
      <c r="CZ334" s="27" t="s">
        <v>5153</v>
      </c>
    </row>
    <row r="335" spans="102:105" ht="15" customHeight="1" x14ac:dyDescent="0.15">
      <c r="CX335" t="s">
        <v>3914</v>
      </c>
      <c r="CZ335" s="27" t="s">
        <v>5156</v>
      </c>
    </row>
    <row r="336" spans="102:105" ht="15" customHeight="1" x14ac:dyDescent="0.15">
      <c r="CX336" t="s">
        <v>635</v>
      </c>
      <c r="CZ336" s="27" t="s">
        <v>5156</v>
      </c>
    </row>
    <row r="337" spans="102:104" ht="15" customHeight="1" x14ac:dyDescent="0.15">
      <c r="CX337" t="s">
        <v>5139</v>
      </c>
      <c r="CY337" s="27" t="s">
        <v>5152</v>
      </c>
    </row>
    <row r="338" spans="102:104" ht="15" customHeight="1" x14ac:dyDescent="0.15">
      <c r="CX338" t="s">
        <v>357</v>
      </c>
      <c r="CY338" s="27" t="s">
        <v>5152</v>
      </c>
      <c r="CZ338" s="27" t="s">
        <v>5154</v>
      </c>
    </row>
    <row r="339" spans="102:104" ht="15" customHeight="1" x14ac:dyDescent="0.15">
      <c r="CX339" t="s">
        <v>4574</v>
      </c>
      <c r="CY339" s="27" t="s">
        <v>5153</v>
      </c>
      <c r="CZ339" s="27" t="s">
        <v>5154</v>
      </c>
    </row>
    <row r="340" spans="102:104" ht="15" customHeight="1" x14ac:dyDescent="0.15">
      <c r="CX340" t="s">
        <v>4890</v>
      </c>
      <c r="CY340" s="27" t="s">
        <v>5151</v>
      </c>
      <c r="CZ340" s="27" t="s">
        <v>5153</v>
      </c>
    </row>
    <row r="341" spans="102:104" ht="15" customHeight="1" x14ac:dyDescent="0.15">
      <c r="CX341" t="s">
        <v>4935</v>
      </c>
      <c r="CY341" s="27" t="s">
        <v>2936</v>
      </c>
      <c r="CZ341" s="27" t="s">
        <v>5153</v>
      </c>
    </row>
    <row r="342" spans="102:104" ht="15" customHeight="1" x14ac:dyDescent="0.15">
      <c r="CX342" t="s">
        <v>4190</v>
      </c>
      <c r="CZ342" s="27" t="s">
        <v>5152</v>
      </c>
    </row>
    <row r="343" spans="102:104" ht="15" customHeight="1" x14ac:dyDescent="0.15">
      <c r="CX343" t="s">
        <v>997</v>
      </c>
      <c r="CZ343" s="27" t="s">
        <v>5152</v>
      </c>
    </row>
    <row r="344" spans="102:104" ht="15" customHeight="1" x14ac:dyDescent="0.15">
      <c r="CX344" t="s">
        <v>3976</v>
      </c>
      <c r="CZ344" s="27" t="s">
        <v>5151</v>
      </c>
    </row>
    <row r="345" spans="102:104" ht="15" customHeight="1" x14ac:dyDescent="0.15">
      <c r="CX345" t="s">
        <v>5052</v>
      </c>
      <c r="CY345" s="27" t="s">
        <v>5153</v>
      </c>
    </row>
    <row r="346" spans="102:104" ht="15" customHeight="1" x14ac:dyDescent="0.15">
      <c r="CX346" t="s">
        <v>5005</v>
      </c>
      <c r="CY346" s="27" t="s">
        <v>5151</v>
      </c>
      <c r="CZ346" s="27" t="s">
        <v>5151</v>
      </c>
    </row>
    <row r="347" spans="102:104" ht="15" customHeight="1" x14ac:dyDescent="0.15">
      <c r="CX347" t="s">
        <v>3982</v>
      </c>
      <c r="CY347" s="27" t="s">
        <v>5153</v>
      </c>
      <c r="CZ347" s="27" t="s">
        <v>5154</v>
      </c>
    </row>
    <row r="348" spans="102:104" ht="15" customHeight="1" x14ac:dyDescent="0.15">
      <c r="CX348" t="s">
        <v>3922</v>
      </c>
      <c r="CZ348" s="27" t="s">
        <v>5152</v>
      </c>
    </row>
    <row r="349" spans="102:104" ht="15" customHeight="1" x14ac:dyDescent="0.15">
      <c r="CX349" t="s">
        <v>5124</v>
      </c>
      <c r="CY349" s="27" t="s">
        <v>5152</v>
      </c>
    </row>
    <row r="350" spans="102:104" ht="15" customHeight="1" x14ac:dyDescent="0.15">
      <c r="CX350" t="s">
        <v>3839</v>
      </c>
      <c r="CZ350" s="27" t="s">
        <v>5153</v>
      </c>
    </row>
    <row r="351" spans="102:104" ht="15" customHeight="1" x14ac:dyDescent="0.15">
      <c r="CX351" t="s">
        <v>4320</v>
      </c>
      <c r="CY351" s="27" t="s">
        <v>5153</v>
      </c>
      <c r="CZ351" s="27" t="s">
        <v>2936</v>
      </c>
    </row>
    <row r="352" spans="102:104" ht="15" customHeight="1" x14ac:dyDescent="0.15">
      <c r="CX352" t="s">
        <v>5180</v>
      </c>
      <c r="CY352" s="27" t="s">
        <v>5159</v>
      </c>
      <c r="CZ352" s="27" t="s">
        <v>2936</v>
      </c>
    </row>
    <row r="353" spans="102:105" ht="15" customHeight="1" x14ac:dyDescent="0.15">
      <c r="CX353" t="s">
        <v>5053</v>
      </c>
      <c r="CY353" s="27" t="s">
        <v>5153</v>
      </c>
      <c r="CZ353" s="27" t="s">
        <v>5153</v>
      </c>
      <c r="DA353" s="27" t="s">
        <v>5159</v>
      </c>
    </row>
    <row r="354" spans="102:105" ht="15" customHeight="1" x14ac:dyDescent="0.15">
      <c r="CX354" t="s">
        <v>3895</v>
      </c>
      <c r="CZ354" s="27" t="s">
        <v>5152</v>
      </c>
    </row>
    <row r="355" spans="102:105" ht="15" customHeight="1" x14ac:dyDescent="0.15">
      <c r="CX355" t="s">
        <v>4928</v>
      </c>
      <c r="CY355" s="27" t="s">
        <v>5152</v>
      </c>
      <c r="CZ355" s="27" t="s">
        <v>5152</v>
      </c>
      <c r="DA355" s="27" t="s">
        <v>5152</v>
      </c>
    </row>
    <row r="356" spans="102:105" ht="15" customHeight="1" x14ac:dyDescent="0.15">
      <c r="CX356" t="s">
        <v>3927</v>
      </c>
      <c r="CZ356" s="27" t="s">
        <v>5153</v>
      </c>
    </row>
    <row r="357" spans="102:105" ht="15" customHeight="1" x14ac:dyDescent="0.15">
      <c r="CX357" t="s">
        <v>4851</v>
      </c>
      <c r="CY357" s="27" t="s">
        <v>5153</v>
      </c>
      <c r="CZ357" s="27" t="s">
        <v>5154</v>
      </c>
    </row>
    <row r="358" spans="102:105" ht="15" customHeight="1" x14ac:dyDescent="0.15">
      <c r="CX358" t="s">
        <v>4852</v>
      </c>
      <c r="CY358" s="27" t="s">
        <v>5151</v>
      </c>
      <c r="CZ358" s="27" t="s">
        <v>5153</v>
      </c>
    </row>
    <row r="359" spans="102:105" ht="15" customHeight="1" x14ac:dyDescent="0.15">
      <c r="CX359" t="s">
        <v>5125</v>
      </c>
      <c r="CY359" s="27" t="s">
        <v>5151</v>
      </c>
      <c r="CZ359" s="27" t="s">
        <v>5153</v>
      </c>
      <c r="DA359" s="27" t="s">
        <v>5153</v>
      </c>
    </row>
    <row r="360" spans="102:105" ht="15" customHeight="1" x14ac:dyDescent="0.15">
      <c r="CX360" t="s">
        <v>5069</v>
      </c>
      <c r="CY360" s="27" t="s">
        <v>5153</v>
      </c>
      <c r="CZ360" s="27" t="s">
        <v>5152</v>
      </c>
      <c r="DA360" s="27" t="s">
        <v>5152</v>
      </c>
    </row>
    <row r="361" spans="102:105" ht="15" customHeight="1" x14ac:dyDescent="0.15">
      <c r="CX361" t="s">
        <v>5067</v>
      </c>
      <c r="CY361" s="27" t="s">
        <v>5152</v>
      </c>
      <c r="CZ361" s="27" t="s">
        <v>5153</v>
      </c>
    </row>
    <row r="362" spans="102:105" ht="15" customHeight="1" x14ac:dyDescent="0.15">
      <c r="CX362" t="s">
        <v>72</v>
      </c>
      <c r="CY362" s="27" t="s">
        <v>5158</v>
      </c>
      <c r="CZ362" s="27" t="s">
        <v>5151</v>
      </c>
    </row>
    <row r="363" spans="102:105" ht="15" customHeight="1" x14ac:dyDescent="0.15">
      <c r="CX363" t="s">
        <v>908</v>
      </c>
      <c r="CY363" s="27" t="s">
        <v>5151</v>
      </c>
      <c r="CZ363" s="27" t="s">
        <v>5158</v>
      </c>
    </row>
    <row r="364" spans="102:105" ht="15" customHeight="1" x14ac:dyDescent="0.15">
      <c r="CX364" t="s">
        <v>4510</v>
      </c>
      <c r="CY364" s="27" t="s">
        <v>5151</v>
      </c>
      <c r="CZ364" s="27" t="s">
        <v>5153</v>
      </c>
    </row>
    <row r="365" spans="102:105" ht="15" customHeight="1" x14ac:dyDescent="0.15">
      <c r="CX365" t="s">
        <v>5024</v>
      </c>
      <c r="CY365" s="27" t="s">
        <v>5153</v>
      </c>
      <c r="CZ365" s="27" t="s">
        <v>5151</v>
      </c>
      <c r="DA365" s="27" t="s">
        <v>5151</v>
      </c>
    </row>
    <row r="366" spans="102:105" ht="15" customHeight="1" x14ac:dyDescent="0.15">
      <c r="CX366" t="s">
        <v>4667</v>
      </c>
      <c r="CY366" s="27" t="s">
        <v>5153</v>
      </c>
      <c r="CZ366" s="27" t="s">
        <v>2936</v>
      </c>
    </row>
    <row r="367" spans="102:105" ht="15" customHeight="1" x14ac:dyDescent="0.15">
      <c r="CX367" t="s">
        <v>403</v>
      </c>
      <c r="CY367" s="27" t="s">
        <v>5156</v>
      </c>
      <c r="CZ367" s="27" t="s">
        <v>2936</v>
      </c>
    </row>
    <row r="368" spans="102:105" ht="15" customHeight="1" x14ac:dyDescent="0.15">
      <c r="CX368" t="s">
        <v>4859</v>
      </c>
      <c r="CY368" s="27" t="s">
        <v>5153</v>
      </c>
      <c r="CZ368" s="27" t="s">
        <v>5153</v>
      </c>
      <c r="DA368" s="27" t="s">
        <v>5152</v>
      </c>
    </row>
    <row r="369" spans="102:105" ht="15" customHeight="1" x14ac:dyDescent="0.15">
      <c r="CX369" t="s">
        <v>3387</v>
      </c>
      <c r="CZ369" s="27" t="s">
        <v>5153</v>
      </c>
    </row>
    <row r="370" spans="102:105" ht="15" customHeight="1" x14ac:dyDescent="0.15">
      <c r="CX370" t="s">
        <v>4194</v>
      </c>
      <c r="CY370" s="27" t="s">
        <v>5153</v>
      </c>
      <c r="CZ370" s="27" t="s">
        <v>5152</v>
      </c>
    </row>
    <row r="371" spans="102:105" ht="15" customHeight="1" x14ac:dyDescent="0.15">
      <c r="CX371" t="s">
        <v>4580</v>
      </c>
      <c r="CZ371" s="27" t="s">
        <v>5153</v>
      </c>
    </row>
    <row r="372" spans="102:105" ht="15" customHeight="1" x14ac:dyDescent="0.15">
      <c r="CX372" t="s">
        <v>3783</v>
      </c>
      <c r="CZ372" s="27" t="s">
        <v>5152</v>
      </c>
    </row>
    <row r="373" spans="102:105" ht="15" customHeight="1" x14ac:dyDescent="0.15">
      <c r="CX373" t="s">
        <v>3929</v>
      </c>
      <c r="CZ373" s="27" t="s">
        <v>5154</v>
      </c>
    </row>
    <row r="374" spans="102:105" ht="15" customHeight="1" x14ac:dyDescent="0.15">
      <c r="CX374" t="s">
        <v>4325</v>
      </c>
      <c r="CY374" s="27" t="s">
        <v>5153</v>
      </c>
      <c r="CZ374" s="27" t="s">
        <v>5154</v>
      </c>
    </row>
    <row r="375" spans="102:105" ht="15" customHeight="1" x14ac:dyDescent="0.15">
      <c r="CX375" t="s">
        <v>4794</v>
      </c>
      <c r="CY375" s="27" t="s">
        <v>5151</v>
      </c>
      <c r="CZ375" s="27" t="s">
        <v>5153</v>
      </c>
    </row>
    <row r="376" spans="102:105" ht="15" customHeight="1" x14ac:dyDescent="0.15">
      <c r="CX376" t="s">
        <v>5078</v>
      </c>
      <c r="CY376" s="27" t="s">
        <v>5151</v>
      </c>
      <c r="CZ376" s="27" t="s">
        <v>5153</v>
      </c>
      <c r="DA376" s="27" t="s">
        <v>5153</v>
      </c>
    </row>
    <row r="377" spans="102:105" ht="15" customHeight="1" x14ac:dyDescent="0.15">
      <c r="CX377" t="s">
        <v>3842</v>
      </c>
      <c r="CZ377" s="27" t="s">
        <v>5153</v>
      </c>
    </row>
    <row r="378" spans="102:105" ht="15" customHeight="1" x14ac:dyDescent="0.15">
      <c r="CX378" t="s">
        <v>446</v>
      </c>
      <c r="CY378" s="27" t="s">
        <v>5167</v>
      </c>
      <c r="CZ378" s="27" t="s">
        <v>5154</v>
      </c>
    </row>
    <row r="379" spans="102:105" ht="15" customHeight="1" x14ac:dyDescent="0.15">
      <c r="CX379" t="s">
        <v>920</v>
      </c>
      <c r="CY379" s="27" t="s">
        <v>5154</v>
      </c>
      <c r="CZ379" s="27" t="s">
        <v>5155</v>
      </c>
    </row>
    <row r="380" spans="102:105" ht="15" customHeight="1" x14ac:dyDescent="0.15">
      <c r="CX380" t="s">
        <v>4736</v>
      </c>
      <c r="CY380" s="27" t="s">
        <v>5151</v>
      </c>
      <c r="CZ380" s="27" t="s">
        <v>5153</v>
      </c>
    </row>
    <row r="381" spans="102:105" ht="15" customHeight="1" x14ac:dyDescent="0.15">
      <c r="CX381" t="s">
        <v>5072</v>
      </c>
      <c r="CY381" s="27" t="s">
        <v>5153</v>
      </c>
      <c r="CZ381" s="27" t="s">
        <v>5151</v>
      </c>
      <c r="DA381" s="27" t="s">
        <v>5151</v>
      </c>
    </row>
    <row r="382" spans="102:105" ht="15" customHeight="1" x14ac:dyDescent="0.15">
      <c r="CX382" t="s">
        <v>3390</v>
      </c>
      <c r="CZ382" s="27" t="s">
        <v>5151</v>
      </c>
    </row>
    <row r="383" spans="102:105" ht="15" customHeight="1" x14ac:dyDescent="0.15">
      <c r="CX383" t="s">
        <v>5056</v>
      </c>
      <c r="CY383" s="27" t="s">
        <v>5153</v>
      </c>
      <c r="CZ383" s="27" t="s">
        <v>5151</v>
      </c>
    </row>
    <row r="384" spans="102:105" ht="15" customHeight="1" x14ac:dyDescent="0.15">
      <c r="CX384" t="s">
        <v>4196</v>
      </c>
      <c r="CY384" s="27" t="s">
        <v>5153</v>
      </c>
      <c r="CZ384" s="27" t="s">
        <v>5154</v>
      </c>
    </row>
    <row r="385" spans="102:105" ht="15" customHeight="1" x14ac:dyDescent="0.15">
      <c r="CX385" t="s">
        <v>4900</v>
      </c>
      <c r="CY385" s="27" t="s">
        <v>5153</v>
      </c>
      <c r="CZ385" s="27" t="s">
        <v>5154</v>
      </c>
      <c r="DA385" s="27" t="s">
        <v>5154</v>
      </c>
    </row>
    <row r="386" spans="102:105" ht="15" customHeight="1" x14ac:dyDescent="0.15">
      <c r="CX386" t="s">
        <v>3310</v>
      </c>
      <c r="CZ386" s="27" t="s">
        <v>5154</v>
      </c>
    </row>
    <row r="387" spans="102:105" ht="15" customHeight="1" x14ac:dyDescent="0.15">
      <c r="CX387" t="s">
        <v>3931</v>
      </c>
      <c r="CY387" s="27" t="s">
        <v>5153</v>
      </c>
      <c r="CZ387" s="27" t="s">
        <v>5154</v>
      </c>
    </row>
    <row r="388" spans="102:105" ht="15" customHeight="1" x14ac:dyDescent="0.15">
      <c r="CX388" t="s">
        <v>5127</v>
      </c>
      <c r="CY388" s="27" t="s">
        <v>5153</v>
      </c>
      <c r="CZ388" s="27" t="s">
        <v>5154</v>
      </c>
      <c r="DA388" s="27" t="s">
        <v>5154</v>
      </c>
    </row>
    <row r="389" spans="102:105" ht="15" customHeight="1" x14ac:dyDescent="0.15">
      <c r="CX389" t="s">
        <v>1139</v>
      </c>
      <c r="CZ389" s="27" t="s">
        <v>5153</v>
      </c>
    </row>
    <row r="390" spans="102:105" ht="15" customHeight="1" x14ac:dyDescent="0.15">
      <c r="CX390" t="s">
        <v>3332</v>
      </c>
      <c r="CZ390" s="27" t="s">
        <v>5153</v>
      </c>
    </row>
    <row r="391" spans="102:105" ht="15" customHeight="1" x14ac:dyDescent="0.15">
      <c r="CX391" t="s">
        <v>946</v>
      </c>
      <c r="CZ391" s="27" t="s">
        <v>5153</v>
      </c>
    </row>
    <row r="392" spans="102:105" ht="15" customHeight="1" x14ac:dyDescent="0.15">
      <c r="CX392" t="s">
        <v>4899</v>
      </c>
      <c r="CY392" s="27" t="s">
        <v>5153</v>
      </c>
      <c r="CZ392" s="27" t="s">
        <v>5153</v>
      </c>
      <c r="DA392" s="27" t="s">
        <v>5168</v>
      </c>
    </row>
    <row r="393" spans="102:105" ht="15" customHeight="1" x14ac:dyDescent="0.15">
      <c r="CX393" t="s">
        <v>4198</v>
      </c>
      <c r="CY393" s="27" t="s">
        <v>5153</v>
      </c>
      <c r="CZ393" s="27" t="s">
        <v>5162</v>
      </c>
    </row>
    <row r="394" spans="102:105" ht="15" customHeight="1" x14ac:dyDescent="0.15">
      <c r="CX394" t="s">
        <v>4835</v>
      </c>
      <c r="CY394" s="27" t="s">
        <v>5153</v>
      </c>
      <c r="CZ394" s="27" t="s">
        <v>5154</v>
      </c>
    </row>
    <row r="395" spans="102:105" ht="15" customHeight="1" x14ac:dyDescent="0.15">
      <c r="CX395" t="s">
        <v>5057</v>
      </c>
      <c r="CY395" s="27" t="s">
        <v>5151</v>
      </c>
      <c r="CZ395" s="27" t="s">
        <v>5151</v>
      </c>
      <c r="DA395" s="27" t="s">
        <v>5153</v>
      </c>
    </row>
    <row r="396" spans="102:105" ht="15" customHeight="1" x14ac:dyDescent="0.15">
      <c r="CX396" t="s">
        <v>5140</v>
      </c>
      <c r="CY396" s="27" t="s">
        <v>5153</v>
      </c>
    </row>
    <row r="397" spans="102:105" ht="15" customHeight="1" x14ac:dyDescent="0.15">
      <c r="CX397" t="s">
        <v>5059</v>
      </c>
      <c r="CY397" s="27" t="s">
        <v>5153</v>
      </c>
      <c r="CZ397" s="27" t="s">
        <v>5153</v>
      </c>
      <c r="DA397" s="27" t="s">
        <v>5152</v>
      </c>
    </row>
    <row r="398" spans="102:105" ht="15" customHeight="1" x14ac:dyDescent="0.15">
      <c r="CX398" t="s">
        <v>4585</v>
      </c>
      <c r="CY398" s="27" t="s">
        <v>5153</v>
      </c>
      <c r="CZ398" s="27" t="s">
        <v>5152</v>
      </c>
    </row>
    <row r="399" spans="102:105" ht="15" customHeight="1" x14ac:dyDescent="0.15">
      <c r="CX399" t="s">
        <v>4200</v>
      </c>
      <c r="CZ399" s="27" t="s">
        <v>5153</v>
      </c>
    </row>
    <row r="400" spans="102:105" ht="15" customHeight="1" x14ac:dyDescent="0.15">
      <c r="CX400" t="s">
        <v>4588</v>
      </c>
      <c r="CZ400" s="27" t="s">
        <v>5152</v>
      </c>
    </row>
    <row r="401" spans="102:105" ht="15" customHeight="1" x14ac:dyDescent="0.15">
      <c r="CX401" t="s">
        <v>3392</v>
      </c>
      <c r="CY401" s="27" t="s">
        <v>5154</v>
      </c>
      <c r="CZ401" s="27" t="s">
        <v>5157</v>
      </c>
    </row>
    <row r="402" spans="102:105" ht="15" customHeight="1" x14ac:dyDescent="0.15">
      <c r="CX402" t="s">
        <v>3346</v>
      </c>
      <c r="CY402" s="27" t="s">
        <v>5154</v>
      </c>
      <c r="CZ402" s="27" t="s">
        <v>5157</v>
      </c>
    </row>
    <row r="403" spans="102:105" ht="15" customHeight="1" x14ac:dyDescent="0.15">
      <c r="CX403" t="s">
        <v>5085</v>
      </c>
      <c r="CY403" s="27" t="s">
        <v>5151</v>
      </c>
      <c r="CZ403" s="27" t="s">
        <v>5153</v>
      </c>
      <c r="DA403" s="27" t="s">
        <v>5153</v>
      </c>
    </row>
    <row r="404" spans="102:105" ht="15" customHeight="1" x14ac:dyDescent="0.15">
      <c r="CX404" t="s">
        <v>4797</v>
      </c>
      <c r="CY404" s="27" t="s">
        <v>5153</v>
      </c>
      <c r="CZ404" s="27" t="s">
        <v>5154</v>
      </c>
    </row>
    <row r="405" spans="102:105" ht="15" customHeight="1" x14ac:dyDescent="0.15">
      <c r="CX405" t="s">
        <v>3933</v>
      </c>
      <c r="CZ405" s="27" t="s">
        <v>5153</v>
      </c>
    </row>
    <row r="406" spans="102:105" ht="15" customHeight="1" x14ac:dyDescent="0.15">
      <c r="CX406" t="s">
        <v>4403</v>
      </c>
      <c r="CY406" s="27" t="s">
        <v>5153</v>
      </c>
      <c r="CZ406" s="27" t="s">
        <v>5152</v>
      </c>
    </row>
    <row r="407" spans="102:105" ht="15" customHeight="1" x14ac:dyDescent="0.15">
      <c r="CX407" t="s">
        <v>4903</v>
      </c>
      <c r="CY407" s="27" t="s">
        <v>5153</v>
      </c>
      <c r="CZ407" s="27" t="s">
        <v>5154</v>
      </c>
      <c r="DA407" s="27" t="s">
        <v>5152</v>
      </c>
    </row>
    <row r="408" spans="102:105" ht="15" customHeight="1" x14ac:dyDescent="0.15">
      <c r="CX408" t="s">
        <v>4205</v>
      </c>
      <c r="CZ408" s="27" t="s">
        <v>5152</v>
      </c>
    </row>
    <row r="409" spans="102:105" ht="15" customHeight="1" x14ac:dyDescent="0.15">
      <c r="CX409" t="s">
        <v>4972</v>
      </c>
      <c r="CY409" s="27" t="s">
        <v>5154</v>
      </c>
      <c r="CZ409" s="27" t="s">
        <v>5153</v>
      </c>
    </row>
    <row r="410" spans="102:105" ht="15" customHeight="1" x14ac:dyDescent="0.15">
      <c r="CX410" t="s">
        <v>3792</v>
      </c>
      <c r="CZ410" s="27" t="s">
        <v>5153</v>
      </c>
    </row>
    <row r="411" spans="102:105" ht="15" customHeight="1" x14ac:dyDescent="0.15">
      <c r="CX411" t="s">
        <v>5081</v>
      </c>
      <c r="CZ411" s="27" t="s">
        <v>5166</v>
      </c>
    </row>
    <row r="412" spans="102:105" ht="15" customHeight="1" x14ac:dyDescent="0.15">
      <c r="CX412" t="s">
        <v>5016</v>
      </c>
      <c r="CY412" s="27" t="s">
        <v>5151</v>
      </c>
      <c r="CZ412" s="27" t="s">
        <v>5153</v>
      </c>
      <c r="DA412" s="27" t="s">
        <v>5154</v>
      </c>
    </row>
    <row r="413" spans="102:105" ht="15" customHeight="1" x14ac:dyDescent="0.15">
      <c r="CX413" t="s">
        <v>4895</v>
      </c>
      <c r="CY413" s="27" t="s">
        <v>5153</v>
      </c>
      <c r="CZ413" s="27" t="s">
        <v>5154</v>
      </c>
      <c r="DA413" s="27" t="s">
        <v>5152</v>
      </c>
    </row>
    <row r="414" spans="102:105" ht="15" customHeight="1" x14ac:dyDescent="0.15">
      <c r="CX414" t="s">
        <v>3296</v>
      </c>
      <c r="CZ414" s="27" t="s">
        <v>5152</v>
      </c>
    </row>
    <row r="415" spans="102:105" ht="15" customHeight="1" x14ac:dyDescent="0.15">
      <c r="CX415" t="s">
        <v>3394</v>
      </c>
      <c r="CZ415" s="27" t="s">
        <v>5153</v>
      </c>
    </row>
    <row r="416" spans="102:105" ht="15" customHeight="1" x14ac:dyDescent="0.15">
      <c r="CX416" t="s">
        <v>3269</v>
      </c>
      <c r="CY416" s="27" t="s">
        <v>5152</v>
      </c>
      <c r="CZ416" s="27" t="s">
        <v>5154</v>
      </c>
    </row>
    <row r="417" spans="102:105" ht="15" customHeight="1" x14ac:dyDescent="0.15">
      <c r="CX417" t="s">
        <v>3395</v>
      </c>
      <c r="CY417" s="27" t="s">
        <v>5152</v>
      </c>
      <c r="CZ417" s="27" t="s">
        <v>5154</v>
      </c>
    </row>
    <row r="418" spans="102:105" ht="15" customHeight="1" x14ac:dyDescent="0.15">
      <c r="CX418" t="s">
        <v>5142</v>
      </c>
      <c r="CY418" s="27" t="s">
        <v>5153</v>
      </c>
      <c r="CZ418" s="27" t="s">
        <v>5154</v>
      </c>
      <c r="DA418" s="27" t="s">
        <v>5152</v>
      </c>
    </row>
    <row r="419" spans="102:105" ht="15" customHeight="1" x14ac:dyDescent="0.15">
      <c r="CX419" t="s">
        <v>4867</v>
      </c>
      <c r="CY419" s="27" t="s">
        <v>5153</v>
      </c>
      <c r="CZ419" s="27" t="s">
        <v>5152</v>
      </c>
    </row>
    <row r="420" spans="102:105" ht="15" customHeight="1" x14ac:dyDescent="0.15">
      <c r="CX420" t="s">
        <v>3313</v>
      </c>
      <c r="CZ420" s="27" t="s">
        <v>5153</v>
      </c>
    </row>
    <row r="421" spans="102:105" ht="15" customHeight="1" x14ac:dyDescent="0.15">
      <c r="CX421" t="s">
        <v>264</v>
      </c>
      <c r="CZ421" s="27" t="s">
        <v>5153</v>
      </c>
    </row>
    <row r="422" spans="102:105" ht="15" customHeight="1" x14ac:dyDescent="0.15">
      <c r="CX422" t="s">
        <v>999</v>
      </c>
      <c r="CZ422" s="27" t="s">
        <v>5153</v>
      </c>
    </row>
    <row r="423" spans="102:105" ht="15" customHeight="1" x14ac:dyDescent="0.15">
      <c r="CX423" t="s">
        <v>3935</v>
      </c>
      <c r="CY423" s="27" t="s">
        <v>5151</v>
      </c>
      <c r="CZ423" s="27" t="s">
        <v>5153</v>
      </c>
    </row>
    <row r="424" spans="102:105" ht="15" customHeight="1" x14ac:dyDescent="0.15">
      <c r="CX424" t="s">
        <v>4872</v>
      </c>
      <c r="CY424" s="27" t="s">
        <v>5153</v>
      </c>
      <c r="CZ424" s="27" t="s">
        <v>5154</v>
      </c>
    </row>
    <row r="425" spans="102:105" ht="15" customHeight="1" x14ac:dyDescent="0.15">
      <c r="CX425" t="s">
        <v>4866</v>
      </c>
      <c r="CY425" s="27" t="s">
        <v>5153</v>
      </c>
      <c r="CZ425" s="27" t="s">
        <v>5154</v>
      </c>
      <c r="DA425" s="27" t="s">
        <v>5152</v>
      </c>
    </row>
    <row r="426" spans="102:105" ht="15" customHeight="1" x14ac:dyDescent="0.15">
      <c r="CX426" t="s">
        <v>3844</v>
      </c>
      <c r="CZ426" s="27" t="s">
        <v>5153</v>
      </c>
    </row>
    <row r="427" spans="102:105" ht="15" customHeight="1" x14ac:dyDescent="0.15">
      <c r="CX427" t="s">
        <v>4924</v>
      </c>
      <c r="CY427" s="27" t="s">
        <v>5168</v>
      </c>
      <c r="CZ427" s="27" t="s">
        <v>5152</v>
      </c>
    </row>
    <row r="428" spans="102:105" ht="15" customHeight="1" x14ac:dyDescent="0.15">
      <c r="CX428" t="s">
        <v>172</v>
      </c>
      <c r="CY428" s="27" t="s">
        <v>5162</v>
      </c>
      <c r="CZ428" s="27" t="s">
        <v>5152</v>
      </c>
    </row>
    <row r="429" spans="102:105" ht="15" customHeight="1" x14ac:dyDescent="0.15">
      <c r="CX429" t="s">
        <v>4589</v>
      </c>
      <c r="CY429" s="27" t="s">
        <v>5152</v>
      </c>
      <c r="CZ429" s="27" t="s">
        <v>5162</v>
      </c>
    </row>
    <row r="430" spans="102:105" ht="15" customHeight="1" x14ac:dyDescent="0.15">
      <c r="CX430" t="s">
        <v>5007</v>
      </c>
      <c r="CY430" s="27" t="s">
        <v>5153</v>
      </c>
      <c r="CZ430" s="27" t="s">
        <v>5153</v>
      </c>
      <c r="DA430" s="27" t="s">
        <v>5152</v>
      </c>
    </row>
    <row r="431" spans="102:105" ht="15" customHeight="1" x14ac:dyDescent="0.15">
      <c r="CX431" t="s">
        <v>4081</v>
      </c>
      <c r="CZ431" s="27" t="s">
        <v>5153</v>
      </c>
    </row>
    <row r="432" spans="102:105" ht="15" customHeight="1" x14ac:dyDescent="0.15">
      <c r="CX432" t="s">
        <v>4082</v>
      </c>
      <c r="CZ432" s="27" t="s">
        <v>5151</v>
      </c>
    </row>
    <row r="433" spans="102:104" ht="15" customHeight="1" x14ac:dyDescent="0.15">
      <c r="CX433" t="s">
        <v>3396</v>
      </c>
      <c r="CZ433" s="27" t="s">
        <v>5156</v>
      </c>
    </row>
    <row r="434" spans="102:104" ht="15" customHeight="1" x14ac:dyDescent="0.15">
      <c r="CX434" t="s">
        <v>256</v>
      </c>
      <c r="CY434" s="27" t="s">
        <v>5153</v>
      </c>
      <c r="CZ434" s="27" t="s">
        <v>5162</v>
      </c>
    </row>
    <row r="435" spans="102:104" ht="15" customHeight="1" x14ac:dyDescent="0.15">
      <c r="CX435" t="s">
        <v>3253</v>
      </c>
      <c r="CY435" s="27" t="s">
        <v>5153</v>
      </c>
      <c r="CZ435" s="27" t="s">
        <v>5162</v>
      </c>
    </row>
    <row r="436" spans="102:104" ht="15" customHeight="1" x14ac:dyDescent="0.15">
      <c r="CX436" t="s">
        <v>1005</v>
      </c>
      <c r="CY436" s="27" t="s">
        <v>5153</v>
      </c>
      <c r="CZ436" s="27" t="s">
        <v>5162</v>
      </c>
    </row>
    <row r="437" spans="102:104" ht="15" customHeight="1" x14ac:dyDescent="0.15">
      <c r="CX437" t="s">
        <v>4836</v>
      </c>
      <c r="CY437" s="27" t="s">
        <v>5153</v>
      </c>
      <c r="CZ437" s="27" t="s">
        <v>5153</v>
      </c>
    </row>
    <row r="438" spans="102:104" ht="15" customHeight="1" x14ac:dyDescent="0.15">
      <c r="CX438" t="s">
        <v>5023</v>
      </c>
      <c r="CY438" s="27" t="s">
        <v>5154</v>
      </c>
      <c r="CZ438" s="27" t="s">
        <v>5152</v>
      </c>
    </row>
    <row r="439" spans="102:104" ht="15" customHeight="1" x14ac:dyDescent="0.15">
      <c r="CX439" t="s">
        <v>4863</v>
      </c>
      <c r="CY439" s="27" t="s">
        <v>5153</v>
      </c>
      <c r="CZ439" s="27" t="s">
        <v>5154</v>
      </c>
    </row>
    <row r="440" spans="102:104" ht="15" customHeight="1" x14ac:dyDescent="0.15">
      <c r="CX440" t="s">
        <v>613</v>
      </c>
      <c r="CY440" s="27" t="s">
        <v>5153</v>
      </c>
      <c r="CZ440" s="27" t="s">
        <v>5154</v>
      </c>
    </row>
    <row r="441" spans="102:104" ht="15" customHeight="1" x14ac:dyDescent="0.15">
      <c r="CX441" t="s">
        <v>3662</v>
      </c>
      <c r="CY441" s="27" t="s">
        <v>5153</v>
      </c>
      <c r="CZ441" s="27" t="s">
        <v>5154</v>
      </c>
    </row>
    <row r="442" spans="102:104" ht="15" customHeight="1" x14ac:dyDescent="0.15">
      <c r="CX442" t="s">
        <v>4865</v>
      </c>
      <c r="CY442" s="27" t="s">
        <v>5153</v>
      </c>
      <c r="CZ442" s="27" t="s">
        <v>5152</v>
      </c>
    </row>
    <row r="443" spans="102:104" ht="15" customHeight="1" x14ac:dyDescent="0.15">
      <c r="CX443" t="s">
        <v>4837</v>
      </c>
      <c r="CY443" s="27" t="s">
        <v>5153</v>
      </c>
      <c r="CZ443" s="27" t="s">
        <v>5154</v>
      </c>
    </row>
    <row r="444" spans="102:104" ht="15" customHeight="1" x14ac:dyDescent="0.15">
      <c r="CX444" t="s">
        <v>3846</v>
      </c>
      <c r="CZ444" s="27" t="s">
        <v>5153</v>
      </c>
    </row>
    <row r="445" spans="102:104" ht="15" customHeight="1" x14ac:dyDescent="0.15">
      <c r="CX445" t="s">
        <v>4678</v>
      </c>
      <c r="CY445" s="27" t="s">
        <v>5153</v>
      </c>
      <c r="CZ445" s="27" t="s">
        <v>5154</v>
      </c>
    </row>
    <row r="446" spans="102:104" ht="15" customHeight="1" x14ac:dyDescent="0.15">
      <c r="CX446" t="s">
        <v>4799</v>
      </c>
      <c r="CY446" s="27" t="s">
        <v>5153</v>
      </c>
      <c r="CZ446" s="27" t="s">
        <v>5156</v>
      </c>
    </row>
    <row r="447" spans="102:104" ht="15" customHeight="1" x14ac:dyDescent="0.15">
      <c r="CX447" t="s">
        <v>3761</v>
      </c>
      <c r="CZ447" s="27" t="s">
        <v>5154</v>
      </c>
    </row>
    <row r="448" spans="102:104" ht="15" customHeight="1" x14ac:dyDescent="0.15">
      <c r="CX448" t="s">
        <v>3793</v>
      </c>
      <c r="CZ448" s="27" t="s">
        <v>5154</v>
      </c>
    </row>
    <row r="449" spans="102:105" ht="15" customHeight="1" x14ac:dyDescent="0.15">
      <c r="CX449" t="s">
        <v>4593</v>
      </c>
      <c r="CY449" s="27" t="s">
        <v>5153</v>
      </c>
      <c r="CZ449" s="27" t="s">
        <v>5152</v>
      </c>
    </row>
    <row r="450" spans="102:105" ht="15" customHeight="1" x14ac:dyDescent="0.15">
      <c r="CX450" t="s">
        <v>4838</v>
      </c>
      <c r="CY450" s="27" t="s">
        <v>5153</v>
      </c>
      <c r="CZ450" s="27" t="s">
        <v>5152</v>
      </c>
    </row>
    <row r="451" spans="102:105" ht="15" customHeight="1" x14ac:dyDescent="0.15">
      <c r="CX451" t="s">
        <v>3760</v>
      </c>
      <c r="CY451" s="27" t="s">
        <v>5152</v>
      </c>
      <c r="CZ451" s="27" t="s">
        <v>5157</v>
      </c>
    </row>
    <row r="452" spans="102:105" ht="15" customHeight="1" x14ac:dyDescent="0.15">
      <c r="CX452" t="s">
        <v>3796</v>
      </c>
      <c r="CY452" s="27" t="s">
        <v>5152</v>
      </c>
      <c r="CZ452" s="27" t="s">
        <v>5157</v>
      </c>
    </row>
    <row r="453" spans="102:105" ht="15" customHeight="1" x14ac:dyDescent="0.15">
      <c r="CX453" t="s">
        <v>4333</v>
      </c>
      <c r="CY453" s="27" t="s">
        <v>5153</v>
      </c>
      <c r="CZ453" s="27" t="s">
        <v>5152</v>
      </c>
    </row>
    <row r="454" spans="102:105" ht="15" customHeight="1" x14ac:dyDescent="0.15">
      <c r="CX454" t="s">
        <v>5181</v>
      </c>
      <c r="CY454" s="27" t="s">
        <v>5153</v>
      </c>
      <c r="CZ454" s="27" t="s">
        <v>2936</v>
      </c>
    </row>
    <row r="455" spans="102:105" ht="15" customHeight="1" x14ac:dyDescent="0.15">
      <c r="CX455" t="s">
        <v>5060</v>
      </c>
      <c r="CY455" s="27" t="s">
        <v>5151</v>
      </c>
      <c r="CZ455" s="27" t="s">
        <v>5153</v>
      </c>
      <c r="DA455" s="27" t="s">
        <v>5153</v>
      </c>
    </row>
    <row r="456" spans="102:105" ht="15" customHeight="1" x14ac:dyDescent="0.15">
      <c r="CX456" t="s">
        <v>4765</v>
      </c>
      <c r="CY456" s="27" t="s">
        <v>5152</v>
      </c>
      <c r="CZ456" s="27" t="s">
        <v>2936</v>
      </c>
    </row>
    <row r="457" spans="102:105" ht="15" customHeight="1" x14ac:dyDescent="0.15">
      <c r="CX457" t="s">
        <v>4719</v>
      </c>
      <c r="CY457" s="27" t="s">
        <v>5151</v>
      </c>
      <c r="CZ457" s="27" t="s">
        <v>5158</v>
      </c>
    </row>
    <row r="458" spans="102:105" ht="15" customHeight="1" x14ac:dyDescent="0.15">
      <c r="CX458" t="s">
        <v>4642</v>
      </c>
      <c r="CY458" s="27" t="s">
        <v>5163</v>
      </c>
      <c r="CZ458" s="27" t="s">
        <v>5164</v>
      </c>
    </row>
    <row r="459" spans="102:105" ht="15" customHeight="1" x14ac:dyDescent="0.15">
      <c r="CX459" s="69" t="s">
        <v>274</v>
      </c>
      <c r="CY459" s="27" t="s">
        <v>2936</v>
      </c>
      <c r="CZ459" s="27" t="s">
        <v>5154</v>
      </c>
    </row>
    <row r="460" spans="102:105" ht="15" customHeight="1" x14ac:dyDescent="0.15">
      <c r="CX460" s="69" t="s">
        <v>3200</v>
      </c>
      <c r="CZ460" s="27" t="s">
        <v>5154</v>
      </c>
    </row>
    <row r="461" spans="102:105" ht="15" customHeight="1" x14ac:dyDescent="0.15">
      <c r="CX461" t="s">
        <v>3200</v>
      </c>
      <c r="CZ461" s="27" t="s">
        <v>5154</v>
      </c>
    </row>
    <row r="462" spans="102:105" ht="15" customHeight="1" x14ac:dyDescent="0.15">
      <c r="CX462" t="s">
        <v>3212</v>
      </c>
      <c r="CZ462" s="27" t="s">
        <v>5154</v>
      </c>
    </row>
    <row r="463" spans="102:105" ht="15" customHeight="1" x14ac:dyDescent="0.15">
      <c r="CX463" t="s">
        <v>4681</v>
      </c>
      <c r="CY463" s="27" t="s">
        <v>5153</v>
      </c>
      <c r="CZ463" s="27" t="s">
        <v>5152</v>
      </c>
    </row>
    <row r="464" spans="102:105" ht="15" customHeight="1" x14ac:dyDescent="0.15">
      <c r="CX464" t="s">
        <v>3991</v>
      </c>
      <c r="CZ464" s="27" t="s">
        <v>5153</v>
      </c>
    </row>
    <row r="465" spans="102:104" ht="15" customHeight="1" x14ac:dyDescent="0.15">
      <c r="CX465" s="69" t="s">
        <v>4801</v>
      </c>
      <c r="CY465" s="27" t="s">
        <v>5154</v>
      </c>
      <c r="CZ465" s="27" t="s">
        <v>5152</v>
      </c>
    </row>
    <row r="466" spans="102:104" ht="15" customHeight="1" x14ac:dyDescent="0.15">
      <c r="CX466" s="69" t="s">
        <v>406</v>
      </c>
      <c r="CY466" s="27" t="s">
        <v>5152</v>
      </c>
      <c r="CZ466" s="27" t="s">
        <v>5157</v>
      </c>
    </row>
    <row r="467" spans="102:104" ht="15" customHeight="1" x14ac:dyDescent="0.15">
      <c r="CX467" t="s">
        <v>4803</v>
      </c>
      <c r="CY467" s="27" t="s">
        <v>5154</v>
      </c>
      <c r="CZ467" s="27" t="s">
        <v>5152</v>
      </c>
    </row>
    <row r="468" spans="102:104" ht="15" customHeight="1" x14ac:dyDescent="0.15">
      <c r="CX468" t="s">
        <v>3940</v>
      </c>
      <c r="CZ468" s="27" t="s">
        <v>5151</v>
      </c>
    </row>
    <row r="469" spans="102:104" ht="15" customHeight="1" x14ac:dyDescent="0.15">
      <c r="CX469" t="s">
        <v>5144</v>
      </c>
      <c r="CY469" s="27" t="s">
        <v>5151</v>
      </c>
    </row>
    <row r="470" spans="102:104" ht="15" customHeight="1" x14ac:dyDescent="0.15">
      <c r="CX470" t="s">
        <v>251</v>
      </c>
      <c r="CZ470" s="27" t="s">
        <v>5152</v>
      </c>
    </row>
    <row r="471" spans="102:104" ht="15" customHeight="1" x14ac:dyDescent="0.15">
      <c r="CX471" t="s">
        <v>4772</v>
      </c>
      <c r="CZ471" s="27" t="s">
        <v>5152</v>
      </c>
    </row>
    <row r="472" spans="102:104" ht="15" customHeight="1" x14ac:dyDescent="0.15">
      <c r="CX472" t="s">
        <v>4390</v>
      </c>
      <c r="CY472" s="27" t="s">
        <v>5152</v>
      </c>
      <c r="CZ472" s="27" t="s">
        <v>5156</v>
      </c>
    </row>
    <row r="473" spans="102:104" ht="15" customHeight="1" x14ac:dyDescent="0.15">
      <c r="CX473" t="s">
        <v>4405</v>
      </c>
      <c r="CY473" s="27" t="s">
        <v>5152</v>
      </c>
      <c r="CZ473" s="27" t="s">
        <v>5156</v>
      </c>
    </row>
    <row r="474" spans="102:104" ht="15" customHeight="1" x14ac:dyDescent="0.15">
      <c r="CX474" t="s">
        <v>4685</v>
      </c>
      <c r="CY474" s="27" t="s">
        <v>5153</v>
      </c>
      <c r="CZ474" s="27" t="s">
        <v>5152</v>
      </c>
    </row>
    <row r="475" spans="102:104" ht="15" customHeight="1" x14ac:dyDescent="0.15">
      <c r="CX475" t="s">
        <v>3897</v>
      </c>
      <c r="CZ475" s="27" t="s">
        <v>5154</v>
      </c>
    </row>
    <row r="476" spans="102:104" ht="15" customHeight="1" x14ac:dyDescent="0.15">
      <c r="CX476" t="s">
        <v>4810</v>
      </c>
      <c r="CZ476" s="27" t="s">
        <v>5151</v>
      </c>
    </row>
    <row r="477" spans="102:104" ht="15" customHeight="1" x14ac:dyDescent="0.15">
      <c r="CX477" t="s">
        <v>4602</v>
      </c>
      <c r="CZ477" s="27" t="s">
        <v>5153</v>
      </c>
    </row>
    <row r="478" spans="102:104" ht="15" customHeight="1" x14ac:dyDescent="0.15">
      <c r="CX478" t="s">
        <v>3172</v>
      </c>
      <c r="CY478" s="27" t="s">
        <v>5154</v>
      </c>
      <c r="CZ478" s="27" t="s">
        <v>5155</v>
      </c>
    </row>
    <row r="479" spans="102:104" ht="15" customHeight="1" x14ac:dyDescent="0.15">
      <c r="CX479" t="s">
        <v>3088</v>
      </c>
      <c r="CY479" s="27" t="s">
        <v>5154</v>
      </c>
      <c r="CZ479" s="27" t="s">
        <v>5155</v>
      </c>
    </row>
    <row r="480" spans="102:104" ht="15" customHeight="1" x14ac:dyDescent="0.15">
      <c r="CX480" t="s">
        <v>3949</v>
      </c>
      <c r="CZ480" s="27" t="s">
        <v>5153</v>
      </c>
    </row>
    <row r="481" spans="102:105" ht="15" customHeight="1" x14ac:dyDescent="0.15">
      <c r="CX481" t="s">
        <v>3799</v>
      </c>
      <c r="CY481" s="27" t="s">
        <v>5152</v>
      </c>
      <c r="CZ481" s="27" t="s">
        <v>2936</v>
      </c>
    </row>
    <row r="482" spans="102:105" ht="15" customHeight="1" x14ac:dyDescent="0.15">
      <c r="CX482" t="s">
        <v>4855</v>
      </c>
      <c r="CY482" s="27" t="s">
        <v>5151</v>
      </c>
      <c r="CZ482" s="27" t="s">
        <v>5153</v>
      </c>
    </row>
    <row r="483" spans="102:105" ht="15" customHeight="1" x14ac:dyDescent="0.15">
      <c r="CX483" t="s">
        <v>5128</v>
      </c>
      <c r="CY483" s="27" t="s">
        <v>5151</v>
      </c>
      <c r="CZ483" s="27" t="s">
        <v>5153</v>
      </c>
      <c r="DA483" s="27" t="s">
        <v>5153</v>
      </c>
    </row>
    <row r="484" spans="102:105" ht="15" customHeight="1" x14ac:dyDescent="0.15">
      <c r="CX484" t="s">
        <v>282</v>
      </c>
      <c r="CZ484" s="27" t="s">
        <v>5152</v>
      </c>
    </row>
    <row r="485" spans="102:105" ht="15" customHeight="1" x14ac:dyDescent="0.15">
      <c r="CX485" s="69" t="s">
        <v>3993</v>
      </c>
      <c r="CZ485" s="27" t="s">
        <v>5154</v>
      </c>
    </row>
    <row r="486" spans="102:105" ht="15" customHeight="1" x14ac:dyDescent="0.15">
      <c r="CX486" s="69" t="s">
        <v>3984</v>
      </c>
      <c r="CZ486" s="27" t="s">
        <v>5154</v>
      </c>
    </row>
    <row r="487" spans="102:105" ht="15" customHeight="1" x14ac:dyDescent="0.15">
      <c r="CX487" t="s">
        <v>3438</v>
      </c>
      <c r="CY487" s="27" t="s">
        <v>5151</v>
      </c>
      <c r="CZ487" s="27" t="s">
        <v>5154</v>
      </c>
    </row>
    <row r="488" spans="102:105" ht="15" customHeight="1" x14ac:dyDescent="0.15">
      <c r="CX488" t="s">
        <v>3687</v>
      </c>
      <c r="CY488" s="27" t="s">
        <v>5151</v>
      </c>
      <c r="CZ488" s="27" t="s">
        <v>5154</v>
      </c>
    </row>
    <row r="489" spans="102:105" ht="15" customHeight="1" x14ac:dyDescent="0.15">
      <c r="CX489" t="s">
        <v>5068</v>
      </c>
      <c r="CY489" s="27" t="s">
        <v>5153</v>
      </c>
      <c r="CZ489" s="27" t="s">
        <v>5151</v>
      </c>
    </row>
    <row r="490" spans="102:105" ht="15" customHeight="1" x14ac:dyDescent="0.15">
      <c r="CX490" t="s">
        <v>3854</v>
      </c>
      <c r="CZ490" s="27" t="s">
        <v>5152</v>
      </c>
    </row>
    <row r="491" spans="102:105" ht="15" customHeight="1" x14ac:dyDescent="0.15">
      <c r="CX491" t="s">
        <v>685</v>
      </c>
      <c r="CY491" s="27" t="s">
        <v>2936</v>
      </c>
      <c r="CZ491" s="27" t="s">
        <v>5154</v>
      </c>
    </row>
    <row r="492" spans="102:105" ht="15" customHeight="1" x14ac:dyDescent="0.15">
      <c r="CX492" t="s">
        <v>4775</v>
      </c>
      <c r="CY492" s="27" t="s">
        <v>5151</v>
      </c>
      <c r="CZ492" s="27" t="s">
        <v>2936</v>
      </c>
    </row>
    <row r="493" spans="102:105" ht="15" customHeight="1" x14ac:dyDescent="0.15">
      <c r="CX493" t="s">
        <v>5145</v>
      </c>
      <c r="CY493" s="27" t="s">
        <v>5168</v>
      </c>
    </row>
    <row r="494" spans="102:105" ht="15" customHeight="1" x14ac:dyDescent="0.15">
      <c r="CX494" t="s">
        <v>4811</v>
      </c>
      <c r="CY494" s="27" t="s">
        <v>5151</v>
      </c>
      <c r="CZ494" s="27" t="s">
        <v>5154</v>
      </c>
    </row>
    <row r="495" spans="102:105" ht="15" customHeight="1" x14ac:dyDescent="0.15">
      <c r="CX495" t="s">
        <v>5146</v>
      </c>
      <c r="CY495" s="27" t="s">
        <v>5153</v>
      </c>
      <c r="CZ495" s="27" t="s">
        <v>5152</v>
      </c>
    </row>
    <row r="496" spans="102:105" ht="15" customHeight="1" x14ac:dyDescent="0.15">
      <c r="CX496" t="s">
        <v>4209</v>
      </c>
      <c r="CZ496" s="27" t="s">
        <v>5153</v>
      </c>
    </row>
    <row r="497" spans="102:105" ht="15" customHeight="1" x14ac:dyDescent="0.15">
      <c r="CX497" t="s">
        <v>810</v>
      </c>
      <c r="CZ497" s="27" t="s">
        <v>5154</v>
      </c>
    </row>
    <row r="498" spans="102:105" ht="15" customHeight="1" x14ac:dyDescent="0.15">
      <c r="CX498" t="s">
        <v>1129</v>
      </c>
      <c r="CZ498" s="27" t="s">
        <v>5154</v>
      </c>
    </row>
    <row r="499" spans="102:105" ht="15" customHeight="1" x14ac:dyDescent="0.15">
      <c r="CX499" t="s">
        <v>4868</v>
      </c>
      <c r="CY499" s="27" t="s">
        <v>5153</v>
      </c>
      <c r="CZ499" s="27" t="s">
        <v>5154</v>
      </c>
    </row>
    <row r="500" spans="102:105" ht="15" customHeight="1" x14ac:dyDescent="0.15">
      <c r="CX500" t="s">
        <v>3342</v>
      </c>
      <c r="CZ500" s="27" t="s">
        <v>5152</v>
      </c>
    </row>
    <row r="501" spans="102:105" ht="15" customHeight="1" x14ac:dyDescent="0.15">
      <c r="CX501" t="s">
        <v>3405</v>
      </c>
      <c r="CZ501" s="27" t="s">
        <v>5151</v>
      </c>
    </row>
    <row r="502" spans="102:105" ht="15" customHeight="1" x14ac:dyDescent="0.15">
      <c r="CX502" t="s">
        <v>3022</v>
      </c>
      <c r="CY502" s="27" t="s">
        <v>5153</v>
      </c>
      <c r="CZ502" s="27" t="s">
        <v>5154</v>
      </c>
    </row>
    <row r="503" spans="102:105" ht="15" customHeight="1" x14ac:dyDescent="0.15">
      <c r="CX503" t="s">
        <v>3314</v>
      </c>
      <c r="CY503" s="27" t="s">
        <v>5153</v>
      </c>
      <c r="CZ503" s="27" t="s">
        <v>5154</v>
      </c>
    </row>
    <row r="504" spans="102:105" ht="15" customHeight="1" x14ac:dyDescent="0.15">
      <c r="CX504" t="s">
        <v>3163</v>
      </c>
      <c r="CY504" s="27" t="s">
        <v>5153</v>
      </c>
      <c r="CZ504" s="27" t="s">
        <v>5154</v>
      </c>
    </row>
    <row r="505" spans="102:105" ht="15" customHeight="1" x14ac:dyDescent="0.15">
      <c r="CX505" t="s">
        <v>4514</v>
      </c>
      <c r="CY505" s="27" t="s">
        <v>5153</v>
      </c>
      <c r="CZ505" s="27" t="s">
        <v>5153</v>
      </c>
    </row>
    <row r="506" spans="102:105" ht="15" customHeight="1" x14ac:dyDescent="0.15">
      <c r="CX506" t="s">
        <v>4907</v>
      </c>
      <c r="CY506" s="27" t="s">
        <v>5153</v>
      </c>
      <c r="CZ506" s="27" t="s">
        <v>5153</v>
      </c>
      <c r="DA506" s="27" t="s">
        <v>5153</v>
      </c>
    </row>
    <row r="507" spans="102:105" ht="15" customHeight="1" x14ac:dyDescent="0.15">
      <c r="CX507" t="s">
        <v>5130</v>
      </c>
      <c r="CY507" s="27" t="s">
        <v>5151</v>
      </c>
      <c r="CZ507" s="27" t="s">
        <v>5151</v>
      </c>
    </row>
    <row r="508" spans="102:105" ht="15" customHeight="1" x14ac:dyDescent="0.15">
      <c r="CX508" t="s">
        <v>3951</v>
      </c>
      <c r="CZ508" s="27" t="s">
        <v>5153</v>
      </c>
    </row>
    <row r="509" spans="102:105" ht="15" customHeight="1" x14ac:dyDescent="0.15">
      <c r="CX509" t="s">
        <v>5148</v>
      </c>
      <c r="CY509" s="27" t="s">
        <v>5153</v>
      </c>
      <c r="CZ509" s="27" t="s">
        <v>5154</v>
      </c>
      <c r="DA509" s="27" t="s">
        <v>5152</v>
      </c>
    </row>
    <row r="510" spans="102:105" ht="15" customHeight="1" x14ac:dyDescent="0.15">
      <c r="CX510" t="s">
        <v>4687</v>
      </c>
      <c r="CY510" s="27" t="s">
        <v>5153</v>
      </c>
      <c r="CZ510" s="27" t="s">
        <v>5154</v>
      </c>
    </row>
    <row r="511" spans="102:105" ht="15" customHeight="1" x14ac:dyDescent="0.15">
      <c r="CX511" t="s">
        <v>4641</v>
      </c>
      <c r="CY511" s="27" t="s">
        <v>5152</v>
      </c>
      <c r="CZ511" s="27" t="s">
        <v>5154</v>
      </c>
    </row>
    <row r="512" spans="102:105" ht="15" customHeight="1" x14ac:dyDescent="0.15">
      <c r="CX512" t="s">
        <v>4689</v>
      </c>
      <c r="CY512" s="27" t="s">
        <v>5152</v>
      </c>
      <c r="CZ512" s="27" t="s">
        <v>5154</v>
      </c>
    </row>
    <row r="513" spans="102:105" ht="15" customHeight="1" x14ac:dyDescent="0.15">
      <c r="CX513" t="s">
        <v>4738</v>
      </c>
      <c r="CY513" s="27" t="s">
        <v>5153</v>
      </c>
      <c r="CZ513" s="27" t="s">
        <v>5154</v>
      </c>
    </row>
    <row r="514" spans="102:105" ht="15" customHeight="1" x14ac:dyDescent="0.15">
      <c r="CX514" t="s">
        <v>3953</v>
      </c>
      <c r="CZ514" s="27" t="s">
        <v>5153</v>
      </c>
    </row>
    <row r="515" spans="102:105" ht="15" customHeight="1" x14ac:dyDescent="0.15">
      <c r="CX515" t="s">
        <v>4691</v>
      </c>
      <c r="CZ515" s="27" t="s">
        <v>5152</v>
      </c>
    </row>
    <row r="516" spans="102:105" ht="15" customHeight="1" x14ac:dyDescent="0.15">
      <c r="CX516" t="s">
        <v>4516</v>
      </c>
      <c r="CZ516" s="27" t="s">
        <v>5152</v>
      </c>
    </row>
    <row r="517" spans="102:105" ht="15" customHeight="1" x14ac:dyDescent="0.15">
      <c r="CX517" t="s">
        <v>3315</v>
      </c>
      <c r="CZ517" s="27" t="s">
        <v>5152</v>
      </c>
    </row>
    <row r="518" spans="102:105" ht="15" customHeight="1" x14ac:dyDescent="0.15">
      <c r="CX518" t="s">
        <v>4346</v>
      </c>
      <c r="CY518" s="27" t="s">
        <v>5154</v>
      </c>
      <c r="CZ518" s="27" t="s">
        <v>5152</v>
      </c>
    </row>
    <row r="519" spans="102:105" ht="15" customHeight="1" x14ac:dyDescent="0.15">
      <c r="CX519" t="s">
        <v>5064</v>
      </c>
      <c r="CY519" s="27" t="s">
        <v>5153</v>
      </c>
      <c r="CZ519" s="27" t="s">
        <v>5162</v>
      </c>
      <c r="DA519" s="27" t="s">
        <v>5152</v>
      </c>
    </row>
    <row r="520" spans="102:105" ht="15" customHeight="1" x14ac:dyDescent="0.15">
      <c r="CX520" t="s">
        <v>4693</v>
      </c>
      <c r="CY520" s="27" t="s">
        <v>5152</v>
      </c>
      <c r="CZ520" s="27" t="s">
        <v>5162</v>
      </c>
    </row>
    <row r="521" spans="102:105" ht="15" customHeight="1" x14ac:dyDescent="0.15">
      <c r="CX521" t="s">
        <v>3803</v>
      </c>
      <c r="CZ521" s="27" t="s">
        <v>5153</v>
      </c>
    </row>
    <row r="522" spans="102:105" ht="15" customHeight="1" x14ac:dyDescent="0.15">
      <c r="CX522" t="s">
        <v>4844</v>
      </c>
      <c r="CY522" s="27" t="s">
        <v>5154</v>
      </c>
      <c r="CZ522" s="27" t="s">
        <v>5152</v>
      </c>
    </row>
    <row r="523" spans="102:105" ht="15" customHeight="1" x14ac:dyDescent="0.15">
      <c r="CX523" t="s">
        <v>3344</v>
      </c>
      <c r="CZ523" s="27" t="s">
        <v>5154</v>
      </c>
    </row>
    <row r="524" spans="102:105" ht="15" customHeight="1" x14ac:dyDescent="0.15">
      <c r="CX524" t="s">
        <v>3406</v>
      </c>
      <c r="CZ524" s="27" t="s">
        <v>5154</v>
      </c>
    </row>
    <row r="525" spans="102:105" ht="15" customHeight="1" x14ac:dyDescent="0.15">
      <c r="CX525" t="s">
        <v>3898</v>
      </c>
      <c r="CZ525" s="27" t="s">
        <v>5153</v>
      </c>
    </row>
    <row r="526" spans="102:105" ht="15" customHeight="1" x14ac:dyDescent="0.15">
      <c r="CX526" t="s">
        <v>870</v>
      </c>
      <c r="CY526" s="27" t="s">
        <v>5153</v>
      </c>
      <c r="CZ526" s="27" t="s">
        <v>5162</v>
      </c>
    </row>
    <row r="527" spans="102:105" ht="15" customHeight="1" x14ac:dyDescent="0.15">
      <c r="CX527" t="s">
        <v>4845</v>
      </c>
      <c r="CY527" s="27" t="s">
        <v>5153</v>
      </c>
      <c r="CZ527" s="27" t="s">
        <v>5162</v>
      </c>
    </row>
    <row r="528" spans="102:105" ht="15" customHeight="1" x14ac:dyDescent="0.15">
      <c r="CX528" t="s">
        <v>4695</v>
      </c>
      <c r="CZ528" s="27" t="s">
        <v>5152</v>
      </c>
    </row>
    <row r="529" spans="102:105" ht="15" customHeight="1" x14ac:dyDescent="0.15">
      <c r="CX529" t="s">
        <v>5046</v>
      </c>
      <c r="CY529" s="27" t="s">
        <v>5160</v>
      </c>
      <c r="CZ529" s="27" t="s">
        <v>5161</v>
      </c>
    </row>
    <row r="530" spans="102:105" ht="15" customHeight="1" x14ac:dyDescent="0.15">
      <c r="CX530" t="s">
        <v>5020</v>
      </c>
      <c r="CY530" s="27" t="s">
        <v>5153</v>
      </c>
      <c r="CZ530" s="27" t="s">
        <v>5154</v>
      </c>
      <c r="DA530" s="27" t="s">
        <v>5152</v>
      </c>
    </row>
    <row r="531" spans="102:105" ht="15" customHeight="1" x14ac:dyDescent="0.15">
      <c r="CX531" t="s">
        <v>4109</v>
      </c>
      <c r="CZ531" s="27" t="s">
        <v>5152</v>
      </c>
    </row>
    <row r="532" spans="102:105" ht="15" customHeight="1" x14ac:dyDescent="0.15">
      <c r="CX532" t="s">
        <v>5132</v>
      </c>
      <c r="CY532" s="27" t="s">
        <v>5153</v>
      </c>
      <c r="CZ532" s="27" t="s">
        <v>5152</v>
      </c>
      <c r="DA532" s="27" t="s">
        <v>5152</v>
      </c>
    </row>
    <row r="533" spans="102:105" ht="15" customHeight="1" x14ac:dyDescent="0.15">
      <c r="CX533" t="s">
        <v>2965</v>
      </c>
      <c r="CZ533" s="27" t="s">
        <v>5152</v>
      </c>
    </row>
    <row r="534" spans="102:105" ht="15" customHeight="1" x14ac:dyDescent="0.15">
      <c r="CX534" t="s">
        <v>2991</v>
      </c>
      <c r="CZ534" s="27" t="s">
        <v>5152</v>
      </c>
    </row>
    <row r="535" spans="102:105" ht="15" customHeight="1" x14ac:dyDescent="0.15">
      <c r="CX535" t="s">
        <v>5044</v>
      </c>
      <c r="CY535" s="27" t="s">
        <v>5152</v>
      </c>
      <c r="CZ535" s="27" t="s">
        <v>5153</v>
      </c>
    </row>
    <row r="536" spans="102:105" ht="15" customHeight="1" x14ac:dyDescent="0.15">
      <c r="CX536" t="s">
        <v>4387</v>
      </c>
      <c r="CZ536" s="27" t="s">
        <v>5154</v>
      </c>
    </row>
    <row r="537" spans="102:105" ht="15" customHeight="1" x14ac:dyDescent="0.15">
      <c r="CX537" t="s">
        <v>4409</v>
      </c>
      <c r="CZ537" s="27" t="s">
        <v>5154</v>
      </c>
    </row>
    <row r="538" spans="102:105" ht="15" customHeight="1" x14ac:dyDescent="0.15">
      <c r="CX538" t="s">
        <v>4161</v>
      </c>
      <c r="CZ538" s="27" t="s">
        <v>5153</v>
      </c>
    </row>
    <row r="539" spans="102:105" ht="15" customHeight="1" x14ac:dyDescent="0.15">
      <c r="CX539" t="s">
        <v>4212</v>
      </c>
      <c r="CZ539" s="27" t="s">
        <v>5153</v>
      </c>
    </row>
    <row r="540" spans="102:105" ht="15" customHeight="1" x14ac:dyDescent="0.15">
      <c r="CX540" t="s">
        <v>4860</v>
      </c>
      <c r="CY540" s="27" t="s">
        <v>5151</v>
      </c>
      <c r="CZ540" s="27" t="s">
        <v>5151</v>
      </c>
      <c r="DA540" s="27" t="s">
        <v>5153</v>
      </c>
    </row>
    <row r="541" spans="102:105" ht="15" customHeight="1" x14ac:dyDescent="0.15">
      <c r="CX541" t="s">
        <v>4698</v>
      </c>
      <c r="CZ541" s="27" t="s">
        <v>5154</v>
      </c>
    </row>
    <row r="542" spans="102:105" ht="15" customHeight="1" x14ac:dyDescent="0.15">
      <c r="CX542" t="s">
        <v>4519</v>
      </c>
      <c r="CY542" s="27" t="s">
        <v>5151</v>
      </c>
      <c r="CZ542" s="27" t="s">
        <v>5158</v>
      </c>
    </row>
    <row r="543" spans="102:105" ht="15" customHeight="1" x14ac:dyDescent="0.15">
      <c r="CX543" t="s">
        <v>4610</v>
      </c>
      <c r="CY543" s="27" t="s">
        <v>5151</v>
      </c>
      <c r="CZ543" s="27" t="s">
        <v>5158</v>
      </c>
    </row>
    <row r="544" spans="102:105" ht="15" customHeight="1" x14ac:dyDescent="0.15">
      <c r="CX544" t="s">
        <v>4701</v>
      </c>
      <c r="CY544" s="27" t="s">
        <v>5154</v>
      </c>
      <c r="CZ544" s="27" t="s">
        <v>5152</v>
      </c>
    </row>
    <row r="545" spans="102:105" ht="15" customHeight="1" x14ac:dyDescent="0.15">
      <c r="CX545" t="s">
        <v>4853</v>
      </c>
      <c r="CY545" s="27" t="s">
        <v>5153</v>
      </c>
      <c r="CZ545" s="27" t="s">
        <v>5154</v>
      </c>
    </row>
    <row r="546" spans="102:105" ht="15" customHeight="1" x14ac:dyDescent="0.15">
      <c r="CX546" t="s">
        <v>3261</v>
      </c>
      <c r="CZ546" s="27" t="s">
        <v>5152</v>
      </c>
    </row>
    <row r="547" spans="102:105" ht="15" customHeight="1" x14ac:dyDescent="0.15">
      <c r="CX547" t="s">
        <v>683</v>
      </c>
      <c r="CZ547" s="27" t="s">
        <v>5152</v>
      </c>
    </row>
    <row r="548" spans="102:105" ht="15" customHeight="1" x14ac:dyDescent="0.15">
      <c r="CX548" t="s">
        <v>1251</v>
      </c>
      <c r="CZ548" s="27" t="s">
        <v>5152</v>
      </c>
    </row>
    <row r="549" spans="102:105" ht="15" customHeight="1" x14ac:dyDescent="0.15">
      <c r="CX549" t="s">
        <v>3806</v>
      </c>
      <c r="CZ549" s="27" t="s">
        <v>5152</v>
      </c>
    </row>
    <row r="550" spans="102:105" ht="15" customHeight="1" x14ac:dyDescent="0.15">
      <c r="CX550" t="s">
        <v>4959</v>
      </c>
      <c r="CY550" s="27" t="s">
        <v>5153</v>
      </c>
      <c r="CZ550" s="27" t="s">
        <v>5153</v>
      </c>
      <c r="DA550" s="27" t="s">
        <v>5152</v>
      </c>
    </row>
    <row r="551" spans="102:105" ht="15" customHeight="1" x14ac:dyDescent="0.15">
      <c r="CX551" t="s">
        <v>4814</v>
      </c>
      <c r="CZ551" s="27" t="s">
        <v>5153</v>
      </c>
    </row>
    <row r="552" spans="102:105" ht="15" customHeight="1" x14ac:dyDescent="0.15">
      <c r="CX552" t="s">
        <v>3748</v>
      </c>
      <c r="CZ552" s="27" t="s">
        <v>5153</v>
      </c>
    </row>
    <row r="553" spans="102:105" ht="15" customHeight="1" x14ac:dyDescent="0.15">
      <c r="CX553" t="s">
        <v>4612</v>
      </c>
      <c r="CY553" s="27" t="s">
        <v>5151</v>
      </c>
      <c r="CZ553" s="27" t="s">
        <v>5153</v>
      </c>
    </row>
    <row r="554" spans="102:105" ht="15" customHeight="1" x14ac:dyDescent="0.15">
      <c r="CX554" t="s">
        <v>3318</v>
      </c>
      <c r="CZ554" s="27" t="s">
        <v>5151</v>
      </c>
    </row>
    <row r="555" spans="102:105" ht="15" customHeight="1" x14ac:dyDescent="0.15">
      <c r="CX555" t="s">
        <v>5086</v>
      </c>
      <c r="CY555" s="27" t="s">
        <v>5153</v>
      </c>
      <c r="CZ555" s="27" t="s">
        <v>5151</v>
      </c>
      <c r="DA555" s="27" t="s">
        <v>5151</v>
      </c>
    </row>
    <row r="556" spans="102:105" ht="15" customHeight="1" x14ac:dyDescent="0.15">
      <c r="CX556" t="s">
        <v>4923</v>
      </c>
      <c r="CY556" s="27" t="s">
        <v>5160</v>
      </c>
      <c r="CZ556" s="27" t="s">
        <v>5164</v>
      </c>
    </row>
    <row r="557" spans="102:105" ht="15" customHeight="1" x14ac:dyDescent="0.15">
      <c r="CX557" t="s">
        <v>4896</v>
      </c>
      <c r="CY557" s="27" t="s">
        <v>5153</v>
      </c>
      <c r="CZ557" s="27" t="s">
        <v>5152</v>
      </c>
      <c r="DA557" s="27" t="s">
        <v>5152</v>
      </c>
    </row>
    <row r="558" spans="102:105" ht="15" customHeight="1" x14ac:dyDescent="0.15">
      <c r="CX558" t="s">
        <v>4740</v>
      </c>
      <c r="CZ558" s="27" t="s">
        <v>5154</v>
      </c>
    </row>
    <row r="559" spans="102:105" ht="15" customHeight="1" x14ac:dyDescent="0.15">
      <c r="CX559" t="s">
        <v>5026</v>
      </c>
      <c r="CY559" s="27" t="s">
        <v>5153</v>
      </c>
      <c r="CZ559" s="27" t="s">
        <v>5154</v>
      </c>
    </row>
    <row r="560" spans="102:105" ht="15" customHeight="1" x14ac:dyDescent="0.15">
      <c r="CX560" t="s">
        <v>5170</v>
      </c>
      <c r="CY560" s="27" t="s">
        <v>5154</v>
      </c>
    </row>
    <row r="561" spans="102:104" ht="15" customHeight="1" x14ac:dyDescent="0.15">
      <c r="CX561" t="s">
        <v>244</v>
      </c>
      <c r="CY561" s="27" t="s">
        <v>5154</v>
      </c>
    </row>
    <row r="562" spans="102:104" ht="15" customHeight="1" x14ac:dyDescent="0.15">
      <c r="CX562" t="s">
        <v>5171</v>
      </c>
      <c r="CY562" s="27" t="s">
        <v>5154</v>
      </c>
    </row>
    <row r="563" spans="102:104" ht="15" customHeight="1" x14ac:dyDescent="0.15">
      <c r="CX563" t="s">
        <v>5172</v>
      </c>
      <c r="CY563" s="27" t="s">
        <v>5152</v>
      </c>
    </row>
    <row r="564" spans="102:104" ht="15" customHeight="1" x14ac:dyDescent="0.15">
      <c r="CX564" t="s">
        <v>1189</v>
      </c>
      <c r="CY564" s="27" t="s">
        <v>5152</v>
      </c>
    </row>
    <row r="565" spans="102:104" ht="15" customHeight="1" x14ac:dyDescent="0.15">
      <c r="CX565" t="s">
        <v>1190</v>
      </c>
      <c r="CY565" s="27" t="s">
        <v>5152</v>
      </c>
    </row>
    <row r="566" spans="102:104" ht="15" customHeight="1" x14ac:dyDescent="0.15">
      <c r="CX566" t="s">
        <v>421</v>
      </c>
      <c r="CY566" s="27" t="s">
        <v>5152</v>
      </c>
    </row>
    <row r="567" spans="102:104" ht="15" customHeight="1" x14ac:dyDescent="0.15">
      <c r="CX567" t="s">
        <v>214</v>
      </c>
      <c r="CY567" s="27" t="s">
        <v>5153</v>
      </c>
      <c r="CZ567" s="27" t="s">
        <v>5178</v>
      </c>
    </row>
    <row r="568" spans="102:104" ht="15" customHeight="1" x14ac:dyDescent="0.15">
      <c r="CX568" t="s">
        <v>214</v>
      </c>
      <c r="CY568" s="27" t="s">
        <v>5153</v>
      </c>
      <c r="CZ568" s="27" t="s">
        <v>5178</v>
      </c>
    </row>
    <row r="569" spans="102:104" ht="15" customHeight="1" x14ac:dyDescent="0.15">
      <c r="CX569" t="s">
        <v>546</v>
      </c>
      <c r="CY569" s="27" t="s">
        <v>5153</v>
      </c>
    </row>
    <row r="570" spans="102:104" ht="15" customHeight="1" x14ac:dyDescent="0.15">
      <c r="CX570" t="s">
        <v>1211</v>
      </c>
      <c r="CY570" s="27" t="s">
        <v>5153</v>
      </c>
    </row>
    <row r="571" spans="102:104" ht="15" customHeight="1" x14ac:dyDescent="0.15">
      <c r="CX571" t="s">
        <v>1212</v>
      </c>
      <c r="CY571" s="27" t="s">
        <v>5153</v>
      </c>
    </row>
    <row r="572" spans="102:104" ht="15" customHeight="1" x14ac:dyDescent="0.15">
      <c r="CX572" t="s">
        <v>500</v>
      </c>
      <c r="CY572" s="27" t="s">
        <v>5153</v>
      </c>
    </row>
    <row r="573" spans="102:104" ht="15" customHeight="1" x14ac:dyDescent="0.15">
      <c r="CX573" t="s">
        <v>1586</v>
      </c>
      <c r="CY573" s="27" t="s">
        <v>5154</v>
      </c>
    </row>
    <row r="574" spans="102:104" ht="15" customHeight="1" x14ac:dyDescent="0.15">
      <c r="CX574" t="s">
        <v>4206</v>
      </c>
      <c r="CY574" s="27" t="s">
        <v>5154</v>
      </c>
    </row>
    <row r="575" spans="102:104" ht="15" customHeight="1" x14ac:dyDescent="0.15">
      <c r="CX575" t="s">
        <v>5173</v>
      </c>
      <c r="CY575" s="27" t="s">
        <v>5154</v>
      </c>
    </row>
    <row r="576" spans="102:104" ht="15" customHeight="1" x14ac:dyDescent="0.15">
      <c r="CX576" t="s">
        <v>5174</v>
      </c>
      <c r="CY576" s="27" t="s">
        <v>5153</v>
      </c>
      <c r="CZ576" s="27" t="s">
        <v>5152</v>
      </c>
    </row>
    <row r="577" spans="102:104" ht="15" customHeight="1" x14ac:dyDescent="0.15">
      <c r="CX577" t="s">
        <v>5175</v>
      </c>
      <c r="CY577" s="27" t="s">
        <v>5152</v>
      </c>
    </row>
    <row r="578" spans="102:104" ht="15" customHeight="1" x14ac:dyDescent="0.15">
      <c r="CX578" t="s">
        <v>5176</v>
      </c>
      <c r="CY578" s="27" t="s">
        <v>5154</v>
      </c>
      <c r="CZ578" s="27" t="s">
        <v>5152</v>
      </c>
    </row>
    <row r="579" spans="102:104" ht="15" customHeight="1" x14ac:dyDescent="0.15">
      <c r="CX579" t="s">
        <v>5177</v>
      </c>
      <c r="CY579" s="27" t="s">
        <v>5151</v>
      </c>
      <c r="CZ579" s="27" t="s">
        <v>5178</v>
      </c>
    </row>
    <row r="580" spans="102:104" ht="15" customHeight="1" x14ac:dyDescent="0.15">
      <c r="CX580" t="s">
        <v>513</v>
      </c>
      <c r="CY580" s="27" t="s">
        <v>5154</v>
      </c>
      <c r="CZ580" s="27" t="s">
        <v>5152</v>
      </c>
    </row>
    <row r="581" spans="102:104" ht="15" customHeight="1" x14ac:dyDescent="0.15">
      <c r="CX581" t="s">
        <v>517</v>
      </c>
      <c r="CY581" s="27" t="s">
        <v>5154</v>
      </c>
      <c r="CZ581" s="27" t="s">
        <v>5152</v>
      </c>
    </row>
    <row r="582" spans="102:104" ht="15" customHeight="1" x14ac:dyDescent="0.15">
      <c r="CX582" t="s">
        <v>521</v>
      </c>
      <c r="CY582" s="27" t="s">
        <v>5154</v>
      </c>
      <c r="CZ582" s="27" t="s">
        <v>5152</v>
      </c>
    </row>
    <row r="583" spans="102:104" ht="15" customHeight="1" x14ac:dyDescent="0.15">
      <c r="CX583" t="s">
        <v>1018</v>
      </c>
      <c r="CY583" s="27" t="s">
        <v>5154</v>
      </c>
    </row>
    <row r="584" spans="102:104" ht="15" customHeight="1" x14ac:dyDescent="0.15">
      <c r="CX584" t="s">
        <v>1020</v>
      </c>
      <c r="CY584" s="27" t="s">
        <v>5154</v>
      </c>
    </row>
    <row r="585" spans="102:104" ht="15" customHeight="1" x14ac:dyDescent="0.15">
      <c r="CX585" t="s">
        <v>744</v>
      </c>
      <c r="CY585" s="27" t="s">
        <v>5154</v>
      </c>
    </row>
    <row r="586" spans="102:104" ht="15" customHeight="1" x14ac:dyDescent="0.15">
      <c r="CX586" t="s">
        <v>3249</v>
      </c>
      <c r="CY586" s="27" t="s">
        <v>5152</v>
      </c>
    </row>
    <row r="587" spans="102:104" ht="15" customHeight="1" x14ac:dyDescent="0.15">
      <c r="CX587" t="s">
        <v>955</v>
      </c>
      <c r="CY587" s="27" t="s">
        <v>5152</v>
      </c>
    </row>
    <row r="588" spans="102:104" ht="15" customHeight="1" x14ac:dyDescent="0.15">
      <c r="CX588" t="s">
        <v>174</v>
      </c>
      <c r="CY588" s="27" t="s">
        <v>5152</v>
      </c>
    </row>
    <row r="589" spans="102:104" ht="15" customHeight="1" x14ac:dyDescent="0.15">
      <c r="CX589" t="s">
        <v>916</v>
      </c>
      <c r="CY589" s="27" t="s">
        <v>5153</v>
      </c>
    </row>
    <row r="590" spans="102:104" ht="15" customHeight="1" x14ac:dyDescent="0.15">
      <c r="CX590" t="s">
        <v>911</v>
      </c>
      <c r="CY590" s="27" t="s">
        <v>5152</v>
      </c>
    </row>
    <row r="591" spans="102:104" ht="15" customHeight="1" x14ac:dyDescent="0.15">
      <c r="CX591" t="s">
        <v>913</v>
      </c>
      <c r="CY591" s="27" t="s">
        <v>5152</v>
      </c>
    </row>
    <row r="592" spans="102:104" ht="15" customHeight="1" x14ac:dyDescent="0.15">
      <c r="CX592" t="s">
        <v>3106</v>
      </c>
      <c r="CY592" s="27" t="s">
        <v>5152</v>
      </c>
    </row>
    <row r="593" spans="102:105" ht="15" customHeight="1" x14ac:dyDescent="0.15">
      <c r="CX593" t="s">
        <v>3210</v>
      </c>
      <c r="CY593" s="27" t="s">
        <v>5152</v>
      </c>
    </row>
    <row r="594" spans="102:105" ht="15" customHeight="1" x14ac:dyDescent="0.15">
      <c r="CX594" t="s">
        <v>227</v>
      </c>
      <c r="CY594" s="27" t="s">
        <v>5152</v>
      </c>
    </row>
    <row r="595" spans="102:105" ht="15" customHeight="1" x14ac:dyDescent="0.15">
      <c r="CX595" t="s">
        <v>568</v>
      </c>
      <c r="CY595" s="27" t="s">
        <v>5154</v>
      </c>
    </row>
    <row r="596" spans="102:105" ht="15" customHeight="1" x14ac:dyDescent="0.15">
      <c r="CX596" t="s">
        <v>3357</v>
      </c>
      <c r="CY596" s="27" t="s">
        <v>5154</v>
      </c>
    </row>
    <row r="597" spans="102:105" ht="15" customHeight="1" x14ac:dyDescent="0.15">
      <c r="CX597" t="s">
        <v>951</v>
      </c>
      <c r="CY597" s="27" t="s">
        <v>5154</v>
      </c>
    </row>
    <row r="598" spans="102:105" ht="15" customHeight="1" x14ac:dyDescent="0.15">
      <c r="CX598" t="s">
        <v>5197</v>
      </c>
      <c r="CY598" s="27" t="s">
        <v>5152</v>
      </c>
      <c r="CZ598" s="27" t="s">
        <v>5154</v>
      </c>
      <c r="DA598" s="27" t="s">
        <v>5154</v>
      </c>
    </row>
    <row r="599" spans="102:105" ht="15" customHeight="1" x14ac:dyDescent="0.15">
      <c r="CX599" t="s">
        <v>5191</v>
      </c>
      <c r="CY599" s="27" t="s">
        <v>5153</v>
      </c>
      <c r="CZ599" s="27" t="s">
        <v>5152</v>
      </c>
      <c r="DA599" s="27" t="s">
        <v>5162</v>
      </c>
    </row>
    <row r="600" spans="102:105" ht="15" customHeight="1" x14ac:dyDescent="0.15">
      <c r="CX600" t="s">
        <v>5190</v>
      </c>
      <c r="CY600" s="27" t="s">
        <v>5151</v>
      </c>
      <c r="CZ600" s="27" t="s">
        <v>5178</v>
      </c>
    </row>
    <row r="601" spans="102:105" ht="15" customHeight="1" x14ac:dyDescent="0.15">
      <c r="CX601" t="s">
        <v>5198</v>
      </c>
      <c r="CY601" s="27" t="s">
        <v>5153</v>
      </c>
      <c r="CZ601" s="27" t="s">
        <v>5151</v>
      </c>
      <c r="DA601" s="27" t="s">
        <v>5178</v>
      </c>
    </row>
    <row r="602" spans="102:105" ht="15" customHeight="1" x14ac:dyDescent="0.15">
      <c r="CX602" t="s">
        <v>5202</v>
      </c>
      <c r="CY602" s="27" t="s">
        <v>5153</v>
      </c>
      <c r="CZ602" s="27" t="s">
        <v>5151</v>
      </c>
    </row>
    <row r="603" spans="102:105" ht="15" customHeight="1" x14ac:dyDescent="0.15">
      <c r="CX603" t="s">
        <v>5206</v>
      </c>
      <c r="CY603" s="27" t="s">
        <v>5153</v>
      </c>
      <c r="CZ603" s="27" t="s">
        <v>5151</v>
      </c>
    </row>
    <row r="604" spans="102:105" ht="15" customHeight="1" x14ac:dyDescent="0.15">
      <c r="CX604" t="s">
        <v>5195</v>
      </c>
      <c r="CY604" s="27" t="s">
        <v>5178</v>
      </c>
    </row>
    <row r="605" spans="102:105" ht="15" customHeight="1" x14ac:dyDescent="0.15">
      <c r="CX605" t="s">
        <v>5194</v>
      </c>
      <c r="CY605" s="27" t="s">
        <v>5153</v>
      </c>
    </row>
    <row r="606" spans="102:105" ht="15" customHeight="1" x14ac:dyDescent="0.15">
      <c r="CX606" t="s">
        <v>5204</v>
      </c>
      <c r="CY606" s="27" t="s">
        <v>5151</v>
      </c>
    </row>
    <row r="607" spans="102:105" ht="15" customHeight="1" x14ac:dyDescent="0.15">
      <c r="CX607" t="s">
        <v>5205</v>
      </c>
      <c r="CY607" s="27" t="s">
        <v>5178</v>
      </c>
    </row>
    <row r="608" spans="102:105" ht="15" customHeight="1" x14ac:dyDescent="0.15">
      <c r="CX608" t="s">
        <v>5193</v>
      </c>
      <c r="CY608" s="27" t="s">
        <v>5162</v>
      </c>
    </row>
    <row r="609" spans="102:105" ht="15" customHeight="1" x14ac:dyDescent="0.15">
      <c r="CX609" t="s">
        <v>5196</v>
      </c>
      <c r="CY609" s="27" t="s">
        <v>5153</v>
      </c>
    </row>
    <row r="610" spans="102:105" ht="15" customHeight="1" x14ac:dyDescent="0.15">
      <c r="CX610" t="s">
        <v>5203</v>
      </c>
      <c r="CY610" s="27" t="s">
        <v>5151</v>
      </c>
    </row>
    <row r="611" spans="102:105" ht="15" customHeight="1" x14ac:dyDescent="0.15">
      <c r="CX611" t="s">
        <v>5192</v>
      </c>
      <c r="CY611" s="27" t="s">
        <v>5153</v>
      </c>
      <c r="CZ611" s="27" t="s">
        <v>5178</v>
      </c>
    </row>
    <row r="612" spans="102:105" ht="15" customHeight="1" x14ac:dyDescent="0.15">
      <c r="CX612" t="s">
        <v>5189</v>
      </c>
      <c r="CY612" s="27" t="s">
        <v>5153</v>
      </c>
      <c r="CZ612" s="27" t="s">
        <v>5178</v>
      </c>
    </row>
    <row r="613" spans="102:105" ht="15" customHeight="1" x14ac:dyDescent="0.15">
      <c r="CX613" t="s">
        <v>5208</v>
      </c>
      <c r="CY613" s="27" t="s">
        <v>5153</v>
      </c>
      <c r="CZ613" s="27" t="s">
        <v>5153</v>
      </c>
      <c r="DA613" s="27" t="s">
        <v>5152</v>
      </c>
    </row>
    <row r="614" spans="102:105" ht="15" customHeight="1" x14ac:dyDescent="0.15">
      <c r="CX614" t="s">
        <v>5213</v>
      </c>
      <c r="CY614" s="27" t="s">
        <v>5153</v>
      </c>
      <c r="CZ614" s="27" t="s">
        <v>5153</v>
      </c>
      <c r="DA614" s="27" t="s">
        <v>5178</v>
      </c>
    </row>
    <row r="615" spans="102:105" ht="15" customHeight="1" x14ac:dyDescent="0.15">
      <c r="CX615" t="s">
        <v>5211</v>
      </c>
      <c r="CY615" s="27" t="s">
        <v>5152</v>
      </c>
      <c r="CZ615" s="27" t="s">
        <v>5154</v>
      </c>
    </row>
    <row r="616" spans="102:105" ht="15" customHeight="1" x14ac:dyDescent="0.15">
      <c r="CX616" t="s">
        <v>5215</v>
      </c>
      <c r="CY616" s="27" t="s">
        <v>5153</v>
      </c>
      <c r="CZ616" s="27" t="s">
        <v>5153</v>
      </c>
      <c r="DA616" s="27" t="s">
        <v>5153</v>
      </c>
    </row>
    <row r="617" spans="102:105" ht="15" customHeight="1" x14ac:dyDescent="0.15">
      <c r="CX617" t="s">
        <v>5212</v>
      </c>
      <c r="CY617" s="27" t="s">
        <v>5153</v>
      </c>
      <c r="CZ617" s="27" t="s">
        <v>5153</v>
      </c>
      <c r="DA617" s="27" t="s">
        <v>5152</v>
      </c>
    </row>
    <row r="618" spans="102:105" ht="15" customHeight="1" x14ac:dyDescent="0.15">
      <c r="CX618" t="s">
        <v>5210</v>
      </c>
      <c r="CY618" s="27" t="s">
        <v>5151</v>
      </c>
    </row>
    <row r="619" spans="102:105" ht="15" customHeight="1" x14ac:dyDescent="0.15">
      <c r="CX619" t="s">
        <v>5216</v>
      </c>
      <c r="CY619" s="27" t="s">
        <v>5154</v>
      </c>
      <c r="CZ619" s="27" t="s">
        <v>5154</v>
      </c>
      <c r="DA619" s="27" t="s">
        <v>5154</v>
      </c>
    </row>
    <row r="620" spans="102:105" ht="15" customHeight="1" x14ac:dyDescent="0.15">
      <c r="CX620" t="s">
        <v>5217</v>
      </c>
      <c r="CY620" s="27" t="s">
        <v>5153</v>
      </c>
      <c r="CZ620" s="27" t="s">
        <v>5151</v>
      </c>
      <c r="DA620" s="27" t="s">
        <v>5151</v>
      </c>
    </row>
    <row r="621" spans="102:105" ht="15" customHeight="1" x14ac:dyDescent="0.15">
      <c r="CX621" t="s">
        <v>5218</v>
      </c>
      <c r="CY621" s="27" t="s">
        <v>5153</v>
      </c>
      <c r="CZ621" s="27" t="s">
        <v>5152</v>
      </c>
    </row>
    <row r="622" spans="102:105" ht="15" customHeight="1" x14ac:dyDescent="0.15">
      <c r="CX622" t="s">
        <v>5219</v>
      </c>
      <c r="CY622" s="27" t="s">
        <v>5153</v>
      </c>
      <c r="CZ622" s="27" t="s">
        <v>5153</v>
      </c>
      <c r="DA622" s="27" t="s">
        <v>5152</v>
      </c>
    </row>
    <row r="623" spans="102:105" ht="15" customHeight="1" x14ac:dyDescent="0.15">
      <c r="CX623" t="s">
        <v>5220</v>
      </c>
      <c r="CY623" s="27" t="s">
        <v>5153</v>
      </c>
      <c r="CZ623" s="27" t="s">
        <v>5151</v>
      </c>
    </row>
    <row r="624" spans="102:105" ht="15" customHeight="1" x14ac:dyDescent="0.15">
      <c r="CX624" t="s">
        <v>5221</v>
      </c>
      <c r="CY624" s="27" t="s">
        <v>5153</v>
      </c>
      <c r="CZ624" s="27" t="s">
        <v>5151</v>
      </c>
    </row>
    <row r="625" spans="102:105" ht="15" customHeight="1" x14ac:dyDescent="0.15">
      <c r="CX625" t="s">
        <v>5222</v>
      </c>
      <c r="CY625" s="27" t="s">
        <v>5153</v>
      </c>
      <c r="CZ625" s="27" t="s">
        <v>5178</v>
      </c>
    </row>
    <row r="626" spans="102:105" ht="15" customHeight="1" x14ac:dyDescent="0.15">
      <c r="CX626" t="s">
        <v>5223</v>
      </c>
      <c r="CY626" s="27" t="s">
        <v>5153</v>
      </c>
      <c r="CZ626" s="27" t="s">
        <v>5153</v>
      </c>
      <c r="DA626" s="27" t="s">
        <v>5152</v>
      </c>
    </row>
    <row r="627" spans="102:105" ht="15" customHeight="1" x14ac:dyDescent="0.15">
      <c r="CX627" t="s">
        <v>5224</v>
      </c>
      <c r="CY627" s="27" t="s">
        <v>5151</v>
      </c>
      <c r="CZ627" s="27" t="s">
        <v>5153</v>
      </c>
      <c r="DA627" s="27" t="s">
        <v>5153</v>
      </c>
    </row>
    <row r="628" spans="102:105" ht="15" customHeight="1" x14ac:dyDescent="0.15">
      <c r="CX628" t="s">
        <v>5225</v>
      </c>
      <c r="CY628" s="27" t="s">
        <v>5178</v>
      </c>
    </row>
    <row r="629" spans="102:105" ht="15" customHeight="1" x14ac:dyDescent="0.15">
      <c r="CX629" t="s">
        <v>5226</v>
      </c>
      <c r="CY629" s="27" t="s">
        <v>5153</v>
      </c>
    </row>
    <row r="630" spans="102:105" ht="15" customHeight="1" x14ac:dyDescent="0.15">
      <c r="CX630" t="s">
        <v>5227</v>
      </c>
      <c r="CY630" s="27" t="s">
        <v>5153</v>
      </c>
      <c r="CZ630" s="27" t="s">
        <v>5151</v>
      </c>
    </row>
    <row r="631" spans="102:105" ht="15" customHeight="1" x14ac:dyDescent="0.15">
      <c r="CX631" t="s">
        <v>5228</v>
      </c>
      <c r="CY631" s="27" t="s">
        <v>5152</v>
      </c>
    </row>
    <row r="632" spans="102:105" ht="15" customHeight="1" x14ac:dyDescent="0.15">
      <c r="CX632" t="s">
        <v>5229</v>
      </c>
      <c r="CY632" s="27" t="s">
        <v>5152</v>
      </c>
      <c r="CZ632" s="27" t="s">
        <v>5154</v>
      </c>
    </row>
    <row r="633" spans="102:105" ht="15" customHeight="1" x14ac:dyDescent="0.15">
      <c r="CX633" t="s">
        <v>5230</v>
      </c>
      <c r="CY633" s="27" t="s">
        <v>5155</v>
      </c>
      <c r="CZ633" s="27" t="s">
        <v>5151</v>
      </c>
    </row>
    <row r="634" spans="102:105" ht="15" customHeight="1" x14ac:dyDescent="0.15">
      <c r="CX634" t="s">
        <v>5250</v>
      </c>
      <c r="CY634" s="27" t="s">
        <v>5153</v>
      </c>
      <c r="CZ634" s="27" t="s">
        <v>5154</v>
      </c>
      <c r="DA634" s="27" t="s">
        <v>5154</v>
      </c>
    </row>
    <row r="635" spans="102:105" ht="15" customHeight="1" x14ac:dyDescent="0.15">
      <c r="CX635" t="s">
        <v>5257</v>
      </c>
      <c r="CY635" s="27" t="s">
        <v>5154</v>
      </c>
      <c r="CZ635" s="27" t="s">
        <v>5152</v>
      </c>
      <c r="DA635" s="27" t="s">
        <v>5152</v>
      </c>
    </row>
    <row r="636" spans="102:105" ht="15" customHeight="1" x14ac:dyDescent="0.15">
      <c r="CX636" t="s">
        <v>5259</v>
      </c>
      <c r="CY636" s="27" t="s">
        <v>5151</v>
      </c>
    </row>
    <row r="637" spans="102:105" ht="15" customHeight="1" x14ac:dyDescent="0.15">
      <c r="CX637" t="s">
        <v>5248</v>
      </c>
      <c r="CY637" s="27" t="s">
        <v>5154</v>
      </c>
    </row>
    <row r="638" spans="102:105" ht="15" customHeight="1" x14ac:dyDescent="0.15">
      <c r="CX638" t="s">
        <v>5249</v>
      </c>
      <c r="CY638" s="27" t="s">
        <v>5153</v>
      </c>
    </row>
    <row r="639" spans="102:105" ht="15" customHeight="1" x14ac:dyDescent="0.15">
      <c r="CX639" t="s">
        <v>5246</v>
      </c>
      <c r="CY639" s="27" t="s">
        <v>5153</v>
      </c>
      <c r="CZ639" s="27" t="s">
        <v>5154</v>
      </c>
      <c r="DA639" s="27" t="s">
        <v>5152</v>
      </c>
    </row>
    <row r="640" spans="102:105" ht="15" customHeight="1" x14ac:dyDescent="0.15">
      <c r="CX640" t="s">
        <v>5242</v>
      </c>
      <c r="CY640" s="27" t="s">
        <v>5153</v>
      </c>
      <c r="CZ640" s="27" t="s">
        <v>5152</v>
      </c>
    </row>
    <row r="641" spans="102:105" ht="15" customHeight="1" x14ac:dyDescent="0.15">
      <c r="CX641" t="s">
        <v>5244</v>
      </c>
      <c r="CY641" s="27" t="s">
        <v>5153</v>
      </c>
      <c r="CZ641" s="27" t="s">
        <v>5153</v>
      </c>
    </row>
    <row r="642" spans="102:105" ht="15" customHeight="1" x14ac:dyDescent="0.15">
      <c r="CX642" t="s">
        <v>5252</v>
      </c>
      <c r="CY642" s="27" t="s">
        <v>5153</v>
      </c>
      <c r="CZ642" s="27" t="s">
        <v>5152</v>
      </c>
    </row>
    <row r="643" spans="102:105" ht="15" customHeight="1" x14ac:dyDescent="0.15">
      <c r="CX643" t="s">
        <v>5255</v>
      </c>
      <c r="CY643" s="27" t="s">
        <v>5153</v>
      </c>
      <c r="CZ643" s="27" t="s">
        <v>5153</v>
      </c>
      <c r="DA643" s="27" t="s">
        <v>5162</v>
      </c>
    </row>
    <row r="644" spans="102:105" ht="15" customHeight="1" x14ac:dyDescent="0.15">
      <c r="CX644" t="s">
        <v>5254</v>
      </c>
      <c r="CY644" s="27" t="s">
        <v>5151</v>
      </c>
      <c r="CZ644" s="27" t="s">
        <v>5151</v>
      </c>
    </row>
    <row r="645" spans="102:105" ht="15" customHeight="1" x14ac:dyDescent="0.15">
      <c r="CX645" t="s">
        <v>5260</v>
      </c>
      <c r="CY645" s="27" t="s">
        <v>5152</v>
      </c>
    </row>
    <row r="646" spans="102:105" ht="15" customHeight="1" x14ac:dyDescent="0.15">
      <c r="CX646" t="s">
        <v>5261</v>
      </c>
      <c r="CY646" s="27" t="s">
        <v>5152</v>
      </c>
      <c r="CZ646" s="27" t="s">
        <v>5152</v>
      </c>
      <c r="DA646" s="27" t="s">
        <v>5152</v>
      </c>
    </row>
    <row r="647" spans="102:105" ht="15" customHeight="1" x14ac:dyDescent="0.15">
      <c r="CX647" t="s">
        <v>5263</v>
      </c>
      <c r="CY647" s="27" t="s">
        <v>5153</v>
      </c>
      <c r="CZ647" s="27" t="s">
        <v>5151</v>
      </c>
      <c r="DA647" s="27" t="s">
        <v>5151</v>
      </c>
    </row>
    <row r="648" spans="102:105" ht="15" customHeight="1" x14ac:dyDescent="0.15">
      <c r="CX648" t="s">
        <v>5265</v>
      </c>
      <c r="CY648" s="27" t="s">
        <v>5153</v>
      </c>
      <c r="CZ648" s="27" t="s">
        <v>5178</v>
      </c>
    </row>
    <row r="649" spans="102:105" ht="15" customHeight="1" x14ac:dyDescent="0.15">
      <c r="CX649" t="s">
        <v>5287</v>
      </c>
      <c r="CY649" s="27" t="s">
        <v>5153</v>
      </c>
      <c r="CZ649" s="27" t="s">
        <v>5151</v>
      </c>
      <c r="DA649" s="27" t="s">
        <v>5178</v>
      </c>
    </row>
    <row r="650" spans="102:105" ht="15" customHeight="1" x14ac:dyDescent="0.15">
      <c r="CX650" t="s">
        <v>5298</v>
      </c>
      <c r="CY650" s="27" t="s">
        <v>5151</v>
      </c>
      <c r="CZ650" s="27" t="s">
        <v>5153</v>
      </c>
      <c r="DA650" s="27" t="s">
        <v>5153</v>
      </c>
    </row>
    <row r="651" spans="102:105" ht="15" customHeight="1" x14ac:dyDescent="0.15">
      <c r="CX651" t="s">
        <v>5301</v>
      </c>
      <c r="CY651" s="27" t="s">
        <v>5153</v>
      </c>
      <c r="CZ651" s="27" t="s">
        <v>5153</v>
      </c>
      <c r="DA651" s="27" t="s">
        <v>5178</v>
      </c>
    </row>
    <row r="652" spans="102:105" ht="15" customHeight="1" x14ac:dyDescent="0.15">
      <c r="CX652" t="s">
        <v>5271</v>
      </c>
      <c r="CY652" s="27" t="s">
        <v>5152</v>
      </c>
      <c r="CZ652" s="27" t="s">
        <v>5152</v>
      </c>
    </row>
    <row r="653" spans="102:105" ht="15" customHeight="1" x14ac:dyDescent="0.15">
      <c r="CX653" t="s">
        <v>5306</v>
      </c>
      <c r="CY653" s="27" t="s">
        <v>5178</v>
      </c>
    </row>
    <row r="654" spans="102:105" ht="15" customHeight="1" x14ac:dyDescent="0.15">
      <c r="CX654" t="s">
        <v>5285</v>
      </c>
      <c r="CY654" s="27" t="s">
        <v>5153</v>
      </c>
      <c r="CZ654" s="27" t="s">
        <v>5151</v>
      </c>
      <c r="DA654" s="27" t="s">
        <v>5151</v>
      </c>
    </row>
    <row r="655" spans="102:105" ht="15" customHeight="1" x14ac:dyDescent="0.15">
      <c r="CX655" t="s">
        <v>5288</v>
      </c>
      <c r="CY655" s="27" t="s">
        <v>5153</v>
      </c>
      <c r="CZ655" s="27" t="s">
        <v>5153</v>
      </c>
      <c r="DA655" s="27" t="s">
        <v>5153</v>
      </c>
    </row>
    <row r="656" spans="102:105" ht="15" customHeight="1" x14ac:dyDescent="0.15">
      <c r="CX656" t="s">
        <v>5304</v>
      </c>
      <c r="CY656" s="27" t="s">
        <v>5151</v>
      </c>
      <c r="CZ656" s="27" t="s">
        <v>5153</v>
      </c>
      <c r="DA656" s="27" t="s">
        <v>5162</v>
      </c>
    </row>
    <row r="657" spans="102:105" ht="15" customHeight="1" x14ac:dyDescent="0.15">
      <c r="CX657" t="s">
        <v>5273</v>
      </c>
      <c r="CY657" s="27" t="s">
        <v>5153</v>
      </c>
      <c r="CZ657" s="27" t="s">
        <v>5154</v>
      </c>
      <c r="DA657" s="27" t="s">
        <v>5154</v>
      </c>
    </row>
    <row r="658" spans="102:105" ht="15" customHeight="1" x14ac:dyDescent="0.15">
      <c r="CX658" t="s">
        <v>5294</v>
      </c>
      <c r="CY658" s="27" t="s">
        <v>5151</v>
      </c>
      <c r="CZ658" s="27" t="s">
        <v>5153</v>
      </c>
    </row>
    <row r="659" spans="102:105" ht="15" customHeight="1" x14ac:dyDescent="0.15">
      <c r="CX659" t="s">
        <v>5293</v>
      </c>
      <c r="CY659" s="27" t="s">
        <v>5178</v>
      </c>
    </row>
    <row r="660" spans="102:105" ht="15" customHeight="1" x14ac:dyDescent="0.15">
      <c r="CX660" t="s">
        <v>5276</v>
      </c>
      <c r="CY660" s="27" t="s">
        <v>5152</v>
      </c>
    </row>
    <row r="661" spans="102:105" ht="15" customHeight="1" x14ac:dyDescent="0.15">
      <c r="CX661" t="s">
        <v>5275</v>
      </c>
      <c r="CY661" s="27" t="s">
        <v>5153</v>
      </c>
    </row>
    <row r="662" spans="102:105" ht="15" customHeight="1" x14ac:dyDescent="0.15">
      <c r="CX662" t="s">
        <v>5296</v>
      </c>
      <c r="CY662" s="27" t="s">
        <v>5151</v>
      </c>
    </row>
    <row r="663" spans="102:105" ht="15" customHeight="1" x14ac:dyDescent="0.15">
      <c r="CX663" t="s">
        <v>5297</v>
      </c>
      <c r="CY663" s="27" t="s">
        <v>5151</v>
      </c>
      <c r="CZ663" s="27" t="s">
        <v>5153</v>
      </c>
    </row>
    <row r="664" spans="102:105" ht="15" customHeight="1" x14ac:dyDescent="0.15">
      <c r="CX664" t="s">
        <v>5283</v>
      </c>
      <c r="CY664" s="27" t="s">
        <v>5151</v>
      </c>
      <c r="CZ664" s="27" t="s">
        <v>5151</v>
      </c>
      <c r="DA664" s="27" t="s">
        <v>5178</v>
      </c>
    </row>
    <row r="665" spans="102:105" ht="15" customHeight="1" x14ac:dyDescent="0.15">
      <c r="CX665" t="s">
        <v>5291</v>
      </c>
      <c r="CY665" s="27" t="s">
        <v>5153</v>
      </c>
      <c r="CZ665" s="27" t="s">
        <v>5154</v>
      </c>
      <c r="DA665" s="27" t="s">
        <v>5152</v>
      </c>
    </row>
    <row r="666" spans="102:105" ht="15" customHeight="1" x14ac:dyDescent="0.15">
      <c r="CX666" t="s">
        <v>5282</v>
      </c>
      <c r="CY666" s="27" t="s">
        <v>5153</v>
      </c>
    </row>
    <row r="667" spans="102:105" ht="15" customHeight="1" x14ac:dyDescent="0.15">
      <c r="CX667" t="s">
        <v>5279</v>
      </c>
      <c r="CY667" s="27" t="s">
        <v>5178</v>
      </c>
    </row>
    <row r="668" spans="102:105" ht="15" customHeight="1" x14ac:dyDescent="0.15">
      <c r="CX668" t="s">
        <v>5280</v>
      </c>
      <c r="CY668" s="27" t="s">
        <v>5151</v>
      </c>
      <c r="CZ668" s="27" t="s">
        <v>5153</v>
      </c>
      <c r="DA668" s="27" t="s">
        <v>5153</v>
      </c>
    </row>
    <row r="669" spans="102:105" ht="15" customHeight="1" x14ac:dyDescent="0.15">
      <c r="CX669" t="s">
        <v>5390</v>
      </c>
      <c r="CY669" s="27" t="s">
        <v>5153</v>
      </c>
      <c r="CZ669" s="27" t="s">
        <v>5151</v>
      </c>
      <c r="DA669" s="27" t="s">
        <v>5178</v>
      </c>
    </row>
    <row r="670" spans="102:105" ht="15" customHeight="1" x14ac:dyDescent="0.15">
      <c r="CX670" t="s">
        <v>5389</v>
      </c>
      <c r="CY670" s="27" t="s">
        <v>5153</v>
      </c>
      <c r="CZ670" s="27" t="s">
        <v>5152</v>
      </c>
      <c r="DA670" s="27" t="s">
        <v>5152</v>
      </c>
    </row>
    <row r="671" spans="102:105" ht="15" customHeight="1" x14ac:dyDescent="0.15">
      <c r="CX671" t="s">
        <v>5388</v>
      </c>
      <c r="CY671" s="27" t="s">
        <v>5153</v>
      </c>
      <c r="CZ671" s="27" t="s">
        <v>5154</v>
      </c>
      <c r="DA671" s="27" t="s">
        <v>5154</v>
      </c>
    </row>
    <row r="672" spans="102:105" ht="15" customHeight="1" x14ac:dyDescent="0.15">
      <c r="CX672" t="s">
        <v>5387</v>
      </c>
      <c r="CY672" s="27" t="s">
        <v>5153</v>
      </c>
      <c r="CZ672" s="27" t="s">
        <v>5152</v>
      </c>
    </row>
    <row r="673" spans="102:104" ht="15" customHeight="1" x14ac:dyDescent="0.15">
      <c r="CX673" t="s">
        <v>5313</v>
      </c>
      <c r="CY673" s="27" t="s">
        <v>5153</v>
      </c>
      <c r="CZ673" s="27" t="s">
        <v>5178</v>
      </c>
    </row>
  </sheetData>
  <phoneticPr fontId="1"/>
  <conditionalFormatting sqref="J95:K95 B5:E5 B23:E23 B41:E41 B59:E59 B77:E77 B95:E95 J5:K5 J23:K23 J41:K41 J59:K59 J77:K77">
    <cfRule type="cellIs" dxfId="17890" priority="2168" operator="equal">
      <formula>"C"</formula>
    </cfRule>
    <cfRule type="cellIs" dxfId="17889" priority="2169" operator="equal">
      <formula>"B"</formula>
    </cfRule>
    <cfRule type="cellIs" dxfId="17888" priority="2170" operator="equal">
      <formula>"A"</formula>
    </cfRule>
  </conditionalFormatting>
  <conditionalFormatting sqref="V1:AG1 V4:AG1048576 W2:AG3 B1:M1048576">
    <cfRule type="containsErrors" dxfId="17887" priority="2167">
      <formula>ISERROR(B1)</formula>
    </cfRule>
  </conditionalFormatting>
  <conditionalFormatting sqref="D1:E1048576 J1:K1048576">
    <cfRule type="cellIs" dxfId="17886" priority="2154" operator="equal">
      <formula>"◎"</formula>
    </cfRule>
    <cfRule type="cellIs" dxfId="17885" priority="2155" operator="equal">
      <formula>"△"</formula>
    </cfRule>
    <cfRule type="cellIs" dxfId="17884" priority="2156" operator="equal">
      <formula>"〇"</formula>
    </cfRule>
    <cfRule type="cellIs" dxfId="17883" priority="2157" operator="equal">
      <formula>"晩"</formula>
    </cfRule>
    <cfRule type="cellIs" dxfId="17882" priority="2158" operator="equal">
      <formula>"堅"</formula>
    </cfRule>
    <cfRule type="cellIs" dxfId="17881" priority="2159" operator="equal">
      <formula>"丈"</formula>
    </cfRule>
    <cfRule type="cellIs" dxfId="17880" priority="2160" operator="equal">
      <formula>"早"</formula>
    </cfRule>
    <cfRule type="cellIs" dxfId="17879" priority="2161" operator="equal">
      <formula>"気"</formula>
    </cfRule>
    <cfRule type="cellIs" dxfId="17878" priority="2162" operator="equal">
      <formula>"ダ"</formula>
    </cfRule>
    <cfRule type="cellIs" dxfId="17877" priority="2163" operator="equal">
      <formula>"長"</formula>
    </cfRule>
    <cfRule type="cellIs" dxfId="17876" priority="2164" operator="equal">
      <formula>"底"</formula>
    </cfRule>
    <cfRule type="cellIs" dxfId="17875" priority="2165" operator="equal">
      <formula>"短"</formula>
    </cfRule>
    <cfRule type="cellIs" dxfId="17874" priority="2166" operator="equal">
      <formula>0</formula>
    </cfRule>
  </conditionalFormatting>
  <conditionalFormatting sqref="J1:K1048576">
    <cfRule type="cellIs" dxfId="17873" priority="2152" operator="equal">
      <formula>"短"</formula>
    </cfRule>
    <cfRule type="cellIs" dxfId="17872" priority="2153" operator="equal">
      <formula>0</formula>
    </cfRule>
  </conditionalFormatting>
  <conditionalFormatting sqref="E1:E1048576 J1:K1048576">
    <cfRule type="cellIs" dxfId="17871" priority="2151" operator="equal">
      <formula>"速"</formula>
    </cfRule>
  </conditionalFormatting>
  <conditionalFormatting sqref="AC1:AG1048576">
    <cfRule type="cellIs" dxfId="17870" priority="2148" operator="equal">
      <formula>"C"</formula>
    </cfRule>
    <cfRule type="cellIs" dxfId="17869" priority="2149" operator="equal">
      <formula>"B"</formula>
    </cfRule>
    <cfRule type="cellIs" dxfId="17868" priority="2150" operator="equal">
      <formula>"A"</formula>
    </cfRule>
  </conditionalFormatting>
  <conditionalFormatting sqref="AB1:AB1048576 AD10 AD13 AD16 AD19 AD22 AD5">
    <cfRule type="cellIs" dxfId="17867" priority="2145" operator="equal">
      <formula>"△"</formula>
    </cfRule>
    <cfRule type="cellIs" dxfId="17866" priority="2146" operator="equal">
      <formula>"◎"</formula>
    </cfRule>
    <cfRule type="cellIs" dxfId="17865" priority="2147" operator="equal">
      <formula>"〇"</formula>
    </cfRule>
  </conditionalFormatting>
  <conditionalFormatting sqref="X1:X1048576">
    <cfRule type="cellIs" dxfId="17864" priority="2144" operator="equal">
      <formula>0</formula>
    </cfRule>
  </conditionalFormatting>
  <conditionalFormatting sqref="V2:V3">
    <cfRule type="containsErrors" dxfId="17863" priority="2110">
      <formula>ISERROR(V2)</formula>
    </cfRule>
  </conditionalFormatting>
  <conditionalFormatting sqref="W26">
    <cfRule type="containsErrors" dxfId="17862" priority="1639">
      <formula>ISERROR(W26)</formula>
    </cfRule>
  </conditionalFormatting>
  <conditionalFormatting sqref="X5">
    <cfRule type="containsErrors" dxfId="17861" priority="1638">
      <formula>ISERROR(X5)</formula>
    </cfRule>
  </conditionalFormatting>
  <conditionalFormatting sqref="X5">
    <cfRule type="cellIs" dxfId="17860" priority="1637" operator="equal">
      <formula>0</formula>
    </cfRule>
  </conditionalFormatting>
  <conditionalFormatting sqref="N111:Q1048576">
    <cfRule type="containsErrors" dxfId="17859" priority="1636">
      <formula>ISERROR(N111)</formula>
    </cfRule>
  </conditionalFormatting>
  <conditionalFormatting sqref="P119:Q1048576 P111:Q117 N111:O1048576">
    <cfRule type="containsErrors" dxfId="17858" priority="1635">
      <formula>ISERROR(N111)</formula>
    </cfRule>
  </conditionalFormatting>
  <conditionalFormatting sqref="N111:N1048576">
    <cfRule type="containsErrors" dxfId="17857" priority="1634">
      <formula>ISERROR(N111)</formula>
    </cfRule>
  </conditionalFormatting>
  <conditionalFormatting sqref="N111:N1048576">
    <cfRule type="containsErrors" dxfId="17856" priority="1632">
      <formula>ISERROR(N111)</formula>
    </cfRule>
  </conditionalFormatting>
  <conditionalFormatting sqref="N111:N1048576">
    <cfRule type="containsErrors" dxfId="17855" priority="1631">
      <formula>ISERROR(N111)</formula>
    </cfRule>
  </conditionalFormatting>
  <conditionalFormatting sqref="N111:N1048576">
    <cfRule type="containsErrors" dxfId="17854" priority="1630">
      <formula>ISERROR(N111)</formula>
    </cfRule>
  </conditionalFormatting>
  <conditionalFormatting sqref="N111:N1048576">
    <cfRule type="containsErrors" dxfId="17853" priority="1629">
      <formula>ISERROR(N111)</formula>
    </cfRule>
  </conditionalFormatting>
  <conditionalFormatting sqref="N111:N1048576">
    <cfRule type="containsErrors" dxfId="17852" priority="1627">
      <formula>ISERROR(N111)</formula>
    </cfRule>
  </conditionalFormatting>
  <conditionalFormatting sqref="N111:N1048576">
    <cfRule type="containsErrors" dxfId="17851" priority="1626">
      <formula>ISERROR(N111)</formula>
    </cfRule>
  </conditionalFormatting>
  <conditionalFormatting sqref="N111:N1048576">
    <cfRule type="containsErrors" dxfId="17850" priority="1625">
      <formula>ISERROR(N111)</formula>
    </cfRule>
  </conditionalFormatting>
  <conditionalFormatting sqref="N111">
    <cfRule type="cellIs" dxfId="17849" priority="1624" operator="notEqual">
      <formula>0</formula>
    </cfRule>
  </conditionalFormatting>
  <conditionalFormatting sqref="N111">
    <cfRule type="cellIs" dxfId="17848" priority="1623" operator="not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17847" priority="1418">
      <formula>ISERROR(N1)</formula>
    </cfRule>
  </conditionalFormatting>
  <conditionalFormatting sqref="O13">
    <cfRule type="containsErrors" dxfId="17846" priority="1417">
      <formula>ISERROR(O13)</formula>
    </cfRule>
  </conditionalFormatting>
  <conditionalFormatting sqref="O16">
    <cfRule type="containsErrors" dxfId="17845" priority="1416">
      <formula>ISERROR(O16)</formula>
    </cfRule>
  </conditionalFormatting>
  <conditionalFormatting sqref="O103">
    <cfRule type="containsErrors" dxfId="17844" priority="1415">
      <formula>ISERROR(O103)</formula>
    </cfRule>
  </conditionalFormatting>
  <conditionalFormatting sqref="O106">
    <cfRule type="containsErrors" dxfId="17843" priority="1414">
      <formula>ISERROR(O106)</formula>
    </cfRule>
  </conditionalFormatting>
  <conditionalFormatting sqref="O85">
    <cfRule type="containsErrors" dxfId="17842" priority="1413">
      <formula>ISERROR(O85)</formula>
    </cfRule>
  </conditionalFormatting>
  <conditionalFormatting sqref="O88">
    <cfRule type="containsErrors" dxfId="17841" priority="1412">
      <formula>ISERROR(O88)</formula>
    </cfRule>
  </conditionalFormatting>
  <conditionalFormatting sqref="O67">
    <cfRule type="containsErrors" dxfId="17840" priority="1411">
      <formula>ISERROR(O67)</formula>
    </cfRule>
  </conditionalFormatting>
  <conditionalFormatting sqref="O70">
    <cfRule type="containsErrors" dxfId="17839" priority="1410">
      <formula>ISERROR(O70)</formula>
    </cfRule>
  </conditionalFormatting>
  <conditionalFormatting sqref="O49">
    <cfRule type="containsErrors" dxfId="17838" priority="1409">
      <formula>ISERROR(O49)</formula>
    </cfRule>
  </conditionalFormatting>
  <conditionalFormatting sqref="O52">
    <cfRule type="containsErrors" dxfId="17837" priority="1408">
      <formula>ISERROR(O52)</formula>
    </cfRule>
  </conditionalFormatting>
  <conditionalFormatting sqref="O31">
    <cfRule type="containsErrors" dxfId="17836" priority="1407">
      <formula>ISERROR(O31)</formula>
    </cfRule>
  </conditionalFormatting>
  <conditionalFormatting sqref="O34">
    <cfRule type="containsErrors" dxfId="17835" priority="1406">
      <formula>ISERROR(O34)</formula>
    </cfRule>
  </conditionalFormatting>
  <conditionalFormatting sqref="O13">
    <cfRule type="containsErrors" dxfId="17834" priority="1405">
      <formula>ISERROR(O13)</formula>
    </cfRule>
  </conditionalFormatting>
  <conditionalFormatting sqref="O16">
    <cfRule type="containsErrors" dxfId="17833" priority="1404">
      <formula>ISERROR(O16)</formula>
    </cfRule>
  </conditionalFormatting>
  <conditionalFormatting sqref="O49">
    <cfRule type="containsErrors" dxfId="17832" priority="1403">
      <formula>ISERROR(O49)</formula>
    </cfRule>
  </conditionalFormatting>
  <conditionalFormatting sqref="O52">
    <cfRule type="containsErrors" dxfId="17831" priority="1402">
      <formula>ISERROR(O52)</formula>
    </cfRule>
  </conditionalFormatting>
  <conditionalFormatting sqref="O67">
    <cfRule type="containsErrors" dxfId="17830" priority="1401">
      <formula>ISERROR(O67)</formula>
    </cfRule>
  </conditionalFormatting>
  <conditionalFormatting sqref="O70">
    <cfRule type="containsErrors" dxfId="17829" priority="1400">
      <formula>ISERROR(O70)</formula>
    </cfRule>
  </conditionalFormatting>
  <conditionalFormatting sqref="O67">
    <cfRule type="containsErrors" dxfId="17828" priority="1399">
      <formula>ISERROR(O67)</formula>
    </cfRule>
  </conditionalFormatting>
  <conditionalFormatting sqref="O70">
    <cfRule type="containsErrors" dxfId="17827" priority="1398">
      <formula>ISERROR(O70)</formula>
    </cfRule>
  </conditionalFormatting>
  <conditionalFormatting sqref="O31">
    <cfRule type="containsErrors" dxfId="17826" priority="1397">
      <formula>ISERROR(O31)</formula>
    </cfRule>
  </conditionalFormatting>
  <conditionalFormatting sqref="O34">
    <cfRule type="containsErrors" dxfId="17825" priority="1396">
      <formula>ISERROR(O34)</formula>
    </cfRule>
  </conditionalFormatting>
  <conditionalFormatting sqref="O31">
    <cfRule type="containsErrors" dxfId="17824" priority="1395">
      <formula>ISERROR(O31)</formula>
    </cfRule>
  </conditionalFormatting>
  <conditionalFormatting sqref="O34">
    <cfRule type="containsErrors" dxfId="17823" priority="1394">
      <formula>ISERROR(O34)</formula>
    </cfRule>
  </conditionalFormatting>
  <conditionalFormatting sqref="O49">
    <cfRule type="containsErrors" dxfId="17822" priority="1393">
      <formula>ISERROR(O49)</formula>
    </cfRule>
  </conditionalFormatting>
  <conditionalFormatting sqref="O52">
    <cfRule type="containsErrors" dxfId="17821" priority="1392">
      <formula>ISERROR(O52)</formula>
    </cfRule>
  </conditionalFormatting>
  <conditionalFormatting sqref="O49">
    <cfRule type="containsErrors" dxfId="17820" priority="1391">
      <formula>ISERROR(O49)</formula>
    </cfRule>
  </conditionalFormatting>
  <conditionalFormatting sqref="O52">
    <cfRule type="containsErrors" dxfId="17819" priority="1390">
      <formula>ISERROR(O52)</formula>
    </cfRule>
  </conditionalFormatting>
  <conditionalFormatting sqref="O49">
    <cfRule type="containsErrors" dxfId="17818" priority="1389">
      <formula>ISERROR(O49)</formula>
    </cfRule>
  </conditionalFormatting>
  <conditionalFormatting sqref="O52">
    <cfRule type="containsErrors" dxfId="17817" priority="1388">
      <formula>ISERROR(O52)</formula>
    </cfRule>
  </conditionalFormatting>
  <conditionalFormatting sqref="O49">
    <cfRule type="containsErrors" dxfId="17816" priority="1387">
      <formula>ISERROR(O49)</formula>
    </cfRule>
  </conditionalFormatting>
  <conditionalFormatting sqref="O52">
    <cfRule type="containsErrors" dxfId="17815" priority="1386">
      <formula>ISERROR(O52)</formula>
    </cfRule>
  </conditionalFormatting>
  <conditionalFormatting sqref="O49">
    <cfRule type="containsErrors" dxfId="17814" priority="1385">
      <formula>ISERROR(O49)</formula>
    </cfRule>
  </conditionalFormatting>
  <conditionalFormatting sqref="O52">
    <cfRule type="containsErrors" dxfId="17813" priority="1384">
      <formula>ISERROR(O52)</formula>
    </cfRule>
  </conditionalFormatting>
  <conditionalFormatting sqref="O49">
    <cfRule type="containsErrors" dxfId="17812" priority="1383">
      <formula>ISERROR(O49)</formula>
    </cfRule>
  </conditionalFormatting>
  <conditionalFormatting sqref="O52">
    <cfRule type="containsErrors" dxfId="17811" priority="1382">
      <formula>ISERROR(O52)</formula>
    </cfRule>
  </conditionalFormatting>
  <conditionalFormatting sqref="O67">
    <cfRule type="containsErrors" dxfId="17810" priority="1381">
      <formula>ISERROR(O67)</formula>
    </cfRule>
  </conditionalFormatting>
  <conditionalFormatting sqref="O70">
    <cfRule type="containsErrors" dxfId="17809" priority="1380">
      <formula>ISERROR(O70)</formula>
    </cfRule>
  </conditionalFormatting>
  <conditionalFormatting sqref="O67">
    <cfRule type="containsErrors" dxfId="17808" priority="1379">
      <formula>ISERROR(O67)</formula>
    </cfRule>
  </conditionalFormatting>
  <conditionalFormatting sqref="O70">
    <cfRule type="containsErrors" dxfId="17807" priority="1378">
      <formula>ISERROR(O70)</formula>
    </cfRule>
  </conditionalFormatting>
  <conditionalFormatting sqref="O67">
    <cfRule type="containsErrors" dxfId="17806" priority="1377">
      <formula>ISERROR(O67)</formula>
    </cfRule>
  </conditionalFormatting>
  <conditionalFormatting sqref="O70">
    <cfRule type="containsErrors" dxfId="17805" priority="1376">
      <formula>ISERROR(O70)</formula>
    </cfRule>
  </conditionalFormatting>
  <conditionalFormatting sqref="O85">
    <cfRule type="containsErrors" dxfId="17804" priority="1375">
      <formula>ISERROR(O85)</formula>
    </cfRule>
  </conditionalFormatting>
  <conditionalFormatting sqref="O88">
    <cfRule type="containsErrors" dxfId="17803" priority="1374">
      <formula>ISERROR(O88)</formula>
    </cfRule>
  </conditionalFormatting>
  <conditionalFormatting sqref="O85">
    <cfRule type="containsErrors" dxfId="17802" priority="1373">
      <formula>ISERROR(O85)</formula>
    </cfRule>
  </conditionalFormatting>
  <conditionalFormatting sqref="O88">
    <cfRule type="containsErrors" dxfId="17801" priority="1372">
      <formula>ISERROR(O88)</formula>
    </cfRule>
  </conditionalFormatting>
  <conditionalFormatting sqref="O85">
    <cfRule type="containsErrors" dxfId="17800" priority="1371">
      <formula>ISERROR(O85)</formula>
    </cfRule>
  </conditionalFormatting>
  <conditionalFormatting sqref="O88">
    <cfRule type="containsErrors" dxfId="17799" priority="1370">
      <formula>ISERROR(O88)</formula>
    </cfRule>
  </conditionalFormatting>
  <conditionalFormatting sqref="O103">
    <cfRule type="containsErrors" dxfId="17798" priority="1369">
      <formula>ISERROR(O103)</formula>
    </cfRule>
  </conditionalFormatting>
  <conditionalFormatting sqref="O106">
    <cfRule type="containsErrors" dxfId="17797" priority="1368">
      <formula>ISERROR(O106)</formula>
    </cfRule>
  </conditionalFormatting>
  <conditionalFormatting sqref="O103">
    <cfRule type="containsErrors" dxfId="17796" priority="1367">
      <formula>ISERROR(O103)</formula>
    </cfRule>
  </conditionalFormatting>
  <conditionalFormatting sqref="O106">
    <cfRule type="containsErrors" dxfId="17795" priority="1366">
      <formula>ISERROR(O106)</formula>
    </cfRule>
  </conditionalFormatting>
  <conditionalFormatting sqref="O103">
    <cfRule type="containsErrors" dxfId="17794" priority="1365">
      <formula>ISERROR(O103)</formula>
    </cfRule>
  </conditionalFormatting>
  <conditionalFormatting sqref="O106">
    <cfRule type="containsErrors" dxfId="17793" priority="1364">
      <formula>ISERROR(O106)</formula>
    </cfRule>
  </conditionalFormatting>
  <conditionalFormatting sqref="O49">
    <cfRule type="containsErrors" dxfId="17792" priority="1363">
      <formula>ISERROR(O49)</formula>
    </cfRule>
  </conditionalFormatting>
  <conditionalFormatting sqref="O52">
    <cfRule type="containsErrors" dxfId="17791" priority="1362">
      <formula>ISERROR(O52)</formula>
    </cfRule>
  </conditionalFormatting>
  <conditionalFormatting sqref="O49">
    <cfRule type="containsErrors" dxfId="17790" priority="1361">
      <formula>ISERROR(O49)</formula>
    </cfRule>
  </conditionalFormatting>
  <conditionalFormatting sqref="O52">
    <cfRule type="containsErrors" dxfId="17789" priority="1360">
      <formula>ISERROR(O52)</formula>
    </cfRule>
  </conditionalFormatting>
  <conditionalFormatting sqref="O49">
    <cfRule type="containsErrors" dxfId="17788" priority="1359">
      <formula>ISERROR(O49)</formula>
    </cfRule>
  </conditionalFormatting>
  <conditionalFormatting sqref="O52">
    <cfRule type="containsErrors" dxfId="17787" priority="1358">
      <formula>ISERROR(O52)</formula>
    </cfRule>
  </conditionalFormatting>
  <conditionalFormatting sqref="O67">
    <cfRule type="containsErrors" dxfId="17786" priority="1357">
      <formula>ISERROR(O67)</formula>
    </cfRule>
  </conditionalFormatting>
  <conditionalFormatting sqref="O70">
    <cfRule type="containsErrors" dxfId="17785" priority="1356">
      <formula>ISERROR(O70)</formula>
    </cfRule>
  </conditionalFormatting>
  <conditionalFormatting sqref="O67">
    <cfRule type="containsErrors" dxfId="17784" priority="1355">
      <formula>ISERROR(O67)</formula>
    </cfRule>
  </conditionalFormatting>
  <conditionalFormatting sqref="O70">
    <cfRule type="containsErrors" dxfId="17783" priority="1354">
      <formula>ISERROR(O70)</formula>
    </cfRule>
  </conditionalFormatting>
  <conditionalFormatting sqref="O67">
    <cfRule type="containsErrors" dxfId="17782" priority="1353">
      <formula>ISERROR(O67)</formula>
    </cfRule>
  </conditionalFormatting>
  <conditionalFormatting sqref="O70">
    <cfRule type="containsErrors" dxfId="17781" priority="1352">
      <formula>ISERROR(O70)</formula>
    </cfRule>
  </conditionalFormatting>
  <conditionalFormatting sqref="O67">
    <cfRule type="containsErrors" dxfId="17780" priority="1351">
      <formula>ISERROR(O67)</formula>
    </cfRule>
  </conditionalFormatting>
  <conditionalFormatting sqref="O70">
    <cfRule type="containsErrors" dxfId="17779" priority="1350">
      <formula>ISERROR(O70)</formula>
    </cfRule>
  </conditionalFormatting>
  <conditionalFormatting sqref="O67">
    <cfRule type="containsErrors" dxfId="17778" priority="1349">
      <formula>ISERROR(O67)</formula>
    </cfRule>
  </conditionalFormatting>
  <conditionalFormatting sqref="O70">
    <cfRule type="containsErrors" dxfId="17777" priority="1348">
      <formula>ISERROR(O70)</formula>
    </cfRule>
  </conditionalFormatting>
  <conditionalFormatting sqref="O67">
    <cfRule type="containsErrors" dxfId="17776" priority="1347">
      <formula>ISERROR(O67)</formula>
    </cfRule>
  </conditionalFormatting>
  <conditionalFormatting sqref="O70">
    <cfRule type="containsErrors" dxfId="17775" priority="1346">
      <formula>ISERROR(O70)</formula>
    </cfRule>
  </conditionalFormatting>
  <conditionalFormatting sqref="O67">
    <cfRule type="containsErrors" dxfId="17774" priority="1345">
      <formula>ISERROR(O67)</formula>
    </cfRule>
  </conditionalFormatting>
  <conditionalFormatting sqref="O70">
    <cfRule type="containsErrors" dxfId="17773" priority="1344">
      <formula>ISERROR(O70)</formula>
    </cfRule>
  </conditionalFormatting>
  <conditionalFormatting sqref="O67">
    <cfRule type="containsErrors" dxfId="17772" priority="1343">
      <formula>ISERROR(O67)</formula>
    </cfRule>
  </conditionalFormatting>
  <conditionalFormatting sqref="O70">
    <cfRule type="containsErrors" dxfId="17771" priority="1342">
      <formula>ISERROR(O70)</formula>
    </cfRule>
  </conditionalFormatting>
  <conditionalFormatting sqref="O67">
    <cfRule type="containsErrors" dxfId="17770" priority="1341">
      <formula>ISERROR(O67)</formula>
    </cfRule>
  </conditionalFormatting>
  <conditionalFormatting sqref="O70">
    <cfRule type="containsErrors" dxfId="17769" priority="1340">
      <formula>ISERROR(O70)</formula>
    </cfRule>
  </conditionalFormatting>
  <conditionalFormatting sqref="O67">
    <cfRule type="containsErrors" dxfId="17768" priority="1339">
      <formula>ISERROR(O67)</formula>
    </cfRule>
  </conditionalFormatting>
  <conditionalFormatting sqref="O70">
    <cfRule type="containsErrors" dxfId="17767" priority="1338">
      <formula>ISERROR(O70)</formula>
    </cfRule>
  </conditionalFormatting>
  <conditionalFormatting sqref="O67">
    <cfRule type="containsErrors" dxfId="17766" priority="1337">
      <formula>ISERROR(O67)</formula>
    </cfRule>
  </conditionalFormatting>
  <conditionalFormatting sqref="O70">
    <cfRule type="containsErrors" dxfId="17765" priority="1336">
      <formula>ISERROR(O70)</formula>
    </cfRule>
  </conditionalFormatting>
  <conditionalFormatting sqref="O85">
    <cfRule type="containsErrors" dxfId="17764" priority="1335">
      <formula>ISERROR(O85)</formula>
    </cfRule>
  </conditionalFormatting>
  <conditionalFormatting sqref="O88">
    <cfRule type="containsErrors" dxfId="17763" priority="1334">
      <formula>ISERROR(O88)</formula>
    </cfRule>
  </conditionalFormatting>
  <conditionalFormatting sqref="O85">
    <cfRule type="containsErrors" dxfId="17762" priority="1333">
      <formula>ISERROR(O85)</formula>
    </cfRule>
  </conditionalFormatting>
  <conditionalFormatting sqref="O88">
    <cfRule type="containsErrors" dxfId="17761" priority="1332">
      <formula>ISERROR(O88)</formula>
    </cfRule>
  </conditionalFormatting>
  <conditionalFormatting sqref="O85">
    <cfRule type="containsErrors" dxfId="17760" priority="1331">
      <formula>ISERROR(O85)</formula>
    </cfRule>
  </conditionalFormatting>
  <conditionalFormatting sqref="O88">
    <cfRule type="containsErrors" dxfId="17759" priority="1330">
      <formula>ISERROR(O88)</formula>
    </cfRule>
  </conditionalFormatting>
  <conditionalFormatting sqref="O85">
    <cfRule type="containsErrors" dxfId="17758" priority="1329">
      <formula>ISERROR(O85)</formula>
    </cfRule>
  </conditionalFormatting>
  <conditionalFormatting sqref="O88">
    <cfRule type="containsErrors" dxfId="17757" priority="1328">
      <formula>ISERROR(O88)</formula>
    </cfRule>
  </conditionalFormatting>
  <conditionalFormatting sqref="O85">
    <cfRule type="containsErrors" dxfId="17756" priority="1327">
      <formula>ISERROR(O85)</formula>
    </cfRule>
  </conditionalFormatting>
  <conditionalFormatting sqref="O88">
    <cfRule type="containsErrors" dxfId="17755" priority="1326">
      <formula>ISERROR(O88)</formula>
    </cfRule>
  </conditionalFormatting>
  <conditionalFormatting sqref="O85">
    <cfRule type="containsErrors" dxfId="17754" priority="1325">
      <formula>ISERROR(O85)</formula>
    </cfRule>
  </conditionalFormatting>
  <conditionalFormatting sqref="O88">
    <cfRule type="containsErrors" dxfId="17753" priority="1324">
      <formula>ISERROR(O88)</formula>
    </cfRule>
  </conditionalFormatting>
  <conditionalFormatting sqref="O85">
    <cfRule type="containsErrors" dxfId="17752" priority="1323">
      <formula>ISERROR(O85)</formula>
    </cfRule>
  </conditionalFormatting>
  <conditionalFormatting sqref="O88">
    <cfRule type="containsErrors" dxfId="17751" priority="1322">
      <formula>ISERROR(O88)</formula>
    </cfRule>
  </conditionalFormatting>
  <conditionalFormatting sqref="O85">
    <cfRule type="containsErrors" dxfId="17750" priority="1321">
      <formula>ISERROR(O85)</formula>
    </cfRule>
  </conditionalFormatting>
  <conditionalFormatting sqref="O88">
    <cfRule type="containsErrors" dxfId="17749" priority="1320">
      <formula>ISERROR(O88)</formula>
    </cfRule>
  </conditionalFormatting>
  <conditionalFormatting sqref="O85">
    <cfRule type="containsErrors" dxfId="17748" priority="1319">
      <formula>ISERROR(O85)</formula>
    </cfRule>
  </conditionalFormatting>
  <conditionalFormatting sqref="O88">
    <cfRule type="containsErrors" dxfId="17747" priority="1318">
      <formula>ISERROR(O88)</formula>
    </cfRule>
  </conditionalFormatting>
  <conditionalFormatting sqref="O85">
    <cfRule type="containsErrors" dxfId="17746" priority="1317">
      <formula>ISERROR(O85)</formula>
    </cfRule>
  </conditionalFormatting>
  <conditionalFormatting sqref="O88">
    <cfRule type="containsErrors" dxfId="17745" priority="1316">
      <formula>ISERROR(O88)</formula>
    </cfRule>
  </conditionalFormatting>
  <conditionalFormatting sqref="O85">
    <cfRule type="containsErrors" dxfId="17744" priority="1315">
      <formula>ISERROR(O85)</formula>
    </cfRule>
  </conditionalFormatting>
  <conditionalFormatting sqref="O88">
    <cfRule type="containsErrors" dxfId="17743" priority="1314">
      <formula>ISERROR(O88)</formula>
    </cfRule>
  </conditionalFormatting>
  <conditionalFormatting sqref="O103">
    <cfRule type="containsErrors" dxfId="17742" priority="1313">
      <formula>ISERROR(O103)</formula>
    </cfRule>
  </conditionalFormatting>
  <conditionalFormatting sqref="O106">
    <cfRule type="containsErrors" dxfId="17741" priority="1312">
      <formula>ISERROR(O106)</formula>
    </cfRule>
  </conditionalFormatting>
  <conditionalFormatting sqref="O103">
    <cfRule type="containsErrors" dxfId="17740" priority="1311">
      <formula>ISERROR(O103)</formula>
    </cfRule>
  </conditionalFormatting>
  <conditionalFormatting sqref="O106">
    <cfRule type="containsErrors" dxfId="17739" priority="1310">
      <formula>ISERROR(O106)</formula>
    </cfRule>
  </conditionalFormatting>
  <conditionalFormatting sqref="O103">
    <cfRule type="containsErrors" dxfId="17738" priority="1309">
      <formula>ISERROR(O103)</formula>
    </cfRule>
  </conditionalFormatting>
  <conditionalFormatting sqref="O106">
    <cfRule type="containsErrors" dxfId="17737" priority="1308">
      <formula>ISERROR(O106)</formula>
    </cfRule>
  </conditionalFormatting>
  <conditionalFormatting sqref="O103">
    <cfRule type="containsErrors" dxfId="17736" priority="1307">
      <formula>ISERROR(O103)</formula>
    </cfRule>
  </conditionalFormatting>
  <conditionalFormatting sqref="O106">
    <cfRule type="containsErrors" dxfId="17735" priority="1306">
      <formula>ISERROR(O106)</formula>
    </cfRule>
  </conditionalFormatting>
  <conditionalFormatting sqref="O103">
    <cfRule type="containsErrors" dxfId="17734" priority="1305">
      <formula>ISERROR(O103)</formula>
    </cfRule>
  </conditionalFormatting>
  <conditionalFormatting sqref="O106">
    <cfRule type="containsErrors" dxfId="17733" priority="1304">
      <formula>ISERROR(O106)</formula>
    </cfRule>
  </conditionalFormatting>
  <conditionalFormatting sqref="O103">
    <cfRule type="containsErrors" dxfId="17732" priority="1303">
      <formula>ISERROR(O103)</formula>
    </cfRule>
  </conditionalFormatting>
  <conditionalFormatting sqref="O106">
    <cfRule type="containsErrors" dxfId="17731" priority="1302">
      <formula>ISERROR(O106)</formula>
    </cfRule>
  </conditionalFormatting>
  <conditionalFormatting sqref="O103">
    <cfRule type="containsErrors" dxfId="17730" priority="1301">
      <formula>ISERROR(O103)</formula>
    </cfRule>
  </conditionalFormatting>
  <conditionalFormatting sqref="O106">
    <cfRule type="containsErrors" dxfId="17729" priority="1300">
      <formula>ISERROR(O106)</formula>
    </cfRule>
  </conditionalFormatting>
  <conditionalFormatting sqref="O103">
    <cfRule type="containsErrors" dxfId="17728" priority="1299">
      <formula>ISERROR(O103)</formula>
    </cfRule>
  </conditionalFormatting>
  <conditionalFormatting sqref="O106">
    <cfRule type="containsErrors" dxfId="17727" priority="1298">
      <formula>ISERROR(O106)</formula>
    </cfRule>
  </conditionalFormatting>
  <conditionalFormatting sqref="O103">
    <cfRule type="containsErrors" dxfId="17726" priority="1297">
      <formula>ISERROR(O103)</formula>
    </cfRule>
  </conditionalFormatting>
  <conditionalFormatting sqref="O106">
    <cfRule type="containsErrors" dxfId="17725" priority="1296">
      <formula>ISERROR(O106)</formula>
    </cfRule>
  </conditionalFormatting>
  <conditionalFormatting sqref="O103">
    <cfRule type="containsErrors" dxfId="17724" priority="1295">
      <formula>ISERROR(O103)</formula>
    </cfRule>
  </conditionalFormatting>
  <conditionalFormatting sqref="O106">
    <cfRule type="containsErrors" dxfId="17723" priority="1294">
      <formula>ISERROR(O106)</formula>
    </cfRule>
  </conditionalFormatting>
  <conditionalFormatting sqref="O103">
    <cfRule type="containsErrors" dxfId="17722" priority="1293">
      <formula>ISERROR(O103)</formula>
    </cfRule>
  </conditionalFormatting>
  <conditionalFormatting sqref="O106">
    <cfRule type="containsErrors" dxfId="17721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17720" priority="1291">
      <formula>ISERROR(N1)</formula>
    </cfRule>
  </conditionalFormatting>
  <conditionalFormatting sqref="O13">
    <cfRule type="containsErrors" dxfId="17719" priority="1290">
      <formula>ISERROR(O13)</formula>
    </cfRule>
  </conditionalFormatting>
  <conditionalFormatting sqref="O16">
    <cfRule type="containsErrors" dxfId="17718" priority="1289">
      <formula>ISERROR(O16)</formula>
    </cfRule>
  </conditionalFormatting>
  <conditionalFormatting sqref="O103">
    <cfRule type="containsErrors" dxfId="17717" priority="1288">
      <formula>ISERROR(O103)</formula>
    </cfRule>
  </conditionalFormatting>
  <conditionalFormatting sqref="O106">
    <cfRule type="containsErrors" dxfId="17716" priority="1287">
      <formula>ISERROR(O106)</formula>
    </cfRule>
  </conditionalFormatting>
  <conditionalFormatting sqref="O85">
    <cfRule type="containsErrors" dxfId="17715" priority="1286">
      <formula>ISERROR(O85)</formula>
    </cfRule>
  </conditionalFormatting>
  <conditionalFormatting sqref="O88">
    <cfRule type="containsErrors" dxfId="17714" priority="1285">
      <formula>ISERROR(O88)</formula>
    </cfRule>
  </conditionalFormatting>
  <conditionalFormatting sqref="O67">
    <cfRule type="containsErrors" dxfId="17713" priority="1284">
      <formula>ISERROR(O67)</formula>
    </cfRule>
  </conditionalFormatting>
  <conditionalFormatting sqref="O70">
    <cfRule type="containsErrors" dxfId="17712" priority="1283">
      <formula>ISERROR(O70)</formula>
    </cfRule>
  </conditionalFormatting>
  <conditionalFormatting sqref="O49">
    <cfRule type="containsErrors" dxfId="17711" priority="1282">
      <formula>ISERROR(O49)</formula>
    </cfRule>
  </conditionalFormatting>
  <conditionalFormatting sqref="O52">
    <cfRule type="containsErrors" dxfId="17710" priority="1281">
      <formula>ISERROR(O52)</formula>
    </cfRule>
  </conditionalFormatting>
  <conditionalFormatting sqref="O31">
    <cfRule type="containsErrors" dxfId="17709" priority="1280">
      <formula>ISERROR(O31)</formula>
    </cfRule>
  </conditionalFormatting>
  <conditionalFormatting sqref="O34">
    <cfRule type="containsErrors" dxfId="17708" priority="1279">
      <formula>ISERROR(O34)</formula>
    </cfRule>
  </conditionalFormatting>
  <conditionalFormatting sqref="O13">
    <cfRule type="containsErrors" dxfId="17707" priority="1278">
      <formula>ISERROR(O13)</formula>
    </cfRule>
  </conditionalFormatting>
  <conditionalFormatting sqref="O16">
    <cfRule type="containsErrors" dxfId="17706" priority="1277">
      <formula>ISERROR(O16)</formula>
    </cfRule>
  </conditionalFormatting>
  <conditionalFormatting sqref="O49">
    <cfRule type="containsErrors" dxfId="17705" priority="1276">
      <formula>ISERROR(O49)</formula>
    </cfRule>
  </conditionalFormatting>
  <conditionalFormatting sqref="O52">
    <cfRule type="containsErrors" dxfId="17704" priority="1275">
      <formula>ISERROR(O52)</formula>
    </cfRule>
  </conditionalFormatting>
  <conditionalFormatting sqref="O67">
    <cfRule type="containsErrors" dxfId="17703" priority="1274">
      <formula>ISERROR(O67)</formula>
    </cfRule>
  </conditionalFormatting>
  <conditionalFormatting sqref="O70">
    <cfRule type="containsErrors" dxfId="17702" priority="1273">
      <formula>ISERROR(O70)</formula>
    </cfRule>
  </conditionalFormatting>
  <conditionalFormatting sqref="O67">
    <cfRule type="containsErrors" dxfId="17701" priority="1272">
      <formula>ISERROR(O67)</formula>
    </cfRule>
  </conditionalFormatting>
  <conditionalFormatting sqref="O70">
    <cfRule type="containsErrors" dxfId="17700" priority="1271">
      <formula>ISERROR(O70)</formula>
    </cfRule>
  </conditionalFormatting>
  <conditionalFormatting sqref="O31">
    <cfRule type="containsErrors" dxfId="17699" priority="1270">
      <formula>ISERROR(O31)</formula>
    </cfRule>
  </conditionalFormatting>
  <conditionalFormatting sqref="O34">
    <cfRule type="containsErrors" dxfId="17698" priority="1269">
      <formula>ISERROR(O34)</formula>
    </cfRule>
  </conditionalFormatting>
  <conditionalFormatting sqref="O31">
    <cfRule type="containsErrors" dxfId="17697" priority="1268">
      <formula>ISERROR(O31)</formula>
    </cfRule>
  </conditionalFormatting>
  <conditionalFormatting sqref="O34">
    <cfRule type="containsErrors" dxfId="17696" priority="1267">
      <formula>ISERROR(O34)</formula>
    </cfRule>
  </conditionalFormatting>
  <conditionalFormatting sqref="O49">
    <cfRule type="containsErrors" dxfId="17695" priority="1266">
      <formula>ISERROR(O49)</formula>
    </cfRule>
  </conditionalFormatting>
  <conditionalFormatting sqref="O52">
    <cfRule type="containsErrors" dxfId="17694" priority="1265">
      <formula>ISERROR(O52)</formula>
    </cfRule>
  </conditionalFormatting>
  <conditionalFormatting sqref="O49">
    <cfRule type="containsErrors" dxfId="17693" priority="1264">
      <formula>ISERROR(O49)</formula>
    </cfRule>
  </conditionalFormatting>
  <conditionalFormatting sqref="O52">
    <cfRule type="containsErrors" dxfId="17692" priority="1263">
      <formula>ISERROR(O52)</formula>
    </cfRule>
  </conditionalFormatting>
  <conditionalFormatting sqref="O49">
    <cfRule type="containsErrors" dxfId="17691" priority="1262">
      <formula>ISERROR(O49)</formula>
    </cfRule>
  </conditionalFormatting>
  <conditionalFormatting sqref="O52">
    <cfRule type="containsErrors" dxfId="17690" priority="1261">
      <formula>ISERROR(O52)</formula>
    </cfRule>
  </conditionalFormatting>
  <conditionalFormatting sqref="O49">
    <cfRule type="containsErrors" dxfId="17689" priority="1260">
      <formula>ISERROR(O49)</formula>
    </cfRule>
  </conditionalFormatting>
  <conditionalFormatting sqref="O52">
    <cfRule type="containsErrors" dxfId="17688" priority="1259">
      <formula>ISERROR(O52)</formula>
    </cfRule>
  </conditionalFormatting>
  <conditionalFormatting sqref="O49">
    <cfRule type="containsErrors" dxfId="17687" priority="1258">
      <formula>ISERROR(O49)</formula>
    </cfRule>
  </conditionalFormatting>
  <conditionalFormatting sqref="O52">
    <cfRule type="containsErrors" dxfId="17686" priority="1257">
      <formula>ISERROR(O52)</formula>
    </cfRule>
  </conditionalFormatting>
  <conditionalFormatting sqref="O49">
    <cfRule type="containsErrors" dxfId="17685" priority="1256">
      <formula>ISERROR(O49)</formula>
    </cfRule>
  </conditionalFormatting>
  <conditionalFormatting sqref="O52">
    <cfRule type="containsErrors" dxfId="17684" priority="1255">
      <formula>ISERROR(O52)</formula>
    </cfRule>
  </conditionalFormatting>
  <conditionalFormatting sqref="O67">
    <cfRule type="containsErrors" dxfId="17683" priority="1254">
      <formula>ISERROR(O67)</formula>
    </cfRule>
  </conditionalFormatting>
  <conditionalFormatting sqref="O70">
    <cfRule type="containsErrors" dxfId="17682" priority="1253">
      <formula>ISERROR(O70)</formula>
    </cfRule>
  </conditionalFormatting>
  <conditionalFormatting sqref="O67">
    <cfRule type="containsErrors" dxfId="17681" priority="1252">
      <formula>ISERROR(O67)</formula>
    </cfRule>
  </conditionalFormatting>
  <conditionalFormatting sqref="O70">
    <cfRule type="containsErrors" dxfId="17680" priority="1251">
      <formula>ISERROR(O70)</formula>
    </cfRule>
  </conditionalFormatting>
  <conditionalFormatting sqref="O67">
    <cfRule type="containsErrors" dxfId="17679" priority="1250">
      <formula>ISERROR(O67)</formula>
    </cfRule>
  </conditionalFormatting>
  <conditionalFormatting sqref="O70">
    <cfRule type="containsErrors" dxfId="17678" priority="1249">
      <formula>ISERROR(O70)</formula>
    </cfRule>
  </conditionalFormatting>
  <conditionalFormatting sqref="O85">
    <cfRule type="containsErrors" dxfId="17677" priority="1248">
      <formula>ISERROR(O85)</formula>
    </cfRule>
  </conditionalFormatting>
  <conditionalFormatting sqref="O88">
    <cfRule type="containsErrors" dxfId="17676" priority="1247">
      <formula>ISERROR(O88)</formula>
    </cfRule>
  </conditionalFormatting>
  <conditionalFormatting sqref="O85">
    <cfRule type="containsErrors" dxfId="17675" priority="1246">
      <formula>ISERROR(O85)</formula>
    </cfRule>
  </conditionalFormatting>
  <conditionalFormatting sqref="O88">
    <cfRule type="containsErrors" dxfId="17674" priority="1245">
      <formula>ISERROR(O88)</formula>
    </cfRule>
  </conditionalFormatting>
  <conditionalFormatting sqref="O85">
    <cfRule type="containsErrors" dxfId="17673" priority="1244">
      <formula>ISERROR(O85)</formula>
    </cfRule>
  </conditionalFormatting>
  <conditionalFormatting sqref="O88">
    <cfRule type="containsErrors" dxfId="17672" priority="1243">
      <formula>ISERROR(O88)</formula>
    </cfRule>
  </conditionalFormatting>
  <conditionalFormatting sqref="O103">
    <cfRule type="containsErrors" dxfId="17671" priority="1242">
      <formula>ISERROR(O103)</formula>
    </cfRule>
  </conditionalFormatting>
  <conditionalFormatting sqref="O106">
    <cfRule type="containsErrors" dxfId="17670" priority="1241">
      <formula>ISERROR(O106)</formula>
    </cfRule>
  </conditionalFormatting>
  <conditionalFormatting sqref="O103">
    <cfRule type="containsErrors" dxfId="17669" priority="1240">
      <formula>ISERROR(O103)</formula>
    </cfRule>
  </conditionalFormatting>
  <conditionalFormatting sqref="O106">
    <cfRule type="containsErrors" dxfId="17668" priority="1239">
      <formula>ISERROR(O106)</formula>
    </cfRule>
  </conditionalFormatting>
  <conditionalFormatting sqref="O103">
    <cfRule type="containsErrors" dxfId="17667" priority="1238">
      <formula>ISERROR(O103)</formula>
    </cfRule>
  </conditionalFormatting>
  <conditionalFormatting sqref="O106">
    <cfRule type="containsErrors" dxfId="17666" priority="1237">
      <formula>ISERROR(O106)</formula>
    </cfRule>
  </conditionalFormatting>
  <conditionalFormatting sqref="O49">
    <cfRule type="containsErrors" dxfId="17665" priority="1236">
      <formula>ISERROR(O49)</formula>
    </cfRule>
  </conditionalFormatting>
  <conditionalFormatting sqref="O52">
    <cfRule type="containsErrors" dxfId="17664" priority="1235">
      <formula>ISERROR(O52)</formula>
    </cfRule>
  </conditionalFormatting>
  <conditionalFormatting sqref="O49">
    <cfRule type="containsErrors" dxfId="17663" priority="1234">
      <formula>ISERROR(O49)</formula>
    </cfRule>
  </conditionalFormatting>
  <conditionalFormatting sqref="O52">
    <cfRule type="containsErrors" dxfId="17662" priority="1233">
      <formula>ISERROR(O52)</formula>
    </cfRule>
  </conditionalFormatting>
  <conditionalFormatting sqref="O49">
    <cfRule type="containsErrors" dxfId="17661" priority="1232">
      <formula>ISERROR(O49)</formula>
    </cfRule>
  </conditionalFormatting>
  <conditionalFormatting sqref="O52">
    <cfRule type="containsErrors" dxfId="17660" priority="1231">
      <formula>ISERROR(O52)</formula>
    </cfRule>
  </conditionalFormatting>
  <conditionalFormatting sqref="O67">
    <cfRule type="containsErrors" dxfId="17659" priority="1230">
      <formula>ISERROR(O67)</formula>
    </cfRule>
  </conditionalFormatting>
  <conditionalFormatting sqref="O70">
    <cfRule type="containsErrors" dxfId="17658" priority="1229">
      <formula>ISERROR(O70)</formula>
    </cfRule>
  </conditionalFormatting>
  <conditionalFormatting sqref="O67">
    <cfRule type="containsErrors" dxfId="17657" priority="1228">
      <formula>ISERROR(O67)</formula>
    </cfRule>
  </conditionalFormatting>
  <conditionalFormatting sqref="O70">
    <cfRule type="containsErrors" dxfId="17656" priority="1227">
      <formula>ISERROR(O70)</formula>
    </cfRule>
  </conditionalFormatting>
  <conditionalFormatting sqref="O67">
    <cfRule type="containsErrors" dxfId="17655" priority="1226">
      <formula>ISERROR(O67)</formula>
    </cfRule>
  </conditionalFormatting>
  <conditionalFormatting sqref="O70">
    <cfRule type="containsErrors" dxfId="17654" priority="1225">
      <formula>ISERROR(O70)</formula>
    </cfRule>
  </conditionalFormatting>
  <conditionalFormatting sqref="O67">
    <cfRule type="containsErrors" dxfId="17653" priority="1224">
      <formula>ISERROR(O67)</formula>
    </cfRule>
  </conditionalFormatting>
  <conditionalFormatting sqref="O70">
    <cfRule type="containsErrors" dxfId="17652" priority="1223">
      <formula>ISERROR(O70)</formula>
    </cfRule>
  </conditionalFormatting>
  <conditionalFormatting sqref="O67">
    <cfRule type="containsErrors" dxfId="17651" priority="1222">
      <formula>ISERROR(O67)</formula>
    </cfRule>
  </conditionalFormatting>
  <conditionalFormatting sqref="O70">
    <cfRule type="containsErrors" dxfId="17650" priority="1221">
      <formula>ISERROR(O70)</formula>
    </cfRule>
  </conditionalFormatting>
  <conditionalFormatting sqref="O67">
    <cfRule type="containsErrors" dxfId="17649" priority="1220">
      <formula>ISERROR(O67)</formula>
    </cfRule>
  </conditionalFormatting>
  <conditionalFormatting sqref="O70">
    <cfRule type="containsErrors" dxfId="17648" priority="1219">
      <formula>ISERROR(O70)</formula>
    </cfRule>
  </conditionalFormatting>
  <conditionalFormatting sqref="O67">
    <cfRule type="containsErrors" dxfId="17647" priority="1218">
      <formula>ISERROR(O67)</formula>
    </cfRule>
  </conditionalFormatting>
  <conditionalFormatting sqref="O70">
    <cfRule type="containsErrors" dxfId="17646" priority="1217">
      <formula>ISERROR(O70)</formula>
    </cfRule>
  </conditionalFormatting>
  <conditionalFormatting sqref="O67">
    <cfRule type="containsErrors" dxfId="17645" priority="1216">
      <formula>ISERROR(O67)</formula>
    </cfRule>
  </conditionalFormatting>
  <conditionalFormatting sqref="O70">
    <cfRule type="containsErrors" dxfId="17644" priority="1215">
      <formula>ISERROR(O70)</formula>
    </cfRule>
  </conditionalFormatting>
  <conditionalFormatting sqref="O67">
    <cfRule type="containsErrors" dxfId="17643" priority="1214">
      <formula>ISERROR(O67)</formula>
    </cfRule>
  </conditionalFormatting>
  <conditionalFormatting sqref="O70">
    <cfRule type="containsErrors" dxfId="17642" priority="1213">
      <formula>ISERROR(O70)</formula>
    </cfRule>
  </conditionalFormatting>
  <conditionalFormatting sqref="O67">
    <cfRule type="containsErrors" dxfId="17641" priority="1212">
      <formula>ISERROR(O67)</formula>
    </cfRule>
  </conditionalFormatting>
  <conditionalFormatting sqref="O70">
    <cfRule type="containsErrors" dxfId="17640" priority="1211">
      <formula>ISERROR(O70)</formula>
    </cfRule>
  </conditionalFormatting>
  <conditionalFormatting sqref="O67">
    <cfRule type="containsErrors" dxfId="17639" priority="1210">
      <formula>ISERROR(O67)</formula>
    </cfRule>
  </conditionalFormatting>
  <conditionalFormatting sqref="O70">
    <cfRule type="containsErrors" dxfId="17638" priority="1209">
      <formula>ISERROR(O70)</formula>
    </cfRule>
  </conditionalFormatting>
  <conditionalFormatting sqref="O85">
    <cfRule type="containsErrors" dxfId="17637" priority="1208">
      <formula>ISERROR(O85)</formula>
    </cfRule>
  </conditionalFormatting>
  <conditionalFormatting sqref="O88">
    <cfRule type="containsErrors" dxfId="17636" priority="1207">
      <formula>ISERROR(O88)</formula>
    </cfRule>
  </conditionalFormatting>
  <conditionalFormatting sqref="O85">
    <cfRule type="containsErrors" dxfId="17635" priority="1206">
      <formula>ISERROR(O85)</formula>
    </cfRule>
  </conditionalFormatting>
  <conditionalFormatting sqref="O88">
    <cfRule type="containsErrors" dxfId="17634" priority="1205">
      <formula>ISERROR(O88)</formula>
    </cfRule>
  </conditionalFormatting>
  <conditionalFormatting sqref="O85">
    <cfRule type="containsErrors" dxfId="17633" priority="1204">
      <formula>ISERROR(O85)</formula>
    </cfRule>
  </conditionalFormatting>
  <conditionalFormatting sqref="O88">
    <cfRule type="containsErrors" dxfId="17632" priority="1203">
      <formula>ISERROR(O88)</formula>
    </cfRule>
  </conditionalFormatting>
  <conditionalFormatting sqref="O85">
    <cfRule type="containsErrors" dxfId="17631" priority="1202">
      <formula>ISERROR(O85)</formula>
    </cfRule>
  </conditionalFormatting>
  <conditionalFormatting sqref="O88">
    <cfRule type="containsErrors" dxfId="17630" priority="1201">
      <formula>ISERROR(O88)</formula>
    </cfRule>
  </conditionalFormatting>
  <conditionalFormatting sqref="O85">
    <cfRule type="containsErrors" dxfId="17629" priority="1200">
      <formula>ISERROR(O85)</formula>
    </cfRule>
  </conditionalFormatting>
  <conditionalFormatting sqref="O88">
    <cfRule type="containsErrors" dxfId="17628" priority="1199">
      <formula>ISERROR(O88)</formula>
    </cfRule>
  </conditionalFormatting>
  <conditionalFormatting sqref="O85">
    <cfRule type="containsErrors" dxfId="17627" priority="1198">
      <formula>ISERROR(O85)</formula>
    </cfRule>
  </conditionalFormatting>
  <conditionalFormatting sqref="O88">
    <cfRule type="containsErrors" dxfId="17626" priority="1197">
      <formula>ISERROR(O88)</formula>
    </cfRule>
  </conditionalFormatting>
  <conditionalFormatting sqref="O85">
    <cfRule type="containsErrors" dxfId="17625" priority="1196">
      <formula>ISERROR(O85)</formula>
    </cfRule>
  </conditionalFormatting>
  <conditionalFormatting sqref="O88">
    <cfRule type="containsErrors" dxfId="17624" priority="1195">
      <formula>ISERROR(O88)</formula>
    </cfRule>
  </conditionalFormatting>
  <conditionalFormatting sqref="O85">
    <cfRule type="containsErrors" dxfId="17623" priority="1194">
      <formula>ISERROR(O85)</formula>
    </cfRule>
  </conditionalFormatting>
  <conditionalFormatting sqref="O88">
    <cfRule type="containsErrors" dxfId="17622" priority="1193">
      <formula>ISERROR(O88)</formula>
    </cfRule>
  </conditionalFormatting>
  <conditionalFormatting sqref="O85">
    <cfRule type="containsErrors" dxfId="17621" priority="1192">
      <formula>ISERROR(O85)</formula>
    </cfRule>
  </conditionalFormatting>
  <conditionalFormatting sqref="O88">
    <cfRule type="containsErrors" dxfId="17620" priority="1191">
      <formula>ISERROR(O88)</formula>
    </cfRule>
  </conditionalFormatting>
  <conditionalFormatting sqref="O85">
    <cfRule type="containsErrors" dxfId="17619" priority="1190">
      <formula>ISERROR(O85)</formula>
    </cfRule>
  </conditionalFormatting>
  <conditionalFormatting sqref="O88">
    <cfRule type="containsErrors" dxfId="17618" priority="1189">
      <formula>ISERROR(O88)</formula>
    </cfRule>
  </conditionalFormatting>
  <conditionalFormatting sqref="O85">
    <cfRule type="containsErrors" dxfId="17617" priority="1188">
      <formula>ISERROR(O85)</formula>
    </cfRule>
  </conditionalFormatting>
  <conditionalFormatting sqref="O88">
    <cfRule type="containsErrors" dxfId="17616" priority="1187">
      <formula>ISERROR(O88)</formula>
    </cfRule>
  </conditionalFormatting>
  <conditionalFormatting sqref="O103">
    <cfRule type="containsErrors" dxfId="17615" priority="1186">
      <formula>ISERROR(O103)</formula>
    </cfRule>
  </conditionalFormatting>
  <conditionalFormatting sqref="O106">
    <cfRule type="containsErrors" dxfId="17614" priority="1185">
      <formula>ISERROR(O106)</formula>
    </cfRule>
  </conditionalFormatting>
  <conditionalFormatting sqref="O103">
    <cfRule type="containsErrors" dxfId="17613" priority="1184">
      <formula>ISERROR(O103)</formula>
    </cfRule>
  </conditionalFormatting>
  <conditionalFormatting sqref="O106">
    <cfRule type="containsErrors" dxfId="17612" priority="1183">
      <formula>ISERROR(O106)</formula>
    </cfRule>
  </conditionalFormatting>
  <conditionalFormatting sqref="O103">
    <cfRule type="containsErrors" dxfId="17611" priority="1182">
      <formula>ISERROR(O103)</formula>
    </cfRule>
  </conditionalFormatting>
  <conditionalFormatting sqref="O106">
    <cfRule type="containsErrors" dxfId="17610" priority="1181">
      <formula>ISERROR(O106)</formula>
    </cfRule>
  </conditionalFormatting>
  <conditionalFormatting sqref="O103">
    <cfRule type="containsErrors" dxfId="17609" priority="1180">
      <formula>ISERROR(O103)</formula>
    </cfRule>
  </conditionalFormatting>
  <conditionalFormatting sqref="O106">
    <cfRule type="containsErrors" dxfId="17608" priority="1179">
      <formula>ISERROR(O106)</formula>
    </cfRule>
  </conditionalFormatting>
  <conditionalFormatting sqref="O103">
    <cfRule type="containsErrors" dxfId="17607" priority="1178">
      <formula>ISERROR(O103)</formula>
    </cfRule>
  </conditionalFormatting>
  <conditionalFormatting sqref="O106">
    <cfRule type="containsErrors" dxfId="17606" priority="1177">
      <formula>ISERROR(O106)</formula>
    </cfRule>
  </conditionalFormatting>
  <conditionalFormatting sqref="O103">
    <cfRule type="containsErrors" dxfId="17605" priority="1176">
      <formula>ISERROR(O103)</formula>
    </cfRule>
  </conditionalFormatting>
  <conditionalFormatting sqref="O106">
    <cfRule type="containsErrors" dxfId="17604" priority="1175">
      <formula>ISERROR(O106)</formula>
    </cfRule>
  </conditionalFormatting>
  <conditionalFormatting sqref="O103">
    <cfRule type="containsErrors" dxfId="17603" priority="1174">
      <formula>ISERROR(O103)</formula>
    </cfRule>
  </conditionalFormatting>
  <conditionalFormatting sqref="O106">
    <cfRule type="containsErrors" dxfId="17602" priority="1173">
      <formula>ISERROR(O106)</formula>
    </cfRule>
  </conditionalFormatting>
  <conditionalFormatting sqref="O103">
    <cfRule type="containsErrors" dxfId="17601" priority="1172">
      <formula>ISERROR(O103)</formula>
    </cfRule>
  </conditionalFormatting>
  <conditionalFormatting sqref="O106">
    <cfRule type="containsErrors" dxfId="17600" priority="1171">
      <formula>ISERROR(O106)</formula>
    </cfRule>
  </conditionalFormatting>
  <conditionalFormatting sqref="O103">
    <cfRule type="containsErrors" dxfId="17599" priority="1170">
      <formula>ISERROR(O103)</formula>
    </cfRule>
  </conditionalFormatting>
  <conditionalFormatting sqref="O106">
    <cfRule type="containsErrors" dxfId="17598" priority="1169">
      <formula>ISERROR(O106)</formula>
    </cfRule>
  </conditionalFormatting>
  <conditionalFormatting sqref="O103">
    <cfRule type="containsErrors" dxfId="17597" priority="1168">
      <formula>ISERROR(O103)</formula>
    </cfRule>
  </conditionalFormatting>
  <conditionalFormatting sqref="O106">
    <cfRule type="containsErrors" dxfId="17596" priority="1167">
      <formula>ISERROR(O106)</formula>
    </cfRule>
  </conditionalFormatting>
  <conditionalFormatting sqref="O103">
    <cfRule type="containsErrors" dxfId="17595" priority="1166">
      <formula>ISERROR(O103)</formula>
    </cfRule>
  </conditionalFormatting>
  <conditionalFormatting sqref="O106">
    <cfRule type="containsErrors" dxfId="17594" priority="1165">
      <formula>ISERROR(O106)</formula>
    </cfRule>
  </conditionalFormatting>
  <conditionalFormatting sqref="O49">
    <cfRule type="containsErrors" dxfId="17593" priority="1164">
      <formula>ISERROR(O49)</formula>
    </cfRule>
  </conditionalFormatting>
  <conditionalFormatting sqref="O52">
    <cfRule type="containsErrors" dxfId="17592" priority="1163">
      <formula>ISERROR(O52)</formula>
    </cfRule>
  </conditionalFormatting>
  <conditionalFormatting sqref="O49">
    <cfRule type="containsErrors" dxfId="17591" priority="1162">
      <formula>ISERROR(O49)</formula>
    </cfRule>
  </conditionalFormatting>
  <conditionalFormatting sqref="O52">
    <cfRule type="containsErrors" dxfId="17590" priority="1161">
      <formula>ISERROR(O52)</formula>
    </cfRule>
  </conditionalFormatting>
  <conditionalFormatting sqref="O49">
    <cfRule type="containsErrors" dxfId="17589" priority="1160">
      <formula>ISERROR(O49)</formula>
    </cfRule>
  </conditionalFormatting>
  <conditionalFormatting sqref="O52">
    <cfRule type="containsErrors" dxfId="17588" priority="1159">
      <formula>ISERROR(O52)</formula>
    </cfRule>
  </conditionalFormatting>
  <conditionalFormatting sqref="O67">
    <cfRule type="containsErrors" dxfId="17587" priority="1158">
      <formula>ISERROR(O67)</formula>
    </cfRule>
  </conditionalFormatting>
  <conditionalFormatting sqref="O70">
    <cfRule type="containsErrors" dxfId="17586" priority="1157">
      <formula>ISERROR(O70)</formula>
    </cfRule>
  </conditionalFormatting>
  <conditionalFormatting sqref="O67">
    <cfRule type="containsErrors" dxfId="17585" priority="1156">
      <formula>ISERROR(O67)</formula>
    </cfRule>
  </conditionalFormatting>
  <conditionalFormatting sqref="O70">
    <cfRule type="containsErrors" dxfId="17584" priority="1155">
      <formula>ISERROR(O70)</formula>
    </cfRule>
  </conditionalFormatting>
  <conditionalFormatting sqref="O67">
    <cfRule type="containsErrors" dxfId="17583" priority="1154">
      <formula>ISERROR(O67)</formula>
    </cfRule>
  </conditionalFormatting>
  <conditionalFormatting sqref="O70">
    <cfRule type="containsErrors" dxfId="17582" priority="1153">
      <formula>ISERROR(O70)</formula>
    </cfRule>
  </conditionalFormatting>
  <conditionalFormatting sqref="O85">
    <cfRule type="containsErrors" dxfId="17581" priority="1152">
      <formula>ISERROR(O85)</formula>
    </cfRule>
  </conditionalFormatting>
  <conditionalFormatting sqref="O88">
    <cfRule type="containsErrors" dxfId="17580" priority="1151">
      <formula>ISERROR(O88)</formula>
    </cfRule>
  </conditionalFormatting>
  <conditionalFormatting sqref="O85">
    <cfRule type="containsErrors" dxfId="17579" priority="1150">
      <formula>ISERROR(O85)</formula>
    </cfRule>
  </conditionalFormatting>
  <conditionalFormatting sqref="O88">
    <cfRule type="containsErrors" dxfId="17578" priority="1149">
      <formula>ISERROR(O88)</formula>
    </cfRule>
  </conditionalFormatting>
  <conditionalFormatting sqref="O85">
    <cfRule type="containsErrors" dxfId="17577" priority="1148">
      <formula>ISERROR(O85)</formula>
    </cfRule>
  </conditionalFormatting>
  <conditionalFormatting sqref="O88">
    <cfRule type="containsErrors" dxfId="17576" priority="1147">
      <formula>ISERROR(O88)</formula>
    </cfRule>
  </conditionalFormatting>
  <conditionalFormatting sqref="O103">
    <cfRule type="containsErrors" dxfId="17575" priority="1146">
      <formula>ISERROR(O103)</formula>
    </cfRule>
  </conditionalFormatting>
  <conditionalFormatting sqref="O106">
    <cfRule type="containsErrors" dxfId="17574" priority="1145">
      <formula>ISERROR(O106)</formula>
    </cfRule>
  </conditionalFormatting>
  <conditionalFormatting sqref="O103">
    <cfRule type="containsErrors" dxfId="17573" priority="1144">
      <formula>ISERROR(O103)</formula>
    </cfRule>
  </conditionalFormatting>
  <conditionalFormatting sqref="O106">
    <cfRule type="containsErrors" dxfId="17572" priority="1143">
      <formula>ISERROR(O106)</formula>
    </cfRule>
  </conditionalFormatting>
  <conditionalFormatting sqref="O103">
    <cfRule type="containsErrors" dxfId="17571" priority="1142">
      <formula>ISERROR(O103)</formula>
    </cfRule>
  </conditionalFormatting>
  <conditionalFormatting sqref="O106">
    <cfRule type="containsErrors" dxfId="17570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17569" priority="1140">
      <formula>ISERROR(N1)</formula>
    </cfRule>
  </conditionalFormatting>
  <conditionalFormatting sqref="O13">
    <cfRule type="containsErrors" dxfId="17568" priority="1139">
      <formula>ISERROR(O13)</formula>
    </cfRule>
  </conditionalFormatting>
  <conditionalFormatting sqref="O16">
    <cfRule type="containsErrors" dxfId="17567" priority="1138">
      <formula>ISERROR(O16)</formula>
    </cfRule>
  </conditionalFormatting>
  <conditionalFormatting sqref="O103">
    <cfRule type="containsErrors" dxfId="17566" priority="1137">
      <formula>ISERROR(O103)</formula>
    </cfRule>
  </conditionalFormatting>
  <conditionalFormatting sqref="O106">
    <cfRule type="containsErrors" dxfId="17565" priority="1136">
      <formula>ISERROR(O106)</formula>
    </cfRule>
  </conditionalFormatting>
  <conditionalFormatting sqref="O85">
    <cfRule type="containsErrors" dxfId="17564" priority="1135">
      <formula>ISERROR(O85)</formula>
    </cfRule>
  </conditionalFormatting>
  <conditionalFormatting sqref="O88">
    <cfRule type="containsErrors" dxfId="17563" priority="1134">
      <formula>ISERROR(O88)</formula>
    </cfRule>
  </conditionalFormatting>
  <conditionalFormatting sqref="O67">
    <cfRule type="containsErrors" dxfId="17562" priority="1133">
      <formula>ISERROR(O67)</formula>
    </cfRule>
  </conditionalFormatting>
  <conditionalFormatting sqref="O70">
    <cfRule type="containsErrors" dxfId="17561" priority="1132">
      <formula>ISERROR(O70)</formula>
    </cfRule>
  </conditionalFormatting>
  <conditionalFormatting sqref="O49">
    <cfRule type="containsErrors" dxfId="17560" priority="1131">
      <formula>ISERROR(O49)</formula>
    </cfRule>
  </conditionalFormatting>
  <conditionalFormatting sqref="O52">
    <cfRule type="containsErrors" dxfId="17559" priority="1130">
      <formula>ISERROR(O52)</formula>
    </cfRule>
  </conditionalFormatting>
  <conditionalFormatting sqref="O31">
    <cfRule type="containsErrors" dxfId="17558" priority="1129">
      <formula>ISERROR(O31)</formula>
    </cfRule>
  </conditionalFormatting>
  <conditionalFormatting sqref="O34">
    <cfRule type="containsErrors" dxfId="17557" priority="1128">
      <formula>ISERROR(O34)</formula>
    </cfRule>
  </conditionalFormatting>
  <conditionalFormatting sqref="O13">
    <cfRule type="containsErrors" dxfId="17556" priority="1127">
      <formula>ISERROR(O13)</formula>
    </cfRule>
  </conditionalFormatting>
  <conditionalFormatting sqref="O16">
    <cfRule type="containsErrors" dxfId="17555" priority="1126">
      <formula>ISERROR(O16)</formula>
    </cfRule>
  </conditionalFormatting>
  <conditionalFormatting sqref="O49">
    <cfRule type="containsErrors" dxfId="17554" priority="1125">
      <formula>ISERROR(O49)</formula>
    </cfRule>
  </conditionalFormatting>
  <conditionalFormatting sqref="O52">
    <cfRule type="containsErrors" dxfId="17553" priority="1124">
      <formula>ISERROR(O52)</formula>
    </cfRule>
  </conditionalFormatting>
  <conditionalFormatting sqref="O67">
    <cfRule type="containsErrors" dxfId="17552" priority="1123">
      <formula>ISERROR(O67)</formula>
    </cfRule>
  </conditionalFormatting>
  <conditionalFormatting sqref="O70">
    <cfRule type="containsErrors" dxfId="17551" priority="1122">
      <formula>ISERROR(O70)</formula>
    </cfRule>
  </conditionalFormatting>
  <conditionalFormatting sqref="O67">
    <cfRule type="containsErrors" dxfId="17550" priority="1121">
      <formula>ISERROR(O67)</formula>
    </cfRule>
  </conditionalFormatting>
  <conditionalFormatting sqref="O70">
    <cfRule type="containsErrors" dxfId="17549" priority="1120">
      <formula>ISERROR(O70)</formula>
    </cfRule>
  </conditionalFormatting>
  <conditionalFormatting sqref="O31">
    <cfRule type="containsErrors" dxfId="17548" priority="1119">
      <formula>ISERROR(O31)</formula>
    </cfRule>
  </conditionalFormatting>
  <conditionalFormatting sqref="O34">
    <cfRule type="containsErrors" dxfId="17547" priority="1118">
      <formula>ISERROR(O34)</formula>
    </cfRule>
  </conditionalFormatting>
  <conditionalFormatting sqref="O31">
    <cfRule type="containsErrors" dxfId="17546" priority="1117">
      <formula>ISERROR(O31)</formula>
    </cfRule>
  </conditionalFormatting>
  <conditionalFormatting sqref="O34">
    <cfRule type="containsErrors" dxfId="17545" priority="1116">
      <formula>ISERROR(O34)</formula>
    </cfRule>
  </conditionalFormatting>
  <conditionalFormatting sqref="O49">
    <cfRule type="containsErrors" dxfId="17544" priority="1115">
      <formula>ISERROR(O49)</formula>
    </cfRule>
  </conditionalFormatting>
  <conditionalFormatting sqref="O52">
    <cfRule type="containsErrors" dxfId="17543" priority="1114">
      <formula>ISERROR(O52)</formula>
    </cfRule>
  </conditionalFormatting>
  <conditionalFormatting sqref="O49">
    <cfRule type="containsErrors" dxfId="17542" priority="1113">
      <formula>ISERROR(O49)</formula>
    </cfRule>
  </conditionalFormatting>
  <conditionalFormatting sqref="O52">
    <cfRule type="containsErrors" dxfId="17541" priority="1112">
      <formula>ISERROR(O52)</formula>
    </cfRule>
  </conditionalFormatting>
  <conditionalFormatting sqref="O49">
    <cfRule type="containsErrors" dxfId="17540" priority="1111">
      <formula>ISERROR(O49)</formula>
    </cfRule>
  </conditionalFormatting>
  <conditionalFormatting sqref="O52">
    <cfRule type="containsErrors" dxfId="17539" priority="1110">
      <formula>ISERROR(O52)</formula>
    </cfRule>
  </conditionalFormatting>
  <conditionalFormatting sqref="O49">
    <cfRule type="containsErrors" dxfId="17538" priority="1109">
      <formula>ISERROR(O49)</formula>
    </cfRule>
  </conditionalFormatting>
  <conditionalFormatting sqref="O52">
    <cfRule type="containsErrors" dxfId="17537" priority="1108">
      <formula>ISERROR(O52)</formula>
    </cfRule>
  </conditionalFormatting>
  <conditionalFormatting sqref="O49">
    <cfRule type="containsErrors" dxfId="17536" priority="1107">
      <formula>ISERROR(O49)</formula>
    </cfRule>
  </conditionalFormatting>
  <conditionalFormatting sqref="O52">
    <cfRule type="containsErrors" dxfId="17535" priority="1106">
      <formula>ISERROR(O52)</formula>
    </cfRule>
  </conditionalFormatting>
  <conditionalFormatting sqref="O49">
    <cfRule type="containsErrors" dxfId="17534" priority="1105">
      <formula>ISERROR(O49)</formula>
    </cfRule>
  </conditionalFormatting>
  <conditionalFormatting sqref="O52">
    <cfRule type="containsErrors" dxfId="17533" priority="1104">
      <formula>ISERROR(O52)</formula>
    </cfRule>
  </conditionalFormatting>
  <conditionalFormatting sqref="O67">
    <cfRule type="containsErrors" dxfId="17532" priority="1103">
      <formula>ISERROR(O67)</formula>
    </cfRule>
  </conditionalFormatting>
  <conditionalFormatting sqref="O70">
    <cfRule type="containsErrors" dxfId="17531" priority="1102">
      <formula>ISERROR(O70)</formula>
    </cfRule>
  </conditionalFormatting>
  <conditionalFormatting sqref="O67">
    <cfRule type="containsErrors" dxfId="17530" priority="1101">
      <formula>ISERROR(O67)</formula>
    </cfRule>
  </conditionalFormatting>
  <conditionalFormatting sqref="O70">
    <cfRule type="containsErrors" dxfId="17529" priority="1100">
      <formula>ISERROR(O70)</formula>
    </cfRule>
  </conditionalFormatting>
  <conditionalFormatting sqref="O67">
    <cfRule type="containsErrors" dxfId="17528" priority="1099">
      <formula>ISERROR(O67)</formula>
    </cfRule>
  </conditionalFormatting>
  <conditionalFormatting sqref="O70">
    <cfRule type="containsErrors" dxfId="17527" priority="1098">
      <formula>ISERROR(O70)</formula>
    </cfRule>
  </conditionalFormatting>
  <conditionalFormatting sqref="O85">
    <cfRule type="containsErrors" dxfId="17526" priority="1097">
      <formula>ISERROR(O85)</formula>
    </cfRule>
  </conditionalFormatting>
  <conditionalFormatting sqref="O88">
    <cfRule type="containsErrors" dxfId="17525" priority="1096">
      <formula>ISERROR(O88)</formula>
    </cfRule>
  </conditionalFormatting>
  <conditionalFormatting sqref="O85">
    <cfRule type="containsErrors" dxfId="17524" priority="1095">
      <formula>ISERROR(O85)</formula>
    </cfRule>
  </conditionalFormatting>
  <conditionalFormatting sqref="O88">
    <cfRule type="containsErrors" dxfId="17523" priority="1094">
      <formula>ISERROR(O88)</formula>
    </cfRule>
  </conditionalFormatting>
  <conditionalFormatting sqref="O85">
    <cfRule type="containsErrors" dxfId="17522" priority="1093">
      <formula>ISERROR(O85)</formula>
    </cfRule>
  </conditionalFormatting>
  <conditionalFormatting sqref="O88">
    <cfRule type="containsErrors" dxfId="17521" priority="1092">
      <formula>ISERROR(O88)</formula>
    </cfRule>
  </conditionalFormatting>
  <conditionalFormatting sqref="O103">
    <cfRule type="containsErrors" dxfId="17520" priority="1091">
      <formula>ISERROR(O103)</formula>
    </cfRule>
  </conditionalFormatting>
  <conditionalFormatting sqref="O106">
    <cfRule type="containsErrors" dxfId="17519" priority="1090">
      <formula>ISERROR(O106)</formula>
    </cfRule>
  </conditionalFormatting>
  <conditionalFormatting sqref="O103">
    <cfRule type="containsErrors" dxfId="17518" priority="1089">
      <formula>ISERROR(O103)</formula>
    </cfRule>
  </conditionalFormatting>
  <conditionalFormatting sqref="O106">
    <cfRule type="containsErrors" dxfId="17517" priority="1088">
      <formula>ISERROR(O106)</formula>
    </cfRule>
  </conditionalFormatting>
  <conditionalFormatting sqref="O103">
    <cfRule type="containsErrors" dxfId="17516" priority="1087">
      <formula>ISERROR(O103)</formula>
    </cfRule>
  </conditionalFormatting>
  <conditionalFormatting sqref="O106">
    <cfRule type="containsErrors" dxfId="17515" priority="1086">
      <formula>ISERROR(O106)</formula>
    </cfRule>
  </conditionalFormatting>
  <conditionalFormatting sqref="O49">
    <cfRule type="containsErrors" dxfId="17514" priority="1085">
      <formula>ISERROR(O49)</formula>
    </cfRule>
  </conditionalFormatting>
  <conditionalFormatting sqref="O52">
    <cfRule type="containsErrors" dxfId="17513" priority="1084">
      <formula>ISERROR(O52)</formula>
    </cfRule>
  </conditionalFormatting>
  <conditionalFormatting sqref="O49">
    <cfRule type="containsErrors" dxfId="17512" priority="1083">
      <formula>ISERROR(O49)</formula>
    </cfRule>
  </conditionalFormatting>
  <conditionalFormatting sqref="O52">
    <cfRule type="containsErrors" dxfId="17511" priority="1082">
      <formula>ISERROR(O52)</formula>
    </cfRule>
  </conditionalFormatting>
  <conditionalFormatting sqref="O49">
    <cfRule type="containsErrors" dxfId="17510" priority="1081">
      <formula>ISERROR(O49)</formula>
    </cfRule>
  </conditionalFormatting>
  <conditionalFormatting sqref="O52">
    <cfRule type="containsErrors" dxfId="17509" priority="1080">
      <formula>ISERROR(O52)</formula>
    </cfRule>
  </conditionalFormatting>
  <conditionalFormatting sqref="O67">
    <cfRule type="containsErrors" dxfId="17508" priority="1079">
      <formula>ISERROR(O67)</formula>
    </cfRule>
  </conditionalFormatting>
  <conditionalFormatting sqref="O70">
    <cfRule type="containsErrors" dxfId="17507" priority="1078">
      <formula>ISERROR(O70)</formula>
    </cfRule>
  </conditionalFormatting>
  <conditionalFormatting sqref="O67">
    <cfRule type="containsErrors" dxfId="17506" priority="1077">
      <formula>ISERROR(O67)</formula>
    </cfRule>
  </conditionalFormatting>
  <conditionalFormatting sqref="O70">
    <cfRule type="containsErrors" dxfId="17505" priority="1076">
      <formula>ISERROR(O70)</formula>
    </cfRule>
  </conditionalFormatting>
  <conditionalFormatting sqref="O67">
    <cfRule type="containsErrors" dxfId="17504" priority="1075">
      <formula>ISERROR(O67)</formula>
    </cfRule>
  </conditionalFormatting>
  <conditionalFormatting sqref="O70">
    <cfRule type="containsErrors" dxfId="17503" priority="1074">
      <formula>ISERROR(O70)</formula>
    </cfRule>
  </conditionalFormatting>
  <conditionalFormatting sqref="O67">
    <cfRule type="containsErrors" dxfId="17502" priority="1073">
      <formula>ISERROR(O67)</formula>
    </cfRule>
  </conditionalFormatting>
  <conditionalFormatting sqref="O70">
    <cfRule type="containsErrors" dxfId="17501" priority="1072">
      <formula>ISERROR(O70)</formula>
    </cfRule>
  </conditionalFormatting>
  <conditionalFormatting sqref="O67">
    <cfRule type="containsErrors" dxfId="17500" priority="1071">
      <formula>ISERROR(O67)</formula>
    </cfRule>
  </conditionalFormatting>
  <conditionalFormatting sqref="O70">
    <cfRule type="containsErrors" dxfId="17499" priority="1070">
      <formula>ISERROR(O70)</formula>
    </cfRule>
  </conditionalFormatting>
  <conditionalFormatting sqref="O67">
    <cfRule type="containsErrors" dxfId="17498" priority="1069">
      <formula>ISERROR(O67)</formula>
    </cfRule>
  </conditionalFormatting>
  <conditionalFormatting sqref="O70">
    <cfRule type="containsErrors" dxfId="17497" priority="1068">
      <formula>ISERROR(O70)</formula>
    </cfRule>
  </conditionalFormatting>
  <conditionalFormatting sqref="O67">
    <cfRule type="containsErrors" dxfId="17496" priority="1067">
      <formula>ISERROR(O67)</formula>
    </cfRule>
  </conditionalFormatting>
  <conditionalFormatting sqref="O70">
    <cfRule type="containsErrors" dxfId="17495" priority="1066">
      <formula>ISERROR(O70)</formula>
    </cfRule>
  </conditionalFormatting>
  <conditionalFormatting sqref="O67">
    <cfRule type="containsErrors" dxfId="17494" priority="1065">
      <formula>ISERROR(O67)</formula>
    </cfRule>
  </conditionalFormatting>
  <conditionalFormatting sqref="O70">
    <cfRule type="containsErrors" dxfId="17493" priority="1064">
      <formula>ISERROR(O70)</formula>
    </cfRule>
  </conditionalFormatting>
  <conditionalFormatting sqref="O67">
    <cfRule type="containsErrors" dxfId="17492" priority="1063">
      <formula>ISERROR(O67)</formula>
    </cfRule>
  </conditionalFormatting>
  <conditionalFormatting sqref="O70">
    <cfRule type="containsErrors" dxfId="17491" priority="1062">
      <formula>ISERROR(O70)</formula>
    </cfRule>
  </conditionalFormatting>
  <conditionalFormatting sqref="O67">
    <cfRule type="containsErrors" dxfId="17490" priority="1061">
      <formula>ISERROR(O67)</formula>
    </cfRule>
  </conditionalFormatting>
  <conditionalFormatting sqref="O70">
    <cfRule type="containsErrors" dxfId="17489" priority="1060">
      <formula>ISERROR(O70)</formula>
    </cfRule>
  </conditionalFormatting>
  <conditionalFormatting sqref="O67">
    <cfRule type="containsErrors" dxfId="17488" priority="1059">
      <formula>ISERROR(O67)</formula>
    </cfRule>
  </conditionalFormatting>
  <conditionalFormatting sqref="O70">
    <cfRule type="containsErrors" dxfId="17487" priority="1058">
      <formula>ISERROR(O70)</formula>
    </cfRule>
  </conditionalFormatting>
  <conditionalFormatting sqref="O85">
    <cfRule type="containsErrors" dxfId="17486" priority="1057">
      <formula>ISERROR(O85)</formula>
    </cfRule>
  </conditionalFormatting>
  <conditionalFormatting sqref="O88">
    <cfRule type="containsErrors" dxfId="17485" priority="1056">
      <formula>ISERROR(O88)</formula>
    </cfRule>
  </conditionalFormatting>
  <conditionalFormatting sqref="O85">
    <cfRule type="containsErrors" dxfId="17484" priority="1055">
      <formula>ISERROR(O85)</formula>
    </cfRule>
  </conditionalFormatting>
  <conditionalFormatting sqref="O88">
    <cfRule type="containsErrors" dxfId="17483" priority="1054">
      <formula>ISERROR(O88)</formula>
    </cfRule>
  </conditionalFormatting>
  <conditionalFormatting sqref="O85">
    <cfRule type="containsErrors" dxfId="17482" priority="1053">
      <formula>ISERROR(O85)</formula>
    </cfRule>
  </conditionalFormatting>
  <conditionalFormatting sqref="O88">
    <cfRule type="containsErrors" dxfId="17481" priority="1052">
      <formula>ISERROR(O88)</formula>
    </cfRule>
  </conditionalFormatting>
  <conditionalFormatting sqref="O85">
    <cfRule type="containsErrors" dxfId="17480" priority="1051">
      <formula>ISERROR(O85)</formula>
    </cfRule>
  </conditionalFormatting>
  <conditionalFormatting sqref="O88">
    <cfRule type="containsErrors" dxfId="17479" priority="1050">
      <formula>ISERROR(O88)</formula>
    </cfRule>
  </conditionalFormatting>
  <conditionalFormatting sqref="O85">
    <cfRule type="containsErrors" dxfId="17478" priority="1049">
      <formula>ISERROR(O85)</formula>
    </cfRule>
  </conditionalFormatting>
  <conditionalFormatting sqref="O88">
    <cfRule type="containsErrors" dxfId="17477" priority="1048">
      <formula>ISERROR(O88)</formula>
    </cfRule>
  </conditionalFormatting>
  <conditionalFormatting sqref="O85">
    <cfRule type="containsErrors" dxfId="17476" priority="1047">
      <formula>ISERROR(O85)</formula>
    </cfRule>
  </conditionalFormatting>
  <conditionalFormatting sqref="O88">
    <cfRule type="containsErrors" dxfId="17475" priority="1046">
      <formula>ISERROR(O88)</formula>
    </cfRule>
  </conditionalFormatting>
  <conditionalFormatting sqref="O85">
    <cfRule type="containsErrors" dxfId="17474" priority="1045">
      <formula>ISERROR(O85)</formula>
    </cfRule>
  </conditionalFormatting>
  <conditionalFormatting sqref="O88">
    <cfRule type="containsErrors" dxfId="17473" priority="1044">
      <formula>ISERROR(O88)</formula>
    </cfRule>
  </conditionalFormatting>
  <conditionalFormatting sqref="O85">
    <cfRule type="containsErrors" dxfId="17472" priority="1043">
      <formula>ISERROR(O85)</formula>
    </cfRule>
  </conditionalFormatting>
  <conditionalFormatting sqref="O88">
    <cfRule type="containsErrors" dxfId="17471" priority="1042">
      <formula>ISERROR(O88)</formula>
    </cfRule>
  </conditionalFormatting>
  <conditionalFormatting sqref="O85">
    <cfRule type="containsErrors" dxfId="17470" priority="1041">
      <formula>ISERROR(O85)</formula>
    </cfRule>
  </conditionalFormatting>
  <conditionalFormatting sqref="O88">
    <cfRule type="containsErrors" dxfId="17469" priority="1040">
      <formula>ISERROR(O88)</formula>
    </cfRule>
  </conditionalFormatting>
  <conditionalFormatting sqref="O85">
    <cfRule type="containsErrors" dxfId="17468" priority="1039">
      <formula>ISERROR(O85)</formula>
    </cfRule>
  </conditionalFormatting>
  <conditionalFormatting sqref="O88">
    <cfRule type="containsErrors" dxfId="17467" priority="1038">
      <formula>ISERROR(O88)</formula>
    </cfRule>
  </conditionalFormatting>
  <conditionalFormatting sqref="O85">
    <cfRule type="containsErrors" dxfId="17466" priority="1037">
      <formula>ISERROR(O85)</formula>
    </cfRule>
  </conditionalFormatting>
  <conditionalFormatting sqref="O88">
    <cfRule type="containsErrors" dxfId="17465" priority="1036">
      <formula>ISERROR(O88)</formula>
    </cfRule>
  </conditionalFormatting>
  <conditionalFormatting sqref="O103">
    <cfRule type="containsErrors" dxfId="17464" priority="1035">
      <formula>ISERROR(O103)</formula>
    </cfRule>
  </conditionalFormatting>
  <conditionalFormatting sqref="O106">
    <cfRule type="containsErrors" dxfId="17463" priority="1034">
      <formula>ISERROR(O106)</formula>
    </cfRule>
  </conditionalFormatting>
  <conditionalFormatting sqref="O103">
    <cfRule type="containsErrors" dxfId="17462" priority="1033">
      <formula>ISERROR(O103)</formula>
    </cfRule>
  </conditionalFormatting>
  <conditionalFormatting sqref="O106">
    <cfRule type="containsErrors" dxfId="17461" priority="1032">
      <formula>ISERROR(O106)</formula>
    </cfRule>
  </conditionalFormatting>
  <conditionalFormatting sqref="O103">
    <cfRule type="containsErrors" dxfId="17460" priority="1031">
      <formula>ISERROR(O103)</formula>
    </cfRule>
  </conditionalFormatting>
  <conditionalFormatting sqref="O106">
    <cfRule type="containsErrors" dxfId="17459" priority="1030">
      <formula>ISERROR(O106)</formula>
    </cfRule>
  </conditionalFormatting>
  <conditionalFormatting sqref="O103">
    <cfRule type="containsErrors" dxfId="17458" priority="1029">
      <formula>ISERROR(O103)</formula>
    </cfRule>
  </conditionalFormatting>
  <conditionalFormatting sqref="O106">
    <cfRule type="containsErrors" dxfId="17457" priority="1028">
      <formula>ISERROR(O106)</formula>
    </cfRule>
  </conditionalFormatting>
  <conditionalFormatting sqref="O103">
    <cfRule type="containsErrors" dxfId="17456" priority="1027">
      <formula>ISERROR(O103)</formula>
    </cfRule>
  </conditionalFormatting>
  <conditionalFormatting sqref="O106">
    <cfRule type="containsErrors" dxfId="17455" priority="1026">
      <formula>ISERROR(O106)</formula>
    </cfRule>
  </conditionalFormatting>
  <conditionalFormatting sqref="O103">
    <cfRule type="containsErrors" dxfId="17454" priority="1025">
      <formula>ISERROR(O103)</formula>
    </cfRule>
  </conditionalFormatting>
  <conditionalFormatting sqref="O106">
    <cfRule type="containsErrors" dxfId="17453" priority="1024">
      <formula>ISERROR(O106)</formula>
    </cfRule>
  </conditionalFormatting>
  <conditionalFormatting sqref="O103">
    <cfRule type="containsErrors" dxfId="17452" priority="1023">
      <formula>ISERROR(O103)</formula>
    </cfRule>
  </conditionalFormatting>
  <conditionalFormatting sqref="O106">
    <cfRule type="containsErrors" dxfId="17451" priority="1022">
      <formula>ISERROR(O106)</formula>
    </cfRule>
  </conditionalFormatting>
  <conditionalFormatting sqref="O103">
    <cfRule type="containsErrors" dxfId="17450" priority="1021">
      <formula>ISERROR(O103)</formula>
    </cfRule>
  </conditionalFormatting>
  <conditionalFormatting sqref="O106">
    <cfRule type="containsErrors" dxfId="17449" priority="1020">
      <formula>ISERROR(O106)</formula>
    </cfRule>
  </conditionalFormatting>
  <conditionalFormatting sqref="O103">
    <cfRule type="containsErrors" dxfId="17448" priority="1019">
      <formula>ISERROR(O103)</formula>
    </cfRule>
  </conditionalFormatting>
  <conditionalFormatting sqref="O106">
    <cfRule type="containsErrors" dxfId="17447" priority="1018">
      <formula>ISERROR(O106)</formula>
    </cfRule>
  </conditionalFormatting>
  <conditionalFormatting sqref="O103">
    <cfRule type="containsErrors" dxfId="17446" priority="1017">
      <formula>ISERROR(O103)</formula>
    </cfRule>
  </conditionalFormatting>
  <conditionalFormatting sqref="O106">
    <cfRule type="containsErrors" dxfId="17445" priority="1016">
      <formula>ISERROR(O106)</formula>
    </cfRule>
  </conditionalFormatting>
  <conditionalFormatting sqref="O103">
    <cfRule type="containsErrors" dxfId="17444" priority="1015">
      <formula>ISERROR(O103)</formula>
    </cfRule>
  </conditionalFormatting>
  <conditionalFormatting sqref="O106">
    <cfRule type="containsErrors" dxfId="17443" priority="1014">
      <formula>ISERROR(O106)</formula>
    </cfRule>
  </conditionalFormatting>
  <conditionalFormatting sqref="O49">
    <cfRule type="containsErrors" dxfId="17442" priority="1013">
      <formula>ISERROR(O49)</formula>
    </cfRule>
  </conditionalFormatting>
  <conditionalFormatting sqref="O52">
    <cfRule type="containsErrors" dxfId="17441" priority="1012">
      <formula>ISERROR(O52)</formula>
    </cfRule>
  </conditionalFormatting>
  <conditionalFormatting sqref="O49">
    <cfRule type="containsErrors" dxfId="17440" priority="1011">
      <formula>ISERROR(O49)</formula>
    </cfRule>
  </conditionalFormatting>
  <conditionalFormatting sqref="O52">
    <cfRule type="containsErrors" dxfId="17439" priority="1010">
      <formula>ISERROR(O52)</formula>
    </cfRule>
  </conditionalFormatting>
  <conditionalFormatting sqref="O49">
    <cfRule type="containsErrors" dxfId="17438" priority="1009">
      <formula>ISERROR(O49)</formula>
    </cfRule>
  </conditionalFormatting>
  <conditionalFormatting sqref="O52">
    <cfRule type="containsErrors" dxfId="17437" priority="1008">
      <formula>ISERROR(O52)</formula>
    </cfRule>
  </conditionalFormatting>
  <conditionalFormatting sqref="O67">
    <cfRule type="containsErrors" dxfId="17436" priority="1007">
      <formula>ISERROR(O67)</formula>
    </cfRule>
  </conditionalFormatting>
  <conditionalFormatting sqref="O70">
    <cfRule type="containsErrors" dxfId="17435" priority="1006">
      <formula>ISERROR(O70)</formula>
    </cfRule>
  </conditionalFormatting>
  <conditionalFormatting sqref="O67">
    <cfRule type="containsErrors" dxfId="17434" priority="1005">
      <formula>ISERROR(O67)</formula>
    </cfRule>
  </conditionalFormatting>
  <conditionalFormatting sqref="O70">
    <cfRule type="containsErrors" dxfId="17433" priority="1004">
      <formula>ISERROR(O70)</formula>
    </cfRule>
  </conditionalFormatting>
  <conditionalFormatting sqref="O67">
    <cfRule type="containsErrors" dxfId="17432" priority="1003">
      <formula>ISERROR(O67)</formula>
    </cfRule>
  </conditionalFormatting>
  <conditionalFormatting sqref="O70">
    <cfRule type="containsErrors" dxfId="17431" priority="1002">
      <formula>ISERROR(O70)</formula>
    </cfRule>
  </conditionalFormatting>
  <conditionalFormatting sqref="O85">
    <cfRule type="containsErrors" dxfId="17430" priority="1001">
      <formula>ISERROR(O85)</formula>
    </cfRule>
  </conditionalFormatting>
  <conditionalFormatting sqref="O88">
    <cfRule type="containsErrors" dxfId="17429" priority="1000">
      <formula>ISERROR(O88)</formula>
    </cfRule>
  </conditionalFormatting>
  <conditionalFormatting sqref="O85">
    <cfRule type="containsErrors" dxfId="17428" priority="999">
      <formula>ISERROR(O85)</formula>
    </cfRule>
  </conditionalFormatting>
  <conditionalFormatting sqref="O88">
    <cfRule type="containsErrors" dxfId="17427" priority="998">
      <formula>ISERROR(O88)</formula>
    </cfRule>
  </conditionalFormatting>
  <conditionalFormatting sqref="O85">
    <cfRule type="containsErrors" dxfId="17426" priority="997">
      <formula>ISERROR(O85)</formula>
    </cfRule>
  </conditionalFormatting>
  <conditionalFormatting sqref="O88">
    <cfRule type="containsErrors" dxfId="17425" priority="996">
      <formula>ISERROR(O88)</formula>
    </cfRule>
  </conditionalFormatting>
  <conditionalFormatting sqref="O103">
    <cfRule type="containsErrors" dxfId="17424" priority="995">
      <formula>ISERROR(O103)</formula>
    </cfRule>
  </conditionalFormatting>
  <conditionalFormatting sqref="O106">
    <cfRule type="containsErrors" dxfId="17423" priority="994">
      <formula>ISERROR(O106)</formula>
    </cfRule>
  </conditionalFormatting>
  <conditionalFormatting sqref="O103">
    <cfRule type="containsErrors" dxfId="17422" priority="993">
      <formula>ISERROR(O103)</formula>
    </cfRule>
  </conditionalFormatting>
  <conditionalFormatting sqref="O106">
    <cfRule type="containsErrors" dxfId="17421" priority="992">
      <formula>ISERROR(O106)</formula>
    </cfRule>
  </conditionalFormatting>
  <conditionalFormatting sqref="O103">
    <cfRule type="containsErrors" dxfId="17420" priority="991">
      <formula>ISERROR(O103)</formula>
    </cfRule>
  </conditionalFormatting>
  <conditionalFormatting sqref="O106">
    <cfRule type="containsErrors" dxfId="17419" priority="990">
      <formula>ISERROR(O106)</formula>
    </cfRule>
  </conditionalFormatting>
  <conditionalFormatting sqref="O103">
    <cfRule type="containsErrors" dxfId="17418" priority="989">
      <formula>ISERROR(O103)</formula>
    </cfRule>
  </conditionalFormatting>
  <conditionalFormatting sqref="O106">
    <cfRule type="containsErrors" dxfId="17417" priority="988">
      <formula>ISERROR(O106)</formula>
    </cfRule>
  </conditionalFormatting>
  <conditionalFormatting sqref="O103">
    <cfRule type="containsErrors" dxfId="17416" priority="987">
      <formula>ISERROR(O103)</formula>
    </cfRule>
  </conditionalFormatting>
  <conditionalFormatting sqref="O106">
    <cfRule type="containsErrors" dxfId="17415" priority="986">
      <formula>ISERROR(O106)</formula>
    </cfRule>
  </conditionalFormatting>
  <conditionalFormatting sqref="O103">
    <cfRule type="containsErrors" dxfId="17414" priority="985">
      <formula>ISERROR(O103)</formula>
    </cfRule>
  </conditionalFormatting>
  <conditionalFormatting sqref="O106">
    <cfRule type="containsErrors" dxfId="17413" priority="984">
      <formula>ISERROR(O106)</formula>
    </cfRule>
  </conditionalFormatting>
  <conditionalFormatting sqref="O103">
    <cfRule type="containsErrors" dxfId="17412" priority="983">
      <formula>ISERROR(O103)</formula>
    </cfRule>
  </conditionalFormatting>
  <conditionalFormatting sqref="O106">
    <cfRule type="containsErrors" dxfId="17411" priority="982">
      <formula>ISERROR(O106)</formula>
    </cfRule>
  </conditionalFormatting>
  <conditionalFormatting sqref="O103">
    <cfRule type="containsErrors" dxfId="17410" priority="981">
      <formula>ISERROR(O103)</formula>
    </cfRule>
  </conditionalFormatting>
  <conditionalFormatting sqref="O106">
    <cfRule type="containsErrors" dxfId="17409" priority="980">
      <formula>ISERROR(O106)</formula>
    </cfRule>
  </conditionalFormatting>
  <conditionalFormatting sqref="O103">
    <cfRule type="containsErrors" dxfId="17408" priority="979">
      <formula>ISERROR(O103)</formula>
    </cfRule>
  </conditionalFormatting>
  <conditionalFormatting sqref="O106">
    <cfRule type="containsErrors" dxfId="17407" priority="978">
      <formula>ISERROR(O106)</formula>
    </cfRule>
  </conditionalFormatting>
  <conditionalFormatting sqref="O103">
    <cfRule type="containsErrors" dxfId="17406" priority="977">
      <formula>ISERROR(O103)</formula>
    </cfRule>
  </conditionalFormatting>
  <conditionalFormatting sqref="O106">
    <cfRule type="containsErrors" dxfId="17405" priority="976">
      <formula>ISERROR(O106)</formula>
    </cfRule>
  </conditionalFormatting>
  <conditionalFormatting sqref="O103">
    <cfRule type="containsErrors" dxfId="17404" priority="975">
      <formula>ISERROR(O103)</formula>
    </cfRule>
  </conditionalFormatting>
  <conditionalFormatting sqref="O106">
    <cfRule type="containsErrors" dxfId="17403" priority="974">
      <formula>ISERROR(O106)</formula>
    </cfRule>
  </conditionalFormatting>
  <conditionalFormatting sqref="O103">
    <cfRule type="containsErrors" dxfId="17402" priority="973">
      <formula>ISERROR(O103)</formula>
    </cfRule>
  </conditionalFormatting>
  <conditionalFormatting sqref="O106">
    <cfRule type="containsErrors" dxfId="17401" priority="972">
      <formula>ISERROR(O106)</formula>
    </cfRule>
  </conditionalFormatting>
  <conditionalFormatting sqref="O103">
    <cfRule type="containsErrors" dxfId="17400" priority="971">
      <formula>ISERROR(O103)</formula>
    </cfRule>
  </conditionalFormatting>
  <conditionalFormatting sqref="O106">
    <cfRule type="containsErrors" dxfId="17399" priority="970">
      <formula>ISERROR(O106)</formula>
    </cfRule>
  </conditionalFormatting>
  <conditionalFormatting sqref="O103">
    <cfRule type="containsErrors" dxfId="17398" priority="969">
      <formula>ISERROR(O103)</formula>
    </cfRule>
  </conditionalFormatting>
  <conditionalFormatting sqref="O106">
    <cfRule type="containsErrors" dxfId="17397" priority="968">
      <formula>ISERROR(O106)</formula>
    </cfRule>
  </conditionalFormatting>
  <conditionalFormatting sqref="O103">
    <cfRule type="containsErrors" dxfId="17396" priority="967">
      <formula>ISERROR(O103)</formula>
    </cfRule>
  </conditionalFormatting>
  <conditionalFormatting sqref="O106">
    <cfRule type="containsErrors" dxfId="17395" priority="966">
      <formula>ISERROR(O106)</formula>
    </cfRule>
  </conditionalFormatting>
  <conditionalFormatting sqref="O103">
    <cfRule type="containsErrors" dxfId="17394" priority="965">
      <formula>ISERROR(O103)</formula>
    </cfRule>
  </conditionalFormatting>
  <conditionalFormatting sqref="O106">
    <cfRule type="containsErrors" dxfId="17393" priority="964">
      <formula>ISERROR(O106)</formula>
    </cfRule>
  </conditionalFormatting>
  <conditionalFormatting sqref="O103">
    <cfRule type="containsErrors" dxfId="17392" priority="963">
      <formula>ISERROR(O103)</formula>
    </cfRule>
  </conditionalFormatting>
  <conditionalFormatting sqref="O106">
    <cfRule type="containsErrors" dxfId="17391" priority="962">
      <formula>ISERROR(O106)</formula>
    </cfRule>
  </conditionalFormatting>
  <conditionalFormatting sqref="O103">
    <cfRule type="containsErrors" dxfId="17390" priority="961">
      <formula>ISERROR(O103)</formula>
    </cfRule>
  </conditionalFormatting>
  <conditionalFormatting sqref="O106">
    <cfRule type="containsErrors" dxfId="17389" priority="960">
      <formula>ISERROR(O106)</formula>
    </cfRule>
  </conditionalFormatting>
  <conditionalFormatting sqref="O103">
    <cfRule type="containsErrors" dxfId="17388" priority="959">
      <formula>ISERROR(O103)</formula>
    </cfRule>
  </conditionalFormatting>
  <conditionalFormatting sqref="O106">
    <cfRule type="containsErrors" dxfId="17387" priority="958">
      <formula>ISERROR(O106)</formula>
    </cfRule>
  </conditionalFormatting>
  <conditionalFormatting sqref="O103">
    <cfRule type="containsErrors" dxfId="17386" priority="957">
      <formula>ISERROR(O103)</formula>
    </cfRule>
  </conditionalFormatting>
  <conditionalFormatting sqref="O106">
    <cfRule type="containsErrors" dxfId="17385" priority="956">
      <formula>ISERROR(O106)</formula>
    </cfRule>
  </conditionalFormatting>
  <conditionalFormatting sqref="O103">
    <cfRule type="containsErrors" dxfId="17384" priority="955">
      <formula>ISERROR(O103)</formula>
    </cfRule>
  </conditionalFormatting>
  <conditionalFormatting sqref="O106">
    <cfRule type="containsErrors" dxfId="17383" priority="954">
      <formula>ISERROR(O106)</formula>
    </cfRule>
  </conditionalFormatting>
  <conditionalFormatting sqref="O103">
    <cfRule type="containsErrors" dxfId="17382" priority="953">
      <formula>ISERROR(O103)</formula>
    </cfRule>
  </conditionalFormatting>
  <conditionalFormatting sqref="O106">
    <cfRule type="containsErrors" dxfId="17381" priority="952">
      <formula>ISERROR(O106)</formula>
    </cfRule>
  </conditionalFormatting>
  <conditionalFormatting sqref="O103">
    <cfRule type="containsErrors" dxfId="17380" priority="951">
      <formula>ISERROR(O103)</formula>
    </cfRule>
  </conditionalFormatting>
  <conditionalFormatting sqref="O106">
    <cfRule type="containsErrors" dxfId="17379" priority="950">
      <formula>ISERROR(O106)</formula>
    </cfRule>
  </conditionalFormatting>
  <conditionalFormatting sqref="O103">
    <cfRule type="containsErrors" dxfId="17378" priority="949">
      <formula>ISERROR(O103)</formula>
    </cfRule>
  </conditionalFormatting>
  <conditionalFormatting sqref="O106">
    <cfRule type="containsErrors" dxfId="17377" priority="948">
      <formula>ISERROR(O106)</formula>
    </cfRule>
  </conditionalFormatting>
  <conditionalFormatting sqref="O103">
    <cfRule type="containsErrors" dxfId="17376" priority="947">
      <formula>ISERROR(O103)</formula>
    </cfRule>
  </conditionalFormatting>
  <conditionalFormatting sqref="O106">
    <cfRule type="containsErrors" dxfId="17375" priority="946">
      <formula>ISERROR(O106)</formula>
    </cfRule>
  </conditionalFormatting>
  <conditionalFormatting sqref="O103">
    <cfRule type="containsErrors" dxfId="17374" priority="945">
      <formula>ISERROR(O103)</formula>
    </cfRule>
  </conditionalFormatting>
  <conditionalFormatting sqref="O106">
    <cfRule type="containsErrors" dxfId="17373" priority="944">
      <formula>ISERROR(O106)</formula>
    </cfRule>
  </conditionalFormatting>
  <conditionalFormatting sqref="O103">
    <cfRule type="containsErrors" dxfId="17372" priority="943">
      <formula>ISERROR(O103)</formula>
    </cfRule>
  </conditionalFormatting>
  <conditionalFormatting sqref="O106">
    <cfRule type="containsErrors" dxfId="17371" priority="942">
      <formula>ISERROR(O106)</formula>
    </cfRule>
  </conditionalFormatting>
  <conditionalFormatting sqref="O103">
    <cfRule type="containsErrors" dxfId="17370" priority="941">
      <formula>ISERROR(O103)</formula>
    </cfRule>
  </conditionalFormatting>
  <conditionalFormatting sqref="O106">
    <cfRule type="containsErrors" dxfId="17369" priority="940">
      <formula>ISERROR(O106)</formula>
    </cfRule>
  </conditionalFormatting>
  <conditionalFormatting sqref="O103">
    <cfRule type="containsErrors" dxfId="17368" priority="939">
      <formula>ISERROR(O103)</formula>
    </cfRule>
  </conditionalFormatting>
  <conditionalFormatting sqref="O106">
    <cfRule type="containsErrors" dxfId="17367" priority="938">
      <formula>ISERROR(O106)</formula>
    </cfRule>
  </conditionalFormatting>
  <conditionalFormatting sqref="O103">
    <cfRule type="containsErrors" dxfId="17366" priority="937">
      <formula>ISERROR(O103)</formula>
    </cfRule>
  </conditionalFormatting>
  <conditionalFormatting sqref="O106">
    <cfRule type="containsErrors" dxfId="17365" priority="936">
      <formula>ISERROR(O106)</formula>
    </cfRule>
  </conditionalFormatting>
  <conditionalFormatting sqref="O103">
    <cfRule type="containsErrors" dxfId="17364" priority="935">
      <formula>ISERROR(O103)</formula>
    </cfRule>
  </conditionalFormatting>
  <conditionalFormatting sqref="O106">
    <cfRule type="containsErrors" dxfId="17363" priority="934">
      <formula>ISERROR(O106)</formula>
    </cfRule>
  </conditionalFormatting>
  <conditionalFormatting sqref="O103">
    <cfRule type="containsErrors" dxfId="17362" priority="933">
      <formula>ISERROR(O103)</formula>
    </cfRule>
  </conditionalFormatting>
  <conditionalFormatting sqref="O106">
    <cfRule type="containsErrors" dxfId="17361" priority="932">
      <formula>ISERROR(O106)</formula>
    </cfRule>
  </conditionalFormatting>
  <conditionalFormatting sqref="O103">
    <cfRule type="containsErrors" dxfId="17360" priority="931">
      <formula>ISERROR(O103)</formula>
    </cfRule>
  </conditionalFormatting>
  <conditionalFormatting sqref="O106">
    <cfRule type="containsErrors" dxfId="17359" priority="930">
      <formula>ISERROR(O106)</formula>
    </cfRule>
  </conditionalFormatting>
  <conditionalFormatting sqref="O103">
    <cfRule type="containsErrors" dxfId="17358" priority="929">
      <formula>ISERROR(O103)</formula>
    </cfRule>
  </conditionalFormatting>
  <conditionalFormatting sqref="O106">
    <cfRule type="containsErrors" dxfId="17357" priority="928">
      <formula>ISERROR(O106)</formula>
    </cfRule>
  </conditionalFormatting>
  <conditionalFormatting sqref="O103">
    <cfRule type="containsErrors" dxfId="17356" priority="927">
      <formula>ISERROR(O103)</formula>
    </cfRule>
  </conditionalFormatting>
  <conditionalFormatting sqref="O106">
    <cfRule type="containsErrors" dxfId="17355" priority="926">
      <formula>ISERROR(O106)</formula>
    </cfRule>
  </conditionalFormatting>
  <conditionalFormatting sqref="O103">
    <cfRule type="containsErrors" dxfId="17354" priority="925">
      <formula>ISERROR(O103)</formula>
    </cfRule>
  </conditionalFormatting>
  <conditionalFormatting sqref="O106">
    <cfRule type="containsErrors" dxfId="17353" priority="924">
      <formula>ISERROR(O106)</formula>
    </cfRule>
  </conditionalFormatting>
  <conditionalFormatting sqref="O106">
    <cfRule type="containsErrors" dxfId="17352" priority="923">
      <formula>ISERROR(O106)</formula>
    </cfRule>
  </conditionalFormatting>
  <conditionalFormatting sqref="O103">
    <cfRule type="containsErrors" dxfId="17351" priority="922">
      <formula>ISERROR(O103)</formula>
    </cfRule>
  </conditionalFormatting>
  <conditionalFormatting sqref="O106">
    <cfRule type="containsErrors" dxfId="17350" priority="921">
      <formula>ISERROR(O106)</formula>
    </cfRule>
  </conditionalFormatting>
  <conditionalFormatting sqref="O103">
    <cfRule type="containsErrors" dxfId="17349" priority="920">
      <formula>ISERROR(O103)</formula>
    </cfRule>
  </conditionalFormatting>
  <conditionalFormatting sqref="O106">
    <cfRule type="containsErrors" dxfId="17348" priority="919">
      <formula>ISERROR(O106)</formula>
    </cfRule>
  </conditionalFormatting>
  <conditionalFormatting sqref="O103">
    <cfRule type="containsErrors" dxfId="17347" priority="918">
      <formula>ISERROR(O103)</formula>
    </cfRule>
  </conditionalFormatting>
  <conditionalFormatting sqref="N101:Q101 N100:P100 N94:Q99 N102:O110">
    <cfRule type="containsErrors" dxfId="17346" priority="917">
      <formula>ISERROR(N94)</formula>
    </cfRule>
  </conditionalFormatting>
  <conditionalFormatting sqref="N101:Q101 N100:P100 N94:Q99 N102:O110">
    <cfRule type="containsErrors" dxfId="17345" priority="916">
      <formula>ISERROR(N94)</formula>
    </cfRule>
  </conditionalFormatting>
  <conditionalFormatting sqref="N107:N110">
    <cfRule type="cellIs" dxfId="17344" priority="915" operator="notEqual">
      <formula>0</formula>
    </cfRule>
  </conditionalFormatting>
  <conditionalFormatting sqref="O85">
    <cfRule type="containsErrors" dxfId="17343" priority="914">
      <formula>ISERROR(O85)</formula>
    </cfRule>
  </conditionalFormatting>
  <conditionalFormatting sqref="O88">
    <cfRule type="containsErrors" dxfId="17342" priority="913">
      <formula>ISERROR(O88)</formula>
    </cfRule>
  </conditionalFormatting>
  <conditionalFormatting sqref="O85">
    <cfRule type="containsErrors" dxfId="17341" priority="912">
      <formula>ISERROR(O85)</formula>
    </cfRule>
  </conditionalFormatting>
  <conditionalFormatting sqref="O88">
    <cfRule type="containsErrors" dxfId="17340" priority="911">
      <formula>ISERROR(O88)</formula>
    </cfRule>
  </conditionalFormatting>
  <conditionalFormatting sqref="O85">
    <cfRule type="containsErrors" dxfId="17339" priority="910">
      <formula>ISERROR(O85)</formula>
    </cfRule>
  </conditionalFormatting>
  <conditionalFormatting sqref="O88">
    <cfRule type="containsErrors" dxfId="17338" priority="909">
      <formula>ISERROR(O88)</formula>
    </cfRule>
  </conditionalFormatting>
  <conditionalFormatting sqref="O85">
    <cfRule type="containsErrors" dxfId="17337" priority="908">
      <formula>ISERROR(O85)</formula>
    </cfRule>
  </conditionalFormatting>
  <conditionalFormatting sqref="O88">
    <cfRule type="containsErrors" dxfId="17336" priority="907">
      <formula>ISERROR(O88)</formula>
    </cfRule>
  </conditionalFormatting>
  <conditionalFormatting sqref="O85">
    <cfRule type="containsErrors" dxfId="17335" priority="906">
      <formula>ISERROR(O85)</formula>
    </cfRule>
  </conditionalFormatting>
  <conditionalFormatting sqref="O88">
    <cfRule type="containsErrors" dxfId="17334" priority="905">
      <formula>ISERROR(O88)</formula>
    </cfRule>
  </conditionalFormatting>
  <conditionalFormatting sqref="O85">
    <cfRule type="containsErrors" dxfId="17333" priority="904">
      <formula>ISERROR(O85)</formula>
    </cfRule>
  </conditionalFormatting>
  <conditionalFormatting sqref="O88">
    <cfRule type="containsErrors" dxfId="17332" priority="903">
      <formula>ISERROR(O88)</formula>
    </cfRule>
  </conditionalFormatting>
  <conditionalFormatting sqref="O85">
    <cfRule type="containsErrors" dxfId="17331" priority="902">
      <formula>ISERROR(O85)</formula>
    </cfRule>
  </conditionalFormatting>
  <conditionalFormatting sqref="O88">
    <cfRule type="containsErrors" dxfId="17330" priority="901">
      <formula>ISERROR(O88)</formula>
    </cfRule>
  </conditionalFormatting>
  <conditionalFormatting sqref="O85">
    <cfRule type="containsErrors" dxfId="17329" priority="900">
      <formula>ISERROR(O85)</formula>
    </cfRule>
  </conditionalFormatting>
  <conditionalFormatting sqref="O88">
    <cfRule type="containsErrors" dxfId="17328" priority="899">
      <formula>ISERROR(O88)</formula>
    </cfRule>
  </conditionalFormatting>
  <conditionalFormatting sqref="O85">
    <cfRule type="containsErrors" dxfId="17327" priority="898">
      <formula>ISERROR(O85)</formula>
    </cfRule>
  </conditionalFormatting>
  <conditionalFormatting sqref="O88">
    <cfRule type="containsErrors" dxfId="17326" priority="897">
      <formula>ISERROR(O88)</formula>
    </cfRule>
  </conditionalFormatting>
  <conditionalFormatting sqref="O85">
    <cfRule type="containsErrors" dxfId="17325" priority="896">
      <formula>ISERROR(O85)</formula>
    </cfRule>
  </conditionalFormatting>
  <conditionalFormatting sqref="O88">
    <cfRule type="containsErrors" dxfId="17324" priority="895">
      <formula>ISERROR(O88)</formula>
    </cfRule>
  </conditionalFormatting>
  <conditionalFormatting sqref="O85">
    <cfRule type="containsErrors" dxfId="17323" priority="894">
      <formula>ISERROR(O85)</formula>
    </cfRule>
  </conditionalFormatting>
  <conditionalFormatting sqref="O88">
    <cfRule type="containsErrors" dxfId="17322" priority="893">
      <formula>ISERROR(O88)</formula>
    </cfRule>
  </conditionalFormatting>
  <conditionalFormatting sqref="O85">
    <cfRule type="containsErrors" dxfId="17321" priority="892">
      <formula>ISERROR(O85)</formula>
    </cfRule>
  </conditionalFormatting>
  <conditionalFormatting sqref="O88">
    <cfRule type="containsErrors" dxfId="17320" priority="891">
      <formula>ISERROR(O88)</formula>
    </cfRule>
  </conditionalFormatting>
  <conditionalFormatting sqref="O85">
    <cfRule type="containsErrors" dxfId="17319" priority="890">
      <formula>ISERROR(O85)</formula>
    </cfRule>
  </conditionalFormatting>
  <conditionalFormatting sqref="O88">
    <cfRule type="containsErrors" dxfId="17318" priority="889">
      <formula>ISERROR(O88)</formula>
    </cfRule>
  </conditionalFormatting>
  <conditionalFormatting sqref="O85">
    <cfRule type="containsErrors" dxfId="17317" priority="888">
      <formula>ISERROR(O85)</formula>
    </cfRule>
  </conditionalFormatting>
  <conditionalFormatting sqref="O88">
    <cfRule type="containsErrors" dxfId="17316" priority="887">
      <formula>ISERROR(O88)</formula>
    </cfRule>
  </conditionalFormatting>
  <conditionalFormatting sqref="O85">
    <cfRule type="containsErrors" dxfId="17315" priority="886">
      <formula>ISERROR(O85)</formula>
    </cfRule>
  </conditionalFormatting>
  <conditionalFormatting sqref="O88">
    <cfRule type="containsErrors" dxfId="17314" priority="885">
      <formula>ISERROR(O88)</formula>
    </cfRule>
  </conditionalFormatting>
  <conditionalFormatting sqref="O85">
    <cfRule type="containsErrors" dxfId="17313" priority="884">
      <formula>ISERROR(O85)</formula>
    </cfRule>
  </conditionalFormatting>
  <conditionalFormatting sqref="O88">
    <cfRule type="containsErrors" dxfId="17312" priority="883">
      <formula>ISERROR(O88)</formula>
    </cfRule>
  </conditionalFormatting>
  <conditionalFormatting sqref="O85">
    <cfRule type="containsErrors" dxfId="17311" priority="882">
      <formula>ISERROR(O85)</formula>
    </cfRule>
  </conditionalFormatting>
  <conditionalFormatting sqref="O88">
    <cfRule type="containsErrors" dxfId="17310" priority="881">
      <formula>ISERROR(O88)</formula>
    </cfRule>
  </conditionalFormatting>
  <conditionalFormatting sqref="O85">
    <cfRule type="containsErrors" dxfId="17309" priority="880">
      <formula>ISERROR(O85)</formula>
    </cfRule>
  </conditionalFormatting>
  <conditionalFormatting sqref="O88">
    <cfRule type="containsErrors" dxfId="17308" priority="879">
      <formula>ISERROR(O88)</formula>
    </cfRule>
  </conditionalFormatting>
  <conditionalFormatting sqref="O85">
    <cfRule type="containsErrors" dxfId="17307" priority="878">
      <formula>ISERROR(O85)</formula>
    </cfRule>
  </conditionalFormatting>
  <conditionalFormatting sqref="O88">
    <cfRule type="containsErrors" dxfId="17306" priority="877">
      <formula>ISERROR(O88)</formula>
    </cfRule>
  </conditionalFormatting>
  <conditionalFormatting sqref="O85">
    <cfRule type="containsErrors" dxfId="17305" priority="876">
      <formula>ISERROR(O85)</formula>
    </cfRule>
  </conditionalFormatting>
  <conditionalFormatting sqref="O88">
    <cfRule type="containsErrors" dxfId="17304" priority="875">
      <formula>ISERROR(O88)</formula>
    </cfRule>
  </conditionalFormatting>
  <conditionalFormatting sqref="O85">
    <cfRule type="containsErrors" dxfId="17303" priority="874">
      <formula>ISERROR(O85)</formula>
    </cfRule>
  </conditionalFormatting>
  <conditionalFormatting sqref="O88">
    <cfRule type="containsErrors" dxfId="17302" priority="873">
      <formula>ISERROR(O88)</formula>
    </cfRule>
  </conditionalFormatting>
  <conditionalFormatting sqref="O85">
    <cfRule type="containsErrors" dxfId="17301" priority="872">
      <formula>ISERROR(O85)</formula>
    </cfRule>
  </conditionalFormatting>
  <conditionalFormatting sqref="O88">
    <cfRule type="containsErrors" dxfId="17300" priority="871">
      <formula>ISERROR(O88)</formula>
    </cfRule>
  </conditionalFormatting>
  <conditionalFormatting sqref="O85">
    <cfRule type="containsErrors" dxfId="17299" priority="870">
      <formula>ISERROR(O85)</formula>
    </cfRule>
  </conditionalFormatting>
  <conditionalFormatting sqref="O88">
    <cfRule type="containsErrors" dxfId="17298" priority="869">
      <formula>ISERROR(O88)</formula>
    </cfRule>
  </conditionalFormatting>
  <conditionalFormatting sqref="O85">
    <cfRule type="containsErrors" dxfId="17297" priority="868">
      <formula>ISERROR(O85)</formula>
    </cfRule>
  </conditionalFormatting>
  <conditionalFormatting sqref="O88">
    <cfRule type="containsErrors" dxfId="17296" priority="867">
      <formula>ISERROR(O88)</formula>
    </cfRule>
  </conditionalFormatting>
  <conditionalFormatting sqref="O85">
    <cfRule type="containsErrors" dxfId="17295" priority="866">
      <formula>ISERROR(O85)</formula>
    </cfRule>
  </conditionalFormatting>
  <conditionalFormatting sqref="O88">
    <cfRule type="containsErrors" dxfId="17294" priority="865">
      <formula>ISERROR(O88)</formula>
    </cfRule>
  </conditionalFormatting>
  <conditionalFormatting sqref="O85">
    <cfRule type="containsErrors" dxfId="17293" priority="864">
      <formula>ISERROR(O85)</formula>
    </cfRule>
  </conditionalFormatting>
  <conditionalFormatting sqref="O88">
    <cfRule type="containsErrors" dxfId="17292" priority="863">
      <formula>ISERROR(O88)</formula>
    </cfRule>
  </conditionalFormatting>
  <conditionalFormatting sqref="O85">
    <cfRule type="containsErrors" dxfId="17291" priority="862">
      <formula>ISERROR(O85)</formula>
    </cfRule>
  </conditionalFormatting>
  <conditionalFormatting sqref="O88">
    <cfRule type="containsErrors" dxfId="17290" priority="861">
      <formula>ISERROR(O88)</formula>
    </cfRule>
  </conditionalFormatting>
  <conditionalFormatting sqref="O85">
    <cfRule type="containsErrors" dxfId="17289" priority="860">
      <formula>ISERROR(O85)</formula>
    </cfRule>
  </conditionalFormatting>
  <conditionalFormatting sqref="O88">
    <cfRule type="containsErrors" dxfId="17288" priority="859">
      <formula>ISERROR(O88)</formula>
    </cfRule>
  </conditionalFormatting>
  <conditionalFormatting sqref="O85">
    <cfRule type="containsErrors" dxfId="17287" priority="858">
      <formula>ISERROR(O85)</formula>
    </cfRule>
  </conditionalFormatting>
  <conditionalFormatting sqref="O88">
    <cfRule type="containsErrors" dxfId="17286" priority="857">
      <formula>ISERROR(O88)</formula>
    </cfRule>
  </conditionalFormatting>
  <conditionalFormatting sqref="O85">
    <cfRule type="containsErrors" dxfId="17285" priority="856">
      <formula>ISERROR(O85)</formula>
    </cfRule>
  </conditionalFormatting>
  <conditionalFormatting sqref="O88">
    <cfRule type="containsErrors" dxfId="17284" priority="855">
      <formula>ISERROR(O88)</formula>
    </cfRule>
  </conditionalFormatting>
  <conditionalFormatting sqref="O85">
    <cfRule type="containsErrors" dxfId="17283" priority="854">
      <formula>ISERROR(O85)</formula>
    </cfRule>
  </conditionalFormatting>
  <conditionalFormatting sqref="O88">
    <cfRule type="containsErrors" dxfId="17282" priority="853">
      <formula>ISERROR(O88)</formula>
    </cfRule>
  </conditionalFormatting>
  <conditionalFormatting sqref="O85">
    <cfRule type="containsErrors" dxfId="17281" priority="852">
      <formula>ISERROR(O85)</formula>
    </cfRule>
  </conditionalFormatting>
  <conditionalFormatting sqref="O88">
    <cfRule type="containsErrors" dxfId="17280" priority="851">
      <formula>ISERROR(O88)</formula>
    </cfRule>
  </conditionalFormatting>
  <conditionalFormatting sqref="O85">
    <cfRule type="containsErrors" dxfId="17279" priority="850">
      <formula>ISERROR(O85)</formula>
    </cfRule>
  </conditionalFormatting>
  <conditionalFormatting sqref="O88">
    <cfRule type="containsErrors" dxfId="17278" priority="849">
      <formula>ISERROR(O88)</formula>
    </cfRule>
  </conditionalFormatting>
  <conditionalFormatting sqref="O88">
    <cfRule type="containsErrors" dxfId="17277" priority="848">
      <formula>ISERROR(O88)</formula>
    </cfRule>
  </conditionalFormatting>
  <conditionalFormatting sqref="O85">
    <cfRule type="containsErrors" dxfId="17276" priority="847">
      <formula>ISERROR(O85)</formula>
    </cfRule>
  </conditionalFormatting>
  <conditionalFormatting sqref="O88">
    <cfRule type="containsErrors" dxfId="17275" priority="846">
      <formula>ISERROR(O88)</formula>
    </cfRule>
  </conditionalFormatting>
  <conditionalFormatting sqref="O85">
    <cfRule type="containsErrors" dxfId="17274" priority="845">
      <formula>ISERROR(O85)</formula>
    </cfRule>
  </conditionalFormatting>
  <conditionalFormatting sqref="O88">
    <cfRule type="containsErrors" dxfId="17273" priority="844">
      <formula>ISERROR(O88)</formula>
    </cfRule>
  </conditionalFormatting>
  <conditionalFormatting sqref="O85">
    <cfRule type="containsErrors" dxfId="17272" priority="843">
      <formula>ISERROR(O85)</formula>
    </cfRule>
  </conditionalFormatting>
  <conditionalFormatting sqref="N83:Q83 N82:P82 N76:Q81 N84:O92">
    <cfRule type="containsErrors" dxfId="17271" priority="842">
      <formula>ISERROR(N76)</formula>
    </cfRule>
  </conditionalFormatting>
  <conditionalFormatting sqref="N83:Q83 N82:P82 N76:Q81 N84:O92">
    <cfRule type="containsErrors" dxfId="17270" priority="841">
      <formula>ISERROR(N76)</formula>
    </cfRule>
  </conditionalFormatting>
  <conditionalFormatting sqref="N89:N92">
    <cfRule type="cellIs" dxfId="17269" priority="840" operator="notEqual">
      <formula>0</formula>
    </cfRule>
  </conditionalFormatting>
  <conditionalFormatting sqref="O67">
    <cfRule type="containsErrors" dxfId="17268" priority="839">
      <formula>ISERROR(O67)</formula>
    </cfRule>
  </conditionalFormatting>
  <conditionalFormatting sqref="O70">
    <cfRule type="containsErrors" dxfId="17267" priority="838">
      <formula>ISERROR(O70)</formula>
    </cfRule>
  </conditionalFormatting>
  <conditionalFormatting sqref="O67">
    <cfRule type="containsErrors" dxfId="17266" priority="837">
      <formula>ISERROR(O67)</formula>
    </cfRule>
  </conditionalFormatting>
  <conditionalFormatting sqref="O70">
    <cfRule type="containsErrors" dxfId="17265" priority="836">
      <formula>ISERROR(O70)</formula>
    </cfRule>
  </conditionalFormatting>
  <conditionalFormatting sqref="O67">
    <cfRule type="containsErrors" dxfId="17264" priority="835">
      <formula>ISERROR(O67)</formula>
    </cfRule>
  </conditionalFormatting>
  <conditionalFormatting sqref="O70">
    <cfRule type="containsErrors" dxfId="17263" priority="834">
      <formula>ISERROR(O70)</formula>
    </cfRule>
  </conditionalFormatting>
  <conditionalFormatting sqref="O67">
    <cfRule type="containsErrors" dxfId="17262" priority="833">
      <formula>ISERROR(O67)</formula>
    </cfRule>
  </conditionalFormatting>
  <conditionalFormatting sqref="O70">
    <cfRule type="containsErrors" dxfId="17261" priority="832">
      <formula>ISERROR(O70)</formula>
    </cfRule>
  </conditionalFormatting>
  <conditionalFormatting sqref="O67">
    <cfRule type="containsErrors" dxfId="17260" priority="831">
      <formula>ISERROR(O67)</formula>
    </cfRule>
  </conditionalFormatting>
  <conditionalFormatting sqref="O70">
    <cfRule type="containsErrors" dxfId="17259" priority="830">
      <formula>ISERROR(O70)</formula>
    </cfRule>
  </conditionalFormatting>
  <conditionalFormatting sqref="O67">
    <cfRule type="containsErrors" dxfId="17258" priority="829">
      <formula>ISERROR(O67)</formula>
    </cfRule>
  </conditionalFormatting>
  <conditionalFormatting sqref="O70">
    <cfRule type="containsErrors" dxfId="17257" priority="828">
      <formula>ISERROR(O70)</formula>
    </cfRule>
  </conditionalFormatting>
  <conditionalFormatting sqref="O67">
    <cfRule type="containsErrors" dxfId="17256" priority="827">
      <formula>ISERROR(O67)</formula>
    </cfRule>
  </conditionalFormatting>
  <conditionalFormatting sqref="O70">
    <cfRule type="containsErrors" dxfId="17255" priority="826">
      <formula>ISERROR(O70)</formula>
    </cfRule>
  </conditionalFormatting>
  <conditionalFormatting sqref="O67">
    <cfRule type="containsErrors" dxfId="17254" priority="825">
      <formula>ISERROR(O67)</formula>
    </cfRule>
  </conditionalFormatting>
  <conditionalFormatting sqref="O70">
    <cfRule type="containsErrors" dxfId="17253" priority="824">
      <formula>ISERROR(O70)</formula>
    </cfRule>
  </conditionalFormatting>
  <conditionalFormatting sqref="O67">
    <cfRule type="containsErrors" dxfId="17252" priority="823">
      <formula>ISERROR(O67)</formula>
    </cfRule>
  </conditionalFormatting>
  <conditionalFormatting sqref="O70">
    <cfRule type="containsErrors" dxfId="17251" priority="822">
      <formula>ISERROR(O70)</formula>
    </cfRule>
  </conditionalFormatting>
  <conditionalFormatting sqref="O67">
    <cfRule type="containsErrors" dxfId="17250" priority="821">
      <formula>ISERROR(O67)</formula>
    </cfRule>
  </conditionalFormatting>
  <conditionalFormatting sqref="O70">
    <cfRule type="containsErrors" dxfId="17249" priority="820">
      <formula>ISERROR(O70)</formula>
    </cfRule>
  </conditionalFormatting>
  <conditionalFormatting sqref="O67">
    <cfRule type="containsErrors" dxfId="17248" priority="819">
      <formula>ISERROR(O67)</formula>
    </cfRule>
  </conditionalFormatting>
  <conditionalFormatting sqref="O70">
    <cfRule type="containsErrors" dxfId="17247" priority="818">
      <formula>ISERROR(O70)</formula>
    </cfRule>
  </conditionalFormatting>
  <conditionalFormatting sqref="O67">
    <cfRule type="containsErrors" dxfId="17246" priority="817">
      <formula>ISERROR(O67)</formula>
    </cfRule>
  </conditionalFormatting>
  <conditionalFormatting sqref="O70">
    <cfRule type="containsErrors" dxfId="17245" priority="816">
      <formula>ISERROR(O70)</formula>
    </cfRule>
  </conditionalFormatting>
  <conditionalFormatting sqref="O67">
    <cfRule type="containsErrors" dxfId="17244" priority="815">
      <formula>ISERROR(O67)</formula>
    </cfRule>
  </conditionalFormatting>
  <conditionalFormatting sqref="O70">
    <cfRule type="containsErrors" dxfId="17243" priority="814">
      <formula>ISERROR(O70)</formula>
    </cfRule>
  </conditionalFormatting>
  <conditionalFormatting sqref="O67">
    <cfRule type="containsErrors" dxfId="17242" priority="813">
      <formula>ISERROR(O67)</formula>
    </cfRule>
  </conditionalFormatting>
  <conditionalFormatting sqref="O70">
    <cfRule type="containsErrors" dxfId="17241" priority="812">
      <formula>ISERROR(O70)</formula>
    </cfRule>
  </conditionalFormatting>
  <conditionalFormatting sqref="O67">
    <cfRule type="containsErrors" dxfId="17240" priority="811">
      <formula>ISERROR(O67)</formula>
    </cfRule>
  </conditionalFormatting>
  <conditionalFormatting sqref="O70">
    <cfRule type="containsErrors" dxfId="17239" priority="810">
      <formula>ISERROR(O70)</formula>
    </cfRule>
  </conditionalFormatting>
  <conditionalFormatting sqref="O67">
    <cfRule type="containsErrors" dxfId="17238" priority="809">
      <formula>ISERROR(O67)</formula>
    </cfRule>
  </conditionalFormatting>
  <conditionalFormatting sqref="O70">
    <cfRule type="containsErrors" dxfId="17237" priority="808">
      <formula>ISERROR(O70)</formula>
    </cfRule>
  </conditionalFormatting>
  <conditionalFormatting sqref="O67">
    <cfRule type="containsErrors" dxfId="17236" priority="807">
      <formula>ISERROR(O67)</formula>
    </cfRule>
  </conditionalFormatting>
  <conditionalFormatting sqref="O70">
    <cfRule type="containsErrors" dxfId="17235" priority="806">
      <formula>ISERROR(O70)</formula>
    </cfRule>
  </conditionalFormatting>
  <conditionalFormatting sqref="O67">
    <cfRule type="containsErrors" dxfId="17234" priority="805">
      <formula>ISERROR(O67)</formula>
    </cfRule>
  </conditionalFormatting>
  <conditionalFormatting sqref="O70">
    <cfRule type="containsErrors" dxfId="17233" priority="804">
      <formula>ISERROR(O70)</formula>
    </cfRule>
  </conditionalFormatting>
  <conditionalFormatting sqref="O67">
    <cfRule type="containsErrors" dxfId="17232" priority="803">
      <formula>ISERROR(O67)</formula>
    </cfRule>
  </conditionalFormatting>
  <conditionalFormatting sqref="O70">
    <cfRule type="containsErrors" dxfId="17231" priority="802">
      <formula>ISERROR(O70)</formula>
    </cfRule>
  </conditionalFormatting>
  <conditionalFormatting sqref="O67">
    <cfRule type="containsErrors" dxfId="17230" priority="801">
      <formula>ISERROR(O67)</formula>
    </cfRule>
  </conditionalFormatting>
  <conditionalFormatting sqref="O70">
    <cfRule type="containsErrors" dxfId="17229" priority="800">
      <formula>ISERROR(O70)</formula>
    </cfRule>
  </conditionalFormatting>
  <conditionalFormatting sqref="O67">
    <cfRule type="containsErrors" dxfId="17228" priority="799">
      <formula>ISERROR(O67)</formula>
    </cfRule>
  </conditionalFormatting>
  <conditionalFormatting sqref="O70">
    <cfRule type="containsErrors" dxfId="17227" priority="798">
      <formula>ISERROR(O70)</formula>
    </cfRule>
  </conditionalFormatting>
  <conditionalFormatting sqref="O67">
    <cfRule type="containsErrors" dxfId="17226" priority="797">
      <formula>ISERROR(O67)</formula>
    </cfRule>
  </conditionalFormatting>
  <conditionalFormatting sqref="O70">
    <cfRule type="containsErrors" dxfId="17225" priority="796">
      <formula>ISERROR(O70)</formula>
    </cfRule>
  </conditionalFormatting>
  <conditionalFormatting sqref="O67">
    <cfRule type="containsErrors" dxfId="17224" priority="795">
      <formula>ISERROR(O67)</formula>
    </cfRule>
  </conditionalFormatting>
  <conditionalFormatting sqref="O70">
    <cfRule type="containsErrors" dxfId="17223" priority="794">
      <formula>ISERROR(O70)</formula>
    </cfRule>
  </conditionalFormatting>
  <conditionalFormatting sqref="O67">
    <cfRule type="containsErrors" dxfId="17222" priority="793">
      <formula>ISERROR(O67)</formula>
    </cfRule>
  </conditionalFormatting>
  <conditionalFormatting sqref="O70">
    <cfRule type="containsErrors" dxfId="17221" priority="792">
      <formula>ISERROR(O70)</formula>
    </cfRule>
  </conditionalFormatting>
  <conditionalFormatting sqref="O67">
    <cfRule type="containsErrors" dxfId="17220" priority="791">
      <formula>ISERROR(O67)</formula>
    </cfRule>
  </conditionalFormatting>
  <conditionalFormatting sqref="O70">
    <cfRule type="containsErrors" dxfId="17219" priority="790">
      <formula>ISERROR(O70)</formula>
    </cfRule>
  </conditionalFormatting>
  <conditionalFormatting sqref="O67">
    <cfRule type="containsErrors" dxfId="17218" priority="789">
      <formula>ISERROR(O67)</formula>
    </cfRule>
  </conditionalFormatting>
  <conditionalFormatting sqref="O70">
    <cfRule type="containsErrors" dxfId="17217" priority="788">
      <formula>ISERROR(O70)</formula>
    </cfRule>
  </conditionalFormatting>
  <conditionalFormatting sqref="O67">
    <cfRule type="containsErrors" dxfId="17216" priority="787">
      <formula>ISERROR(O67)</formula>
    </cfRule>
  </conditionalFormatting>
  <conditionalFormatting sqref="O70">
    <cfRule type="containsErrors" dxfId="17215" priority="786">
      <formula>ISERROR(O70)</formula>
    </cfRule>
  </conditionalFormatting>
  <conditionalFormatting sqref="O67">
    <cfRule type="containsErrors" dxfId="17214" priority="785">
      <formula>ISERROR(O67)</formula>
    </cfRule>
  </conditionalFormatting>
  <conditionalFormatting sqref="O70">
    <cfRule type="containsErrors" dxfId="17213" priority="784">
      <formula>ISERROR(O70)</formula>
    </cfRule>
  </conditionalFormatting>
  <conditionalFormatting sqref="O67">
    <cfRule type="containsErrors" dxfId="17212" priority="783">
      <formula>ISERROR(O67)</formula>
    </cfRule>
  </conditionalFormatting>
  <conditionalFormatting sqref="O70">
    <cfRule type="containsErrors" dxfId="17211" priority="782">
      <formula>ISERROR(O70)</formula>
    </cfRule>
  </conditionalFormatting>
  <conditionalFormatting sqref="O67">
    <cfRule type="containsErrors" dxfId="17210" priority="781">
      <formula>ISERROR(O67)</formula>
    </cfRule>
  </conditionalFormatting>
  <conditionalFormatting sqref="O70">
    <cfRule type="containsErrors" dxfId="17209" priority="780">
      <formula>ISERROR(O70)</formula>
    </cfRule>
  </conditionalFormatting>
  <conditionalFormatting sqref="O67">
    <cfRule type="containsErrors" dxfId="17208" priority="779">
      <formula>ISERROR(O67)</formula>
    </cfRule>
  </conditionalFormatting>
  <conditionalFormatting sqref="O70">
    <cfRule type="containsErrors" dxfId="17207" priority="778">
      <formula>ISERROR(O70)</formula>
    </cfRule>
  </conditionalFormatting>
  <conditionalFormatting sqref="O67">
    <cfRule type="containsErrors" dxfId="17206" priority="777">
      <formula>ISERROR(O67)</formula>
    </cfRule>
  </conditionalFormatting>
  <conditionalFormatting sqref="O70">
    <cfRule type="containsErrors" dxfId="17205" priority="776">
      <formula>ISERROR(O70)</formula>
    </cfRule>
  </conditionalFormatting>
  <conditionalFormatting sqref="O67">
    <cfRule type="containsErrors" dxfId="17204" priority="775">
      <formula>ISERROR(O67)</formula>
    </cfRule>
  </conditionalFormatting>
  <conditionalFormatting sqref="O70">
    <cfRule type="containsErrors" dxfId="17203" priority="774">
      <formula>ISERROR(O70)</formula>
    </cfRule>
  </conditionalFormatting>
  <conditionalFormatting sqref="O70">
    <cfRule type="containsErrors" dxfId="17202" priority="773">
      <formula>ISERROR(O70)</formula>
    </cfRule>
  </conditionalFormatting>
  <conditionalFormatting sqref="O67">
    <cfRule type="containsErrors" dxfId="17201" priority="772">
      <formula>ISERROR(O67)</formula>
    </cfRule>
  </conditionalFormatting>
  <conditionalFormatting sqref="O70">
    <cfRule type="containsErrors" dxfId="17200" priority="771">
      <formula>ISERROR(O70)</formula>
    </cfRule>
  </conditionalFormatting>
  <conditionalFormatting sqref="O67">
    <cfRule type="containsErrors" dxfId="17199" priority="770">
      <formula>ISERROR(O67)</formula>
    </cfRule>
  </conditionalFormatting>
  <conditionalFormatting sqref="O70">
    <cfRule type="containsErrors" dxfId="17198" priority="769">
      <formula>ISERROR(O70)</formula>
    </cfRule>
  </conditionalFormatting>
  <conditionalFormatting sqref="O67">
    <cfRule type="containsErrors" dxfId="17197" priority="768">
      <formula>ISERROR(O67)</formula>
    </cfRule>
  </conditionalFormatting>
  <conditionalFormatting sqref="N65:Q65 N64:P64 N58:Q63 N66:O74">
    <cfRule type="containsErrors" dxfId="17196" priority="767">
      <formula>ISERROR(N58)</formula>
    </cfRule>
  </conditionalFormatting>
  <conditionalFormatting sqref="N65:Q65 N64:P64 N58:Q63 N66:O74">
    <cfRule type="containsErrors" dxfId="17195" priority="766">
      <formula>ISERROR(N58)</formula>
    </cfRule>
  </conditionalFormatting>
  <conditionalFormatting sqref="N71:N74">
    <cfRule type="cellIs" dxfId="17194" priority="765" operator="notEqual">
      <formula>0</formula>
    </cfRule>
  </conditionalFormatting>
  <conditionalFormatting sqref="O49">
    <cfRule type="containsErrors" dxfId="17193" priority="764">
      <formula>ISERROR(O49)</formula>
    </cfRule>
  </conditionalFormatting>
  <conditionalFormatting sqref="O52">
    <cfRule type="containsErrors" dxfId="17192" priority="763">
      <formula>ISERROR(O52)</formula>
    </cfRule>
  </conditionalFormatting>
  <conditionalFormatting sqref="O49">
    <cfRule type="containsErrors" dxfId="17191" priority="762">
      <formula>ISERROR(O49)</formula>
    </cfRule>
  </conditionalFormatting>
  <conditionalFormatting sqref="O52">
    <cfRule type="containsErrors" dxfId="17190" priority="761">
      <formula>ISERROR(O52)</formula>
    </cfRule>
  </conditionalFormatting>
  <conditionalFormatting sqref="O49">
    <cfRule type="containsErrors" dxfId="17189" priority="760">
      <formula>ISERROR(O49)</formula>
    </cfRule>
  </conditionalFormatting>
  <conditionalFormatting sqref="O52">
    <cfRule type="containsErrors" dxfId="17188" priority="759">
      <formula>ISERROR(O52)</formula>
    </cfRule>
  </conditionalFormatting>
  <conditionalFormatting sqref="O49">
    <cfRule type="containsErrors" dxfId="17187" priority="758">
      <formula>ISERROR(O49)</formula>
    </cfRule>
  </conditionalFormatting>
  <conditionalFormatting sqref="O52">
    <cfRule type="containsErrors" dxfId="17186" priority="757">
      <formula>ISERROR(O52)</formula>
    </cfRule>
  </conditionalFormatting>
  <conditionalFormatting sqref="O49">
    <cfRule type="containsErrors" dxfId="17185" priority="756">
      <formula>ISERROR(O49)</formula>
    </cfRule>
  </conditionalFormatting>
  <conditionalFormatting sqref="O52">
    <cfRule type="containsErrors" dxfId="17184" priority="755">
      <formula>ISERROR(O52)</formula>
    </cfRule>
  </conditionalFormatting>
  <conditionalFormatting sqref="O49">
    <cfRule type="containsErrors" dxfId="17183" priority="754">
      <formula>ISERROR(O49)</formula>
    </cfRule>
  </conditionalFormatting>
  <conditionalFormatting sqref="O52">
    <cfRule type="containsErrors" dxfId="17182" priority="753">
      <formula>ISERROR(O52)</formula>
    </cfRule>
  </conditionalFormatting>
  <conditionalFormatting sqref="O49">
    <cfRule type="containsErrors" dxfId="17181" priority="752">
      <formula>ISERROR(O49)</formula>
    </cfRule>
  </conditionalFormatting>
  <conditionalFormatting sqref="O52">
    <cfRule type="containsErrors" dxfId="17180" priority="751">
      <formula>ISERROR(O52)</formula>
    </cfRule>
  </conditionalFormatting>
  <conditionalFormatting sqref="O49">
    <cfRule type="containsErrors" dxfId="17179" priority="750">
      <formula>ISERROR(O49)</formula>
    </cfRule>
  </conditionalFormatting>
  <conditionalFormatting sqref="O52">
    <cfRule type="containsErrors" dxfId="17178" priority="749">
      <formula>ISERROR(O52)</formula>
    </cfRule>
  </conditionalFormatting>
  <conditionalFormatting sqref="O49">
    <cfRule type="containsErrors" dxfId="17177" priority="748">
      <formula>ISERROR(O49)</formula>
    </cfRule>
  </conditionalFormatting>
  <conditionalFormatting sqref="O52">
    <cfRule type="containsErrors" dxfId="17176" priority="747">
      <formula>ISERROR(O52)</formula>
    </cfRule>
  </conditionalFormatting>
  <conditionalFormatting sqref="O49">
    <cfRule type="containsErrors" dxfId="17175" priority="746">
      <formula>ISERROR(O49)</formula>
    </cfRule>
  </conditionalFormatting>
  <conditionalFormatting sqref="O52">
    <cfRule type="containsErrors" dxfId="17174" priority="745">
      <formula>ISERROR(O52)</formula>
    </cfRule>
  </conditionalFormatting>
  <conditionalFormatting sqref="O49">
    <cfRule type="containsErrors" dxfId="17173" priority="744">
      <formula>ISERROR(O49)</formula>
    </cfRule>
  </conditionalFormatting>
  <conditionalFormatting sqref="O52">
    <cfRule type="containsErrors" dxfId="17172" priority="743">
      <formula>ISERROR(O52)</formula>
    </cfRule>
  </conditionalFormatting>
  <conditionalFormatting sqref="O49">
    <cfRule type="containsErrors" dxfId="17171" priority="742">
      <formula>ISERROR(O49)</formula>
    </cfRule>
  </conditionalFormatting>
  <conditionalFormatting sqref="O52">
    <cfRule type="containsErrors" dxfId="17170" priority="741">
      <formula>ISERROR(O52)</formula>
    </cfRule>
  </conditionalFormatting>
  <conditionalFormatting sqref="O49">
    <cfRule type="containsErrors" dxfId="17169" priority="740">
      <formula>ISERROR(O49)</formula>
    </cfRule>
  </conditionalFormatting>
  <conditionalFormatting sqref="O52">
    <cfRule type="containsErrors" dxfId="17168" priority="739">
      <formula>ISERROR(O52)</formula>
    </cfRule>
  </conditionalFormatting>
  <conditionalFormatting sqref="O49">
    <cfRule type="containsErrors" dxfId="17167" priority="738">
      <formula>ISERROR(O49)</formula>
    </cfRule>
  </conditionalFormatting>
  <conditionalFormatting sqref="O52">
    <cfRule type="containsErrors" dxfId="17166" priority="737">
      <formula>ISERROR(O52)</formula>
    </cfRule>
  </conditionalFormatting>
  <conditionalFormatting sqref="O49">
    <cfRule type="containsErrors" dxfId="17165" priority="736">
      <formula>ISERROR(O49)</formula>
    </cfRule>
  </conditionalFormatting>
  <conditionalFormatting sqref="O52">
    <cfRule type="containsErrors" dxfId="17164" priority="735">
      <formula>ISERROR(O52)</formula>
    </cfRule>
  </conditionalFormatting>
  <conditionalFormatting sqref="O49">
    <cfRule type="containsErrors" dxfId="17163" priority="734">
      <formula>ISERROR(O49)</formula>
    </cfRule>
  </conditionalFormatting>
  <conditionalFormatting sqref="O52">
    <cfRule type="containsErrors" dxfId="17162" priority="733">
      <formula>ISERROR(O52)</formula>
    </cfRule>
  </conditionalFormatting>
  <conditionalFormatting sqref="O49">
    <cfRule type="containsErrors" dxfId="17161" priority="732">
      <formula>ISERROR(O49)</formula>
    </cfRule>
  </conditionalFormatting>
  <conditionalFormatting sqref="O52">
    <cfRule type="containsErrors" dxfId="17160" priority="731">
      <formula>ISERROR(O52)</formula>
    </cfRule>
  </conditionalFormatting>
  <conditionalFormatting sqref="O49">
    <cfRule type="containsErrors" dxfId="17159" priority="730">
      <formula>ISERROR(O49)</formula>
    </cfRule>
  </conditionalFormatting>
  <conditionalFormatting sqref="O52">
    <cfRule type="containsErrors" dxfId="17158" priority="729">
      <formula>ISERROR(O52)</formula>
    </cfRule>
  </conditionalFormatting>
  <conditionalFormatting sqref="O49">
    <cfRule type="containsErrors" dxfId="17157" priority="728">
      <formula>ISERROR(O49)</formula>
    </cfRule>
  </conditionalFormatting>
  <conditionalFormatting sqref="O52">
    <cfRule type="containsErrors" dxfId="17156" priority="727">
      <formula>ISERROR(O52)</formula>
    </cfRule>
  </conditionalFormatting>
  <conditionalFormatting sqref="O49">
    <cfRule type="containsErrors" dxfId="17155" priority="726">
      <formula>ISERROR(O49)</formula>
    </cfRule>
  </conditionalFormatting>
  <conditionalFormatting sqref="O52">
    <cfRule type="containsErrors" dxfId="17154" priority="725">
      <formula>ISERROR(O52)</formula>
    </cfRule>
  </conditionalFormatting>
  <conditionalFormatting sqref="O49">
    <cfRule type="containsErrors" dxfId="17153" priority="724">
      <formula>ISERROR(O49)</formula>
    </cfRule>
  </conditionalFormatting>
  <conditionalFormatting sqref="O52">
    <cfRule type="containsErrors" dxfId="17152" priority="723">
      <formula>ISERROR(O52)</formula>
    </cfRule>
  </conditionalFormatting>
  <conditionalFormatting sqref="O49">
    <cfRule type="containsErrors" dxfId="17151" priority="722">
      <formula>ISERROR(O49)</formula>
    </cfRule>
  </conditionalFormatting>
  <conditionalFormatting sqref="O52">
    <cfRule type="containsErrors" dxfId="17150" priority="721">
      <formula>ISERROR(O52)</formula>
    </cfRule>
  </conditionalFormatting>
  <conditionalFormatting sqref="O49">
    <cfRule type="containsErrors" dxfId="17149" priority="720">
      <formula>ISERROR(O49)</formula>
    </cfRule>
  </conditionalFormatting>
  <conditionalFormatting sqref="O52">
    <cfRule type="containsErrors" dxfId="17148" priority="719">
      <formula>ISERROR(O52)</formula>
    </cfRule>
  </conditionalFormatting>
  <conditionalFormatting sqref="O49">
    <cfRule type="containsErrors" dxfId="17147" priority="718">
      <formula>ISERROR(O49)</formula>
    </cfRule>
  </conditionalFormatting>
  <conditionalFormatting sqref="O52">
    <cfRule type="containsErrors" dxfId="17146" priority="717">
      <formula>ISERROR(O52)</formula>
    </cfRule>
  </conditionalFormatting>
  <conditionalFormatting sqref="O49">
    <cfRule type="containsErrors" dxfId="17145" priority="716">
      <formula>ISERROR(O49)</formula>
    </cfRule>
  </conditionalFormatting>
  <conditionalFormatting sqref="O52">
    <cfRule type="containsErrors" dxfId="17144" priority="715">
      <formula>ISERROR(O52)</formula>
    </cfRule>
  </conditionalFormatting>
  <conditionalFormatting sqref="O49">
    <cfRule type="containsErrors" dxfId="17143" priority="714">
      <formula>ISERROR(O49)</formula>
    </cfRule>
  </conditionalFormatting>
  <conditionalFormatting sqref="O52">
    <cfRule type="containsErrors" dxfId="17142" priority="713">
      <formula>ISERROR(O52)</formula>
    </cfRule>
  </conditionalFormatting>
  <conditionalFormatting sqref="O49">
    <cfRule type="containsErrors" dxfId="17141" priority="712">
      <formula>ISERROR(O49)</formula>
    </cfRule>
  </conditionalFormatting>
  <conditionalFormatting sqref="O52">
    <cfRule type="containsErrors" dxfId="17140" priority="711">
      <formula>ISERROR(O52)</formula>
    </cfRule>
  </conditionalFormatting>
  <conditionalFormatting sqref="O49">
    <cfRule type="containsErrors" dxfId="17139" priority="710">
      <formula>ISERROR(O49)</formula>
    </cfRule>
  </conditionalFormatting>
  <conditionalFormatting sqref="O52">
    <cfRule type="containsErrors" dxfId="17138" priority="709">
      <formula>ISERROR(O52)</formula>
    </cfRule>
  </conditionalFormatting>
  <conditionalFormatting sqref="O49">
    <cfRule type="containsErrors" dxfId="17137" priority="708">
      <formula>ISERROR(O49)</formula>
    </cfRule>
  </conditionalFormatting>
  <conditionalFormatting sqref="O52">
    <cfRule type="containsErrors" dxfId="17136" priority="707">
      <formula>ISERROR(O52)</formula>
    </cfRule>
  </conditionalFormatting>
  <conditionalFormatting sqref="O49">
    <cfRule type="containsErrors" dxfId="17135" priority="706">
      <formula>ISERROR(O49)</formula>
    </cfRule>
  </conditionalFormatting>
  <conditionalFormatting sqref="O52">
    <cfRule type="containsErrors" dxfId="17134" priority="705">
      <formula>ISERROR(O52)</formula>
    </cfRule>
  </conditionalFormatting>
  <conditionalFormatting sqref="O49">
    <cfRule type="containsErrors" dxfId="17133" priority="704">
      <formula>ISERROR(O49)</formula>
    </cfRule>
  </conditionalFormatting>
  <conditionalFormatting sqref="O52">
    <cfRule type="containsErrors" dxfId="17132" priority="703">
      <formula>ISERROR(O52)</formula>
    </cfRule>
  </conditionalFormatting>
  <conditionalFormatting sqref="O49">
    <cfRule type="containsErrors" dxfId="17131" priority="702">
      <formula>ISERROR(O49)</formula>
    </cfRule>
  </conditionalFormatting>
  <conditionalFormatting sqref="O52">
    <cfRule type="containsErrors" dxfId="17130" priority="701">
      <formula>ISERROR(O52)</formula>
    </cfRule>
  </conditionalFormatting>
  <conditionalFormatting sqref="O49">
    <cfRule type="containsErrors" dxfId="17129" priority="700">
      <formula>ISERROR(O49)</formula>
    </cfRule>
  </conditionalFormatting>
  <conditionalFormatting sqref="O52">
    <cfRule type="containsErrors" dxfId="17128" priority="699">
      <formula>ISERROR(O52)</formula>
    </cfRule>
  </conditionalFormatting>
  <conditionalFormatting sqref="O52">
    <cfRule type="containsErrors" dxfId="17127" priority="698">
      <formula>ISERROR(O52)</formula>
    </cfRule>
  </conditionalFormatting>
  <conditionalFormatting sqref="O49">
    <cfRule type="containsErrors" dxfId="17126" priority="697">
      <formula>ISERROR(O49)</formula>
    </cfRule>
  </conditionalFormatting>
  <conditionalFormatting sqref="O52">
    <cfRule type="containsErrors" dxfId="17125" priority="696">
      <formula>ISERROR(O52)</formula>
    </cfRule>
  </conditionalFormatting>
  <conditionalFormatting sqref="O49">
    <cfRule type="containsErrors" dxfId="17124" priority="695">
      <formula>ISERROR(O49)</formula>
    </cfRule>
  </conditionalFormatting>
  <conditionalFormatting sqref="O52">
    <cfRule type="containsErrors" dxfId="17123" priority="694">
      <formula>ISERROR(O52)</formula>
    </cfRule>
  </conditionalFormatting>
  <conditionalFormatting sqref="O49">
    <cfRule type="containsErrors" dxfId="17122" priority="693">
      <formula>ISERROR(O49)</formula>
    </cfRule>
  </conditionalFormatting>
  <conditionalFormatting sqref="N47:Q47 N46:P46 N40:Q45 N48:O56">
    <cfRule type="containsErrors" dxfId="17121" priority="692">
      <formula>ISERROR(N40)</formula>
    </cfRule>
  </conditionalFormatting>
  <conditionalFormatting sqref="N47:Q47 N46:P46 N40:Q45 N48:O56">
    <cfRule type="containsErrors" dxfId="17120" priority="691">
      <formula>ISERROR(N40)</formula>
    </cfRule>
  </conditionalFormatting>
  <conditionalFormatting sqref="N53:N56">
    <cfRule type="cellIs" dxfId="17119" priority="690" operator="notEqual">
      <formula>0</formula>
    </cfRule>
  </conditionalFormatting>
  <conditionalFormatting sqref="O10:P10 N4:Q9 N11:Q11 N19:O20 O13:O18">
    <cfRule type="containsErrors" dxfId="17118" priority="689">
      <formula>ISERROR(N4)</formula>
    </cfRule>
  </conditionalFormatting>
  <conditionalFormatting sqref="O10:P10 N4:Q9 N11:Q11 O13:O20">
    <cfRule type="containsErrors" dxfId="17117" priority="688">
      <formula>ISERROR(N4)</formula>
    </cfRule>
  </conditionalFormatting>
  <conditionalFormatting sqref="N17:N20">
    <cfRule type="cellIs" dxfId="17116" priority="687" operator="notEqual">
      <formula>0</formula>
    </cfRule>
  </conditionalFormatting>
  <conditionalFormatting sqref="O31">
    <cfRule type="containsErrors" dxfId="17115" priority="686">
      <formula>ISERROR(O31)</formula>
    </cfRule>
  </conditionalFormatting>
  <conditionalFormatting sqref="O34">
    <cfRule type="containsErrors" dxfId="17114" priority="685">
      <formula>ISERROR(O34)</formula>
    </cfRule>
  </conditionalFormatting>
  <conditionalFormatting sqref="O31">
    <cfRule type="containsErrors" dxfId="17113" priority="684">
      <formula>ISERROR(O31)</formula>
    </cfRule>
  </conditionalFormatting>
  <conditionalFormatting sqref="O34">
    <cfRule type="containsErrors" dxfId="17112" priority="683">
      <formula>ISERROR(O34)</formula>
    </cfRule>
  </conditionalFormatting>
  <conditionalFormatting sqref="O31">
    <cfRule type="containsErrors" dxfId="17111" priority="682">
      <formula>ISERROR(O31)</formula>
    </cfRule>
  </conditionalFormatting>
  <conditionalFormatting sqref="O34">
    <cfRule type="containsErrors" dxfId="17110" priority="681">
      <formula>ISERROR(O34)</formula>
    </cfRule>
  </conditionalFormatting>
  <conditionalFormatting sqref="O31">
    <cfRule type="containsErrors" dxfId="17109" priority="680">
      <formula>ISERROR(O31)</formula>
    </cfRule>
  </conditionalFormatting>
  <conditionalFormatting sqref="O34">
    <cfRule type="containsErrors" dxfId="17108" priority="679">
      <formula>ISERROR(O34)</formula>
    </cfRule>
  </conditionalFormatting>
  <conditionalFormatting sqref="O31">
    <cfRule type="containsErrors" dxfId="17107" priority="678">
      <formula>ISERROR(O31)</formula>
    </cfRule>
  </conditionalFormatting>
  <conditionalFormatting sqref="O34">
    <cfRule type="containsErrors" dxfId="17106" priority="677">
      <formula>ISERROR(O34)</formula>
    </cfRule>
  </conditionalFormatting>
  <conditionalFormatting sqref="O31">
    <cfRule type="containsErrors" dxfId="17105" priority="676">
      <formula>ISERROR(O31)</formula>
    </cfRule>
  </conditionalFormatting>
  <conditionalFormatting sqref="O34">
    <cfRule type="containsErrors" dxfId="17104" priority="675">
      <formula>ISERROR(O34)</formula>
    </cfRule>
  </conditionalFormatting>
  <conditionalFormatting sqref="O31">
    <cfRule type="containsErrors" dxfId="17103" priority="674">
      <formula>ISERROR(O31)</formula>
    </cfRule>
  </conditionalFormatting>
  <conditionalFormatting sqref="O34">
    <cfRule type="containsErrors" dxfId="17102" priority="673">
      <formula>ISERROR(O34)</formula>
    </cfRule>
  </conditionalFormatting>
  <conditionalFormatting sqref="O31">
    <cfRule type="containsErrors" dxfId="17101" priority="672">
      <formula>ISERROR(O31)</formula>
    </cfRule>
  </conditionalFormatting>
  <conditionalFormatting sqref="O34">
    <cfRule type="containsErrors" dxfId="17100" priority="671">
      <formula>ISERROR(O34)</formula>
    </cfRule>
  </conditionalFormatting>
  <conditionalFormatting sqref="O31">
    <cfRule type="containsErrors" dxfId="17099" priority="670">
      <formula>ISERROR(O31)</formula>
    </cfRule>
  </conditionalFormatting>
  <conditionalFormatting sqref="O34">
    <cfRule type="containsErrors" dxfId="17098" priority="669">
      <formula>ISERROR(O34)</formula>
    </cfRule>
  </conditionalFormatting>
  <conditionalFormatting sqref="O31">
    <cfRule type="containsErrors" dxfId="17097" priority="668">
      <formula>ISERROR(O31)</formula>
    </cfRule>
  </conditionalFormatting>
  <conditionalFormatting sqref="O34">
    <cfRule type="containsErrors" dxfId="17096" priority="667">
      <formula>ISERROR(O34)</formula>
    </cfRule>
  </conditionalFormatting>
  <conditionalFormatting sqref="O31">
    <cfRule type="containsErrors" dxfId="17095" priority="666">
      <formula>ISERROR(O31)</formula>
    </cfRule>
  </conditionalFormatting>
  <conditionalFormatting sqref="O34">
    <cfRule type="containsErrors" dxfId="17094" priority="665">
      <formula>ISERROR(O34)</formula>
    </cfRule>
  </conditionalFormatting>
  <conditionalFormatting sqref="O31">
    <cfRule type="containsErrors" dxfId="17093" priority="664">
      <formula>ISERROR(O31)</formula>
    </cfRule>
  </conditionalFormatting>
  <conditionalFormatting sqref="O34">
    <cfRule type="containsErrors" dxfId="17092" priority="663">
      <formula>ISERROR(O34)</formula>
    </cfRule>
  </conditionalFormatting>
  <conditionalFormatting sqref="O31">
    <cfRule type="containsErrors" dxfId="17091" priority="662">
      <formula>ISERROR(O31)</formula>
    </cfRule>
  </conditionalFormatting>
  <conditionalFormatting sqref="O34">
    <cfRule type="containsErrors" dxfId="17090" priority="661">
      <formula>ISERROR(O34)</formula>
    </cfRule>
  </conditionalFormatting>
  <conditionalFormatting sqref="O31">
    <cfRule type="containsErrors" dxfId="17089" priority="660">
      <formula>ISERROR(O31)</formula>
    </cfRule>
  </conditionalFormatting>
  <conditionalFormatting sqref="O34">
    <cfRule type="containsErrors" dxfId="17088" priority="659">
      <formula>ISERROR(O34)</formula>
    </cfRule>
  </conditionalFormatting>
  <conditionalFormatting sqref="O31">
    <cfRule type="containsErrors" dxfId="17087" priority="658">
      <formula>ISERROR(O31)</formula>
    </cfRule>
  </conditionalFormatting>
  <conditionalFormatting sqref="O34">
    <cfRule type="containsErrors" dxfId="17086" priority="657">
      <formula>ISERROR(O34)</formula>
    </cfRule>
  </conditionalFormatting>
  <conditionalFormatting sqref="O31">
    <cfRule type="containsErrors" dxfId="17085" priority="656">
      <formula>ISERROR(O31)</formula>
    </cfRule>
  </conditionalFormatting>
  <conditionalFormatting sqref="O34">
    <cfRule type="containsErrors" dxfId="17084" priority="655">
      <formula>ISERROR(O34)</formula>
    </cfRule>
  </conditionalFormatting>
  <conditionalFormatting sqref="O31">
    <cfRule type="containsErrors" dxfId="17083" priority="654">
      <formula>ISERROR(O31)</formula>
    </cfRule>
  </conditionalFormatting>
  <conditionalFormatting sqref="O34">
    <cfRule type="containsErrors" dxfId="17082" priority="653">
      <formula>ISERROR(O34)</formula>
    </cfRule>
  </conditionalFormatting>
  <conditionalFormatting sqref="O31">
    <cfRule type="containsErrors" dxfId="17081" priority="652">
      <formula>ISERROR(O31)</formula>
    </cfRule>
  </conditionalFormatting>
  <conditionalFormatting sqref="O34">
    <cfRule type="containsErrors" dxfId="17080" priority="651">
      <formula>ISERROR(O34)</formula>
    </cfRule>
  </conditionalFormatting>
  <conditionalFormatting sqref="O31">
    <cfRule type="containsErrors" dxfId="17079" priority="650">
      <formula>ISERROR(O31)</formula>
    </cfRule>
  </conditionalFormatting>
  <conditionalFormatting sqref="O34">
    <cfRule type="containsErrors" dxfId="17078" priority="649">
      <formula>ISERROR(O34)</formula>
    </cfRule>
  </conditionalFormatting>
  <conditionalFormatting sqref="O31">
    <cfRule type="containsErrors" dxfId="17077" priority="648">
      <formula>ISERROR(O31)</formula>
    </cfRule>
  </conditionalFormatting>
  <conditionalFormatting sqref="O34">
    <cfRule type="containsErrors" dxfId="17076" priority="647">
      <formula>ISERROR(O34)</formula>
    </cfRule>
  </conditionalFormatting>
  <conditionalFormatting sqref="O31">
    <cfRule type="containsErrors" dxfId="17075" priority="646">
      <formula>ISERROR(O31)</formula>
    </cfRule>
  </conditionalFormatting>
  <conditionalFormatting sqref="O34">
    <cfRule type="containsErrors" dxfId="17074" priority="645">
      <formula>ISERROR(O34)</formula>
    </cfRule>
  </conditionalFormatting>
  <conditionalFormatting sqref="O31">
    <cfRule type="containsErrors" dxfId="17073" priority="644">
      <formula>ISERROR(O31)</formula>
    </cfRule>
  </conditionalFormatting>
  <conditionalFormatting sqref="O34">
    <cfRule type="containsErrors" dxfId="17072" priority="643">
      <formula>ISERROR(O34)</formula>
    </cfRule>
  </conditionalFormatting>
  <conditionalFormatting sqref="O31">
    <cfRule type="containsErrors" dxfId="17071" priority="642">
      <formula>ISERROR(O31)</formula>
    </cfRule>
  </conditionalFormatting>
  <conditionalFormatting sqref="O34">
    <cfRule type="containsErrors" dxfId="17070" priority="641">
      <formula>ISERROR(O34)</formula>
    </cfRule>
  </conditionalFormatting>
  <conditionalFormatting sqref="O31">
    <cfRule type="containsErrors" dxfId="17069" priority="640">
      <formula>ISERROR(O31)</formula>
    </cfRule>
  </conditionalFormatting>
  <conditionalFormatting sqref="O34">
    <cfRule type="containsErrors" dxfId="17068" priority="639">
      <formula>ISERROR(O34)</formula>
    </cfRule>
  </conditionalFormatting>
  <conditionalFormatting sqref="O31">
    <cfRule type="containsErrors" dxfId="17067" priority="638">
      <formula>ISERROR(O31)</formula>
    </cfRule>
  </conditionalFormatting>
  <conditionalFormatting sqref="O34">
    <cfRule type="containsErrors" dxfId="17066" priority="637">
      <formula>ISERROR(O34)</formula>
    </cfRule>
  </conditionalFormatting>
  <conditionalFormatting sqref="O31">
    <cfRule type="containsErrors" dxfId="17065" priority="636">
      <formula>ISERROR(O31)</formula>
    </cfRule>
  </conditionalFormatting>
  <conditionalFormatting sqref="O34">
    <cfRule type="containsErrors" dxfId="17064" priority="635">
      <formula>ISERROR(O34)</formula>
    </cfRule>
  </conditionalFormatting>
  <conditionalFormatting sqref="O31">
    <cfRule type="containsErrors" dxfId="17063" priority="634">
      <formula>ISERROR(O31)</formula>
    </cfRule>
  </conditionalFormatting>
  <conditionalFormatting sqref="O34">
    <cfRule type="containsErrors" dxfId="17062" priority="633">
      <formula>ISERROR(O34)</formula>
    </cfRule>
  </conditionalFormatting>
  <conditionalFormatting sqref="O31">
    <cfRule type="containsErrors" dxfId="17061" priority="632">
      <formula>ISERROR(O31)</formula>
    </cfRule>
  </conditionalFormatting>
  <conditionalFormatting sqref="O34">
    <cfRule type="containsErrors" dxfId="17060" priority="631">
      <formula>ISERROR(O34)</formula>
    </cfRule>
  </conditionalFormatting>
  <conditionalFormatting sqref="O31">
    <cfRule type="containsErrors" dxfId="17059" priority="630">
      <formula>ISERROR(O31)</formula>
    </cfRule>
  </conditionalFormatting>
  <conditionalFormatting sqref="O34">
    <cfRule type="containsErrors" dxfId="17058" priority="629">
      <formula>ISERROR(O34)</formula>
    </cfRule>
  </conditionalFormatting>
  <conditionalFormatting sqref="O31">
    <cfRule type="containsErrors" dxfId="17057" priority="628">
      <formula>ISERROR(O31)</formula>
    </cfRule>
  </conditionalFormatting>
  <conditionalFormatting sqref="O34">
    <cfRule type="containsErrors" dxfId="17056" priority="627">
      <formula>ISERROR(O34)</formula>
    </cfRule>
  </conditionalFormatting>
  <conditionalFormatting sqref="O31">
    <cfRule type="containsErrors" dxfId="17055" priority="626">
      <formula>ISERROR(O31)</formula>
    </cfRule>
  </conditionalFormatting>
  <conditionalFormatting sqref="O34">
    <cfRule type="containsErrors" dxfId="17054" priority="625">
      <formula>ISERROR(O34)</formula>
    </cfRule>
  </conditionalFormatting>
  <conditionalFormatting sqref="O31">
    <cfRule type="containsErrors" dxfId="17053" priority="624">
      <formula>ISERROR(O31)</formula>
    </cfRule>
  </conditionalFormatting>
  <conditionalFormatting sqref="O34">
    <cfRule type="containsErrors" dxfId="17052" priority="623">
      <formula>ISERROR(O34)</formula>
    </cfRule>
  </conditionalFormatting>
  <conditionalFormatting sqref="O31">
    <cfRule type="containsErrors" dxfId="17051" priority="622">
      <formula>ISERROR(O31)</formula>
    </cfRule>
  </conditionalFormatting>
  <conditionalFormatting sqref="O34">
    <cfRule type="containsErrors" dxfId="17050" priority="621">
      <formula>ISERROR(O34)</formula>
    </cfRule>
  </conditionalFormatting>
  <conditionalFormatting sqref="O31">
    <cfRule type="containsErrors" dxfId="17049" priority="620">
      <formula>ISERROR(O31)</formula>
    </cfRule>
  </conditionalFormatting>
  <conditionalFormatting sqref="O34">
    <cfRule type="containsErrors" dxfId="17048" priority="619">
      <formula>ISERROR(O34)</formula>
    </cfRule>
  </conditionalFormatting>
  <conditionalFormatting sqref="O31">
    <cfRule type="containsErrors" dxfId="17047" priority="618">
      <formula>ISERROR(O31)</formula>
    </cfRule>
  </conditionalFormatting>
  <conditionalFormatting sqref="O34">
    <cfRule type="containsErrors" dxfId="17046" priority="617">
      <formula>ISERROR(O34)</formula>
    </cfRule>
  </conditionalFormatting>
  <conditionalFormatting sqref="O31">
    <cfRule type="containsErrors" dxfId="17045" priority="616">
      <formula>ISERROR(O31)</formula>
    </cfRule>
  </conditionalFormatting>
  <conditionalFormatting sqref="O34">
    <cfRule type="containsErrors" dxfId="17044" priority="615">
      <formula>ISERROR(O34)</formula>
    </cfRule>
  </conditionalFormatting>
  <conditionalFormatting sqref="O31">
    <cfRule type="containsErrors" dxfId="17043" priority="614">
      <formula>ISERROR(O31)</formula>
    </cfRule>
  </conditionalFormatting>
  <conditionalFormatting sqref="O34">
    <cfRule type="containsErrors" dxfId="17042" priority="613">
      <formula>ISERROR(O34)</formula>
    </cfRule>
  </conditionalFormatting>
  <conditionalFormatting sqref="O31">
    <cfRule type="containsErrors" dxfId="17041" priority="612">
      <formula>ISERROR(O31)</formula>
    </cfRule>
  </conditionalFormatting>
  <conditionalFormatting sqref="O34">
    <cfRule type="containsErrors" dxfId="17040" priority="611">
      <formula>ISERROR(O34)</formula>
    </cfRule>
  </conditionalFormatting>
  <conditionalFormatting sqref="O31">
    <cfRule type="containsErrors" dxfId="17039" priority="610">
      <formula>ISERROR(O31)</formula>
    </cfRule>
  </conditionalFormatting>
  <conditionalFormatting sqref="O34">
    <cfRule type="containsErrors" dxfId="17038" priority="609">
      <formula>ISERROR(O34)</formula>
    </cfRule>
  </conditionalFormatting>
  <conditionalFormatting sqref="O31">
    <cfRule type="containsErrors" dxfId="17037" priority="608">
      <formula>ISERROR(O31)</formula>
    </cfRule>
  </conditionalFormatting>
  <conditionalFormatting sqref="O34">
    <cfRule type="containsErrors" dxfId="17036" priority="607">
      <formula>ISERROR(O34)</formula>
    </cfRule>
  </conditionalFormatting>
  <conditionalFormatting sqref="O31">
    <cfRule type="containsErrors" dxfId="17035" priority="606">
      <formula>ISERROR(O31)</formula>
    </cfRule>
  </conditionalFormatting>
  <conditionalFormatting sqref="O34">
    <cfRule type="containsErrors" dxfId="17034" priority="605">
      <formula>ISERROR(O34)</formula>
    </cfRule>
  </conditionalFormatting>
  <conditionalFormatting sqref="O31">
    <cfRule type="containsErrors" dxfId="17033" priority="604">
      <formula>ISERROR(O31)</formula>
    </cfRule>
  </conditionalFormatting>
  <conditionalFormatting sqref="O34">
    <cfRule type="containsErrors" dxfId="17032" priority="603">
      <formula>ISERROR(O34)</formula>
    </cfRule>
  </conditionalFormatting>
  <conditionalFormatting sqref="O31">
    <cfRule type="containsErrors" dxfId="17031" priority="602">
      <formula>ISERROR(O31)</formula>
    </cfRule>
  </conditionalFormatting>
  <conditionalFormatting sqref="O34">
    <cfRule type="containsErrors" dxfId="17030" priority="601">
      <formula>ISERROR(O34)</formula>
    </cfRule>
  </conditionalFormatting>
  <conditionalFormatting sqref="O31">
    <cfRule type="containsErrors" dxfId="17029" priority="600">
      <formula>ISERROR(O31)</formula>
    </cfRule>
  </conditionalFormatting>
  <conditionalFormatting sqref="O34">
    <cfRule type="containsErrors" dxfId="17028" priority="599">
      <formula>ISERROR(O34)</formula>
    </cfRule>
  </conditionalFormatting>
  <conditionalFormatting sqref="O31">
    <cfRule type="containsErrors" dxfId="17027" priority="598">
      <formula>ISERROR(O31)</formula>
    </cfRule>
  </conditionalFormatting>
  <conditionalFormatting sqref="O34">
    <cfRule type="containsErrors" dxfId="17026" priority="597">
      <formula>ISERROR(O34)</formula>
    </cfRule>
  </conditionalFormatting>
  <conditionalFormatting sqref="O31">
    <cfRule type="containsErrors" dxfId="17025" priority="596">
      <formula>ISERROR(O31)</formula>
    </cfRule>
  </conditionalFormatting>
  <conditionalFormatting sqref="O34">
    <cfRule type="containsErrors" dxfId="17024" priority="595">
      <formula>ISERROR(O34)</formula>
    </cfRule>
  </conditionalFormatting>
  <conditionalFormatting sqref="O31">
    <cfRule type="containsErrors" dxfId="17023" priority="594">
      <formula>ISERROR(O31)</formula>
    </cfRule>
  </conditionalFormatting>
  <conditionalFormatting sqref="O34">
    <cfRule type="containsErrors" dxfId="17022" priority="593">
      <formula>ISERROR(O34)</formula>
    </cfRule>
  </conditionalFormatting>
  <conditionalFormatting sqref="O34">
    <cfRule type="containsErrors" dxfId="17021" priority="592">
      <formula>ISERROR(O34)</formula>
    </cfRule>
  </conditionalFormatting>
  <conditionalFormatting sqref="O31">
    <cfRule type="containsErrors" dxfId="17020" priority="591">
      <formula>ISERROR(O31)</formula>
    </cfRule>
  </conditionalFormatting>
  <conditionalFormatting sqref="O34">
    <cfRule type="containsErrors" dxfId="17019" priority="590">
      <formula>ISERROR(O34)</formula>
    </cfRule>
  </conditionalFormatting>
  <conditionalFormatting sqref="O31">
    <cfRule type="containsErrors" dxfId="17018" priority="589">
      <formula>ISERROR(O31)</formula>
    </cfRule>
  </conditionalFormatting>
  <conditionalFormatting sqref="O34">
    <cfRule type="containsErrors" dxfId="17017" priority="588">
      <formula>ISERROR(O34)</formula>
    </cfRule>
  </conditionalFormatting>
  <conditionalFormatting sqref="O31">
    <cfRule type="containsErrors" dxfId="17016" priority="587">
      <formula>ISERROR(O31)</formula>
    </cfRule>
  </conditionalFormatting>
  <conditionalFormatting sqref="N29:Q29 N28:P28 N22:Q27 N30:O38">
    <cfRule type="containsErrors" dxfId="17015" priority="586">
      <formula>ISERROR(N22)</formula>
    </cfRule>
  </conditionalFormatting>
  <conditionalFormatting sqref="N29:Q29 N28:P28 N22:Q27 N30:O38">
    <cfRule type="containsErrors" dxfId="17014" priority="585">
      <formula>ISERROR(N22)</formula>
    </cfRule>
  </conditionalFormatting>
  <conditionalFormatting sqref="N35:N38">
    <cfRule type="cellIs" dxfId="17013" priority="584" operator="notEqual">
      <formula>0</formula>
    </cfRule>
  </conditionalFormatting>
  <conditionalFormatting sqref="N50">
    <cfRule type="containsErrors" dxfId="17012" priority="583">
      <formula>ISERROR(N50)</formula>
    </cfRule>
  </conditionalFormatting>
  <conditionalFormatting sqref="N50">
    <cfRule type="containsErrors" dxfId="17011" priority="582">
      <formula>ISERROR(N50)</formula>
    </cfRule>
  </conditionalFormatting>
  <conditionalFormatting sqref="N68">
    <cfRule type="containsErrors" dxfId="17010" priority="581">
      <formula>ISERROR(N68)</formula>
    </cfRule>
  </conditionalFormatting>
  <conditionalFormatting sqref="N68">
    <cfRule type="containsErrors" dxfId="17009" priority="580">
      <formula>ISERROR(N68)</formula>
    </cfRule>
  </conditionalFormatting>
  <conditionalFormatting sqref="N86">
    <cfRule type="containsErrors" dxfId="17008" priority="579">
      <formula>ISERROR(N86)</formula>
    </cfRule>
  </conditionalFormatting>
  <conditionalFormatting sqref="N86">
    <cfRule type="containsErrors" dxfId="17007" priority="578">
      <formula>ISERROR(N86)</formula>
    </cfRule>
  </conditionalFormatting>
  <conditionalFormatting sqref="N104">
    <cfRule type="containsErrors" dxfId="17006" priority="577">
      <formula>ISERROR(N104)</formula>
    </cfRule>
  </conditionalFormatting>
  <conditionalFormatting sqref="N104">
    <cfRule type="containsErrors" dxfId="17005" priority="576">
      <formula>ISERROR(N104)</formula>
    </cfRule>
  </conditionalFormatting>
  <conditionalFormatting sqref="N31:O38">
    <cfRule type="containsErrors" dxfId="17004" priority="575">
      <formula>ISERROR(N31)</formula>
    </cfRule>
  </conditionalFormatting>
  <conditionalFormatting sqref="N31:O38">
    <cfRule type="containsErrors" dxfId="17003" priority="574">
      <formula>ISERROR(N31)</formula>
    </cfRule>
  </conditionalFormatting>
  <conditionalFormatting sqref="N35:N38">
    <cfRule type="cellIs" dxfId="17002" priority="573" operator="notEqual">
      <formula>0</formula>
    </cfRule>
  </conditionalFormatting>
  <conditionalFormatting sqref="O49">
    <cfRule type="containsErrors" dxfId="17001" priority="572">
      <formula>ISERROR(O49)</formula>
    </cfRule>
  </conditionalFormatting>
  <conditionalFormatting sqref="O52">
    <cfRule type="containsErrors" dxfId="17000" priority="571">
      <formula>ISERROR(O52)</formula>
    </cfRule>
  </conditionalFormatting>
  <conditionalFormatting sqref="O49">
    <cfRule type="containsErrors" dxfId="16999" priority="570">
      <formula>ISERROR(O49)</formula>
    </cfRule>
  </conditionalFormatting>
  <conditionalFormatting sqref="O52">
    <cfRule type="containsErrors" dxfId="16998" priority="569">
      <formula>ISERROR(O52)</formula>
    </cfRule>
  </conditionalFormatting>
  <conditionalFormatting sqref="O49">
    <cfRule type="containsErrors" dxfId="16997" priority="568">
      <formula>ISERROR(O49)</formula>
    </cfRule>
  </conditionalFormatting>
  <conditionalFormatting sqref="O52">
    <cfRule type="containsErrors" dxfId="16996" priority="567">
      <formula>ISERROR(O52)</formula>
    </cfRule>
  </conditionalFormatting>
  <conditionalFormatting sqref="O49">
    <cfRule type="containsErrors" dxfId="16995" priority="566">
      <formula>ISERROR(O49)</formula>
    </cfRule>
  </conditionalFormatting>
  <conditionalFormatting sqref="O52">
    <cfRule type="containsErrors" dxfId="16994" priority="565">
      <formula>ISERROR(O52)</formula>
    </cfRule>
  </conditionalFormatting>
  <conditionalFormatting sqref="O49">
    <cfRule type="containsErrors" dxfId="16993" priority="564">
      <formula>ISERROR(O49)</formula>
    </cfRule>
  </conditionalFormatting>
  <conditionalFormatting sqref="O52">
    <cfRule type="containsErrors" dxfId="16992" priority="563">
      <formula>ISERROR(O52)</formula>
    </cfRule>
  </conditionalFormatting>
  <conditionalFormatting sqref="O49">
    <cfRule type="containsErrors" dxfId="16991" priority="562">
      <formula>ISERROR(O49)</formula>
    </cfRule>
  </conditionalFormatting>
  <conditionalFormatting sqref="O52">
    <cfRule type="containsErrors" dxfId="16990" priority="561">
      <formula>ISERROR(O52)</formula>
    </cfRule>
  </conditionalFormatting>
  <conditionalFormatting sqref="O49">
    <cfRule type="containsErrors" dxfId="16989" priority="560">
      <formula>ISERROR(O49)</formula>
    </cfRule>
  </conditionalFormatting>
  <conditionalFormatting sqref="O52">
    <cfRule type="containsErrors" dxfId="16988" priority="559">
      <formula>ISERROR(O52)</formula>
    </cfRule>
  </conditionalFormatting>
  <conditionalFormatting sqref="O49">
    <cfRule type="containsErrors" dxfId="16987" priority="558">
      <formula>ISERROR(O49)</formula>
    </cfRule>
  </conditionalFormatting>
  <conditionalFormatting sqref="O52">
    <cfRule type="containsErrors" dxfId="16986" priority="557">
      <formula>ISERROR(O52)</formula>
    </cfRule>
  </conditionalFormatting>
  <conditionalFormatting sqref="O49">
    <cfRule type="containsErrors" dxfId="16985" priority="556">
      <formula>ISERROR(O49)</formula>
    </cfRule>
  </conditionalFormatting>
  <conditionalFormatting sqref="O52">
    <cfRule type="containsErrors" dxfId="16984" priority="555">
      <formula>ISERROR(O52)</formula>
    </cfRule>
  </conditionalFormatting>
  <conditionalFormatting sqref="O49">
    <cfRule type="containsErrors" dxfId="16983" priority="554">
      <formula>ISERROR(O49)</formula>
    </cfRule>
  </conditionalFormatting>
  <conditionalFormatting sqref="O52">
    <cfRule type="containsErrors" dxfId="16982" priority="553">
      <formula>ISERROR(O52)</formula>
    </cfRule>
  </conditionalFormatting>
  <conditionalFormatting sqref="O49">
    <cfRule type="containsErrors" dxfId="16981" priority="552">
      <formula>ISERROR(O49)</formula>
    </cfRule>
  </conditionalFormatting>
  <conditionalFormatting sqref="O52">
    <cfRule type="containsErrors" dxfId="16980" priority="551">
      <formula>ISERROR(O52)</formula>
    </cfRule>
  </conditionalFormatting>
  <conditionalFormatting sqref="O49">
    <cfRule type="containsErrors" dxfId="16979" priority="550">
      <formula>ISERROR(O49)</formula>
    </cfRule>
  </conditionalFormatting>
  <conditionalFormatting sqref="O52">
    <cfRule type="containsErrors" dxfId="16978" priority="549">
      <formula>ISERROR(O52)</formula>
    </cfRule>
  </conditionalFormatting>
  <conditionalFormatting sqref="O49">
    <cfRule type="containsErrors" dxfId="16977" priority="548">
      <formula>ISERROR(O49)</formula>
    </cfRule>
  </conditionalFormatting>
  <conditionalFormatting sqref="O52">
    <cfRule type="containsErrors" dxfId="16976" priority="547">
      <formula>ISERROR(O52)</formula>
    </cfRule>
  </conditionalFormatting>
  <conditionalFormatting sqref="O49">
    <cfRule type="containsErrors" dxfId="16975" priority="546">
      <formula>ISERROR(O49)</formula>
    </cfRule>
  </conditionalFormatting>
  <conditionalFormatting sqref="O52">
    <cfRule type="containsErrors" dxfId="16974" priority="545">
      <formula>ISERROR(O52)</formula>
    </cfRule>
  </conditionalFormatting>
  <conditionalFormatting sqref="O49">
    <cfRule type="containsErrors" dxfId="16973" priority="544">
      <formula>ISERROR(O49)</formula>
    </cfRule>
  </conditionalFormatting>
  <conditionalFormatting sqref="O52">
    <cfRule type="containsErrors" dxfId="16972" priority="543">
      <formula>ISERROR(O52)</formula>
    </cfRule>
  </conditionalFormatting>
  <conditionalFormatting sqref="O49">
    <cfRule type="containsErrors" dxfId="16971" priority="542">
      <formula>ISERROR(O49)</formula>
    </cfRule>
  </conditionalFormatting>
  <conditionalFormatting sqref="O52">
    <cfRule type="containsErrors" dxfId="16970" priority="541">
      <formula>ISERROR(O52)</formula>
    </cfRule>
  </conditionalFormatting>
  <conditionalFormatting sqref="O49">
    <cfRule type="containsErrors" dxfId="16969" priority="540">
      <formula>ISERROR(O49)</formula>
    </cfRule>
  </conditionalFormatting>
  <conditionalFormatting sqref="O52">
    <cfRule type="containsErrors" dxfId="16968" priority="539">
      <formula>ISERROR(O52)</formula>
    </cfRule>
  </conditionalFormatting>
  <conditionalFormatting sqref="O49">
    <cfRule type="containsErrors" dxfId="16967" priority="538">
      <formula>ISERROR(O49)</formula>
    </cfRule>
  </conditionalFormatting>
  <conditionalFormatting sqref="O52">
    <cfRule type="containsErrors" dxfId="16966" priority="537">
      <formula>ISERROR(O52)</formula>
    </cfRule>
  </conditionalFormatting>
  <conditionalFormatting sqref="O49">
    <cfRule type="containsErrors" dxfId="16965" priority="536">
      <formula>ISERROR(O49)</formula>
    </cfRule>
  </conditionalFormatting>
  <conditionalFormatting sqref="O52">
    <cfRule type="containsErrors" dxfId="16964" priority="535">
      <formula>ISERROR(O52)</formula>
    </cfRule>
  </conditionalFormatting>
  <conditionalFormatting sqref="O49">
    <cfRule type="containsErrors" dxfId="16963" priority="534">
      <formula>ISERROR(O49)</formula>
    </cfRule>
  </conditionalFormatting>
  <conditionalFormatting sqref="O52">
    <cfRule type="containsErrors" dxfId="16962" priority="533">
      <formula>ISERROR(O52)</formula>
    </cfRule>
  </conditionalFormatting>
  <conditionalFormatting sqref="O49">
    <cfRule type="containsErrors" dxfId="16961" priority="532">
      <formula>ISERROR(O49)</formula>
    </cfRule>
  </conditionalFormatting>
  <conditionalFormatting sqref="O52">
    <cfRule type="containsErrors" dxfId="16960" priority="531">
      <formula>ISERROR(O52)</formula>
    </cfRule>
  </conditionalFormatting>
  <conditionalFormatting sqref="O49">
    <cfRule type="containsErrors" dxfId="16959" priority="530">
      <formula>ISERROR(O49)</formula>
    </cfRule>
  </conditionalFormatting>
  <conditionalFormatting sqref="O52">
    <cfRule type="containsErrors" dxfId="16958" priority="529">
      <formula>ISERROR(O52)</formula>
    </cfRule>
  </conditionalFormatting>
  <conditionalFormatting sqref="O49">
    <cfRule type="containsErrors" dxfId="16957" priority="528">
      <formula>ISERROR(O49)</formula>
    </cfRule>
  </conditionalFormatting>
  <conditionalFormatting sqref="O52">
    <cfRule type="containsErrors" dxfId="16956" priority="527">
      <formula>ISERROR(O52)</formula>
    </cfRule>
  </conditionalFormatting>
  <conditionalFormatting sqref="O49">
    <cfRule type="containsErrors" dxfId="16955" priority="526">
      <formula>ISERROR(O49)</formula>
    </cfRule>
  </conditionalFormatting>
  <conditionalFormatting sqref="O52">
    <cfRule type="containsErrors" dxfId="16954" priority="525">
      <formula>ISERROR(O52)</formula>
    </cfRule>
  </conditionalFormatting>
  <conditionalFormatting sqref="O49">
    <cfRule type="containsErrors" dxfId="16953" priority="524">
      <formula>ISERROR(O49)</formula>
    </cfRule>
  </conditionalFormatting>
  <conditionalFormatting sqref="O52">
    <cfRule type="containsErrors" dxfId="16952" priority="523">
      <formula>ISERROR(O52)</formula>
    </cfRule>
  </conditionalFormatting>
  <conditionalFormatting sqref="O49">
    <cfRule type="containsErrors" dxfId="16951" priority="522">
      <formula>ISERROR(O49)</formula>
    </cfRule>
  </conditionalFormatting>
  <conditionalFormatting sqref="O52">
    <cfRule type="containsErrors" dxfId="16950" priority="521">
      <formula>ISERROR(O52)</formula>
    </cfRule>
  </conditionalFormatting>
  <conditionalFormatting sqref="O49">
    <cfRule type="containsErrors" dxfId="16949" priority="520">
      <formula>ISERROR(O49)</formula>
    </cfRule>
  </conditionalFormatting>
  <conditionalFormatting sqref="O52">
    <cfRule type="containsErrors" dxfId="16948" priority="519">
      <formula>ISERROR(O52)</formula>
    </cfRule>
  </conditionalFormatting>
  <conditionalFormatting sqref="O49">
    <cfRule type="containsErrors" dxfId="16947" priority="518">
      <formula>ISERROR(O49)</formula>
    </cfRule>
  </conditionalFormatting>
  <conditionalFormatting sqref="O52">
    <cfRule type="containsErrors" dxfId="16946" priority="517">
      <formula>ISERROR(O52)</formula>
    </cfRule>
  </conditionalFormatting>
  <conditionalFormatting sqref="O49">
    <cfRule type="containsErrors" dxfId="16945" priority="516">
      <formula>ISERROR(O49)</formula>
    </cfRule>
  </conditionalFormatting>
  <conditionalFormatting sqref="O52">
    <cfRule type="containsErrors" dxfId="16944" priority="515">
      <formula>ISERROR(O52)</formula>
    </cfRule>
  </conditionalFormatting>
  <conditionalFormatting sqref="O49">
    <cfRule type="containsErrors" dxfId="16943" priority="514">
      <formula>ISERROR(O49)</formula>
    </cfRule>
  </conditionalFormatting>
  <conditionalFormatting sqref="O52">
    <cfRule type="containsErrors" dxfId="16942" priority="513">
      <formula>ISERROR(O52)</formula>
    </cfRule>
  </conditionalFormatting>
  <conditionalFormatting sqref="O49">
    <cfRule type="containsErrors" dxfId="16941" priority="512">
      <formula>ISERROR(O49)</formula>
    </cfRule>
  </conditionalFormatting>
  <conditionalFormatting sqref="O52">
    <cfRule type="containsErrors" dxfId="16940" priority="511">
      <formula>ISERROR(O52)</formula>
    </cfRule>
  </conditionalFormatting>
  <conditionalFormatting sqref="O49">
    <cfRule type="containsErrors" dxfId="16939" priority="510">
      <formula>ISERROR(O49)</formula>
    </cfRule>
  </conditionalFormatting>
  <conditionalFormatting sqref="O52">
    <cfRule type="containsErrors" dxfId="16938" priority="509">
      <formula>ISERROR(O52)</formula>
    </cfRule>
  </conditionalFormatting>
  <conditionalFormatting sqref="O49">
    <cfRule type="containsErrors" dxfId="16937" priority="508">
      <formula>ISERROR(O49)</formula>
    </cfRule>
  </conditionalFormatting>
  <conditionalFormatting sqref="O52">
    <cfRule type="containsErrors" dxfId="16936" priority="507">
      <formula>ISERROR(O52)</formula>
    </cfRule>
  </conditionalFormatting>
  <conditionalFormatting sqref="O49">
    <cfRule type="containsErrors" dxfId="16935" priority="506">
      <formula>ISERROR(O49)</formula>
    </cfRule>
  </conditionalFormatting>
  <conditionalFormatting sqref="O52">
    <cfRule type="containsErrors" dxfId="16934" priority="505">
      <formula>ISERROR(O52)</formula>
    </cfRule>
  </conditionalFormatting>
  <conditionalFormatting sqref="O49">
    <cfRule type="containsErrors" dxfId="16933" priority="504">
      <formula>ISERROR(O49)</formula>
    </cfRule>
  </conditionalFormatting>
  <conditionalFormatting sqref="O52">
    <cfRule type="containsErrors" dxfId="16932" priority="503">
      <formula>ISERROR(O52)</formula>
    </cfRule>
  </conditionalFormatting>
  <conditionalFormatting sqref="O49">
    <cfRule type="containsErrors" dxfId="16931" priority="502">
      <formula>ISERROR(O49)</formula>
    </cfRule>
  </conditionalFormatting>
  <conditionalFormatting sqref="O52">
    <cfRule type="containsErrors" dxfId="16930" priority="501">
      <formula>ISERROR(O52)</formula>
    </cfRule>
  </conditionalFormatting>
  <conditionalFormatting sqref="O49">
    <cfRule type="containsErrors" dxfId="16929" priority="500">
      <formula>ISERROR(O49)</formula>
    </cfRule>
  </conditionalFormatting>
  <conditionalFormatting sqref="O52">
    <cfRule type="containsErrors" dxfId="16928" priority="499">
      <formula>ISERROR(O52)</formula>
    </cfRule>
  </conditionalFormatting>
  <conditionalFormatting sqref="O49">
    <cfRule type="containsErrors" dxfId="16927" priority="498">
      <formula>ISERROR(O49)</formula>
    </cfRule>
  </conditionalFormatting>
  <conditionalFormatting sqref="O52">
    <cfRule type="containsErrors" dxfId="16926" priority="497">
      <formula>ISERROR(O52)</formula>
    </cfRule>
  </conditionalFormatting>
  <conditionalFormatting sqref="O49">
    <cfRule type="containsErrors" dxfId="16925" priority="496">
      <formula>ISERROR(O49)</formula>
    </cfRule>
  </conditionalFormatting>
  <conditionalFormatting sqref="O52">
    <cfRule type="containsErrors" dxfId="16924" priority="495">
      <formula>ISERROR(O52)</formula>
    </cfRule>
  </conditionalFormatting>
  <conditionalFormatting sqref="O49">
    <cfRule type="containsErrors" dxfId="16923" priority="494">
      <formula>ISERROR(O49)</formula>
    </cfRule>
  </conditionalFormatting>
  <conditionalFormatting sqref="O52">
    <cfRule type="containsErrors" dxfId="16922" priority="493">
      <formula>ISERROR(O52)</formula>
    </cfRule>
  </conditionalFormatting>
  <conditionalFormatting sqref="O49">
    <cfRule type="containsErrors" dxfId="16921" priority="492">
      <formula>ISERROR(O49)</formula>
    </cfRule>
  </conditionalFormatting>
  <conditionalFormatting sqref="O52">
    <cfRule type="containsErrors" dxfId="16920" priority="491">
      <formula>ISERROR(O52)</formula>
    </cfRule>
  </conditionalFormatting>
  <conditionalFormatting sqref="O49">
    <cfRule type="containsErrors" dxfId="16919" priority="490">
      <formula>ISERROR(O49)</formula>
    </cfRule>
  </conditionalFormatting>
  <conditionalFormatting sqref="O52">
    <cfRule type="containsErrors" dxfId="16918" priority="489">
      <formula>ISERROR(O52)</formula>
    </cfRule>
  </conditionalFormatting>
  <conditionalFormatting sqref="O49">
    <cfRule type="containsErrors" dxfId="16917" priority="488">
      <formula>ISERROR(O49)</formula>
    </cfRule>
  </conditionalFormatting>
  <conditionalFormatting sqref="O52">
    <cfRule type="containsErrors" dxfId="16916" priority="487">
      <formula>ISERROR(O52)</formula>
    </cfRule>
  </conditionalFormatting>
  <conditionalFormatting sqref="O49">
    <cfRule type="containsErrors" dxfId="16915" priority="486">
      <formula>ISERROR(O49)</formula>
    </cfRule>
  </conditionalFormatting>
  <conditionalFormatting sqref="O52">
    <cfRule type="containsErrors" dxfId="16914" priority="485">
      <formula>ISERROR(O52)</formula>
    </cfRule>
  </conditionalFormatting>
  <conditionalFormatting sqref="O49">
    <cfRule type="containsErrors" dxfId="16913" priority="484">
      <formula>ISERROR(O49)</formula>
    </cfRule>
  </conditionalFormatting>
  <conditionalFormatting sqref="O52">
    <cfRule type="containsErrors" dxfId="16912" priority="483">
      <formula>ISERROR(O52)</formula>
    </cfRule>
  </conditionalFormatting>
  <conditionalFormatting sqref="O49">
    <cfRule type="containsErrors" dxfId="16911" priority="482">
      <formula>ISERROR(O49)</formula>
    </cfRule>
  </conditionalFormatting>
  <conditionalFormatting sqref="O52">
    <cfRule type="containsErrors" dxfId="16910" priority="481">
      <formula>ISERROR(O52)</formula>
    </cfRule>
  </conditionalFormatting>
  <conditionalFormatting sqref="O49">
    <cfRule type="containsErrors" dxfId="16909" priority="480">
      <formula>ISERROR(O49)</formula>
    </cfRule>
  </conditionalFormatting>
  <conditionalFormatting sqref="O52">
    <cfRule type="containsErrors" dxfId="16908" priority="479">
      <formula>ISERROR(O52)</formula>
    </cfRule>
  </conditionalFormatting>
  <conditionalFormatting sqref="O49">
    <cfRule type="containsErrors" dxfId="16907" priority="478">
      <formula>ISERROR(O49)</formula>
    </cfRule>
  </conditionalFormatting>
  <conditionalFormatting sqref="O52">
    <cfRule type="containsErrors" dxfId="16906" priority="477">
      <formula>ISERROR(O52)</formula>
    </cfRule>
  </conditionalFormatting>
  <conditionalFormatting sqref="O49">
    <cfRule type="containsErrors" dxfId="16905" priority="476">
      <formula>ISERROR(O49)</formula>
    </cfRule>
  </conditionalFormatting>
  <conditionalFormatting sqref="O52">
    <cfRule type="containsErrors" dxfId="16904" priority="475">
      <formula>ISERROR(O52)</formula>
    </cfRule>
  </conditionalFormatting>
  <conditionalFormatting sqref="O49">
    <cfRule type="containsErrors" dxfId="16903" priority="474">
      <formula>ISERROR(O49)</formula>
    </cfRule>
  </conditionalFormatting>
  <conditionalFormatting sqref="O52">
    <cfRule type="containsErrors" dxfId="16902" priority="473">
      <formula>ISERROR(O52)</formula>
    </cfRule>
  </conditionalFormatting>
  <conditionalFormatting sqref="O52">
    <cfRule type="containsErrors" dxfId="16901" priority="472">
      <formula>ISERROR(O52)</formula>
    </cfRule>
  </conditionalFormatting>
  <conditionalFormatting sqref="O49">
    <cfRule type="containsErrors" dxfId="16900" priority="471">
      <formula>ISERROR(O49)</formula>
    </cfRule>
  </conditionalFormatting>
  <conditionalFormatting sqref="O52">
    <cfRule type="containsErrors" dxfId="16899" priority="470">
      <formula>ISERROR(O52)</formula>
    </cfRule>
  </conditionalFormatting>
  <conditionalFormatting sqref="O49">
    <cfRule type="containsErrors" dxfId="16898" priority="469">
      <formula>ISERROR(O49)</formula>
    </cfRule>
  </conditionalFormatting>
  <conditionalFormatting sqref="O52">
    <cfRule type="containsErrors" dxfId="16897" priority="468">
      <formula>ISERROR(O52)</formula>
    </cfRule>
  </conditionalFormatting>
  <conditionalFormatting sqref="O49">
    <cfRule type="containsErrors" dxfId="16896" priority="467">
      <formula>ISERROR(O49)</formula>
    </cfRule>
  </conditionalFormatting>
  <conditionalFormatting sqref="N49:O56">
    <cfRule type="containsErrors" dxfId="16895" priority="466">
      <formula>ISERROR(N49)</formula>
    </cfRule>
  </conditionalFormatting>
  <conditionalFormatting sqref="N49:O56">
    <cfRule type="containsErrors" dxfId="16894" priority="465">
      <formula>ISERROR(N49)</formula>
    </cfRule>
  </conditionalFormatting>
  <conditionalFormatting sqref="N53:N56">
    <cfRule type="cellIs" dxfId="16893" priority="464" operator="notEqual">
      <formula>0</formula>
    </cfRule>
  </conditionalFormatting>
  <conditionalFormatting sqref="N49:O56">
    <cfRule type="containsErrors" dxfId="16892" priority="463">
      <formula>ISERROR(N49)</formula>
    </cfRule>
  </conditionalFormatting>
  <conditionalFormatting sqref="N49:O56">
    <cfRule type="containsErrors" dxfId="16891" priority="462">
      <formula>ISERROR(N49)</formula>
    </cfRule>
  </conditionalFormatting>
  <conditionalFormatting sqref="N53:N56">
    <cfRule type="cellIs" dxfId="16890" priority="461" operator="notEqual">
      <formula>0</formula>
    </cfRule>
  </conditionalFormatting>
  <conditionalFormatting sqref="N31:O38">
    <cfRule type="containsErrors" dxfId="16889" priority="460">
      <formula>ISERROR(N31)</formula>
    </cfRule>
  </conditionalFormatting>
  <conditionalFormatting sqref="N31:O38">
    <cfRule type="containsErrors" dxfId="16888" priority="459">
      <formula>ISERROR(N31)</formula>
    </cfRule>
  </conditionalFormatting>
  <conditionalFormatting sqref="N35:N38">
    <cfRule type="cellIs" dxfId="16887" priority="458" operator="notEqual">
      <formula>0</formula>
    </cfRule>
  </conditionalFormatting>
  <conditionalFormatting sqref="N49:O56">
    <cfRule type="containsErrors" dxfId="16886" priority="457">
      <formula>ISERROR(N49)</formula>
    </cfRule>
  </conditionalFormatting>
  <conditionalFormatting sqref="N49:O56">
    <cfRule type="containsErrors" dxfId="16885" priority="456">
      <formula>ISERROR(N49)</formula>
    </cfRule>
  </conditionalFormatting>
  <conditionalFormatting sqref="N53:N56">
    <cfRule type="cellIs" dxfId="16884" priority="455" operator="notEqual">
      <formula>0</formula>
    </cfRule>
  </conditionalFormatting>
  <conditionalFormatting sqref="N1:N9 N11 N19:N110">
    <cfRule type="containsErrors" dxfId="16883" priority="454">
      <formula>ISERROR(N1)</formula>
    </cfRule>
  </conditionalFormatting>
  <conditionalFormatting sqref="N1:N9 N11 N19:N110">
    <cfRule type="containsErrors" dxfId="16882" priority="453">
      <formula>ISERROR(N1)</formula>
    </cfRule>
  </conditionalFormatting>
  <conditionalFormatting sqref="N1:N9 N11 N19:N110">
    <cfRule type="containsErrors" dxfId="16881" priority="452">
      <formula>ISERROR(N1)</formula>
    </cfRule>
  </conditionalFormatting>
  <conditionalFormatting sqref="N94:N110">
    <cfRule type="containsErrors" dxfId="16880" priority="451">
      <formula>ISERROR(N94)</formula>
    </cfRule>
  </conditionalFormatting>
  <conditionalFormatting sqref="N94:N110">
    <cfRule type="containsErrors" dxfId="16879" priority="450">
      <formula>ISERROR(N94)</formula>
    </cfRule>
  </conditionalFormatting>
  <conditionalFormatting sqref="N107:N110">
    <cfRule type="cellIs" dxfId="16878" priority="449" operator="notEqual">
      <formula>0</formula>
    </cfRule>
  </conditionalFormatting>
  <conditionalFormatting sqref="N76:N92">
    <cfRule type="containsErrors" dxfId="16877" priority="448">
      <formula>ISERROR(N76)</formula>
    </cfRule>
  </conditionalFormatting>
  <conditionalFormatting sqref="N76:N92">
    <cfRule type="containsErrors" dxfId="16876" priority="447">
      <formula>ISERROR(N76)</formula>
    </cfRule>
  </conditionalFormatting>
  <conditionalFormatting sqref="N89:N92">
    <cfRule type="cellIs" dxfId="16875" priority="446" operator="notEqual">
      <formula>0</formula>
    </cfRule>
  </conditionalFormatting>
  <conditionalFormatting sqref="N58:N74">
    <cfRule type="containsErrors" dxfId="16874" priority="445">
      <formula>ISERROR(N58)</formula>
    </cfRule>
  </conditionalFormatting>
  <conditionalFormatting sqref="N58:N74">
    <cfRule type="containsErrors" dxfId="16873" priority="444">
      <formula>ISERROR(N58)</formula>
    </cfRule>
  </conditionalFormatting>
  <conditionalFormatting sqref="N71:N74">
    <cfRule type="cellIs" dxfId="16872" priority="443" operator="notEqual">
      <formula>0</formula>
    </cfRule>
  </conditionalFormatting>
  <conditionalFormatting sqref="N40:N56">
    <cfRule type="containsErrors" dxfId="16871" priority="442">
      <formula>ISERROR(N40)</formula>
    </cfRule>
  </conditionalFormatting>
  <conditionalFormatting sqref="N40:N56">
    <cfRule type="containsErrors" dxfId="16870" priority="441">
      <formula>ISERROR(N40)</formula>
    </cfRule>
  </conditionalFormatting>
  <conditionalFormatting sqref="N53:N56">
    <cfRule type="cellIs" dxfId="16869" priority="440" operator="notEqual">
      <formula>0</formula>
    </cfRule>
  </conditionalFormatting>
  <conditionalFormatting sqref="N4:N9 N11 N19:N20">
    <cfRule type="containsErrors" dxfId="16868" priority="439">
      <formula>ISERROR(N4)</formula>
    </cfRule>
  </conditionalFormatting>
  <conditionalFormatting sqref="N4:N9 N11">
    <cfRule type="containsErrors" dxfId="16867" priority="438">
      <formula>ISERROR(N4)</formula>
    </cfRule>
  </conditionalFormatting>
  <conditionalFormatting sqref="N17:N20">
    <cfRule type="cellIs" dxfId="16866" priority="437" operator="notEqual">
      <formula>0</formula>
    </cfRule>
  </conditionalFormatting>
  <conditionalFormatting sqref="N22:N38">
    <cfRule type="containsErrors" dxfId="16865" priority="436">
      <formula>ISERROR(N22)</formula>
    </cfRule>
  </conditionalFormatting>
  <conditionalFormatting sqref="N22:N38">
    <cfRule type="containsErrors" dxfId="16864" priority="435">
      <formula>ISERROR(N22)</formula>
    </cfRule>
  </conditionalFormatting>
  <conditionalFormatting sqref="N35:N38">
    <cfRule type="cellIs" dxfId="16863" priority="434" operator="notEqual">
      <formula>0</formula>
    </cfRule>
  </conditionalFormatting>
  <conditionalFormatting sqref="N50">
    <cfRule type="containsErrors" dxfId="16862" priority="433">
      <formula>ISERROR(N50)</formula>
    </cfRule>
  </conditionalFormatting>
  <conditionalFormatting sqref="N50">
    <cfRule type="containsErrors" dxfId="16861" priority="432">
      <formula>ISERROR(N50)</formula>
    </cfRule>
  </conditionalFormatting>
  <conditionalFormatting sqref="N68">
    <cfRule type="containsErrors" dxfId="16860" priority="431">
      <formula>ISERROR(N68)</formula>
    </cfRule>
  </conditionalFormatting>
  <conditionalFormatting sqref="N68">
    <cfRule type="containsErrors" dxfId="16859" priority="430">
      <formula>ISERROR(N68)</formula>
    </cfRule>
  </conditionalFormatting>
  <conditionalFormatting sqref="N86">
    <cfRule type="containsErrors" dxfId="16858" priority="429">
      <formula>ISERROR(N86)</formula>
    </cfRule>
  </conditionalFormatting>
  <conditionalFormatting sqref="N86">
    <cfRule type="containsErrors" dxfId="16857" priority="428">
      <formula>ISERROR(N86)</formula>
    </cfRule>
  </conditionalFormatting>
  <conditionalFormatting sqref="N104">
    <cfRule type="containsErrors" dxfId="16856" priority="427">
      <formula>ISERROR(N104)</formula>
    </cfRule>
  </conditionalFormatting>
  <conditionalFormatting sqref="N104">
    <cfRule type="containsErrors" dxfId="16855" priority="426">
      <formula>ISERROR(N104)</formula>
    </cfRule>
  </conditionalFormatting>
  <conditionalFormatting sqref="N31:N38">
    <cfRule type="containsErrors" dxfId="16854" priority="425">
      <formula>ISERROR(N31)</formula>
    </cfRule>
  </conditionalFormatting>
  <conditionalFormatting sqref="N31:N38">
    <cfRule type="containsErrors" dxfId="16853" priority="424">
      <formula>ISERROR(N31)</formula>
    </cfRule>
  </conditionalFormatting>
  <conditionalFormatting sqref="N35:N38">
    <cfRule type="cellIs" dxfId="16852" priority="423" operator="notEqual">
      <formula>0</formula>
    </cfRule>
  </conditionalFormatting>
  <conditionalFormatting sqref="N49:N56">
    <cfRule type="containsErrors" dxfId="16851" priority="422">
      <formula>ISERROR(N49)</formula>
    </cfRule>
  </conditionalFormatting>
  <conditionalFormatting sqref="N49:N56">
    <cfRule type="containsErrors" dxfId="16850" priority="421">
      <formula>ISERROR(N49)</formula>
    </cfRule>
  </conditionalFormatting>
  <conditionalFormatting sqref="N53:N56">
    <cfRule type="cellIs" dxfId="16849" priority="420" operator="notEqual">
      <formula>0</formula>
    </cfRule>
  </conditionalFormatting>
  <conditionalFormatting sqref="N49:N56">
    <cfRule type="containsErrors" dxfId="16848" priority="419">
      <formula>ISERROR(N49)</formula>
    </cfRule>
  </conditionalFormatting>
  <conditionalFormatting sqref="N49:N56">
    <cfRule type="containsErrors" dxfId="16847" priority="418">
      <formula>ISERROR(N49)</formula>
    </cfRule>
  </conditionalFormatting>
  <conditionalFormatting sqref="N53:N56">
    <cfRule type="cellIs" dxfId="16846" priority="417" operator="notEqual">
      <formula>0</formula>
    </cfRule>
  </conditionalFormatting>
  <conditionalFormatting sqref="N31:N38">
    <cfRule type="containsErrors" dxfId="16845" priority="416">
      <formula>ISERROR(N31)</formula>
    </cfRule>
  </conditionalFormatting>
  <conditionalFormatting sqref="N31:N38">
    <cfRule type="containsErrors" dxfId="16844" priority="415">
      <formula>ISERROR(N31)</formula>
    </cfRule>
  </conditionalFormatting>
  <conditionalFormatting sqref="N35:N38">
    <cfRule type="cellIs" dxfId="16843" priority="414" operator="notEqual">
      <formula>0</formula>
    </cfRule>
  </conditionalFormatting>
  <conditionalFormatting sqref="N49:N56">
    <cfRule type="containsErrors" dxfId="16842" priority="413">
      <formula>ISERROR(N49)</formula>
    </cfRule>
  </conditionalFormatting>
  <conditionalFormatting sqref="N49:N56">
    <cfRule type="containsErrors" dxfId="16841" priority="412">
      <formula>ISERROR(N49)</formula>
    </cfRule>
  </conditionalFormatting>
  <conditionalFormatting sqref="N53:N56">
    <cfRule type="cellIs" dxfId="16840" priority="411" operator="notEqual">
      <formula>0</formula>
    </cfRule>
  </conditionalFormatting>
  <conditionalFormatting sqref="N1:N9 N11 N19:N110">
    <cfRule type="containsErrors" dxfId="16839" priority="410">
      <formula>ISERROR(N1)</formula>
    </cfRule>
  </conditionalFormatting>
  <conditionalFormatting sqref="N1:N9 N11 N19:N110">
    <cfRule type="containsErrors" dxfId="16838" priority="409">
      <formula>ISERROR(N1)</formula>
    </cfRule>
  </conditionalFormatting>
  <conditionalFormatting sqref="N1:N9 N11 N19:N110">
    <cfRule type="containsErrors" dxfId="16837" priority="408">
      <formula>ISERROR(N1)</formula>
    </cfRule>
  </conditionalFormatting>
  <conditionalFormatting sqref="N94:N110">
    <cfRule type="containsErrors" dxfId="16836" priority="407">
      <formula>ISERROR(N94)</formula>
    </cfRule>
  </conditionalFormatting>
  <conditionalFormatting sqref="N94:N110">
    <cfRule type="containsErrors" dxfId="16835" priority="406">
      <formula>ISERROR(N94)</formula>
    </cfRule>
  </conditionalFormatting>
  <conditionalFormatting sqref="N107:N110">
    <cfRule type="cellIs" dxfId="16834" priority="405" operator="notEqual">
      <formula>0</formula>
    </cfRule>
  </conditionalFormatting>
  <conditionalFormatting sqref="N76:N92">
    <cfRule type="containsErrors" dxfId="16833" priority="404">
      <formula>ISERROR(N76)</formula>
    </cfRule>
  </conditionalFormatting>
  <conditionalFormatting sqref="N76:N92">
    <cfRule type="containsErrors" dxfId="16832" priority="403">
      <formula>ISERROR(N76)</formula>
    </cfRule>
  </conditionalFormatting>
  <conditionalFormatting sqref="N89:N92">
    <cfRule type="cellIs" dxfId="16831" priority="402" operator="notEqual">
      <formula>0</formula>
    </cfRule>
  </conditionalFormatting>
  <conditionalFormatting sqref="N58:N74">
    <cfRule type="containsErrors" dxfId="16830" priority="401">
      <formula>ISERROR(N58)</formula>
    </cfRule>
  </conditionalFormatting>
  <conditionalFormatting sqref="N58:N74">
    <cfRule type="containsErrors" dxfId="16829" priority="400">
      <formula>ISERROR(N58)</formula>
    </cfRule>
  </conditionalFormatting>
  <conditionalFormatting sqref="N71:N74">
    <cfRule type="cellIs" dxfId="16828" priority="399" operator="notEqual">
      <formula>0</formula>
    </cfRule>
  </conditionalFormatting>
  <conditionalFormatting sqref="N40:N56">
    <cfRule type="containsErrors" dxfId="16827" priority="398">
      <formula>ISERROR(N40)</formula>
    </cfRule>
  </conditionalFormatting>
  <conditionalFormatting sqref="N40:N56">
    <cfRule type="containsErrors" dxfId="16826" priority="397">
      <formula>ISERROR(N40)</formula>
    </cfRule>
  </conditionalFormatting>
  <conditionalFormatting sqref="N53:N56">
    <cfRule type="cellIs" dxfId="16825" priority="396" operator="notEqual">
      <formula>0</formula>
    </cfRule>
  </conditionalFormatting>
  <conditionalFormatting sqref="N4:N9 N11 N19:N20">
    <cfRule type="containsErrors" dxfId="16824" priority="395">
      <formula>ISERROR(N4)</formula>
    </cfRule>
  </conditionalFormatting>
  <conditionalFormatting sqref="N4:N9 N11">
    <cfRule type="containsErrors" dxfId="16823" priority="394">
      <formula>ISERROR(N4)</formula>
    </cfRule>
  </conditionalFormatting>
  <conditionalFormatting sqref="N17:N20">
    <cfRule type="cellIs" dxfId="16822" priority="393" operator="notEqual">
      <formula>0</formula>
    </cfRule>
  </conditionalFormatting>
  <conditionalFormatting sqref="N22:N38">
    <cfRule type="containsErrors" dxfId="16821" priority="392">
      <formula>ISERROR(N22)</formula>
    </cfRule>
  </conditionalFormatting>
  <conditionalFormatting sqref="N22:N38">
    <cfRule type="containsErrors" dxfId="16820" priority="391">
      <formula>ISERROR(N22)</formula>
    </cfRule>
  </conditionalFormatting>
  <conditionalFormatting sqref="N35:N38">
    <cfRule type="cellIs" dxfId="16819" priority="390" operator="notEqual">
      <formula>0</formula>
    </cfRule>
  </conditionalFormatting>
  <conditionalFormatting sqref="N50">
    <cfRule type="containsErrors" dxfId="16818" priority="389">
      <formula>ISERROR(N50)</formula>
    </cfRule>
  </conditionalFormatting>
  <conditionalFormatting sqref="N50">
    <cfRule type="containsErrors" dxfId="16817" priority="388">
      <formula>ISERROR(N50)</formula>
    </cfRule>
  </conditionalFormatting>
  <conditionalFormatting sqref="N68">
    <cfRule type="containsErrors" dxfId="16816" priority="387">
      <formula>ISERROR(N68)</formula>
    </cfRule>
  </conditionalFormatting>
  <conditionalFormatting sqref="N68">
    <cfRule type="containsErrors" dxfId="16815" priority="386">
      <formula>ISERROR(N68)</formula>
    </cfRule>
  </conditionalFormatting>
  <conditionalFormatting sqref="N86">
    <cfRule type="containsErrors" dxfId="16814" priority="385">
      <formula>ISERROR(N86)</formula>
    </cfRule>
  </conditionalFormatting>
  <conditionalFormatting sqref="N86">
    <cfRule type="containsErrors" dxfId="16813" priority="384">
      <formula>ISERROR(N86)</formula>
    </cfRule>
  </conditionalFormatting>
  <conditionalFormatting sqref="N104">
    <cfRule type="containsErrors" dxfId="16812" priority="383">
      <formula>ISERROR(N104)</formula>
    </cfRule>
  </conditionalFormatting>
  <conditionalFormatting sqref="N104">
    <cfRule type="containsErrors" dxfId="16811" priority="382">
      <formula>ISERROR(N104)</formula>
    </cfRule>
  </conditionalFormatting>
  <conditionalFormatting sqref="N31:N38">
    <cfRule type="containsErrors" dxfId="16810" priority="381">
      <formula>ISERROR(N31)</formula>
    </cfRule>
  </conditionalFormatting>
  <conditionalFormatting sqref="N31:N38">
    <cfRule type="containsErrors" dxfId="16809" priority="380">
      <formula>ISERROR(N31)</formula>
    </cfRule>
  </conditionalFormatting>
  <conditionalFormatting sqref="N35:N38">
    <cfRule type="cellIs" dxfId="16808" priority="379" operator="notEqual">
      <formula>0</formula>
    </cfRule>
  </conditionalFormatting>
  <conditionalFormatting sqref="N49:N56">
    <cfRule type="containsErrors" dxfId="16807" priority="378">
      <formula>ISERROR(N49)</formula>
    </cfRule>
  </conditionalFormatting>
  <conditionalFormatting sqref="N49:N56">
    <cfRule type="containsErrors" dxfId="16806" priority="377">
      <formula>ISERROR(N49)</formula>
    </cfRule>
  </conditionalFormatting>
  <conditionalFormatting sqref="N53:N56">
    <cfRule type="cellIs" dxfId="16805" priority="376" operator="notEqual">
      <formula>0</formula>
    </cfRule>
  </conditionalFormatting>
  <conditionalFormatting sqref="N49:N56">
    <cfRule type="containsErrors" dxfId="16804" priority="375">
      <formula>ISERROR(N49)</formula>
    </cfRule>
  </conditionalFormatting>
  <conditionalFormatting sqref="N49:N56">
    <cfRule type="containsErrors" dxfId="16803" priority="374">
      <formula>ISERROR(N49)</formula>
    </cfRule>
  </conditionalFormatting>
  <conditionalFormatting sqref="N53:N56">
    <cfRule type="cellIs" dxfId="16802" priority="373" operator="notEqual">
      <formula>0</formula>
    </cfRule>
  </conditionalFormatting>
  <conditionalFormatting sqref="N31:N38">
    <cfRule type="containsErrors" dxfId="16801" priority="372">
      <formula>ISERROR(N31)</formula>
    </cfRule>
  </conditionalFormatting>
  <conditionalFormatting sqref="N31:N38">
    <cfRule type="containsErrors" dxfId="16800" priority="371">
      <formula>ISERROR(N31)</formula>
    </cfRule>
  </conditionalFormatting>
  <conditionalFormatting sqref="N35:N38">
    <cfRule type="cellIs" dxfId="16799" priority="370" operator="notEqual">
      <formula>0</formula>
    </cfRule>
  </conditionalFormatting>
  <conditionalFormatting sqref="N49:N56">
    <cfRule type="containsErrors" dxfId="16798" priority="369">
      <formula>ISERROR(N49)</formula>
    </cfRule>
  </conditionalFormatting>
  <conditionalFormatting sqref="N49:N56">
    <cfRule type="containsErrors" dxfId="16797" priority="368">
      <formula>ISERROR(N49)</formula>
    </cfRule>
  </conditionalFormatting>
  <conditionalFormatting sqref="N53:N56">
    <cfRule type="cellIs" dxfId="16796" priority="367" operator="notEqual">
      <formula>0</formula>
    </cfRule>
  </conditionalFormatting>
  <conditionalFormatting sqref="N19:N20">
    <cfRule type="containsErrors" dxfId="16795" priority="366">
      <formula>ISERROR(N19)</formula>
    </cfRule>
  </conditionalFormatting>
  <conditionalFormatting sqref="N17:N20">
    <cfRule type="cellIs" dxfId="16794" priority="365" operator="notEqual">
      <formula>0</formula>
    </cfRule>
  </conditionalFormatting>
  <conditionalFormatting sqref="N19:N20">
    <cfRule type="containsErrors" dxfId="16793" priority="364">
      <formula>ISERROR(N19)</formula>
    </cfRule>
  </conditionalFormatting>
  <conditionalFormatting sqref="N17:N20">
    <cfRule type="cellIs" dxfId="16792" priority="363" operator="notEqual">
      <formula>0</formula>
    </cfRule>
  </conditionalFormatting>
  <conditionalFormatting sqref="N19:N20">
    <cfRule type="containsErrors" dxfId="16791" priority="362">
      <formula>ISERROR(N19)</formula>
    </cfRule>
  </conditionalFormatting>
  <conditionalFormatting sqref="N17:N20">
    <cfRule type="cellIs" dxfId="16790" priority="361" operator="notEqual">
      <formula>0</formula>
    </cfRule>
  </conditionalFormatting>
  <conditionalFormatting sqref="N19:N20">
    <cfRule type="containsErrors" dxfId="16789" priority="360">
      <formula>ISERROR(N19)</formula>
    </cfRule>
  </conditionalFormatting>
  <conditionalFormatting sqref="N17:N20">
    <cfRule type="cellIs" dxfId="16788" priority="359" operator="notEqual">
      <formula>0</formula>
    </cfRule>
  </conditionalFormatting>
  <conditionalFormatting sqref="N19:N20">
    <cfRule type="containsErrors" dxfId="16787" priority="358">
      <formula>ISERROR(N19)</formula>
    </cfRule>
  </conditionalFormatting>
  <conditionalFormatting sqref="N17:N20">
    <cfRule type="cellIs" dxfId="16786" priority="357" operator="notEqual">
      <formula>0</formula>
    </cfRule>
  </conditionalFormatting>
  <conditionalFormatting sqref="N37:N38">
    <cfRule type="containsErrors" dxfId="16785" priority="356">
      <formula>ISERROR(N37)</formula>
    </cfRule>
  </conditionalFormatting>
  <conditionalFormatting sqref="N35:N38">
    <cfRule type="cellIs" dxfId="16784" priority="355" operator="notEqual">
      <formula>0</formula>
    </cfRule>
  </conditionalFormatting>
  <conditionalFormatting sqref="N37:N38">
    <cfRule type="containsErrors" dxfId="16783" priority="354">
      <formula>ISERROR(N37)</formula>
    </cfRule>
  </conditionalFormatting>
  <conditionalFormatting sqref="N35:N38">
    <cfRule type="cellIs" dxfId="16782" priority="353" operator="notEqual">
      <formula>0</formula>
    </cfRule>
  </conditionalFormatting>
  <conditionalFormatting sqref="N37:N38">
    <cfRule type="containsErrors" dxfId="16781" priority="352">
      <formula>ISERROR(N37)</formula>
    </cfRule>
  </conditionalFormatting>
  <conditionalFormatting sqref="N35:N38">
    <cfRule type="cellIs" dxfId="16780" priority="351" operator="notEqual">
      <formula>0</formula>
    </cfRule>
  </conditionalFormatting>
  <conditionalFormatting sqref="N37:N38">
    <cfRule type="containsErrors" dxfId="16779" priority="350">
      <formula>ISERROR(N37)</formula>
    </cfRule>
  </conditionalFormatting>
  <conditionalFormatting sqref="N35:N38">
    <cfRule type="cellIs" dxfId="16778" priority="349" operator="notEqual">
      <formula>0</formula>
    </cfRule>
  </conditionalFormatting>
  <conditionalFormatting sqref="N37:N38">
    <cfRule type="containsErrors" dxfId="16777" priority="348">
      <formula>ISERROR(N37)</formula>
    </cfRule>
  </conditionalFormatting>
  <conditionalFormatting sqref="N35:N38">
    <cfRule type="cellIs" dxfId="16776" priority="347" operator="notEqual">
      <formula>0</formula>
    </cfRule>
  </conditionalFormatting>
  <conditionalFormatting sqref="N55:N56">
    <cfRule type="containsErrors" dxfId="16775" priority="346">
      <formula>ISERROR(N55)</formula>
    </cfRule>
  </conditionalFormatting>
  <conditionalFormatting sqref="N53:N56">
    <cfRule type="cellIs" dxfId="16774" priority="345" operator="notEqual">
      <formula>0</formula>
    </cfRule>
  </conditionalFormatting>
  <conditionalFormatting sqref="N55:N56">
    <cfRule type="containsErrors" dxfId="16773" priority="344">
      <formula>ISERROR(N55)</formula>
    </cfRule>
  </conditionalFormatting>
  <conditionalFormatting sqref="N53:N56">
    <cfRule type="cellIs" dxfId="16772" priority="343" operator="notEqual">
      <formula>0</formula>
    </cfRule>
  </conditionalFormatting>
  <conditionalFormatting sqref="N55:N56">
    <cfRule type="containsErrors" dxfId="16771" priority="342">
      <formula>ISERROR(N55)</formula>
    </cfRule>
  </conditionalFormatting>
  <conditionalFormatting sqref="N53:N56">
    <cfRule type="cellIs" dxfId="16770" priority="341" operator="notEqual">
      <formula>0</formula>
    </cfRule>
  </conditionalFormatting>
  <conditionalFormatting sqref="N55:N56">
    <cfRule type="containsErrors" dxfId="16769" priority="340">
      <formula>ISERROR(N55)</formula>
    </cfRule>
  </conditionalFormatting>
  <conditionalFormatting sqref="N53:N56">
    <cfRule type="cellIs" dxfId="16768" priority="339" operator="notEqual">
      <formula>0</formula>
    </cfRule>
  </conditionalFormatting>
  <conditionalFormatting sqref="N55:N56">
    <cfRule type="containsErrors" dxfId="16767" priority="338">
      <formula>ISERROR(N55)</formula>
    </cfRule>
  </conditionalFormatting>
  <conditionalFormatting sqref="N53:N56">
    <cfRule type="cellIs" dxfId="16766" priority="337" operator="notEqual">
      <formula>0</formula>
    </cfRule>
  </conditionalFormatting>
  <conditionalFormatting sqref="N73:N74">
    <cfRule type="containsErrors" dxfId="16765" priority="336">
      <formula>ISERROR(N73)</formula>
    </cfRule>
  </conditionalFormatting>
  <conditionalFormatting sqref="N71:N74">
    <cfRule type="cellIs" dxfId="16764" priority="335" operator="notEqual">
      <formula>0</formula>
    </cfRule>
  </conditionalFormatting>
  <conditionalFormatting sqref="N73:N74">
    <cfRule type="containsErrors" dxfId="16763" priority="334">
      <formula>ISERROR(N73)</formula>
    </cfRule>
  </conditionalFormatting>
  <conditionalFormatting sqref="N71:N74">
    <cfRule type="cellIs" dxfId="16762" priority="333" operator="notEqual">
      <formula>0</formula>
    </cfRule>
  </conditionalFormatting>
  <conditionalFormatting sqref="N73:N74">
    <cfRule type="containsErrors" dxfId="16761" priority="332">
      <formula>ISERROR(N73)</formula>
    </cfRule>
  </conditionalFormatting>
  <conditionalFormatting sqref="N71:N74">
    <cfRule type="cellIs" dxfId="16760" priority="331" operator="notEqual">
      <formula>0</formula>
    </cfRule>
  </conditionalFormatting>
  <conditionalFormatting sqref="N73:N74">
    <cfRule type="containsErrors" dxfId="16759" priority="330">
      <formula>ISERROR(N73)</formula>
    </cfRule>
  </conditionalFormatting>
  <conditionalFormatting sqref="N71:N74">
    <cfRule type="cellIs" dxfId="16758" priority="329" operator="notEqual">
      <formula>0</formula>
    </cfRule>
  </conditionalFormatting>
  <conditionalFormatting sqref="N73:N74">
    <cfRule type="containsErrors" dxfId="16757" priority="328">
      <formula>ISERROR(N73)</formula>
    </cfRule>
  </conditionalFormatting>
  <conditionalFormatting sqref="N71:N74">
    <cfRule type="cellIs" dxfId="16756" priority="327" operator="notEqual">
      <formula>0</formula>
    </cfRule>
  </conditionalFormatting>
  <conditionalFormatting sqref="N91:N92">
    <cfRule type="containsErrors" dxfId="16755" priority="326">
      <formula>ISERROR(N91)</formula>
    </cfRule>
  </conditionalFormatting>
  <conditionalFormatting sqref="N89:N92">
    <cfRule type="cellIs" dxfId="16754" priority="325" operator="notEqual">
      <formula>0</formula>
    </cfRule>
  </conditionalFormatting>
  <conditionalFormatting sqref="N91:N92">
    <cfRule type="containsErrors" dxfId="16753" priority="324">
      <formula>ISERROR(N91)</formula>
    </cfRule>
  </conditionalFormatting>
  <conditionalFormatting sqref="N89:N92">
    <cfRule type="cellIs" dxfId="16752" priority="323" operator="notEqual">
      <formula>0</formula>
    </cfRule>
  </conditionalFormatting>
  <conditionalFormatting sqref="N91:N92">
    <cfRule type="containsErrors" dxfId="16751" priority="322">
      <formula>ISERROR(N91)</formula>
    </cfRule>
  </conditionalFormatting>
  <conditionalFormatting sqref="N89:N92">
    <cfRule type="cellIs" dxfId="16750" priority="321" operator="notEqual">
      <formula>0</formula>
    </cfRule>
  </conditionalFormatting>
  <conditionalFormatting sqref="N91:N92">
    <cfRule type="containsErrors" dxfId="16749" priority="320">
      <formula>ISERROR(N91)</formula>
    </cfRule>
  </conditionalFormatting>
  <conditionalFormatting sqref="N89:N92">
    <cfRule type="cellIs" dxfId="16748" priority="319" operator="notEqual">
      <formula>0</formula>
    </cfRule>
  </conditionalFormatting>
  <conditionalFormatting sqref="N91:N92">
    <cfRule type="containsErrors" dxfId="16747" priority="318">
      <formula>ISERROR(N91)</formula>
    </cfRule>
  </conditionalFormatting>
  <conditionalFormatting sqref="N89:N92">
    <cfRule type="cellIs" dxfId="16746" priority="317" operator="notEqual">
      <formula>0</formula>
    </cfRule>
  </conditionalFormatting>
  <conditionalFormatting sqref="N109:N110">
    <cfRule type="containsErrors" dxfId="16745" priority="316">
      <formula>ISERROR(N109)</formula>
    </cfRule>
  </conditionalFormatting>
  <conditionalFormatting sqref="N107:N110">
    <cfRule type="cellIs" dxfId="16744" priority="315" operator="notEqual">
      <formula>0</formula>
    </cfRule>
  </conditionalFormatting>
  <conditionalFormatting sqref="N109:N110">
    <cfRule type="containsErrors" dxfId="16743" priority="314">
      <formula>ISERROR(N109)</formula>
    </cfRule>
  </conditionalFormatting>
  <conditionalFormatting sqref="N107:N110">
    <cfRule type="cellIs" dxfId="16742" priority="313" operator="notEqual">
      <formula>0</formula>
    </cfRule>
  </conditionalFormatting>
  <conditionalFormatting sqref="N109:N110">
    <cfRule type="containsErrors" dxfId="16741" priority="312">
      <formula>ISERROR(N109)</formula>
    </cfRule>
  </conditionalFormatting>
  <conditionalFormatting sqref="N107:N110">
    <cfRule type="cellIs" dxfId="16740" priority="311" operator="notEqual">
      <formula>0</formula>
    </cfRule>
  </conditionalFormatting>
  <conditionalFormatting sqref="N109:N110">
    <cfRule type="containsErrors" dxfId="16739" priority="310">
      <formula>ISERROR(N109)</formula>
    </cfRule>
  </conditionalFormatting>
  <conditionalFormatting sqref="N107:N110">
    <cfRule type="cellIs" dxfId="16738" priority="309" operator="notEqual">
      <formula>0</formula>
    </cfRule>
  </conditionalFormatting>
  <conditionalFormatting sqref="N109:N110">
    <cfRule type="containsErrors" dxfId="16737" priority="308">
      <formula>ISERROR(N109)</formula>
    </cfRule>
  </conditionalFormatting>
  <conditionalFormatting sqref="N107:N110">
    <cfRule type="cellIs" dxfId="16736" priority="307" operator="notEqual">
      <formula>0</formula>
    </cfRule>
  </conditionalFormatting>
  <conditionalFormatting sqref="CY1:DA1048576">
    <cfRule type="containsErrors" dxfId="254" priority="17">
      <formula>ISERROR(CY1)</formula>
    </cfRule>
  </conditionalFormatting>
  <conditionalFormatting sqref="CY1:DA1048576">
    <cfRule type="cellIs" dxfId="253" priority="1" operator="equal">
      <formula>"◎"</formula>
    </cfRule>
    <cfRule type="cellIs" dxfId="252" priority="2" operator="equal">
      <formula>"△"</formula>
    </cfRule>
    <cfRule type="cellIs" dxfId="251" priority="3" operator="equal">
      <formula>"〇"</formula>
    </cfRule>
    <cfRule type="cellIs" dxfId="250" priority="4" operator="equal">
      <formula>"晩"</formula>
    </cfRule>
    <cfRule type="cellIs" dxfId="249" priority="5" operator="equal">
      <formula>"堅"</formula>
    </cfRule>
    <cfRule type="cellIs" dxfId="248" priority="6" operator="equal">
      <formula>"丈"</formula>
    </cfRule>
    <cfRule type="cellIs" dxfId="247" priority="7" operator="equal">
      <formula>"早"</formula>
    </cfRule>
    <cfRule type="cellIs" dxfId="246" priority="8" operator="equal">
      <formula>"難"</formula>
    </cfRule>
    <cfRule type="cellIs" dxfId="245" priority="9" operator="equal">
      <formula>"ダ"</formula>
    </cfRule>
    <cfRule type="cellIs" dxfId="244" priority="10" operator="equal">
      <formula>"長"</formula>
    </cfRule>
    <cfRule type="cellIs" dxfId="243" priority="11" operator="equal">
      <formula>"底"</formula>
    </cfRule>
    <cfRule type="cellIs" dxfId="242" priority="15" operator="equal">
      <formula>"短"</formula>
    </cfRule>
    <cfRule type="cellIs" dxfId="241" priority="16" operator="equal">
      <formula>0</formula>
    </cfRule>
  </conditionalFormatting>
  <conditionalFormatting sqref="CY1:DA1048576">
    <cfRule type="cellIs" dxfId="240" priority="13" operator="equal">
      <formula>"短"</formula>
    </cfRule>
    <cfRule type="cellIs" dxfId="239" priority="14" operator="equal">
      <formula>0</formula>
    </cfRule>
  </conditionalFormatting>
  <conditionalFormatting sqref="CY1:DA1048576">
    <cfRule type="cellIs" dxfId="238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300-000000000000}">
      <formula1>$Q$140:$Q$144</formula1>
    </dataValidation>
    <dataValidation type="list" allowBlank="1" showInputMessage="1" showErrorMessage="1" sqref="Q19 Q37 Q55 Q73 Q91 Q109" xr:uid="{00000000-0002-0000-0300-000001000000}">
      <formula1>$Q$133:$Q$137</formula1>
    </dataValidation>
    <dataValidation type="list" allowBlank="1" showInputMessage="1" showErrorMessage="1" sqref="Q18 Q36 Q54 Q72 Q90 Q108" xr:uid="{00000000-0002-0000-0300-000002000000}">
      <formula1>$Q$126:$Q$130</formula1>
    </dataValidation>
    <dataValidation type="list" allowBlank="1" showInputMessage="1" showErrorMessage="1" sqref="Q17 Q35 Q53 Q71 Q89 Q107" xr:uid="{00000000-0002-0000-0300-000003000000}">
      <formula1>$Q$119:$Q$123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A673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1" spans="2:104" ht="15" customHeight="1" x14ac:dyDescent="0.15">
      <c r="CX1" t="s">
        <v>988</v>
      </c>
      <c r="CZ1" s="27" t="s">
        <v>5151</v>
      </c>
    </row>
    <row r="2" spans="2:104" ht="15" customHeight="1" x14ac:dyDescent="0.15">
      <c r="V2" s="47" t="s">
        <v>3001</v>
      </c>
      <c r="CX2" t="s">
        <v>1266</v>
      </c>
      <c r="CZ2" s="27" t="s">
        <v>5151</v>
      </c>
    </row>
    <row r="3" spans="2:104" ht="15" customHeight="1" x14ac:dyDescent="0.15">
      <c r="V3" s="77" t="s">
        <v>3005</v>
      </c>
      <c r="CX3" t="s">
        <v>150</v>
      </c>
      <c r="CZ3" s="27" t="s">
        <v>5152</v>
      </c>
    </row>
    <row r="4" spans="2:104" ht="15" customHeight="1" x14ac:dyDescent="0.15">
      <c r="B4" s="16" t="e">
        <f>AM7</f>
        <v>#N/A</v>
      </c>
      <c r="C4" s="36" t="e">
        <f>BH7</f>
        <v>#N/A</v>
      </c>
      <c r="D4" s="44"/>
      <c r="E4" s="44" t="e">
        <f>BL7</f>
        <v>#N/A</v>
      </c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2937</v>
      </c>
      <c r="V4" s="59" t="s">
        <v>2948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2921</v>
      </c>
      <c r="AL4" s="28" t="s">
        <v>2918</v>
      </c>
      <c r="AM4" s="20" t="s">
        <v>2917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  <c r="CX4" t="s">
        <v>94</v>
      </c>
      <c r="CY4" s="27" t="s">
        <v>5153</v>
      </c>
      <c r="CZ4" s="27" t="s">
        <v>2936</v>
      </c>
    </row>
    <row r="5" spans="2:104" ht="15" customHeight="1" x14ac:dyDescent="0.15">
      <c r="B5" s="29" t="e">
        <f>BG7</f>
        <v>#N/A</v>
      </c>
      <c r="C5" s="36" t="e">
        <f>AL7</f>
        <v>#N/A</v>
      </c>
      <c r="D5" s="44"/>
      <c r="E5" s="44" t="e">
        <f>AY7</f>
        <v>#N/A</v>
      </c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3019</v>
      </c>
      <c r="O5" s="63" t="s">
        <v>3020</v>
      </c>
      <c r="P5" s="62" t="s">
        <v>3021</v>
      </c>
      <c r="Q5" s="63"/>
      <c r="U5" s="73">
        <f>系統表!P18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2955</v>
      </c>
      <c r="AA5" s="46" t="str">
        <f>N11</f>
        <v>×</v>
      </c>
      <c r="AB5" s="66" t="s">
        <v>2929</v>
      </c>
      <c r="AC5" s="46" t="str">
        <f>O11</f>
        <v>×</v>
      </c>
      <c r="AD5" s="66" t="s">
        <v>2930</v>
      </c>
      <c r="AE5" s="46" t="str">
        <f>P11</f>
        <v>○</v>
      </c>
      <c r="AF5" s="65" t="s">
        <v>2956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  <c r="CX5" t="s">
        <v>1557</v>
      </c>
      <c r="CZ5" s="27" t="s">
        <v>5152</v>
      </c>
    </row>
    <row r="6" spans="2:104" ht="15" customHeight="1" x14ac:dyDescent="0.15">
      <c r="B6" s="1" t="s">
        <v>2919</v>
      </c>
      <c r="C6" s="32" t="e">
        <f>AZ7</f>
        <v>#N/A</v>
      </c>
      <c r="D6" s="27" t="e">
        <f t="shared" ref="D6:D20" si="1">VLOOKUP(C6,$CX$1:$CZ$2000,2,0)</f>
        <v>#N/A</v>
      </c>
      <c r="E6" s="27" t="e">
        <f t="shared" ref="E6:E20" si="2">VLOOKUP(C6,$CX$1:$CZ$2000,3,0)</f>
        <v>#N/A</v>
      </c>
      <c r="F6" s="34" t="e">
        <f>AQ7</f>
        <v>#N/A</v>
      </c>
      <c r="G6" s="17"/>
      <c r="H6" s="1" t="s">
        <v>2919</v>
      </c>
      <c r="I6" s="32" t="e">
        <f>AZ5</f>
        <v>#N/A</v>
      </c>
      <c r="J6" s="27" t="e">
        <f t="shared" ref="J6:J20" si="3">VLOOKUP(I6,$CX$1:$CZ$2000,2,0)</f>
        <v>#N/A</v>
      </c>
      <c r="K6" s="27" t="e">
        <f t="shared" ref="K6:K20" si="4">VLOOKUP(I6,$CX$1:$CZ$2000,3,0)</f>
        <v>#N/A</v>
      </c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2938</v>
      </c>
      <c r="V6" s="55" t="s">
        <v>2948</v>
      </c>
      <c r="W6" s="53" t="s">
        <v>2917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2921</v>
      </c>
      <c r="AL6" s="23" t="s">
        <v>2918</v>
      </c>
      <c r="AM6" s="24" t="s">
        <v>2917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  <c r="CX6" t="s">
        <v>669</v>
      </c>
      <c r="CZ6" s="27" t="s">
        <v>5154</v>
      </c>
    </row>
    <row r="7" spans="2:104" ht="15" customHeight="1" x14ac:dyDescent="0.15">
      <c r="B7" s="1" t="s">
        <v>2919</v>
      </c>
      <c r="C7" s="15" t="e">
        <f>BA7</f>
        <v>#N/A</v>
      </c>
      <c r="D7" s="30" t="e">
        <f t="shared" si="1"/>
        <v>#N/A</v>
      </c>
      <c r="E7" s="30" t="e">
        <f t="shared" si="2"/>
        <v>#N/A</v>
      </c>
      <c r="F7" s="31"/>
      <c r="G7" s="17"/>
      <c r="H7" s="1" t="s">
        <v>2919</v>
      </c>
      <c r="I7" s="15" t="e">
        <f>BA5</f>
        <v>#N/A</v>
      </c>
      <c r="J7" s="30" t="e">
        <f t="shared" si="3"/>
        <v>#N/A</v>
      </c>
      <c r="K7" s="30" t="e">
        <f t="shared" si="4"/>
        <v>#N/A</v>
      </c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系統表!P19</f>
        <v>0</v>
      </c>
      <c r="V7" s="48" t="e">
        <f>AL7</f>
        <v>#N/A</v>
      </c>
      <c r="W7" s="46" t="e">
        <f t="shared" ref="W7" si="5">AM7</f>
        <v>#N/A</v>
      </c>
      <c r="X7" s="46" t="e">
        <f t="shared" ref="X7:Y7" si="6">BH7</f>
        <v>#N/A</v>
      </c>
      <c r="Y7" s="46" t="e">
        <f t="shared" si="6"/>
        <v>#N/A</v>
      </c>
      <c r="Z7" s="46" t="e">
        <f t="shared" ref="Z7:AD7" si="7">AW7</f>
        <v>#N/A</v>
      </c>
      <c r="AA7" s="46" t="e">
        <f t="shared" si="7"/>
        <v>#N/A</v>
      </c>
      <c r="AB7" s="46" t="e">
        <f t="shared" si="7"/>
        <v>#N/A</v>
      </c>
      <c r="AC7" s="46" t="e">
        <f t="shared" si="7"/>
        <v>#N/A</v>
      </c>
      <c r="AD7" s="46" t="e">
        <f t="shared" si="7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  <c r="CX7" t="s">
        <v>712</v>
      </c>
      <c r="CZ7" s="27" t="s">
        <v>5152</v>
      </c>
    </row>
    <row r="8" spans="2:104" ht="15" customHeight="1" x14ac:dyDescent="0.15">
      <c r="B8" s="1" t="s">
        <v>2919</v>
      </c>
      <c r="C8" s="15" t="e">
        <f>BC7</f>
        <v>#N/A</v>
      </c>
      <c r="D8" s="30" t="e">
        <f t="shared" si="1"/>
        <v>#N/A</v>
      </c>
      <c r="E8" s="30" t="e">
        <f t="shared" si="2"/>
        <v>#N/A</v>
      </c>
      <c r="F8" s="31"/>
      <c r="G8" s="17"/>
      <c r="H8" s="1" t="s">
        <v>2919</v>
      </c>
      <c r="I8" s="15" t="e">
        <f>BC5</f>
        <v>#N/A</v>
      </c>
      <c r="J8" s="30" t="e">
        <f t="shared" si="3"/>
        <v>#N/A</v>
      </c>
      <c r="K8" s="30" t="e">
        <f t="shared" si="4"/>
        <v>#N/A</v>
      </c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2939</v>
      </c>
      <c r="V8" s="55" t="s">
        <v>2948</v>
      </c>
      <c r="W8" s="53" t="s">
        <v>2917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  <c r="CX8" t="s">
        <v>633</v>
      </c>
      <c r="CZ8" s="27" t="s">
        <v>5154</v>
      </c>
    </row>
    <row r="9" spans="2:104" ht="15" customHeight="1" x14ac:dyDescent="0.15">
      <c r="B9" s="1" t="s">
        <v>2919</v>
      </c>
      <c r="C9" s="15" t="e">
        <f>BQ7</f>
        <v>#N/A</v>
      </c>
      <c r="D9" s="30" t="e">
        <f t="shared" si="1"/>
        <v>#N/A</v>
      </c>
      <c r="E9" s="30" t="e">
        <f t="shared" si="2"/>
        <v>#N/A</v>
      </c>
      <c r="F9" s="31"/>
      <c r="G9" s="17"/>
      <c r="H9" s="1" t="s">
        <v>2919</v>
      </c>
      <c r="I9" s="15" t="e">
        <f>BQ5</f>
        <v>#N/A</v>
      </c>
      <c r="J9" s="30" t="e">
        <f t="shared" si="3"/>
        <v>#N/A</v>
      </c>
      <c r="K9" s="30" t="e">
        <f t="shared" si="4"/>
        <v>#N/A</v>
      </c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系統表!P20</f>
        <v>0</v>
      </c>
      <c r="V9" s="48" t="e">
        <f>AL23</f>
        <v>#N/A</v>
      </c>
      <c r="W9" s="46" t="e">
        <f t="shared" ref="W9" si="8">AM23</f>
        <v>#N/A</v>
      </c>
      <c r="X9" s="46" t="e">
        <f t="shared" ref="X9:Y9" si="9">BH23</f>
        <v>#N/A</v>
      </c>
      <c r="Y9" s="46" t="e">
        <f t="shared" si="9"/>
        <v>#N/A</v>
      </c>
      <c r="Z9" s="46" t="e">
        <f t="shared" ref="Z9:AD9" si="10">AW23</f>
        <v>#N/A</v>
      </c>
      <c r="AA9" s="46" t="e">
        <f t="shared" si="10"/>
        <v>#N/A</v>
      </c>
      <c r="AB9" s="46" t="e">
        <f t="shared" si="10"/>
        <v>#N/A</v>
      </c>
      <c r="AC9" s="46" t="e">
        <f t="shared" si="10"/>
        <v>#N/A</v>
      </c>
      <c r="AD9" s="46" t="e">
        <f t="shared" si="10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  <c r="CX9" t="s">
        <v>358</v>
      </c>
      <c r="CY9" s="27" t="s">
        <v>5154</v>
      </c>
      <c r="CZ9" s="27" t="s">
        <v>5155</v>
      </c>
    </row>
    <row r="10" spans="2:104" ht="15" customHeight="1" x14ac:dyDescent="0.15">
      <c r="B10" s="2" t="s">
        <v>2920</v>
      </c>
      <c r="C10" s="15" t="e">
        <f>BR7</f>
        <v>#N/A</v>
      </c>
      <c r="D10" s="30" t="e">
        <f t="shared" si="1"/>
        <v>#N/A</v>
      </c>
      <c r="E10" s="30" t="e">
        <f t="shared" si="2"/>
        <v>#N/A</v>
      </c>
      <c r="F10" s="35" t="e">
        <f>AU7</f>
        <v>#N/A</v>
      </c>
      <c r="G10" s="17"/>
      <c r="H10" s="2" t="s">
        <v>2920</v>
      </c>
      <c r="I10" s="15" t="e">
        <f>BR5</f>
        <v>#N/A</v>
      </c>
      <c r="J10" s="30" t="e">
        <f t="shared" si="3"/>
        <v>#N/A</v>
      </c>
      <c r="K10" s="30" t="e">
        <f t="shared" si="4"/>
        <v>#N/A</v>
      </c>
      <c r="L10" s="34"/>
      <c r="N10" s="65" t="s">
        <v>2955</v>
      </c>
      <c r="O10" s="66" t="s">
        <v>2929</v>
      </c>
      <c r="P10" s="66" t="s">
        <v>2930</v>
      </c>
      <c r="Q10" s="65" t="s">
        <v>2956</v>
      </c>
      <c r="U10" s="57">
        <f>AK25</f>
        <v>31</v>
      </c>
      <c r="V10" s="48" t="e">
        <f>AL25</f>
        <v>#N/A</v>
      </c>
      <c r="Z10" s="65" t="s">
        <v>2955</v>
      </c>
      <c r="AA10" s="46" t="str">
        <f>N29</f>
        <v>×</v>
      </c>
      <c r="AB10" s="66" t="s">
        <v>2929</v>
      </c>
      <c r="AC10" s="46" t="str">
        <f>O29</f>
        <v>×</v>
      </c>
      <c r="AD10" s="66" t="s">
        <v>2930</v>
      </c>
      <c r="AE10" s="46" t="str">
        <f>P29</f>
        <v>○</v>
      </c>
      <c r="AF10" s="65" t="s">
        <v>2956</v>
      </c>
      <c r="AG10" s="46">
        <f>Q29</f>
        <v>0</v>
      </c>
      <c r="AH10" s="13"/>
      <c r="AI10" s="13"/>
      <c r="CX10" t="s">
        <v>582</v>
      </c>
      <c r="CZ10" s="27" t="s">
        <v>5154</v>
      </c>
    </row>
    <row r="11" spans="2:104" ht="15" customHeight="1" x14ac:dyDescent="0.15">
      <c r="B11" s="1" t="s">
        <v>2919</v>
      </c>
      <c r="C11" s="15" t="e">
        <f>BD7</f>
        <v>#N/A</v>
      </c>
      <c r="D11" s="30" t="e">
        <f t="shared" si="1"/>
        <v>#N/A</v>
      </c>
      <c r="E11" s="30" t="e">
        <f t="shared" si="2"/>
        <v>#N/A</v>
      </c>
      <c r="F11" s="34" t="e">
        <f>AR7</f>
        <v>#N/A</v>
      </c>
      <c r="G11" s="17"/>
      <c r="H11" s="1" t="s">
        <v>2919</v>
      </c>
      <c r="I11" s="15" t="e">
        <f>BD5</f>
        <v>#N/A</v>
      </c>
      <c r="J11" s="30" t="e">
        <f t="shared" si="3"/>
        <v>#N/A</v>
      </c>
      <c r="K11" s="30" t="e">
        <f t="shared" si="4"/>
        <v>#N/A</v>
      </c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2940</v>
      </c>
      <c r="V11" s="55" t="s">
        <v>2948</v>
      </c>
      <c r="W11" s="53" t="s">
        <v>2917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  <c r="CX11" t="s">
        <v>1656</v>
      </c>
      <c r="CZ11" s="27" t="s">
        <v>5152</v>
      </c>
    </row>
    <row r="12" spans="2:104" ht="15" customHeight="1" x14ac:dyDescent="0.15">
      <c r="B12" s="1" t="s">
        <v>2919</v>
      </c>
      <c r="C12" s="15" t="e">
        <f>BS7</f>
        <v>#N/A</v>
      </c>
      <c r="D12" s="30" t="e">
        <f t="shared" si="1"/>
        <v>#N/A</v>
      </c>
      <c r="E12" s="30" t="e">
        <f t="shared" si="2"/>
        <v>#N/A</v>
      </c>
      <c r="F12" s="31"/>
      <c r="G12" s="17"/>
      <c r="H12" s="1" t="s">
        <v>2919</v>
      </c>
      <c r="I12" s="15" t="e">
        <f>BS5</f>
        <v>#N/A</v>
      </c>
      <c r="J12" s="30" t="e">
        <f t="shared" si="3"/>
        <v>#N/A</v>
      </c>
      <c r="K12" s="30" t="e">
        <f t="shared" si="4"/>
        <v>#N/A</v>
      </c>
      <c r="L12" s="31"/>
      <c r="U12" s="73">
        <f>系統表!P21</f>
        <v>0</v>
      </c>
      <c r="V12" s="48" t="e">
        <f>AL41</f>
        <v>#N/A</v>
      </c>
      <c r="W12" s="46" t="e">
        <f t="shared" ref="W12" si="11">AM41</f>
        <v>#N/A</v>
      </c>
      <c r="X12" s="46" t="e">
        <f t="shared" ref="X12:Y12" si="12">BH41</f>
        <v>#N/A</v>
      </c>
      <c r="Y12" s="46" t="e">
        <f t="shared" si="12"/>
        <v>#N/A</v>
      </c>
      <c r="Z12" s="46" t="e">
        <f t="shared" ref="Z12:AD12" si="13">AW41</f>
        <v>#N/A</v>
      </c>
      <c r="AA12" s="46" t="e">
        <f t="shared" si="13"/>
        <v>#N/A</v>
      </c>
      <c r="AB12" s="46" t="e">
        <f t="shared" si="13"/>
        <v>#N/A</v>
      </c>
      <c r="AC12" s="46" t="e">
        <f t="shared" si="13"/>
        <v>#N/A</v>
      </c>
      <c r="AD12" s="46" t="e">
        <f t="shared" si="13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  <c r="CX12" t="s">
        <v>130</v>
      </c>
      <c r="CZ12" s="27" t="s">
        <v>5153</v>
      </c>
    </row>
    <row r="13" spans="2:104" ht="15" customHeight="1" x14ac:dyDescent="0.15">
      <c r="B13" s="2" t="s">
        <v>2920</v>
      </c>
      <c r="C13" s="15" t="e">
        <f>BT7</f>
        <v>#N/A</v>
      </c>
      <c r="D13" s="30" t="e">
        <f t="shared" si="1"/>
        <v>#N/A</v>
      </c>
      <c r="E13" s="30" t="e">
        <f t="shared" si="2"/>
        <v>#N/A</v>
      </c>
      <c r="F13" s="35" t="e">
        <f>AV7</f>
        <v>#N/A</v>
      </c>
      <c r="G13" s="17"/>
      <c r="H13" s="2" t="s">
        <v>2920</v>
      </c>
      <c r="I13" s="15" t="e">
        <f>BT5</f>
        <v>#N/A</v>
      </c>
      <c r="J13" s="30" t="e">
        <f t="shared" si="3"/>
        <v>#N/A</v>
      </c>
      <c r="K13" s="30" t="e">
        <f t="shared" si="4"/>
        <v>#N/A</v>
      </c>
      <c r="L13" s="34"/>
      <c r="O13" s="80" t="s">
        <v>2919</v>
      </c>
      <c r="R13" s="86" t="s">
        <v>3054</v>
      </c>
      <c r="U13" s="57">
        <f>AK43</f>
        <v>32</v>
      </c>
      <c r="V13" s="48" t="e">
        <f>AL43</f>
        <v>#N/A</v>
      </c>
      <c r="Z13" s="65" t="s">
        <v>2955</v>
      </c>
      <c r="AA13" s="46" t="str">
        <f>N47</f>
        <v>×</v>
      </c>
      <c r="AB13" s="66" t="s">
        <v>2929</v>
      </c>
      <c r="AC13" s="46" t="str">
        <f>O47</f>
        <v>×</v>
      </c>
      <c r="AD13" s="66" t="s">
        <v>2930</v>
      </c>
      <c r="AE13" s="46" t="str">
        <f>P47</f>
        <v>○</v>
      </c>
      <c r="AF13" s="65" t="s">
        <v>2956</v>
      </c>
      <c r="AG13" s="46">
        <f>Q47</f>
        <v>0</v>
      </c>
      <c r="AH13" s="13"/>
      <c r="AI13" s="13"/>
      <c r="CX13" t="s">
        <v>364</v>
      </c>
      <c r="CZ13" s="27" t="s">
        <v>5154</v>
      </c>
    </row>
    <row r="14" spans="2:104" ht="15" customHeight="1" x14ac:dyDescent="0.15">
      <c r="B14" s="1" t="s">
        <v>2919</v>
      </c>
      <c r="C14" s="15" t="e">
        <f>BB7</f>
        <v>#N/A</v>
      </c>
      <c r="D14" s="30" t="e">
        <f t="shared" si="1"/>
        <v>#N/A</v>
      </c>
      <c r="E14" s="30" t="e">
        <f t="shared" si="2"/>
        <v>#N/A</v>
      </c>
      <c r="F14" s="34" t="e">
        <f>AS7</f>
        <v>#N/A</v>
      </c>
      <c r="G14" s="17"/>
      <c r="H14" s="1" t="s">
        <v>2919</v>
      </c>
      <c r="I14" s="15" t="e">
        <f>BB5</f>
        <v>#N/A</v>
      </c>
      <c r="J14" s="30" t="e">
        <f t="shared" si="3"/>
        <v>#N/A</v>
      </c>
      <c r="K14" s="30" t="e">
        <f t="shared" si="4"/>
        <v>#N/A</v>
      </c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2941</v>
      </c>
      <c r="V14" s="55" t="s">
        <v>2948</v>
      </c>
      <c r="W14" s="53" t="s">
        <v>2917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  <c r="CX14" t="s">
        <v>832</v>
      </c>
      <c r="CZ14" s="27" t="s">
        <v>5152</v>
      </c>
    </row>
    <row r="15" spans="2:104" ht="15" customHeight="1" x14ac:dyDescent="0.15">
      <c r="B15" s="1" t="s">
        <v>2919</v>
      </c>
      <c r="C15" s="15" t="e">
        <f>BE7</f>
        <v>#N/A</v>
      </c>
      <c r="D15" s="30" t="e">
        <f t="shared" si="1"/>
        <v>#N/A</v>
      </c>
      <c r="E15" s="30" t="e">
        <f t="shared" si="2"/>
        <v>#N/A</v>
      </c>
      <c r="F15" s="31"/>
      <c r="G15" s="17"/>
      <c r="H15" s="1" t="s">
        <v>2919</v>
      </c>
      <c r="I15" s="15" t="e">
        <f>BE5</f>
        <v>#N/A</v>
      </c>
      <c r="J15" s="30" t="e">
        <f t="shared" si="3"/>
        <v>#N/A</v>
      </c>
      <c r="K15" s="30" t="e">
        <f t="shared" si="4"/>
        <v>#N/A</v>
      </c>
      <c r="L15" s="31"/>
      <c r="N15" s="8"/>
      <c r="O15" s="83" t="s">
        <v>3067</v>
      </c>
      <c r="U15" s="73">
        <f>系統表!P22</f>
        <v>0</v>
      </c>
      <c r="V15" s="48" t="e">
        <f>AL59</f>
        <v>#N/A</v>
      </c>
      <c r="W15" s="46" t="e">
        <f t="shared" ref="W15" si="14">AM59</f>
        <v>#N/A</v>
      </c>
      <c r="X15" s="46" t="e">
        <f t="shared" ref="X15:Y15" si="15">BH59</f>
        <v>#N/A</v>
      </c>
      <c r="Y15" s="46" t="e">
        <f t="shared" si="15"/>
        <v>#N/A</v>
      </c>
      <c r="Z15" s="46" t="e">
        <f t="shared" ref="Z15:AD15" si="16">AW59</f>
        <v>#N/A</v>
      </c>
      <c r="AA15" s="46" t="e">
        <f t="shared" si="16"/>
        <v>#N/A</v>
      </c>
      <c r="AB15" s="46" t="e">
        <f t="shared" si="16"/>
        <v>#N/A</v>
      </c>
      <c r="AC15" s="46" t="e">
        <f t="shared" si="16"/>
        <v>#N/A</v>
      </c>
      <c r="AD15" s="46" t="e">
        <f t="shared" si="16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  <c r="CX15" t="s">
        <v>949</v>
      </c>
      <c r="CZ15" s="27" t="s">
        <v>5154</v>
      </c>
    </row>
    <row r="16" spans="2:104" ht="15" customHeight="1" x14ac:dyDescent="0.15">
      <c r="B16" s="1" t="s">
        <v>2919</v>
      </c>
      <c r="C16" s="15" t="e">
        <f>BU7</f>
        <v>#N/A</v>
      </c>
      <c r="D16" s="30" t="e">
        <f t="shared" si="1"/>
        <v>#N/A</v>
      </c>
      <c r="E16" s="30" t="e">
        <f t="shared" si="2"/>
        <v>#N/A</v>
      </c>
      <c r="F16" s="31"/>
      <c r="G16" s="17"/>
      <c r="H16" s="1" t="s">
        <v>2919</v>
      </c>
      <c r="I16" s="15" t="e">
        <f>BU5</f>
        <v>#N/A</v>
      </c>
      <c r="J16" s="30" t="e">
        <f t="shared" si="3"/>
        <v>#N/A</v>
      </c>
      <c r="K16" s="30" t="e">
        <f t="shared" si="4"/>
        <v>#N/A</v>
      </c>
      <c r="L16" s="31"/>
      <c r="N16" s="8"/>
      <c r="O16" s="78" t="s">
        <v>2920</v>
      </c>
      <c r="U16" s="57">
        <f>AK61</f>
        <v>33</v>
      </c>
      <c r="V16" s="48" t="e">
        <f>AL61</f>
        <v>#N/A</v>
      </c>
      <c r="Z16" s="65" t="s">
        <v>2955</v>
      </c>
      <c r="AA16" s="46" t="str">
        <f>N65</f>
        <v>×</v>
      </c>
      <c r="AB16" s="66" t="s">
        <v>2929</v>
      </c>
      <c r="AC16" s="46" t="str">
        <f>O65</f>
        <v>×</v>
      </c>
      <c r="AD16" s="66" t="s">
        <v>2930</v>
      </c>
      <c r="AE16" s="46" t="str">
        <f>P65</f>
        <v>○</v>
      </c>
      <c r="AF16" s="65" t="s">
        <v>2956</v>
      </c>
      <c r="AG16" s="46">
        <f>Q65</f>
        <v>0</v>
      </c>
      <c r="AH16" s="13"/>
      <c r="AI16" s="13"/>
      <c r="CX16" t="s">
        <v>1150</v>
      </c>
      <c r="CY16" s="27" t="s">
        <v>5152</v>
      </c>
      <c r="CZ16" s="27" t="s">
        <v>5156</v>
      </c>
    </row>
    <row r="17" spans="2:104" ht="15" customHeight="1" x14ac:dyDescent="0.15">
      <c r="B17" s="2" t="s">
        <v>2920</v>
      </c>
      <c r="C17" s="15" t="e">
        <f>BV7</f>
        <v>#N/A</v>
      </c>
      <c r="D17" s="30" t="e">
        <f t="shared" si="1"/>
        <v>#N/A</v>
      </c>
      <c r="E17" s="30" t="e">
        <f t="shared" si="2"/>
        <v>#N/A</v>
      </c>
      <c r="F17" s="35" t="e">
        <f>AW7</f>
        <v>#N/A</v>
      </c>
      <c r="G17" s="17"/>
      <c r="H17" s="2" t="s">
        <v>2920</v>
      </c>
      <c r="I17" s="15" t="e">
        <f>BV5</f>
        <v>#N/A</v>
      </c>
      <c r="J17" s="30" t="e">
        <f t="shared" si="3"/>
        <v>#N/A</v>
      </c>
      <c r="K17" s="30" t="e">
        <f t="shared" si="4"/>
        <v>#N/A</v>
      </c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U17" s="56" t="s">
        <v>2942</v>
      </c>
      <c r="V17" s="55" t="s">
        <v>2948</v>
      </c>
      <c r="W17" s="53" t="s">
        <v>2917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  <c r="CX17" t="s">
        <v>148</v>
      </c>
      <c r="CY17" s="27" t="s">
        <v>5153</v>
      </c>
      <c r="CZ17" s="27" t="s">
        <v>2936</v>
      </c>
    </row>
    <row r="18" spans="2:104" ht="15" customHeight="1" x14ac:dyDescent="0.15">
      <c r="B18" s="1" t="s">
        <v>2919</v>
      </c>
      <c r="C18" s="15" t="e">
        <f>BF7</f>
        <v>#N/A</v>
      </c>
      <c r="D18" s="30" t="e">
        <f t="shared" si="1"/>
        <v>#N/A</v>
      </c>
      <c r="E18" s="30" t="e">
        <f t="shared" si="2"/>
        <v>#N/A</v>
      </c>
      <c r="F18" s="34" t="e">
        <f>AT7</f>
        <v>#N/A</v>
      </c>
      <c r="G18" s="17"/>
      <c r="H18" s="1" t="s">
        <v>2919</v>
      </c>
      <c r="I18" s="15" t="e">
        <f>BF5</f>
        <v>#N/A</v>
      </c>
      <c r="J18" s="30" t="e">
        <f t="shared" si="3"/>
        <v>#N/A</v>
      </c>
      <c r="K18" s="30" t="e">
        <f t="shared" si="4"/>
        <v>#N/A</v>
      </c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U18" s="73">
        <f>系統表!P23</f>
        <v>0</v>
      </c>
      <c r="V18" s="48" t="e">
        <f>AL77</f>
        <v>#N/A</v>
      </c>
      <c r="W18" s="46" t="e">
        <f t="shared" ref="W18" si="17">AM77</f>
        <v>#N/A</v>
      </c>
      <c r="X18" s="46" t="e">
        <f t="shared" ref="X18:Y18" si="18">BH77</f>
        <v>#N/A</v>
      </c>
      <c r="Y18" s="46" t="e">
        <f t="shared" si="18"/>
        <v>#N/A</v>
      </c>
      <c r="Z18" s="46" t="e">
        <f t="shared" ref="Z18:AD18" si="19">AW77</f>
        <v>#N/A</v>
      </c>
      <c r="AA18" s="46" t="e">
        <f t="shared" si="19"/>
        <v>#N/A</v>
      </c>
      <c r="AB18" s="46" t="e">
        <f t="shared" si="19"/>
        <v>#N/A</v>
      </c>
      <c r="AC18" s="46" t="e">
        <f t="shared" si="19"/>
        <v>#N/A</v>
      </c>
      <c r="AD18" s="46" t="e">
        <f t="shared" si="19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  <c r="CX18" t="s">
        <v>2150</v>
      </c>
      <c r="CZ18" s="27" t="s">
        <v>5154</v>
      </c>
    </row>
    <row r="19" spans="2:104" ht="15" customHeight="1" x14ac:dyDescent="0.15">
      <c r="B19" s="1" t="s">
        <v>2919</v>
      </c>
      <c r="C19" s="15" t="e">
        <f>BW7</f>
        <v>#N/A</v>
      </c>
      <c r="D19" s="30" t="e">
        <f t="shared" si="1"/>
        <v>#N/A</v>
      </c>
      <c r="E19" s="30" t="e">
        <f t="shared" si="2"/>
        <v>#N/A</v>
      </c>
      <c r="F19" s="31"/>
      <c r="G19" s="17"/>
      <c r="H19" s="1" t="s">
        <v>2919</v>
      </c>
      <c r="I19" s="15" t="e">
        <f>BW5</f>
        <v>#N/A</v>
      </c>
      <c r="J19" s="30" t="e">
        <f t="shared" si="3"/>
        <v>#N/A</v>
      </c>
      <c r="K19" s="30" t="e">
        <f t="shared" si="4"/>
        <v>#N/A</v>
      </c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20">N19*Q19</f>
        <v>#N/A</v>
      </c>
      <c r="S19" s="14"/>
      <c r="U19" s="57">
        <f>AK79</f>
        <v>34</v>
      </c>
      <c r="V19" s="48" t="e">
        <f>AL79</f>
        <v>#N/A</v>
      </c>
      <c r="Z19" s="65" t="s">
        <v>2955</v>
      </c>
      <c r="AA19" s="46" t="str">
        <f>N83</f>
        <v>×</v>
      </c>
      <c r="AB19" s="66" t="s">
        <v>2929</v>
      </c>
      <c r="AC19" s="46" t="str">
        <f>O83</f>
        <v>×</v>
      </c>
      <c r="AD19" s="66" t="s">
        <v>2930</v>
      </c>
      <c r="AE19" s="46" t="str">
        <f>P83</f>
        <v>○</v>
      </c>
      <c r="AF19" s="65" t="s">
        <v>2956</v>
      </c>
      <c r="AG19" s="46">
        <f>Q83</f>
        <v>0</v>
      </c>
      <c r="AH19" s="13"/>
      <c r="CX19" t="s">
        <v>80</v>
      </c>
      <c r="CY19" s="27" t="s">
        <v>5153</v>
      </c>
      <c r="CZ19" s="27" t="s">
        <v>2936</v>
      </c>
    </row>
    <row r="20" spans="2:104" ht="15" customHeight="1" x14ac:dyDescent="0.15">
      <c r="B20" s="2" t="s">
        <v>2920</v>
      </c>
      <c r="C20" s="15" t="e">
        <f>BX7</f>
        <v>#N/A</v>
      </c>
      <c r="D20" s="30" t="e">
        <f t="shared" si="1"/>
        <v>#N/A</v>
      </c>
      <c r="E20" s="30" t="e">
        <f t="shared" si="2"/>
        <v>#N/A</v>
      </c>
      <c r="F20" s="35" t="e">
        <f>AX7</f>
        <v>#N/A</v>
      </c>
      <c r="G20" s="17"/>
      <c r="H20" s="2" t="s">
        <v>2920</v>
      </c>
      <c r="I20" s="15" t="e">
        <f>BX5</f>
        <v>#N/A</v>
      </c>
      <c r="J20" s="30" t="e">
        <f t="shared" si="3"/>
        <v>#N/A</v>
      </c>
      <c r="K20" s="30" t="e">
        <f t="shared" si="4"/>
        <v>#N/A</v>
      </c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20"/>
        <v>#N/A</v>
      </c>
      <c r="S20" s="14"/>
      <c r="U20" s="56" t="s">
        <v>2943</v>
      </c>
      <c r="V20" s="55" t="s">
        <v>2948</v>
      </c>
      <c r="W20" s="53" t="s">
        <v>2917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  <c r="CX20" t="s">
        <v>591</v>
      </c>
      <c r="CZ20" s="27" t="s">
        <v>5151</v>
      </c>
    </row>
    <row r="21" spans="2:104" ht="15" customHeight="1" x14ac:dyDescent="0.15">
      <c r="U21" s="73"/>
      <c r="V21" s="48" t="e">
        <f>AL95</f>
        <v>#N/A</v>
      </c>
      <c r="W21" s="46" t="e">
        <f t="shared" ref="W21" si="21">AM95</f>
        <v>#N/A</v>
      </c>
      <c r="X21" s="46" t="e">
        <f t="shared" ref="X21:Y21" si="22">BH95</f>
        <v>#N/A</v>
      </c>
      <c r="Y21" s="46" t="e">
        <f t="shared" si="22"/>
        <v>#N/A</v>
      </c>
      <c r="Z21" s="46" t="e">
        <f t="shared" ref="Z21:AD21" si="23">AW95</f>
        <v>#N/A</v>
      </c>
      <c r="AA21" s="46" t="e">
        <f t="shared" si="23"/>
        <v>#N/A</v>
      </c>
      <c r="AB21" s="46" t="e">
        <f t="shared" si="23"/>
        <v>#N/A</v>
      </c>
      <c r="AC21" s="46" t="e">
        <f t="shared" si="23"/>
        <v>#N/A</v>
      </c>
      <c r="AD21" s="46" t="e">
        <f t="shared" si="23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  <c r="CX21" t="s">
        <v>261</v>
      </c>
      <c r="CY21" s="27" t="s">
        <v>5152</v>
      </c>
      <c r="CZ21" s="27" t="s">
        <v>5156</v>
      </c>
    </row>
    <row r="22" spans="2:104" ht="15" customHeight="1" x14ac:dyDescent="0.15">
      <c r="B22" s="16" t="e">
        <f>AM23</f>
        <v>#N/A</v>
      </c>
      <c r="C22" s="36" t="e">
        <f>BH23</f>
        <v>#N/A</v>
      </c>
      <c r="D22" s="44"/>
      <c r="E22" s="44" t="e">
        <f>BL23</f>
        <v>#N/A</v>
      </c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35</v>
      </c>
      <c r="V22" s="48" t="e">
        <f>AL97</f>
        <v>#N/A</v>
      </c>
      <c r="Z22" s="65" t="s">
        <v>2955</v>
      </c>
      <c r="AA22" s="46" t="str">
        <f>N101</f>
        <v>×</v>
      </c>
      <c r="AB22" s="66" t="s">
        <v>2929</v>
      </c>
      <c r="AC22" s="46" t="str">
        <f>O101</f>
        <v>×</v>
      </c>
      <c r="AD22" s="66" t="s">
        <v>2930</v>
      </c>
      <c r="AE22" s="46" t="str">
        <f>P101</f>
        <v>○</v>
      </c>
      <c r="AF22" s="65" t="s">
        <v>2956</v>
      </c>
      <c r="AG22" s="46">
        <f>Q101</f>
        <v>0</v>
      </c>
      <c r="AH22" s="13"/>
      <c r="AI22" s="9"/>
      <c r="AJ22" s="10"/>
      <c r="AK22" s="22" t="s">
        <v>2921</v>
      </c>
      <c r="AL22" s="23" t="s">
        <v>2918</v>
      </c>
      <c r="AM22" s="24" t="s">
        <v>2917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  <c r="CX22" t="s">
        <v>231</v>
      </c>
      <c r="CY22" s="27" t="s">
        <v>5152</v>
      </c>
      <c r="CZ22" s="27" t="s">
        <v>5157</v>
      </c>
    </row>
    <row r="23" spans="2:104" ht="15" customHeight="1" x14ac:dyDescent="0.15">
      <c r="B23" s="29" t="e">
        <f>BG23</f>
        <v>#N/A</v>
      </c>
      <c r="C23" s="36" t="e">
        <f>AL23</f>
        <v>#N/A</v>
      </c>
      <c r="D23" s="44"/>
      <c r="E23" s="44" t="e">
        <f>AY23</f>
        <v>#N/A</v>
      </c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3019</v>
      </c>
      <c r="O23" s="63" t="s">
        <v>3020</v>
      </c>
      <c r="P23" s="62" t="s">
        <v>3021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  <c r="CX23" t="s">
        <v>246</v>
      </c>
      <c r="CY23" s="27" t="s">
        <v>5154</v>
      </c>
      <c r="CZ23" s="27" t="s">
        <v>5158</v>
      </c>
    </row>
    <row r="24" spans="2:104" ht="15" customHeight="1" x14ac:dyDescent="0.15">
      <c r="B24" s="1" t="s">
        <v>2919</v>
      </c>
      <c r="C24" s="32" t="e">
        <f>AZ23</f>
        <v>#N/A</v>
      </c>
      <c r="D24" s="27" t="e">
        <f t="shared" ref="D24:D38" si="24">VLOOKUP(C24,$CX$1:$CZ$2000,2,0)</f>
        <v>#N/A</v>
      </c>
      <c r="E24" s="27" t="e">
        <f t="shared" ref="E24:E38" si="25">VLOOKUP(C24,$CX$1:$CZ$2000,3,0)</f>
        <v>#N/A</v>
      </c>
      <c r="F24" s="34" t="e">
        <f>AQ23</f>
        <v>#N/A</v>
      </c>
      <c r="G24" s="17"/>
      <c r="H24" s="1" t="s">
        <v>2919</v>
      </c>
      <c r="I24" s="32" t="e">
        <f>C5</f>
        <v>#N/A</v>
      </c>
      <c r="J24" s="27" t="e">
        <f t="shared" ref="J24:J38" si="26">VLOOKUP(I24,$CX$1:$CZ$2000,2,0)</f>
        <v>#N/A</v>
      </c>
      <c r="K24" s="27" t="e">
        <f t="shared" ref="K24:K38" si="27">VLOOKUP(I24,$CX$1:$CZ$2000,3,0)</f>
        <v>#N/A</v>
      </c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2921</v>
      </c>
      <c r="AL24" s="40" t="s">
        <v>2918</v>
      </c>
      <c r="AM24" s="41" t="s">
        <v>2917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  <c r="CX24" t="s">
        <v>460</v>
      </c>
      <c r="CZ24" s="27" t="s">
        <v>5152</v>
      </c>
    </row>
    <row r="25" spans="2:104" ht="15" customHeight="1" x14ac:dyDescent="0.15">
      <c r="B25" s="1" t="s">
        <v>2919</v>
      </c>
      <c r="C25" s="15" t="e">
        <f>BA23</f>
        <v>#N/A</v>
      </c>
      <c r="D25" s="30" t="e">
        <f t="shared" si="24"/>
        <v>#N/A</v>
      </c>
      <c r="E25" s="30" t="e">
        <f t="shared" si="25"/>
        <v>#N/A</v>
      </c>
      <c r="F25" s="31"/>
      <c r="G25" s="17"/>
      <c r="H25" s="1" t="s">
        <v>2919</v>
      </c>
      <c r="I25" s="32" t="e">
        <f t="shared" ref="I25:I27" si="28">C6</f>
        <v>#N/A</v>
      </c>
      <c r="J25" s="30" t="e">
        <f t="shared" si="26"/>
        <v>#N/A</v>
      </c>
      <c r="K25" s="30" t="e">
        <f t="shared" si="27"/>
        <v>#N/A</v>
      </c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31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  <c r="CX25" t="s">
        <v>194</v>
      </c>
      <c r="CZ25" s="27" t="s">
        <v>5154</v>
      </c>
    </row>
    <row r="26" spans="2:104" ht="15" customHeight="1" x14ac:dyDescent="0.15">
      <c r="B26" s="1" t="s">
        <v>2919</v>
      </c>
      <c r="C26" s="15" t="e">
        <f>BC23</f>
        <v>#N/A</v>
      </c>
      <c r="D26" s="30" t="e">
        <f t="shared" si="24"/>
        <v>#N/A</v>
      </c>
      <c r="E26" s="30" t="e">
        <f t="shared" si="25"/>
        <v>#N/A</v>
      </c>
      <c r="F26" s="31"/>
      <c r="G26" s="17"/>
      <c r="H26" s="1" t="s">
        <v>2919</v>
      </c>
      <c r="I26" s="32" t="e">
        <f t="shared" si="28"/>
        <v>#N/A</v>
      </c>
      <c r="J26" s="30" t="e">
        <f t="shared" si="26"/>
        <v>#N/A</v>
      </c>
      <c r="K26" s="30" t="e">
        <f t="shared" si="27"/>
        <v>#N/A</v>
      </c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  <c r="CX26" t="s">
        <v>557</v>
      </c>
      <c r="CZ26" s="27" t="s">
        <v>5151</v>
      </c>
    </row>
    <row r="27" spans="2:104" ht="15" customHeight="1" x14ac:dyDescent="0.15">
      <c r="B27" s="1" t="s">
        <v>2919</v>
      </c>
      <c r="C27" s="15" t="e">
        <f>BQ23</f>
        <v>#N/A</v>
      </c>
      <c r="D27" s="30" t="e">
        <f t="shared" si="24"/>
        <v>#N/A</v>
      </c>
      <c r="E27" s="30" t="e">
        <f t="shared" si="25"/>
        <v>#N/A</v>
      </c>
      <c r="F27" s="31"/>
      <c r="G27" s="17"/>
      <c r="H27" s="1" t="s">
        <v>2919</v>
      </c>
      <c r="I27" s="32" t="e">
        <f t="shared" si="28"/>
        <v>#N/A</v>
      </c>
      <c r="J27" s="30" t="e">
        <f t="shared" si="26"/>
        <v>#N/A</v>
      </c>
      <c r="K27" s="30" t="e">
        <f t="shared" si="27"/>
        <v>#N/A</v>
      </c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  <c r="CX27" t="s">
        <v>156</v>
      </c>
      <c r="CZ27" s="27" t="s">
        <v>5153</v>
      </c>
    </row>
    <row r="28" spans="2:104" ht="15" customHeight="1" x14ac:dyDescent="0.15">
      <c r="B28" s="2" t="s">
        <v>2920</v>
      </c>
      <c r="C28" s="15" t="e">
        <f>BR23</f>
        <v>#N/A</v>
      </c>
      <c r="D28" s="30" t="e">
        <f t="shared" si="24"/>
        <v>#N/A</v>
      </c>
      <c r="E28" s="30" t="e">
        <f t="shared" si="25"/>
        <v>#N/A</v>
      </c>
      <c r="F28" s="35" t="e">
        <f>AU23</f>
        <v>#N/A</v>
      </c>
      <c r="G28" s="17"/>
      <c r="H28" s="2" t="s">
        <v>2920</v>
      </c>
      <c r="I28" s="15" t="e">
        <f>C11</f>
        <v>#N/A</v>
      </c>
      <c r="J28" s="30" t="e">
        <f t="shared" si="26"/>
        <v>#N/A</v>
      </c>
      <c r="K28" s="30" t="e">
        <f t="shared" si="27"/>
        <v>#N/A</v>
      </c>
      <c r="L28" s="38" t="e">
        <f>F11</f>
        <v>#N/A</v>
      </c>
      <c r="N28" s="65" t="s">
        <v>2955</v>
      </c>
      <c r="O28" s="66" t="s">
        <v>2929</v>
      </c>
      <c r="P28" s="66" t="s">
        <v>2930</v>
      </c>
      <c r="Q28" s="65" t="s">
        <v>2956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  <c r="CX28" t="s">
        <v>321</v>
      </c>
      <c r="CZ28" s="27" t="s">
        <v>5152</v>
      </c>
    </row>
    <row r="29" spans="2:104" ht="15" customHeight="1" x14ac:dyDescent="0.15">
      <c r="B29" s="1" t="s">
        <v>2919</v>
      </c>
      <c r="C29" s="15" t="e">
        <f>BD23</f>
        <v>#N/A</v>
      </c>
      <c r="D29" s="30" t="e">
        <f t="shared" si="24"/>
        <v>#N/A</v>
      </c>
      <c r="E29" s="30" t="e">
        <f t="shared" si="25"/>
        <v>#N/A</v>
      </c>
      <c r="F29" s="34" t="e">
        <f>AR23</f>
        <v>#N/A</v>
      </c>
      <c r="G29" s="17"/>
      <c r="H29" s="1" t="s">
        <v>2919</v>
      </c>
      <c r="I29" s="15" t="e">
        <f>C14</f>
        <v>#N/A</v>
      </c>
      <c r="J29" s="30" t="e">
        <f t="shared" si="26"/>
        <v>#N/A</v>
      </c>
      <c r="K29" s="30" t="e">
        <f t="shared" si="27"/>
        <v>#N/A</v>
      </c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9">U12</f>
        <v>0</v>
      </c>
      <c r="V29" s="47" t="e">
        <f t="shared" si="29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  <c r="CX29" t="s">
        <v>900</v>
      </c>
      <c r="CZ29" s="27" t="s">
        <v>5152</v>
      </c>
    </row>
    <row r="30" spans="2:104" ht="15" customHeight="1" x14ac:dyDescent="0.15">
      <c r="B30" s="1" t="s">
        <v>2919</v>
      </c>
      <c r="C30" s="15" t="e">
        <f>BS23</f>
        <v>#N/A</v>
      </c>
      <c r="D30" s="30" t="e">
        <f t="shared" si="24"/>
        <v>#N/A</v>
      </c>
      <c r="E30" s="30" t="e">
        <f t="shared" si="25"/>
        <v>#N/A</v>
      </c>
      <c r="F30" s="31"/>
      <c r="G30" s="17"/>
      <c r="H30" s="1" t="s">
        <v>2919</v>
      </c>
      <c r="I30" s="15" t="e">
        <f>C15</f>
        <v>#N/A</v>
      </c>
      <c r="J30" s="30" t="e">
        <f t="shared" si="26"/>
        <v>#N/A</v>
      </c>
      <c r="K30" s="30" t="e">
        <f t="shared" si="27"/>
        <v>#N/A</v>
      </c>
      <c r="L30" s="31"/>
      <c r="U30" s="45">
        <f t="shared" ref="U30:V30" si="30">U15</f>
        <v>0</v>
      </c>
      <c r="V30" s="47" t="e">
        <f t="shared" si="30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  <c r="CX30" t="s">
        <v>266</v>
      </c>
      <c r="CY30" s="27" t="s">
        <v>5159</v>
      </c>
      <c r="CZ30" s="27" t="s">
        <v>2936</v>
      </c>
    </row>
    <row r="31" spans="2:104" ht="15" customHeight="1" x14ac:dyDescent="0.15">
      <c r="B31" s="2" t="s">
        <v>2920</v>
      </c>
      <c r="C31" s="15" t="e">
        <f>BT23</f>
        <v>#N/A</v>
      </c>
      <c r="D31" s="30" t="e">
        <f t="shared" si="24"/>
        <v>#N/A</v>
      </c>
      <c r="E31" s="30" t="e">
        <f t="shared" si="25"/>
        <v>#N/A</v>
      </c>
      <c r="F31" s="35" t="e">
        <f>AV23</f>
        <v>#N/A</v>
      </c>
      <c r="G31" s="17"/>
      <c r="H31" s="2" t="s">
        <v>2920</v>
      </c>
      <c r="I31" s="15" t="e">
        <f>C18</f>
        <v>#N/A</v>
      </c>
      <c r="J31" s="30" t="e">
        <f t="shared" si="26"/>
        <v>#N/A</v>
      </c>
      <c r="K31" s="30" t="e">
        <f t="shared" si="27"/>
        <v>#N/A</v>
      </c>
      <c r="L31" s="38" t="e">
        <f>F18</f>
        <v>#N/A</v>
      </c>
      <c r="O31" s="80" t="s">
        <v>2919</v>
      </c>
      <c r="R31" s="86" t="s">
        <v>3054</v>
      </c>
      <c r="U31" s="45">
        <f t="shared" ref="U31:V31" si="31">U18</f>
        <v>0</v>
      </c>
      <c r="V31" s="47" t="e">
        <f t="shared" si="31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  <c r="CX31" t="s">
        <v>394</v>
      </c>
      <c r="CZ31" s="27" t="s">
        <v>5152</v>
      </c>
    </row>
    <row r="32" spans="2:104" ht="15" customHeight="1" x14ac:dyDescent="0.15">
      <c r="B32" s="1" t="s">
        <v>2919</v>
      </c>
      <c r="C32" s="15" t="e">
        <f>BB23</f>
        <v>#N/A</v>
      </c>
      <c r="D32" s="30" t="e">
        <f t="shared" si="24"/>
        <v>#N/A</v>
      </c>
      <c r="E32" s="30" t="e">
        <f t="shared" si="25"/>
        <v>#N/A</v>
      </c>
      <c r="F32" s="34" t="e">
        <f>AS23</f>
        <v>#N/A</v>
      </c>
      <c r="G32" s="17"/>
      <c r="H32" s="1" t="s">
        <v>2919</v>
      </c>
      <c r="I32" s="15" t="e">
        <f>I6</f>
        <v>#N/A</v>
      </c>
      <c r="J32" s="30" t="e">
        <f t="shared" si="26"/>
        <v>#N/A</v>
      </c>
      <c r="K32" s="30" t="e">
        <f t="shared" si="27"/>
        <v>#N/A</v>
      </c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  <c r="CX32" t="s">
        <v>415</v>
      </c>
      <c r="CZ32" s="27" t="s">
        <v>5153</v>
      </c>
    </row>
    <row r="33" spans="2:104" ht="15" customHeight="1" x14ac:dyDescent="0.15">
      <c r="B33" s="1" t="s">
        <v>2919</v>
      </c>
      <c r="C33" s="15" t="e">
        <f>BE23</f>
        <v>#N/A</v>
      </c>
      <c r="D33" s="30" t="e">
        <f t="shared" si="24"/>
        <v>#N/A</v>
      </c>
      <c r="E33" s="30" t="e">
        <f t="shared" si="25"/>
        <v>#N/A</v>
      </c>
      <c r="F33" s="31"/>
      <c r="G33" s="17"/>
      <c r="H33" s="1" t="s">
        <v>2919</v>
      </c>
      <c r="I33" s="15" t="e">
        <f t="shared" ref="I33:I34" si="32">I7</f>
        <v>#N/A</v>
      </c>
      <c r="J33" s="30" t="e">
        <f t="shared" si="26"/>
        <v>#N/A</v>
      </c>
      <c r="K33" s="30" t="e">
        <f t="shared" si="27"/>
        <v>#N/A</v>
      </c>
      <c r="L33" s="31"/>
      <c r="N33" s="8"/>
      <c r="O33" s="83" t="s">
        <v>3067</v>
      </c>
      <c r="AH33" s="13"/>
      <c r="AI33" s="13"/>
      <c r="CX33" t="s">
        <v>362</v>
      </c>
      <c r="CZ33" s="27" t="s">
        <v>5152</v>
      </c>
    </row>
    <row r="34" spans="2:104" ht="15" customHeight="1" x14ac:dyDescent="0.15">
      <c r="B34" s="1" t="s">
        <v>2919</v>
      </c>
      <c r="C34" s="15" t="e">
        <f>BU23</f>
        <v>#N/A</v>
      </c>
      <c r="D34" s="30" t="e">
        <f t="shared" si="24"/>
        <v>#N/A</v>
      </c>
      <c r="E34" s="30" t="e">
        <f t="shared" si="25"/>
        <v>#N/A</v>
      </c>
      <c r="F34" s="31"/>
      <c r="G34" s="17"/>
      <c r="H34" s="1" t="s">
        <v>2919</v>
      </c>
      <c r="I34" s="15" t="e">
        <f t="shared" si="32"/>
        <v>#N/A</v>
      </c>
      <c r="J34" s="30" t="e">
        <f t="shared" si="26"/>
        <v>#N/A</v>
      </c>
      <c r="K34" s="30" t="e">
        <f t="shared" si="27"/>
        <v>#N/A</v>
      </c>
      <c r="L34" s="31"/>
      <c r="N34" s="8"/>
      <c r="O34" s="78" t="s">
        <v>2920</v>
      </c>
      <c r="AH34" s="13"/>
      <c r="AI34" s="13"/>
      <c r="CX34" t="s">
        <v>206</v>
      </c>
      <c r="CZ34" s="27" t="s">
        <v>5151</v>
      </c>
    </row>
    <row r="35" spans="2:104" ht="15" customHeight="1" x14ac:dyDescent="0.15">
      <c r="B35" s="2" t="s">
        <v>2920</v>
      </c>
      <c r="C35" s="15" t="e">
        <f>BV23</f>
        <v>#N/A</v>
      </c>
      <c r="D35" s="30" t="e">
        <f t="shared" si="24"/>
        <v>#N/A</v>
      </c>
      <c r="E35" s="30" t="e">
        <f t="shared" si="25"/>
        <v>#N/A</v>
      </c>
      <c r="F35" s="35" t="e">
        <f>AW23</f>
        <v>#N/A</v>
      </c>
      <c r="G35" s="17"/>
      <c r="H35" s="2" t="s">
        <v>2920</v>
      </c>
      <c r="I35" s="15" t="e">
        <f>I11</f>
        <v>#N/A</v>
      </c>
      <c r="J35" s="30" t="e">
        <f t="shared" si="26"/>
        <v>#N/A</v>
      </c>
      <c r="K35" s="30" t="e">
        <f t="shared" si="27"/>
        <v>#N/A</v>
      </c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AH35" s="13"/>
      <c r="AI35" s="13"/>
      <c r="CX35" t="s">
        <v>1087</v>
      </c>
      <c r="CZ35" s="27" t="s">
        <v>5153</v>
      </c>
    </row>
    <row r="36" spans="2:104" ht="15" customHeight="1" x14ac:dyDescent="0.15">
      <c r="B36" s="1" t="s">
        <v>2919</v>
      </c>
      <c r="C36" s="15" t="e">
        <f>BF23</f>
        <v>#N/A</v>
      </c>
      <c r="D36" s="30" t="e">
        <f t="shared" si="24"/>
        <v>#N/A</v>
      </c>
      <c r="E36" s="30" t="e">
        <f t="shared" si="25"/>
        <v>#N/A</v>
      </c>
      <c r="F36" s="34" t="e">
        <f>AT23</f>
        <v>#N/A</v>
      </c>
      <c r="G36" s="17"/>
      <c r="H36" s="1" t="s">
        <v>2919</v>
      </c>
      <c r="I36" s="15" t="e">
        <f>I14</f>
        <v>#N/A</v>
      </c>
      <c r="J36" s="30" t="e">
        <f t="shared" si="26"/>
        <v>#N/A</v>
      </c>
      <c r="K36" s="30" t="e">
        <f t="shared" si="27"/>
        <v>#N/A</v>
      </c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AH36" s="13"/>
      <c r="CX36" t="s">
        <v>496</v>
      </c>
      <c r="CZ36" s="27" t="s">
        <v>5154</v>
      </c>
    </row>
    <row r="37" spans="2:104" ht="15" customHeight="1" x14ac:dyDescent="0.15">
      <c r="B37" s="1" t="s">
        <v>2919</v>
      </c>
      <c r="C37" s="15" t="e">
        <f>BW23</f>
        <v>#N/A</v>
      </c>
      <c r="D37" s="30" t="e">
        <f t="shared" si="24"/>
        <v>#N/A</v>
      </c>
      <c r="E37" s="30" t="e">
        <f t="shared" si="25"/>
        <v>#N/A</v>
      </c>
      <c r="F37" s="31"/>
      <c r="G37" s="17"/>
      <c r="H37" s="1" t="s">
        <v>2919</v>
      </c>
      <c r="I37" s="15" t="e">
        <f>I15</f>
        <v>#N/A</v>
      </c>
      <c r="J37" s="30" t="e">
        <f t="shared" si="26"/>
        <v>#N/A</v>
      </c>
      <c r="K37" s="30" t="e">
        <f t="shared" si="27"/>
        <v>#N/A</v>
      </c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33">N37*Q37</f>
        <v>#N/A</v>
      </c>
      <c r="S37" s="14"/>
      <c r="AH37" s="13"/>
      <c r="CX37" t="s">
        <v>112</v>
      </c>
      <c r="CZ37" s="27" t="s">
        <v>5151</v>
      </c>
    </row>
    <row r="38" spans="2:104" ht="15" customHeight="1" x14ac:dyDescent="0.15">
      <c r="B38" s="2" t="s">
        <v>2920</v>
      </c>
      <c r="C38" s="15" t="e">
        <f>BX23</f>
        <v>#N/A</v>
      </c>
      <c r="D38" s="30" t="e">
        <f t="shared" si="24"/>
        <v>#N/A</v>
      </c>
      <c r="E38" s="30" t="e">
        <f t="shared" si="25"/>
        <v>#N/A</v>
      </c>
      <c r="F38" s="35" t="e">
        <f>AX23</f>
        <v>#N/A</v>
      </c>
      <c r="G38" s="17"/>
      <c r="H38" s="2" t="s">
        <v>2920</v>
      </c>
      <c r="I38" s="15" t="e">
        <f>I18</f>
        <v>#N/A</v>
      </c>
      <c r="J38" s="30" t="e">
        <f t="shared" si="26"/>
        <v>#N/A</v>
      </c>
      <c r="K38" s="30" t="e">
        <f t="shared" si="27"/>
        <v>#N/A</v>
      </c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33"/>
        <v>#N/A</v>
      </c>
      <c r="S38" s="14"/>
      <c r="AH38" s="13"/>
      <c r="CX38" t="s">
        <v>590</v>
      </c>
      <c r="CZ38" s="27" t="s">
        <v>5156</v>
      </c>
    </row>
    <row r="39" spans="2:104" ht="15" customHeight="1" x14ac:dyDescent="0.15">
      <c r="AH39" s="13"/>
      <c r="CX39" t="s">
        <v>269</v>
      </c>
      <c r="CY39" s="27" t="s">
        <v>5160</v>
      </c>
      <c r="CZ39" s="27" t="s">
        <v>5161</v>
      </c>
    </row>
    <row r="40" spans="2:104" ht="15" customHeight="1" x14ac:dyDescent="0.15">
      <c r="B40" s="16" t="e">
        <f>AM41</f>
        <v>#N/A</v>
      </c>
      <c r="C40" s="36" t="e">
        <f>BH41</f>
        <v>#N/A</v>
      </c>
      <c r="D40" s="44"/>
      <c r="E40" s="44" t="e">
        <f>BL41</f>
        <v>#N/A</v>
      </c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2921</v>
      </c>
      <c r="AL40" s="23" t="s">
        <v>2918</v>
      </c>
      <c r="AM40" s="24" t="s">
        <v>2917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  <c r="CX40" t="s">
        <v>361</v>
      </c>
      <c r="CZ40" s="27" t="s">
        <v>5154</v>
      </c>
    </row>
    <row r="41" spans="2:104" ht="15" customHeight="1" x14ac:dyDescent="0.15">
      <c r="B41" s="29" t="e">
        <f>BG41</f>
        <v>#N/A</v>
      </c>
      <c r="C41" s="36" t="e">
        <f>AL41</f>
        <v>#N/A</v>
      </c>
      <c r="D41" s="44"/>
      <c r="E41" s="44" t="e">
        <f>AY41</f>
        <v>#N/A</v>
      </c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3019</v>
      </c>
      <c r="O41" s="63" t="s">
        <v>3020</v>
      </c>
      <c r="P41" s="62" t="s">
        <v>3021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  <c r="CX41" t="s">
        <v>258</v>
      </c>
      <c r="CY41" s="27" t="s">
        <v>5152</v>
      </c>
      <c r="CZ41" s="27" t="s">
        <v>5162</v>
      </c>
    </row>
    <row r="42" spans="2:104" ht="15" customHeight="1" x14ac:dyDescent="0.15">
      <c r="B42" s="1" t="s">
        <v>2919</v>
      </c>
      <c r="C42" s="32" t="e">
        <f>AZ41</f>
        <v>#N/A</v>
      </c>
      <c r="D42" s="27" t="e">
        <f t="shared" ref="D42:D56" si="34">VLOOKUP(C42,$CX$1:$CZ$2000,2,0)</f>
        <v>#N/A</v>
      </c>
      <c r="E42" s="27" t="e">
        <f t="shared" ref="E42:E56" si="35">VLOOKUP(C42,$CX$1:$CZ$2000,3,0)</f>
        <v>#N/A</v>
      </c>
      <c r="F42" s="34" t="e">
        <f>AQ41</f>
        <v>#N/A</v>
      </c>
      <c r="G42" s="17"/>
      <c r="H42" s="1" t="s">
        <v>2919</v>
      </c>
      <c r="I42" s="32" t="e">
        <f>C23</f>
        <v>#N/A</v>
      </c>
      <c r="J42" s="27" t="e">
        <f t="shared" ref="J42:J56" si="36">VLOOKUP(I42,$CX$1:$CZ$2000,2,0)</f>
        <v>#N/A</v>
      </c>
      <c r="K42" s="27" t="e">
        <f t="shared" ref="K42:K56" si="37">VLOOKUP(I42,$CX$1:$CZ$2000,3,0)</f>
        <v>#N/A</v>
      </c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2921</v>
      </c>
      <c r="AL42" s="40" t="s">
        <v>2918</v>
      </c>
      <c r="AM42" s="41" t="s">
        <v>2917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  <c r="CX42" t="s">
        <v>58</v>
      </c>
      <c r="CZ42" s="27" t="s">
        <v>5160</v>
      </c>
    </row>
    <row r="43" spans="2:104" ht="15" customHeight="1" x14ac:dyDescent="0.15">
      <c r="B43" s="1" t="s">
        <v>2919</v>
      </c>
      <c r="C43" s="15" t="e">
        <f>BA41</f>
        <v>#N/A</v>
      </c>
      <c r="D43" s="30" t="e">
        <f t="shared" si="34"/>
        <v>#N/A</v>
      </c>
      <c r="E43" s="30" t="e">
        <f t="shared" si="35"/>
        <v>#N/A</v>
      </c>
      <c r="F43" s="31"/>
      <c r="G43" s="17"/>
      <c r="H43" s="1" t="s">
        <v>2919</v>
      </c>
      <c r="I43" s="32" t="e">
        <f t="shared" ref="I43:I45" si="38">C24</f>
        <v>#N/A</v>
      </c>
      <c r="J43" s="30" t="e">
        <f t="shared" si="36"/>
        <v>#N/A</v>
      </c>
      <c r="K43" s="30" t="e">
        <f t="shared" si="37"/>
        <v>#N/A</v>
      </c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32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  <c r="CX43" t="s">
        <v>1044</v>
      </c>
      <c r="CZ43" s="27" t="s">
        <v>5156</v>
      </c>
    </row>
    <row r="44" spans="2:104" ht="15" customHeight="1" x14ac:dyDescent="0.15">
      <c r="B44" s="1" t="s">
        <v>2919</v>
      </c>
      <c r="C44" s="15" t="e">
        <f>BC41</f>
        <v>#N/A</v>
      </c>
      <c r="D44" s="30" t="e">
        <f t="shared" si="34"/>
        <v>#N/A</v>
      </c>
      <c r="E44" s="30" t="e">
        <f t="shared" si="35"/>
        <v>#N/A</v>
      </c>
      <c r="F44" s="31"/>
      <c r="G44" s="17"/>
      <c r="H44" s="1" t="s">
        <v>2919</v>
      </c>
      <c r="I44" s="32" t="e">
        <f t="shared" si="38"/>
        <v>#N/A</v>
      </c>
      <c r="J44" s="30" t="e">
        <f t="shared" si="36"/>
        <v>#N/A</v>
      </c>
      <c r="K44" s="30" t="e">
        <f t="shared" si="37"/>
        <v>#N/A</v>
      </c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  <c r="CX44" t="s">
        <v>291</v>
      </c>
      <c r="CY44" s="27" t="s">
        <v>5151</v>
      </c>
      <c r="CZ44" s="27" t="s">
        <v>5154</v>
      </c>
    </row>
    <row r="45" spans="2:104" ht="15" customHeight="1" x14ac:dyDescent="0.15">
      <c r="B45" s="1" t="s">
        <v>2919</v>
      </c>
      <c r="C45" s="15" t="e">
        <f>BQ41</f>
        <v>#N/A</v>
      </c>
      <c r="D45" s="30" t="e">
        <f t="shared" si="34"/>
        <v>#N/A</v>
      </c>
      <c r="E45" s="30" t="e">
        <f t="shared" si="35"/>
        <v>#N/A</v>
      </c>
      <c r="F45" s="31"/>
      <c r="G45" s="17"/>
      <c r="H45" s="1" t="s">
        <v>2919</v>
      </c>
      <c r="I45" s="32" t="e">
        <f t="shared" si="38"/>
        <v>#N/A</v>
      </c>
      <c r="J45" s="30" t="e">
        <f t="shared" si="36"/>
        <v>#N/A</v>
      </c>
      <c r="K45" s="30" t="e">
        <f t="shared" si="37"/>
        <v>#N/A</v>
      </c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  <c r="CX45" t="s">
        <v>995</v>
      </c>
      <c r="CY45" s="27" t="s">
        <v>5163</v>
      </c>
      <c r="CZ45" s="27" t="s">
        <v>5164</v>
      </c>
    </row>
    <row r="46" spans="2:104" ht="15" customHeight="1" x14ac:dyDescent="0.15">
      <c r="B46" s="2" t="s">
        <v>2920</v>
      </c>
      <c r="C46" s="15" t="e">
        <f>BR41</f>
        <v>#N/A</v>
      </c>
      <c r="D46" s="30" t="e">
        <f t="shared" si="34"/>
        <v>#N/A</v>
      </c>
      <c r="E46" s="30" t="e">
        <f t="shared" si="35"/>
        <v>#N/A</v>
      </c>
      <c r="F46" s="35" t="e">
        <f>AU41</f>
        <v>#N/A</v>
      </c>
      <c r="G46" s="17"/>
      <c r="H46" s="2" t="s">
        <v>2920</v>
      </c>
      <c r="I46" s="15" t="e">
        <f>C29</f>
        <v>#N/A</v>
      </c>
      <c r="J46" s="30" t="e">
        <f t="shared" si="36"/>
        <v>#N/A</v>
      </c>
      <c r="K46" s="30" t="e">
        <f t="shared" si="37"/>
        <v>#N/A</v>
      </c>
      <c r="L46" s="38" t="e">
        <f>F29</f>
        <v>#N/A</v>
      </c>
      <c r="N46" s="65" t="s">
        <v>2955</v>
      </c>
      <c r="O46" s="66" t="s">
        <v>2929</v>
      </c>
      <c r="P46" s="66" t="s">
        <v>2930</v>
      </c>
      <c r="Q46" s="65" t="s">
        <v>2956</v>
      </c>
      <c r="AH46" s="13"/>
      <c r="AI46" s="13"/>
      <c r="CX46" t="s">
        <v>57</v>
      </c>
      <c r="CZ46" s="27" t="s">
        <v>5154</v>
      </c>
    </row>
    <row r="47" spans="2:104" ht="15" customHeight="1" x14ac:dyDescent="0.15">
      <c r="B47" s="1" t="s">
        <v>2919</v>
      </c>
      <c r="C47" s="15" t="e">
        <f>BD41</f>
        <v>#N/A</v>
      </c>
      <c r="D47" s="30" t="e">
        <f t="shared" si="34"/>
        <v>#N/A</v>
      </c>
      <c r="E47" s="30" t="e">
        <f t="shared" si="35"/>
        <v>#N/A</v>
      </c>
      <c r="F47" s="34" t="e">
        <f>AR41</f>
        <v>#N/A</v>
      </c>
      <c r="G47" s="17"/>
      <c r="H47" s="1" t="s">
        <v>2919</v>
      </c>
      <c r="I47" s="15" t="e">
        <f>C32</f>
        <v>#N/A</v>
      </c>
      <c r="J47" s="30" t="e">
        <f t="shared" si="36"/>
        <v>#N/A</v>
      </c>
      <c r="K47" s="30" t="e">
        <f t="shared" si="37"/>
        <v>#N/A</v>
      </c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  <c r="CX47" t="s">
        <v>138</v>
      </c>
      <c r="CY47" s="27" t="s">
        <v>5163</v>
      </c>
      <c r="CZ47" s="27" t="s">
        <v>5165</v>
      </c>
    </row>
    <row r="48" spans="2:104" ht="15" customHeight="1" x14ac:dyDescent="0.15">
      <c r="B48" s="1" t="s">
        <v>2919</v>
      </c>
      <c r="C48" s="15" t="e">
        <f>BS41</f>
        <v>#N/A</v>
      </c>
      <c r="D48" s="30" t="e">
        <f t="shared" si="34"/>
        <v>#N/A</v>
      </c>
      <c r="E48" s="30" t="e">
        <f t="shared" si="35"/>
        <v>#N/A</v>
      </c>
      <c r="F48" s="31"/>
      <c r="G48" s="17"/>
      <c r="H48" s="1" t="s">
        <v>2919</v>
      </c>
      <c r="I48" s="15" t="e">
        <f>C33</f>
        <v>#N/A</v>
      </c>
      <c r="J48" s="30" t="e">
        <f t="shared" si="36"/>
        <v>#N/A</v>
      </c>
      <c r="K48" s="30" t="e">
        <f t="shared" si="37"/>
        <v>#N/A</v>
      </c>
      <c r="L48" s="31"/>
      <c r="AH48" s="13"/>
      <c r="AI48" s="13"/>
      <c r="CX48" t="s">
        <v>536</v>
      </c>
      <c r="CZ48" s="27" t="s">
        <v>5160</v>
      </c>
    </row>
    <row r="49" spans="2:104" ht="15" customHeight="1" x14ac:dyDescent="0.15">
      <c r="B49" s="2" t="s">
        <v>2920</v>
      </c>
      <c r="C49" s="15" t="e">
        <f>BT41</f>
        <v>#N/A</v>
      </c>
      <c r="D49" s="30" t="e">
        <f t="shared" si="34"/>
        <v>#N/A</v>
      </c>
      <c r="E49" s="30" t="e">
        <f t="shared" si="35"/>
        <v>#N/A</v>
      </c>
      <c r="F49" s="35" t="e">
        <f>AV41</f>
        <v>#N/A</v>
      </c>
      <c r="G49" s="17"/>
      <c r="H49" s="2" t="s">
        <v>2920</v>
      </c>
      <c r="I49" s="15" t="e">
        <f>C36</f>
        <v>#N/A</v>
      </c>
      <c r="J49" s="30" t="e">
        <f t="shared" si="36"/>
        <v>#N/A</v>
      </c>
      <c r="K49" s="30" t="e">
        <f t="shared" si="37"/>
        <v>#N/A</v>
      </c>
      <c r="L49" s="38" t="e">
        <f>F36</f>
        <v>#N/A</v>
      </c>
      <c r="O49" s="80" t="s">
        <v>2919</v>
      </c>
      <c r="R49" s="86" t="s">
        <v>3054</v>
      </c>
      <c r="AH49" s="13"/>
      <c r="AI49" s="13"/>
      <c r="CX49" t="s">
        <v>523</v>
      </c>
      <c r="CZ49" s="27" t="s">
        <v>5165</v>
      </c>
    </row>
    <row r="50" spans="2:104" ht="15" customHeight="1" x14ac:dyDescent="0.15">
      <c r="B50" s="1" t="s">
        <v>2919</v>
      </c>
      <c r="C50" s="15" t="e">
        <f>BB41</f>
        <v>#N/A</v>
      </c>
      <c r="D50" s="30" t="e">
        <f t="shared" si="34"/>
        <v>#N/A</v>
      </c>
      <c r="E50" s="30" t="e">
        <f t="shared" si="35"/>
        <v>#N/A</v>
      </c>
      <c r="F50" s="34" t="e">
        <f>AS41</f>
        <v>#N/A</v>
      </c>
      <c r="G50" s="17"/>
      <c r="H50" s="1" t="s">
        <v>2919</v>
      </c>
      <c r="I50" s="15" t="e">
        <f>I24</f>
        <v>#N/A</v>
      </c>
      <c r="J50" s="30" t="e">
        <f t="shared" si="36"/>
        <v>#N/A</v>
      </c>
      <c r="K50" s="30" t="e">
        <f t="shared" si="37"/>
        <v>#N/A</v>
      </c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  <c r="CX50" t="s">
        <v>562</v>
      </c>
      <c r="CZ50" s="27" t="s">
        <v>5153</v>
      </c>
    </row>
    <row r="51" spans="2:104" ht="15" customHeight="1" x14ac:dyDescent="0.15">
      <c r="B51" s="1" t="s">
        <v>2919</v>
      </c>
      <c r="C51" s="15" t="e">
        <f>BE41</f>
        <v>#N/A</v>
      </c>
      <c r="D51" s="30" t="e">
        <f t="shared" si="34"/>
        <v>#N/A</v>
      </c>
      <c r="E51" s="30" t="e">
        <f t="shared" si="35"/>
        <v>#N/A</v>
      </c>
      <c r="F51" s="31"/>
      <c r="G51" s="17"/>
      <c r="H51" s="1" t="s">
        <v>2919</v>
      </c>
      <c r="I51" s="15" t="e">
        <f t="shared" ref="I51:I52" si="39">I25</f>
        <v>#N/A</v>
      </c>
      <c r="J51" s="30" t="e">
        <f t="shared" si="36"/>
        <v>#N/A</v>
      </c>
      <c r="K51" s="30" t="e">
        <f t="shared" si="37"/>
        <v>#N/A</v>
      </c>
      <c r="L51" s="31"/>
      <c r="N51" s="8"/>
      <c r="O51" s="83" t="s">
        <v>3067</v>
      </c>
      <c r="AH51" s="13"/>
      <c r="AI51" s="13"/>
      <c r="CX51" t="s">
        <v>176</v>
      </c>
      <c r="CZ51" s="27" t="s">
        <v>5152</v>
      </c>
    </row>
    <row r="52" spans="2:104" ht="15" customHeight="1" x14ac:dyDescent="0.15">
      <c r="B52" s="1" t="s">
        <v>2919</v>
      </c>
      <c r="C52" s="15" t="e">
        <f>BU41</f>
        <v>#N/A</v>
      </c>
      <c r="D52" s="30" t="e">
        <f t="shared" si="34"/>
        <v>#N/A</v>
      </c>
      <c r="E52" s="30" t="e">
        <f t="shared" si="35"/>
        <v>#N/A</v>
      </c>
      <c r="F52" s="31"/>
      <c r="G52" s="17"/>
      <c r="H52" s="1" t="s">
        <v>2919</v>
      </c>
      <c r="I52" s="15" t="e">
        <f t="shared" si="39"/>
        <v>#N/A</v>
      </c>
      <c r="J52" s="30" t="e">
        <f t="shared" si="36"/>
        <v>#N/A</v>
      </c>
      <c r="K52" s="30" t="e">
        <f t="shared" si="37"/>
        <v>#N/A</v>
      </c>
      <c r="L52" s="31"/>
      <c r="N52" s="8"/>
      <c r="O52" s="78" t="s">
        <v>2920</v>
      </c>
      <c r="AH52" s="13"/>
      <c r="AI52" s="13"/>
      <c r="CX52" t="s">
        <v>101</v>
      </c>
      <c r="CY52" s="27" t="s">
        <v>5153</v>
      </c>
      <c r="CZ52" s="27" t="s">
        <v>5154</v>
      </c>
    </row>
    <row r="53" spans="2:104" ht="15" customHeight="1" x14ac:dyDescent="0.15">
      <c r="B53" s="2" t="s">
        <v>2920</v>
      </c>
      <c r="C53" s="15" t="e">
        <f>BV41</f>
        <v>#N/A</v>
      </c>
      <c r="D53" s="30" t="e">
        <f t="shared" si="34"/>
        <v>#N/A</v>
      </c>
      <c r="E53" s="30" t="e">
        <f t="shared" si="35"/>
        <v>#N/A</v>
      </c>
      <c r="F53" s="35" t="e">
        <f>AW41</f>
        <v>#N/A</v>
      </c>
      <c r="G53" s="17"/>
      <c r="H53" s="2" t="s">
        <v>2920</v>
      </c>
      <c r="I53" s="15" t="e">
        <f>I29</f>
        <v>#N/A</v>
      </c>
      <c r="J53" s="30" t="e">
        <f t="shared" si="36"/>
        <v>#N/A</v>
      </c>
      <c r="K53" s="30" t="e">
        <f t="shared" si="37"/>
        <v>#N/A</v>
      </c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AH53" s="13"/>
      <c r="AI53" s="13"/>
      <c r="CX53" t="s">
        <v>597</v>
      </c>
      <c r="CZ53" s="27" t="s">
        <v>5163</v>
      </c>
    </row>
    <row r="54" spans="2:104" ht="15" customHeight="1" x14ac:dyDescent="0.15">
      <c r="B54" s="1" t="s">
        <v>2919</v>
      </c>
      <c r="C54" s="15" t="e">
        <f>BF41</f>
        <v>#N/A</v>
      </c>
      <c r="D54" s="30" t="e">
        <f t="shared" si="34"/>
        <v>#N/A</v>
      </c>
      <c r="E54" s="30" t="e">
        <f t="shared" si="35"/>
        <v>#N/A</v>
      </c>
      <c r="F54" s="34" t="e">
        <f>AT41</f>
        <v>#N/A</v>
      </c>
      <c r="G54" s="17"/>
      <c r="H54" s="1" t="s">
        <v>2919</v>
      </c>
      <c r="I54" s="15" t="e">
        <f>I32</f>
        <v>#N/A</v>
      </c>
      <c r="J54" s="30" t="e">
        <f t="shared" si="36"/>
        <v>#N/A</v>
      </c>
      <c r="K54" s="30" t="e">
        <f t="shared" si="37"/>
        <v>#N/A</v>
      </c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AH54" s="13"/>
      <c r="CX54" t="s">
        <v>329</v>
      </c>
      <c r="CY54" s="27" t="s">
        <v>5166</v>
      </c>
      <c r="CZ54" s="27" t="s">
        <v>5165</v>
      </c>
    </row>
    <row r="55" spans="2:104" ht="15" customHeight="1" x14ac:dyDescent="0.15">
      <c r="B55" s="1" t="s">
        <v>2919</v>
      </c>
      <c r="C55" s="15" t="e">
        <f>BW41</f>
        <v>#N/A</v>
      </c>
      <c r="D55" s="30" t="e">
        <f t="shared" si="34"/>
        <v>#N/A</v>
      </c>
      <c r="E55" s="30" t="e">
        <f t="shared" si="35"/>
        <v>#N/A</v>
      </c>
      <c r="F55" s="31"/>
      <c r="G55" s="17"/>
      <c r="H55" s="1" t="s">
        <v>2919</v>
      </c>
      <c r="I55" s="15" t="e">
        <f>I33</f>
        <v>#N/A</v>
      </c>
      <c r="J55" s="30" t="e">
        <f t="shared" si="36"/>
        <v>#N/A</v>
      </c>
      <c r="K55" s="30" t="e">
        <f t="shared" si="37"/>
        <v>#N/A</v>
      </c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40">N55*Q55</f>
        <v>#N/A</v>
      </c>
      <c r="S55" s="14"/>
      <c r="AH55" s="13"/>
      <c r="CX55" t="s">
        <v>339</v>
      </c>
      <c r="CY55" s="27" t="s">
        <v>2936</v>
      </c>
      <c r="CZ55" s="27" t="s">
        <v>5167</v>
      </c>
    </row>
    <row r="56" spans="2:104" ht="15" customHeight="1" x14ac:dyDescent="0.15">
      <c r="B56" s="2" t="s">
        <v>2920</v>
      </c>
      <c r="C56" s="15" t="e">
        <f>BX41</f>
        <v>#N/A</v>
      </c>
      <c r="D56" s="30" t="e">
        <f t="shared" si="34"/>
        <v>#N/A</v>
      </c>
      <c r="E56" s="30" t="e">
        <f t="shared" si="35"/>
        <v>#N/A</v>
      </c>
      <c r="F56" s="35" t="e">
        <f>AX41</f>
        <v>#N/A</v>
      </c>
      <c r="G56" s="17"/>
      <c r="H56" s="2" t="s">
        <v>2920</v>
      </c>
      <c r="I56" s="15" t="e">
        <f>I36</f>
        <v>#N/A</v>
      </c>
      <c r="J56" s="30" t="e">
        <f t="shared" si="36"/>
        <v>#N/A</v>
      </c>
      <c r="K56" s="30" t="e">
        <f t="shared" si="37"/>
        <v>#N/A</v>
      </c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40"/>
        <v>#N/A</v>
      </c>
      <c r="S56" s="14"/>
      <c r="AH56" s="13"/>
      <c r="CX56" t="s">
        <v>600</v>
      </c>
      <c r="CZ56" s="27" t="s">
        <v>5166</v>
      </c>
    </row>
    <row r="57" spans="2:104" ht="15" customHeight="1" x14ac:dyDescent="0.15">
      <c r="AH57" s="13"/>
      <c r="CX57" t="s">
        <v>51</v>
      </c>
      <c r="CZ57" s="27" t="s">
        <v>5154</v>
      </c>
    </row>
    <row r="58" spans="2:104" ht="15" customHeight="1" x14ac:dyDescent="0.15">
      <c r="B58" s="16" t="e">
        <f>AM59</f>
        <v>#N/A</v>
      </c>
      <c r="C58" s="36" t="e">
        <f>BH59</f>
        <v>#N/A</v>
      </c>
      <c r="D58" s="44"/>
      <c r="E58" s="44" t="e">
        <f>BL59</f>
        <v>#N/A</v>
      </c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2921</v>
      </c>
      <c r="AL58" s="23" t="s">
        <v>2918</v>
      </c>
      <c r="AM58" s="24" t="s">
        <v>2917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  <c r="CX58" t="s">
        <v>1574</v>
      </c>
      <c r="CZ58" s="27" t="s">
        <v>5152</v>
      </c>
    </row>
    <row r="59" spans="2:104" ht="15" customHeight="1" x14ac:dyDescent="0.15">
      <c r="B59" s="29" t="e">
        <f>BG59</f>
        <v>#N/A</v>
      </c>
      <c r="C59" s="36" t="e">
        <f>AL59</f>
        <v>#N/A</v>
      </c>
      <c r="D59" s="44"/>
      <c r="E59" s="44" t="e">
        <f>AY59</f>
        <v>#N/A</v>
      </c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3019</v>
      </c>
      <c r="O59" s="63" t="s">
        <v>3020</v>
      </c>
      <c r="P59" s="62" t="s">
        <v>3021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  <c r="CX59" t="s">
        <v>250</v>
      </c>
      <c r="CZ59" s="27" t="s">
        <v>5152</v>
      </c>
    </row>
    <row r="60" spans="2:104" ht="15" customHeight="1" x14ac:dyDescent="0.15">
      <c r="B60" s="1" t="s">
        <v>2919</v>
      </c>
      <c r="C60" s="32" t="e">
        <f>AZ59</f>
        <v>#N/A</v>
      </c>
      <c r="D60" s="27" t="e">
        <f t="shared" ref="D60:D74" si="41">VLOOKUP(C60,$CX$1:$CZ$2000,2,0)</f>
        <v>#N/A</v>
      </c>
      <c r="E60" s="27" t="e">
        <f t="shared" ref="E60:E74" si="42">VLOOKUP(C60,$CX$1:$CZ$2000,3,0)</f>
        <v>#N/A</v>
      </c>
      <c r="F60" s="34" t="e">
        <f>AQ59</f>
        <v>#N/A</v>
      </c>
      <c r="G60" s="17"/>
      <c r="H60" s="1" t="s">
        <v>2919</v>
      </c>
      <c r="I60" s="32" t="e">
        <f>C41</f>
        <v>#N/A</v>
      </c>
      <c r="J60" s="27" t="e">
        <f t="shared" ref="J60:J74" si="43">VLOOKUP(I60,$CX$1:$CZ$2000,2,0)</f>
        <v>#N/A</v>
      </c>
      <c r="K60" s="27" t="e">
        <f t="shared" ref="K60:K74" si="44">VLOOKUP(I60,$CX$1:$CZ$2000,3,0)</f>
        <v>#N/A</v>
      </c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2921</v>
      </c>
      <c r="AL60" s="40" t="s">
        <v>2918</v>
      </c>
      <c r="AM60" s="41" t="s">
        <v>2917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  <c r="CX60" t="s">
        <v>59</v>
      </c>
      <c r="CY60" s="27" t="s">
        <v>5163</v>
      </c>
      <c r="CZ60" s="27" t="s">
        <v>5164</v>
      </c>
    </row>
    <row r="61" spans="2:104" ht="15" customHeight="1" x14ac:dyDescent="0.15">
      <c r="B61" s="1" t="s">
        <v>2919</v>
      </c>
      <c r="C61" s="15" t="e">
        <f>BA59</f>
        <v>#N/A</v>
      </c>
      <c r="D61" s="30" t="e">
        <f t="shared" si="41"/>
        <v>#N/A</v>
      </c>
      <c r="E61" s="30" t="e">
        <f t="shared" si="42"/>
        <v>#N/A</v>
      </c>
      <c r="F61" s="31"/>
      <c r="G61" s="17"/>
      <c r="H61" s="1" t="s">
        <v>2919</v>
      </c>
      <c r="I61" s="32" t="e">
        <f t="shared" ref="I61:I63" si="45">C42</f>
        <v>#N/A</v>
      </c>
      <c r="J61" s="30" t="e">
        <f t="shared" si="43"/>
        <v>#N/A</v>
      </c>
      <c r="K61" s="30" t="e">
        <f t="shared" si="44"/>
        <v>#N/A</v>
      </c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33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  <c r="CX61" t="s">
        <v>155</v>
      </c>
      <c r="CZ61" s="27" t="s">
        <v>5166</v>
      </c>
    </row>
    <row r="62" spans="2:104" ht="15" customHeight="1" x14ac:dyDescent="0.15">
      <c r="B62" s="1" t="s">
        <v>2919</v>
      </c>
      <c r="C62" s="15" t="e">
        <f>BC59</f>
        <v>#N/A</v>
      </c>
      <c r="D62" s="30" t="e">
        <f t="shared" si="41"/>
        <v>#N/A</v>
      </c>
      <c r="E62" s="30" t="e">
        <f t="shared" si="42"/>
        <v>#N/A</v>
      </c>
      <c r="F62" s="31"/>
      <c r="G62" s="17"/>
      <c r="H62" s="1" t="s">
        <v>2919</v>
      </c>
      <c r="I62" s="32" t="e">
        <f t="shared" si="45"/>
        <v>#N/A</v>
      </c>
      <c r="J62" s="30" t="e">
        <f t="shared" si="43"/>
        <v>#N/A</v>
      </c>
      <c r="K62" s="30" t="e">
        <f t="shared" si="44"/>
        <v>#N/A</v>
      </c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  <c r="CX62" t="s">
        <v>376</v>
      </c>
      <c r="CZ62" s="27" t="s">
        <v>5154</v>
      </c>
    </row>
    <row r="63" spans="2:104" ht="15" customHeight="1" x14ac:dyDescent="0.15">
      <c r="B63" s="1" t="s">
        <v>2919</v>
      </c>
      <c r="C63" s="15" t="e">
        <f>BQ59</f>
        <v>#N/A</v>
      </c>
      <c r="D63" s="30" t="e">
        <f t="shared" si="41"/>
        <v>#N/A</v>
      </c>
      <c r="E63" s="30" t="e">
        <f t="shared" si="42"/>
        <v>#N/A</v>
      </c>
      <c r="F63" s="31"/>
      <c r="G63" s="17"/>
      <c r="H63" s="1" t="s">
        <v>2919</v>
      </c>
      <c r="I63" s="32" t="e">
        <f t="shared" si="45"/>
        <v>#N/A</v>
      </c>
      <c r="J63" s="30" t="e">
        <f t="shared" si="43"/>
        <v>#N/A</v>
      </c>
      <c r="K63" s="30" t="e">
        <f t="shared" si="44"/>
        <v>#N/A</v>
      </c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  <c r="CX63" t="s">
        <v>1053</v>
      </c>
      <c r="CZ63" s="27" t="s">
        <v>5152</v>
      </c>
    </row>
    <row r="64" spans="2:104" ht="15" customHeight="1" x14ac:dyDescent="0.15">
      <c r="B64" s="2" t="s">
        <v>2920</v>
      </c>
      <c r="C64" s="15" t="e">
        <f>BR59</f>
        <v>#N/A</v>
      </c>
      <c r="D64" s="30" t="e">
        <f t="shared" si="41"/>
        <v>#N/A</v>
      </c>
      <c r="E64" s="30" t="e">
        <f t="shared" si="42"/>
        <v>#N/A</v>
      </c>
      <c r="F64" s="35" t="e">
        <f>AU59</f>
        <v>#N/A</v>
      </c>
      <c r="G64" s="17"/>
      <c r="H64" s="2" t="s">
        <v>2920</v>
      </c>
      <c r="I64" s="15" t="e">
        <f>C47</f>
        <v>#N/A</v>
      </c>
      <c r="J64" s="30" t="e">
        <f t="shared" si="43"/>
        <v>#N/A</v>
      </c>
      <c r="K64" s="30" t="e">
        <f t="shared" si="44"/>
        <v>#N/A</v>
      </c>
      <c r="L64" s="38" t="e">
        <f>F47</f>
        <v>#N/A</v>
      </c>
      <c r="N64" s="65" t="s">
        <v>2955</v>
      </c>
      <c r="O64" s="66" t="s">
        <v>2929</v>
      </c>
      <c r="P64" s="66" t="s">
        <v>2930</v>
      </c>
      <c r="Q64" s="65" t="s">
        <v>2956</v>
      </c>
      <c r="AH64" s="13"/>
      <c r="AI64" s="13"/>
      <c r="CX64" t="s">
        <v>484</v>
      </c>
      <c r="CZ64" s="27" t="s">
        <v>5152</v>
      </c>
    </row>
    <row r="65" spans="2:104" ht="15" customHeight="1" x14ac:dyDescent="0.15">
      <c r="B65" s="1" t="s">
        <v>2919</v>
      </c>
      <c r="C65" s="15" t="e">
        <f>BD59</f>
        <v>#N/A</v>
      </c>
      <c r="D65" s="30" t="e">
        <f t="shared" si="41"/>
        <v>#N/A</v>
      </c>
      <c r="E65" s="30" t="e">
        <f t="shared" si="42"/>
        <v>#N/A</v>
      </c>
      <c r="F65" s="34" t="e">
        <f>AR59</f>
        <v>#N/A</v>
      </c>
      <c r="G65" s="17"/>
      <c r="H65" s="1" t="s">
        <v>2919</v>
      </c>
      <c r="I65" s="15" t="e">
        <f>C50</f>
        <v>#N/A</v>
      </c>
      <c r="J65" s="30" t="e">
        <f t="shared" si="43"/>
        <v>#N/A</v>
      </c>
      <c r="K65" s="30" t="e">
        <f t="shared" si="44"/>
        <v>#N/A</v>
      </c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  <c r="CX65" t="s">
        <v>615</v>
      </c>
      <c r="CY65" s="27" t="s">
        <v>5153</v>
      </c>
      <c r="CZ65" s="27" t="s">
        <v>5162</v>
      </c>
    </row>
    <row r="66" spans="2:104" ht="15" customHeight="1" x14ac:dyDescent="0.15">
      <c r="B66" s="1" t="s">
        <v>2919</v>
      </c>
      <c r="C66" s="15" t="e">
        <f>BS59</f>
        <v>#N/A</v>
      </c>
      <c r="D66" s="30" t="e">
        <f t="shared" si="41"/>
        <v>#N/A</v>
      </c>
      <c r="E66" s="30" t="e">
        <f t="shared" si="42"/>
        <v>#N/A</v>
      </c>
      <c r="F66" s="31"/>
      <c r="G66" s="17"/>
      <c r="H66" s="1" t="s">
        <v>2919</v>
      </c>
      <c r="I66" s="15" t="e">
        <f>C51</f>
        <v>#N/A</v>
      </c>
      <c r="J66" s="30" t="e">
        <f t="shared" si="43"/>
        <v>#N/A</v>
      </c>
      <c r="K66" s="30" t="e">
        <f t="shared" si="44"/>
        <v>#N/A</v>
      </c>
      <c r="L66" s="31"/>
      <c r="AH66" s="13"/>
      <c r="AI66" s="13"/>
      <c r="CX66" t="s">
        <v>285</v>
      </c>
      <c r="CY66" s="27" t="s">
        <v>5165</v>
      </c>
      <c r="CZ66" s="27" t="s">
        <v>5160</v>
      </c>
    </row>
    <row r="67" spans="2:104" ht="15" customHeight="1" x14ac:dyDescent="0.15">
      <c r="B67" s="2" t="s">
        <v>2920</v>
      </c>
      <c r="C67" s="15" t="e">
        <f>BT59</f>
        <v>#N/A</v>
      </c>
      <c r="D67" s="30" t="e">
        <f t="shared" si="41"/>
        <v>#N/A</v>
      </c>
      <c r="E67" s="30" t="e">
        <f t="shared" si="42"/>
        <v>#N/A</v>
      </c>
      <c r="F67" s="35" t="e">
        <f>AV59</f>
        <v>#N/A</v>
      </c>
      <c r="G67" s="17"/>
      <c r="H67" s="2" t="s">
        <v>2920</v>
      </c>
      <c r="I67" s="15" t="e">
        <f>C54</f>
        <v>#N/A</v>
      </c>
      <c r="J67" s="30" t="e">
        <f t="shared" si="43"/>
        <v>#N/A</v>
      </c>
      <c r="K67" s="30" t="e">
        <f t="shared" si="44"/>
        <v>#N/A</v>
      </c>
      <c r="L67" s="38" t="e">
        <f>F54</f>
        <v>#N/A</v>
      </c>
      <c r="O67" s="80" t="s">
        <v>2919</v>
      </c>
      <c r="R67" s="86" t="s">
        <v>3054</v>
      </c>
      <c r="AH67" s="13"/>
      <c r="AI67" s="13"/>
      <c r="CX67" t="s">
        <v>48</v>
      </c>
      <c r="CZ67" s="27" t="s">
        <v>5165</v>
      </c>
    </row>
    <row r="68" spans="2:104" ht="15" customHeight="1" x14ac:dyDescent="0.15">
      <c r="B68" s="1" t="s">
        <v>2919</v>
      </c>
      <c r="C68" s="15" t="e">
        <f>BB59</f>
        <v>#N/A</v>
      </c>
      <c r="D68" s="30" t="e">
        <f t="shared" si="41"/>
        <v>#N/A</v>
      </c>
      <c r="E68" s="30" t="e">
        <f t="shared" si="42"/>
        <v>#N/A</v>
      </c>
      <c r="F68" s="34" t="e">
        <f>AS59</f>
        <v>#N/A</v>
      </c>
      <c r="G68" s="17"/>
      <c r="H68" s="1" t="s">
        <v>2919</v>
      </c>
      <c r="I68" s="15" t="e">
        <f>I42</f>
        <v>#N/A</v>
      </c>
      <c r="J68" s="30" t="e">
        <f t="shared" si="43"/>
        <v>#N/A</v>
      </c>
      <c r="K68" s="30" t="e">
        <f t="shared" si="44"/>
        <v>#N/A</v>
      </c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  <c r="CX68" t="s">
        <v>335</v>
      </c>
      <c r="CZ68" s="27" t="s">
        <v>5154</v>
      </c>
    </row>
    <row r="69" spans="2:104" ht="15" customHeight="1" x14ac:dyDescent="0.15">
      <c r="B69" s="1" t="s">
        <v>2919</v>
      </c>
      <c r="C69" s="15" t="e">
        <f>BE59</f>
        <v>#N/A</v>
      </c>
      <c r="D69" s="30" t="e">
        <f t="shared" si="41"/>
        <v>#N/A</v>
      </c>
      <c r="E69" s="30" t="e">
        <f t="shared" si="42"/>
        <v>#N/A</v>
      </c>
      <c r="F69" s="31"/>
      <c r="G69" s="17"/>
      <c r="H69" s="1" t="s">
        <v>2919</v>
      </c>
      <c r="I69" s="15" t="e">
        <f t="shared" ref="I69:I70" si="46">I43</f>
        <v>#N/A</v>
      </c>
      <c r="J69" s="30" t="e">
        <f t="shared" si="43"/>
        <v>#N/A</v>
      </c>
      <c r="K69" s="30" t="e">
        <f t="shared" si="44"/>
        <v>#N/A</v>
      </c>
      <c r="L69" s="31"/>
      <c r="N69" s="8"/>
      <c r="O69" s="83" t="s">
        <v>3067</v>
      </c>
      <c r="AH69" s="13"/>
      <c r="AI69" s="13"/>
      <c r="CX69" t="s">
        <v>410</v>
      </c>
      <c r="CZ69" s="27" t="s">
        <v>5153</v>
      </c>
    </row>
    <row r="70" spans="2:104" ht="15" customHeight="1" x14ac:dyDescent="0.15">
      <c r="B70" s="1" t="s">
        <v>2919</v>
      </c>
      <c r="C70" s="15" t="e">
        <f>BU59</f>
        <v>#N/A</v>
      </c>
      <c r="D70" s="30" t="e">
        <f t="shared" si="41"/>
        <v>#N/A</v>
      </c>
      <c r="E70" s="30" t="e">
        <f t="shared" si="42"/>
        <v>#N/A</v>
      </c>
      <c r="F70" s="31"/>
      <c r="G70" s="17"/>
      <c r="H70" s="1" t="s">
        <v>2919</v>
      </c>
      <c r="I70" s="15" t="e">
        <f t="shared" si="46"/>
        <v>#N/A</v>
      </c>
      <c r="J70" s="30" t="e">
        <f t="shared" si="43"/>
        <v>#N/A</v>
      </c>
      <c r="K70" s="30" t="e">
        <f t="shared" si="44"/>
        <v>#N/A</v>
      </c>
      <c r="L70" s="31"/>
      <c r="N70" s="8"/>
      <c r="O70" s="78" t="s">
        <v>2920</v>
      </c>
      <c r="AH70" s="13"/>
      <c r="AI70" s="13"/>
      <c r="CX70" t="s">
        <v>189</v>
      </c>
      <c r="CZ70" s="27" t="s">
        <v>5166</v>
      </c>
    </row>
    <row r="71" spans="2:104" ht="15" customHeight="1" x14ac:dyDescent="0.15">
      <c r="B71" s="2" t="s">
        <v>2920</v>
      </c>
      <c r="C71" s="15" t="e">
        <f>BV59</f>
        <v>#N/A</v>
      </c>
      <c r="D71" s="30" t="e">
        <f t="shared" si="41"/>
        <v>#N/A</v>
      </c>
      <c r="E71" s="30" t="e">
        <f t="shared" si="42"/>
        <v>#N/A</v>
      </c>
      <c r="F71" s="35" t="e">
        <f>AW59</f>
        <v>#N/A</v>
      </c>
      <c r="G71" s="17"/>
      <c r="H71" s="2" t="s">
        <v>2920</v>
      </c>
      <c r="I71" s="15" t="e">
        <f>I47</f>
        <v>#N/A</v>
      </c>
      <c r="J71" s="30" t="e">
        <f t="shared" si="43"/>
        <v>#N/A</v>
      </c>
      <c r="K71" s="30" t="e">
        <f t="shared" si="44"/>
        <v>#N/A</v>
      </c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AH71" s="13"/>
      <c r="AI71" s="13"/>
      <c r="CX71" t="s">
        <v>193</v>
      </c>
      <c r="CY71" s="27" t="s">
        <v>5151</v>
      </c>
      <c r="CZ71" s="27" t="s">
        <v>5155</v>
      </c>
    </row>
    <row r="72" spans="2:104" ht="15" customHeight="1" x14ac:dyDescent="0.15">
      <c r="B72" s="1" t="s">
        <v>2919</v>
      </c>
      <c r="C72" s="15" t="e">
        <f>BF59</f>
        <v>#N/A</v>
      </c>
      <c r="D72" s="30" t="e">
        <f t="shared" si="41"/>
        <v>#N/A</v>
      </c>
      <c r="E72" s="30" t="e">
        <f t="shared" si="42"/>
        <v>#N/A</v>
      </c>
      <c r="F72" s="34" t="e">
        <f>AT59</f>
        <v>#N/A</v>
      </c>
      <c r="G72" s="17"/>
      <c r="H72" s="1" t="s">
        <v>2919</v>
      </c>
      <c r="I72" s="15" t="e">
        <f>I50</f>
        <v>#N/A</v>
      </c>
      <c r="J72" s="30" t="e">
        <f t="shared" si="43"/>
        <v>#N/A</v>
      </c>
      <c r="K72" s="30" t="e">
        <f t="shared" si="44"/>
        <v>#N/A</v>
      </c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AH72" s="13"/>
      <c r="CX72" t="s">
        <v>95</v>
      </c>
      <c r="CY72" s="27" t="s">
        <v>5153</v>
      </c>
      <c r="CZ72" s="27" t="s">
        <v>5154</v>
      </c>
    </row>
    <row r="73" spans="2:104" ht="15" customHeight="1" x14ac:dyDescent="0.15">
      <c r="B73" s="1" t="s">
        <v>2919</v>
      </c>
      <c r="C73" s="15" t="e">
        <f>BW59</f>
        <v>#N/A</v>
      </c>
      <c r="D73" s="30" t="e">
        <f t="shared" si="41"/>
        <v>#N/A</v>
      </c>
      <c r="E73" s="30" t="e">
        <f t="shared" si="42"/>
        <v>#N/A</v>
      </c>
      <c r="F73" s="31"/>
      <c r="G73" s="17"/>
      <c r="H73" s="1" t="s">
        <v>2919</v>
      </c>
      <c r="I73" s="15" t="e">
        <f>I51</f>
        <v>#N/A</v>
      </c>
      <c r="J73" s="30" t="e">
        <f t="shared" si="43"/>
        <v>#N/A</v>
      </c>
      <c r="K73" s="30" t="e">
        <f t="shared" si="44"/>
        <v>#N/A</v>
      </c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47">N73*Q73</f>
        <v>#N/A</v>
      </c>
      <c r="S73" s="14"/>
      <c r="AH73" s="13"/>
      <c r="CX73" t="s">
        <v>131</v>
      </c>
      <c r="CY73" s="27" t="s">
        <v>5166</v>
      </c>
      <c r="CZ73" s="27" t="s">
        <v>5165</v>
      </c>
    </row>
    <row r="74" spans="2:104" ht="15" customHeight="1" x14ac:dyDescent="0.15">
      <c r="B74" s="2" t="s">
        <v>2920</v>
      </c>
      <c r="C74" s="15" t="e">
        <f>BX59</f>
        <v>#N/A</v>
      </c>
      <c r="D74" s="30" t="e">
        <f t="shared" si="41"/>
        <v>#N/A</v>
      </c>
      <c r="E74" s="30" t="e">
        <f t="shared" si="42"/>
        <v>#N/A</v>
      </c>
      <c r="F74" s="35" t="e">
        <f>AX59</f>
        <v>#N/A</v>
      </c>
      <c r="G74" s="17"/>
      <c r="H74" s="2" t="s">
        <v>2920</v>
      </c>
      <c r="I74" s="15" t="e">
        <f>I54</f>
        <v>#N/A</v>
      </c>
      <c r="J74" s="30" t="e">
        <f t="shared" si="43"/>
        <v>#N/A</v>
      </c>
      <c r="K74" s="30" t="e">
        <f t="shared" si="44"/>
        <v>#N/A</v>
      </c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47"/>
        <v>#N/A</v>
      </c>
      <c r="S74" s="14"/>
      <c r="AH74" s="13"/>
      <c r="CX74" t="s">
        <v>115</v>
      </c>
      <c r="CZ74" s="27" t="s">
        <v>5153</v>
      </c>
    </row>
    <row r="75" spans="2:104" ht="15" customHeight="1" x14ac:dyDescent="0.15">
      <c r="AH75" s="13"/>
      <c r="CX75" t="s">
        <v>287</v>
      </c>
      <c r="CY75" s="27" t="s">
        <v>5153</v>
      </c>
      <c r="CZ75" s="27" t="s">
        <v>2936</v>
      </c>
    </row>
    <row r="76" spans="2:104" ht="15" customHeight="1" x14ac:dyDescent="0.15">
      <c r="B76" s="16" t="e">
        <f>AM77</f>
        <v>#N/A</v>
      </c>
      <c r="C76" s="36" t="e">
        <f>BH77</f>
        <v>#N/A</v>
      </c>
      <c r="D76" s="44"/>
      <c r="E76" s="44" t="e">
        <f>BL77</f>
        <v>#N/A</v>
      </c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2921</v>
      </c>
      <c r="AL76" s="23" t="s">
        <v>2918</v>
      </c>
      <c r="AM76" s="24" t="s">
        <v>2917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  <c r="CX76" t="s">
        <v>289</v>
      </c>
      <c r="CY76" s="27" t="s">
        <v>5153</v>
      </c>
      <c r="CZ76" s="27" t="s">
        <v>5155</v>
      </c>
    </row>
    <row r="77" spans="2:104" ht="15" customHeight="1" x14ac:dyDescent="0.15">
      <c r="B77" s="29" t="e">
        <f>BG77</f>
        <v>#N/A</v>
      </c>
      <c r="C77" s="36" t="e">
        <f>AL77</f>
        <v>#N/A</v>
      </c>
      <c r="D77" s="44"/>
      <c r="E77" s="44" t="e">
        <f>AY77</f>
        <v>#N/A</v>
      </c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3019</v>
      </c>
      <c r="O77" s="63" t="s">
        <v>3020</v>
      </c>
      <c r="P77" s="62" t="s">
        <v>3021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  <c r="CX77" t="s">
        <v>79</v>
      </c>
      <c r="CZ77" s="27" t="s">
        <v>5154</v>
      </c>
    </row>
    <row r="78" spans="2:104" ht="15" customHeight="1" x14ac:dyDescent="0.15">
      <c r="B78" s="1" t="s">
        <v>2919</v>
      </c>
      <c r="C78" s="32" t="e">
        <f>AZ77</f>
        <v>#N/A</v>
      </c>
      <c r="D78" s="27" t="e">
        <f t="shared" ref="D78:D92" si="48">VLOOKUP(C78,$CX$1:$CZ$2000,2,0)</f>
        <v>#N/A</v>
      </c>
      <c r="E78" s="27" t="e">
        <f t="shared" ref="E78:E92" si="49">VLOOKUP(C78,$CX$1:$CZ$2000,3,0)</f>
        <v>#N/A</v>
      </c>
      <c r="F78" s="34" t="e">
        <f>AQ77</f>
        <v>#N/A</v>
      </c>
      <c r="G78" s="17"/>
      <c r="H78" s="1" t="s">
        <v>2919</v>
      </c>
      <c r="I78" s="32" t="e">
        <f>C59</f>
        <v>#N/A</v>
      </c>
      <c r="J78" s="27" t="e">
        <f t="shared" ref="J78:J92" si="50">VLOOKUP(I78,$CX$1:$CZ$2000,2,0)</f>
        <v>#N/A</v>
      </c>
      <c r="K78" s="27" t="e">
        <f t="shared" ref="K78:K92" si="51">VLOOKUP(I78,$CX$1:$CZ$2000,3,0)</f>
        <v>#N/A</v>
      </c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2921</v>
      </c>
      <c r="AL78" s="40" t="s">
        <v>2918</v>
      </c>
      <c r="AM78" s="41" t="s">
        <v>2917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  <c r="CX78" t="s">
        <v>910</v>
      </c>
      <c r="CZ78" s="27" t="s">
        <v>5151</v>
      </c>
    </row>
    <row r="79" spans="2:104" ht="15" customHeight="1" x14ac:dyDescent="0.15">
      <c r="B79" s="1" t="s">
        <v>2919</v>
      </c>
      <c r="C79" s="15" t="e">
        <f>BA77</f>
        <v>#N/A</v>
      </c>
      <c r="D79" s="30" t="e">
        <f t="shared" si="48"/>
        <v>#N/A</v>
      </c>
      <c r="E79" s="30" t="e">
        <f t="shared" si="49"/>
        <v>#N/A</v>
      </c>
      <c r="F79" s="31"/>
      <c r="G79" s="17"/>
      <c r="H79" s="1" t="s">
        <v>2919</v>
      </c>
      <c r="I79" s="32" t="e">
        <f t="shared" ref="I79:I81" si="52">C60</f>
        <v>#N/A</v>
      </c>
      <c r="J79" s="30" t="e">
        <f t="shared" si="50"/>
        <v>#N/A</v>
      </c>
      <c r="K79" s="30" t="e">
        <f t="shared" si="51"/>
        <v>#N/A</v>
      </c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34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  <c r="CX79" t="s">
        <v>527</v>
      </c>
      <c r="CZ79" s="27" t="s">
        <v>5154</v>
      </c>
    </row>
    <row r="80" spans="2:104" ht="15" customHeight="1" x14ac:dyDescent="0.15">
      <c r="B80" s="1" t="s">
        <v>2919</v>
      </c>
      <c r="C80" s="15" t="e">
        <f>BC77</f>
        <v>#N/A</v>
      </c>
      <c r="D80" s="30" t="e">
        <f t="shared" si="48"/>
        <v>#N/A</v>
      </c>
      <c r="E80" s="30" t="e">
        <f t="shared" si="49"/>
        <v>#N/A</v>
      </c>
      <c r="F80" s="31"/>
      <c r="G80" s="17"/>
      <c r="H80" s="1" t="s">
        <v>2919</v>
      </c>
      <c r="I80" s="32" t="e">
        <f t="shared" si="52"/>
        <v>#N/A</v>
      </c>
      <c r="J80" s="30" t="e">
        <f t="shared" si="50"/>
        <v>#N/A</v>
      </c>
      <c r="K80" s="30" t="e">
        <f t="shared" si="51"/>
        <v>#N/A</v>
      </c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  <c r="CX80" t="s">
        <v>397</v>
      </c>
      <c r="CZ80" s="27" t="s">
        <v>5153</v>
      </c>
    </row>
    <row r="81" spans="2:104" ht="15" customHeight="1" x14ac:dyDescent="0.15">
      <c r="B81" s="1" t="s">
        <v>2919</v>
      </c>
      <c r="C81" s="15" t="e">
        <f>BQ77</f>
        <v>#N/A</v>
      </c>
      <c r="D81" s="30" t="e">
        <f t="shared" si="48"/>
        <v>#N/A</v>
      </c>
      <c r="E81" s="30" t="e">
        <f t="shared" si="49"/>
        <v>#N/A</v>
      </c>
      <c r="F81" s="31"/>
      <c r="G81" s="17"/>
      <c r="H81" s="1" t="s">
        <v>2919</v>
      </c>
      <c r="I81" s="32" t="e">
        <f t="shared" si="52"/>
        <v>#N/A</v>
      </c>
      <c r="J81" s="30" t="e">
        <f t="shared" si="50"/>
        <v>#N/A</v>
      </c>
      <c r="K81" s="30" t="e">
        <f t="shared" si="51"/>
        <v>#N/A</v>
      </c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  <c r="CX81" t="s">
        <v>3099</v>
      </c>
      <c r="CZ81" s="27" t="s">
        <v>5151</v>
      </c>
    </row>
    <row r="82" spans="2:104" ht="15" customHeight="1" x14ac:dyDescent="0.15">
      <c r="B82" s="2" t="s">
        <v>2920</v>
      </c>
      <c r="C82" s="15" t="e">
        <f>BR77</f>
        <v>#N/A</v>
      </c>
      <c r="D82" s="30" t="e">
        <f t="shared" si="48"/>
        <v>#N/A</v>
      </c>
      <c r="E82" s="30" t="e">
        <f t="shared" si="49"/>
        <v>#N/A</v>
      </c>
      <c r="F82" s="35" t="e">
        <f>AU77</f>
        <v>#N/A</v>
      </c>
      <c r="G82" s="17"/>
      <c r="H82" s="2" t="s">
        <v>2920</v>
      </c>
      <c r="I82" s="15" t="e">
        <f>C65</f>
        <v>#N/A</v>
      </c>
      <c r="J82" s="30" t="e">
        <f t="shared" si="50"/>
        <v>#N/A</v>
      </c>
      <c r="K82" s="30" t="e">
        <f t="shared" si="51"/>
        <v>#N/A</v>
      </c>
      <c r="L82" s="38" t="e">
        <f>F65</f>
        <v>#N/A</v>
      </c>
      <c r="N82" s="65" t="s">
        <v>2955</v>
      </c>
      <c r="O82" s="66" t="s">
        <v>2929</v>
      </c>
      <c r="P82" s="66" t="s">
        <v>2930</v>
      </c>
      <c r="Q82" s="65" t="s">
        <v>2956</v>
      </c>
      <c r="AH82" s="13"/>
      <c r="AI82" s="13"/>
      <c r="CX82" t="s">
        <v>580</v>
      </c>
      <c r="CZ82" s="27" t="s">
        <v>2936</v>
      </c>
    </row>
    <row r="83" spans="2:104" ht="15" customHeight="1" x14ac:dyDescent="0.15">
      <c r="B83" s="1" t="s">
        <v>2919</v>
      </c>
      <c r="C83" s="15" t="e">
        <f>BD77</f>
        <v>#N/A</v>
      </c>
      <c r="D83" s="30" t="e">
        <f t="shared" si="48"/>
        <v>#N/A</v>
      </c>
      <c r="E83" s="30" t="e">
        <f t="shared" si="49"/>
        <v>#N/A</v>
      </c>
      <c r="F83" s="34" t="e">
        <f>AR77</f>
        <v>#N/A</v>
      </c>
      <c r="G83" s="17"/>
      <c r="H83" s="1" t="s">
        <v>2919</v>
      </c>
      <c r="I83" s="15" t="e">
        <f>C68</f>
        <v>#N/A</v>
      </c>
      <c r="J83" s="30" t="e">
        <f t="shared" si="50"/>
        <v>#N/A</v>
      </c>
      <c r="K83" s="30" t="e">
        <f t="shared" si="51"/>
        <v>#N/A</v>
      </c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  <c r="CX83" t="s">
        <v>157</v>
      </c>
      <c r="CZ83" s="27" t="s">
        <v>5154</v>
      </c>
    </row>
    <row r="84" spans="2:104" ht="15" customHeight="1" x14ac:dyDescent="0.15">
      <c r="B84" s="1" t="s">
        <v>2919</v>
      </c>
      <c r="C84" s="15" t="e">
        <f>BS77</f>
        <v>#N/A</v>
      </c>
      <c r="D84" s="30" t="e">
        <f t="shared" si="48"/>
        <v>#N/A</v>
      </c>
      <c r="E84" s="30" t="e">
        <f t="shared" si="49"/>
        <v>#N/A</v>
      </c>
      <c r="F84" s="31"/>
      <c r="G84" s="17"/>
      <c r="H84" s="1" t="s">
        <v>2919</v>
      </c>
      <c r="I84" s="15" t="e">
        <f>C69</f>
        <v>#N/A</v>
      </c>
      <c r="J84" s="30" t="e">
        <f t="shared" si="50"/>
        <v>#N/A</v>
      </c>
      <c r="K84" s="30" t="e">
        <f t="shared" si="51"/>
        <v>#N/A</v>
      </c>
      <c r="L84" s="31"/>
      <c r="AH84" s="13"/>
      <c r="AI84" s="13"/>
      <c r="CX84" t="s">
        <v>617</v>
      </c>
      <c r="CZ84" s="27" t="s">
        <v>5151</v>
      </c>
    </row>
    <row r="85" spans="2:104" ht="15" customHeight="1" x14ac:dyDescent="0.15">
      <c r="B85" s="2" t="s">
        <v>2920</v>
      </c>
      <c r="C85" s="15" t="e">
        <f>BT77</f>
        <v>#N/A</v>
      </c>
      <c r="D85" s="30" t="e">
        <f t="shared" si="48"/>
        <v>#N/A</v>
      </c>
      <c r="E85" s="30" t="e">
        <f t="shared" si="49"/>
        <v>#N/A</v>
      </c>
      <c r="F85" s="35" t="e">
        <f>AV77</f>
        <v>#N/A</v>
      </c>
      <c r="G85" s="17"/>
      <c r="H85" s="2" t="s">
        <v>2920</v>
      </c>
      <c r="I85" s="15" t="e">
        <f>C72</f>
        <v>#N/A</v>
      </c>
      <c r="J85" s="30" t="e">
        <f t="shared" si="50"/>
        <v>#N/A</v>
      </c>
      <c r="K85" s="30" t="e">
        <f t="shared" si="51"/>
        <v>#N/A</v>
      </c>
      <c r="L85" s="38" t="e">
        <f>F72</f>
        <v>#N/A</v>
      </c>
      <c r="O85" s="80" t="s">
        <v>2919</v>
      </c>
      <c r="R85" s="86" t="s">
        <v>3054</v>
      </c>
      <c r="AH85" s="13"/>
      <c r="AI85" s="13"/>
      <c r="CX85" t="s">
        <v>842</v>
      </c>
      <c r="CZ85" s="27" t="s">
        <v>5152</v>
      </c>
    </row>
    <row r="86" spans="2:104" ht="15" customHeight="1" x14ac:dyDescent="0.15">
      <c r="B86" s="1" t="s">
        <v>2919</v>
      </c>
      <c r="C86" s="15" t="e">
        <f>BB77</f>
        <v>#N/A</v>
      </c>
      <c r="D86" s="30" t="e">
        <f t="shared" si="48"/>
        <v>#N/A</v>
      </c>
      <c r="E86" s="30" t="e">
        <f t="shared" si="49"/>
        <v>#N/A</v>
      </c>
      <c r="F86" s="34" t="e">
        <f>AS77</f>
        <v>#N/A</v>
      </c>
      <c r="G86" s="17"/>
      <c r="H86" s="1" t="s">
        <v>2919</v>
      </c>
      <c r="I86" s="15" t="e">
        <f>I60</f>
        <v>#N/A</v>
      </c>
      <c r="J86" s="30" t="e">
        <f t="shared" si="50"/>
        <v>#N/A</v>
      </c>
      <c r="K86" s="30" t="e">
        <f t="shared" si="51"/>
        <v>#N/A</v>
      </c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  <c r="CX86" t="s">
        <v>292</v>
      </c>
      <c r="CZ86" s="27" t="s">
        <v>5152</v>
      </c>
    </row>
    <row r="87" spans="2:104" ht="15" customHeight="1" x14ac:dyDescent="0.15">
      <c r="B87" s="1" t="s">
        <v>2919</v>
      </c>
      <c r="C87" s="15" t="e">
        <f>BE77</f>
        <v>#N/A</v>
      </c>
      <c r="D87" s="30" t="e">
        <f t="shared" si="48"/>
        <v>#N/A</v>
      </c>
      <c r="E87" s="30" t="e">
        <f t="shared" si="49"/>
        <v>#N/A</v>
      </c>
      <c r="F87" s="31"/>
      <c r="G87" s="17"/>
      <c r="H87" s="1" t="s">
        <v>2919</v>
      </c>
      <c r="I87" s="15" t="e">
        <f t="shared" ref="I87:I88" si="53">I61</f>
        <v>#N/A</v>
      </c>
      <c r="J87" s="30" t="e">
        <f t="shared" si="50"/>
        <v>#N/A</v>
      </c>
      <c r="K87" s="30" t="e">
        <f t="shared" si="51"/>
        <v>#N/A</v>
      </c>
      <c r="L87" s="31"/>
      <c r="N87" s="8"/>
      <c r="O87" s="83" t="s">
        <v>3067</v>
      </c>
      <c r="AH87" s="13"/>
      <c r="AI87" s="13"/>
      <c r="CX87" t="s">
        <v>495</v>
      </c>
      <c r="CY87" s="27" t="s">
        <v>5152</v>
      </c>
      <c r="CZ87" s="27" t="s">
        <v>5156</v>
      </c>
    </row>
    <row r="88" spans="2:104" ht="15" customHeight="1" x14ac:dyDescent="0.15">
      <c r="B88" s="1" t="s">
        <v>2919</v>
      </c>
      <c r="C88" s="15" t="e">
        <f>BU77</f>
        <v>#N/A</v>
      </c>
      <c r="D88" s="30" t="e">
        <f t="shared" si="48"/>
        <v>#N/A</v>
      </c>
      <c r="E88" s="30" t="e">
        <f t="shared" si="49"/>
        <v>#N/A</v>
      </c>
      <c r="F88" s="31"/>
      <c r="G88" s="17"/>
      <c r="H88" s="1" t="s">
        <v>2919</v>
      </c>
      <c r="I88" s="15" t="e">
        <f t="shared" si="53"/>
        <v>#N/A</v>
      </c>
      <c r="J88" s="30" t="e">
        <f t="shared" si="50"/>
        <v>#N/A</v>
      </c>
      <c r="K88" s="30" t="e">
        <f t="shared" si="51"/>
        <v>#N/A</v>
      </c>
      <c r="L88" s="31"/>
      <c r="N88" s="8"/>
      <c r="O88" s="78" t="s">
        <v>2920</v>
      </c>
      <c r="AH88" s="13"/>
      <c r="AI88" s="13"/>
      <c r="CX88" t="s">
        <v>117</v>
      </c>
      <c r="CZ88" s="27" t="s">
        <v>5152</v>
      </c>
    </row>
    <row r="89" spans="2:104" ht="15" customHeight="1" x14ac:dyDescent="0.15">
      <c r="B89" s="2" t="s">
        <v>2920</v>
      </c>
      <c r="C89" s="15" t="e">
        <f>BV77</f>
        <v>#N/A</v>
      </c>
      <c r="D89" s="30" t="e">
        <f t="shared" si="48"/>
        <v>#N/A</v>
      </c>
      <c r="E89" s="30" t="e">
        <f t="shared" si="49"/>
        <v>#N/A</v>
      </c>
      <c r="F89" s="35" t="e">
        <f>AW77</f>
        <v>#N/A</v>
      </c>
      <c r="G89" s="17"/>
      <c r="H89" s="2" t="s">
        <v>2920</v>
      </c>
      <c r="I89" s="15" t="e">
        <f>I65</f>
        <v>#N/A</v>
      </c>
      <c r="J89" s="30" t="e">
        <f t="shared" si="50"/>
        <v>#N/A</v>
      </c>
      <c r="K89" s="30" t="e">
        <f t="shared" si="51"/>
        <v>#N/A</v>
      </c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AH89" s="13"/>
      <c r="AI89" s="13"/>
      <c r="CX89" t="s">
        <v>644</v>
      </c>
      <c r="CZ89" s="27" t="s">
        <v>5154</v>
      </c>
    </row>
    <row r="90" spans="2:104" ht="15" customHeight="1" x14ac:dyDescent="0.15">
      <c r="B90" s="1" t="s">
        <v>2919</v>
      </c>
      <c r="C90" s="15" t="e">
        <f>BF77</f>
        <v>#N/A</v>
      </c>
      <c r="D90" s="30" t="e">
        <f t="shared" si="48"/>
        <v>#N/A</v>
      </c>
      <c r="E90" s="30" t="e">
        <f t="shared" si="49"/>
        <v>#N/A</v>
      </c>
      <c r="F90" s="34" t="e">
        <f>AT77</f>
        <v>#N/A</v>
      </c>
      <c r="G90" s="17"/>
      <c r="H90" s="1" t="s">
        <v>2919</v>
      </c>
      <c r="I90" s="15" t="e">
        <f>I68</f>
        <v>#N/A</v>
      </c>
      <c r="J90" s="30" t="e">
        <f t="shared" si="50"/>
        <v>#N/A</v>
      </c>
      <c r="K90" s="30" t="e">
        <f t="shared" si="51"/>
        <v>#N/A</v>
      </c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AH90" s="13"/>
      <c r="CX90" t="s">
        <v>429</v>
      </c>
      <c r="CZ90" s="27" t="s">
        <v>5154</v>
      </c>
    </row>
    <row r="91" spans="2:104" ht="15" customHeight="1" x14ac:dyDescent="0.15">
      <c r="B91" s="1" t="s">
        <v>2919</v>
      </c>
      <c r="C91" s="15" t="e">
        <f>BW77</f>
        <v>#N/A</v>
      </c>
      <c r="D91" s="30" t="e">
        <f t="shared" si="48"/>
        <v>#N/A</v>
      </c>
      <c r="E91" s="30" t="e">
        <f t="shared" si="49"/>
        <v>#N/A</v>
      </c>
      <c r="F91" s="31"/>
      <c r="G91" s="17"/>
      <c r="H91" s="1" t="s">
        <v>2919</v>
      </c>
      <c r="I91" s="15" t="e">
        <f>I69</f>
        <v>#N/A</v>
      </c>
      <c r="J91" s="30" t="e">
        <f t="shared" si="50"/>
        <v>#N/A</v>
      </c>
      <c r="K91" s="30" t="e">
        <f t="shared" si="51"/>
        <v>#N/A</v>
      </c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54">N91*Q91</f>
        <v>#N/A</v>
      </c>
      <c r="S91" s="14"/>
      <c r="AH91" s="13"/>
      <c r="CX91" t="s">
        <v>402</v>
      </c>
      <c r="CY91" s="27" t="s">
        <v>5151</v>
      </c>
      <c r="CZ91" s="27" t="s">
        <v>5158</v>
      </c>
    </row>
    <row r="92" spans="2:104" ht="15" customHeight="1" x14ac:dyDescent="0.15">
      <c r="B92" s="2" t="s">
        <v>2920</v>
      </c>
      <c r="C92" s="15" t="e">
        <f>BX77</f>
        <v>#N/A</v>
      </c>
      <c r="D92" s="30" t="e">
        <f t="shared" si="48"/>
        <v>#N/A</v>
      </c>
      <c r="E92" s="30" t="e">
        <f t="shared" si="49"/>
        <v>#N/A</v>
      </c>
      <c r="F92" s="35" t="e">
        <f>AX77</f>
        <v>#N/A</v>
      </c>
      <c r="G92" s="17"/>
      <c r="H92" s="2" t="s">
        <v>2920</v>
      </c>
      <c r="I92" s="15" t="e">
        <f>I72</f>
        <v>#N/A</v>
      </c>
      <c r="J92" s="30" t="e">
        <f t="shared" si="50"/>
        <v>#N/A</v>
      </c>
      <c r="K92" s="30" t="e">
        <f t="shared" si="51"/>
        <v>#N/A</v>
      </c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54"/>
        <v>#N/A</v>
      </c>
      <c r="S92" s="14"/>
      <c r="AH92" s="13"/>
      <c r="CX92" t="s">
        <v>196</v>
      </c>
      <c r="CY92" s="27" t="s">
        <v>5152</v>
      </c>
      <c r="CZ92" s="27" t="s">
        <v>2936</v>
      </c>
    </row>
    <row r="93" spans="2:104" ht="15" customHeight="1" x14ac:dyDescent="0.15">
      <c r="AH93" s="13"/>
      <c r="CX93" t="s">
        <v>229</v>
      </c>
      <c r="CZ93" s="27" t="s">
        <v>5154</v>
      </c>
    </row>
    <row r="94" spans="2:104" ht="15" customHeight="1" x14ac:dyDescent="0.15">
      <c r="B94" s="16" t="e">
        <f>AM95</f>
        <v>#N/A</v>
      </c>
      <c r="C94" s="36" t="e">
        <f>BH95</f>
        <v>#N/A</v>
      </c>
      <c r="D94" s="44"/>
      <c r="E94" s="44" t="e">
        <f>BL95</f>
        <v>#N/A</v>
      </c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2921</v>
      </c>
      <c r="AL94" s="23" t="s">
        <v>2918</v>
      </c>
      <c r="AM94" s="24" t="s">
        <v>2917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  <c r="CX94" t="s">
        <v>77</v>
      </c>
      <c r="CZ94" s="27" t="s">
        <v>5153</v>
      </c>
    </row>
    <row r="95" spans="2:104" ht="15" customHeight="1" x14ac:dyDescent="0.15">
      <c r="B95" s="29" t="e">
        <f>BG95</f>
        <v>#N/A</v>
      </c>
      <c r="C95" s="36" t="e">
        <f>AL95</f>
        <v>#N/A</v>
      </c>
      <c r="D95" s="44"/>
      <c r="E95" s="44" t="e">
        <f>AY95</f>
        <v>#N/A</v>
      </c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3019</v>
      </c>
      <c r="O95" s="63" t="s">
        <v>3020</v>
      </c>
      <c r="P95" s="62" t="s">
        <v>3021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  <c r="CX95" t="s">
        <v>140</v>
      </c>
      <c r="CY95" s="27" t="s">
        <v>5153</v>
      </c>
      <c r="CZ95" s="27" t="s">
        <v>2936</v>
      </c>
    </row>
    <row r="96" spans="2:104" ht="15" customHeight="1" x14ac:dyDescent="0.15">
      <c r="B96" s="1" t="s">
        <v>2919</v>
      </c>
      <c r="C96" s="32" t="e">
        <f>AZ95</f>
        <v>#N/A</v>
      </c>
      <c r="D96" s="27" t="e">
        <f t="shared" ref="D96:D110" si="55">VLOOKUP(C96,$CX$1:$CZ$2000,2,0)</f>
        <v>#N/A</v>
      </c>
      <c r="E96" s="27" t="e">
        <f t="shared" ref="E96:E110" si="56">VLOOKUP(C96,$CX$1:$CZ$2000,3,0)</f>
        <v>#N/A</v>
      </c>
      <c r="F96" s="34" t="e">
        <f>AQ95</f>
        <v>#N/A</v>
      </c>
      <c r="G96" s="17"/>
      <c r="H96" s="1" t="s">
        <v>2919</v>
      </c>
      <c r="I96" s="32" t="e">
        <f>C77</f>
        <v>#N/A</v>
      </c>
      <c r="J96" s="27" t="e">
        <f t="shared" ref="J96:J110" si="57">VLOOKUP(I96,$CX$1:$CZ$2000,2,0)</f>
        <v>#N/A</v>
      </c>
      <c r="K96" s="27" t="e">
        <f t="shared" ref="K96:K110" si="58">VLOOKUP(I96,$CX$1:$CZ$2000,3,0)</f>
        <v>#N/A</v>
      </c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2921</v>
      </c>
      <c r="AL96" s="40" t="s">
        <v>2918</v>
      </c>
      <c r="AM96" s="41" t="s">
        <v>2917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  <c r="CX96" t="s">
        <v>183</v>
      </c>
      <c r="CY96" s="27" t="s">
        <v>5151</v>
      </c>
      <c r="CZ96" s="27" t="s">
        <v>5167</v>
      </c>
    </row>
    <row r="97" spans="2:104" ht="15" customHeight="1" x14ac:dyDescent="0.15">
      <c r="B97" s="1" t="s">
        <v>2919</v>
      </c>
      <c r="C97" s="15" t="e">
        <f>BA95</f>
        <v>#N/A</v>
      </c>
      <c r="D97" s="30" t="e">
        <f t="shared" si="55"/>
        <v>#N/A</v>
      </c>
      <c r="E97" s="30" t="e">
        <f t="shared" si="56"/>
        <v>#N/A</v>
      </c>
      <c r="F97" s="31"/>
      <c r="G97" s="17"/>
      <c r="H97" s="1" t="s">
        <v>2919</v>
      </c>
      <c r="I97" s="32" t="e">
        <f t="shared" ref="I97:I99" si="59">C78</f>
        <v>#N/A</v>
      </c>
      <c r="J97" s="30" t="e">
        <f t="shared" si="57"/>
        <v>#N/A</v>
      </c>
      <c r="K97" s="30" t="e">
        <f t="shared" si="58"/>
        <v>#N/A</v>
      </c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35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  <c r="CX97" t="s">
        <v>396</v>
      </c>
      <c r="CZ97" s="27" t="s">
        <v>5152</v>
      </c>
    </row>
    <row r="98" spans="2:104" ht="15" customHeight="1" x14ac:dyDescent="0.15">
      <c r="B98" s="1" t="s">
        <v>2919</v>
      </c>
      <c r="C98" s="15" t="e">
        <f>BC95</f>
        <v>#N/A</v>
      </c>
      <c r="D98" s="30" t="e">
        <f t="shared" si="55"/>
        <v>#N/A</v>
      </c>
      <c r="E98" s="30" t="e">
        <f t="shared" si="56"/>
        <v>#N/A</v>
      </c>
      <c r="F98" s="31"/>
      <c r="G98" s="17"/>
      <c r="H98" s="1" t="s">
        <v>2919</v>
      </c>
      <c r="I98" s="32" t="e">
        <f t="shared" si="59"/>
        <v>#N/A</v>
      </c>
      <c r="J98" s="30" t="e">
        <f t="shared" si="57"/>
        <v>#N/A</v>
      </c>
      <c r="K98" s="30" t="e">
        <f t="shared" si="58"/>
        <v>#N/A</v>
      </c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  <c r="CX98" t="s">
        <v>2319</v>
      </c>
      <c r="CZ98" s="27" t="s">
        <v>5152</v>
      </c>
    </row>
    <row r="99" spans="2:104" ht="15" customHeight="1" x14ac:dyDescent="0.15">
      <c r="B99" s="1" t="s">
        <v>2919</v>
      </c>
      <c r="C99" s="15" t="e">
        <f>BQ95</f>
        <v>#N/A</v>
      </c>
      <c r="D99" s="30" t="e">
        <f t="shared" si="55"/>
        <v>#N/A</v>
      </c>
      <c r="E99" s="30" t="e">
        <f t="shared" si="56"/>
        <v>#N/A</v>
      </c>
      <c r="F99" s="31"/>
      <c r="G99" s="17"/>
      <c r="H99" s="1" t="s">
        <v>2919</v>
      </c>
      <c r="I99" s="32" t="e">
        <f t="shared" si="59"/>
        <v>#N/A</v>
      </c>
      <c r="J99" s="30" t="e">
        <f t="shared" si="57"/>
        <v>#N/A</v>
      </c>
      <c r="K99" s="30" t="e">
        <f t="shared" si="58"/>
        <v>#N/A</v>
      </c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  <c r="CX99" t="s">
        <v>202</v>
      </c>
      <c r="CY99" s="27" t="s">
        <v>5154</v>
      </c>
      <c r="CZ99" s="27" t="s">
        <v>5155</v>
      </c>
    </row>
    <row r="100" spans="2:104" ht="15" customHeight="1" x14ac:dyDescent="0.15">
      <c r="B100" s="2" t="s">
        <v>2920</v>
      </c>
      <c r="C100" s="15" t="e">
        <f>BR95</f>
        <v>#N/A</v>
      </c>
      <c r="D100" s="30" t="e">
        <f t="shared" si="55"/>
        <v>#N/A</v>
      </c>
      <c r="E100" s="30" t="e">
        <f t="shared" si="56"/>
        <v>#N/A</v>
      </c>
      <c r="F100" s="35" t="e">
        <f>AU95</f>
        <v>#N/A</v>
      </c>
      <c r="G100" s="17"/>
      <c r="H100" s="2" t="s">
        <v>2920</v>
      </c>
      <c r="I100" s="15" t="e">
        <f>C83</f>
        <v>#N/A</v>
      </c>
      <c r="J100" s="30" t="e">
        <f t="shared" si="57"/>
        <v>#N/A</v>
      </c>
      <c r="K100" s="30" t="e">
        <f t="shared" si="58"/>
        <v>#N/A</v>
      </c>
      <c r="L100" s="38" t="e">
        <f>F83</f>
        <v>#N/A</v>
      </c>
      <c r="N100" s="65" t="s">
        <v>2955</v>
      </c>
      <c r="O100" s="66" t="s">
        <v>2929</v>
      </c>
      <c r="P100" s="66" t="s">
        <v>2930</v>
      </c>
      <c r="Q100" s="65" t="s">
        <v>2956</v>
      </c>
      <c r="AH100" s="13"/>
      <c r="AI100" s="13"/>
      <c r="CX100" t="s">
        <v>828</v>
      </c>
      <c r="CZ100" s="27" t="s">
        <v>5152</v>
      </c>
    </row>
    <row r="101" spans="2:104" ht="15" customHeight="1" x14ac:dyDescent="0.15">
      <c r="B101" s="1" t="s">
        <v>2919</v>
      </c>
      <c r="C101" s="15" t="e">
        <f>BD95</f>
        <v>#N/A</v>
      </c>
      <c r="D101" s="30" t="e">
        <f t="shared" si="55"/>
        <v>#N/A</v>
      </c>
      <c r="E101" s="30" t="e">
        <f t="shared" si="56"/>
        <v>#N/A</v>
      </c>
      <c r="F101" s="34" t="e">
        <f>AR95</f>
        <v>#N/A</v>
      </c>
      <c r="G101" s="17"/>
      <c r="H101" s="1" t="s">
        <v>2919</v>
      </c>
      <c r="I101" s="15" t="e">
        <f>C86</f>
        <v>#N/A</v>
      </c>
      <c r="J101" s="30" t="e">
        <f t="shared" si="57"/>
        <v>#N/A</v>
      </c>
      <c r="K101" s="30" t="e">
        <f t="shared" si="58"/>
        <v>#N/A</v>
      </c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  <c r="CX101" t="s">
        <v>84</v>
      </c>
      <c r="CZ101" s="27" t="s">
        <v>5165</v>
      </c>
    </row>
    <row r="102" spans="2:104" ht="15" customHeight="1" x14ac:dyDescent="0.15">
      <c r="B102" s="1" t="s">
        <v>2919</v>
      </c>
      <c r="C102" s="15" t="e">
        <f>BS95</f>
        <v>#N/A</v>
      </c>
      <c r="D102" s="30" t="e">
        <f t="shared" si="55"/>
        <v>#N/A</v>
      </c>
      <c r="E102" s="30" t="e">
        <f t="shared" si="56"/>
        <v>#N/A</v>
      </c>
      <c r="F102" s="31"/>
      <c r="G102" s="17"/>
      <c r="H102" s="1" t="s">
        <v>2919</v>
      </c>
      <c r="I102" s="15" t="e">
        <f>C87</f>
        <v>#N/A</v>
      </c>
      <c r="J102" s="30" t="e">
        <f t="shared" si="57"/>
        <v>#N/A</v>
      </c>
      <c r="K102" s="30" t="e">
        <f t="shared" si="58"/>
        <v>#N/A</v>
      </c>
      <c r="L102" s="31"/>
      <c r="AH102" s="13"/>
      <c r="AI102" s="13"/>
      <c r="CX102" t="s">
        <v>49</v>
      </c>
      <c r="CY102" s="27" t="s">
        <v>5160</v>
      </c>
      <c r="CZ102" s="27" t="s">
        <v>5164</v>
      </c>
    </row>
    <row r="103" spans="2:104" ht="15" customHeight="1" x14ac:dyDescent="0.15">
      <c r="B103" s="2" t="s">
        <v>2920</v>
      </c>
      <c r="C103" s="15" t="e">
        <f>BT95</f>
        <v>#N/A</v>
      </c>
      <c r="D103" s="30" t="e">
        <f t="shared" si="55"/>
        <v>#N/A</v>
      </c>
      <c r="E103" s="30" t="e">
        <f t="shared" si="56"/>
        <v>#N/A</v>
      </c>
      <c r="F103" s="35" t="e">
        <f>AV95</f>
        <v>#N/A</v>
      </c>
      <c r="G103" s="17"/>
      <c r="H103" s="2" t="s">
        <v>2920</v>
      </c>
      <c r="I103" s="15" t="e">
        <f>C90</f>
        <v>#N/A</v>
      </c>
      <c r="J103" s="30" t="e">
        <f t="shared" si="57"/>
        <v>#N/A</v>
      </c>
      <c r="K103" s="30" t="e">
        <f t="shared" si="58"/>
        <v>#N/A</v>
      </c>
      <c r="L103" s="38" t="e">
        <f>F90</f>
        <v>#N/A</v>
      </c>
      <c r="O103" s="80" t="s">
        <v>2919</v>
      </c>
      <c r="R103" s="86" t="s">
        <v>3054</v>
      </c>
      <c r="AH103" s="13"/>
      <c r="AI103" s="13"/>
      <c r="CX103" t="s">
        <v>405</v>
      </c>
      <c r="CZ103" s="27" t="s">
        <v>5154</v>
      </c>
    </row>
    <row r="104" spans="2:104" ht="15" customHeight="1" x14ac:dyDescent="0.15">
      <c r="B104" s="1" t="s">
        <v>2919</v>
      </c>
      <c r="C104" s="15" t="e">
        <f>BB95</f>
        <v>#N/A</v>
      </c>
      <c r="D104" s="30" t="e">
        <f t="shared" si="55"/>
        <v>#N/A</v>
      </c>
      <c r="E104" s="30" t="e">
        <f t="shared" si="56"/>
        <v>#N/A</v>
      </c>
      <c r="F104" s="34" t="e">
        <f>AS95</f>
        <v>#N/A</v>
      </c>
      <c r="G104" s="17"/>
      <c r="H104" s="1" t="s">
        <v>2919</v>
      </c>
      <c r="I104" s="15" t="e">
        <f>I78</f>
        <v>#N/A</v>
      </c>
      <c r="J104" s="30" t="e">
        <f t="shared" si="57"/>
        <v>#N/A</v>
      </c>
      <c r="K104" s="30" t="e">
        <f t="shared" si="58"/>
        <v>#N/A</v>
      </c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  <c r="CX104" t="s">
        <v>236</v>
      </c>
      <c r="CZ104" s="27" t="s">
        <v>5154</v>
      </c>
    </row>
    <row r="105" spans="2:104" ht="15" customHeight="1" x14ac:dyDescent="0.15">
      <c r="B105" s="1" t="s">
        <v>2919</v>
      </c>
      <c r="C105" s="15" t="e">
        <f>BE95</f>
        <v>#N/A</v>
      </c>
      <c r="D105" s="30" t="e">
        <f t="shared" si="55"/>
        <v>#N/A</v>
      </c>
      <c r="E105" s="30" t="e">
        <f t="shared" si="56"/>
        <v>#N/A</v>
      </c>
      <c r="F105" s="31"/>
      <c r="G105" s="17"/>
      <c r="H105" s="1" t="s">
        <v>2919</v>
      </c>
      <c r="I105" s="15" t="e">
        <f t="shared" ref="I105:I106" si="60">I79</f>
        <v>#N/A</v>
      </c>
      <c r="J105" s="30" t="e">
        <f t="shared" si="57"/>
        <v>#N/A</v>
      </c>
      <c r="K105" s="30" t="e">
        <f t="shared" si="58"/>
        <v>#N/A</v>
      </c>
      <c r="L105" s="31"/>
      <c r="N105" s="8"/>
      <c r="O105" s="83" t="s">
        <v>3067</v>
      </c>
      <c r="AH105" s="13"/>
      <c r="AI105" s="13"/>
      <c r="CX105" t="s">
        <v>333</v>
      </c>
      <c r="CZ105" s="27" t="s">
        <v>5154</v>
      </c>
    </row>
    <row r="106" spans="2:104" ht="15" customHeight="1" x14ac:dyDescent="0.15">
      <c r="B106" s="1" t="s">
        <v>2919</v>
      </c>
      <c r="C106" s="15" t="e">
        <f>BU95</f>
        <v>#N/A</v>
      </c>
      <c r="D106" s="30" t="e">
        <f t="shared" si="55"/>
        <v>#N/A</v>
      </c>
      <c r="E106" s="30" t="e">
        <f t="shared" si="56"/>
        <v>#N/A</v>
      </c>
      <c r="F106" s="31"/>
      <c r="G106" s="17"/>
      <c r="H106" s="1" t="s">
        <v>2919</v>
      </c>
      <c r="I106" s="15" t="e">
        <f t="shared" si="60"/>
        <v>#N/A</v>
      </c>
      <c r="J106" s="30" t="e">
        <f t="shared" si="57"/>
        <v>#N/A</v>
      </c>
      <c r="K106" s="30" t="e">
        <f t="shared" si="58"/>
        <v>#N/A</v>
      </c>
      <c r="L106" s="31"/>
      <c r="N106" s="8"/>
      <c r="O106" s="78" t="s">
        <v>2920</v>
      </c>
      <c r="AH106" s="13"/>
      <c r="AI106" s="13"/>
      <c r="CX106" t="s">
        <v>309</v>
      </c>
      <c r="CY106" s="27" t="s">
        <v>5160</v>
      </c>
      <c r="CZ106" s="27" t="s">
        <v>5161</v>
      </c>
    </row>
    <row r="107" spans="2:104" ht="15" customHeight="1" x14ac:dyDescent="0.15">
      <c r="B107" s="2" t="s">
        <v>2920</v>
      </c>
      <c r="C107" s="15" t="e">
        <f>BV95</f>
        <v>#N/A</v>
      </c>
      <c r="D107" s="30" t="e">
        <f t="shared" si="55"/>
        <v>#N/A</v>
      </c>
      <c r="E107" s="30" t="e">
        <f t="shared" si="56"/>
        <v>#N/A</v>
      </c>
      <c r="F107" s="35" t="e">
        <f>AW95</f>
        <v>#N/A</v>
      </c>
      <c r="G107" s="17"/>
      <c r="H107" s="2" t="s">
        <v>2920</v>
      </c>
      <c r="I107" s="15" t="e">
        <f>I83</f>
        <v>#N/A</v>
      </c>
      <c r="J107" s="30" t="e">
        <f t="shared" si="57"/>
        <v>#N/A</v>
      </c>
      <c r="K107" s="30" t="e">
        <f t="shared" si="58"/>
        <v>#N/A</v>
      </c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AH107" s="13"/>
      <c r="AI107" s="13"/>
      <c r="CX107" t="s">
        <v>411</v>
      </c>
      <c r="CZ107" s="27" t="s">
        <v>5153</v>
      </c>
    </row>
    <row r="108" spans="2:104" ht="15" customHeight="1" x14ac:dyDescent="0.15">
      <c r="B108" s="1" t="s">
        <v>2919</v>
      </c>
      <c r="C108" s="15" t="e">
        <f>BF95</f>
        <v>#N/A</v>
      </c>
      <c r="D108" s="30" t="e">
        <f t="shared" si="55"/>
        <v>#N/A</v>
      </c>
      <c r="E108" s="30" t="e">
        <f t="shared" si="56"/>
        <v>#N/A</v>
      </c>
      <c r="F108" s="34" t="e">
        <f>AT95</f>
        <v>#N/A</v>
      </c>
      <c r="G108" s="17"/>
      <c r="H108" s="1" t="s">
        <v>2919</v>
      </c>
      <c r="I108" s="15" t="e">
        <f>I86</f>
        <v>#N/A</v>
      </c>
      <c r="J108" s="30" t="e">
        <f t="shared" si="57"/>
        <v>#N/A</v>
      </c>
      <c r="K108" s="30" t="e">
        <f t="shared" si="58"/>
        <v>#N/A</v>
      </c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AH108" s="13"/>
      <c r="CX108" t="s">
        <v>424</v>
      </c>
      <c r="CY108" s="27" t="s">
        <v>5153</v>
      </c>
      <c r="CZ108" s="27" t="s">
        <v>5155</v>
      </c>
    </row>
    <row r="109" spans="2:104" ht="15" customHeight="1" x14ac:dyDescent="0.15">
      <c r="B109" s="1" t="s">
        <v>2919</v>
      </c>
      <c r="C109" s="15" t="e">
        <f>BW95</f>
        <v>#N/A</v>
      </c>
      <c r="D109" s="30" t="e">
        <f t="shared" si="55"/>
        <v>#N/A</v>
      </c>
      <c r="E109" s="30" t="e">
        <f t="shared" si="56"/>
        <v>#N/A</v>
      </c>
      <c r="F109" s="31"/>
      <c r="G109" s="17"/>
      <c r="H109" s="1" t="s">
        <v>2919</v>
      </c>
      <c r="I109" s="15" t="e">
        <f>I87</f>
        <v>#N/A</v>
      </c>
      <c r="J109" s="30" t="e">
        <f t="shared" si="57"/>
        <v>#N/A</v>
      </c>
      <c r="K109" s="30" t="e">
        <f t="shared" si="58"/>
        <v>#N/A</v>
      </c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61">N109*Q109</f>
        <v>#N/A</v>
      </c>
      <c r="S109" s="14"/>
      <c r="AH109" s="13"/>
      <c r="CX109" t="s">
        <v>688</v>
      </c>
      <c r="CZ109" s="27" t="s">
        <v>5152</v>
      </c>
    </row>
    <row r="110" spans="2:104" ht="15" customHeight="1" x14ac:dyDescent="0.15">
      <c r="B110" s="2" t="s">
        <v>2920</v>
      </c>
      <c r="C110" s="15" t="e">
        <f>BX95</f>
        <v>#N/A</v>
      </c>
      <c r="D110" s="30" t="e">
        <f t="shared" si="55"/>
        <v>#N/A</v>
      </c>
      <c r="E110" s="30" t="e">
        <f t="shared" si="56"/>
        <v>#N/A</v>
      </c>
      <c r="F110" s="35" t="e">
        <f>AX95</f>
        <v>#N/A</v>
      </c>
      <c r="G110" s="17"/>
      <c r="H110" s="2" t="s">
        <v>2920</v>
      </c>
      <c r="I110" s="15" t="e">
        <f>I90</f>
        <v>#N/A</v>
      </c>
      <c r="J110" s="30" t="e">
        <f t="shared" si="57"/>
        <v>#N/A</v>
      </c>
      <c r="K110" s="30" t="e">
        <f t="shared" si="58"/>
        <v>#N/A</v>
      </c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61"/>
        <v>#N/A</v>
      </c>
      <c r="S110" s="14"/>
      <c r="AH110" s="13"/>
      <c r="CX110" t="s">
        <v>73</v>
      </c>
      <c r="CY110" s="27" t="s">
        <v>5165</v>
      </c>
      <c r="CZ110" s="27" t="s">
        <v>5164</v>
      </c>
    </row>
    <row r="111" spans="2:104" ht="15" customHeight="1" x14ac:dyDescent="0.15">
      <c r="AH111" s="13"/>
      <c r="CX111" t="s">
        <v>305</v>
      </c>
      <c r="CZ111" s="27" t="s">
        <v>5166</v>
      </c>
    </row>
    <row r="112" spans="2:104" ht="15" customHeight="1" x14ac:dyDescent="0.15">
      <c r="AH112" s="13"/>
      <c r="AI112" s="13"/>
      <c r="CX112" t="s">
        <v>493</v>
      </c>
      <c r="CY112" s="27" t="s">
        <v>5154</v>
      </c>
      <c r="CZ112" s="27" t="s">
        <v>5155</v>
      </c>
    </row>
    <row r="113" spans="16:104" ht="15" customHeight="1" x14ac:dyDescent="0.15">
      <c r="Q113" s="13" t="s">
        <v>2951</v>
      </c>
      <c r="AH113" s="13"/>
      <c r="AI113" s="13"/>
      <c r="CX113" t="s">
        <v>319</v>
      </c>
      <c r="CY113" s="27" t="s">
        <v>5151</v>
      </c>
      <c r="CZ113" s="27" t="s">
        <v>5162</v>
      </c>
    </row>
    <row r="114" spans="16:104" ht="15" customHeight="1" x14ac:dyDescent="0.15">
      <c r="Q114" s="13" t="s">
        <v>2952</v>
      </c>
      <c r="AH114" s="13"/>
      <c r="AI114" s="13"/>
      <c r="CX114" t="s">
        <v>430</v>
      </c>
      <c r="CZ114" s="27" t="s">
        <v>5151</v>
      </c>
    </row>
    <row r="115" spans="16:104" ht="15" customHeight="1" x14ac:dyDescent="0.15">
      <c r="Q115" s="13" t="s">
        <v>2953</v>
      </c>
      <c r="AH115" s="13"/>
      <c r="AI115" s="13"/>
      <c r="CX115" t="s">
        <v>240</v>
      </c>
      <c r="CZ115" s="27" t="s">
        <v>5154</v>
      </c>
    </row>
    <row r="116" spans="16:104" ht="15" customHeight="1" x14ac:dyDescent="0.15">
      <c r="Q116" s="13" t="s">
        <v>2954</v>
      </c>
      <c r="AH116" s="13"/>
      <c r="AI116" s="13"/>
      <c r="CX116" t="s">
        <v>307</v>
      </c>
      <c r="CY116" s="27" t="s">
        <v>5153</v>
      </c>
      <c r="CZ116" s="27" t="s">
        <v>5154</v>
      </c>
    </row>
    <row r="117" spans="16:104" ht="15" customHeight="1" x14ac:dyDescent="0.15">
      <c r="AH117" s="13"/>
      <c r="AI117" s="13"/>
      <c r="CX117" t="s">
        <v>646</v>
      </c>
      <c r="CZ117" s="27" t="s">
        <v>5152</v>
      </c>
    </row>
    <row r="118" spans="16:104" ht="15" customHeight="1" x14ac:dyDescent="0.15">
      <c r="P118" s="21"/>
      <c r="Q118" s="5" t="s">
        <v>2919</v>
      </c>
      <c r="AH118" s="13"/>
      <c r="AI118" s="13"/>
      <c r="CX118" t="s">
        <v>736</v>
      </c>
      <c r="CZ118" s="27" t="s">
        <v>5152</v>
      </c>
    </row>
    <row r="119" spans="16:104" ht="15" customHeight="1" x14ac:dyDescent="0.15">
      <c r="P119" s="5" t="s">
        <v>3045</v>
      </c>
      <c r="Q119" s="5">
        <v>3</v>
      </c>
      <c r="AH119" s="13"/>
      <c r="AI119" s="13"/>
      <c r="CX119" t="s">
        <v>780</v>
      </c>
      <c r="CY119" s="27" t="s">
        <v>5153</v>
      </c>
      <c r="CZ119" s="27" t="s">
        <v>5158</v>
      </c>
    </row>
    <row r="120" spans="16:104" ht="15" customHeight="1" x14ac:dyDescent="0.15">
      <c r="P120" s="5" t="s">
        <v>3046</v>
      </c>
      <c r="Q120" s="5">
        <v>2.5</v>
      </c>
      <c r="AH120" s="13"/>
      <c r="AI120" s="13"/>
      <c r="CX120" t="s">
        <v>344</v>
      </c>
      <c r="CZ120" s="27" t="s">
        <v>5151</v>
      </c>
    </row>
    <row r="121" spans="16:104" ht="15" customHeight="1" x14ac:dyDescent="0.15">
      <c r="P121" s="5" t="s">
        <v>3047</v>
      </c>
      <c r="Q121" s="5">
        <v>2</v>
      </c>
      <c r="AH121" s="13"/>
      <c r="AI121" s="13"/>
      <c r="CX121" t="s">
        <v>450</v>
      </c>
      <c r="CZ121" s="27" t="s">
        <v>5152</v>
      </c>
    </row>
    <row r="122" spans="16:104" ht="15" customHeight="1" x14ac:dyDescent="0.15">
      <c r="P122" s="5" t="s">
        <v>3048</v>
      </c>
      <c r="Q122" s="5">
        <v>1.5</v>
      </c>
      <c r="AH122" s="13"/>
      <c r="CX122" t="s">
        <v>222</v>
      </c>
      <c r="CY122" s="27" t="s">
        <v>5154</v>
      </c>
      <c r="CZ122" s="27" t="s">
        <v>5157</v>
      </c>
    </row>
    <row r="123" spans="16:104" ht="15" customHeight="1" x14ac:dyDescent="0.15">
      <c r="P123" s="5" t="s">
        <v>3049</v>
      </c>
      <c r="Q123" s="5">
        <v>1</v>
      </c>
      <c r="AH123" s="13"/>
      <c r="CX123" t="s">
        <v>497</v>
      </c>
      <c r="CZ123" s="27" t="s">
        <v>5152</v>
      </c>
    </row>
    <row r="124" spans="16:104" ht="15" customHeight="1" x14ac:dyDescent="0.15">
      <c r="AH124" s="13"/>
      <c r="CX124" t="s">
        <v>168</v>
      </c>
      <c r="CY124" s="27" t="s">
        <v>5154</v>
      </c>
      <c r="CZ124" s="27" t="s">
        <v>2936</v>
      </c>
    </row>
    <row r="125" spans="16:104" ht="15" customHeight="1" x14ac:dyDescent="0.15">
      <c r="P125" s="21"/>
      <c r="Q125" s="5" t="s">
        <v>3051</v>
      </c>
      <c r="R125" s="14"/>
      <c r="S125" s="14"/>
      <c r="AH125" s="13"/>
      <c r="CX125" t="s">
        <v>129</v>
      </c>
      <c r="CZ125" s="27" t="s">
        <v>5152</v>
      </c>
    </row>
    <row r="126" spans="16:104" ht="15" customHeight="1" x14ac:dyDescent="0.15">
      <c r="P126" s="5" t="s">
        <v>3045</v>
      </c>
      <c r="Q126" s="5">
        <v>2.5</v>
      </c>
      <c r="R126" s="14"/>
      <c r="S126" s="14"/>
      <c r="AH126" s="13"/>
      <c r="CX126" t="s">
        <v>299</v>
      </c>
      <c r="CY126" s="27" t="s">
        <v>5166</v>
      </c>
      <c r="CZ126" s="27" t="s">
        <v>5168</v>
      </c>
    </row>
    <row r="127" spans="16:104" ht="15" customHeight="1" x14ac:dyDescent="0.15">
      <c r="P127" s="5" t="s">
        <v>3046</v>
      </c>
      <c r="Q127" s="5">
        <v>2</v>
      </c>
      <c r="R127" s="14"/>
      <c r="S127" s="14"/>
      <c r="AH127" s="13"/>
      <c r="CX127" t="s">
        <v>1003</v>
      </c>
      <c r="CZ127" s="27" t="s">
        <v>5152</v>
      </c>
    </row>
    <row r="128" spans="16:104" ht="15" customHeight="1" x14ac:dyDescent="0.15">
      <c r="P128" s="5" t="s">
        <v>3047</v>
      </c>
      <c r="Q128" s="5">
        <v>1.5</v>
      </c>
      <c r="R128" s="14"/>
      <c r="S128" s="14"/>
      <c r="AH128" s="13"/>
      <c r="CX128" t="s">
        <v>171</v>
      </c>
      <c r="CZ128" s="27" t="s">
        <v>5153</v>
      </c>
    </row>
    <row r="129" spans="16:105" ht="15" customHeight="1" x14ac:dyDescent="0.15">
      <c r="P129" s="5" t="s">
        <v>3048</v>
      </c>
      <c r="Q129" s="5">
        <v>1.5</v>
      </c>
      <c r="AH129" s="13"/>
      <c r="CX129" t="s">
        <v>235</v>
      </c>
      <c r="CY129" s="27" t="s">
        <v>5165</v>
      </c>
      <c r="CZ129" s="27" t="s">
        <v>5169</v>
      </c>
    </row>
    <row r="130" spans="16:105" ht="15" customHeight="1" x14ac:dyDescent="0.15">
      <c r="P130" s="5" t="s">
        <v>3049</v>
      </c>
      <c r="Q130" s="5">
        <v>1</v>
      </c>
      <c r="AH130" s="13"/>
      <c r="CX130" t="s">
        <v>260</v>
      </c>
      <c r="CZ130" s="27" t="s">
        <v>5152</v>
      </c>
    </row>
    <row r="131" spans="16:105" ht="15" customHeight="1" x14ac:dyDescent="0.15">
      <c r="AH131" s="13"/>
      <c r="CX131" t="s">
        <v>438</v>
      </c>
      <c r="CY131" s="27" t="s">
        <v>5153</v>
      </c>
      <c r="CZ131" s="27" t="s">
        <v>5155</v>
      </c>
    </row>
    <row r="132" spans="16:105" ht="15" customHeight="1" x14ac:dyDescent="0.15">
      <c r="P132" s="21"/>
      <c r="Q132" s="5" t="s">
        <v>3052</v>
      </c>
      <c r="AH132" s="13"/>
      <c r="CX132" t="s">
        <v>334</v>
      </c>
      <c r="CY132" s="27" t="s">
        <v>5153</v>
      </c>
      <c r="CZ132" s="27" t="s">
        <v>5162</v>
      </c>
    </row>
    <row r="133" spans="16:105" ht="15" customHeight="1" x14ac:dyDescent="0.15">
      <c r="P133" s="5" t="s">
        <v>3045</v>
      </c>
      <c r="Q133" s="5">
        <v>2</v>
      </c>
      <c r="AH133" s="13"/>
      <c r="CX133" t="s">
        <v>144</v>
      </c>
      <c r="CY133" s="27" t="s">
        <v>5153</v>
      </c>
      <c r="CZ133" s="27" t="s">
        <v>5156</v>
      </c>
    </row>
    <row r="134" spans="16:105" ht="15" customHeight="1" x14ac:dyDescent="0.15">
      <c r="P134" s="5" t="s">
        <v>3046</v>
      </c>
      <c r="Q134" s="5">
        <v>1.5</v>
      </c>
      <c r="AH134" s="13"/>
      <c r="CX134" t="s">
        <v>638</v>
      </c>
      <c r="CZ134" s="27" t="s">
        <v>5160</v>
      </c>
    </row>
    <row r="135" spans="16:105" ht="15" customHeight="1" x14ac:dyDescent="0.15">
      <c r="P135" s="5" t="s">
        <v>3047</v>
      </c>
      <c r="Q135" s="5">
        <v>1.5</v>
      </c>
      <c r="AH135" s="13"/>
      <c r="CX135" t="s">
        <v>110</v>
      </c>
      <c r="CZ135" s="27" t="s">
        <v>5152</v>
      </c>
    </row>
    <row r="136" spans="16:105" ht="15" customHeight="1" x14ac:dyDescent="0.15">
      <c r="P136" s="5" t="s">
        <v>3048</v>
      </c>
      <c r="Q136" s="5">
        <v>1.2</v>
      </c>
      <c r="AH136" s="13"/>
      <c r="CX136" t="s">
        <v>563</v>
      </c>
      <c r="CZ136" s="27" t="s">
        <v>5152</v>
      </c>
    </row>
    <row r="137" spans="16:105" ht="15" customHeight="1" x14ac:dyDescent="0.15">
      <c r="P137" s="5" t="s">
        <v>3049</v>
      </c>
      <c r="Q137" s="5">
        <v>1</v>
      </c>
      <c r="AH137" s="13"/>
      <c r="CX137" t="s">
        <v>253</v>
      </c>
      <c r="CY137" s="27" t="s">
        <v>5166</v>
      </c>
      <c r="CZ137" s="27" t="s">
        <v>5165</v>
      </c>
    </row>
    <row r="138" spans="16:105" ht="15" customHeight="1" x14ac:dyDescent="0.15">
      <c r="AH138" s="13"/>
      <c r="CX138" t="s">
        <v>114</v>
      </c>
      <c r="CY138" s="27" t="s">
        <v>5152</v>
      </c>
      <c r="CZ138" s="27" t="s">
        <v>5157</v>
      </c>
    </row>
    <row r="139" spans="16:105" ht="15" customHeight="1" x14ac:dyDescent="0.15">
      <c r="P139" s="21"/>
      <c r="Q139" s="5" t="s">
        <v>3053</v>
      </c>
      <c r="AH139" s="13"/>
      <c r="CX139" t="s">
        <v>338</v>
      </c>
      <c r="CZ139" s="27" t="s">
        <v>5154</v>
      </c>
    </row>
    <row r="140" spans="16:105" ht="15" customHeight="1" x14ac:dyDescent="0.15">
      <c r="P140" s="5" t="s">
        <v>3045</v>
      </c>
      <c r="Q140" s="5">
        <v>2</v>
      </c>
      <c r="AH140" s="13"/>
      <c r="CX140" t="s">
        <v>461</v>
      </c>
      <c r="CZ140" s="27" t="s">
        <v>5154</v>
      </c>
    </row>
    <row r="141" spans="16:105" ht="15" customHeight="1" x14ac:dyDescent="0.15">
      <c r="P141" s="5" t="s">
        <v>3046</v>
      </c>
      <c r="Q141" s="5">
        <v>1.2</v>
      </c>
      <c r="AH141" s="13"/>
      <c r="CX141" t="s">
        <v>169</v>
      </c>
      <c r="CZ141" s="27" t="s">
        <v>5151</v>
      </c>
    </row>
    <row r="142" spans="16:105" ht="15" customHeight="1" x14ac:dyDescent="0.15">
      <c r="P142" s="5" t="s">
        <v>3047</v>
      </c>
      <c r="Q142" s="5">
        <v>1.2</v>
      </c>
      <c r="AH142" s="13"/>
      <c r="CX142" t="s">
        <v>478</v>
      </c>
      <c r="CZ142" s="27" t="s">
        <v>5152</v>
      </c>
    </row>
    <row r="143" spans="16:105" ht="15" customHeight="1" x14ac:dyDescent="0.15">
      <c r="P143" s="5" t="s">
        <v>3048</v>
      </c>
      <c r="Q143" s="5">
        <v>1</v>
      </c>
      <c r="R143" s="14"/>
      <c r="S143" s="14"/>
      <c r="AH143" s="13"/>
      <c r="CX143" t="s">
        <v>694</v>
      </c>
      <c r="CY143" s="27" t="s">
        <v>5152</v>
      </c>
      <c r="CZ143" s="27" t="s">
        <v>5157</v>
      </c>
    </row>
    <row r="144" spans="16:105" ht="15" customHeight="1" x14ac:dyDescent="0.15">
      <c r="P144" s="5" t="s">
        <v>3049</v>
      </c>
      <c r="Q144" s="5">
        <v>1</v>
      </c>
      <c r="R144" s="14"/>
      <c r="S144" s="14"/>
      <c r="AH144" s="13"/>
      <c r="CX144" t="s">
        <v>5089</v>
      </c>
      <c r="CY144" s="27" t="s">
        <v>5153</v>
      </c>
      <c r="CZ144" s="27" t="s">
        <v>5152</v>
      </c>
      <c r="DA144" s="27" t="s">
        <v>5152</v>
      </c>
    </row>
    <row r="145" spans="18:105" ht="15" customHeight="1" x14ac:dyDescent="0.15">
      <c r="R145" s="14"/>
      <c r="S145" s="14"/>
      <c r="AH145" s="13"/>
      <c r="CX145" t="s">
        <v>4758</v>
      </c>
      <c r="CZ145" s="27" t="s">
        <v>5151</v>
      </c>
    </row>
    <row r="146" spans="18:105" ht="15" customHeight="1" x14ac:dyDescent="0.15">
      <c r="R146" s="14"/>
      <c r="S146" s="14"/>
      <c r="AH146" s="13"/>
      <c r="CX146" t="s">
        <v>4743</v>
      </c>
      <c r="CZ146" s="27" t="s">
        <v>5151</v>
      </c>
    </row>
    <row r="147" spans="18:105" ht="15" customHeight="1" x14ac:dyDescent="0.15">
      <c r="AH147" s="13"/>
      <c r="CX147" t="s">
        <v>3813</v>
      </c>
      <c r="CZ147" s="27" t="s">
        <v>5151</v>
      </c>
    </row>
    <row r="148" spans="18:105" ht="15" customHeight="1" x14ac:dyDescent="0.15">
      <c r="AH148" s="13"/>
      <c r="CX148" t="s">
        <v>4006</v>
      </c>
      <c r="CZ148" s="27" t="s">
        <v>5153</v>
      </c>
    </row>
    <row r="149" spans="18:105" ht="15" customHeight="1" x14ac:dyDescent="0.15">
      <c r="AH149" s="13"/>
      <c r="CX149" t="s">
        <v>5066</v>
      </c>
      <c r="CY149" s="27" t="s">
        <v>5152</v>
      </c>
      <c r="CZ149" s="27" t="s">
        <v>5153</v>
      </c>
    </row>
    <row r="150" spans="18:105" ht="15" customHeight="1" x14ac:dyDescent="0.15">
      <c r="AH150" s="13"/>
      <c r="CX150" t="s">
        <v>4747</v>
      </c>
      <c r="CZ150" s="27" t="s">
        <v>5151</v>
      </c>
    </row>
    <row r="151" spans="18:105" ht="15" customHeight="1" x14ac:dyDescent="0.15">
      <c r="AH151" s="13"/>
      <c r="CX151" t="s">
        <v>4906</v>
      </c>
      <c r="CY151" s="27" t="s">
        <v>5153</v>
      </c>
      <c r="CZ151" s="27" t="s">
        <v>5151</v>
      </c>
    </row>
    <row r="152" spans="18:105" ht="15" customHeight="1" x14ac:dyDescent="0.15">
      <c r="AH152" s="13"/>
      <c r="CX152" t="s">
        <v>5080</v>
      </c>
      <c r="CY152" s="27" t="s">
        <v>5153</v>
      </c>
    </row>
    <row r="153" spans="18:105" ht="15" customHeight="1" x14ac:dyDescent="0.15">
      <c r="AH153" s="13"/>
      <c r="CX153" t="s">
        <v>4982</v>
      </c>
      <c r="CY153" s="27" t="s">
        <v>5153</v>
      </c>
      <c r="CZ153" s="27" t="s">
        <v>5154</v>
      </c>
      <c r="DA153" s="27" t="s">
        <v>5154</v>
      </c>
    </row>
    <row r="154" spans="18:105" ht="15" customHeight="1" x14ac:dyDescent="0.15">
      <c r="AH154" s="13"/>
      <c r="CX154" t="s">
        <v>4981</v>
      </c>
      <c r="CY154" s="27" t="s">
        <v>5153</v>
      </c>
      <c r="CZ154" s="27" t="s">
        <v>5151</v>
      </c>
    </row>
    <row r="155" spans="18:105" ht="15" customHeight="1" x14ac:dyDescent="0.15">
      <c r="AH155" s="13"/>
      <c r="CX155" t="s">
        <v>3348</v>
      </c>
      <c r="CZ155" s="27" t="s">
        <v>5153</v>
      </c>
    </row>
    <row r="156" spans="18:105" ht="15" customHeight="1" x14ac:dyDescent="0.15">
      <c r="AH156" s="13"/>
      <c r="CX156" t="s">
        <v>4643</v>
      </c>
      <c r="CZ156" s="27" t="s">
        <v>5153</v>
      </c>
    </row>
    <row r="157" spans="18:105" ht="15" customHeight="1" x14ac:dyDescent="0.15">
      <c r="AH157" s="13"/>
      <c r="CX157" t="s">
        <v>3343</v>
      </c>
      <c r="CZ157" s="27" t="s">
        <v>5154</v>
      </c>
    </row>
    <row r="158" spans="18:105" ht="15" customHeight="1" x14ac:dyDescent="0.15">
      <c r="AH158" s="13"/>
      <c r="CX158" t="s">
        <v>3270</v>
      </c>
      <c r="CZ158" s="27" t="s">
        <v>5154</v>
      </c>
    </row>
    <row r="159" spans="18:105" ht="15" customHeight="1" x14ac:dyDescent="0.15">
      <c r="AH159" s="13"/>
      <c r="CX159" t="s">
        <v>5014</v>
      </c>
      <c r="CY159" s="27" t="s">
        <v>5153</v>
      </c>
      <c r="CZ159" s="27" t="s">
        <v>2936</v>
      </c>
    </row>
    <row r="160" spans="18:105" ht="15" customHeight="1" x14ac:dyDescent="0.15">
      <c r="AH160" s="13"/>
      <c r="CX160" t="s">
        <v>4944</v>
      </c>
      <c r="CY160" s="27" t="s">
        <v>5154</v>
      </c>
      <c r="CZ160" s="27" t="s">
        <v>5153</v>
      </c>
    </row>
    <row r="161" spans="18:105" ht="15" customHeight="1" x14ac:dyDescent="0.15">
      <c r="R161" s="14"/>
      <c r="S161" s="14"/>
      <c r="AH161" s="13"/>
      <c r="CX161" t="s">
        <v>3316</v>
      </c>
      <c r="CZ161" s="27" t="s">
        <v>5152</v>
      </c>
    </row>
    <row r="162" spans="18:105" ht="15" customHeight="1" x14ac:dyDescent="0.15">
      <c r="R162" s="14"/>
      <c r="S162" s="14"/>
      <c r="AH162" s="13"/>
      <c r="CX162" t="s">
        <v>3236</v>
      </c>
      <c r="CZ162" s="27" t="s">
        <v>5152</v>
      </c>
    </row>
    <row r="163" spans="18:105" ht="15" customHeight="1" x14ac:dyDescent="0.15">
      <c r="R163" s="14"/>
      <c r="S163" s="14"/>
      <c r="AH163" s="13"/>
      <c r="CX163" t="s">
        <v>4490</v>
      </c>
      <c r="CZ163" s="27" t="s">
        <v>5152</v>
      </c>
    </row>
    <row r="164" spans="18:105" ht="15" customHeight="1" x14ac:dyDescent="0.15">
      <c r="R164" s="14"/>
      <c r="S164" s="14"/>
      <c r="AH164" s="13"/>
      <c r="CX164" t="s">
        <v>4648</v>
      </c>
      <c r="CZ164" s="27" t="s">
        <v>5153</v>
      </c>
    </row>
    <row r="165" spans="18:105" ht="15" customHeight="1" x14ac:dyDescent="0.15">
      <c r="AH165" s="13"/>
      <c r="CX165" t="s">
        <v>4888</v>
      </c>
      <c r="CZ165" s="27" t="s">
        <v>5154</v>
      </c>
    </row>
    <row r="166" spans="18:105" ht="15" customHeight="1" x14ac:dyDescent="0.15">
      <c r="AH166" s="13"/>
      <c r="CX166" t="s">
        <v>4522</v>
      </c>
      <c r="CZ166" s="27" t="s">
        <v>5154</v>
      </c>
    </row>
    <row r="167" spans="18:105" ht="15" customHeight="1" x14ac:dyDescent="0.15">
      <c r="AH167" s="13"/>
      <c r="CX167" t="s">
        <v>4971</v>
      </c>
      <c r="CY167" s="27" t="s">
        <v>5153</v>
      </c>
      <c r="CZ167" s="27" t="s">
        <v>5154</v>
      </c>
      <c r="DA167" s="27" t="s">
        <v>5154</v>
      </c>
    </row>
    <row r="168" spans="18:105" ht="15" customHeight="1" x14ac:dyDescent="0.15">
      <c r="AH168" s="13"/>
      <c r="CX168" t="s">
        <v>1523</v>
      </c>
      <c r="CZ168" s="27" t="s">
        <v>5153</v>
      </c>
    </row>
    <row r="169" spans="18:105" ht="15" customHeight="1" x14ac:dyDescent="0.15">
      <c r="AH169" s="13"/>
      <c r="CX169" t="s">
        <v>4492</v>
      </c>
      <c r="CZ169" s="27" t="s">
        <v>5153</v>
      </c>
    </row>
    <row r="170" spans="18:105" ht="15" customHeight="1" x14ac:dyDescent="0.15">
      <c r="AH170" s="13"/>
      <c r="CX170" t="s">
        <v>4889</v>
      </c>
      <c r="CY170" s="27" t="s">
        <v>5153</v>
      </c>
      <c r="CZ170" s="27" t="s">
        <v>5156</v>
      </c>
    </row>
    <row r="171" spans="18:105" ht="15" customHeight="1" x14ac:dyDescent="0.15">
      <c r="AH171" s="13"/>
      <c r="CX171" t="s">
        <v>4931</v>
      </c>
      <c r="CY171" s="27" t="s">
        <v>5154</v>
      </c>
      <c r="CZ171" s="27" t="s">
        <v>5153</v>
      </c>
    </row>
    <row r="172" spans="18:105" ht="15" customHeight="1" x14ac:dyDescent="0.15">
      <c r="AH172" s="13"/>
      <c r="CX172" t="s">
        <v>4651</v>
      </c>
      <c r="CZ172" s="27" t="s">
        <v>5153</v>
      </c>
    </row>
    <row r="173" spans="18:105" ht="15" customHeight="1" x14ac:dyDescent="0.15">
      <c r="AH173" s="13"/>
      <c r="CX173" t="s">
        <v>1575</v>
      </c>
      <c r="CY173" s="27" t="s">
        <v>5152</v>
      </c>
      <c r="CZ173" s="27" t="s">
        <v>5154</v>
      </c>
    </row>
    <row r="174" spans="18:105" ht="15" customHeight="1" x14ac:dyDescent="0.15">
      <c r="AH174" s="13"/>
      <c r="CX174" t="s">
        <v>4750</v>
      </c>
      <c r="CY174" s="27" t="s">
        <v>5153</v>
      </c>
      <c r="CZ174" s="27" t="s">
        <v>5154</v>
      </c>
    </row>
    <row r="175" spans="18:105" ht="15" customHeight="1" x14ac:dyDescent="0.15">
      <c r="AH175" s="13"/>
      <c r="CX175" t="s">
        <v>4751</v>
      </c>
      <c r="CY175" s="27" t="s">
        <v>5153</v>
      </c>
      <c r="CZ175" s="27" t="s">
        <v>5154</v>
      </c>
    </row>
    <row r="176" spans="18:105" ht="15" customHeight="1" x14ac:dyDescent="0.15">
      <c r="AH176" s="13"/>
      <c r="CX176" t="s">
        <v>5049</v>
      </c>
      <c r="CY176" s="27" t="s">
        <v>5152</v>
      </c>
      <c r="CZ176" s="27" t="s">
        <v>5153</v>
      </c>
    </row>
    <row r="177" spans="18:105" ht="15" customHeight="1" x14ac:dyDescent="0.15">
      <c r="AH177" s="13"/>
      <c r="CX177" t="s">
        <v>5179</v>
      </c>
      <c r="CY177" s="27" t="s">
        <v>5166</v>
      </c>
      <c r="CZ177" s="27" t="s">
        <v>5165</v>
      </c>
    </row>
    <row r="178" spans="18:105" ht="15" customHeight="1" x14ac:dyDescent="0.15">
      <c r="AH178" s="13"/>
      <c r="CX178" t="s">
        <v>4932</v>
      </c>
      <c r="CY178" s="27" t="s">
        <v>5153</v>
      </c>
      <c r="CZ178" s="27" t="s">
        <v>5151</v>
      </c>
      <c r="DA178" s="27" t="s">
        <v>5151</v>
      </c>
    </row>
    <row r="179" spans="18:105" ht="15" customHeight="1" x14ac:dyDescent="0.15">
      <c r="R179" s="14"/>
      <c r="S179" s="14"/>
      <c r="AH179" s="13"/>
      <c r="CX179" t="s">
        <v>820</v>
      </c>
      <c r="CY179" s="27" t="s">
        <v>5157</v>
      </c>
      <c r="CZ179" s="27" t="s">
        <v>5152</v>
      </c>
    </row>
    <row r="180" spans="18:105" ht="15" customHeight="1" x14ac:dyDescent="0.15">
      <c r="R180" s="14"/>
      <c r="S180" s="14"/>
      <c r="AH180" s="13"/>
      <c r="CX180" t="s">
        <v>4939</v>
      </c>
      <c r="CY180" s="27" t="s">
        <v>5153</v>
      </c>
      <c r="CZ180" s="27" t="s">
        <v>5154</v>
      </c>
      <c r="DA180" s="27" t="s">
        <v>5152</v>
      </c>
    </row>
    <row r="181" spans="18:105" ht="15" customHeight="1" x14ac:dyDescent="0.15">
      <c r="R181" s="14"/>
      <c r="S181" s="14"/>
      <c r="AH181" s="13"/>
      <c r="CX181" t="s">
        <v>3819</v>
      </c>
      <c r="CZ181" s="27" t="s">
        <v>5154</v>
      </c>
    </row>
    <row r="182" spans="18:105" ht="15" customHeight="1" x14ac:dyDescent="0.15">
      <c r="R182" s="14"/>
      <c r="S182" s="14"/>
      <c r="AH182" s="13"/>
      <c r="CX182" t="s">
        <v>558</v>
      </c>
      <c r="CY182" s="27" t="s">
        <v>5157</v>
      </c>
      <c r="CZ182" s="27" t="s">
        <v>5152</v>
      </c>
    </row>
    <row r="183" spans="18:105" ht="15" customHeight="1" x14ac:dyDescent="0.15">
      <c r="AH183" s="13"/>
      <c r="CX183" t="s">
        <v>3892</v>
      </c>
      <c r="CZ183" s="27" t="s">
        <v>5152</v>
      </c>
    </row>
    <row r="184" spans="18:105" ht="15" customHeight="1" x14ac:dyDescent="0.15">
      <c r="AH184" s="13"/>
      <c r="CX184" t="s">
        <v>3883</v>
      </c>
      <c r="CZ184" s="27" t="s">
        <v>5152</v>
      </c>
    </row>
    <row r="185" spans="18:105" ht="15" customHeight="1" x14ac:dyDescent="0.15">
      <c r="AH185" s="13"/>
      <c r="CX185" t="s">
        <v>456</v>
      </c>
      <c r="CY185" s="27" t="s">
        <v>5157</v>
      </c>
      <c r="CZ185" s="27" t="s">
        <v>5154</v>
      </c>
    </row>
    <row r="186" spans="18:105" ht="15" customHeight="1" x14ac:dyDescent="0.15">
      <c r="AH186" s="13"/>
      <c r="CX186" t="s">
        <v>5136</v>
      </c>
      <c r="CY186" s="27" t="s">
        <v>5151</v>
      </c>
      <c r="CZ186" s="27" t="s">
        <v>5154</v>
      </c>
    </row>
    <row r="187" spans="18:105" ht="15" customHeight="1" x14ac:dyDescent="0.15">
      <c r="AH187" s="13"/>
      <c r="CX187" t="s">
        <v>3352</v>
      </c>
      <c r="CZ187" s="27" t="s">
        <v>5151</v>
      </c>
    </row>
    <row r="188" spans="18:105" ht="15" customHeight="1" x14ac:dyDescent="0.15">
      <c r="AH188" s="13"/>
      <c r="CX188" t="s">
        <v>4500</v>
      </c>
      <c r="CZ188" s="27" t="s">
        <v>5153</v>
      </c>
    </row>
    <row r="189" spans="18:105" ht="15" customHeight="1" x14ac:dyDescent="0.15">
      <c r="AH189" s="13"/>
      <c r="CX189" t="s">
        <v>4979</v>
      </c>
      <c r="CY189" s="27" t="s">
        <v>5154</v>
      </c>
      <c r="CZ189" s="27" t="s">
        <v>5153</v>
      </c>
    </row>
    <row r="190" spans="18:105" ht="15" customHeight="1" x14ac:dyDescent="0.15">
      <c r="AH190" s="13"/>
      <c r="CX190" t="s">
        <v>4978</v>
      </c>
      <c r="CY190" s="27" t="s">
        <v>5168</v>
      </c>
      <c r="CZ190" s="27" t="s">
        <v>5153</v>
      </c>
    </row>
    <row r="191" spans="18:105" ht="15" customHeight="1" x14ac:dyDescent="0.15">
      <c r="AH191" s="13"/>
      <c r="CX191" t="s">
        <v>4940</v>
      </c>
      <c r="CY191" s="27" t="s">
        <v>5153</v>
      </c>
      <c r="CZ191" s="27" t="s">
        <v>5153</v>
      </c>
      <c r="DA191" s="27" t="s">
        <v>5152</v>
      </c>
    </row>
    <row r="192" spans="18:105" ht="15" customHeight="1" x14ac:dyDescent="0.15">
      <c r="AH192" s="13"/>
      <c r="CX192" t="s">
        <v>4501</v>
      </c>
      <c r="CZ192" s="27" t="s">
        <v>5153</v>
      </c>
    </row>
    <row r="193" spans="18:105" ht="15" customHeight="1" x14ac:dyDescent="0.15">
      <c r="AH193" s="13"/>
      <c r="CX193" t="s">
        <v>4826</v>
      </c>
      <c r="CY193" s="27" t="s">
        <v>5153</v>
      </c>
      <c r="CZ193" s="27" t="s">
        <v>5154</v>
      </c>
    </row>
    <row r="194" spans="18:105" ht="15" customHeight="1" x14ac:dyDescent="0.15">
      <c r="AH194" s="13"/>
      <c r="CX194" t="s">
        <v>4951</v>
      </c>
      <c r="CY194" s="27" t="s">
        <v>5153</v>
      </c>
      <c r="CZ194" s="27" t="s">
        <v>5153</v>
      </c>
      <c r="DA194" s="27" t="s">
        <v>5159</v>
      </c>
    </row>
    <row r="195" spans="18:105" ht="15" customHeight="1" x14ac:dyDescent="0.15">
      <c r="AH195" s="13"/>
      <c r="CX195" t="s">
        <v>3985</v>
      </c>
      <c r="CZ195" s="27" t="s">
        <v>5153</v>
      </c>
    </row>
    <row r="196" spans="18:105" ht="15" customHeight="1" x14ac:dyDescent="0.15">
      <c r="AH196" s="13"/>
      <c r="CX196" t="s">
        <v>4353</v>
      </c>
      <c r="CZ196" s="27" t="s">
        <v>5152</v>
      </c>
    </row>
    <row r="197" spans="18:105" ht="15" customHeight="1" x14ac:dyDescent="0.15">
      <c r="R197" s="14"/>
      <c r="S197" s="14"/>
      <c r="AH197" s="13"/>
      <c r="CX197" t="s">
        <v>4503</v>
      </c>
      <c r="CZ197" s="27" t="s">
        <v>5152</v>
      </c>
    </row>
    <row r="198" spans="18:105" ht="15" customHeight="1" x14ac:dyDescent="0.15">
      <c r="R198" s="14"/>
      <c r="S198" s="14"/>
      <c r="AH198" s="13"/>
      <c r="CX198" t="s">
        <v>5092</v>
      </c>
      <c r="CY198" s="27" t="s">
        <v>5152</v>
      </c>
      <c r="CZ198" s="27" t="s">
        <v>5153</v>
      </c>
    </row>
    <row r="199" spans="18:105" ht="15" customHeight="1" x14ac:dyDescent="0.15">
      <c r="R199" s="14"/>
      <c r="S199" s="14"/>
      <c r="AH199" s="13"/>
      <c r="CX199" t="s">
        <v>4905</v>
      </c>
      <c r="CY199" s="27" t="s">
        <v>5153</v>
      </c>
      <c r="CZ199" s="27" t="s">
        <v>5153</v>
      </c>
      <c r="DA199" s="27" t="s">
        <v>5152</v>
      </c>
    </row>
    <row r="200" spans="18:105" ht="15" customHeight="1" x14ac:dyDescent="0.15">
      <c r="R200" s="14"/>
      <c r="S200" s="14"/>
      <c r="AH200" s="13"/>
      <c r="CX200" t="s">
        <v>3886</v>
      </c>
      <c r="CY200" s="27" t="s">
        <v>5153</v>
      </c>
      <c r="CZ200" s="27" t="s">
        <v>5152</v>
      </c>
    </row>
    <row r="201" spans="18:105" ht="15" customHeight="1" x14ac:dyDescent="0.15">
      <c r="AH201" s="13"/>
      <c r="CX201" t="s">
        <v>5050</v>
      </c>
      <c r="CY201" s="27" t="s">
        <v>5153</v>
      </c>
      <c r="CZ201" s="27" t="s">
        <v>5154</v>
      </c>
      <c r="DA201" s="27" t="s">
        <v>5152</v>
      </c>
    </row>
    <row r="202" spans="18:105" ht="15" customHeight="1" x14ac:dyDescent="0.15">
      <c r="CX202" t="s">
        <v>3821</v>
      </c>
      <c r="CZ202" s="27" t="s">
        <v>5152</v>
      </c>
    </row>
    <row r="203" spans="18:105" ht="15" customHeight="1" x14ac:dyDescent="0.15">
      <c r="CX203" t="s">
        <v>4904</v>
      </c>
      <c r="CY203" s="27" t="s">
        <v>5153</v>
      </c>
      <c r="CZ203" s="27" t="s">
        <v>5153</v>
      </c>
      <c r="DA203" s="27" t="s">
        <v>5161</v>
      </c>
    </row>
    <row r="204" spans="18:105" ht="15" customHeight="1" x14ac:dyDescent="0.15">
      <c r="CX204" t="s">
        <v>3353</v>
      </c>
      <c r="CZ204" s="27" t="s">
        <v>5153</v>
      </c>
    </row>
    <row r="205" spans="18:105" ht="15" customHeight="1" x14ac:dyDescent="0.15">
      <c r="CX205" t="s">
        <v>4173</v>
      </c>
      <c r="CY205" s="27" t="s">
        <v>5153</v>
      </c>
      <c r="CZ205" s="27" t="s">
        <v>5156</v>
      </c>
    </row>
    <row r="206" spans="18:105" ht="15" customHeight="1" x14ac:dyDescent="0.15">
      <c r="CX206" t="s">
        <v>956</v>
      </c>
      <c r="CZ206" s="27" t="s">
        <v>5157</v>
      </c>
    </row>
    <row r="207" spans="18:105" ht="15" customHeight="1" x14ac:dyDescent="0.15">
      <c r="CX207" t="s">
        <v>398</v>
      </c>
      <c r="CY207" s="27" t="s">
        <v>5153</v>
      </c>
      <c r="CZ207" s="27" t="s">
        <v>5155</v>
      </c>
    </row>
    <row r="208" spans="18:105" ht="15" customHeight="1" x14ac:dyDescent="0.15">
      <c r="CX208" t="s">
        <v>3762</v>
      </c>
      <c r="CY208" s="27" t="s">
        <v>5153</v>
      </c>
      <c r="CZ208" s="27" t="s">
        <v>5155</v>
      </c>
    </row>
    <row r="209" spans="102:105" ht="15" customHeight="1" x14ac:dyDescent="0.15">
      <c r="CX209" t="s">
        <v>3900</v>
      </c>
      <c r="CZ209" s="27" t="s">
        <v>5151</v>
      </c>
    </row>
    <row r="210" spans="102:105" ht="15" customHeight="1" x14ac:dyDescent="0.15">
      <c r="CX210" t="s">
        <v>4533</v>
      </c>
      <c r="CZ210" s="27" t="s">
        <v>5153</v>
      </c>
    </row>
    <row r="211" spans="102:105" ht="15" customHeight="1" x14ac:dyDescent="0.15">
      <c r="CX211" t="s">
        <v>4537</v>
      </c>
      <c r="CY211" s="27" t="s">
        <v>5153</v>
      </c>
      <c r="CZ211" s="27" t="s">
        <v>5156</v>
      </c>
    </row>
    <row r="212" spans="102:105" ht="15" customHeight="1" x14ac:dyDescent="0.15">
      <c r="CX212" t="s">
        <v>3119</v>
      </c>
      <c r="CY212" s="27" t="s">
        <v>5152</v>
      </c>
      <c r="CZ212" s="27" t="s">
        <v>5155</v>
      </c>
    </row>
    <row r="213" spans="102:105" ht="15" customHeight="1" x14ac:dyDescent="0.15">
      <c r="CX213" t="s">
        <v>3091</v>
      </c>
      <c r="CY213" s="27" t="s">
        <v>5152</v>
      </c>
      <c r="CZ213" s="27" t="s">
        <v>5155</v>
      </c>
    </row>
    <row r="214" spans="102:105" ht="15" customHeight="1" x14ac:dyDescent="0.15">
      <c r="CX214" t="s">
        <v>4952</v>
      </c>
      <c r="CY214" s="27" t="s">
        <v>5153</v>
      </c>
      <c r="CZ214" s="27" t="s">
        <v>5153</v>
      </c>
      <c r="DA214" s="27" t="s">
        <v>5159</v>
      </c>
    </row>
    <row r="215" spans="102:105" ht="15" customHeight="1" x14ac:dyDescent="0.15">
      <c r="CX215" t="s">
        <v>3888</v>
      </c>
      <c r="CY215" s="27" t="s">
        <v>5153</v>
      </c>
      <c r="CZ215" s="27" t="s">
        <v>5154</v>
      </c>
    </row>
    <row r="216" spans="102:105" ht="15" customHeight="1" x14ac:dyDescent="0.15">
      <c r="CX216" t="s">
        <v>3823</v>
      </c>
      <c r="CZ216" s="27" t="s">
        <v>5151</v>
      </c>
    </row>
    <row r="217" spans="102:105" ht="15" customHeight="1" x14ac:dyDescent="0.15">
      <c r="CX217" t="s">
        <v>4954</v>
      </c>
      <c r="CY217" s="27" t="s">
        <v>5153</v>
      </c>
      <c r="CZ217" s="27" t="s">
        <v>5153</v>
      </c>
      <c r="DA217" s="27" t="s">
        <v>5168</v>
      </c>
    </row>
    <row r="218" spans="102:105" ht="15" customHeight="1" x14ac:dyDescent="0.15">
      <c r="CX218" t="s">
        <v>4251</v>
      </c>
      <c r="CY218" s="27" t="s">
        <v>5154</v>
      </c>
      <c r="CZ218" s="27" t="s">
        <v>5158</v>
      </c>
    </row>
    <row r="219" spans="102:105" ht="15" customHeight="1" x14ac:dyDescent="0.15">
      <c r="CX219" t="s">
        <v>4278</v>
      </c>
      <c r="CY219" s="27" t="s">
        <v>5154</v>
      </c>
      <c r="CZ219" s="27" t="s">
        <v>5158</v>
      </c>
    </row>
    <row r="220" spans="102:105" ht="15" customHeight="1" x14ac:dyDescent="0.15">
      <c r="CX220" t="s">
        <v>3412</v>
      </c>
      <c r="CY220" s="27" t="s">
        <v>5153</v>
      </c>
      <c r="CZ220" s="27" t="s">
        <v>5154</v>
      </c>
    </row>
    <row r="221" spans="102:105" ht="15" customHeight="1" x14ac:dyDescent="0.15">
      <c r="CX221" t="s">
        <v>3026</v>
      </c>
      <c r="CY221" s="27" t="s">
        <v>5153</v>
      </c>
      <c r="CZ221" s="27" t="s">
        <v>5154</v>
      </c>
    </row>
    <row r="222" spans="102:105" ht="15" customHeight="1" x14ac:dyDescent="0.15">
      <c r="CX222" t="s">
        <v>3148</v>
      </c>
      <c r="CY222" s="27" t="s">
        <v>5153</v>
      </c>
      <c r="CZ222" s="27" t="s">
        <v>5154</v>
      </c>
    </row>
    <row r="223" spans="102:105" ht="15" customHeight="1" x14ac:dyDescent="0.15">
      <c r="CX223" t="s">
        <v>5042</v>
      </c>
      <c r="CY223" s="27" t="s">
        <v>5153</v>
      </c>
      <c r="CZ223" s="27" t="s">
        <v>5151</v>
      </c>
    </row>
    <row r="224" spans="102:105" ht="15" customHeight="1" x14ac:dyDescent="0.15">
      <c r="CX224" t="s">
        <v>4832</v>
      </c>
      <c r="CY224" s="27" t="s">
        <v>5153</v>
      </c>
      <c r="CZ224" s="27" t="s">
        <v>5152</v>
      </c>
    </row>
    <row r="225" spans="102:105" ht="15" customHeight="1" x14ac:dyDescent="0.15">
      <c r="CX225" t="s">
        <v>4540</v>
      </c>
      <c r="CY225" s="27" t="s">
        <v>5154</v>
      </c>
      <c r="CZ225" s="27" t="s">
        <v>5152</v>
      </c>
    </row>
    <row r="226" spans="102:105" ht="15" customHeight="1" x14ac:dyDescent="0.15">
      <c r="CX226" t="s">
        <v>4980</v>
      </c>
      <c r="CY226" s="27" t="s">
        <v>5152</v>
      </c>
      <c r="CZ226" s="27" t="s">
        <v>5153</v>
      </c>
    </row>
    <row r="227" spans="102:105" ht="15" customHeight="1" x14ac:dyDescent="0.15">
      <c r="CX227" t="s">
        <v>5027</v>
      </c>
      <c r="CY227" s="27" t="s">
        <v>5151</v>
      </c>
      <c r="CZ227" s="27" t="s">
        <v>5153</v>
      </c>
      <c r="DA227" s="27" t="s">
        <v>5153</v>
      </c>
    </row>
    <row r="228" spans="102:105" ht="15" customHeight="1" x14ac:dyDescent="0.15">
      <c r="CX228" t="s">
        <v>3824</v>
      </c>
      <c r="CZ228" s="27" t="s">
        <v>5153</v>
      </c>
    </row>
    <row r="229" spans="102:105" ht="15" customHeight="1" x14ac:dyDescent="0.15">
      <c r="CX229" t="s">
        <v>5083</v>
      </c>
      <c r="CY229" s="27" t="s">
        <v>5151</v>
      </c>
      <c r="CZ229" s="27" t="s">
        <v>5153</v>
      </c>
      <c r="DA229" s="27" t="s">
        <v>5154</v>
      </c>
    </row>
    <row r="230" spans="102:105" ht="15" customHeight="1" x14ac:dyDescent="0.15">
      <c r="CX230" t="s">
        <v>4549</v>
      </c>
      <c r="CY230" s="27" t="s">
        <v>5153</v>
      </c>
      <c r="CZ230" s="27" t="s">
        <v>5167</v>
      </c>
    </row>
    <row r="231" spans="102:105" ht="15" customHeight="1" x14ac:dyDescent="0.15">
      <c r="CX231" t="s">
        <v>4552</v>
      </c>
      <c r="CY231" s="27" t="s">
        <v>5153</v>
      </c>
      <c r="CZ231" s="27" t="s">
        <v>5167</v>
      </c>
    </row>
    <row r="232" spans="102:105" ht="15" customHeight="1" x14ac:dyDescent="0.15">
      <c r="CX232" t="s">
        <v>379</v>
      </c>
      <c r="CZ232" s="27" t="s">
        <v>5152</v>
      </c>
    </row>
    <row r="233" spans="102:105" ht="15" customHeight="1" x14ac:dyDescent="0.15">
      <c r="CX233" t="s">
        <v>573</v>
      </c>
      <c r="CZ233" s="27" t="s">
        <v>5152</v>
      </c>
    </row>
    <row r="234" spans="102:105" ht="15" customHeight="1" x14ac:dyDescent="0.15">
      <c r="CX234" t="s">
        <v>3309</v>
      </c>
      <c r="CZ234" s="27" t="s">
        <v>5152</v>
      </c>
    </row>
    <row r="235" spans="102:105" ht="15" customHeight="1" x14ac:dyDescent="0.15">
      <c r="CX235" t="s">
        <v>4825</v>
      </c>
      <c r="CY235" s="27" t="s">
        <v>5153</v>
      </c>
      <c r="CZ235" s="27" t="s">
        <v>5152</v>
      </c>
    </row>
    <row r="236" spans="102:105" ht="15" customHeight="1" x14ac:dyDescent="0.15">
      <c r="CX236" t="s">
        <v>5071</v>
      </c>
      <c r="CY236" s="27" t="s">
        <v>5153</v>
      </c>
      <c r="CZ236" s="27" t="s">
        <v>5152</v>
      </c>
      <c r="DA236" s="27" t="s">
        <v>5152</v>
      </c>
    </row>
    <row r="237" spans="102:105" ht="15" customHeight="1" x14ac:dyDescent="0.15">
      <c r="CX237" t="s">
        <v>4898</v>
      </c>
      <c r="CY237" s="27" t="s">
        <v>5153</v>
      </c>
      <c r="CZ237" s="27" t="s">
        <v>5154</v>
      </c>
    </row>
    <row r="238" spans="102:105" ht="15" customHeight="1" x14ac:dyDescent="0.15">
      <c r="CX238" t="s">
        <v>4897</v>
      </c>
      <c r="CY238" s="27" t="s">
        <v>5153</v>
      </c>
      <c r="CZ238" s="27" t="s">
        <v>5153</v>
      </c>
      <c r="DA238" s="27" t="s">
        <v>5159</v>
      </c>
    </row>
    <row r="239" spans="102:105" ht="15" customHeight="1" x14ac:dyDescent="0.15">
      <c r="CX239" t="s">
        <v>3890</v>
      </c>
      <c r="CZ239" s="27" t="s">
        <v>5153</v>
      </c>
    </row>
    <row r="240" spans="102:105" ht="15" customHeight="1" x14ac:dyDescent="0.15">
      <c r="CX240" t="s">
        <v>4177</v>
      </c>
      <c r="CY240" s="27" t="s">
        <v>5154</v>
      </c>
      <c r="CZ240" s="27" t="s">
        <v>5152</v>
      </c>
    </row>
    <row r="241" spans="102:105" ht="15" customHeight="1" x14ac:dyDescent="0.15">
      <c r="CX241" t="s">
        <v>4901</v>
      </c>
      <c r="CY241" s="27" t="s">
        <v>5154</v>
      </c>
      <c r="CZ241" s="27" t="s">
        <v>5153</v>
      </c>
      <c r="DA241" s="27" t="s">
        <v>5153</v>
      </c>
    </row>
    <row r="242" spans="102:105" ht="15" customHeight="1" x14ac:dyDescent="0.15">
      <c r="CX242" t="s">
        <v>3904</v>
      </c>
      <c r="CZ242" s="27" t="s">
        <v>5154</v>
      </c>
    </row>
    <row r="243" spans="102:105" ht="15" customHeight="1" x14ac:dyDescent="0.15">
      <c r="CX243" t="s">
        <v>4756</v>
      </c>
      <c r="CY243" s="27" t="s">
        <v>5152</v>
      </c>
      <c r="CZ243" s="27" t="s">
        <v>2936</v>
      </c>
    </row>
    <row r="244" spans="102:105" ht="15" customHeight="1" x14ac:dyDescent="0.15">
      <c r="CX244" t="s">
        <v>5093</v>
      </c>
      <c r="CY244" s="27" t="s">
        <v>5154</v>
      </c>
      <c r="CZ244" s="27" t="s">
        <v>5153</v>
      </c>
    </row>
    <row r="245" spans="102:105" ht="15" customHeight="1" x14ac:dyDescent="0.15">
      <c r="CX245" t="s">
        <v>5175</v>
      </c>
      <c r="CZ245" s="27" t="s">
        <v>5152</v>
      </c>
    </row>
    <row r="246" spans="102:105" ht="15" customHeight="1" x14ac:dyDescent="0.15">
      <c r="CX246" t="s">
        <v>4716</v>
      </c>
      <c r="CZ246" s="27" t="s">
        <v>5152</v>
      </c>
    </row>
    <row r="247" spans="102:105" ht="15" customHeight="1" x14ac:dyDescent="0.15">
      <c r="CX247" t="s">
        <v>4639</v>
      </c>
      <c r="CZ247" s="27" t="s">
        <v>5152</v>
      </c>
    </row>
    <row r="248" spans="102:105" ht="15" customHeight="1" x14ac:dyDescent="0.15">
      <c r="CX248" t="s">
        <v>4782</v>
      </c>
      <c r="CY248" s="27" t="s">
        <v>5151</v>
      </c>
      <c r="CZ248" s="27" t="s">
        <v>5153</v>
      </c>
    </row>
    <row r="249" spans="102:105" ht="15" customHeight="1" x14ac:dyDescent="0.15">
      <c r="CX249" t="s">
        <v>581</v>
      </c>
      <c r="CZ249" s="27" t="s">
        <v>5157</v>
      </c>
    </row>
    <row r="250" spans="102:105" ht="15" customHeight="1" x14ac:dyDescent="0.15">
      <c r="CX250" t="s">
        <v>4556</v>
      </c>
      <c r="CZ250" s="27" t="s">
        <v>5153</v>
      </c>
    </row>
    <row r="251" spans="102:105" ht="15" customHeight="1" x14ac:dyDescent="0.15">
      <c r="CX251" t="s">
        <v>4991</v>
      </c>
      <c r="CZ251" s="27" t="s">
        <v>5151</v>
      </c>
    </row>
    <row r="252" spans="102:105" ht="15" customHeight="1" x14ac:dyDescent="0.15">
      <c r="CX252" t="s">
        <v>4956</v>
      </c>
      <c r="CY252" s="27" t="s">
        <v>5153</v>
      </c>
      <c r="CZ252" s="27" t="s">
        <v>5151</v>
      </c>
    </row>
    <row r="253" spans="102:105" ht="15" customHeight="1" x14ac:dyDescent="0.15">
      <c r="CX253" t="s">
        <v>4759</v>
      </c>
      <c r="CZ253" s="27" t="s">
        <v>5152</v>
      </c>
    </row>
    <row r="254" spans="102:105" ht="15" customHeight="1" x14ac:dyDescent="0.15">
      <c r="CX254" t="s">
        <v>3522</v>
      </c>
      <c r="CZ254" s="27" t="s">
        <v>5152</v>
      </c>
    </row>
    <row r="255" spans="102:105" ht="15" customHeight="1" x14ac:dyDescent="0.15">
      <c r="CX255" t="s">
        <v>4047</v>
      </c>
      <c r="CZ255" s="27" t="s">
        <v>5153</v>
      </c>
    </row>
    <row r="256" spans="102:105" ht="15" customHeight="1" x14ac:dyDescent="0.15">
      <c r="CX256" t="s">
        <v>4957</v>
      </c>
      <c r="CY256" s="27" t="s">
        <v>5153</v>
      </c>
      <c r="CZ256" s="27" t="s">
        <v>5152</v>
      </c>
      <c r="DA256" s="27" t="s">
        <v>5152</v>
      </c>
    </row>
    <row r="257" spans="102:105" ht="15" customHeight="1" x14ac:dyDescent="0.15">
      <c r="CX257" t="s">
        <v>5121</v>
      </c>
      <c r="CY257" s="27" t="s">
        <v>5153</v>
      </c>
      <c r="CZ257" s="27" t="s">
        <v>5153</v>
      </c>
      <c r="DA257" s="27" t="s">
        <v>5159</v>
      </c>
    </row>
    <row r="258" spans="102:105" ht="15" customHeight="1" x14ac:dyDescent="0.15">
      <c r="CX258" t="s">
        <v>4902</v>
      </c>
      <c r="CY258" s="27" t="s">
        <v>5153</v>
      </c>
      <c r="CZ258" s="27" t="s">
        <v>5153</v>
      </c>
      <c r="DA258" s="27" t="s">
        <v>5152</v>
      </c>
    </row>
    <row r="259" spans="102:105" ht="15" customHeight="1" x14ac:dyDescent="0.15">
      <c r="CX259" t="s">
        <v>4181</v>
      </c>
      <c r="CZ259" s="27" t="s">
        <v>5153</v>
      </c>
    </row>
    <row r="260" spans="102:105" ht="15" customHeight="1" x14ac:dyDescent="0.15">
      <c r="CX260" t="s">
        <v>3831</v>
      </c>
      <c r="CZ260" s="27" t="s">
        <v>5153</v>
      </c>
    </row>
    <row r="261" spans="102:105" ht="15" customHeight="1" x14ac:dyDescent="0.15">
      <c r="CX261" t="s">
        <v>5025</v>
      </c>
      <c r="CY261" s="27" t="s">
        <v>5152</v>
      </c>
      <c r="CZ261" s="27" t="s">
        <v>5153</v>
      </c>
    </row>
    <row r="262" spans="102:105" ht="15" customHeight="1" x14ac:dyDescent="0.15">
      <c r="CX262" t="s">
        <v>5001</v>
      </c>
      <c r="CY262" s="27" t="s">
        <v>5153</v>
      </c>
      <c r="CZ262" s="27" t="s">
        <v>5153</v>
      </c>
      <c r="DA262" s="27" t="s">
        <v>5151</v>
      </c>
    </row>
    <row r="263" spans="102:105" ht="15" customHeight="1" x14ac:dyDescent="0.15">
      <c r="CX263" t="s">
        <v>3832</v>
      </c>
      <c r="CZ263" s="27" t="s">
        <v>5153</v>
      </c>
    </row>
    <row r="264" spans="102:105" ht="15" customHeight="1" x14ac:dyDescent="0.15">
      <c r="CX264" t="s">
        <v>4504</v>
      </c>
      <c r="CY264" s="27" t="s">
        <v>5153</v>
      </c>
      <c r="CZ264" s="27" t="s">
        <v>5151</v>
      </c>
    </row>
    <row r="265" spans="102:105" ht="15" customHeight="1" x14ac:dyDescent="0.15">
      <c r="CX265" t="s">
        <v>4558</v>
      </c>
      <c r="CZ265" s="27" t="s">
        <v>5151</v>
      </c>
    </row>
    <row r="266" spans="102:105" ht="15" customHeight="1" x14ac:dyDescent="0.15">
      <c r="CX266" t="s">
        <v>3910</v>
      </c>
      <c r="CZ266" s="27" t="s">
        <v>5154</v>
      </c>
    </row>
    <row r="267" spans="102:105" ht="15" customHeight="1" x14ac:dyDescent="0.15">
      <c r="CX267" t="s">
        <v>5028</v>
      </c>
      <c r="CY267" s="27" t="s">
        <v>5153</v>
      </c>
      <c r="CZ267" s="27" t="s">
        <v>5153</v>
      </c>
      <c r="DA267" s="27" t="s">
        <v>5152</v>
      </c>
    </row>
    <row r="268" spans="102:105" ht="15" customHeight="1" x14ac:dyDescent="0.15">
      <c r="CX268" t="s">
        <v>4187</v>
      </c>
      <c r="CZ268" s="27" t="s">
        <v>5153</v>
      </c>
    </row>
    <row r="269" spans="102:105" ht="15" customHeight="1" x14ac:dyDescent="0.15">
      <c r="CX269" t="s">
        <v>5098</v>
      </c>
      <c r="CY269" s="27" t="s">
        <v>5152</v>
      </c>
      <c r="CZ269" s="27" t="s">
        <v>5153</v>
      </c>
    </row>
    <row r="270" spans="102:105" ht="15" customHeight="1" x14ac:dyDescent="0.15">
      <c r="CX270" t="s">
        <v>2916</v>
      </c>
      <c r="CZ270" s="27" t="s">
        <v>5152</v>
      </c>
    </row>
    <row r="271" spans="102:105" ht="15" customHeight="1" x14ac:dyDescent="0.15">
      <c r="CX271" t="s">
        <v>705</v>
      </c>
      <c r="CZ271" s="27" t="s">
        <v>5152</v>
      </c>
    </row>
    <row r="272" spans="102:105" ht="15" customHeight="1" x14ac:dyDescent="0.15">
      <c r="CX272" t="s">
        <v>5087</v>
      </c>
      <c r="CY272" s="27" t="s">
        <v>5153</v>
      </c>
      <c r="CZ272" s="27" t="s">
        <v>5154</v>
      </c>
      <c r="DA272" s="27" t="s">
        <v>5152</v>
      </c>
    </row>
    <row r="273" spans="102:105" ht="15" customHeight="1" x14ac:dyDescent="0.15">
      <c r="CX273" t="s">
        <v>4297</v>
      </c>
      <c r="CY273" s="27" t="s">
        <v>5153</v>
      </c>
      <c r="CZ273" s="27" t="s">
        <v>5152</v>
      </c>
    </row>
    <row r="274" spans="102:105" ht="15" customHeight="1" x14ac:dyDescent="0.15">
      <c r="CX274" t="s">
        <v>4918</v>
      </c>
      <c r="CY274" s="27" t="s">
        <v>5166</v>
      </c>
      <c r="CZ274" s="27" t="s">
        <v>5168</v>
      </c>
    </row>
    <row r="275" spans="102:105" ht="15" customHeight="1" x14ac:dyDescent="0.15">
      <c r="CX275" t="s">
        <v>4908</v>
      </c>
      <c r="CY275" s="27" t="s">
        <v>5153</v>
      </c>
      <c r="CZ275" s="27" t="s">
        <v>5153</v>
      </c>
      <c r="DA275" s="27" t="s">
        <v>5168</v>
      </c>
    </row>
    <row r="276" spans="102:105" ht="15" customHeight="1" x14ac:dyDescent="0.15">
      <c r="CX276" t="s">
        <v>137</v>
      </c>
      <c r="CY276" s="27" t="s">
        <v>5153</v>
      </c>
      <c r="CZ276" s="27" t="s">
        <v>5154</v>
      </c>
    </row>
    <row r="277" spans="102:105" ht="15" customHeight="1" x14ac:dyDescent="0.15">
      <c r="CX277" t="s">
        <v>716</v>
      </c>
      <c r="CY277" s="27" t="s">
        <v>5153</v>
      </c>
      <c r="CZ277" s="27" t="s">
        <v>5154</v>
      </c>
    </row>
    <row r="278" spans="102:105" ht="15" customHeight="1" x14ac:dyDescent="0.15">
      <c r="CX278" t="s">
        <v>720</v>
      </c>
      <c r="CY278" s="27" t="s">
        <v>5153</v>
      </c>
      <c r="CZ278" s="27" t="s">
        <v>5154</v>
      </c>
    </row>
    <row r="279" spans="102:105" ht="15" customHeight="1" x14ac:dyDescent="0.15">
      <c r="CX279" t="s">
        <v>3545</v>
      </c>
      <c r="CY279" s="27" t="s">
        <v>5153</v>
      </c>
      <c r="CZ279" s="27" t="s">
        <v>5153</v>
      </c>
    </row>
    <row r="280" spans="102:105" ht="15" customHeight="1" x14ac:dyDescent="0.15">
      <c r="CX280" t="s">
        <v>4864</v>
      </c>
      <c r="CY280" s="27" t="s">
        <v>5153</v>
      </c>
      <c r="CZ280" s="27" t="s">
        <v>5153</v>
      </c>
      <c r="DA280" s="27" t="s">
        <v>5166</v>
      </c>
    </row>
    <row r="281" spans="102:105" ht="15" customHeight="1" x14ac:dyDescent="0.15">
      <c r="CX281" t="s">
        <v>4506</v>
      </c>
      <c r="CY281" s="27" t="s">
        <v>5153</v>
      </c>
      <c r="CZ281" s="27" t="s">
        <v>5152</v>
      </c>
    </row>
    <row r="282" spans="102:105" ht="15" customHeight="1" x14ac:dyDescent="0.15">
      <c r="CX282" t="s">
        <v>4734</v>
      </c>
      <c r="CZ282" s="27" t="s">
        <v>5153</v>
      </c>
    </row>
    <row r="283" spans="102:105" ht="15" customHeight="1" x14ac:dyDescent="0.15">
      <c r="CX283" t="s">
        <v>3345</v>
      </c>
      <c r="CY283" s="27" t="s">
        <v>5154</v>
      </c>
      <c r="CZ283" s="27" t="s">
        <v>5158</v>
      </c>
    </row>
    <row r="284" spans="102:105" ht="15" customHeight="1" x14ac:dyDescent="0.15">
      <c r="CX284" t="s">
        <v>3366</v>
      </c>
      <c r="CY284" s="27" t="s">
        <v>5154</v>
      </c>
      <c r="CZ284" s="27" t="s">
        <v>5158</v>
      </c>
    </row>
    <row r="285" spans="102:105" ht="15" customHeight="1" x14ac:dyDescent="0.15">
      <c r="CX285" t="s">
        <v>5099</v>
      </c>
      <c r="CY285" s="27" t="s">
        <v>5153</v>
      </c>
      <c r="CZ285" s="27" t="s">
        <v>5153</v>
      </c>
      <c r="DA285" s="27" t="s">
        <v>5159</v>
      </c>
    </row>
    <row r="286" spans="102:105" ht="15" customHeight="1" x14ac:dyDescent="0.15">
      <c r="CX286" t="s">
        <v>603</v>
      </c>
      <c r="CY286" s="27" t="s">
        <v>5157</v>
      </c>
      <c r="CZ286" s="27" t="s">
        <v>5152</v>
      </c>
    </row>
    <row r="287" spans="102:105" ht="15" customHeight="1" x14ac:dyDescent="0.15">
      <c r="CX287" t="s">
        <v>5065</v>
      </c>
      <c r="CY287" s="27" t="s">
        <v>5153</v>
      </c>
      <c r="CZ287" s="27" t="s">
        <v>5153</v>
      </c>
    </row>
    <row r="288" spans="102:105" ht="15" customHeight="1" x14ac:dyDescent="0.15">
      <c r="CX288" t="s">
        <v>3814</v>
      </c>
      <c r="CZ288" s="27" t="s">
        <v>5153</v>
      </c>
    </row>
    <row r="289" spans="102:105" ht="15" customHeight="1" x14ac:dyDescent="0.15">
      <c r="CX289" t="s">
        <v>3771</v>
      </c>
      <c r="CZ289" s="27" t="s">
        <v>5153</v>
      </c>
    </row>
    <row r="290" spans="102:105" ht="15" customHeight="1" x14ac:dyDescent="0.15">
      <c r="CX290" t="s">
        <v>5003</v>
      </c>
      <c r="CY290" s="27" t="s">
        <v>5153</v>
      </c>
      <c r="CZ290" s="27" t="s">
        <v>5151</v>
      </c>
      <c r="DA290" s="27" t="s">
        <v>5151</v>
      </c>
    </row>
    <row r="291" spans="102:105" ht="15" customHeight="1" x14ac:dyDescent="0.15">
      <c r="CX291" t="s">
        <v>4561</v>
      </c>
      <c r="CZ291" s="27" t="s">
        <v>5152</v>
      </c>
    </row>
    <row r="292" spans="102:105" ht="15" customHeight="1" x14ac:dyDescent="0.15">
      <c r="CX292" t="s">
        <v>4304</v>
      </c>
      <c r="CZ292" s="27" t="s">
        <v>5153</v>
      </c>
    </row>
    <row r="293" spans="102:105" ht="15" customHeight="1" x14ac:dyDescent="0.15">
      <c r="CX293" t="s">
        <v>3369</v>
      </c>
      <c r="CZ293" s="27" t="s">
        <v>5153</v>
      </c>
    </row>
    <row r="294" spans="102:105" ht="15" customHeight="1" x14ac:dyDescent="0.15">
      <c r="CX294" t="s">
        <v>890</v>
      </c>
      <c r="CY294" s="27" t="s">
        <v>2936</v>
      </c>
      <c r="CZ294" s="27" t="s">
        <v>5153</v>
      </c>
    </row>
    <row r="295" spans="102:105" ht="15" customHeight="1" x14ac:dyDescent="0.15">
      <c r="CX295" t="s">
        <v>3370</v>
      </c>
      <c r="CZ295" s="27" t="s">
        <v>5154</v>
      </c>
    </row>
    <row r="296" spans="102:105" ht="15" customHeight="1" x14ac:dyDescent="0.15">
      <c r="CX296" t="s">
        <v>4833</v>
      </c>
      <c r="CY296" s="27" t="s">
        <v>5154</v>
      </c>
      <c r="CZ296" s="27" t="s">
        <v>5152</v>
      </c>
    </row>
    <row r="297" spans="102:105" ht="15" customHeight="1" x14ac:dyDescent="0.15">
      <c r="CX297" t="s">
        <v>4914</v>
      </c>
      <c r="CY297" s="27" t="s">
        <v>5153</v>
      </c>
      <c r="CZ297" s="27" t="s">
        <v>5154</v>
      </c>
    </row>
    <row r="298" spans="102:105" ht="15" customHeight="1" x14ac:dyDescent="0.15">
      <c r="CX298" t="s">
        <v>4850</v>
      </c>
      <c r="CY298" s="27" t="s">
        <v>5153</v>
      </c>
      <c r="CZ298" s="27" t="s">
        <v>5152</v>
      </c>
    </row>
    <row r="299" spans="102:105" ht="15" customHeight="1" x14ac:dyDescent="0.15">
      <c r="CX299" t="s">
        <v>4563</v>
      </c>
      <c r="CZ299" s="27" t="s">
        <v>5153</v>
      </c>
    </row>
    <row r="300" spans="102:105" ht="15" customHeight="1" x14ac:dyDescent="0.15">
      <c r="CX300" t="s">
        <v>3835</v>
      </c>
      <c r="CZ300" s="27" t="s">
        <v>5153</v>
      </c>
    </row>
    <row r="301" spans="102:105" ht="15" customHeight="1" x14ac:dyDescent="0.15">
      <c r="CX301" t="s">
        <v>3973</v>
      </c>
      <c r="CZ301" s="27" t="s">
        <v>5153</v>
      </c>
    </row>
    <row r="302" spans="102:105" ht="15" customHeight="1" x14ac:dyDescent="0.15">
      <c r="CX302" t="s">
        <v>5051</v>
      </c>
      <c r="CY302" s="27" t="s">
        <v>5153</v>
      </c>
      <c r="CZ302" s="27" t="s">
        <v>5153</v>
      </c>
      <c r="DA302" s="27" t="s">
        <v>5152</v>
      </c>
    </row>
    <row r="303" spans="102:105" ht="15" customHeight="1" x14ac:dyDescent="0.15">
      <c r="CX303" t="s">
        <v>4787</v>
      </c>
      <c r="CY303" s="27" t="s">
        <v>5153</v>
      </c>
      <c r="CZ303" s="27" t="s">
        <v>5152</v>
      </c>
    </row>
    <row r="304" spans="102:105" ht="15" customHeight="1" x14ac:dyDescent="0.15">
      <c r="CX304" t="s">
        <v>3837</v>
      </c>
      <c r="CZ304" s="27" t="s">
        <v>5152</v>
      </c>
    </row>
    <row r="305" spans="102:105" ht="15" customHeight="1" x14ac:dyDescent="0.15">
      <c r="CX305" t="s">
        <v>4983</v>
      </c>
      <c r="CY305" s="27" t="s">
        <v>5151</v>
      </c>
      <c r="CZ305" s="27" t="s">
        <v>5151</v>
      </c>
    </row>
    <row r="306" spans="102:105" ht="15" customHeight="1" x14ac:dyDescent="0.15">
      <c r="CX306" t="s">
        <v>4399</v>
      </c>
      <c r="CZ306" s="27" t="s">
        <v>5153</v>
      </c>
    </row>
    <row r="307" spans="102:105" ht="15" customHeight="1" x14ac:dyDescent="0.15">
      <c r="CX307" t="s">
        <v>4508</v>
      </c>
      <c r="CY307" s="27" t="s">
        <v>5153</v>
      </c>
      <c r="CZ307" s="27" t="s">
        <v>5153</v>
      </c>
    </row>
    <row r="308" spans="102:105" ht="15" customHeight="1" x14ac:dyDescent="0.15">
      <c r="CX308" t="s">
        <v>3371</v>
      </c>
      <c r="CZ308" s="27" t="s">
        <v>5152</v>
      </c>
    </row>
    <row r="309" spans="102:105" ht="15" customHeight="1" x14ac:dyDescent="0.15">
      <c r="CX309" t="s">
        <v>5022</v>
      </c>
      <c r="CY309" s="27" t="s">
        <v>5153</v>
      </c>
      <c r="CZ309" s="27" t="s">
        <v>5153</v>
      </c>
      <c r="DA309" s="27" t="s">
        <v>5153</v>
      </c>
    </row>
    <row r="310" spans="102:105" ht="15" customHeight="1" x14ac:dyDescent="0.15">
      <c r="CX310" t="s">
        <v>4569</v>
      </c>
      <c r="CZ310" s="27" t="s">
        <v>5152</v>
      </c>
    </row>
    <row r="311" spans="102:105" ht="15" customHeight="1" x14ac:dyDescent="0.15">
      <c r="CX311" t="s">
        <v>4571</v>
      </c>
      <c r="CZ311" s="27" t="s">
        <v>5151</v>
      </c>
    </row>
    <row r="312" spans="102:105" ht="15" customHeight="1" x14ac:dyDescent="0.15">
      <c r="CX312" t="s">
        <v>994</v>
      </c>
      <c r="CZ312" s="27" t="s">
        <v>5151</v>
      </c>
    </row>
    <row r="313" spans="102:105" ht="15" customHeight="1" x14ac:dyDescent="0.15">
      <c r="CX313" t="s">
        <v>3974</v>
      </c>
      <c r="CZ313" s="27" t="s">
        <v>5151</v>
      </c>
    </row>
    <row r="314" spans="102:105" ht="15" customHeight="1" x14ac:dyDescent="0.15">
      <c r="CX314" t="s">
        <v>3245</v>
      </c>
      <c r="CZ314" s="27" t="s">
        <v>5151</v>
      </c>
    </row>
    <row r="315" spans="102:105" ht="15" customHeight="1" x14ac:dyDescent="0.15">
      <c r="CX315" t="s">
        <v>4789</v>
      </c>
      <c r="CY315" s="27" t="s">
        <v>5153</v>
      </c>
      <c r="CZ315" s="27" t="s">
        <v>5153</v>
      </c>
    </row>
    <row r="316" spans="102:105" ht="15" customHeight="1" x14ac:dyDescent="0.15">
      <c r="CX316" t="s">
        <v>3574</v>
      </c>
      <c r="CZ316" s="27" t="s">
        <v>5152</v>
      </c>
    </row>
    <row r="317" spans="102:105" ht="15" customHeight="1" x14ac:dyDescent="0.15">
      <c r="CX317" t="s">
        <v>5070</v>
      </c>
      <c r="CY317" s="27" t="s">
        <v>5153</v>
      </c>
      <c r="CZ317" s="27" t="s">
        <v>5153</v>
      </c>
      <c r="DA317" s="27" t="s">
        <v>5152</v>
      </c>
    </row>
    <row r="318" spans="102:105" ht="15" customHeight="1" x14ac:dyDescent="0.15">
      <c r="CX318" t="s">
        <v>4401</v>
      </c>
      <c r="CZ318" s="27" t="s">
        <v>5153</v>
      </c>
    </row>
    <row r="319" spans="102:105" ht="15" customHeight="1" x14ac:dyDescent="0.15">
      <c r="CX319" t="s">
        <v>4862</v>
      </c>
      <c r="CY319" s="27" t="s">
        <v>5151</v>
      </c>
      <c r="CZ319" s="27" t="s">
        <v>5153</v>
      </c>
    </row>
    <row r="320" spans="102:105" ht="15" customHeight="1" x14ac:dyDescent="0.15">
      <c r="CX320" t="s">
        <v>4313</v>
      </c>
      <c r="CY320" s="27" t="s">
        <v>5153</v>
      </c>
      <c r="CZ320" s="27" t="s">
        <v>2936</v>
      </c>
    </row>
    <row r="321" spans="102:105" ht="15" customHeight="1" x14ac:dyDescent="0.15">
      <c r="CX321" t="s">
        <v>4402</v>
      </c>
      <c r="CZ321" s="27" t="s">
        <v>5153</v>
      </c>
    </row>
    <row r="322" spans="102:105" ht="15" customHeight="1" x14ac:dyDescent="0.15">
      <c r="CX322" t="s">
        <v>5111</v>
      </c>
      <c r="CY322" s="27" t="s">
        <v>5152</v>
      </c>
      <c r="CZ322" s="27" t="s">
        <v>5153</v>
      </c>
    </row>
    <row r="323" spans="102:105" ht="15" customHeight="1" x14ac:dyDescent="0.15">
      <c r="CX323" t="s">
        <v>1172</v>
      </c>
      <c r="CY323" s="27" t="s">
        <v>5167</v>
      </c>
      <c r="CZ323" s="27" t="s">
        <v>5153</v>
      </c>
    </row>
    <row r="324" spans="102:105" ht="15" customHeight="1" x14ac:dyDescent="0.15">
      <c r="CX324" t="s">
        <v>3294</v>
      </c>
      <c r="CZ324" s="27" t="s">
        <v>5153</v>
      </c>
    </row>
    <row r="325" spans="102:105" ht="15" customHeight="1" x14ac:dyDescent="0.15">
      <c r="CX325" t="s">
        <v>4315</v>
      </c>
      <c r="CY325" s="27" t="s">
        <v>5153</v>
      </c>
      <c r="CZ325" s="27" t="s">
        <v>5152</v>
      </c>
    </row>
    <row r="326" spans="102:105" ht="15" customHeight="1" x14ac:dyDescent="0.15">
      <c r="CX326" t="s">
        <v>4894</v>
      </c>
      <c r="CY326" s="27" t="s">
        <v>5153</v>
      </c>
      <c r="CZ326" s="27" t="s">
        <v>5152</v>
      </c>
      <c r="DA326" s="27" t="s">
        <v>5152</v>
      </c>
    </row>
    <row r="327" spans="102:105" ht="15" customHeight="1" x14ac:dyDescent="0.15">
      <c r="CX327" t="s">
        <v>4762</v>
      </c>
      <c r="CY327" s="27" t="s">
        <v>5153</v>
      </c>
      <c r="CZ327" s="27" t="s">
        <v>2936</v>
      </c>
    </row>
    <row r="328" spans="102:105" ht="15" customHeight="1" x14ac:dyDescent="0.15">
      <c r="CX328" t="s">
        <v>5123</v>
      </c>
      <c r="CY328" s="27" t="s">
        <v>5153</v>
      </c>
      <c r="CZ328" s="27" t="s">
        <v>5153</v>
      </c>
      <c r="DA328" s="27" t="s">
        <v>5152</v>
      </c>
    </row>
    <row r="329" spans="102:105" ht="15" customHeight="1" x14ac:dyDescent="0.15">
      <c r="CX329" t="s">
        <v>4834</v>
      </c>
      <c r="CY329" s="27" t="s">
        <v>5153</v>
      </c>
      <c r="CZ329" s="27" t="s">
        <v>5152</v>
      </c>
    </row>
    <row r="330" spans="102:105" ht="15" customHeight="1" x14ac:dyDescent="0.15">
      <c r="CX330" t="s">
        <v>82</v>
      </c>
      <c r="CY330" s="27" t="s">
        <v>5167</v>
      </c>
      <c r="CZ330" s="27" t="s">
        <v>5153</v>
      </c>
    </row>
    <row r="331" spans="102:105" ht="15" customHeight="1" x14ac:dyDescent="0.15">
      <c r="CX331" t="s">
        <v>830</v>
      </c>
      <c r="CY331" s="27" t="s">
        <v>5153</v>
      </c>
      <c r="CZ331" s="27" t="s">
        <v>5155</v>
      </c>
    </row>
    <row r="332" spans="102:105" ht="15" customHeight="1" x14ac:dyDescent="0.15">
      <c r="CX332" t="s">
        <v>3376</v>
      </c>
      <c r="CY332" s="27" t="s">
        <v>5153</v>
      </c>
      <c r="CZ332" s="27" t="s">
        <v>5155</v>
      </c>
    </row>
    <row r="333" spans="102:105" ht="15" customHeight="1" x14ac:dyDescent="0.15">
      <c r="CX333" t="s">
        <v>827</v>
      </c>
      <c r="CZ333" s="27" t="s">
        <v>5153</v>
      </c>
    </row>
    <row r="334" spans="102:105" ht="15" customHeight="1" x14ac:dyDescent="0.15">
      <c r="CX334" t="s">
        <v>3589</v>
      </c>
      <c r="CZ334" s="27" t="s">
        <v>5153</v>
      </c>
    </row>
    <row r="335" spans="102:105" ht="15" customHeight="1" x14ac:dyDescent="0.15">
      <c r="CX335" t="s">
        <v>3914</v>
      </c>
      <c r="CZ335" s="27" t="s">
        <v>5156</v>
      </c>
    </row>
    <row r="336" spans="102:105" ht="15" customHeight="1" x14ac:dyDescent="0.15">
      <c r="CX336" t="s">
        <v>635</v>
      </c>
      <c r="CZ336" s="27" t="s">
        <v>5156</v>
      </c>
    </row>
    <row r="337" spans="102:104" ht="15" customHeight="1" x14ac:dyDescent="0.15">
      <c r="CX337" t="s">
        <v>5139</v>
      </c>
      <c r="CY337" s="27" t="s">
        <v>5152</v>
      </c>
    </row>
    <row r="338" spans="102:104" ht="15" customHeight="1" x14ac:dyDescent="0.15">
      <c r="CX338" t="s">
        <v>357</v>
      </c>
      <c r="CY338" s="27" t="s">
        <v>5152</v>
      </c>
      <c r="CZ338" s="27" t="s">
        <v>5154</v>
      </c>
    </row>
    <row r="339" spans="102:104" ht="15" customHeight="1" x14ac:dyDescent="0.15">
      <c r="CX339" t="s">
        <v>4574</v>
      </c>
      <c r="CY339" s="27" t="s">
        <v>5153</v>
      </c>
      <c r="CZ339" s="27" t="s">
        <v>5154</v>
      </c>
    </row>
    <row r="340" spans="102:104" ht="15" customHeight="1" x14ac:dyDescent="0.15">
      <c r="CX340" t="s">
        <v>4890</v>
      </c>
      <c r="CY340" s="27" t="s">
        <v>5151</v>
      </c>
      <c r="CZ340" s="27" t="s">
        <v>5153</v>
      </c>
    </row>
    <row r="341" spans="102:104" ht="15" customHeight="1" x14ac:dyDescent="0.15">
      <c r="CX341" t="s">
        <v>4935</v>
      </c>
      <c r="CY341" s="27" t="s">
        <v>2936</v>
      </c>
      <c r="CZ341" s="27" t="s">
        <v>5153</v>
      </c>
    </row>
    <row r="342" spans="102:104" ht="15" customHeight="1" x14ac:dyDescent="0.15">
      <c r="CX342" t="s">
        <v>4190</v>
      </c>
      <c r="CZ342" s="27" t="s">
        <v>5152</v>
      </c>
    </row>
    <row r="343" spans="102:104" ht="15" customHeight="1" x14ac:dyDescent="0.15">
      <c r="CX343" t="s">
        <v>997</v>
      </c>
      <c r="CZ343" s="27" t="s">
        <v>5152</v>
      </c>
    </row>
    <row r="344" spans="102:104" ht="15" customHeight="1" x14ac:dyDescent="0.15">
      <c r="CX344" t="s">
        <v>3976</v>
      </c>
      <c r="CZ344" s="27" t="s">
        <v>5151</v>
      </c>
    </row>
    <row r="345" spans="102:104" ht="15" customHeight="1" x14ac:dyDescent="0.15">
      <c r="CX345" t="s">
        <v>5052</v>
      </c>
      <c r="CY345" s="27" t="s">
        <v>5153</v>
      </c>
    </row>
    <row r="346" spans="102:104" ht="15" customHeight="1" x14ac:dyDescent="0.15">
      <c r="CX346" t="s">
        <v>5005</v>
      </c>
      <c r="CY346" s="27" t="s">
        <v>5151</v>
      </c>
      <c r="CZ346" s="27" t="s">
        <v>5151</v>
      </c>
    </row>
    <row r="347" spans="102:104" ht="15" customHeight="1" x14ac:dyDescent="0.15">
      <c r="CX347" t="s">
        <v>3982</v>
      </c>
      <c r="CY347" s="27" t="s">
        <v>5153</v>
      </c>
      <c r="CZ347" s="27" t="s">
        <v>5154</v>
      </c>
    </row>
    <row r="348" spans="102:104" ht="15" customHeight="1" x14ac:dyDescent="0.15">
      <c r="CX348" t="s">
        <v>3922</v>
      </c>
      <c r="CZ348" s="27" t="s">
        <v>5152</v>
      </c>
    </row>
    <row r="349" spans="102:104" ht="15" customHeight="1" x14ac:dyDescent="0.15">
      <c r="CX349" t="s">
        <v>5124</v>
      </c>
      <c r="CY349" s="27" t="s">
        <v>5152</v>
      </c>
    </row>
    <row r="350" spans="102:104" ht="15" customHeight="1" x14ac:dyDescent="0.15">
      <c r="CX350" t="s">
        <v>3839</v>
      </c>
      <c r="CZ350" s="27" t="s">
        <v>5153</v>
      </c>
    </row>
    <row r="351" spans="102:104" ht="15" customHeight="1" x14ac:dyDescent="0.15">
      <c r="CX351" t="s">
        <v>4320</v>
      </c>
      <c r="CY351" s="27" t="s">
        <v>5153</v>
      </c>
      <c r="CZ351" s="27" t="s">
        <v>2936</v>
      </c>
    </row>
    <row r="352" spans="102:104" ht="15" customHeight="1" x14ac:dyDescent="0.15">
      <c r="CX352" t="s">
        <v>5180</v>
      </c>
      <c r="CY352" s="27" t="s">
        <v>5159</v>
      </c>
      <c r="CZ352" s="27" t="s">
        <v>2936</v>
      </c>
    </row>
    <row r="353" spans="102:105" ht="15" customHeight="1" x14ac:dyDescent="0.15">
      <c r="CX353" t="s">
        <v>5053</v>
      </c>
      <c r="CY353" s="27" t="s">
        <v>5153</v>
      </c>
      <c r="CZ353" s="27" t="s">
        <v>5153</v>
      </c>
      <c r="DA353" s="27" t="s">
        <v>5159</v>
      </c>
    </row>
    <row r="354" spans="102:105" ht="15" customHeight="1" x14ac:dyDescent="0.15">
      <c r="CX354" t="s">
        <v>3895</v>
      </c>
      <c r="CZ354" s="27" t="s">
        <v>5152</v>
      </c>
    </row>
    <row r="355" spans="102:105" ht="15" customHeight="1" x14ac:dyDescent="0.15">
      <c r="CX355" t="s">
        <v>4928</v>
      </c>
      <c r="CY355" s="27" t="s">
        <v>5152</v>
      </c>
      <c r="CZ355" s="27" t="s">
        <v>5152</v>
      </c>
      <c r="DA355" s="27" t="s">
        <v>5152</v>
      </c>
    </row>
    <row r="356" spans="102:105" ht="15" customHeight="1" x14ac:dyDescent="0.15">
      <c r="CX356" t="s">
        <v>3927</v>
      </c>
      <c r="CZ356" s="27" t="s">
        <v>5153</v>
      </c>
    </row>
    <row r="357" spans="102:105" ht="15" customHeight="1" x14ac:dyDescent="0.15">
      <c r="CX357" t="s">
        <v>4851</v>
      </c>
      <c r="CY357" s="27" t="s">
        <v>5153</v>
      </c>
      <c r="CZ357" s="27" t="s">
        <v>5154</v>
      </c>
    </row>
    <row r="358" spans="102:105" ht="15" customHeight="1" x14ac:dyDescent="0.15">
      <c r="CX358" t="s">
        <v>4852</v>
      </c>
      <c r="CY358" s="27" t="s">
        <v>5151</v>
      </c>
      <c r="CZ358" s="27" t="s">
        <v>5153</v>
      </c>
    </row>
    <row r="359" spans="102:105" ht="15" customHeight="1" x14ac:dyDescent="0.15">
      <c r="CX359" t="s">
        <v>5125</v>
      </c>
      <c r="CY359" s="27" t="s">
        <v>5151</v>
      </c>
      <c r="CZ359" s="27" t="s">
        <v>5153</v>
      </c>
      <c r="DA359" s="27" t="s">
        <v>5153</v>
      </c>
    </row>
    <row r="360" spans="102:105" ht="15" customHeight="1" x14ac:dyDescent="0.15">
      <c r="CX360" t="s">
        <v>5069</v>
      </c>
      <c r="CY360" s="27" t="s">
        <v>5153</v>
      </c>
      <c r="CZ360" s="27" t="s">
        <v>5152</v>
      </c>
      <c r="DA360" s="27" t="s">
        <v>5152</v>
      </c>
    </row>
    <row r="361" spans="102:105" ht="15" customHeight="1" x14ac:dyDescent="0.15">
      <c r="CX361" t="s">
        <v>5067</v>
      </c>
      <c r="CY361" s="27" t="s">
        <v>5152</v>
      </c>
      <c r="CZ361" s="27" t="s">
        <v>5153</v>
      </c>
    </row>
    <row r="362" spans="102:105" ht="15" customHeight="1" x14ac:dyDescent="0.15">
      <c r="CX362" t="s">
        <v>72</v>
      </c>
      <c r="CY362" s="27" t="s">
        <v>5158</v>
      </c>
      <c r="CZ362" s="27" t="s">
        <v>5151</v>
      </c>
    </row>
    <row r="363" spans="102:105" ht="15" customHeight="1" x14ac:dyDescent="0.15">
      <c r="CX363" t="s">
        <v>908</v>
      </c>
      <c r="CY363" s="27" t="s">
        <v>5151</v>
      </c>
      <c r="CZ363" s="27" t="s">
        <v>5158</v>
      </c>
    </row>
    <row r="364" spans="102:105" ht="15" customHeight="1" x14ac:dyDescent="0.15">
      <c r="CX364" t="s">
        <v>4510</v>
      </c>
      <c r="CY364" s="27" t="s">
        <v>5151</v>
      </c>
      <c r="CZ364" s="27" t="s">
        <v>5153</v>
      </c>
    </row>
    <row r="365" spans="102:105" ht="15" customHeight="1" x14ac:dyDescent="0.15">
      <c r="CX365" t="s">
        <v>5024</v>
      </c>
      <c r="CY365" s="27" t="s">
        <v>5153</v>
      </c>
      <c r="CZ365" s="27" t="s">
        <v>5151</v>
      </c>
      <c r="DA365" s="27" t="s">
        <v>5151</v>
      </c>
    </row>
    <row r="366" spans="102:105" ht="15" customHeight="1" x14ac:dyDescent="0.15">
      <c r="CX366" t="s">
        <v>4667</v>
      </c>
      <c r="CY366" s="27" t="s">
        <v>5153</v>
      </c>
      <c r="CZ366" s="27" t="s">
        <v>2936</v>
      </c>
    </row>
    <row r="367" spans="102:105" ht="15" customHeight="1" x14ac:dyDescent="0.15">
      <c r="CX367" t="s">
        <v>403</v>
      </c>
      <c r="CY367" s="27" t="s">
        <v>5156</v>
      </c>
      <c r="CZ367" s="27" t="s">
        <v>2936</v>
      </c>
    </row>
    <row r="368" spans="102:105" ht="15" customHeight="1" x14ac:dyDescent="0.15">
      <c r="CX368" t="s">
        <v>4859</v>
      </c>
      <c r="CY368" s="27" t="s">
        <v>5153</v>
      </c>
      <c r="CZ368" s="27" t="s">
        <v>5153</v>
      </c>
      <c r="DA368" s="27" t="s">
        <v>5152</v>
      </c>
    </row>
    <row r="369" spans="102:105" ht="15" customHeight="1" x14ac:dyDescent="0.15">
      <c r="CX369" t="s">
        <v>3387</v>
      </c>
      <c r="CZ369" s="27" t="s">
        <v>5153</v>
      </c>
    </row>
    <row r="370" spans="102:105" ht="15" customHeight="1" x14ac:dyDescent="0.15">
      <c r="CX370" t="s">
        <v>4194</v>
      </c>
      <c r="CY370" s="27" t="s">
        <v>5153</v>
      </c>
      <c r="CZ370" s="27" t="s">
        <v>5152</v>
      </c>
    </row>
    <row r="371" spans="102:105" ht="15" customHeight="1" x14ac:dyDescent="0.15">
      <c r="CX371" t="s">
        <v>4580</v>
      </c>
      <c r="CZ371" s="27" t="s">
        <v>5153</v>
      </c>
    </row>
    <row r="372" spans="102:105" ht="15" customHeight="1" x14ac:dyDescent="0.15">
      <c r="CX372" t="s">
        <v>3783</v>
      </c>
      <c r="CZ372" s="27" t="s">
        <v>5152</v>
      </c>
    </row>
    <row r="373" spans="102:105" ht="15" customHeight="1" x14ac:dyDescent="0.15">
      <c r="CX373" t="s">
        <v>3929</v>
      </c>
      <c r="CZ373" s="27" t="s">
        <v>5154</v>
      </c>
    </row>
    <row r="374" spans="102:105" ht="15" customHeight="1" x14ac:dyDescent="0.15">
      <c r="CX374" t="s">
        <v>4325</v>
      </c>
      <c r="CY374" s="27" t="s">
        <v>5153</v>
      </c>
      <c r="CZ374" s="27" t="s">
        <v>5154</v>
      </c>
    </row>
    <row r="375" spans="102:105" ht="15" customHeight="1" x14ac:dyDescent="0.15">
      <c r="CX375" t="s">
        <v>4794</v>
      </c>
      <c r="CY375" s="27" t="s">
        <v>5151</v>
      </c>
      <c r="CZ375" s="27" t="s">
        <v>5153</v>
      </c>
    </row>
    <row r="376" spans="102:105" ht="15" customHeight="1" x14ac:dyDescent="0.15">
      <c r="CX376" t="s">
        <v>5078</v>
      </c>
      <c r="CY376" s="27" t="s">
        <v>5151</v>
      </c>
      <c r="CZ376" s="27" t="s">
        <v>5153</v>
      </c>
      <c r="DA376" s="27" t="s">
        <v>5153</v>
      </c>
    </row>
    <row r="377" spans="102:105" ht="15" customHeight="1" x14ac:dyDescent="0.15">
      <c r="CX377" t="s">
        <v>3842</v>
      </c>
      <c r="CZ377" s="27" t="s">
        <v>5153</v>
      </c>
    </row>
    <row r="378" spans="102:105" ht="15" customHeight="1" x14ac:dyDescent="0.15">
      <c r="CX378" t="s">
        <v>446</v>
      </c>
      <c r="CY378" s="27" t="s">
        <v>5167</v>
      </c>
      <c r="CZ378" s="27" t="s">
        <v>5154</v>
      </c>
    </row>
    <row r="379" spans="102:105" ht="15" customHeight="1" x14ac:dyDescent="0.15">
      <c r="CX379" t="s">
        <v>920</v>
      </c>
      <c r="CY379" s="27" t="s">
        <v>5154</v>
      </c>
      <c r="CZ379" s="27" t="s">
        <v>5155</v>
      </c>
    </row>
    <row r="380" spans="102:105" ht="15" customHeight="1" x14ac:dyDescent="0.15">
      <c r="CX380" t="s">
        <v>4736</v>
      </c>
      <c r="CY380" s="27" t="s">
        <v>5151</v>
      </c>
      <c r="CZ380" s="27" t="s">
        <v>5153</v>
      </c>
    </row>
    <row r="381" spans="102:105" ht="15" customHeight="1" x14ac:dyDescent="0.15">
      <c r="CX381" t="s">
        <v>5072</v>
      </c>
      <c r="CY381" s="27" t="s">
        <v>5153</v>
      </c>
      <c r="CZ381" s="27" t="s">
        <v>5151</v>
      </c>
      <c r="DA381" s="27" t="s">
        <v>5151</v>
      </c>
    </row>
    <row r="382" spans="102:105" ht="15" customHeight="1" x14ac:dyDescent="0.15">
      <c r="CX382" t="s">
        <v>3390</v>
      </c>
      <c r="CZ382" s="27" t="s">
        <v>5151</v>
      </c>
    </row>
    <row r="383" spans="102:105" ht="15" customHeight="1" x14ac:dyDescent="0.15">
      <c r="CX383" t="s">
        <v>5056</v>
      </c>
      <c r="CY383" s="27" t="s">
        <v>5153</v>
      </c>
      <c r="CZ383" s="27" t="s">
        <v>5151</v>
      </c>
    </row>
    <row r="384" spans="102:105" ht="15" customHeight="1" x14ac:dyDescent="0.15">
      <c r="CX384" t="s">
        <v>4196</v>
      </c>
      <c r="CY384" s="27" t="s">
        <v>5153</v>
      </c>
      <c r="CZ384" s="27" t="s">
        <v>5154</v>
      </c>
    </row>
    <row r="385" spans="102:105" ht="15" customHeight="1" x14ac:dyDescent="0.15">
      <c r="CX385" t="s">
        <v>4900</v>
      </c>
      <c r="CY385" s="27" t="s">
        <v>5153</v>
      </c>
      <c r="CZ385" s="27" t="s">
        <v>5154</v>
      </c>
      <c r="DA385" s="27" t="s">
        <v>5154</v>
      </c>
    </row>
    <row r="386" spans="102:105" ht="15" customHeight="1" x14ac:dyDescent="0.15">
      <c r="CX386" t="s">
        <v>3310</v>
      </c>
      <c r="CZ386" s="27" t="s">
        <v>5154</v>
      </c>
    </row>
    <row r="387" spans="102:105" ht="15" customHeight="1" x14ac:dyDescent="0.15">
      <c r="CX387" t="s">
        <v>3931</v>
      </c>
      <c r="CY387" s="27" t="s">
        <v>5153</v>
      </c>
      <c r="CZ387" s="27" t="s">
        <v>5154</v>
      </c>
    </row>
    <row r="388" spans="102:105" ht="15" customHeight="1" x14ac:dyDescent="0.15">
      <c r="CX388" t="s">
        <v>5127</v>
      </c>
      <c r="CY388" s="27" t="s">
        <v>5153</v>
      </c>
      <c r="CZ388" s="27" t="s">
        <v>5154</v>
      </c>
      <c r="DA388" s="27" t="s">
        <v>5154</v>
      </c>
    </row>
    <row r="389" spans="102:105" ht="15" customHeight="1" x14ac:dyDescent="0.15">
      <c r="CX389" t="s">
        <v>1139</v>
      </c>
      <c r="CZ389" s="27" t="s">
        <v>5153</v>
      </c>
    </row>
    <row r="390" spans="102:105" ht="15" customHeight="1" x14ac:dyDescent="0.15">
      <c r="CX390" t="s">
        <v>3332</v>
      </c>
      <c r="CZ390" s="27" t="s">
        <v>5153</v>
      </c>
    </row>
    <row r="391" spans="102:105" ht="15" customHeight="1" x14ac:dyDescent="0.15">
      <c r="CX391" t="s">
        <v>946</v>
      </c>
      <c r="CZ391" s="27" t="s">
        <v>5153</v>
      </c>
    </row>
    <row r="392" spans="102:105" ht="15" customHeight="1" x14ac:dyDescent="0.15">
      <c r="CX392" t="s">
        <v>4899</v>
      </c>
      <c r="CY392" s="27" t="s">
        <v>5153</v>
      </c>
      <c r="CZ392" s="27" t="s">
        <v>5153</v>
      </c>
      <c r="DA392" s="27" t="s">
        <v>5168</v>
      </c>
    </row>
    <row r="393" spans="102:105" ht="15" customHeight="1" x14ac:dyDescent="0.15">
      <c r="CX393" t="s">
        <v>4198</v>
      </c>
      <c r="CY393" s="27" t="s">
        <v>5153</v>
      </c>
      <c r="CZ393" s="27" t="s">
        <v>5162</v>
      </c>
    </row>
    <row r="394" spans="102:105" ht="15" customHeight="1" x14ac:dyDescent="0.15">
      <c r="CX394" t="s">
        <v>4835</v>
      </c>
      <c r="CY394" s="27" t="s">
        <v>5153</v>
      </c>
      <c r="CZ394" s="27" t="s">
        <v>5154</v>
      </c>
    </row>
    <row r="395" spans="102:105" ht="15" customHeight="1" x14ac:dyDescent="0.15">
      <c r="CX395" t="s">
        <v>5057</v>
      </c>
      <c r="CY395" s="27" t="s">
        <v>5151</v>
      </c>
      <c r="CZ395" s="27" t="s">
        <v>5151</v>
      </c>
      <c r="DA395" s="27" t="s">
        <v>5153</v>
      </c>
    </row>
    <row r="396" spans="102:105" ht="15" customHeight="1" x14ac:dyDescent="0.15">
      <c r="CX396" t="s">
        <v>5140</v>
      </c>
      <c r="CY396" s="27" t="s">
        <v>5153</v>
      </c>
    </row>
    <row r="397" spans="102:105" ht="15" customHeight="1" x14ac:dyDescent="0.15">
      <c r="CX397" t="s">
        <v>5059</v>
      </c>
      <c r="CY397" s="27" t="s">
        <v>5153</v>
      </c>
      <c r="CZ397" s="27" t="s">
        <v>5153</v>
      </c>
      <c r="DA397" s="27" t="s">
        <v>5152</v>
      </c>
    </row>
    <row r="398" spans="102:105" ht="15" customHeight="1" x14ac:dyDescent="0.15">
      <c r="CX398" t="s">
        <v>4585</v>
      </c>
      <c r="CY398" s="27" t="s">
        <v>5153</v>
      </c>
      <c r="CZ398" s="27" t="s">
        <v>5152</v>
      </c>
    </row>
    <row r="399" spans="102:105" ht="15" customHeight="1" x14ac:dyDescent="0.15">
      <c r="CX399" t="s">
        <v>4200</v>
      </c>
      <c r="CZ399" s="27" t="s">
        <v>5153</v>
      </c>
    </row>
    <row r="400" spans="102:105" ht="15" customHeight="1" x14ac:dyDescent="0.15">
      <c r="CX400" t="s">
        <v>4588</v>
      </c>
      <c r="CZ400" s="27" t="s">
        <v>5152</v>
      </c>
    </row>
    <row r="401" spans="102:105" ht="15" customHeight="1" x14ac:dyDescent="0.15">
      <c r="CX401" t="s">
        <v>3392</v>
      </c>
      <c r="CY401" s="27" t="s">
        <v>5154</v>
      </c>
      <c r="CZ401" s="27" t="s">
        <v>5157</v>
      </c>
    </row>
    <row r="402" spans="102:105" ht="15" customHeight="1" x14ac:dyDescent="0.15">
      <c r="CX402" t="s">
        <v>3346</v>
      </c>
      <c r="CY402" s="27" t="s">
        <v>5154</v>
      </c>
      <c r="CZ402" s="27" t="s">
        <v>5157</v>
      </c>
    </row>
    <row r="403" spans="102:105" ht="15" customHeight="1" x14ac:dyDescent="0.15">
      <c r="CX403" t="s">
        <v>5085</v>
      </c>
      <c r="CY403" s="27" t="s">
        <v>5151</v>
      </c>
      <c r="CZ403" s="27" t="s">
        <v>5153</v>
      </c>
      <c r="DA403" s="27" t="s">
        <v>5153</v>
      </c>
    </row>
    <row r="404" spans="102:105" ht="15" customHeight="1" x14ac:dyDescent="0.15">
      <c r="CX404" t="s">
        <v>4797</v>
      </c>
      <c r="CY404" s="27" t="s">
        <v>5153</v>
      </c>
      <c r="CZ404" s="27" t="s">
        <v>5154</v>
      </c>
    </row>
    <row r="405" spans="102:105" ht="15" customHeight="1" x14ac:dyDescent="0.15">
      <c r="CX405" t="s">
        <v>3933</v>
      </c>
      <c r="CZ405" s="27" t="s">
        <v>5153</v>
      </c>
    </row>
    <row r="406" spans="102:105" ht="15" customHeight="1" x14ac:dyDescent="0.15">
      <c r="CX406" t="s">
        <v>4403</v>
      </c>
      <c r="CY406" s="27" t="s">
        <v>5153</v>
      </c>
      <c r="CZ406" s="27" t="s">
        <v>5152</v>
      </c>
    </row>
    <row r="407" spans="102:105" ht="15" customHeight="1" x14ac:dyDescent="0.15">
      <c r="CX407" t="s">
        <v>4903</v>
      </c>
      <c r="CY407" s="27" t="s">
        <v>5153</v>
      </c>
      <c r="CZ407" s="27" t="s">
        <v>5154</v>
      </c>
      <c r="DA407" s="27" t="s">
        <v>5152</v>
      </c>
    </row>
    <row r="408" spans="102:105" ht="15" customHeight="1" x14ac:dyDescent="0.15">
      <c r="CX408" t="s">
        <v>4205</v>
      </c>
      <c r="CZ408" s="27" t="s">
        <v>5152</v>
      </c>
    </row>
    <row r="409" spans="102:105" ht="15" customHeight="1" x14ac:dyDescent="0.15">
      <c r="CX409" t="s">
        <v>4972</v>
      </c>
      <c r="CY409" s="27" t="s">
        <v>5154</v>
      </c>
      <c r="CZ409" s="27" t="s">
        <v>5153</v>
      </c>
    </row>
    <row r="410" spans="102:105" ht="15" customHeight="1" x14ac:dyDescent="0.15">
      <c r="CX410" t="s">
        <v>3792</v>
      </c>
      <c r="CZ410" s="27" t="s">
        <v>5153</v>
      </c>
    </row>
    <row r="411" spans="102:105" ht="15" customHeight="1" x14ac:dyDescent="0.15">
      <c r="CX411" t="s">
        <v>5081</v>
      </c>
      <c r="CZ411" s="27" t="s">
        <v>5166</v>
      </c>
    </row>
    <row r="412" spans="102:105" ht="15" customHeight="1" x14ac:dyDescent="0.15">
      <c r="CX412" t="s">
        <v>5016</v>
      </c>
      <c r="CY412" s="27" t="s">
        <v>5151</v>
      </c>
      <c r="CZ412" s="27" t="s">
        <v>5153</v>
      </c>
      <c r="DA412" s="27" t="s">
        <v>5154</v>
      </c>
    </row>
    <row r="413" spans="102:105" ht="15" customHeight="1" x14ac:dyDescent="0.15">
      <c r="CX413" t="s">
        <v>4895</v>
      </c>
      <c r="CY413" s="27" t="s">
        <v>5153</v>
      </c>
      <c r="CZ413" s="27" t="s">
        <v>5154</v>
      </c>
      <c r="DA413" s="27" t="s">
        <v>5152</v>
      </c>
    </row>
    <row r="414" spans="102:105" ht="15" customHeight="1" x14ac:dyDescent="0.15">
      <c r="CX414" t="s">
        <v>3296</v>
      </c>
      <c r="CZ414" s="27" t="s">
        <v>5152</v>
      </c>
    </row>
    <row r="415" spans="102:105" ht="15" customHeight="1" x14ac:dyDescent="0.15">
      <c r="CX415" t="s">
        <v>3394</v>
      </c>
      <c r="CZ415" s="27" t="s">
        <v>5153</v>
      </c>
    </row>
    <row r="416" spans="102:105" ht="15" customHeight="1" x14ac:dyDescent="0.15">
      <c r="CX416" t="s">
        <v>3269</v>
      </c>
      <c r="CY416" s="27" t="s">
        <v>5152</v>
      </c>
      <c r="CZ416" s="27" t="s">
        <v>5154</v>
      </c>
    </row>
    <row r="417" spans="102:105" ht="15" customHeight="1" x14ac:dyDescent="0.15">
      <c r="CX417" t="s">
        <v>3395</v>
      </c>
      <c r="CY417" s="27" t="s">
        <v>5152</v>
      </c>
      <c r="CZ417" s="27" t="s">
        <v>5154</v>
      </c>
    </row>
    <row r="418" spans="102:105" ht="15" customHeight="1" x14ac:dyDescent="0.15">
      <c r="CX418" t="s">
        <v>5142</v>
      </c>
      <c r="CY418" s="27" t="s">
        <v>5153</v>
      </c>
      <c r="CZ418" s="27" t="s">
        <v>5154</v>
      </c>
      <c r="DA418" s="27" t="s">
        <v>5152</v>
      </c>
    </row>
    <row r="419" spans="102:105" ht="15" customHeight="1" x14ac:dyDescent="0.15">
      <c r="CX419" t="s">
        <v>4867</v>
      </c>
      <c r="CY419" s="27" t="s">
        <v>5153</v>
      </c>
      <c r="CZ419" s="27" t="s">
        <v>5152</v>
      </c>
    </row>
    <row r="420" spans="102:105" ht="15" customHeight="1" x14ac:dyDescent="0.15">
      <c r="CX420" t="s">
        <v>3313</v>
      </c>
      <c r="CZ420" s="27" t="s">
        <v>5153</v>
      </c>
    </row>
    <row r="421" spans="102:105" ht="15" customHeight="1" x14ac:dyDescent="0.15">
      <c r="CX421" t="s">
        <v>264</v>
      </c>
      <c r="CZ421" s="27" t="s">
        <v>5153</v>
      </c>
    </row>
    <row r="422" spans="102:105" ht="15" customHeight="1" x14ac:dyDescent="0.15">
      <c r="CX422" t="s">
        <v>999</v>
      </c>
      <c r="CZ422" s="27" t="s">
        <v>5153</v>
      </c>
    </row>
    <row r="423" spans="102:105" ht="15" customHeight="1" x14ac:dyDescent="0.15">
      <c r="CX423" t="s">
        <v>3935</v>
      </c>
      <c r="CY423" s="27" t="s">
        <v>5151</v>
      </c>
      <c r="CZ423" s="27" t="s">
        <v>5153</v>
      </c>
    </row>
    <row r="424" spans="102:105" ht="15" customHeight="1" x14ac:dyDescent="0.15">
      <c r="CX424" t="s">
        <v>4872</v>
      </c>
      <c r="CY424" s="27" t="s">
        <v>5153</v>
      </c>
      <c r="CZ424" s="27" t="s">
        <v>5154</v>
      </c>
    </row>
    <row r="425" spans="102:105" ht="15" customHeight="1" x14ac:dyDescent="0.15">
      <c r="CX425" t="s">
        <v>4866</v>
      </c>
      <c r="CY425" s="27" t="s">
        <v>5153</v>
      </c>
      <c r="CZ425" s="27" t="s">
        <v>5154</v>
      </c>
      <c r="DA425" s="27" t="s">
        <v>5152</v>
      </c>
    </row>
    <row r="426" spans="102:105" ht="15" customHeight="1" x14ac:dyDescent="0.15">
      <c r="CX426" t="s">
        <v>3844</v>
      </c>
      <c r="CZ426" s="27" t="s">
        <v>5153</v>
      </c>
    </row>
    <row r="427" spans="102:105" ht="15" customHeight="1" x14ac:dyDescent="0.15">
      <c r="CX427" t="s">
        <v>4924</v>
      </c>
      <c r="CY427" s="27" t="s">
        <v>5168</v>
      </c>
      <c r="CZ427" s="27" t="s">
        <v>5152</v>
      </c>
    </row>
    <row r="428" spans="102:105" ht="15" customHeight="1" x14ac:dyDescent="0.15">
      <c r="CX428" t="s">
        <v>172</v>
      </c>
      <c r="CY428" s="27" t="s">
        <v>5162</v>
      </c>
      <c r="CZ428" s="27" t="s">
        <v>5152</v>
      </c>
    </row>
    <row r="429" spans="102:105" ht="15" customHeight="1" x14ac:dyDescent="0.15">
      <c r="CX429" t="s">
        <v>4589</v>
      </c>
      <c r="CY429" s="27" t="s">
        <v>5152</v>
      </c>
      <c r="CZ429" s="27" t="s">
        <v>5162</v>
      </c>
    </row>
    <row r="430" spans="102:105" ht="15" customHeight="1" x14ac:dyDescent="0.15">
      <c r="CX430" t="s">
        <v>5007</v>
      </c>
      <c r="CY430" s="27" t="s">
        <v>5153</v>
      </c>
      <c r="CZ430" s="27" t="s">
        <v>5153</v>
      </c>
      <c r="DA430" s="27" t="s">
        <v>5152</v>
      </c>
    </row>
    <row r="431" spans="102:105" ht="15" customHeight="1" x14ac:dyDescent="0.15">
      <c r="CX431" t="s">
        <v>4081</v>
      </c>
      <c r="CZ431" s="27" t="s">
        <v>5153</v>
      </c>
    </row>
    <row r="432" spans="102:105" ht="15" customHeight="1" x14ac:dyDescent="0.15">
      <c r="CX432" t="s">
        <v>4082</v>
      </c>
      <c r="CZ432" s="27" t="s">
        <v>5151</v>
      </c>
    </row>
    <row r="433" spans="102:104" ht="15" customHeight="1" x14ac:dyDescent="0.15">
      <c r="CX433" t="s">
        <v>3396</v>
      </c>
      <c r="CZ433" s="27" t="s">
        <v>5156</v>
      </c>
    </row>
    <row r="434" spans="102:104" ht="15" customHeight="1" x14ac:dyDescent="0.15">
      <c r="CX434" t="s">
        <v>256</v>
      </c>
      <c r="CY434" s="27" t="s">
        <v>5153</v>
      </c>
      <c r="CZ434" s="27" t="s">
        <v>5162</v>
      </c>
    </row>
    <row r="435" spans="102:104" ht="15" customHeight="1" x14ac:dyDescent="0.15">
      <c r="CX435" t="s">
        <v>3253</v>
      </c>
      <c r="CY435" s="27" t="s">
        <v>5153</v>
      </c>
      <c r="CZ435" s="27" t="s">
        <v>5162</v>
      </c>
    </row>
    <row r="436" spans="102:104" ht="15" customHeight="1" x14ac:dyDescent="0.15">
      <c r="CX436" t="s">
        <v>1005</v>
      </c>
      <c r="CY436" s="27" t="s">
        <v>5153</v>
      </c>
      <c r="CZ436" s="27" t="s">
        <v>5162</v>
      </c>
    </row>
    <row r="437" spans="102:104" ht="15" customHeight="1" x14ac:dyDescent="0.15">
      <c r="CX437" t="s">
        <v>4836</v>
      </c>
      <c r="CY437" s="27" t="s">
        <v>5153</v>
      </c>
      <c r="CZ437" s="27" t="s">
        <v>5153</v>
      </c>
    </row>
    <row r="438" spans="102:104" ht="15" customHeight="1" x14ac:dyDescent="0.15">
      <c r="CX438" t="s">
        <v>5023</v>
      </c>
      <c r="CY438" s="27" t="s">
        <v>5154</v>
      </c>
      <c r="CZ438" s="27" t="s">
        <v>5152</v>
      </c>
    </row>
    <row r="439" spans="102:104" ht="15" customHeight="1" x14ac:dyDescent="0.15">
      <c r="CX439" t="s">
        <v>4863</v>
      </c>
      <c r="CY439" s="27" t="s">
        <v>5153</v>
      </c>
      <c r="CZ439" s="27" t="s">
        <v>5154</v>
      </c>
    </row>
    <row r="440" spans="102:104" ht="15" customHeight="1" x14ac:dyDescent="0.15">
      <c r="CX440" t="s">
        <v>613</v>
      </c>
      <c r="CY440" s="27" t="s">
        <v>5153</v>
      </c>
      <c r="CZ440" s="27" t="s">
        <v>5154</v>
      </c>
    </row>
    <row r="441" spans="102:104" ht="15" customHeight="1" x14ac:dyDescent="0.15">
      <c r="CX441" t="s">
        <v>3662</v>
      </c>
      <c r="CY441" s="27" t="s">
        <v>5153</v>
      </c>
      <c r="CZ441" s="27" t="s">
        <v>5154</v>
      </c>
    </row>
    <row r="442" spans="102:104" ht="15" customHeight="1" x14ac:dyDescent="0.15">
      <c r="CX442" t="s">
        <v>4865</v>
      </c>
      <c r="CY442" s="27" t="s">
        <v>5153</v>
      </c>
      <c r="CZ442" s="27" t="s">
        <v>5152</v>
      </c>
    </row>
    <row r="443" spans="102:104" ht="15" customHeight="1" x14ac:dyDescent="0.15">
      <c r="CX443" t="s">
        <v>4837</v>
      </c>
      <c r="CY443" s="27" t="s">
        <v>5153</v>
      </c>
      <c r="CZ443" s="27" t="s">
        <v>5154</v>
      </c>
    </row>
    <row r="444" spans="102:104" ht="15" customHeight="1" x14ac:dyDescent="0.15">
      <c r="CX444" t="s">
        <v>3846</v>
      </c>
      <c r="CZ444" s="27" t="s">
        <v>5153</v>
      </c>
    </row>
    <row r="445" spans="102:104" ht="15" customHeight="1" x14ac:dyDescent="0.15">
      <c r="CX445" t="s">
        <v>4678</v>
      </c>
      <c r="CY445" s="27" t="s">
        <v>5153</v>
      </c>
      <c r="CZ445" s="27" t="s">
        <v>5154</v>
      </c>
    </row>
    <row r="446" spans="102:104" ht="15" customHeight="1" x14ac:dyDescent="0.15">
      <c r="CX446" t="s">
        <v>4799</v>
      </c>
      <c r="CY446" s="27" t="s">
        <v>5153</v>
      </c>
      <c r="CZ446" s="27" t="s">
        <v>5156</v>
      </c>
    </row>
    <row r="447" spans="102:104" ht="15" customHeight="1" x14ac:dyDescent="0.15">
      <c r="CX447" t="s">
        <v>3761</v>
      </c>
      <c r="CZ447" s="27" t="s">
        <v>5154</v>
      </c>
    </row>
    <row r="448" spans="102:104" ht="15" customHeight="1" x14ac:dyDescent="0.15">
      <c r="CX448" t="s">
        <v>3793</v>
      </c>
      <c r="CZ448" s="27" t="s">
        <v>5154</v>
      </c>
    </row>
    <row r="449" spans="102:105" ht="15" customHeight="1" x14ac:dyDescent="0.15">
      <c r="CX449" t="s">
        <v>4593</v>
      </c>
      <c r="CY449" s="27" t="s">
        <v>5153</v>
      </c>
      <c r="CZ449" s="27" t="s">
        <v>5152</v>
      </c>
    </row>
    <row r="450" spans="102:105" ht="15" customHeight="1" x14ac:dyDescent="0.15">
      <c r="CX450" t="s">
        <v>4838</v>
      </c>
      <c r="CY450" s="27" t="s">
        <v>5153</v>
      </c>
      <c r="CZ450" s="27" t="s">
        <v>5152</v>
      </c>
    </row>
    <row r="451" spans="102:105" ht="15" customHeight="1" x14ac:dyDescent="0.15">
      <c r="CX451" t="s">
        <v>3760</v>
      </c>
      <c r="CY451" s="27" t="s">
        <v>5152</v>
      </c>
      <c r="CZ451" s="27" t="s">
        <v>5157</v>
      </c>
    </row>
    <row r="452" spans="102:105" ht="15" customHeight="1" x14ac:dyDescent="0.15">
      <c r="CX452" t="s">
        <v>3796</v>
      </c>
      <c r="CY452" s="27" t="s">
        <v>5152</v>
      </c>
      <c r="CZ452" s="27" t="s">
        <v>5157</v>
      </c>
    </row>
    <row r="453" spans="102:105" ht="15" customHeight="1" x14ac:dyDescent="0.15">
      <c r="CX453" t="s">
        <v>4333</v>
      </c>
      <c r="CY453" s="27" t="s">
        <v>5153</v>
      </c>
      <c r="CZ453" s="27" t="s">
        <v>5152</v>
      </c>
    </row>
    <row r="454" spans="102:105" ht="15" customHeight="1" x14ac:dyDescent="0.15">
      <c r="CX454" t="s">
        <v>5181</v>
      </c>
      <c r="CY454" s="27" t="s">
        <v>5153</v>
      </c>
      <c r="CZ454" s="27" t="s">
        <v>2936</v>
      </c>
    </row>
    <row r="455" spans="102:105" ht="15" customHeight="1" x14ac:dyDescent="0.15">
      <c r="CX455" t="s">
        <v>5060</v>
      </c>
      <c r="CY455" s="27" t="s">
        <v>5151</v>
      </c>
      <c r="CZ455" s="27" t="s">
        <v>5153</v>
      </c>
      <c r="DA455" s="27" t="s">
        <v>5153</v>
      </c>
    </row>
    <row r="456" spans="102:105" ht="15" customHeight="1" x14ac:dyDescent="0.15">
      <c r="CX456" t="s">
        <v>4765</v>
      </c>
      <c r="CY456" s="27" t="s">
        <v>5152</v>
      </c>
      <c r="CZ456" s="27" t="s">
        <v>2936</v>
      </c>
    </row>
    <row r="457" spans="102:105" ht="15" customHeight="1" x14ac:dyDescent="0.15">
      <c r="CX457" t="s">
        <v>4719</v>
      </c>
      <c r="CY457" s="27" t="s">
        <v>5151</v>
      </c>
      <c r="CZ457" s="27" t="s">
        <v>5158</v>
      </c>
    </row>
    <row r="458" spans="102:105" ht="15" customHeight="1" x14ac:dyDescent="0.15">
      <c r="CX458" t="s">
        <v>4642</v>
      </c>
      <c r="CY458" s="27" t="s">
        <v>5163</v>
      </c>
      <c r="CZ458" s="27" t="s">
        <v>5164</v>
      </c>
    </row>
    <row r="459" spans="102:105" ht="15" customHeight="1" x14ac:dyDescent="0.15">
      <c r="CX459" s="69" t="s">
        <v>274</v>
      </c>
      <c r="CY459" s="27" t="s">
        <v>2936</v>
      </c>
      <c r="CZ459" s="27" t="s">
        <v>5154</v>
      </c>
    </row>
    <row r="460" spans="102:105" ht="15" customHeight="1" x14ac:dyDescent="0.15">
      <c r="CX460" s="69" t="s">
        <v>3200</v>
      </c>
      <c r="CZ460" s="27" t="s">
        <v>5154</v>
      </c>
    </row>
    <row r="461" spans="102:105" ht="15" customHeight="1" x14ac:dyDescent="0.15">
      <c r="CX461" t="s">
        <v>3200</v>
      </c>
      <c r="CZ461" s="27" t="s">
        <v>5154</v>
      </c>
    </row>
    <row r="462" spans="102:105" ht="15" customHeight="1" x14ac:dyDescent="0.15">
      <c r="CX462" t="s">
        <v>3212</v>
      </c>
      <c r="CZ462" s="27" t="s">
        <v>5154</v>
      </c>
    </row>
    <row r="463" spans="102:105" ht="15" customHeight="1" x14ac:dyDescent="0.15">
      <c r="CX463" t="s">
        <v>4681</v>
      </c>
      <c r="CY463" s="27" t="s">
        <v>5153</v>
      </c>
      <c r="CZ463" s="27" t="s">
        <v>5152</v>
      </c>
    </row>
    <row r="464" spans="102:105" ht="15" customHeight="1" x14ac:dyDescent="0.15">
      <c r="CX464" t="s">
        <v>3991</v>
      </c>
      <c r="CZ464" s="27" t="s">
        <v>5153</v>
      </c>
    </row>
    <row r="465" spans="102:104" ht="15" customHeight="1" x14ac:dyDescent="0.15">
      <c r="CX465" s="69" t="s">
        <v>4801</v>
      </c>
      <c r="CY465" s="27" t="s">
        <v>5154</v>
      </c>
      <c r="CZ465" s="27" t="s">
        <v>5152</v>
      </c>
    </row>
    <row r="466" spans="102:104" ht="15" customHeight="1" x14ac:dyDescent="0.15">
      <c r="CX466" s="69" t="s">
        <v>406</v>
      </c>
      <c r="CY466" s="27" t="s">
        <v>5152</v>
      </c>
      <c r="CZ466" s="27" t="s">
        <v>5157</v>
      </c>
    </row>
    <row r="467" spans="102:104" ht="15" customHeight="1" x14ac:dyDescent="0.15">
      <c r="CX467" t="s">
        <v>4803</v>
      </c>
      <c r="CY467" s="27" t="s">
        <v>5154</v>
      </c>
      <c r="CZ467" s="27" t="s">
        <v>5152</v>
      </c>
    </row>
    <row r="468" spans="102:104" ht="15" customHeight="1" x14ac:dyDescent="0.15">
      <c r="CX468" t="s">
        <v>3940</v>
      </c>
      <c r="CZ468" s="27" t="s">
        <v>5151</v>
      </c>
    </row>
    <row r="469" spans="102:104" ht="15" customHeight="1" x14ac:dyDescent="0.15">
      <c r="CX469" t="s">
        <v>5144</v>
      </c>
      <c r="CY469" s="27" t="s">
        <v>5151</v>
      </c>
    </row>
    <row r="470" spans="102:104" ht="15" customHeight="1" x14ac:dyDescent="0.15">
      <c r="CX470" t="s">
        <v>251</v>
      </c>
      <c r="CZ470" s="27" t="s">
        <v>5152</v>
      </c>
    </row>
    <row r="471" spans="102:104" ht="15" customHeight="1" x14ac:dyDescent="0.15">
      <c r="CX471" t="s">
        <v>4772</v>
      </c>
      <c r="CZ471" s="27" t="s">
        <v>5152</v>
      </c>
    </row>
    <row r="472" spans="102:104" ht="15" customHeight="1" x14ac:dyDescent="0.15">
      <c r="CX472" t="s">
        <v>4390</v>
      </c>
      <c r="CY472" s="27" t="s">
        <v>5152</v>
      </c>
      <c r="CZ472" s="27" t="s">
        <v>5156</v>
      </c>
    </row>
    <row r="473" spans="102:104" ht="15" customHeight="1" x14ac:dyDescent="0.15">
      <c r="CX473" t="s">
        <v>4405</v>
      </c>
      <c r="CY473" s="27" t="s">
        <v>5152</v>
      </c>
      <c r="CZ473" s="27" t="s">
        <v>5156</v>
      </c>
    </row>
    <row r="474" spans="102:104" ht="15" customHeight="1" x14ac:dyDescent="0.15">
      <c r="CX474" t="s">
        <v>4685</v>
      </c>
      <c r="CY474" s="27" t="s">
        <v>5153</v>
      </c>
      <c r="CZ474" s="27" t="s">
        <v>5152</v>
      </c>
    </row>
    <row r="475" spans="102:104" ht="15" customHeight="1" x14ac:dyDescent="0.15">
      <c r="CX475" t="s">
        <v>3897</v>
      </c>
      <c r="CZ475" s="27" t="s">
        <v>5154</v>
      </c>
    </row>
    <row r="476" spans="102:104" ht="15" customHeight="1" x14ac:dyDescent="0.15">
      <c r="CX476" t="s">
        <v>4810</v>
      </c>
      <c r="CZ476" s="27" t="s">
        <v>5151</v>
      </c>
    </row>
    <row r="477" spans="102:104" ht="15" customHeight="1" x14ac:dyDescent="0.15">
      <c r="CX477" t="s">
        <v>4602</v>
      </c>
      <c r="CZ477" s="27" t="s">
        <v>5153</v>
      </c>
    </row>
    <row r="478" spans="102:104" ht="15" customHeight="1" x14ac:dyDescent="0.15">
      <c r="CX478" t="s">
        <v>3172</v>
      </c>
      <c r="CY478" s="27" t="s">
        <v>5154</v>
      </c>
      <c r="CZ478" s="27" t="s">
        <v>5155</v>
      </c>
    </row>
    <row r="479" spans="102:104" ht="15" customHeight="1" x14ac:dyDescent="0.15">
      <c r="CX479" t="s">
        <v>3088</v>
      </c>
      <c r="CY479" s="27" t="s">
        <v>5154</v>
      </c>
      <c r="CZ479" s="27" t="s">
        <v>5155</v>
      </c>
    </row>
    <row r="480" spans="102:104" ht="15" customHeight="1" x14ac:dyDescent="0.15">
      <c r="CX480" t="s">
        <v>3949</v>
      </c>
      <c r="CZ480" s="27" t="s">
        <v>5153</v>
      </c>
    </row>
    <row r="481" spans="102:105" ht="15" customHeight="1" x14ac:dyDescent="0.15">
      <c r="CX481" t="s">
        <v>3799</v>
      </c>
      <c r="CY481" s="27" t="s">
        <v>5152</v>
      </c>
      <c r="CZ481" s="27" t="s">
        <v>2936</v>
      </c>
    </row>
    <row r="482" spans="102:105" ht="15" customHeight="1" x14ac:dyDescent="0.15">
      <c r="CX482" t="s">
        <v>4855</v>
      </c>
      <c r="CY482" s="27" t="s">
        <v>5151</v>
      </c>
      <c r="CZ482" s="27" t="s">
        <v>5153</v>
      </c>
    </row>
    <row r="483" spans="102:105" ht="15" customHeight="1" x14ac:dyDescent="0.15">
      <c r="CX483" t="s">
        <v>5128</v>
      </c>
      <c r="CY483" s="27" t="s">
        <v>5151</v>
      </c>
      <c r="CZ483" s="27" t="s">
        <v>5153</v>
      </c>
      <c r="DA483" s="27" t="s">
        <v>5153</v>
      </c>
    </row>
    <row r="484" spans="102:105" ht="15" customHeight="1" x14ac:dyDescent="0.15">
      <c r="CX484" t="s">
        <v>282</v>
      </c>
      <c r="CZ484" s="27" t="s">
        <v>5152</v>
      </c>
    </row>
    <row r="485" spans="102:105" ht="15" customHeight="1" x14ac:dyDescent="0.15">
      <c r="CX485" s="69" t="s">
        <v>3993</v>
      </c>
      <c r="CZ485" s="27" t="s">
        <v>5154</v>
      </c>
    </row>
    <row r="486" spans="102:105" ht="15" customHeight="1" x14ac:dyDescent="0.15">
      <c r="CX486" s="69" t="s">
        <v>3984</v>
      </c>
      <c r="CZ486" s="27" t="s">
        <v>5154</v>
      </c>
    </row>
    <row r="487" spans="102:105" ht="15" customHeight="1" x14ac:dyDescent="0.15">
      <c r="CX487" t="s">
        <v>3438</v>
      </c>
      <c r="CY487" s="27" t="s">
        <v>5151</v>
      </c>
      <c r="CZ487" s="27" t="s">
        <v>5154</v>
      </c>
    </row>
    <row r="488" spans="102:105" ht="15" customHeight="1" x14ac:dyDescent="0.15">
      <c r="CX488" t="s">
        <v>3687</v>
      </c>
      <c r="CY488" s="27" t="s">
        <v>5151</v>
      </c>
      <c r="CZ488" s="27" t="s">
        <v>5154</v>
      </c>
    </row>
    <row r="489" spans="102:105" ht="15" customHeight="1" x14ac:dyDescent="0.15">
      <c r="CX489" t="s">
        <v>5068</v>
      </c>
      <c r="CY489" s="27" t="s">
        <v>5153</v>
      </c>
      <c r="CZ489" s="27" t="s">
        <v>5151</v>
      </c>
    </row>
    <row r="490" spans="102:105" ht="15" customHeight="1" x14ac:dyDescent="0.15">
      <c r="CX490" t="s">
        <v>3854</v>
      </c>
      <c r="CZ490" s="27" t="s">
        <v>5152</v>
      </c>
    </row>
    <row r="491" spans="102:105" ht="15" customHeight="1" x14ac:dyDescent="0.15">
      <c r="CX491" t="s">
        <v>685</v>
      </c>
      <c r="CY491" s="27" t="s">
        <v>2936</v>
      </c>
      <c r="CZ491" s="27" t="s">
        <v>5154</v>
      </c>
    </row>
    <row r="492" spans="102:105" ht="15" customHeight="1" x14ac:dyDescent="0.15">
      <c r="CX492" t="s">
        <v>4775</v>
      </c>
      <c r="CY492" s="27" t="s">
        <v>5151</v>
      </c>
      <c r="CZ492" s="27" t="s">
        <v>2936</v>
      </c>
    </row>
    <row r="493" spans="102:105" ht="15" customHeight="1" x14ac:dyDescent="0.15">
      <c r="CX493" t="s">
        <v>5145</v>
      </c>
      <c r="CY493" s="27" t="s">
        <v>5168</v>
      </c>
    </row>
    <row r="494" spans="102:105" ht="15" customHeight="1" x14ac:dyDescent="0.15">
      <c r="CX494" t="s">
        <v>4811</v>
      </c>
      <c r="CY494" s="27" t="s">
        <v>5151</v>
      </c>
      <c r="CZ494" s="27" t="s">
        <v>5154</v>
      </c>
    </row>
    <row r="495" spans="102:105" ht="15" customHeight="1" x14ac:dyDescent="0.15">
      <c r="CX495" t="s">
        <v>5146</v>
      </c>
      <c r="CY495" s="27" t="s">
        <v>5153</v>
      </c>
      <c r="CZ495" s="27" t="s">
        <v>5152</v>
      </c>
    </row>
    <row r="496" spans="102:105" ht="15" customHeight="1" x14ac:dyDescent="0.15">
      <c r="CX496" t="s">
        <v>4209</v>
      </c>
      <c r="CZ496" s="27" t="s">
        <v>5153</v>
      </c>
    </row>
    <row r="497" spans="102:105" ht="15" customHeight="1" x14ac:dyDescent="0.15">
      <c r="CX497" t="s">
        <v>810</v>
      </c>
      <c r="CZ497" s="27" t="s">
        <v>5154</v>
      </c>
    </row>
    <row r="498" spans="102:105" ht="15" customHeight="1" x14ac:dyDescent="0.15">
      <c r="CX498" t="s">
        <v>1129</v>
      </c>
      <c r="CZ498" s="27" t="s">
        <v>5154</v>
      </c>
    </row>
    <row r="499" spans="102:105" ht="15" customHeight="1" x14ac:dyDescent="0.15">
      <c r="CX499" t="s">
        <v>4868</v>
      </c>
      <c r="CY499" s="27" t="s">
        <v>5153</v>
      </c>
      <c r="CZ499" s="27" t="s">
        <v>5154</v>
      </c>
    </row>
    <row r="500" spans="102:105" ht="15" customHeight="1" x14ac:dyDescent="0.15">
      <c r="CX500" t="s">
        <v>3342</v>
      </c>
      <c r="CZ500" s="27" t="s">
        <v>5152</v>
      </c>
    </row>
    <row r="501" spans="102:105" ht="15" customHeight="1" x14ac:dyDescent="0.15">
      <c r="CX501" t="s">
        <v>3405</v>
      </c>
      <c r="CZ501" s="27" t="s">
        <v>5151</v>
      </c>
    </row>
    <row r="502" spans="102:105" ht="15" customHeight="1" x14ac:dyDescent="0.15">
      <c r="CX502" t="s">
        <v>3022</v>
      </c>
      <c r="CY502" s="27" t="s">
        <v>5153</v>
      </c>
      <c r="CZ502" s="27" t="s">
        <v>5154</v>
      </c>
    </row>
    <row r="503" spans="102:105" ht="15" customHeight="1" x14ac:dyDescent="0.15">
      <c r="CX503" t="s">
        <v>3314</v>
      </c>
      <c r="CY503" s="27" t="s">
        <v>5153</v>
      </c>
      <c r="CZ503" s="27" t="s">
        <v>5154</v>
      </c>
    </row>
    <row r="504" spans="102:105" ht="15" customHeight="1" x14ac:dyDescent="0.15">
      <c r="CX504" t="s">
        <v>3163</v>
      </c>
      <c r="CY504" s="27" t="s">
        <v>5153</v>
      </c>
      <c r="CZ504" s="27" t="s">
        <v>5154</v>
      </c>
    </row>
    <row r="505" spans="102:105" ht="15" customHeight="1" x14ac:dyDescent="0.15">
      <c r="CX505" t="s">
        <v>4514</v>
      </c>
      <c r="CY505" s="27" t="s">
        <v>5153</v>
      </c>
      <c r="CZ505" s="27" t="s">
        <v>5153</v>
      </c>
    </row>
    <row r="506" spans="102:105" ht="15" customHeight="1" x14ac:dyDescent="0.15">
      <c r="CX506" t="s">
        <v>4907</v>
      </c>
      <c r="CY506" s="27" t="s">
        <v>5153</v>
      </c>
      <c r="CZ506" s="27" t="s">
        <v>5153</v>
      </c>
      <c r="DA506" s="27" t="s">
        <v>5153</v>
      </c>
    </row>
    <row r="507" spans="102:105" ht="15" customHeight="1" x14ac:dyDescent="0.15">
      <c r="CX507" t="s">
        <v>5130</v>
      </c>
      <c r="CY507" s="27" t="s">
        <v>5151</v>
      </c>
      <c r="CZ507" s="27" t="s">
        <v>5151</v>
      </c>
    </row>
    <row r="508" spans="102:105" ht="15" customHeight="1" x14ac:dyDescent="0.15">
      <c r="CX508" t="s">
        <v>3951</v>
      </c>
      <c r="CZ508" s="27" t="s">
        <v>5153</v>
      </c>
    </row>
    <row r="509" spans="102:105" ht="15" customHeight="1" x14ac:dyDescent="0.15">
      <c r="CX509" t="s">
        <v>5148</v>
      </c>
      <c r="CY509" s="27" t="s">
        <v>5153</v>
      </c>
      <c r="CZ509" s="27" t="s">
        <v>5154</v>
      </c>
      <c r="DA509" s="27" t="s">
        <v>5152</v>
      </c>
    </row>
    <row r="510" spans="102:105" ht="15" customHeight="1" x14ac:dyDescent="0.15">
      <c r="CX510" t="s">
        <v>4687</v>
      </c>
      <c r="CY510" s="27" t="s">
        <v>5153</v>
      </c>
      <c r="CZ510" s="27" t="s">
        <v>5154</v>
      </c>
    </row>
    <row r="511" spans="102:105" ht="15" customHeight="1" x14ac:dyDescent="0.15">
      <c r="CX511" t="s">
        <v>4641</v>
      </c>
      <c r="CY511" s="27" t="s">
        <v>5152</v>
      </c>
      <c r="CZ511" s="27" t="s">
        <v>5154</v>
      </c>
    </row>
    <row r="512" spans="102:105" ht="15" customHeight="1" x14ac:dyDescent="0.15">
      <c r="CX512" t="s">
        <v>4689</v>
      </c>
      <c r="CY512" s="27" t="s">
        <v>5152</v>
      </c>
      <c r="CZ512" s="27" t="s">
        <v>5154</v>
      </c>
    </row>
    <row r="513" spans="102:105" ht="15" customHeight="1" x14ac:dyDescent="0.15">
      <c r="CX513" t="s">
        <v>4738</v>
      </c>
      <c r="CY513" s="27" t="s">
        <v>5153</v>
      </c>
      <c r="CZ513" s="27" t="s">
        <v>5154</v>
      </c>
    </row>
    <row r="514" spans="102:105" ht="15" customHeight="1" x14ac:dyDescent="0.15">
      <c r="CX514" t="s">
        <v>3953</v>
      </c>
      <c r="CZ514" s="27" t="s">
        <v>5153</v>
      </c>
    </row>
    <row r="515" spans="102:105" ht="15" customHeight="1" x14ac:dyDescent="0.15">
      <c r="CX515" t="s">
        <v>4691</v>
      </c>
      <c r="CZ515" s="27" t="s">
        <v>5152</v>
      </c>
    </row>
    <row r="516" spans="102:105" ht="15" customHeight="1" x14ac:dyDescent="0.15">
      <c r="CX516" t="s">
        <v>4516</v>
      </c>
      <c r="CZ516" s="27" t="s">
        <v>5152</v>
      </c>
    </row>
    <row r="517" spans="102:105" ht="15" customHeight="1" x14ac:dyDescent="0.15">
      <c r="CX517" t="s">
        <v>3315</v>
      </c>
      <c r="CZ517" s="27" t="s">
        <v>5152</v>
      </c>
    </row>
    <row r="518" spans="102:105" ht="15" customHeight="1" x14ac:dyDescent="0.15">
      <c r="CX518" t="s">
        <v>4346</v>
      </c>
      <c r="CY518" s="27" t="s">
        <v>5154</v>
      </c>
      <c r="CZ518" s="27" t="s">
        <v>5152</v>
      </c>
    </row>
    <row r="519" spans="102:105" ht="15" customHeight="1" x14ac:dyDescent="0.15">
      <c r="CX519" t="s">
        <v>5064</v>
      </c>
      <c r="CY519" s="27" t="s">
        <v>5153</v>
      </c>
      <c r="CZ519" s="27" t="s">
        <v>5162</v>
      </c>
      <c r="DA519" s="27" t="s">
        <v>5152</v>
      </c>
    </row>
    <row r="520" spans="102:105" ht="15" customHeight="1" x14ac:dyDescent="0.15">
      <c r="CX520" t="s">
        <v>4693</v>
      </c>
      <c r="CY520" s="27" t="s">
        <v>5152</v>
      </c>
      <c r="CZ520" s="27" t="s">
        <v>5162</v>
      </c>
    </row>
    <row r="521" spans="102:105" ht="15" customHeight="1" x14ac:dyDescent="0.15">
      <c r="CX521" t="s">
        <v>3803</v>
      </c>
      <c r="CZ521" s="27" t="s">
        <v>5153</v>
      </c>
    </row>
    <row r="522" spans="102:105" ht="15" customHeight="1" x14ac:dyDescent="0.15">
      <c r="CX522" t="s">
        <v>4844</v>
      </c>
      <c r="CY522" s="27" t="s">
        <v>5154</v>
      </c>
      <c r="CZ522" s="27" t="s">
        <v>5152</v>
      </c>
    </row>
    <row r="523" spans="102:105" ht="15" customHeight="1" x14ac:dyDescent="0.15">
      <c r="CX523" t="s">
        <v>3344</v>
      </c>
      <c r="CZ523" s="27" t="s">
        <v>5154</v>
      </c>
    </row>
    <row r="524" spans="102:105" ht="15" customHeight="1" x14ac:dyDescent="0.15">
      <c r="CX524" t="s">
        <v>3406</v>
      </c>
      <c r="CZ524" s="27" t="s">
        <v>5154</v>
      </c>
    </row>
    <row r="525" spans="102:105" ht="15" customHeight="1" x14ac:dyDescent="0.15">
      <c r="CX525" t="s">
        <v>3898</v>
      </c>
      <c r="CZ525" s="27" t="s">
        <v>5153</v>
      </c>
    </row>
    <row r="526" spans="102:105" ht="15" customHeight="1" x14ac:dyDescent="0.15">
      <c r="CX526" t="s">
        <v>870</v>
      </c>
      <c r="CY526" s="27" t="s">
        <v>5153</v>
      </c>
      <c r="CZ526" s="27" t="s">
        <v>5162</v>
      </c>
    </row>
    <row r="527" spans="102:105" ht="15" customHeight="1" x14ac:dyDescent="0.15">
      <c r="CX527" t="s">
        <v>4845</v>
      </c>
      <c r="CY527" s="27" t="s">
        <v>5153</v>
      </c>
      <c r="CZ527" s="27" t="s">
        <v>5162</v>
      </c>
    </row>
    <row r="528" spans="102:105" ht="15" customHeight="1" x14ac:dyDescent="0.15">
      <c r="CX528" t="s">
        <v>4695</v>
      </c>
      <c r="CZ528" s="27" t="s">
        <v>5152</v>
      </c>
    </row>
    <row r="529" spans="102:105" ht="15" customHeight="1" x14ac:dyDescent="0.15">
      <c r="CX529" t="s">
        <v>5046</v>
      </c>
      <c r="CY529" s="27" t="s">
        <v>5160</v>
      </c>
      <c r="CZ529" s="27" t="s">
        <v>5161</v>
      </c>
    </row>
    <row r="530" spans="102:105" ht="15" customHeight="1" x14ac:dyDescent="0.15">
      <c r="CX530" t="s">
        <v>5020</v>
      </c>
      <c r="CY530" s="27" t="s">
        <v>5153</v>
      </c>
      <c r="CZ530" s="27" t="s">
        <v>5154</v>
      </c>
      <c r="DA530" s="27" t="s">
        <v>5152</v>
      </c>
    </row>
    <row r="531" spans="102:105" ht="15" customHeight="1" x14ac:dyDescent="0.15">
      <c r="CX531" t="s">
        <v>4109</v>
      </c>
      <c r="CZ531" s="27" t="s">
        <v>5152</v>
      </c>
    </row>
    <row r="532" spans="102:105" ht="15" customHeight="1" x14ac:dyDescent="0.15">
      <c r="CX532" t="s">
        <v>5132</v>
      </c>
      <c r="CY532" s="27" t="s">
        <v>5153</v>
      </c>
      <c r="CZ532" s="27" t="s">
        <v>5152</v>
      </c>
      <c r="DA532" s="27" t="s">
        <v>5152</v>
      </c>
    </row>
    <row r="533" spans="102:105" ht="15" customHeight="1" x14ac:dyDescent="0.15">
      <c r="CX533" t="s">
        <v>2965</v>
      </c>
      <c r="CZ533" s="27" t="s">
        <v>5152</v>
      </c>
    </row>
    <row r="534" spans="102:105" ht="15" customHeight="1" x14ac:dyDescent="0.15">
      <c r="CX534" t="s">
        <v>2991</v>
      </c>
      <c r="CZ534" s="27" t="s">
        <v>5152</v>
      </c>
    </row>
    <row r="535" spans="102:105" ht="15" customHeight="1" x14ac:dyDescent="0.15">
      <c r="CX535" t="s">
        <v>5044</v>
      </c>
      <c r="CY535" s="27" t="s">
        <v>5152</v>
      </c>
      <c r="CZ535" s="27" t="s">
        <v>5153</v>
      </c>
    </row>
    <row r="536" spans="102:105" ht="15" customHeight="1" x14ac:dyDescent="0.15">
      <c r="CX536" t="s">
        <v>4387</v>
      </c>
      <c r="CZ536" s="27" t="s">
        <v>5154</v>
      </c>
    </row>
    <row r="537" spans="102:105" ht="15" customHeight="1" x14ac:dyDescent="0.15">
      <c r="CX537" t="s">
        <v>4409</v>
      </c>
      <c r="CZ537" s="27" t="s">
        <v>5154</v>
      </c>
    </row>
    <row r="538" spans="102:105" ht="15" customHeight="1" x14ac:dyDescent="0.15">
      <c r="CX538" t="s">
        <v>4161</v>
      </c>
      <c r="CZ538" s="27" t="s">
        <v>5153</v>
      </c>
    </row>
    <row r="539" spans="102:105" ht="15" customHeight="1" x14ac:dyDescent="0.15">
      <c r="CX539" t="s">
        <v>4212</v>
      </c>
      <c r="CZ539" s="27" t="s">
        <v>5153</v>
      </c>
    </row>
    <row r="540" spans="102:105" ht="15" customHeight="1" x14ac:dyDescent="0.15">
      <c r="CX540" t="s">
        <v>4860</v>
      </c>
      <c r="CY540" s="27" t="s">
        <v>5151</v>
      </c>
      <c r="CZ540" s="27" t="s">
        <v>5151</v>
      </c>
      <c r="DA540" s="27" t="s">
        <v>5153</v>
      </c>
    </row>
    <row r="541" spans="102:105" ht="15" customHeight="1" x14ac:dyDescent="0.15">
      <c r="CX541" t="s">
        <v>4698</v>
      </c>
      <c r="CZ541" s="27" t="s">
        <v>5154</v>
      </c>
    </row>
    <row r="542" spans="102:105" ht="15" customHeight="1" x14ac:dyDescent="0.15">
      <c r="CX542" t="s">
        <v>4519</v>
      </c>
      <c r="CY542" s="27" t="s">
        <v>5151</v>
      </c>
      <c r="CZ542" s="27" t="s">
        <v>5158</v>
      </c>
    </row>
    <row r="543" spans="102:105" ht="15" customHeight="1" x14ac:dyDescent="0.15">
      <c r="CX543" t="s">
        <v>4610</v>
      </c>
      <c r="CY543" s="27" t="s">
        <v>5151</v>
      </c>
      <c r="CZ543" s="27" t="s">
        <v>5158</v>
      </c>
    </row>
    <row r="544" spans="102:105" ht="15" customHeight="1" x14ac:dyDescent="0.15">
      <c r="CX544" t="s">
        <v>4701</v>
      </c>
      <c r="CY544" s="27" t="s">
        <v>5154</v>
      </c>
      <c r="CZ544" s="27" t="s">
        <v>5152</v>
      </c>
    </row>
    <row r="545" spans="102:105" ht="15" customHeight="1" x14ac:dyDescent="0.15">
      <c r="CX545" t="s">
        <v>4853</v>
      </c>
      <c r="CY545" s="27" t="s">
        <v>5153</v>
      </c>
      <c r="CZ545" s="27" t="s">
        <v>5154</v>
      </c>
    </row>
    <row r="546" spans="102:105" ht="15" customHeight="1" x14ac:dyDescent="0.15">
      <c r="CX546" t="s">
        <v>3261</v>
      </c>
      <c r="CZ546" s="27" t="s">
        <v>5152</v>
      </c>
    </row>
    <row r="547" spans="102:105" ht="15" customHeight="1" x14ac:dyDescent="0.15">
      <c r="CX547" t="s">
        <v>683</v>
      </c>
      <c r="CZ547" s="27" t="s">
        <v>5152</v>
      </c>
    </row>
    <row r="548" spans="102:105" ht="15" customHeight="1" x14ac:dyDescent="0.15">
      <c r="CX548" t="s">
        <v>1251</v>
      </c>
      <c r="CZ548" s="27" t="s">
        <v>5152</v>
      </c>
    </row>
    <row r="549" spans="102:105" ht="15" customHeight="1" x14ac:dyDescent="0.15">
      <c r="CX549" t="s">
        <v>3806</v>
      </c>
      <c r="CZ549" s="27" t="s">
        <v>5152</v>
      </c>
    </row>
    <row r="550" spans="102:105" ht="15" customHeight="1" x14ac:dyDescent="0.15">
      <c r="CX550" t="s">
        <v>4959</v>
      </c>
      <c r="CY550" s="27" t="s">
        <v>5153</v>
      </c>
      <c r="CZ550" s="27" t="s">
        <v>5153</v>
      </c>
      <c r="DA550" s="27" t="s">
        <v>5152</v>
      </c>
    </row>
    <row r="551" spans="102:105" ht="15" customHeight="1" x14ac:dyDescent="0.15">
      <c r="CX551" t="s">
        <v>4814</v>
      </c>
      <c r="CZ551" s="27" t="s">
        <v>5153</v>
      </c>
    </row>
    <row r="552" spans="102:105" ht="15" customHeight="1" x14ac:dyDescent="0.15">
      <c r="CX552" t="s">
        <v>3748</v>
      </c>
      <c r="CZ552" s="27" t="s">
        <v>5153</v>
      </c>
    </row>
    <row r="553" spans="102:105" ht="15" customHeight="1" x14ac:dyDescent="0.15">
      <c r="CX553" t="s">
        <v>4612</v>
      </c>
      <c r="CY553" s="27" t="s">
        <v>5151</v>
      </c>
      <c r="CZ553" s="27" t="s">
        <v>5153</v>
      </c>
    </row>
    <row r="554" spans="102:105" ht="15" customHeight="1" x14ac:dyDescent="0.15">
      <c r="CX554" t="s">
        <v>3318</v>
      </c>
      <c r="CZ554" s="27" t="s">
        <v>5151</v>
      </c>
    </row>
    <row r="555" spans="102:105" ht="15" customHeight="1" x14ac:dyDescent="0.15">
      <c r="CX555" t="s">
        <v>5086</v>
      </c>
      <c r="CY555" s="27" t="s">
        <v>5153</v>
      </c>
      <c r="CZ555" s="27" t="s">
        <v>5151</v>
      </c>
      <c r="DA555" s="27" t="s">
        <v>5151</v>
      </c>
    </row>
    <row r="556" spans="102:105" ht="15" customHeight="1" x14ac:dyDescent="0.15">
      <c r="CX556" t="s">
        <v>4923</v>
      </c>
      <c r="CY556" s="27" t="s">
        <v>5160</v>
      </c>
      <c r="CZ556" s="27" t="s">
        <v>5164</v>
      </c>
    </row>
    <row r="557" spans="102:105" ht="15" customHeight="1" x14ac:dyDescent="0.15">
      <c r="CX557" t="s">
        <v>4896</v>
      </c>
      <c r="CY557" s="27" t="s">
        <v>5153</v>
      </c>
      <c r="CZ557" s="27" t="s">
        <v>5152</v>
      </c>
      <c r="DA557" s="27" t="s">
        <v>5152</v>
      </c>
    </row>
    <row r="558" spans="102:105" ht="15" customHeight="1" x14ac:dyDescent="0.15">
      <c r="CX558" t="s">
        <v>4740</v>
      </c>
      <c r="CZ558" s="27" t="s">
        <v>5154</v>
      </c>
    </row>
    <row r="559" spans="102:105" ht="15" customHeight="1" x14ac:dyDescent="0.15">
      <c r="CX559" t="s">
        <v>5026</v>
      </c>
      <c r="CY559" s="27" t="s">
        <v>5153</v>
      </c>
      <c r="CZ559" s="27" t="s">
        <v>5154</v>
      </c>
    </row>
    <row r="560" spans="102:105" ht="15" customHeight="1" x14ac:dyDescent="0.15">
      <c r="CX560" t="s">
        <v>5170</v>
      </c>
      <c r="CY560" s="27" t="s">
        <v>5154</v>
      </c>
    </row>
    <row r="561" spans="102:104" ht="15" customHeight="1" x14ac:dyDescent="0.15">
      <c r="CX561" t="s">
        <v>244</v>
      </c>
      <c r="CY561" s="27" t="s">
        <v>5154</v>
      </c>
    </row>
    <row r="562" spans="102:104" ht="15" customHeight="1" x14ac:dyDescent="0.15">
      <c r="CX562" t="s">
        <v>5171</v>
      </c>
      <c r="CY562" s="27" t="s">
        <v>5154</v>
      </c>
    </row>
    <row r="563" spans="102:104" ht="15" customHeight="1" x14ac:dyDescent="0.15">
      <c r="CX563" t="s">
        <v>5172</v>
      </c>
      <c r="CY563" s="27" t="s">
        <v>5152</v>
      </c>
    </row>
    <row r="564" spans="102:104" ht="15" customHeight="1" x14ac:dyDescent="0.15">
      <c r="CX564" t="s">
        <v>1189</v>
      </c>
      <c r="CY564" s="27" t="s">
        <v>5152</v>
      </c>
    </row>
    <row r="565" spans="102:104" ht="15" customHeight="1" x14ac:dyDescent="0.15">
      <c r="CX565" t="s">
        <v>1190</v>
      </c>
      <c r="CY565" s="27" t="s">
        <v>5152</v>
      </c>
    </row>
    <row r="566" spans="102:104" ht="15" customHeight="1" x14ac:dyDescent="0.15">
      <c r="CX566" t="s">
        <v>421</v>
      </c>
      <c r="CY566" s="27" t="s">
        <v>5152</v>
      </c>
    </row>
    <row r="567" spans="102:104" ht="15" customHeight="1" x14ac:dyDescent="0.15">
      <c r="CX567" t="s">
        <v>214</v>
      </c>
      <c r="CY567" s="27" t="s">
        <v>5153</v>
      </c>
      <c r="CZ567" s="27" t="s">
        <v>5178</v>
      </c>
    </row>
    <row r="568" spans="102:104" ht="15" customHeight="1" x14ac:dyDescent="0.15">
      <c r="CX568" t="s">
        <v>214</v>
      </c>
      <c r="CY568" s="27" t="s">
        <v>5153</v>
      </c>
      <c r="CZ568" s="27" t="s">
        <v>5178</v>
      </c>
    </row>
    <row r="569" spans="102:104" ht="15" customHeight="1" x14ac:dyDescent="0.15">
      <c r="CX569" t="s">
        <v>546</v>
      </c>
      <c r="CY569" s="27" t="s">
        <v>5153</v>
      </c>
    </row>
    <row r="570" spans="102:104" ht="15" customHeight="1" x14ac:dyDescent="0.15">
      <c r="CX570" t="s">
        <v>1211</v>
      </c>
      <c r="CY570" s="27" t="s">
        <v>5153</v>
      </c>
    </row>
    <row r="571" spans="102:104" ht="15" customHeight="1" x14ac:dyDescent="0.15">
      <c r="CX571" t="s">
        <v>1212</v>
      </c>
      <c r="CY571" s="27" t="s">
        <v>5153</v>
      </c>
    </row>
    <row r="572" spans="102:104" ht="15" customHeight="1" x14ac:dyDescent="0.15">
      <c r="CX572" t="s">
        <v>500</v>
      </c>
      <c r="CY572" s="27" t="s">
        <v>5153</v>
      </c>
    </row>
    <row r="573" spans="102:104" ht="15" customHeight="1" x14ac:dyDescent="0.15">
      <c r="CX573" t="s">
        <v>1586</v>
      </c>
      <c r="CY573" s="27" t="s">
        <v>5154</v>
      </c>
    </row>
    <row r="574" spans="102:104" ht="15" customHeight="1" x14ac:dyDescent="0.15">
      <c r="CX574" t="s">
        <v>4206</v>
      </c>
      <c r="CY574" s="27" t="s">
        <v>5154</v>
      </c>
    </row>
    <row r="575" spans="102:104" ht="15" customHeight="1" x14ac:dyDescent="0.15">
      <c r="CX575" t="s">
        <v>5173</v>
      </c>
      <c r="CY575" s="27" t="s">
        <v>5154</v>
      </c>
    </row>
    <row r="576" spans="102:104" ht="15" customHeight="1" x14ac:dyDescent="0.15">
      <c r="CX576" t="s">
        <v>5174</v>
      </c>
      <c r="CY576" s="27" t="s">
        <v>5153</v>
      </c>
      <c r="CZ576" s="27" t="s">
        <v>5152</v>
      </c>
    </row>
    <row r="577" spans="102:104" ht="15" customHeight="1" x14ac:dyDescent="0.15">
      <c r="CX577" t="s">
        <v>5175</v>
      </c>
      <c r="CY577" s="27" t="s">
        <v>5152</v>
      </c>
    </row>
    <row r="578" spans="102:104" ht="15" customHeight="1" x14ac:dyDescent="0.15">
      <c r="CX578" t="s">
        <v>5176</v>
      </c>
      <c r="CY578" s="27" t="s">
        <v>5154</v>
      </c>
      <c r="CZ578" s="27" t="s">
        <v>5152</v>
      </c>
    </row>
    <row r="579" spans="102:104" ht="15" customHeight="1" x14ac:dyDescent="0.15">
      <c r="CX579" t="s">
        <v>5177</v>
      </c>
      <c r="CY579" s="27" t="s">
        <v>5151</v>
      </c>
      <c r="CZ579" s="27" t="s">
        <v>5178</v>
      </c>
    </row>
    <row r="580" spans="102:104" ht="15" customHeight="1" x14ac:dyDescent="0.15">
      <c r="CX580" t="s">
        <v>513</v>
      </c>
      <c r="CY580" s="27" t="s">
        <v>5154</v>
      </c>
      <c r="CZ580" s="27" t="s">
        <v>5152</v>
      </c>
    </row>
    <row r="581" spans="102:104" ht="15" customHeight="1" x14ac:dyDescent="0.15">
      <c r="CX581" t="s">
        <v>517</v>
      </c>
      <c r="CY581" s="27" t="s">
        <v>5154</v>
      </c>
      <c r="CZ581" s="27" t="s">
        <v>5152</v>
      </c>
    </row>
    <row r="582" spans="102:104" ht="15" customHeight="1" x14ac:dyDescent="0.15">
      <c r="CX582" t="s">
        <v>521</v>
      </c>
      <c r="CY582" s="27" t="s">
        <v>5154</v>
      </c>
      <c r="CZ582" s="27" t="s">
        <v>5152</v>
      </c>
    </row>
    <row r="583" spans="102:104" ht="15" customHeight="1" x14ac:dyDescent="0.15">
      <c r="CX583" t="s">
        <v>1018</v>
      </c>
      <c r="CY583" s="27" t="s">
        <v>5154</v>
      </c>
    </row>
    <row r="584" spans="102:104" ht="15" customHeight="1" x14ac:dyDescent="0.15">
      <c r="CX584" t="s">
        <v>1020</v>
      </c>
      <c r="CY584" s="27" t="s">
        <v>5154</v>
      </c>
    </row>
    <row r="585" spans="102:104" ht="15" customHeight="1" x14ac:dyDescent="0.15">
      <c r="CX585" t="s">
        <v>744</v>
      </c>
      <c r="CY585" s="27" t="s">
        <v>5154</v>
      </c>
    </row>
    <row r="586" spans="102:104" ht="15" customHeight="1" x14ac:dyDescent="0.15">
      <c r="CX586" t="s">
        <v>3249</v>
      </c>
      <c r="CY586" s="27" t="s">
        <v>5152</v>
      </c>
    </row>
    <row r="587" spans="102:104" ht="15" customHeight="1" x14ac:dyDescent="0.15">
      <c r="CX587" t="s">
        <v>955</v>
      </c>
      <c r="CY587" s="27" t="s">
        <v>5152</v>
      </c>
    </row>
    <row r="588" spans="102:104" ht="15" customHeight="1" x14ac:dyDescent="0.15">
      <c r="CX588" t="s">
        <v>174</v>
      </c>
      <c r="CY588" s="27" t="s">
        <v>5152</v>
      </c>
    </row>
    <row r="589" spans="102:104" ht="15" customHeight="1" x14ac:dyDescent="0.15">
      <c r="CX589" t="s">
        <v>916</v>
      </c>
      <c r="CY589" s="27" t="s">
        <v>5153</v>
      </c>
    </row>
    <row r="590" spans="102:104" ht="15" customHeight="1" x14ac:dyDescent="0.15">
      <c r="CX590" t="s">
        <v>911</v>
      </c>
      <c r="CY590" s="27" t="s">
        <v>5152</v>
      </c>
    </row>
    <row r="591" spans="102:104" ht="15" customHeight="1" x14ac:dyDescent="0.15">
      <c r="CX591" t="s">
        <v>913</v>
      </c>
      <c r="CY591" s="27" t="s">
        <v>5152</v>
      </c>
    </row>
    <row r="592" spans="102:104" ht="15" customHeight="1" x14ac:dyDescent="0.15">
      <c r="CX592" t="s">
        <v>3106</v>
      </c>
      <c r="CY592" s="27" t="s">
        <v>5152</v>
      </c>
    </row>
    <row r="593" spans="102:105" ht="15" customHeight="1" x14ac:dyDescent="0.15">
      <c r="CX593" t="s">
        <v>3210</v>
      </c>
      <c r="CY593" s="27" t="s">
        <v>5152</v>
      </c>
    </row>
    <row r="594" spans="102:105" ht="15" customHeight="1" x14ac:dyDescent="0.15">
      <c r="CX594" t="s">
        <v>227</v>
      </c>
      <c r="CY594" s="27" t="s">
        <v>5152</v>
      </c>
    </row>
    <row r="595" spans="102:105" ht="15" customHeight="1" x14ac:dyDescent="0.15">
      <c r="CX595" t="s">
        <v>568</v>
      </c>
      <c r="CY595" s="27" t="s">
        <v>5154</v>
      </c>
    </row>
    <row r="596" spans="102:105" ht="15" customHeight="1" x14ac:dyDescent="0.15">
      <c r="CX596" t="s">
        <v>3357</v>
      </c>
      <c r="CY596" s="27" t="s">
        <v>5154</v>
      </c>
    </row>
    <row r="597" spans="102:105" ht="15" customHeight="1" x14ac:dyDescent="0.15">
      <c r="CX597" t="s">
        <v>951</v>
      </c>
      <c r="CY597" s="27" t="s">
        <v>5154</v>
      </c>
    </row>
    <row r="598" spans="102:105" ht="15" customHeight="1" x14ac:dyDescent="0.15">
      <c r="CX598" t="s">
        <v>5197</v>
      </c>
      <c r="CY598" s="27" t="s">
        <v>5152</v>
      </c>
      <c r="CZ598" s="27" t="s">
        <v>5154</v>
      </c>
      <c r="DA598" s="27" t="s">
        <v>5154</v>
      </c>
    </row>
    <row r="599" spans="102:105" ht="15" customHeight="1" x14ac:dyDescent="0.15">
      <c r="CX599" t="s">
        <v>5191</v>
      </c>
      <c r="CY599" s="27" t="s">
        <v>5153</v>
      </c>
      <c r="CZ599" s="27" t="s">
        <v>5152</v>
      </c>
      <c r="DA599" s="27" t="s">
        <v>5162</v>
      </c>
    </row>
    <row r="600" spans="102:105" ht="15" customHeight="1" x14ac:dyDescent="0.15">
      <c r="CX600" t="s">
        <v>5190</v>
      </c>
      <c r="CY600" s="27" t="s">
        <v>5151</v>
      </c>
      <c r="CZ600" s="27" t="s">
        <v>5178</v>
      </c>
    </row>
    <row r="601" spans="102:105" ht="15" customHeight="1" x14ac:dyDescent="0.15">
      <c r="CX601" t="s">
        <v>5198</v>
      </c>
      <c r="CY601" s="27" t="s">
        <v>5153</v>
      </c>
      <c r="CZ601" s="27" t="s">
        <v>5151</v>
      </c>
      <c r="DA601" s="27" t="s">
        <v>5178</v>
      </c>
    </row>
    <row r="602" spans="102:105" ht="15" customHeight="1" x14ac:dyDescent="0.15">
      <c r="CX602" t="s">
        <v>5202</v>
      </c>
      <c r="CY602" s="27" t="s">
        <v>5153</v>
      </c>
      <c r="CZ602" s="27" t="s">
        <v>5151</v>
      </c>
    </row>
    <row r="603" spans="102:105" ht="15" customHeight="1" x14ac:dyDescent="0.15">
      <c r="CX603" t="s">
        <v>5206</v>
      </c>
      <c r="CY603" s="27" t="s">
        <v>5153</v>
      </c>
      <c r="CZ603" s="27" t="s">
        <v>5151</v>
      </c>
    </row>
    <row r="604" spans="102:105" ht="15" customHeight="1" x14ac:dyDescent="0.15">
      <c r="CX604" t="s">
        <v>5195</v>
      </c>
      <c r="CY604" s="27" t="s">
        <v>5178</v>
      </c>
    </row>
    <row r="605" spans="102:105" ht="15" customHeight="1" x14ac:dyDescent="0.15">
      <c r="CX605" t="s">
        <v>5194</v>
      </c>
      <c r="CY605" s="27" t="s">
        <v>5153</v>
      </c>
    </row>
    <row r="606" spans="102:105" ht="15" customHeight="1" x14ac:dyDescent="0.15">
      <c r="CX606" t="s">
        <v>5204</v>
      </c>
      <c r="CY606" s="27" t="s">
        <v>5151</v>
      </c>
    </row>
    <row r="607" spans="102:105" ht="15" customHeight="1" x14ac:dyDescent="0.15">
      <c r="CX607" t="s">
        <v>5205</v>
      </c>
      <c r="CY607" s="27" t="s">
        <v>5178</v>
      </c>
    </row>
    <row r="608" spans="102:105" ht="15" customHeight="1" x14ac:dyDescent="0.15">
      <c r="CX608" t="s">
        <v>5193</v>
      </c>
      <c r="CY608" s="27" t="s">
        <v>5162</v>
      </c>
    </row>
    <row r="609" spans="102:105" ht="15" customHeight="1" x14ac:dyDescent="0.15">
      <c r="CX609" t="s">
        <v>5196</v>
      </c>
      <c r="CY609" s="27" t="s">
        <v>5153</v>
      </c>
    </row>
    <row r="610" spans="102:105" ht="15" customHeight="1" x14ac:dyDescent="0.15">
      <c r="CX610" t="s">
        <v>5203</v>
      </c>
      <c r="CY610" s="27" t="s">
        <v>5151</v>
      </c>
    </row>
    <row r="611" spans="102:105" ht="15" customHeight="1" x14ac:dyDescent="0.15">
      <c r="CX611" t="s">
        <v>5192</v>
      </c>
      <c r="CY611" s="27" t="s">
        <v>5153</v>
      </c>
      <c r="CZ611" s="27" t="s">
        <v>5178</v>
      </c>
    </row>
    <row r="612" spans="102:105" ht="15" customHeight="1" x14ac:dyDescent="0.15">
      <c r="CX612" t="s">
        <v>5189</v>
      </c>
      <c r="CY612" s="27" t="s">
        <v>5153</v>
      </c>
      <c r="CZ612" s="27" t="s">
        <v>5178</v>
      </c>
    </row>
    <row r="613" spans="102:105" ht="15" customHeight="1" x14ac:dyDescent="0.15">
      <c r="CX613" t="s">
        <v>5208</v>
      </c>
      <c r="CY613" s="27" t="s">
        <v>5153</v>
      </c>
      <c r="CZ613" s="27" t="s">
        <v>5153</v>
      </c>
      <c r="DA613" s="27" t="s">
        <v>5152</v>
      </c>
    </row>
    <row r="614" spans="102:105" ht="15" customHeight="1" x14ac:dyDescent="0.15">
      <c r="CX614" t="s">
        <v>5213</v>
      </c>
      <c r="CY614" s="27" t="s">
        <v>5153</v>
      </c>
      <c r="CZ614" s="27" t="s">
        <v>5153</v>
      </c>
      <c r="DA614" s="27" t="s">
        <v>5178</v>
      </c>
    </row>
    <row r="615" spans="102:105" ht="15" customHeight="1" x14ac:dyDescent="0.15">
      <c r="CX615" t="s">
        <v>5211</v>
      </c>
      <c r="CY615" s="27" t="s">
        <v>5152</v>
      </c>
      <c r="CZ615" s="27" t="s">
        <v>5154</v>
      </c>
    </row>
    <row r="616" spans="102:105" ht="15" customHeight="1" x14ac:dyDescent="0.15">
      <c r="CX616" t="s">
        <v>5215</v>
      </c>
      <c r="CY616" s="27" t="s">
        <v>5153</v>
      </c>
      <c r="CZ616" s="27" t="s">
        <v>5153</v>
      </c>
      <c r="DA616" s="27" t="s">
        <v>5153</v>
      </c>
    </row>
    <row r="617" spans="102:105" ht="15" customHeight="1" x14ac:dyDescent="0.15">
      <c r="CX617" t="s">
        <v>5212</v>
      </c>
      <c r="CY617" s="27" t="s">
        <v>5153</v>
      </c>
      <c r="CZ617" s="27" t="s">
        <v>5153</v>
      </c>
      <c r="DA617" s="27" t="s">
        <v>5152</v>
      </c>
    </row>
    <row r="618" spans="102:105" ht="15" customHeight="1" x14ac:dyDescent="0.15">
      <c r="CX618" t="s">
        <v>5210</v>
      </c>
      <c r="CY618" s="27" t="s">
        <v>5151</v>
      </c>
    </row>
    <row r="619" spans="102:105" ht="15" customHeight="1" x14ac:dyDescent="0.15">
      <c r="CX619" t="s">
        <v>5216</v>
      </c>
      <c r="CY619" s="27" t="s">
        <v>5154</v>
      </c>
      <c r="CZ619" s="27" t="s">
        <v>5154</v>
      </c>
      <c r="DA619" s="27" t="s">
        <v>5154</v>
      </c>
    </row>
    <row r="620" spans="102:105" ht="15" customHeight="1" x14ac:dyDescent="0.15">
      <c r="CX620" t="s">
        <v>5217</v>
      </c>
      <c r="CY620" s="27" t="s">
        <v>5153</v>
      </c>
      <c r="CZ620" s="27" t="s">
        <v>5151</v>
      </c>
      <c r="DA620" s="27" t="s">
        <v>5151</v>
      </c>
    </row>
    <row r="621" spans="102:105" ht="15" customHeight="1" x14ac:dyDescent="0.15">
      <c r="CX621" t="s">
        <v>5218</v>
      </c>
      <c r="CY621" s="27" t="s">
        <v>5153</v>
      </c>
      <c r="CZ621" s="27" t="s">
        <v>5152</v>
      </c>
    </row>
    <row r="622" spans="102:105" ht="15" customHeight="1" x14ac:dyDescent="0.15">
      <c r="CX622" t="s">
        <v>5219</v>
      </c>
      <c r="CY622" s="27" t="s">
        <v>5153</v>
      </c>
      <c r="CZ622" s="27" t="s">
        <v>5153</v>
      </c>
      <c r="DA622" s="27" t="s">
        <v>5152</v>
      </c>
    </row>
    <row r="623" spans="102:105" ht="15" customHeight="1" x14ac:dyDescent="0.15">
      <c r="CX623" t="s">
        <v>5220</v>
      </c>
      <c r="CY623" s="27" t="s">
        <v>5153</v>
      </c>
      <c r="CZ623" s="27" t="s">
        <v>5151</v>
      </c>
    </row>
    <row r="624" spans="102:105" ht="15" customHeight="1" x14ac:dyDescent="0.15">
      <c r="CX624" t="s">
        <v>5221</v>
      </c>
      <c r="CY624" s="27" t="s">
        <v>5153</v>
      </c>
      <c r="CZ624" s="27" t="s">
        <v>5151</v>
      </c>
    </row>
    <row r="625" spans="102:105" ht="15" customHeight="1" x14ac:dyDescent="0.15">
      <c r="CX625" t="s">
        <v>5222</v>
      </c>
      <c r="CY625" s="27" t="s">
        <v>5153</v>
      </c>
      <c r="CZ625" s="27" t="s">
        <v>5178</v>
      </c>
    </row>
    <row r="626" spans="102:105" ht="15" customHeight="1" x14ac:dyDescent="0.15">
      <c r="CX626" t="s">
        <v>5223</v>
      </c>
      <c r="CY626" s="27" t="s">
        <v>5153</v>
      </c>
      <c r="CZ626" s="27" t="s">
        <v>5153</v>
      </c>
      <c r="DA626" s="27" t="s">
        <v>5152</v>
      </c>
    </row>
    <row r="627" spans="102:105" ht="15" customHeight="1" x14ac:dyDescent="0.15">
      <c r="CX627" t="s">
        <v>5224</v>
      </c>
      <c r="CY627" s="27" t="s">
        <v>5151</v>
      </c>
      <c r="CZ627" s="27" t="s">
        <v>5153</v>
      </c>
      <c r="DA627" s="27" t="s">
        <v>5153</v>
      </c>
    </row>
    <row r="628" spans="102:105" ht="15" customHeight="1" x14ac:dyDescent="0.15">
      <c r="CX628" t="s">
        <v>5225</v>
      </c>
      <c r="CY628" s="27" t="s">
        <v>5178</v>
      </c>
    </row>
    <row r="629" spans="102:105" ht="15" customHeight="1" x14ac:dyDescent="0.15">
      <c r="CX629" t="s">
        <v>5226</v>
      </c>
      <c r="CY629" s="27" t="s">
        <v>5153</v>
      </c>
    </row>
    <row r="630" spans="102:105" ht="15" customHeight="1" x14ac:dyDescent="0.15">
      <c r="CX630" t="s">
        <v>5227</v>
      </c>
      <c r="CY630" s="27" t="s">
        <v>5153</v>
      </c>
      <c r="CZ630" s="27" t="s">
        <v>5151</v>
      </c>
    </row>
    <row r="631" spans="102:105" ht="15" customHeight="1" x14ac:dyDescent="0.15">
      <c r="CX631" t="s">
        <v>5228</v>
      </c>
      <c r="CY631" s="27" t="s">
        <v>5152</v>
      </c>
    </row>
    <row r="632" spans="102:105" ht="15" customHeight="1" x14ac:dyDescent="0.15">
      <c r="CX632" t="s">
        <v>5229</v>
      </c>
      <c r="CY632" s="27" t="s">
        <v>5152</v>
      </c>
      <c r="CZ632" s="27" t="s">
        <v>5154</v>
      </c>
    </row>
    <row r="633" spans="102:105" ht="15" customHeight="1" x14ac:dyDescent="0.15">
      <c r="CX633" t="s">
        <v>5230</v>
      </c>
      <c r="CY633" s="27" t="s">
        <v>5155</v>
      </c>
      <c r="CZ633" s="27" t="s">
        <v>5151</v>
      </c>
    </row>
    <row r="634" spans="102:105" ht="15" customHeight="1" x14ac:dyDescent="0.15">
      <c r="CX634" t="s">
        <v>5250</v>
      </c>
      <c r="CY634" s="27" t="s">
        <v>5153</v>
      </c>
      <c r="CZ634" s="27" t="s">
        <v>5154</v>
      </c>
      <c r="DA634" s="27" t="s">
        <v>5154</v>
      </c>
    </row>
    <row r="635" spans="102:105" ht="15" customHeight="1" x14ac:dyDescent="0.15">
      <c r="CX635" t="s">
        <v>5257</v>
      </c>
      <c r="CY635" s="27" t="s">
        <v>5154</v>
      </c>
      <c r="CZ635" s="27" t="s">
        <v>5152</v>
      </c>
      <c r="DA635" s="27" t="s">
        <v>5152</v>
      </c>
    </row>
    <row r="636" spans="102:105" ht="15" customHeight="1" x14ac:dyDescent="0.15">
      <c r="CX636" t="s">
        <v>5259</v>
      </c>
      <c r="CY636" s="27" t="s">
        <v>5151</v>
      </c>
    </row>
    <row r="637" spans="102:105" ht="15" customHeight="1" x14ac:dyDescent="0.15">
      <c r="CX637" t="s">
        <v>5248</v>
      </c>
      <c r="CY637" s="27" t="s">
        <v>5154</v>
      </c>
    </row>
    <row r="638" spans="102:105" ht="15" customHeight="1" x14ac:dyDescent="0.15">
      <c r="CX638" t="s">
        <v>5249</v>
      </c>
      <c r="CY638" s="27" t="s">
        <v>5153</v>
      </c>
    </row>
    <row r="639" spans="102:105" ht="15" customHeight="1" x14ac:dyDescent="0.15">
      <c r="CX639" t="s">
        <v>5246</v>
      </c>
      <c r="CY639" s="27" t="s">
        <v>5153</v>
      </c>
      <c r="CZ639" s="27" t="s">
        <v>5154</v>
      </c>
      <c r="DA639" s="27" t="s">
        <v>5152</v>
      </c>
    </row>
    <row r="640" spans="102:105" ht="15" customHeight="1" x14ac:dyDescent="0.15">
      <c r="CX640" t="s">
        <v>5242</v>
      </c>
      <c r="CY640" s="27" t="s">
        <v>5153</v>
      </c>
      <c r="CZ640" s="27" t="s">
        <v>5152</v>
      </c>
    </row>
    <row r="641" spans="102:105" ht="15" customHeight="1" x14ac:dyDescent="0.15">
      <c r="CX641" t="s">
        <v>5244</v>
      </c>
      <c r="CY641" s="27" t="s">
        <v>5153</v>
      </c>
      <c r="CZ641" s="27" t="s">
        <v>5153</v>
      </c>
    </row>
    <row r="642" spans="102:105" ht="15" customHeight="1" x14ac:dyDescent="0.15">
      <c r="CX642" t="s">
        <v>5252</v>
      </c>
      <c r="CY642" s="27" t="s">
        <v>5153</v>
      </c>
      <c r="CZ642" s="27" t="s">
        <v>5152</v>
      </c>
    </row>
    <row r="643" spans="102:105" ht="15" customHeight="1" x14ac:dyDescent="0.15">
      <c r="CX643" t="s">
        <v>5255</v>
      </c>
      <c r="CY643" s="27" t="s">
        <v>5153</v>
      </c>
      <c r="CZ643" s="27" t="s">
        <v>5153</v>
      </c>
      <c r="DA643" s="27" t="s">
        <v>5162</v>
      </c>
    </row>
    <row r="644" spans="102:105" ht="15" customHeight="1" x14ac:dyDescent="0.15">
      <c r="CX644" t="s">
        <v>5254</v>
      </c>
      <c r="CY644" s="27" t="s">
        <v>5151</v>
      </c>
      <c r="CZ644" s="27" t="s">
        <v>5151</v>
      </c>
    </row>
    <row r="645" spans="102:105" ht="15" customHeight="1" x14ac:dyDescent="0.15">
      <c r="CX645" t="s">
        <v>5260</v>
      </c>
      <c r="CY645" s="27" t="s">
        <v>5152</v>
      </c>
    </row>
    <row r="646" spans="102:105" ht="15" customHeight="1" x14ac:dyDescent="0.15">
      <c r="CX646" t="s">
        <v>5261</v>
      </c>
      <c r="CY646" s="27" t="s">
        <v>5152</v>
      </c>
      <c r="CZ646" s="27" t="s">
        <v>5152</v>
      </c>
      <c r="DA646" s="27" t="s">
        <v>5152</v>
      </c>
    </row>
    <row r="647" spans="102:105" ht="15" customHeight="1" x14ac:dyDescent="0.15">
      <c r="CX647" t="s">
        <v>5263</v>
      </c>
      <c r="CY647" s="27" t="s">
        <v>5153</v>
      </c>
      <c r="CZ647" s="27" t="s">
        <v>5151</v>
      </c>
      <c r="DA647" s="27" t="s">
        <v>5151</v>
      </c>
    </row>
    <row r="648" spans="102:105" ht="15" customHeight="1" x14ac:dyDescent="0.15">
      <c r="CX648" t="s">
        <v>5265</v>
      </c>
      <c r="CY648" s="27" t="s">
        <v>5153</v>
      </c>
      <c r="CZ648" s="27" t="s">
        <v>5178</v>
      </c>
    </row>
    <row r="649" spans="102:105" ht="15" customHeight="1" x14ac:dyDescent="0.15">
      <c r="CX649" t="s">
        <v>5287</v>
      </c>
      <c r="CY649" s="27" t="s">
        <v>5153</v>
      </c>
      <c r="CZ649" s="27" t="s">
        <v>5151</v>
      </c>
      <c r="DA649" s="27" t="s">
        <v>5178</v>
      </c>
    </row>
    <row r="650" spans="102:105" ht="15" customHeight="1" x14ac:dyDescent="0.15">
      <c r="CX650" t="s">
        <v>5298</v>
      </c>
      <c r="CY650" s="27" t="s">
        <v>5151</v>
      </c>
      <c r="CZ650" s="27" t="s">
        <v>5153</v>
      </c>
      <c r="DA650" s="27" t="s">
        <v>5153</v>
      </c>
    </row>
    <row r="651" spans="102:105" ht="15" customHeight="1" x14ac:dyDescent="0.15">
      <c r="CX651" t="s">
        <v>5301</v>
      </c>
      <c r="CY651" s="27" t="s">
        <v>5153</v>
      </c>
      <c r="CZ651" s="27" t="s">
        <v>5153</v>
      </c>
      <c r="DA651" s="27" t="s">
        <v>5178</v>
      </c>
    </row>
    <row r="652" spans="102:105" ht="15" customHeight="1" x14ac:dyDescent="0.15">
      <c r="CX652" t="s">
        <v>5271</v>
      </c>
      <c r="CY652" s="27" t="s">
        <v>5152</v>
      </c>
      <c r="CZ652" s="27" t="s">
        <v>5152</v>
      </c>
    </row>
    <row r="653" spans="102:105" ht="15" customHeight="1" x14ac:dyDescent="0.15">
      <c r="CX653" t="s">
        <v>5306</v>
      </c>
      <c r="CY653" s="27" t="s">
        <v>5178</v>
      </c>
    </row>
    <row r="654" spans="102:105" ht="15" customHeight="1" x14ac:dyDescent="0.15">
      <c r="CX654" t="s">
        <v>5285</v>
      </c>
      <c r="CY654" s="27" t="s">
        <v>5153</v>
      </c>
      <c r="CZ654" s="27" t="s">
        <v>5151</v>
      </c>
      <c r="DA654" s="27" t="s">
        <v>5151</v>
      </c>
    </row>
    <row r="655" spans="102:105" ht="15" customHeight="1" x14ac:dyDescent="0.15">
      <c r="CX655" t="s">
        <v>5288</v>
      </c>
      <c r="CY655" s="27" t="s">
        <v>5153</v>
      </c>
      <c r="CZ655" s="27" t="s">
        <v>5153</v>
      </c>
      <c r="DA655" s="27" t="s">
        <v>5153</v>
      </c>
    </row>
    <row r="656" spans="102:105" ht="15" customHeight="1" x14ac:dyDescent="0.15">
      <c r="CX656" t="s">
        <v>5304</v>
      </c>
      <c r="CY656" s="27" t="s">
        <v>5151</v>
      </c>
      <c r="CZ656" s="27" t="s">
        <v>5153</v>
      </c>
      <c r="DA656" s="27" t="s">
        <v>5162</v>
      </c>
    </row>
    <row r="657" spans="102:105" ht="15" customHeight="1" x14ac:dyDescent="0.15">
      <c r="CX657" t="s">
        <v>5273</v>
      </c>
      <c r="CY657" s="27" t="s">
        <v>5153</v>
      </c>
      <c r="CZ657" s="27" t="s">
        <v>5154</v>
      </c>
      <c r="DA657" s="27" t="s">
        <v>5154</v>
      </c>
    </row>
    <row r="658" spans="102:105" ht="15" customHeight="1" x14ac:dyDescent="0.15">
      <c r="CX658" t="s">
        <v>5294</v>
      </c>
      <c r="CY658" s="27" t="s">
        <v>5151</v>
      </c>
      <c r="CZ658" s="27" t="s">
        <v>5153</v>
      </c>
    </row>
    <row r="659" spans="102:105" ht="15" customHeight="1" x14ac:dyDescent="0.15">
      <c r="CX659" t="s">
        <v>5293</v>
      </c>
      <c r="CY659" s="27" t="s">
        <v>5178</v>
      </c>
    </row>
    <row r="660" spans="102:105" ht="15" customHeight="1" x14ac:dyDescent="0.15">
      <c r="CX660" t="s">
        <v>5276</v>
      </c>
      <c r="CY660" s="27" t="s">
        <v>5152</v>
      </c>
    </row>
    <row r="661" spans="102:105" ht="15" customHeight="1" x14ac:dyDescent="0.15">
      <c r="CX661" t="s">
        <v>5275</v>
      </c>
      <c r="CY661" s="27" t="s">
        <v>5153</v>
      </c>
    </row>
    <row r="662" spans="102:105" ht="15" customHeight="1" x14ac:dyDescent="0.15">
      <c r="CX662" t="s">
        <v>5296</v>
      </c>
      <c r="CY662" s="27" t="s">
        <v>5151</v>
      </c>
    </row>
    <row r="663" spans="102:105" ht="15" customHeight="1" x14ac:dyDescent="0.15">
      <c r="CX663" t="s">
        <v>5297</v>
      </c>
      <c r="CY663" s="27" t="s">
        <v>5151</v>
      </c>
      <c r="CZ663" s="27" t="s">
        <v>5153</v>
      </c>
    </row>
    <row r="664" spans="102:105" ht="15" customHeight="1" x14ac:dyDescent="0.15">
      <c r="CX664" t="s">
        <v>5283</v>
      </c>
      <c r="CY664" s="27" t="s">
        <v>5151</v>
      </c>
      <c r="CZ664" s="27" t="s">
        <v>5151</v>
      </c>
      <c r="DA664" s="27" t="s">
        <v>5178</v>
      </c>
    </row>
    <row r="665" spans="102:105" ht="15" customHeight="1" x14ac:dyDescent="0.15">
      <c r="CX665" t="s">
        <v>5291</v>
      </c>
      <c r="CY665" s="27" t="s">
        <v>5153</v>
      </c>
      <c r="CZ665" s="27" t="s">
        <v>5154</v>
      </c>
      <c r="DA665" s="27" t="s">
        <v>5152</v>
      </c>
    </row>
    <row r="666" spans="102:105" ht="15" customHeight="1" x14ac:dyDescent="0.15">
      <c r="CX666" t="s">
        <v>5282</v>
      </c>
      <c r="CY666" s="27" t="s">
        <v>5153</v>
      </c>
    </row>
    <row r="667" spans="102:105" ht="15" customHeight="1" x14ac:dyDescent="0.15">
      <c r="CX667" t="s">
        <v>5279</v>
      </c>
      <c r="CY667" s="27" t="s">
        <v>5178</v>
      </c>
    </row>
    <row r="668" spans="102:105" ht="15" customHeight="1" x14ac:dyDescent="0.15">
      <c r="CX668" t="s">
        <v>5280</v>
      </c>
      <c r="CY668" s="27" t="s">
        <v>5151</v>
      </c>
      <c r="CZ668" s="27" t="s">
        <v>5153</v>
      </c>
      <c r="DA668" s="27" t="s">
        <v>5153</v>
      </c>
    </row>
    <row r="669" spans="102:105" ht="15" customHeight="1" x14ac:dyDescent="0.15">
      <c r="CX669" t="s">
        <v>5390</v>
      </c>
      <c r="CY669" s="27" t="s">
        <v>5153</v>
      </c>
      <c r="CZ669" s="27" t="s">
        <v>5151</v>
      </c>
      <c r="DA669" s="27" t="s">
        <v>5178</v>
      </c>
    </row>
    <row r="670" spans="102:105" ht="15" customHeight="1" x14ac:dyDescent="0.15">
      <c r="CX670" t="s">
        <v>5389</v>
      </c>
      <c r="CY670" s="27" t="s">
        <v>5153</v>
      </c>
      <c r="CZ670" s="27" t="s">
        <v>5152</v>
      </c>
      <c r="DA670" s="27" t="s">
        <v>5152</v>
      </c>
    </row>
    <row r="671" spans="102:105" ht="15" customHeight="1" x14ac:dyDescent="0.15">
      <c r="CX671" t="s">
        <v>5388</v>
      </c>
      <c r="CY671" s="27" t="s">
        <v>5153</v>
      </c>
      <c r="CZ671" s="27" t="s">
        <v>5154</v>
      </c>
      <c r="DA671" s="27" t="s">
        <v>5154</v>
      </c>
    </row>
    <row r="672" spans="102:105" ht="15" customHeight="1" x14ac:dyDescent="0.15">
      <c r="CX672" t="s">
        <v>5387</v>
      </c>
      <c r="CY672" s="27" t="s">
        <v>5153</v>
      </c>
      <c r="CZ672" s="27" t="s">
        <v>5152</v>
      </c>
    </row>
    <row r="673" spans="102:104" ht="15" customHeight="1" x14ac:dyDescent="0.15">
      <c r="CX673" t="s">
        <v>5313</v>
      </c>
      <c r="CY673" s="27" t="s">
        <v>5153</v>
      </c>
      <c r="CZ673" s="27" t="s">
        <v>5178</v>
      </c>
    </row>
  </sheetData>
  <phoneticPr fontId="1"/>
  <conditionalFormatting sqref="J95:K95 B5:E5 B23:E23 B41:E41 B59:E59 B77:E77 B95:E95 J5:K5 J23:K23 J41:K41 J59:K59 J77:K77">
    <cfRule type="cellIs" dxfId="16718" priority="1940" operator="equal">
      <formula>"C"</formula>
    </cfRule>
    <cfRule type="cellIs" dxfId="16717" priority="1941" operator="equal">
      <formula>"B"</formula>
    </cfRule>
    <cfRule type="cellIs" dxfId="16716" priority="1942" operator="equal">
      <formula>"A"</formula>
    </cfRule>
  </conditionalFormatting>
  <conditionalFormatting sqref="S1:T1048576 V1:AG1 V4:AG1048576 W2:AG3 B1:M1048576">
    <cfRule type="containsErrors" dxfId="16715" priority="1939">
      <formula>ISERROR(B1)</formula>
    </cfRule>
  </conditionalFormatting>
  <conditionalFormatting sqref="D1:E1048576 J1:K1048576">
    <cfRule type="cellIs" dxfId="16714" priority="1926" operator="equal">
      <formula>"◎"</formula>
    </cfRule>
    <cfRule type="cellIs" dxfId="16713" priority="1927" operator="equal">
      <formula>"△"</formula>
    </cfRule>
    <cfRule type="cellIs" dxfId="16712" priority="1928" operator="equal">
      <formula>"〇"</formula>
    </cfRule>
    <cfRule type="cellIs" dxfId="16711" priority="1929" operator="equal">
      <formula>"晩"</formula>
    </cfRule>
    <cfRule type="cellIs" dxfId="16710" priority="1930" operator="equal">
      <formula>"堅"</formula>
    </cfRule>
    <cfRule type="cellIs" dxfId="16709" priority="1931" operator="equal">
      <formula>"丈"</formula>
    </cfRule>
    <cfRule type="cellIs" dxfId="16708" priority="1932" operator="equal">
      <formula>"早"</formula>
    </cfRule>
    <cfRule type="cellIs" dxfId="16707" priority="1933" operator="equal">
      <formula>"気"</formula>
    </cfRule>
    <cfRule type="cellIs" dxfId="16706" priority="1934" operator="equal">
      <formula>"ダ"</formula>
    </cfRule>
    <cfRule type="cellIs" dxfId="16705" priority="1935" operator="equal">
      <formula>"長"</formula>
    </cfRule>
    <cfRule type="cellIs" dxfId="16704" priority="1936" operator="equal">
      <formula>"底"</formula>
    </cfRule>
    <cfRule type="cellIs" dxfId="16703" priority="1937" operator="equal">
      <formula>"短"</formula>
    </cfRule>
    <cfRule type="cellIs" dxfId="16702" priority="1938" operator="equal">
      <formula>0</formula>
    </cfRule>
  </conditionalFormatting>
  <conditionalFormatting sqref="J1:K1048576">
    <cfRule type="cellIs" dxfId="16701" priority="1924" operator="equal">
      <formula>"短"</formula>
    </cfRule>
    <cfRule type="cellIs" dxfId="16700" priority="1925" operator="equal">
      <formula>0</formula>
    </cfRule>
  </conditionalFormatting>
  <conditionalFormatting sqref="E1:E1048576 J1:K1048576">
    <cfRule type="cellIs" dxfId="16699" priority="1923" operator="equal">
      <formula>"速"</formula>
    </cfRule>
  </conditionalFormatting>
  <conditionalFormatting sqref="AC1:AG1048576">
    <cfRule type="cellIs" dxfId="16698" priority="1920" operator="equal">
      <formula>"C"</formula>
    </cfRule>
    <cfRule type="cellIs" dxfId="16697" priority="1921" operator="equal">
      <formula>"B"</formula>
    </cfRule>
    <cfRule type="cellIs" dxfId="16696" priority="1922" operator="equal">
      <formula>"A"</formula>
    </cfRule>
  </conditionalFormatting>
  <conditionalFormatting sqref="AB1:AB1048576 AD10 AD13 AD16 AD19 AD22 AD5">
    <cfRule type="cellIs" dxfId="16695" priority="1917" operator="equal">
      <formula>"△"</formula>
    </cfRule>
    <cfRule type="cellIs" dxfId="16694" priority="1918" operator="equal">
      <formula>"◎"</formula>
    </cfRule>
    <cfRule type="cellIs" dxfId="16693" priority="1919" operator="equal">
      <formula>"〇"</formula>
    </cfRule>
  </conditionalFormatting>
  <conditionalFormatting sqref="X1:X1048576">
    <cfRule type="cellIs" dxfId="16692" priority="1915" operator="equal">
      <formula>0</formula>
    </cfRule>
  </conditionalFormatting>
  <conditionalFormatting sqref="V2:V3">
    <cfRule type="containsErrors" dxfId="16691" priority="1835">
      <formula>ISERROR(V2)</formula>
    </cfRule>
  </conditionalFormatting>
  <conditionalFormatting sqref="W26">
    <cfRule type="containsErrors" dxfId="16690" priority="1643">
      <formula>ISERROR(W26)</formula>
    </cfRule>
  </conditionalFormatting>
  <conditionalFormatting sqref="X5">
    <cfRule type="containsErrors" dxfId="16689" priority="1642">
      <formula>ISERROR(X5)</formula>
    </cfRule>
  </conditionalFormatting>
  <conditionalFormatting sqref="X5">
    <cfRule type="cellIs" dxfId="16688" priority="1641" operator="equal">
      <formula>0</formula>
    </cfRule>
  </conditionalFormatting>
  <conditionalFormatting sqref="X5">
    <cfRule type="containsErrors" dxfId="16687" priority="1640">
      <formula>ISERROR(X5)</formula>
    </cfRule>
  </conditionalFormatting>
  <conditionalFormatting sqref="X5">
    <cfRule type="cellIs" dxfId="16686" priority="1639" operator="equal">
      <formula>0</formula>
    </cfRule>
  </conditionalFormatting>
  <conditionalFormatting sqref="X26">
    <cfRule type="containsErrors" dxfId="16685" priority="1638">
      <formula>ISERROR(X26)</formula>
    </cfRule>
  </conditionalFormatting>
  <conditionalFormatting sqref="X26">
    <cfRule type="cellIs" dxfId="16684" priority="1637" operator="equal">
      <formula>0</formula>
    </cfRule>
  </conditionalFormatting>
  <conditionalFormatting sqref="N111:Q1048576">
    <cfRule type="containsErrors" dxfId="16683" priority="1636">
      <formula>ISERROR(N111)</formula>
    </cfRule>
  </conditionalFormatting>
  <conditionalFormatting sqref="P119:Q1048576 P111:Q117 N111:O1048576">
    <cfRule type="containsErrors" dxfId="16682" priority="1635">
      <formula>ISERROR(N111)</formula>
    </cfRule>
  </conditionalFormatting>
  <conditionalFormatting sqref="N111:N1048576">
    <cfRule type="containsErrors" dxfId="16681" priority="1634">
      <formula>ISERROR(N111)</formula>
    </cfRule>
  </conditionalFormatting>
  <conditionalFormatting sqref="N111:N1048576">
    <cfRule type="containsErrors" dxfId="16680" priority="1632">
      <formula>ISERROR(N111)</formula>
    </cfRule>
  </conditionalFormatting>
  <conditionalFormatting sqref="N111:N1048576">
    <cfRule type="containsErrors" dxfId="16679" priority="1631">
      <formula>ISERROR(N111)</formula>
    </cfRule>
  </conditionalFormatting>
  <conditionalFormatting sqref="N111:N1048576">
    <cfRule type="containsErrors" dxfId="16678" priority="1630">
      <formula>ISERROR(N111)</formula>
    </cfRule>
  </conditionalFormatting>
  <conditionalFormatting sqref="N111:N1048576">
    <cfRule type="containsErrors" dxfId="16677" priority="1629">
      <formula>ISERROR(N111)</formula>
    </cfRule>
  </conditionalFormatting>
  <conditionalFormatting sqref="N111:N1048576">
    <cfRule type="containsErrors" dxfId="16676" priority="1627">
      <formula>ISERROR(N111)</formula>
    </cfRule>
  </conditionalFormatting>
  <conditionalFormatting sqref="N111:N1048576">
    <cfRule type="containsErrors" dxfId="16675" priority="1626">
      <formula>ISERROR(N111)</formula>
    </cfRule>
  </conditionalFormatting>
  <conditionalFormatting sqref="N111:N1048576">
    <cfRule type="containsErrors" dxfId="16674" priority="1625">
      <formula>ISERROR(N111)</formula>
    </cfRule>
  </conditionalFormatting>
  <conditionalFormatting sqref="N111">
    <cfRule type="cellIs" dxfId="16673" priority="1624" operator="notEqual">
      <formula>0</formula>
    </cfRule>
  </conditionalFormatting>
  <conditionalFormatting sqref="N111">
    <cfRule type="cellIs" dxfId="16672" priority="1623" operator="not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16671" priority="1418">
      <formula>ISERROR(N1)</formula>
    </cfRule>
  </conditionalFormatting>
  <conditionalFormatting sqref="O13">
    <cfRule type="containsErrors" dxfId="16670" priority="1417">
      <formula>ISERROR(O13)</formula>
    </cfRule>
  </conditionalFormatting>
  <conditionalFormatting sqref="O16">
    <cfRule type="containsErrors" dxfId="16669" priority="1416">
      <formula>ISERROR(O16)</formula>
    </cfRule>
  </conditionalFormatting>
  <conditionalFormatting sqref="O103">
    <cfRule type="containsErrors" dxfId="16668" priority="1415">
      <formula>ISERROR(O103)</formula>
    </cfRule>
  </conditionalFormatting>
  <conditionalFormatting sqref="O106">
    <cfRule type="containsErrors" dxfId="16667" priority="1414">
      <formula>ISERROR(O106)</formula>
    </cfRule>
  </conditionalFormatting>
  <conditionalFormatting sqref="O85">
    <cfRule type="containsErrors" dxfId="16666" priority="1413">
      <formula>ISERROR(O85)</formula>
    </cfRule>
  </conditionalFormatting>
  <conditionalFormatting sqref="O88">
    <cfRule type="containsErrors" dxfId="16665" priority="1412">
      <formula>ISERROR(O88)</formula>
    </cfRule>
  </conditionalFormatting>
  <conditionalFormatting sqref="O67">
    <cfRule type="containsErrors" dxfId="16664" priority="1411">
      <formula>ISERROR(O67)</formula>
    </cfRule>
  </conditionalFormatting>
  <conditionalFormatting sqref="O70">
    <cfRule type="containsErrors" dxfId="16663" priority="1410">
      <formula>ISERROR(O70)</formula>
    </cfRule>
  </conditionalFormatting>
  <conditionalFormatting sqref="O49">
    <cfRule type="containsErrors" dxfId="16662" priority="1409">
      <formula>ISERROR(O49)</formula>
    </cfRule>
  </conditionalFormatting>
  <conditionalFormatting sqref="O52">
    <cfRule type="containsErrors" dxfId="16661" priority="1408">
      <formula>ISERROR(O52)</formula>
    </cfRule>
  </conditionalFormatting>
  <conditionalFormatting sqref="O31">
    <cfRule type="containsErrors" dxfId="16660" priority="1407">
      <formula>ISERROR(O31)</formula>
    </cfRule>
  </conditionalFormatting>
  <conditionalFormatting sqref="O34">
    <cfRule type="containsErrors" dxfId="16659" priority="1406">
      <formula>ISERROR(O34)</formula>
    </cfRule>
  </conditionalFormatting>
  <conditionalFormatting sqref="O13">
    <cfRule type="containsErrors" dxfId="16658" priority="1405">
      <formula>ISERROR(O13)</formula>
    </cfRule>
  </conditionalFormatting>
  <conditionalFormatting sqref="O16">
    <cfRule type="containsErrors" dxfId="16657" priority="1404">
      <formula>ISERROR(O16)</formula>
    </cfRule>
  </conditionalFormatting>
  <conditionalFormatting sqref="O49">
    <cfRule type="containsErrors" dxfId="16656" priority="1403">
      <formula>ISERROR(O49)</formula>
    </cfRule>
  </conditionalFormatting>
  <conditionalFormatting sqref="O52">
    <cfRule type="containsErrors" dxfId="16655" priority="1402">
      <formula>ISERROR(O52)</formula>
    </cfRule>
  </conditionalFormatting>
  <conditionalFormatting sqref="O67">
    <cfRule type="containsErrors" dxfId="16654" priority="1401">
      <formula>ISERROR(O67)</formula>
    </cfRule>
  </conditionalFormatting>
  <conditionalFormatting sqref="O70">
    <cfRule type="containsErrors" dxfId="16653" priority="1400">
      <formula>ISERROR(O70)</formula>
    </cfRule>
  </conditionalFormatting>
  <conditionalFormatting sqref="O67">
    <cfRule type="containsErrors" dxfId="16652" priority="1399">
      <formula>ISERROR(O67)</formula>
    </cfRule>
  </conditionalFormatting>
  <conditionalFormatting sqref="O70">
    <cfRule type="containsErrors" dxfId="16651" priority="1398">
      <formula>ISERROR(O70)</formula>
    </cfRule>
  </conditionalFormatting>
  <conditionalFormatting sqref="O31">
    <cfRule type="containsErrors" dxfId="16650" priority="1397">
      <formula>ISERROR(O31)</formula>
    </cfRule>
  </conditionalFormatting>
  <conditionalFormatting sqref="O34">
    <cfRule type="containsErrors" dxfId="16649" priority="1396">
      <formula>ISERROR(O34)</formula>
    </cfRule>
  </conditionalFormatting>
  <conditionalFormatting sqref="O31">
    <cfRule type="containsErrors" dxfId="16648" priority="1395">
      <formula>ISERROR(O31)</formula>
    </cfRule>
  </conditionalFormatting>
  <conditionalFormatting sqref="O34">
    <cfRule type="containsErrors" dxfId="16647" priority="1394">
      <formula>ISERROR(O34)</formula>
    </cfRule>
  </conditionalFormatting>
  <conditionalFormatting sqref="O49">
    <cfRule type="containsErrors" dxfId="16646" priority="1393">
      <formula>ISERROR(O49)</formula>
    </cfRule>
  </conditionalFormatting>
  <conditionalFormatting sqref="O52">
    <cfRule type="containsErrors" dxfId="16645" priority="1392">
      <formula>ISERROR(O52)</formula>
    </cfRule>
  </conditionalFormatting>
  <conditionalFormatting sqref="O49">
    <cfRule type="containsErrors" dxfId="16644" priority="1391">
      <formula>ISERROR(O49)</formula>
    </cfRule>
  </conditionalFormatting>
  <conditionalFormatting sqref="O52">
    <cfRule type="containsErrors" dxfId="16643" priority="1390">
      <formula>ISERROR(O52)</formula>
    </cfRule>
  </conditionalFormatting>
  <conditionalFormatting sqref="O49">
    <cfRule type="containsErrors" dxfId="16642" priority="1389">
      <formula>ISERROR(O49)</formula>
    </cfRule>
  </conditionalFormatting>
  <conditionalFormatting sqref="O52">
    <cfRule type="containsErrors" dxfId="16641" priority="1388">
      <formula>ISERROR(O52)</formula>
    </cfRule>
  </conditionalFormatting>
  <conditionalFormatting sqref="O49">
    <cfRule type="containsErrors" dxfId="16640" priority="1387">
      <formula>ISERROR(O49)</formula>
    </cfRule>
  </conditionalFormatting>
  <conditionalFormatting sqref="O52">
    <cfRule type="containsErrors" dxfId="16639" priority="1386">
      <formula>ISERROR(O52)</formula>
    </cfRule>
  </conditionalFormatting>
  <conditionalFormatting sqref="O49">
    <cfRule type="containsErrors" dxfId="16638" priority="1385">
      <formula>ISERROR(O49)</formula>
    </cfRule>
  </conditionalFormatting>
  <conditionalFormatting sqref="O52">
    <cfRule type="containsErrors" dxfId="16637" priority="1384">
      <formula>ISERROR(O52)</formula>
    </cfRule>
  </conditionalFormatting>
  <conditionalFormatting sqref="O49">
    <cfRule type="containsErrors" dxfId="16636" priority="1383">
      <formula>ISERROR(O49)</formula>
    </cfRule>
  </conditionalFormatting>
  <conditionalFormatting sqref="O52">
    <cfRule type="containsErrors" dxfId="16635" priority="1382">
      <formula>ISERROR(O52)</formula>
    </cfRule>
  </conditionalFormatting>
  <conditionalFormatting sqref="O67">
    <cfRule type="containsErrors" dxfId="16634" priority="1381">
      <formula>ISERROR(O67)</formula>
    </cfRule>
  </conditionalFormatting>
  <conditionalFormatting sqref="O70">
    <cfRule type="containsErrors" dxfId="16633" priority="1380">
      <formula>ISERROR(O70)</formula>
    </cfRule>
  </conditionalFormatting>
  <conditionalFormatting sqref="O67">
    <cfRule type="containsErrors" dxfId="16632" priority="1379">
      <formula>ISERROR(O67)</formula>
    </cfRule>
  </conditionalFormatting>
  <conditionalFormatting sqref="O70">
    <cfRule type="containsErrors" dxfId="16631" priority="1378">
      <formula>ISERROR(O70)</formula>
    </cfRule>
  </conditionalFormatting>
  <conditionalFormatting sqref="O67">
    <cfRule type="containsErrors" dxfId="16630" priority="1377">
      <formula>ISERROR(O67)</formula>
    </cfRule>
  </conditionalFormatting>
  <conditionalFormatting sqref="O70">
    <cfRule type="containsErrors" dxfId="16629" priority="1376">
      <formula>ISERROR(O70)</formula>
    </cfRule>
  </conditionalFormatting>
  <conditionalFormatting sqref="O85">
    <cfRule type="containsErrors" dxfId="16628" priority="1375">
      <formula>ISERROR(O85)</formula>
    </cfRule>
  </conditionalFormatting>
  <conditionalFormatting sqref="O88">
    <cfRule type="containsErrors" dxfId="16627" priority="1374">
      <formula>ISERROR(O88)</formula>
    </cfRule>
  </conditionalFormatting>
  <conditionalFormatting sqref="O85">
    <cfRule type="containsErrors" dxfId="16626" priority="1373">
      <formula>ISERROR(O85)</formula>
    </cfRule>
  </conditionalFormatting>
  <conditionalFormatting sqref="O88">
    <cfRule type="containsErrors" dxfId="16625" priority="1372">
      <formula>ISERROR(O88)</formula>
    </cfRule>
  </conditionalFormatting>
  <conditionalFormatting sqref="O85">
    <cfRule type="containsErrors" dxfId="16624" priority="1371">
      <formula>ISERROR(O85)</formula>
    </cfRule>
  </conditionalFormatting>
  <conditionalFormatting sqref="O88">
    <cfRule type="containsErrors" dxfId="16623" priority="1370">
      <formula>ISERROR(O88)</formula>
    </cfRule>
  </conditionalFormatting>
  <conditionalFormatting sqref="O103">
    <cfRule type="containsErrors" dxfId="16622" priority="1369">
      <formula>ISERROR(O103)</formula>
    </cfRule>
  </conditionalFormatting>
  <conditionalFormatting sqref="O106">
    <cfRule type="containsErrors" dxfId="16621" priority="1368">
      <formula>ISERROR(O106)</formula>
    </cfRule>
  </conditionalFormatting>
  <conditionalFormatting sqref="O103">
    <cfRule type="containsErrors" dxfId="16620" priority="1367">
      <formula>ISERROR(O103)</formula>
    </cfRule>
  </conditionalFormatting>
  <conditionalFormatting sqref="O106">
    <cfRule type="containsErrors" dxfId="16619" priority="1366">
      <formula>ISERROR(O106)</formula>
    </cfRule>
  </conditionalFormatting>
  <conditionalFormatting sqref="O103">
    <cfRule type="containsErrors" dxfId="16618" priority="1365">
      <formula>ISERROR(O103)</formula>
    </cfRule>
  </conditionalFormatting>
  <conditionalFormatting sqref="O106">
    <cfRule type="containsErrors" dxfId="16617" priority="1364">
      <formula>ISERROR(O106)</formula>
    </cfRule>
  </conditionalFormatting>
  <conditionalFormatting sqref="O49">
    <cfRule type="containsErrors" dxfId="16616" priority="1363">
      <formula>ISERROR(O49)</formula>
    </cfRule>
  </conditionalFormatting>
  <conditionalFormatting sqref="O52">
    <cfRule type="containsErrors" dxfId="16615" priority="1362">
      <formula>ISERROR(O52)</formula>
    </cfRule>
  </conditionalFormatting>
  <conditionalFormatting sqref="O49">
    <cfRule type="containsErrors" dxfId="16614" priority="1361">
      <formula>ISERROR(O49)</formula>
    </cfRule>
  </conditionalFormatting>
  <conditionalFormatting sqref="O52">
    <cfRule type="containsErrors" dxfId="16613" priority="1360">
      <formula>ISERROR(O52)</formula>
    </cfRule>
  </conditionalFormatting>
  <conditionalFormatting sqref="O49">
    <cfRule type="containsErrors" dxfId="16612" priority="1359">
      <formula>ISERROR(O49)</formula>
    </cfRule>
  </conditionalFormatting>
  <conditionalFormatting sqref="O52">
    <cfRule type="containsErrors" dxfId="16611" priority="1358">
      <formula>ISERROR(O52)</formula>
    </cfRule>
  </conditionalFormatting>
  <conditionalFormatting sqref="O67">
    <cfRule type="containsErrors" dxfId="16610" priority="1357">
      <formula>ISERROR(O67)</formula>
    </cfRule>
  </conditionalFormatting>
  <conditionalFormatting sqref="O70">
    <cfRule type="containsErrors" dxfId="16609" priority="1356">
      <formula>ISERROR(O70)</formula>
    </cfRule>
  </conditionalFormatting>
  <conditionalFormatting sqref="O67">
    <cfRule type="containsErrors" dxfId="16608" priority="1355">
      <formula>ISERROR(O67)</formula>
    </cfRule>
  </conditionalFormatting>
  <conditionalFormatting sqref="O70">
    <cfRule type="containsErrors" dxfId="16607" priority="1354">
      <formula>ISERROR(O70)</formula>
    </cfRule>
  </conditionalFormatting>
  <conditionalFormatting sqref="O67">
    <cfRule type="containsErrors" dxfId="16606" priority="1353">
      <formula>ISERROR(O67)</formula>
    </cfRule>
  </conditionalFormatting>
  <conditionalFormatting sqref="O70">
    <cfRule type="containsErrors" dxfId="16605" priority="1352">
      <formula>ISERROR(O70)</formula>
    </cfRule>
  </conditionalFormatting>
  <conditionalFormatting sqref="O67">
    <cfRule type="containsErrors" dxfId="16604" priority="1351">
      <formula>ISERROR(O67)</formula>
    </cfRule>
  </conditionalFormatting>
  <conditionalFormatting sqref="O70">
    <cfRule type="containsErrors" dxfId="16603" priority="1350">
      <formula>ISERROR(O70)</formula>
    </cfRule>
  </conditionalFormatting>
  <conditionalFormatting sqref="O67">
    <cfRule type="containsErrors" dxfId="16602" priority="1349">
      <formula>ISERROR(O67)</formula>
    </cfRule>
  </conditionalFormatting>
  <conditionalFormatting sqref="O70">
    <cfRule type="containsErrors" dxfId="16601" priority="1348">
      <formula>ISERROR(O70)</formula>
    </cfRule>
  </conditionalFormatting>
  <conditionalFormatting sqref="O67">
    <cfRule type="containsErrors" dxfId="16600" priority="1347">
      <formula>ISERROR(O67)</formula>
    </cfRule>
  </conditionalFormatting>
  <conditionalFormatting sqref="O70">
    <cfRule type="containsErrors" dxfId="16599" priority="1346">
      <formula>ISERROR(O70)</formula>
    </cfRule>
  </conditionalFormatting>
  <conditionalFormatting sqref="O67">
    <cfRule type="containsErrors" dxfId="16598" priority="1345">
      <formula>ISERROR(O67)</formula>
    </cfRule>
  </conditionalFormatting>
  <conditionalFormatting sqref="O70">
    <cfRule type="containsErrors" dxfId="16597" priority="1344">
      <formula>ISERROR(O70)</formula>
    </cfRule>
  </conditionalFormatting>
  <conditionalFormatting sqref="O67">
    <cfRule type="containsErrors" dxfId="16596" priority="1343">
      <formula>ISERROR(O67)</formula>
    </cfRule>
  </conditionalFormatting>
  <conditionalFormatting sqref="O70">
    <cfRule type="containsErrors" dxfId="16595" priority="1342">
      <formula>ISERROR(O70)</formula>
    </cfRule>
  </conditionalFormatting>
  <conditionalFormatting sqref="O67">
    <cfRule type="containsErrors" dxfId="16594" priority="1341">
      <formula>ISERROR(O67)</formula>
    </cfRule>
  </conditionalFormatting>
  <conditionalFormatting sqref="O70">
    <cfRule type="containsErrors" dxfId="16593" priority="1340">
      <formula>ISERROR(O70)</formula>
    </cfRule>
  </conditionalFormatting>
  <conditionalFormatting sqref="O67">
    <cfRule type="containsErrors" dxfId="16592" priority="1339">
      <formula>ISERROR(O67)</formula>
    </cfRule>
  </conditionalFormatting>
  <conditionalFormatting sqref="O70">
    <cfRule type="containsErrors" dxfId="16591" priority="1338">
      <formula>ISERROR(O70)</formula>
    </cfRule>
  </conditionalFormatting>
  <conditionalFormatting sqref="O67">
    <cfRule type="containsErrors" dxfId="16590" priority="1337">
      <formula>ISERROR(O67)</formula>
    </cfRule>
  </conditionalFormatting>
  <conditionalFormatting sqref="O70">
    <cfRule type="containsErrors" dxfId="16589" priority="1336">
      <formula>ISERROR(O70)</formula>
    </cfRule>
  </conditionalFormatting>
  <conditionalFormatting sqref="O85">
    <cfRule type="containsErrors" dxfId="16588" priority="1335">
      <formula>ISERROR(O85)</formula>
    </cfRule>
  </conditionalFormatting>
  <conditionalFormatting sqref="O88">
    <cfRule type="containsErrors" dxfId="16587" priority="1334">
      <formula>ISERROR(O88)</formula>
    </cfRule>
  </conditionalFormatting>
  <conditionalFormatting sqref="O85">
    <cfRule type="containsErrors" dxfId="16586" priority="1333">
      <formula>ISERROR(O85)</formula>
    </cfRule>
  </conditionalFormatting>
  <conditionalFormatting sqref="O88">
    <cfRule type="containsErrors" dxfId="16585" priority="1332">
      <formula>ISERROR(O88)</formula>
    </cfRule>
  </conditionalFormatting>
  <conditionalFormatting sqref="O85">
    <cfRule type="containsErrors" dxfId="16584" priority="1331">
      <formula>ISERROR(O85)</formula>
    </cfRule>
  </conditionalFormatting>
  <conditionalFormatting sqref="O88">
    <cfRule type="containsErrors" dxfId="16583" priority="1330">
      <formula>ISERROR(O88)</formula>
    </cfRule>
  </conditionalFormatting>
  <conditionalFormatting sqref="O85">
    <cfRule type="containsErrors" dxfId="16582" priority="1329">
      <formula>ISERROR(O85)</formula>
    </cfRule>
  </conditionalFormatting>
  <conditionalFormatting sqref="O88">
    <cfRule type="containsErrors" dxfId="16581" priority="1328">
      <formula>ISERROR(O88)</formula>
    </cfRule>
  </conditionalFormatting>
  <conditionalFormatting sqref="O85">
    <cfRule type="containsErrors" dxfId="16580" priority="1327">
      <formula>ISERROR(O85)</formula>
    </cfRule>
  </conditionalFormatting>
  <conditionalFormatting sqref="O88">
    <cfRule type="containsErrors" dxfId="16579" priority="1326">
      <formula>ISERROR(O88)</formula>
    </cfRule>
  </conditionalFormatting>
  <conditionalFormatting sqref="O85">
    <cfRule type="containsErrors" dxfId="16578" priority="1325">
      <formula>ISERROR(O85)</formula>
    </cfRule>
  </conditionalFormatting>
  <conditionalFormatting sqref="O88">
    <cfRule type="containsErrors" dxfId="16577" priority="1324">
      <formula>ISERROR(O88)</formula>
    </cfRule>
  </conditionalFormatting>
  <conditionalFormatting sqref="O85">
    <cfRule type="containsErrors" dxfId="16576" priority="1323">
      <formula>ISERROR(O85)</formula>
    </cfRule>
  </conditionalFormatting>
  <conditionalFormatting sqref="O88">
    <cfRule type="containsErrors" dxfId="16575" priority="1322">
      <formula>ISERROR(O88)</formula>
    </cfRule>
  </conditionalFormatting>
  <conditionalFormatting sqref="O85">
    <cfRule type="containsErrors" dxfId="16574" priority="1321">
      <formula>ISERROR(O85)</formula>
    </cfRule>
  </conditionalFormatting>
  <conditionalFormatting sqref="O88">
    <cfRule type="containsErrors" dxfId="16573" priority="1320">
      <formula>ISERROR(O88)</formula>
    </cfRule>
  </conditionalFormatting>
  <conditionalFormatting sqref="O85">
    <cfRule type="containsErrors" dxfId="16572" priority="1319">
      <formula>ISERROR(O85)</formula>
    </cfRule>
  </conditionalFormatting>
  <conditionalFormatting sqref="O88">
    <cfRule type="containsErrors" dxfId="16571" priority="1318">
      <formula>ISERROR(O88)</formula>
    </cfRule>
  </conditionalFormatting>
  <conditionalFormatting sqref="O85">
    <cfRule type="containsErrors" dxfId="16570" priority="1317">
      <formula>ISERROR(O85)</formula>
    </cfRule>
  </conditionalFormatting>
  <conditionalFormatting sqref="O88">
    <cfRule type="containsErrors" dxfId="16569" priority="1316">
      <formula>ISERROR(O88)</formula>
    </cfRule>
  </conditionalFormatting>
  <conditionalFormatting sqref="O85">
    <cfRule type="containsErrors" dxfId="16568" priority="1315">
      <formula>ISERROR(O85)</formula>
    </cfRule>
  </conditionalFormatting>
  <conditionalFormatting sqref="O88">
    <cfRule type="containsErrors" dxfId="16567" priority="1314">
      <formula>ISERROR(O88)</formula>
    </cfRule>
  </conditionalFormatting>
  <conditionalFormatting sqref="O103">
    <cfRule type="containsErrors" dxfId="16566" priority="1313">
      <formula>ISERROR(O103)</formula>
    </cfRule>
  </conditionalFormatting>
  <conditionalFormatting sqref="O106">
    <cfRule type="containsErrors" dxfId="16565" priority="1312">
      <formula>ISERROR(O106)</formula>
    </cfRule>
  </conditionalFormatting>
  <conditionalFormatting sqref="O103">
    <cfRule type="containsErrors" dxfId="16564" priority="1311">
      <formula>ISERROR(O103)</formula>
    </cfRule>
  </conditionalFormatting>
  <conditionalFormatting sqref="O106">
    <cfRule type="containsErrors" dxfId="16563" priority="1310">
      <formula>ISERROR(O106)</formula>
    </cfRule>
  </conditionalFormatting>
  <conditionalFormatting sqref="O103">
    <cfRule type="containsErrors" dxfId="16562" priority="1309">
      <formula>ISERROR(O103)</formula>
    </cfRule>
  </conditionalFormatting>
  <conditionalFormatting sqref="O106">
    <cfRule type="containsErrors" dxfId="16561" priority="1308">
      <formula>ISERROR(O106)</formula>
    </cfRule>
  </conditionalFormatting>
  <conditionalFormatting sqref="O103">
    <cfRule type="containsErrors" dxfId="16560" priority="1307">
      <formula>ISERROR(O103)</formula>
    </cfRule>
  </conditionalFormatting>
  <conditionalFormatting sqref="O106">
    <cfRule type="containsErrors" dxfId="16559" priority="1306">
      <formula>ISERROR(O106)</formula>
    </cfRule>
  </conditionalFormatting>
  <conditionalFormatting sqref="O103">
    <cfRule type="containsErrors" dxfId="16558" priority="1305">
      <formula>ISERROR(O103)</formula>
    </cfRule>
  </conditionalFormatting>
  <conditionalFormatting sqref="O106">
    <cfRule type="containsErrors" dxfId="16557" priority="1304">
      <formula>ISERROR(O106)</formula>
    </cfRule>
  </conditionalFormatting>
  <conditionalFormatting sqref="O103">
    <cfRule type="containsErrors" dxfId="16556" priority="1303">
      <formula>ISERROR(O103)</formula>
    </cfRule>
  </conditionalFormatting>
  <conditionalFormatting sqref="O106">
    <cfRule type="containsErrors" dxfId="16555" priority="1302">
      <formula>ISERROR(O106)</formula>
    </cfRule>
  </conditionalFormatting>
  <conditionalFormatting sqref="O103">
    <cfRule type="containsErrors" dxfId="16554" priority="1301">
      <formula>ISERROR(O103)</formula>
    </cfRule>
  </conditionalFormatting>
  <conditionalFormatting sqref="O106">
    <cfRule type="containsErrors" dxfId="16553" priority="1300">
      <formula>ISERROR(O106)</formula>
    </cfRule>
  </conditionalFormatting>
  <conditionalFormatting sqref="O103">
    <cfRule type="containsErrors" dxfId="16552" priority="1299">
      <formula>ISERROR(O103)</formula>
    </cfRule>
  </conditionalFormatting>
  <conditionalFormatting sqref="O106">
    <cfRule type="containsErrors" dxfId="16551" priority="1298">
      <formula>ISERROR(O106)</formula>
    </cfRule>
  </conditionalFormatting>
  <conditionalFormatting sqref="O103">
    <cfRule type="containsErrors" dxfId="16550" priority="1297">
      <formula>ISERROR(O103)</formula>
    </cfRule>
  </conditionalFormatting>
  <conditionalFormatting sqref="O106">
    <cfRule type="containsErrors" dxfId="16549" priority="1296">
      <formula>ISERROR(O106)</formula>
    </cfRule>
  </conditionalFormatting>
  <conditionalFormatting sqref="O103">
    <cfRule type="containsErrors" dxfId="16548" priority="1295">
      <formula>ISERROR(O103)</formula>
    </cfRule>
  </conditionalFormatting>
  <conditionalFormatting sqref="O106">
    <cfRule type="containsErrors" dxfId="16547" priority="1294">
      <formula>ISERROR(O106)</formula>
    </cfRule>
  </conditionalFormatting>
  <conditionalFormatting sqref="O103">
    <cfRule type="containsErrors" dxfId="16546" priority="1293">
      <formula>ISERROR(O103)</formula>
    </cfRule>
  </conditionalFormatting>
  <conditionalFormatting sqref="O106">
    <cfRule type="containsErrors" dxfId="16545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16544" priority="1291">
      <formula>ISERROR(N1)</formula>
    </cfRule>
  </conditionalFormatting>
  <conditionalFormatting sqref="O13">
    <cfRule type="containsErrors" dxfId="16543" priority="1290">
      <formula>ISERROR(O13)</formula>
    </cfRule>
  </conditionalFormatting>
  <conditionalFormatting sqref="O16">
    <cfRule type="containsErrors" dxfId="16542" priority="1289">
      <formula>ISERROR(O16)</formula>
    </cfRule>
  </conditionalFormatting>
  <conditionalFormatting sqref="O103">
    <cfRule type="containsErrors" dxfId="16541" priority="1288">
      <formula>ISERROR(O103)</formula>
    </cfRule>
  </conditionalFormatting>
  <conditionalFormatting sqref="O106">
    <cfRule type="containsErrors" dxfId="16540" priority="1287">
      <formula>ISERROR(O106)</formula>
    </cfRule>
  </conditionalFormatting>
  <conditionalFormatting sqref="O85">
    <cfRule type="containsErrors" dxfId="16539" priority="1286">
      <formula>ISERROR(O85)</formula>
    </cfRule>
  </conditionalFormatting>
  <conditionalFormatting sqref="O88">
    <cfRule type="containsErrors" dxfId="16538" priority="1285">
      <formula>ISERROR(O88)</formula>
    </cfRule>
  </conditionalFormatting>
  <conditionalFormatting sqref="O67">
    <cfRule type="containsErrors" dxfId="16537" priority="1284">
      <formula>ISERROR(O67)</formula>
    </cfRule>
  </conditionalFormatting>
  <conditionalFormatting sqref="O70">
    <cfRule type="containsErrors" dxfId="16536" priority="1283">
      <formula>ISERROR(O70)</formula>
    </cfRule>
  </conditionalFormatting>
  <conditionalFormatting sqref="O49">
    <cfRule type="containsErrors" dxfId="16535" priority="1282">
      <formula>ISERROR(O49)</formula>
    </cfRule>
  </conditionalFormatting>
  <conditionalFormatting sqref="O52">
    <cfRule type="containsErrors" dxfId="16534" priority="1281">
      <formula>ISERROR(O52)</formula>
    </cfRule>
  </conditionalFormatting>
  <conditionalFormatting sqref="O31">
    <cfRule type="containsErrors" dxfId="16533" priority="1280">
      <formula>ISERROR(O31)</formula>
    </cfRule>
  </conditionalFormatting>
  <conditionalFormatting sqref="O34">
    <cfRule type="containsErrors" dxfId="16532" priority="1279">
      <formula>ISERROR(O34)</formula>
    </cfRule>
  </conditionalFormatting>
  <conditionalFormatting sqref="O13">
    <cfRule type="containsErrors" dxfId="16531" priority="1278">
      <formula>ISERROR(O13)</formula>
    </cfRule>
  </conditionalFormatting>
  <conditionalFormatting sqref="O16">
    <cfRule type="containsErrors" dxfId="16530" priority="1277">
      <formula>ISERROR(O16)</formula>
    </cfRule>
  </conditionalFormatting>
  <conditionalFormatting sqref="O49">
    <cfRule type="containsErrors" dxfId="16529" priority="1276">
      <formula>ISERROR(O49)</formula>
    </cfRule>
  </conditionalFormatting>
  <conditionalFormatting sqref="O52">
    <cfRule type="containsErrors" dxfId="16528" priority="1275">
      <formula>ISERROR(O52)</formula>
    </cfRule>
  </conditionalFormatting>
  <conditionalFormatting sqref="O67">
    <cfRule type="containsErrors" dxfId="16527" priority="1274">
      <formula>ISERROR(O67)</formula>
    </cfRule>
  </conditionalFormatting>
  <conditionalFormatting sqref="O70">
    <cfRule type="containsErrors" dxfId="16526" priority="1273">
      <formula>ISERROR(O70)</formula>
    </cfRule>
  </conditionalFormatting>
  <conditionalFormatting sqref="O67">
    <cfRule type="containsErrors" dxfId="16525" priority="1272">
      <formula>ISERROR(O67)</formula>
    </cfRule>
  </conditionalFormatting>
  <conditionalFormatting sqref="O70">
    <cfRule type="containsErrors" dxfId="16524" priority="1271">
      <formula>ISERROR(O70)</formula>
    </cfRule>
  </conditionalFormatting>
  <conditionalFormatting sqref="O31">
    <cfRule type="containsErrors" dxfId="16523" priority="1270">
      <formula>ISERROR(O31)</formula>
    </cfRule>
  </conditionalFormatting>
  <conditionalFormatting sqref="O34">
    <cfRule type="containsErrors" dxfId="16522" priority="1269">
      <formula>ISERROR(O34)</formula>
    </cfRule>
  </conditionalFormatting>
  <conditionalFormatting sqref="O31">
    <cfRule type="containsErrors" dxfId="16521" priority="1268">
      <formula>ISERROR(O31)</formula>
    </cfRule>
  </conditionalFormatting>
  <conditionalFormatting sqref="O34">
    <cfRule type="containsErrors" dxfId="16520" priority="1267">
      <formula>ISERROR(O34)</formula>
    </cfRule>
  </conditionalFormatting>
  <conditionalFormatting sqref="O49">
    <cfRule type="containsErrors" dxfId="16519" priority="1266">
      <formula>ISERROR(O49)</formula>
    </cfRule>
  </conditionalFormatting>
  <conditionalFormatting sqref="O52">
    <cfRule type="containsErrors" dxfId="16518" priority="1265">
      <formula>ISERROR(O52)</formula>
    </cfRule>
  </conditionalFormatting>
  <conditionalFormatting sqref="O49">
    <cfRule type="containsErrors" dxfId="16517" priority="1264">
      <formula>ISERROR(O49)</formula>
    </cfRule>
  </conditionalFormatting>
  <conditionalFormatting sqref="O52">
    <cfRule type="containsErrors" dxfId="16516" priority="1263">
      <formula>ISERROR(O52)</formula>
    </cfRule>
  </conditionalFormatting>
  <conditionalFormatting sqref="O49">
    <cfRule type="containsErrors" dxfId="16515" priority="1262">
      <formula>ISERROR(O49)</formula>
    </cfRule>
  </conditionalFormatting>
  <conditionalFormatting sqref="O52">
    <cfRule type="containsErrors" dxfId="16514" priority="1261">
      <formula>ISERROR(O52)</formula>
    </cfRule>
  </conditionalFormatting>
  <conditionalFormatting sqref="O49">
    <cfRule type="containsErrors" dxfId="16513" priority="1260">
      <formula>ISERROR(O49)</formula>
    </cfRule>
  </conditionalFormatting>
  <conditionalFormatting sqref="O52">
    <cfRule type="containsErrors" dxfId="16512" priority="1259">
      <formula>ISERROR(O52)</formula>
    </cfRule>
  </conditionalFormatting>
  <conditionalFormatting sqref="O49">
    <cfRule type="containsErrors" dxfId="16511" priority="1258">
      <formula>ISERROR(O49)</formula>
    </cfRule>
  </conditionalFormatting>
  <conditionalFormatting sqref="O52">
    <cfRule type="containsErrors" dxfId="16510" priority="1257">
      <formula>ISERROR(O52)</formula>
    </cfRule>
  </conditionalFormatting>
  <conditionalFormatting sqref="O49">
    <cfRule type="containsErrors" dxfId="16509" priority="1256">
      <formula>ISERROR(O49)</formula>
    </cfRule>
  </conditionalFormatting>
  <conditionalFormatting sqref="O52">
    <cfRule type="containsErrors" dxfId="16508" priority="1255">
      <formula>ISERROR(O52)</formula>
    </cfRule>
  </conditionalFormatting>
  <conditionalFormatting sqref="O67">
    <cfRule type="containsErrors" dxfId="16507" priority="1254">
      <formula>ISERROR(O67)</formula>
    </cfRule>
  </conditionalFormatting>
  <conditionalFormatting sqref="O70">
    <cfRule type="containsErrors" dxfId="16506" priority="1253">
      <formula>ISERROR(O70)</formula>
    </cfRule>
  </conditionalFormatting>
  <conditionalFormatting sqref="O67">
    <cfRule type="containsErrors" dxfId="16505" priority="1252">
      <formula>ISERROR(O67)</formula>
    </cfRule>
  </conditionalFormatting>
  <conditionalFormatting sqref="O70">
    <cfRule type="containsErrors" dxfId="16504" priority="1251">
      <formula>ISERROR(O70)</formula>
    </cfRule>
  </conditionalFormatting>
  <conditionalFormatting sqref="O67">
    <cfRule type="containsErrors" dxfId="16503" priority="1250">
      <formula>ISERROR(O67)</formula>
    </cfRule>
  </conditionalFormatting>
  <conditionalFormatting sqref="O70">
    <cfRule type="containsErrors" dxfId="16502" priority="1249">
      <formula>ISERROR(O70)</formula>
    </cfRule>
  </conditionalFormatting>
  <conditionalFormatting sqref="O85">
    <cfRule type="containsErrors" dxfId="16501" priority="1248">
      <formula>ISERROR(O85)</formula>
    </cfRule>
  </conditionalFormatting>
  <conditionalFormatting sqref="O88">
    <cfRule type="containsErrors" dxfId="16500" priority="1247">
      <formula>ISERROR(O88)</formula>
    </cfRule>
  </conditionalFormatting>
  <conditionalFormatting sqref="O85">
    <cfRule type="containsErrors" dxfId="16499" priority="1246">
      <formula>ISERROR(O85)</formula>
    </cfRule>
  </conditionalFormatting>
  <conditionalFormatting sqref="O88">
    <cfRule type="containsErrors" dxfId="16498" priority="1245">
      <formula>ISERROR(O88)</formula>
    </cfRule>
  </conditionalFormatting>
  <conditionalFormatting sqref="O85">
    <cfRule type="containsErrors" dxfId="16497" priority="1244">
      <formula>ISERROR(O85)</formula>
    </cfRule>
  </conditionalFormatting>
  <conditionalFormatting sqref="O88">
    <cfRule type="containsErrors" dxfId="16496" priority="1243">
      <formula>ISERROR(O88)</formula>
    </cfRule>
  </conditionalFormatting>
  <conditionalFormatting sqref="O103">
    <cfRule type="containsErrors" dxfId="16495" priority="1242">
      <formula>ISERROR(O103)</formula>
    </cfRule>
  </conditionalFormatting>
  <conditionalFormatting sqref="O106">
    <cfRule type="containsErrors" dxfId="16494" priority="1241">
      <formula>ISERROR(O106)</formula>
    </cfRule>
  </conditionalFormatting>
  <conditionalFormatting sqref="O103">
    <cfRule type="containsErrors" dxfId="16493" priority="1240">
      <formula>ISERROR(O103)</formula>
    </cfRule>
  </conditionalFormatting>
  <conditionalFormatting sqref="O106">
    <cfRule type="containsErrors" dxfId="16492" priority="1239">
      <formula>ISERROR(O106)</formula>
    </cfRule>
  </conditionalFormatting>
  <conditionalFormatting sqref="O103">
    <cfRule type="containsErrors" dxfId="16491" priority="1238">
      <formula>ISERROR(O103)</formula>
    </cfRule>
  </conditionalFormatting>
  <conditionalFormatting sqref="O106">
    <cfRule type="containsErrors" dxfId="16490" priority="1237">
      <formula>ISERROR(O106)</formula>
    </cfRule>
  </conditionalFormatting>
  <conditionalFormatting sqref="O49">
    <cfRule type="containsErrors" dxfId="16489" priority="1236">
      <formula>ISERROR(O49)</formula>
    </cfRule>
  </conditionalFormatting>
  <conditionalFormatting sqref="O52">
    <cfRule type="containsErrors" dxfId="16488" priority="1235">
      <formula>ISERROR(O52)</formula>
    </cfRule>
  </conditionalFormatting>
  <conditionalFormatting sqref="O49">
    <cfRule type="containsErrors" dxfId="16487" priority="1234">
      <formula>ISERROR(O49)</formula>
    </cfRule>
  </conditionalFormatting>
  <conditionalFormatting sqref="O52">
    <cfRule type="containsErrors" dxfId="16486" priority="1233">
      <formula>ISERROR(O52)</formula>
    </cfRule>
  </conditionalFormatting>
  <conditionalFormatting sqref="O49">
    <cfRule type="containsErrors" dxfId="16485" priority="1232">
      <formula>ISERROR(O49)</formula>
    </cfRule>
  </conditionalFormatting>
  <conditionalFormatting sqref="O52">
    <cfRule type="containsErrors" dxfId="16484" priority="1231">
      <formula>ISERROR(O52)</formula>
    </cfRule>
  </conditionalFormatting>
  <conditionalFormatting sqref="O67">
    <cfRule type="containsErrors" dxfId="16483" priority="1230">
      <formula>ISERROR(O67)</formula>
    </cfRule>
  </conditionalFormatting>
  <conditionalFormatting sqref="O70">
    <cfRule type="containsErrors" dxfId="16482" priority="1229">
      <formula>ISERROR(O70)</formula>
    </cfRule>
  </conditionalFormatting>
  <conditionalFormatting sqref="O67">
    <cfRule type="containsErrors" dxfId="16481" priority="1228">
      <formula>ISERROR(O67)</formula>
    </cfRule>
  </conditionalFormatting>
  <conditionalFormatting sqref="O70">
    <cfRule type="containsErrors" dxfId="16480" priority="1227">
      <formula>ISERROR(O70)</formula>
    </cfRule>
  </conditionalFormatting>
  <conditionalFormatting sqref="O67">
    <cfRule type="containsErrors" dxfId="16479" priority="1226">
      <formula>ISERROR(O67)</formula>
    </cfRule>
  </conditionalFormatting>
  <conditionalFormatting sqref="O70">
    <cfRule type="containsErrors" dxfId="16478" priority="1225">
      <formula>ISERROR(O70)</formula>
    </cfRule>
  </conditionalFormatting>
  <conditionalFormatting sqref="O67">
    <cfRule type="containsErrors" dxfId="16477" priority="1224">
      <formula>ISERROR(O67)</formula>
    </cfRule>
  </conditionalFormatting>
  <conditionalFormatting sqref="O70">
    <cfRule type="containsErrors" dxfId="16476" priority="1223">
      <formula>ISERROR(O70)</formula>
    </cfRule>
  </conditionalFormatting>
  <conditionalFormatting sqref="O67">
    <cfRule type="containsErrors" dxfId="16475" priority="1222">
      <formula>ISERROR(O67)</formula>
    </cfRule>
  </conditionalFormatting>
  <conditionalFormatting sqref="O70">
    <cfRule type="containsErrors" dxfId="16474" priority="1221">
      <formula>ISERROR(O70)</formula>
    </cfRule>
  </conditionalFormatting>
  <conditionalFormatting sqref="O67">
    <cfRule type="containsErrors" dxfId="16473" priority="1220">
      <formula>ISERROR(O67)</formula>
    </cfRule>
  </conditionalFormatting>
  <conditionalFormatting sqref="O70">
    <cfRule type="containsErrors" dxfId="16472" priority="1219">
      <formula>ISERROR(O70)</formula>
    </cfRule>
  </conditionalFormatting>
  <conditionalFormatting sqref="O67">
    <cfRule type="containsErrors" dxfId="16471" priority="1218">
      <formula>ISERROR(O67)</formula>
    </cfRule>
  </conditionalFormatting>
  <conditionalFormatting sqref="O70">
    <cfRule type="containsErrors" dxfId="16470" priority="1217">
      <formula>ISERROR(O70)</formula>
    </cfRule>
  </conditionalFormatting>
  <conditionalFormatting sqref="O67">
    <cfRule type="containsErrors" dxfId="16469" priority="1216">
      <formula>ISERROR(O67)</formula>
    </cfRule>
  </conditionalFormatting>
  <conditionalFormatting sqref="O70">
    <cfRule type="containsErrors" dxfId="16468" priority="1215">
      <formula>ISERROR(O70)</formula>
    </cfRule>
  </conditionalFormatting>
  <conditionalFormatting sqref="O67">
    <cfRule type="containsErrors" dxfId="16467" priority="1214">
      <formula>ISERROR(O67)</formula>
    </cfRule>
  </conditionalFormatting>
  <conditionalFormatting sqref="O70">
    <cfRule type="containsErrors" dxfId="16466" priority="1213">
      <formula>ISERROR(O70)</formula>
    </cfRule>
  </conditionalFormatting>
  <conditionalFormatting sqref="O67">
    <cfRule type="containsErrors" dxfId="16465" priority="1212">
      <formula>ISERROR(O67)</formula>
    </cfRule>
  </conditionalFormatting>
  <conditionalFormatting sqref="O70">
    <cfRule type="containsErrors" dxfId="16464" priority="1211">
      <formula>ISERROR(O70)</formula>
    </cfRule>
  </conditionalFormatting>
  <conditionalFormatting sqref="O67">
    <cfRule type="containsErrors" dxfId="16463" priority="1210">
      <formula>ISERROR(O67)</formula>
    </cfRule>
  </conditionalFormatting>
  <conditionalFormatting sqref="O70">
    <cfRule type="containsErrors" dxfId="16462" priority="1209">
      <formula>ISERROR(O70)</formula>
    </cfRule>
  </conditionalFormatting>
  <conditionalFormatting sqref="O85">
    <cfRule type="containsErrors" dxfId="16461" priority="1208">
      <formula>ISERROR(O85)</formula>
    </cfRule>
  </conditionalFormatting>
  <conditionalFormatting sqref="O88">
    <cfRule type="containsErrors" dxfId="16460" priority="1207">
      <formula>ISERROR(O88)</formula>
    </cfRule>
  </conditionalFormatting>
  <conditionalFormatting sqref="O85">
    <cfRule type="containsErrors" dxfId="16459" priority="1206">
      <formula>ISERROR(O85)</formula>
    </cfRule>
  </conditionalFormatting>
  <conditionalFormatting sqref="O88">
    <cfRule type="containsErrors" dxfId="16458" priority="1205">
      <formula>ISERROR(O88)</formula>
    </cfRule>
  </conditionalFormatting>
  <conditionalFormatting sqref="O85">
    <cfRule type="containsErrors" dxfId="16457" priority="1204">
      <formula>ISERROR(O85)</formula>
    </cfRule>
  </conditionalFormatting>
  <conditionalFormatting sqref="O88">
    <cfRule type="containsErrors" dxfId="16456" priority="1203">
      <formula>ISERROR(O88)</formula>
    </cfRule>
  </conditionalFormatting>
  <conditionalFormatting sqref="O85">
    <cfRule type="containsErrors" dxfId="16455" priority="1202">
      <formula>ISERROR(O85)</formula>
    </cfRule>
  </conditionalFormatting>
  <conditionalFormatting sqref="O88">
    <cfRule type="containsErrors" dxfId="16454" priority="1201">
      <formula>ISERROR(O88)</formula>
    </cfRule>
  </conditionalFormatting>
  <conditionalFormatting sqref="O85">
    <cfRule type="containsErrors" dxfId="16453" priority="1200">
      <formula>ISERROR(O85)</formula>
    </cfRule>
  </conditionalFormatting>
  <conditionalFormatting sqref="O88">
    <cfRule type="containsErrors" dxfId="16452" priority="1199">
      <formula>ISERROR(O88)</formula>
    </cfRule>
  </conditionalFormatting>
  <conditionalFormatting sqref="O85">
    <cfRule type="containsErrors" dxfId="16451" priority="1198">
      <formula>ISERROR(O85)</formula>
    </cfRule>
  </conditionalFormatting>
  <conditionalFormatting sqref="O88">
    <cfRule type="containsErrors" dxfId="16450" priority="1197">
      <formula>ISERROR(O88)</formula>
    </cfRule>
  </conditionalFormatting>
  <conditionalFormatting sqref="O85">
    <cfRule type="containsErrors" dxfId="16449" priority="1196">
      <formula>ISERROR(O85)</formula>
    </cfRule>
  </conditionalFormatting>
  <conditionalFormatting sqref="O88">
    <cfRule type="containsErrors" dxfId="16448" priority="1195">
      <formula>ISERROR(O88)</formula>
    </cfRule>
  </conditionalFormatting>
  <conditionalFormatting sqref="O85">
    <cfRule type="containsErrors" dxfId="16447" priority="1194">
      <formula>ISERROR(O85)</formula>
    </cfRule>
  </conditionalFormatting>
  <conditionalFormatting sqref="O88">
    <cfRule type="containsErrors" dxfId="16446" priority="1193">
      <formula>ISERROR(O88)</formula>
    </cfRule>
  </conditionalFormatting>
  <conditionalFormatting sqref="O85">
    <cfRule type="containsErrors" dxfId="16445" priority="1192">
      <formula>ISERROR(O85)</formula>
    </cfRule>
  </conditionalFormatting>
  <conditionalFormatting sqref="O88">
    <cfRule type="containsErrors" dxfId="16444" priority="1191">
      <formula>ISERROR(O88)</formula>
    </cfRule>
  </conditionalFormatting>
  <conditionalFormatting sqref="O85">
    <cfRule type="containsErrors" dxfId="16443" priority="1190">
      <formula>ISERROR(O85)</formula>
    </cfRule>
  </conditionalFormatting>
  <conditionalFormatting sqref="O88">
    <cfRule type="containsErrors" dxfId="16442" priority="1189">
      <formula>ISERROR(O88)</formula>
    </cfRule>
  </conditionalFormatting>
  <conditionalFormatting sqref="O85">
    <cfRule type="containsErrors" dxfId="16441" priority="1188">
      <formula>ISERROR(O85)</formula>
    </cfRule>
  </conditionalFormatting>
  <conditionalFormatting sqref="O88">
    <cfRule type="containsErrors" dxfId="16440" priority="1187">
      <formula>ISERROR(O88)</formula>
    </cfRule>
  </conditionalFormatting>
  <conditionalFormatting sqref="O103">
    <cfRule type="containsErrors" dxfId="16439" priority="1186">
      <formula>ISERROR(O103)</formula>
    </cfRule>
  </conditionalFormatting>
  <conditionalFormatting sqref="O106">
    <cfRule type="containsErrors" dxfId="16438" priority="1185">
      <formula>ISERROR(O106)</formula>
    </cfRule>
  </conditionalFormatting>
  <conditionalFormatting sqref="O103">
    <cfRule type="containsErrors" dxfId="16437" priority="1184">
      <formula>ISERROR(O103)</formula>
    </cfRule>
  </conditionalFormatting>
  <conditionalFormatting sqref="O106">
    <cfRule type="containsErrors" dxfId="16436" priority="1183">
      <formula>ISERROR(O106)</formula>
    </cfRule>
  </conditionalFormatting>
  <conditionalFormatting sqref="O103">
    <cfRule type="containsErrors" dxfId="16435" priority="1182">
      <formula>ISERROR(O103)</formula>
    </cfRule>
  </conditionalFormatting>
  <conditionalFormatting sqref="O106">
    <cfRule type="containsErrors" dxfId="16434" priority="1181">
      <formula>ISERROR(O106)</formula>
    </cfRule>
  </conditionalFormatting>
  <conditionalFormatting sqref="O103">
    <cfRule type="containsErrors" dxfId="16433" priority="1180">
      <formula>ISERROR(O103)</formula>
    </cfRule>
  </conditionalFormatting>
  <conditionalFormatting sqref="O106">
    <cfRule type="containsErrors" dxfId="16432" priority="1179">
      <formula>ISERROR(O106)</formula>
    </cfRule>
  </conditionalFormatting>
  <conditionalFormatting sqref="O103">
    <cfRule type="containsErrors" dxfId="16431" priority="1178">
      <formula>ISERROR(O103)</formula>
    </cfRule>
  </conditionalFormatting>
  <conditionalFormatting sqref="O106">
    <cfRule type="containsErrors" dxfId="16430" priority="1177">
      <formula>ISERROR(O106)</formula>
    </cfRule>
  </conditionalFormatting>
  <conditionalFormatting sqref="O103">
    <cfRule type="containsErrors" dxfId="16429" priority="1176">
      <formula>ISERROR(O103)</formula>
    </cfRule>
  </conditionalFormatting>
  <conditionalFormatting sqref="O106">
    <cfRule type="containsErrors" dxfId="16428" priority="1175">
      <formula>ISERROR(O106)</formula>
    </cfRule>
  </conditionalFormatting>
  <conditionalFormatting sqref="O103">
    <cfRule type="containsErrors" dxfId="16427" priority="1174">
      <formula>ISERROR(O103)</formula>
    </cfRule>
  </conditionalFormatting>
  <conditionalFormatting sqref="O106">
    <cfRule type="containsErrors" dxfId="16426" priority="1173">
      <formula>ISERROR(O106)</formula>
    </cfRule>
  </conditionalFormatting>
  <conditionalFormatting sqref="O103">
    <cfRule type="containsErrors" dxfId="16425" priority="1172">
      <formula>ISERROR(O103)</formula>
    </cfRule>
  </conditionalFormatting>
  <conditionalFormatting sqref="O106">
    <cfRule type="containsErrors" dxfId="16424" priority="1171">
      <formula>ISERROR(O106)</formula>
    </cfRule>
  </conditionalFormatting>
  <conditionalFormatting sqref="O103">
    <cfRule type="containsErrors" dxfId="16423" priority="1170">
      <formula>ISERROR(O103)</formula>
    </cfRule>
  </conditionalFormatting>
  <conditionalFormatting sqref="O106">
    <cfRule type="containsErrors" dxfId="16422" priority="1169">
      <formula>ISERROR(O106)</formula>
    </cfRule>
  </conditionalFormatting>
  <conditionalFormatting sqref="O103">
    <cfRule type="containsErrors" dxfId="16421" priority="1168">
      <formula>ISERROR(O103)</formula>
    </cfRule>
  </conditionalFormatting>
  <conditionalFormatting sqref="O106">
    <cfRule type="containsErrors" dxfId="16420" priority="1167">
      <formula>ISERROR(O106)</formula>
    </cfRule>
  </conditionalFormatting>
  <conditionalFormatting sqref="O103">
    <cfRule type="containsErrors" dxfId="16419" priority="1166">
      <formula>ISERROR(O103)</formula>
    </cfRule>
  </conditionalFormatting>
  <conditionalFormatting sqref="O106">
    <cfRule type="containsErrors" dxfId="16418" priority="1165">
      <formula>ISERROR(O106)</formula>
    </cfRule>
  </conditionalFormatting>
  <conditionalFormatting sqref="O49">
    <cfRule type="containsErrors" dxfId="16417" priority="1164">
      <formula>ISERROR(O49)</formula>
    </cfRule>
  </conditionalFormatting>
  <conditionalFormatting sqref="O52">
    <cfRule type="containsErrors" dxfId="16416" priority="1163">
      <formula>ISERROR(O52)</formula>
    </cfRule>
  </conditionalFormatting>
  <conditionalFormatting sqref="O49">
    <cfRule type="containsErrors" dxfId="16415" priority="1162">
      <formula>ISERROR(O49)</formula>
    </cfRule>
  </conditionalFormatting>
  <conditionalFormatting sqref="O52">
    <cfRule type="containsErrors" dxfId="16414" priority="1161">
      <formula>ISERROR(O52)</formula>
    </cfRule>
  </conditionalFormatting>
  <conditionalFormatting sqref="O49">
    <cfRule type="containsErrors" dxfId="16413" priority="1160">
      <formula>ISERROR(O49)</formula>
    </cfRule>
  </conditionalFormatting>
  <conditionalFormatting sqref="O52">
    <cfRule type="containsErrors" dxfId="16412" priority="1159">
      <formula>ISERROR(O52)</formula>
    </cfRule>
  </conditionalFormatting>
  <conditionalFormatting sqref="O67">
    <cfRule type="containsErrors" dxfId="16411" priority="1158">
      <formula>ISERROR(O67)</formula>
    </cfRule>
  </conditionalFormatting>
  <conditionalFormatting sqref="O70">
    <cfRule type="containsErrors" dxfId="16410" priority="1157">
      <formula>ISERROR(O70)</formula>
    </cfRule>
  </conditionalFormatting>
  <conditionalFormatting sqref="O67">
    <cfRule type="containsErrors" dxfId="16409" priority="1156">
      <formula>ISERROR(O67)</formula>
    </cfRule>
  </conditionalFormatting>
  <conditionalFormatting sqref="O70">
    <cfRule type="containsErrors" dxfId="16408" priority="1155">
      <formula>ISERROR(O70)</formula>
    </cfRule>
  </conditionalFormatting>
  <conditionalFormatting sqref="O67">
    <cfRule type="containsErrors" dxfId="16407" priority="1154">
      <formula>ISERROR(O67)</formula>
    </cfRule>
  </conditionalFormatting>
  <conditionalFormatting sqref="O70">
    <cfRule type="containsErrors" dxfId="16406" priority="1153">
      <formula>ISERROR(O70)</formula>
    </cfRule>
  </conditionalFormatting>
  <conditionalFormatting sqref="O85">
    <cfRule type="containsErrors" dxfId="16405" priority="1152">
      <formula>ISERROR(O85)</formula>
    </cfRule>
  </conditionalFormatting>
  <conditionalFormatting sqref="O88">
    <cfRule type="containsErrors" dxfId="16404" priority="1151">
      <formula>ISERROR(O88)</formula>
    </cfRule>
  </conditionalFormatting>
  <conditionalFormatting sqref="O85">
    <cfRule type="containsErrors" dxfId="16403" priority="1150">
      <formula>ISERROR(O85)</formula>
    </cfRule>
  </conditionalFormatting>
  <conditionalFormatting sqref="O88">
    <cfRule type="containsErrors" dxfId="16402" priority="1149">
      <formula>ISERROR(O88)</formula>
    </cfRule>
  </conditionalFormatting>
  <conditionalFormatting sqref="O85">
    <cfRule type="containsErrors" dxfId="16401" priority="1148">
      <formula>ISERROR(O85)</formula>
    </cfRule>
  </conditionalFormatting>
  <conditionalFormatting sqref="O88">
    <cfRule type="containsErrors" dxfId="16400" priority="1147">
      <formula>ISERROR(O88)</formula>
    </cfRule>
  </conditionalFormatting>
  <conditionalFormatting sqref="O103">
    <cfRule type="containsErrors" dxfId="16399" priority="1146">
      <formula>ISERROR(O103)</formula>
    </cfRule>
  </conditionalFormatting>
  <conditionalFormatting sqref="O106">
    <cfRule type="containsErrors" dxfId="16398" priority="1145">
      <formula>ISERROR(O106)</formula>
    </cfRule>
  </conditionalFormatting>
  <conditionalFormatting sqref="O103">
    <cfRule type="containsErrors" dxfId="16397" priority="1144">
      <formula>ISERROR(O103)</formula>
    </cfRule>
  </conditionalFormatting>
  <conditionalFormatting sqref="O106">
    <cfRule type="containsErrors" dxfId="16396" priority="1143">
      <formula>ISERROR(O106)</formula>
    </cfRule>
  </conditionalFormatting>
  <conditionalFormatting sqref="O103">
    <cfRule type="containsErrors" dxfId="16395" priority="1142">
      <formula>ISERROR(O103)</formula>
    </cfRule>
  </conditionalFormatting>
  <conditionalFormatting sqref="O106">
    <cfRule type="containsErrors" dxfId="16394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16393" priority="1140">
      <formula>ISERROR(N1)</formula>
    </cfRule>
  </conditionalFormatting>
  <conditionalFormatting sqref="O13">
    <cfRule type="containsErrors" dxfId="16392" priority="1139">
      <formula>ISERROR(O13)</formula>
    </cfRule>
  </conditionalFormatting>
  <conditionalFormatting sqref="O16">
    <cfRule type="containsErrors" dxfId="16391" priority="1138">
      <formula>ISERROR(O16)</formula>
    </cfRule>
  </conditionalFormatting>
  <conditionalFormatting sqref="O103">
    <cfRule type="containsErrors" dxfId="16390" priority="1137">
      <formula>ISERROR(O103)</formula>
    </cfRule>
  </conditionalFormatting>
  <conditionalFormatting sqref="O106">
    <cfRule type="containsErrors" dxfId="16389" priority="1136">
      <formula>ISERROR(O106)</formula>
    </cfRule>
  </conditionalFormatting>
  <conditionalFormatting sqref="O85">
    <cfRule type="containsErrors" dxfId="16388" priority="1135">
      <formula>ISERROR(O85)</formula>
    </cfRule>
  </conditionalFormatting>
  <conditionalFormatting sqref="O88">
    <cfRule type="containsErrors" dxfId="16387" priority="1134">
      <formula>ISERROR(O88)</formula>
    </cfRule>
  </conditionalFormatting>
  <conditionalFormatting sqref="O67">
    <cfRule type="containsErrors" dxfId="16386" priority="1133">
      <formula>ISERROR(O67)</formula>
    </cfRule>
  </conditionalFormatting>
  <conditionalFormatting sqref="O70">
    <cfRule type="containsErrors" dxfId="16385" priority="1132">
      <formula>ISERROR(O70)</formula>
    </cfRule>
  </conditionalFormatting>
  <conditionalFormatting sqref="O49">
    <cfRule type="containsErrors" dxfId="16384" priority="1131">
      <formula>ISERROR(O49)</formula>
    </cfRule>
  </conditionalFormatting>
  <conditionalFormatting sqref="O52">
    <cfRule type="containsErrors" dxfId="16383" priority="1130">
      <formula>ISERROR(O52)</formula>
    </cfRule>
  </conditionalFormatting>
  <conditionalFormatting sqref="O31">
    <cfRule type="containsErrors" dxfId="16382" priority="1129">
      <formula>ISERROR(O31)</formula>
    </cfRule>
  </conditionalFormatting>
  <conditionalFormatting sqref="O34">
    <cfRule type="containsErrors" dxfId="16381" priority="1128">
      <formula>ISERROR(O34)</formula>
    </cfRule>
  </conditionalFormatting>
  <conditionalFormatting sqref="O13">
    <cfRule type="containsErrors" dxfId="16380" priority="1127">
      <formula>ISERROR(O13)</formula>
    </cfRule>
  </conditionalFormatting>
  <conditionalFormatting sqref="O16">
    <cfRule type="containsErrors" dxfId="16379" priority="1126">
      <formula>ISERROR(O16)</formula>
    </cfRule>
  </conditionalFormatting>
  <conditionalFormatting sqref="O49">
    <cfRule type="containsErrors" dxfId="16378" priority="1125">
      <formula>ISERROR(O49)</formula>
    </cfRule>
  </conditionalFormatting>
  <conditionalFormatting sqref="O52">
    <cfRule type="containsErrors" dxfId="16377" priority="1124">
      <formula>ISERROR(O52)</formula>
    </cfRule>
  </conditionalFormatting>
  <conditionalFormatting sqref="O67">
    <cfRule type="containsErrors" dxfId="16376" priority="1123">
      <formula>ISERROR(O67)</formula>
    </cfRule>
  </conditionalFormatting>
  <conditionalFormatting sqref="O70">
    <cfRule type="containsErrors" dxfId="16375" priority="1122">
      <formula>ISERROR(O70)</formula>
    </cfRule>
  </conditionalFormatting>
  <conditionalFormatting sqref="O67">
    <cfRule type="containsErrors" dxfId="16374" priority="1121">
      <formula>ISERROR(O67)</formula>
    </cfRule>
  </conditionalFormatting>
  <conditionalFormatting sqref="O70">
    <cfRule type="containsErrors" dxfId="16373" priority="1120">
      <formula>ISERROR(O70)</formula>
    </cfRule>
  </conditionalFormatting>
  <conditionalFormatting sqref="O31">
    <cfRule type="containsErrors" dxfId="16372" priority="1119">
      <formula>ISERROR(O31)</formula>
    </cfRule>
  </conditionalFormatting>
  <conditionalFormatting sqref="O34">
    <cfRule type="containsErrors" dxfId="16371" priority="1118">
      <formula>ISERROR(O34)</formula>
    </cfRule>
  </conditionalFormatting>
  <conditionalFormatting sqref="O31">
    <cfRule type="containsErrors" dxfId="16370" priority="1117">
      <formula>ISERROR(O31)</formula>
    </cfRule>
  </conditionalFormatting>
  <conditionalFormatting sqref="O34">
    <cfRule type="containsErrors" dxfId="16369" priority="1116">
      <formula>ISERROR(O34)</formula>
    </cfRule>
  </conditionalFormatting>
  <conditionalFormatting sqref="O49">
    <cfRule type="containsErrors" dxfId="16368" priority="1115">
      <formula>ISERROR(O49)</formula>
    </cfRule>
  </conditionalFormatting>
  <conditionalFormatting sqref="O52">
    <cfRule type="containsErrors" dxfId="16367" priority="1114">
      <formula>ISERROR(O52)</formula>
    </cfRule>
  </conditionalFormatting>
  <conditionalFormatting sqref="O49">
    <cfRule type="containsErrors" dxfId="16366" priority="1113">
      <formula>ISERROR(O49)</formula>
    </cfRule>
  </conditionalFormatting>
  <conditionalFormatting sqref="O52">
    <cfRule type="containsErrors" dxfId="16365" priority="1112">
      <formula>ISERROR(O52)</formula>
    </cfRule>
  </conditionalFormatting>
  <conditionalFormatting sqref="O49">
    <cfRule type="containsErrors" dxfId="16364" priority="1111">
      <formula>ISERROR(O49)</formula>
    </cfRule>
  </conditionalFormatting>
  <conditionalFormatting sqref="O52">
    <cfRule type="containsErrors" dxfId="16363" priority="1110">
      <formula>ISERROR(O52)</formula>
    </cfRule>
  </conditionalFormatting>
  <conditionalFormatting sqref="O49">
    <cfRule type="containsErrors" dxfId="16362" priority="1109">
      <formula>ISERROR(O49)</formula>
    </cfRule>
  </conditionalFormatting>
  <conditionalFormatting sqref="O52">
    <cfRule type="containsErrors" dxfId="16361" priority="1108">
      <formula>ISERROR(O52)</formula>
    </cfRule>
  </conditionalFormatting>
  <conditionalFormatting sqref="O49">
    <cfRule type="containsErrors" dxfId="16360" priority="1107">
      <formula>ISERROR(O49)</formula>
    </cfRule>
  </conditionalFormatting>
  <conditionalFormatting sqref="O52">
    <cfRule type="containsErrors" dxfId="16359" priority="1106">
      <formula>ISERROR(O52)</formula>
    </cfRule>
  </conditionalFormatting>
  <conditionalFormatting sqref="O49">
    <cfRule type="containsErrors" dxfId="16358" priority="1105">
      <formula>ISERROR(O49)</formula>
    </cfRule>
  </conditionalFormatting>
  <conditionalFormatting sqref="O52">
    <cfRule type="containsErrors" dxfId="16357" priority="1104">
      <formula>ISERROR(O52)</formula>
    </cfRule>
  </conditionalFormatting>
  <conditionalFormatting sqref="O67">
    <cfRule type="containsErrors" dxfId="16356" priority="1103">
      <formula>ISERROR(O67)</formula>
    </cfRule>
  </conditionalFormatting>
  <conditionalFormatting sqref="O70">
    <cfRule type="containsErrors" dxfId="16355" priority="1102">
      <formula>ISERROR(O70)</formula>
    </cfRule>
  </conditionalFormatting>
  <conditionalFormatting sqref="O67">
    <cfRule type="containsErrors" dxfId="16354" priority="1101">
      <formula>ISERROR(O67)</formula>
    </cfRule>
  </conditionalFormatting>
  <conditionalFormatting sqref="O70">
    <cfRule type="containsErrors" dxfId="16353" priority="1100">
      <formula>ISERROR(O70)</formula>
    </cfRule>
  </conditionalFormatting>
  <conditionalFormatting sqref="O67">
    <cfRule type="containsErrors" dxfId="16352" priority="1099">
      <formula>ISERROR(O67)</formula>
    </cfRule>
  </conditionalFormatting>
  <conditionalFormatting sqref="O70">
    <cfRule type="containsErrors" dxfId="16351" priority="1098">
      <formula>ISERROR(O70)</formula>
    </cfRule>
  </conditionalFormatting>
  <conditionalFormatting sqref="O85">
    <cfRule type="containsErrors" dxfId="16350" priority="1097">
      <formula>ISERROR(O85)</formula>
    </cfRule>
  </conditionalFormatting>
  <conditionalFormatting sqref="O88">
    <cfRule type="containsErrors" dxfId="16349" priority="1096">
      <formula>ISERROR(O88)</formula>
    </cfRule>
  </conditionalFormatting>
  <conditionalFormatting sqref="O85">
    <cfRule type="containsErrors" dxfId="16348" priority="1095">
      <formula>ISERROR(O85)</formula>
    </cfRule>
  </conditionalFormatting>
  <conditionalFormatting sqref="O88">
    <cfRule type="containsErrors" dxfId="16347" priority="1094">
      <formula>ISERROR(O88)</formula>
    </cfRule>
  </conditionalFormatting>
  <conditionalFormatting sqref="O85">
    <cfRule type="containsErrors" dxfId="16346" priority="1093">
      <formula>ISERROR(O85)</formula>
    </cfRule>
  </conditionalFormatting>
  <conditionalFormatting sqref="O88">
    <cfRule type="containsErrors" dxfId="16345" priority="1092">
      <formula>ISERROR(O88)</formula>
    </cfRule>
  </conditionalFormatting>
  <conditionalFormatting sqref="O103">
    <cfRule type="containsErrors" dxfId="16344" priority="1091">
      <formula>ISERROR(O103)</formula>
    </cfRule>
  </conditionalFormatting>
  <conditionalFormatting sqref="O106">
    <cfRule type="containsErrors" dxfId="16343" priority="1090">
      <formula>ISERROR(O106)</formula>
    </cfRule>
  </conditionalFormatting>
  <conditionalFormatting sqref="O103">
    <cfRule type="containsErrors" dxfId="16342" priority="1089">
      <formula>ISERROR(O103)</formula>
    </cfRule>
  </conditionalFormatting>
  <conditionalFormatting sqref="O106">
    <cfRule type="containsErrors" dxfId="16341" priority="1088">
      <formula>ISERROR(O106)</formula>
    </cfRule>
  </conditionalFormatting>
  <conditionalFormatting sqref="O103">
    <cfRule type="containsErrors" dxfId="16340" priority="1087">
      <formula>ISERROR(O103)</formula>
    </cfRule>
  </conditionalFormatting>
  <conditionalFormatting sqref="O106">
    <cfRule type="containsErrors" dxfId="16339" priority="1086">
      <formula>ISERROR(O106)</formula>
    </cfRule>
  </conditionalFormatting>
  <conditionalFormatting sqref="O49">
    <cfRule type="containsErrors" dxfId="16338" priority="1085">
      <formula>ISERROR(O49)</formula>
    </cfRule>
  </conditionalFormatting>
  <conditionalFormatting sqref="O52">
    <cfRule type="containsErrors" dxfId="16337" priority="1084">
      <formula>ISERROR(O52)</formula>
    </cfRule>
  </conditionalFormatting>
  <conditionalFormatting sqref="O49">
    <cfRule type="containsErrors" dxfId="16336" priority="1083">
      <formula>ISERROR(O49)</formula>
    </cfRule>
  </conditionalFormatting>
  <conditionalFormatting sqref="O52">
    <cfRule type="containsErrors" dxfId="16335" priority="1082">
      <formula>ISERROR(O52)</formula>
    </cfRule>
  </conditionalFormatting>
  <conditionalFormatting sqref="O49">
    <cfRule type="containsErrors" dxfId="16334" priority="1081">
      <formula>ISERROR(O49)</formula>
    </cfRule>
  </conditionalFormatting>
  <conditionalFormatting sqref="O52">
    <cfRule type="containsErrors" dxfId="16333" priority="1080">
      <formula>ISERROR(O52)</formula>
    </cfRule>
  </conditionalFormatting>
  <conditionalFormatting sqref="O67">
    <cfRule type="containsErrors" dxfId="16332" priority="1079">
      <formula>ISERROR(O67)</formula>
    </cfRule>
  </conditionalFormatting>
  <conditionalFormatting sqref="O70">
    <cfRule type="containsErrors" dxfId="16331" priority="1078">
      <formula>ISERROR(O70)</formula>
    </cfRule>
  </conditionalFormatting>
  <conditionalFormatting sqref="O67">
    <cfRule type="containsErrors" dxfId="16330" priority="1077">
      <formula>ISERROR(O67)</formula>
    </cfRule>
  </conditionalFormatting>
  <conditionalFormatting sqref="O70">
    <cfRule type="containsErrors" dxfId="16329" priority="1076">
      <formula>ISERROR(O70)</formula>
    </cfRule>
  </conditionalFormatting>
  <conditionalFormatting sqref="O67">
    <cfRule type="containsErrors" dxfId="16328" priority="1075">
      <formula>ISERROR(O67)</formula>
    </cfRule>
  </conditionalFormatting>
  <conditionalFormatting sqref="O70">
    <cfRule type="containsErrors" dxfId="16327" priority="1074">
      <formula>ISERROR(O70)</formula>
    </cfRule>
  </conditionalFormatting>
  <conditionalFormatting sqref="O67">
    <cfRule type="containsErrors" dxfId="16326" priority="1073">
      <formula>ISERROR(O67)</formula>
    </cfRule>
  </conditionalFormatting>
  <conditionalFormatting sqref="O70">
    <cfRule type="containsErrors" dxfId="16325" priority="1072">
      <formula>ISERROR(O70)</formula>
    </cfRule>
  </conditionalFormatting>
  <conditionalFormatting sqref="O67">
    <cfRule type="containsErrors" dxfId="16324" priority="1071">
      <formula>ISERROR(O67)</formula>
    </cfRule>
  </conditionalFormatting>
  <conditionalFormatting sqref="O70">
    <cfRule type="containsErrors" dxfId="16323" priority="1070">
      <formula>ISERROR(O70)</formula>
    </cfRule>
  </conditionalFormatting>
  <conditionalFormatting sqref="O67">
    <cfRule type="containsErrors" dxfId="16322" priority="1069">
      <formula>ISERROR(O67)</formula>
    </cfRule>
  </conditionalFormatting>
  <conditionalFormatting sqref="O70">
    <cfRule type="containsErrors" dxfId="16321" priority="1068">
      <formula>ISERROR(O70)</formula>
    </cfRule>
  </conditionalFormatting>
  <conditionalFormatting sqref="O67">
    <cfRule type="containsErrors" dxfId="16320" priority="1067">
      <formula>ISERROR(O67)</formula>
    </cfRule>
  </conditionalFormatting>
  <conditionalFormatting sqref="O70">
    <cfRule type="containsErrors" dxfId="16319" priority="1066">
      <formula>ISERROR(O70)</formula>
    </cfRule>
  </conditionalFormatting>
  <conditionalFormatting sqref="O67">
    <cfRule type="containsErrors" dxfId="16318" priority="1065">
      <formula>ISERROR(O67)</formula>
    </cfRule>
  </conditionalFormatting>
  <conditionalFormatting sqref="O70">
    <cfRule type="containsErrors" dxfId="16317" priority="1064">
      <formula>ISERROR(O70)</formula>
    </cfRule>
  </conditionalFormatting>
  <conditionalFormatting sqref="O67">
    <cfRule type="containsErrors" dxfId="16316" priority="1063">
      <formula>ISERROR(O67)</formula>
    </cfRule>
  </conditionalFormatting>
  <conditionalFormatting sqref="O70">
    <cfRule type="containsErrors" dxfId="16315" priority="1062">
      <formula>ISERROR(O70)</formula>
    </cfRule>
  </conditionalFormatting>
  <conditionalFormatting sqref="O67">
    <cfRule type="containsErrors" dxfId="16314" priority="1061">
      <formula>ISERROR(O67)</formula>
    </cfRule>
  </conditionalFormatting>
  <conditionalFormatting sqref="O70">
    <cfRule type="containsErrors" dxfId="16313" priority="1060">
      <formula>ISERROR(O70)</formula>
    </cfRule>
  </conditionalFormatting>
  <conditionalFormatting sqref="O67">
    <cfRule type="containsErrors" dxfId="16312" priority="1059">
      <formula>ISERROR(O67)</formula>
    </cfRule>
  </conditionalFormatting>
  <conditionalFormatting sqref="O70">
    <cfRule type="containsErrors" dxfId="16311" priority="1058">
      <formula>ISERROR(O70)</formula>
    </cfRule>
  </conditionalFormatting>
  <conditionalFormatting sqref="O85">
    <cfRule type="containsErrors" dxfId="16310" priority="1057">
      <formula>ISERROR(O85)</formula>
    </cfRule>
  </conditionalFormatting>
  <conditionalFormatting sqref="O88">
    <cfRule type="containsErrors" dxfId="16309" priority="1056">
      <formula>ISERROR(O88)</formula>
    </cfRule>
  </conditionalFormatting>
  <conditionalFormatting sqref="O85">
    <cfRule type="containsErrors" dxfId="16308" priority="1055">
      <formula>ISERROR(O85)</formula>
    </cfRule>
  </conditionalFormatting>
  <conditionalFormatting sqref="O88">
    <cfRule type="containsErrors" dxfId="16307" priority="1054">
      <formula>ISERROR(O88)</formula>
    </cfRule>
  </conditionalFormatting>
  <conditionalFormatting sqref="O85">
    <cfRule type="containsErrors" dxfId="16306" priority="1053">
      <formula>ISERROR(O85)</formula>
    </cfRule>
  </conditionalFormatting>
  <conditionalFormatting sqref="O88">
    <cfRule type="containsErrors" dxfId="16305" priority="1052">
      <formula>ISERROR(O88)</formula>
    </cfRule>
  </conditionalFormatting>
  <conditionalFormatting sqref="O85">
    <cfRule type="containsErrors" dxfId="16304" priority="1051">
      <formula>ISERROR(O85)</formula>
    </cfRule>
  </conditionalFormatting>
  <conditionalFormatting sqref="O88">
    <cfRule type="containsErrors" dxfId="16303" priority="1050">
      <formula>ISERROR(O88)</formula>
    </cfRule>
  </conditionalFormatting>
  <conditionalFormatting sqref="O85">
    <cfRule type="containsErrors" dxfId="16302" priority="1049">
      <formula>ISERROR(O85)</formula>
    </cfRule>
  </conditionalFormatting>
  <conditionalFormatting sqref="O88">
    <cfRule type="containsErrors" dxfId="16301" priority="1048">
      <formula>ISERROR(O88)</formula>
    </cfRule>
  </conditionalFormatting>
  <conditionalFormatting sqref="O85">
    <cfRule type="containsErrors" dxfId="16300" priority="1047">
      <formula>ISERROR(O85)</formula>
    </cfRule>
  </conditionalFormatting>
  <conditionalFormatting sqref="O88">
    <cfRule type="containsErrors" dxfId="16299" priority="1046">
      <formula>ISERROR(O88)</formula>
    </cfRule>
  </conditionalFormatting>
  <conditionalFormatting sqref="O85">
    <cfRule type="containsErrors" dxfId="16298" priority="1045">
      <formula>ISERROR(O85)</formula>
    </cfRule>
  </conditionalFormatting>
  <conditionalFormatting sqref="O88">
    <cfRule type="containsErrors" dxfId="16297" priority="1044">
      <formula>ISERROR(O88)</formula>
    </cfRule>
  </conditionalFormatting>
  <conditionalFormatting sqref="O85">
    <cfRule type="containsErrors" dxfId="16296" priority="1043">
      <formula>ISERROR(O85)</formula>
    </cfRule>
  </conditionalFormatting>
  <conditionalFormatting sqref="O88">
    <cfRule type="containsErrors" dxfId="16295" priority="1042">
      <formula>ISERROR(O88)</formula>
    </cfRule>
  </conditionalFormatting>
  <conditionalFormatting sqref="O85">
    <cfRule type="containsErrors" dxfId="16294" priority="1041">
      <formula>ISERROR(O85)</formula>
    </cfRule>
  </conditionalFormatting>
  <conditionalFormatting sqref="O88">
    <cfRule type="containsErrors" dxfId="16293" priority="1040">
      <formula>ISERROR(O88)</formula>
    </cfRule>
  </conditionalFormatting>
  <conditionalFormatting sqref="O85">
    <cfRule type="containsErrors" dxfId="16292" priority="1039">
      <formula>ISERROR(O85)</formula>
    </cfRule>
  </conditionalFormatting>
  <conditionalFormatting sqref="O88">
    <cfRule type="containsErrors" dxfId="16291" priority="1038">
      <formula>ISERROR(O88)</formula>
    </cfRule>
  </conditionalFormatting>
  <conditionalFormatting sqref="O85">
    <cfRule type="containsErrors" dxfId="16290" priority="1037">
      <formula>ISERROR(O85)</formula>
    </cfRule>
  </conditionalFormatting>
  <conditionalFormatting sqref="O88">
    <cfRule type="containsErrors" dxfId="16289" priority="1036">
      <formula>ISERROR(O88)</formula>
    </cfRule>
  </conditionalFormatting>
  <conditionalFormatting sqref="O103">
    <cfRule type="containsErrors" dxfId="16288" priority="1035">
      <formula>ISERROR(O103)</formula>
    </cfRule>
  </conditionalFormatting>
  <conditionalFormatting sqref="O106">
    <cfRule type="containsErrors" dxfId="16287" priority="1034">
      <formula>ISERROR(O106)</formula>
    </cfRule>
  </conditionalFormatting>
  <conditionalFormatting sqref="O103">
    <cfRule type="containsErrors" dxfId="16286" priority="1033">
      <formula>ISERROR(O103)</formula>
    </cfRule>
  </conditionalFormatting>
  <conditionalFormatting sqref="O106">
    <cfRule type="containsErrors" dxfId="16285" priority="1032">
      <formula>ISERROR(O106)</formula>
    </cfRule>
  </conditionalFormatting>
  <conditionalFormatting sqref="O103">
    <cfRule type="containsErrors" dxfId="16284" priority="1031">
      <formula>ISERROR(O103)</formula>
    </cfRule>
  </conditionalFormatting>
  <conditionalFormatting sqref="O106">
    <cfRule type="containsErrors" dxfId="16283" priority="1030">
      <formula>ISERROR(O106)</formula>
    </cfRule>
  </conditionalFormatting>
  <conditionalFormatting sqref="O103">
    <cfRule type="containsErrors" dxfId="16282" priority="1029">
      <formula>ISERROR(O103)</formula>
    </cfRule>
  </conditionalFormatting>
  <conditionalFormatting sqref="O106">
    <cfRule type="containsErrors" dxfId="16281" priority="1028">
      <formula>ISERROR(O106)</formula>
    </cfRule>
  </conditionalFormatting>
  <conditionalFormatting sqref="O103">
    <cfRule type="containsErrors" dxfId="16280" priority="1027">
      <formula>ISERROR(O103)</formula>
    </cfRule>
  </conditionalFormatting>
  <conditionalFormatting sqref="O106">
    <cfRule type="containsErrors" dxfId="16279" priority="1026">
      <formula>ISERROR(O106)</formula>
    </cfRule>
  </conditionalFormatting>
  <conditionalFormatting sqref="O103">
    <cfRule type="containsErrors" dxfId="16278" priority="1025">
      <formula>ISERROR(O103)</formula>
    </cfRule>
  </conditionalFormatting>
  <conditionalFormatting sqref="O106">
    <cfRule type="containsErrors" dxfId="16277" priority="1024">
      <formula>ISERROR(O106)</formula>
    </cfRule>
  </conditionalFormatting>
  <conditionalFormatting sqref="O103">
    <cfRule type="containsErrors" dxfId="16276" priority="1023">
      <formula>ISERROR(O103)</formula>
    </cfRule>
  </conditionalFormatting>
  <conditionalFormatting sqref="O106">
    <cfRule type="containsErrors" dxfId="16275" priority="1022">
      <formula>ISERROR(O106)</formula>
    </cfRule>
  </conditionalFormatting>
  <conditionalFormatting sqref="O103">
    <cfRule type="containsErrors" dxfId="16274" priority="1021">
      <formula>ISERROR(O103)</formula>
    </cfRule>
  </conditionalFormatting>
  <conditionalFormatting sqref="O106">
    <cfRule type="containsErrors" dxfId="16273" priority="1020">
      <formula>ISERROR(O106)</formula>
    </cfRule>
  </conditionalFormatting>
  <conditionalFormatting sqref="O103">
    <cfRule type="containsErrors" dxfId="16272" priority="1019">
      <formula>ISERROR(O103)</formula>
    </cfRule>
  </conditionalFormatting>
  <conditionalFormatting sqref="O106">
    <cfRule type="containsErrors" dxfId="16271" priority="1018">
      <formula>ISERROR(O106)</formula>
    </cfRule>
  </conditionalFormatting>
  <conditionalFormatting sqref="O103">
    <cfRule type="containsErrors" dxfId="16270" priority="1017">
      <formula>ISERROR(O103)</formula>
    </cfRule>
  </conditionalFormatting>
  <conditionalFormatting sqref="O106">
    <cfRule type="containsErrors" dxfId="16269" priority="1016">
      <formula>ISERROR(O106)</formula>
    </cfRule>
  </conditionalFormatting>
  <conditionalFormatting sqref="O103">
    <cfRule type="containsErrors" dxfId="16268" priority="1015">
      <formula>ISERROR(O103)</formula>
    </cfRule>
  </conditionalFormatting>
  <conditionalFormatting sqref="O106">
    <cfRule type="containsErrors" dxfId="16267" priority="1014">
      <formula>ISERROR(O106)</formula>
    </cfRule>
  </conditionalFormatting>
  <conditionalFormatting sqref="O49">
    <cfRule type="containsErrors" dxfId="16266" priority="1013">
      <formula>ISERROR(O49)</formula>
    </cfRule>
  </conditionalFormatting>
  <conditionalFormatting sqref="O52">
    <cfRule type="containsErrors" dxfId="16265" priority="1012">
      <formula>ISERROR(O52)</formula>
    </cfRule>
  </conditionalFormatting>
  <conditionalFormatting sqref="O49">
    <cfRule type="containsErrors" dxfId="16264" priority="1011">
      <formula>ISERROR(O49)</formula>
    </cfRule>
  </conditionalFormatting>
  <conditionalFormatting sqref="O52">
    <cfRule type="containsErrors" dxfId="16263" priority="1010">
      <formula>ISERROR(O52)</formula>
    </cfRule>
  </conditionalFormatting>
  <conditionalFormatting sqref="O49">
    <cfRule type="containsErrors" dxfId="16262" priority="1009">
      <formula>ISERROR(O49)</formula>
    </cfRule>
  </conditionalFormatting>
  <conditionalFormatting sqref="O52">
    <cfRule type="containsErrors" dxfId="16261" priority="1008">
      <formula>ISERROR(O52)</formula>
    </cfRule>
  </conditionalFormatting>
  <conditionalFormatting sqref="O67">
    <cfRule type="containsErrors" dxfId="16260" priority="1007">
      <formula>ISERROR(O67)</formula>
    </cfRule>
  </conditionalFormatting>
  <conditionalFormatting sqref="O70">
    <cfRule type="containsErrors" dxfId="16259" priority="1006">
      <formula>ISERROR(O70)</formula>
    </cfRule>
  </conditionalFormatting>
  <conditionalFormatting sqref="O67">
    <cfRule type="containsErrors" dxfId="16258" priority="1005">
      <formula>ISERROR(O67)</formula>
    </cfRule>
  </conditionalFormatting>
  <conditionalFormatting sqref="O70">
    <cfRule type="containsErrors" dxfId="16257" priority="1004">
      <formula>ISERROR(O70)</formula>
    </cfRule>
  </conditionalFormatting>
  <conditionalFormatting sqref="O67">
    <cfRule type="containsErrors" dxfId="16256" priority="1003">
      <formula>ISERROR(O67)</formula>
    </cfRule>
  </conditionalFormatting>
  <conditionalFormatting sqref="O70">
    <cfRule type="containsErrors" dxfId="16255" priority="1002">
      <formula>ISERROR(O70)</formula>
    </cfRule>
  </conditionalFormatting>
  <conditionalFormatting sqref="O85">
    <cfRule type="containsErrors" dxfId="16254" priority="1001">
      <formula>ISERROR(O85)</formula>
    </cfRule>
  </conditionalFormatting>
  <conditionalFormatting sqref="O88">
    <cfRule type="containsErrors" dxfId="16253" priority="1000">
      <formula>ISERROR(O88)</formula>
    </cfRule>
  </conditionalFormatting>
  <conditionalFormatting sqref="O85">
    <cfRule type="containsErrors" dxfId="16252" priority="999">
      <formula>ISERROR(O85)</formula>
    </cfRule>
  </conditionalFormatting>
  <conditionalFormatting sqref="O88">
    <cfRule type="containsErrors" dxfId="16251" priority="998">
      <formula>ISERROR(O88)</formula>
    </cfRule>
  </conditionalFormatting>
  <conditionalFormatting sqref="O85">
    <cfRule type="containsErrors" dxfId="16250" priority="997">
      <formula>ISERROR(O85)</formula>
    </cfRule>
  </conditionalFormatting>
  <conditionalFormatting sqref="O88">
    <cfRule type="containsErrors" dxfId="16249" priority="996">
      <formula>ISERROR(O88)</formula>
    </cfRule>
  </conditionalFormatting>
  <conditionalFormatting sqref="O103">
    <cfRule type="containsErrors" dxfId="16248" priority="995">
      <formula>ISERROR(O103)</formula>
    </cfRule>
  </conditionalFormatting>
  <conditionalFormatting sqref="O106">
    <cfRule type="containsErrors" dxfId="16247" priority="994">
      <formula>ISERROR(O106)</formula>
    </cfRule>
  </conditionalFormatting>
  <conditionalFormatting sqref="O103">
    <cfRule type="containsErrors" dxfId="16246" priority="993">
      <formula>ISERROR(O103)</formula>
    </cfRule>
  </conditionalFormatting>
  <conditionalFormatting sqref="O106">
    <cfRule type="containsErrors" dxfId="16245" priority="992">
      <formula>ISERROR(O106)</formula>
    </cfRule>
  </conditionalFormatting>
  <conditionalFormatting sqref="O103">
    <cfRule type="containsErrors" dxfId="16244" priority="991">
      <formula>ISERROR(O103)</formula>
    </cfRule>
  </conditionalFormatting>
  <conditionalFormatting sqref="O106">
    <cfRule type="containsErrors" dxfId="16243" priority="990">
      <formula>ISERROR(O106)</formula>
    </cfRule>
  </conditionalFormatting>
  <conditionalFormatting sqref="O103">
    <cfRule type="containsErrors" dxfId="16242" priority="989">
      <formula>ISERROR(O103)</formula>
    </cfRule>
  </conditionalFormatting>
  <conditionalFormatting sqref="O106">
    <cfRule type="containsErrors" dxfId="16241" priority="988">
      <formula>ISERROR(O106)</formula>
    </cfRule>
  </conditionalFormatting>
  <conditionalFormatting sqref="O103">
    <cfRule type="containsErrors" dxfId="16240" priority="987">
      <formula>ISERROR(O103)</formula>
    </cfRule>
  </conditionalFormatting>
  <conditionalFormatting sqref="O106">
    <cfRule type="containsErrors" dxfId="16239" priority="986">
      <formula>ISERROR(O106)</formula>
    </cfRule>
  </conditionalFormatting>
  <conditionalFormatting sqref="O103">
    <cfRule type="containsErrors" dxfId="16238" priority="985">
      <formula>ISERROR(O103)</formula>
    </cfRule>
  </conditionalFormatting>
  <conditionalFormatting sqref="O106">
    <cfRule type="containsErrors" dxfId="16237" priority="984">
      <formula>ISERROR(O106)</formula>
    </cfRule>
  </conditionalFormatting>
  <conditionalFormatting sqref="O103">
    <cfRule type="containsErrors" dxfId="16236" priority="983">
      <formula>ISERROR(O103)</formula>
    </cfRule>
  </conditionalFormatting>
  <conditionalFormatting sqref="O106">
    <cfRule type="containsErrors" dxfId="16235" priority="982">
      <formula>ISERROR(O106)</formula>
    </cfRule>
  </conditionalFormatting>
  <conditionalFormatting sqref="O103">
    <cfRule type="containsErrors" dxfId="16234" priority="981">
      <formula>ISERROR(O103)</formula>
    </cfRule>
  </conditionalFormatting>
  <conditionalFormatting sqref="O106">
    <cfRule type="containsErrors" dxfId="16233" priority="980">
      <formula>ISERROR(O106)</formula>
    </cfRule>
  </conditionalFormatting>
  <conditionalFormatting sqref="O103">
    <cfRule type="containsErrors" dxfId="16232" priority="979">
      <formula>ISERROR(O103)</formula>
    </cfRule>
  </conditionalFormatting>
  <conditionalFormatting sqref="O106">
    <cfRule type="containsErrors" dxfId="16231" priority="978">
      <formula>ISERROR(O106)</formula>
    </cfRule>
  </conditionalFormatting>
  <conditionalFormatting sqref="O103">
    <cfRule type="containsErrors" dxfId="16230" priority="977">
      <formula>ISERROR(O103)</formula>
    </cfRule>
  </conditionalFormatting>
  <conditionalFormatting sqref="O106">
    <cfRule type="containsErrors" dxfId="16229" priority="976">
      <formula>ISERROR(O106)</formula>
    </cfRule>
  </conditionalFormatting>
  <conditionalFormatting sqref="O103">
    <cfRule type="containsErrors" dxfId="16228" priority="975">
      <formula>ISERROR(O103)</formula>
    </cfRule>
  </conditionalFormatting>
  <conditionalFormatting sqref="O106">
    <cfRule type="containsErrors" dxfId="16227" priority="974">
      <formula>ISERROR(O106)</formula>
    </cfRule>
  </conditionalFormatting>
  <conditionalFormatting sqref="O103">
    <cfRule type="containsErrors" dxfId="16226" priority="973">
      <formula>ISERROR(O103)</formula>
    </cfRule>
  </conditionalFormatting>
  <conditionalFormatting sqref="O106">
    <cfRule type="containsErrors" dxfId="16225" priority="972">
      <formula>ISERROR(O106)</formula>
    </cfRule>
  </conditionalFormatting>
  <conditionalFormatting sqref="O103">
    <cfRule type="containsErrors" dxfId="16224" priority="971">
      <formula>ISERROR(O103)</formula>
    </cfRule>
  </conditionalFormatting>
  <conditionalFormatting sqref="O106">
    <cfRule type="containsErrors" dxfId="16223" priority="970">
      <formula>ISERROR(O106)</formula>
    </cfRule>
  </conditionalFormatting>
  <conditionalFormatting sqref="O103">
    <cfRule type="containsErrors" dxfId="16222" priority="969">
      <formula>ISERROR(O103)</formula>
    </cfRule>
  </conditionalFormatting>
  <conditionalFormatting sqref="O106">
    <cfRule type="containsErrors" dxfId="16221" priority="968">
      <formula>ISERROR(O106)</formula>
    </cfRule>
  </conditionalFormatting>
  <conditionalFormatting sqref="O103">
    <cfRule type="containsErrors" dxfId="16220" priority="967">
      <formula>ISERROR(O103)</formula>
    </cfRule>
  </conditionalFormatting>
  <conditionalFormatting sqref="O106">
    <cfRule type="containsErrors" dxfId="16219" priority="966">
      <formula>ISERROR(O106)</formula>
    </cfRule>
  </conditionalFormatting>
  <conditionalFormatting sqref="O103">
    <cfRule type="containsErrors" dxfId="16218" priority="965">
      <formula>ISERROR(O103)</formula>
    </cfRule>
  </conditionalFormatting>
  <conditionalFormatting sqref="O106">
    <cfRule type="containsErrors" dxfId="16217" priority="964">
      <formula>ISERROR(O106)</formula>
    </cfRule>
  </conditionalFormatting>
  <conditionalFormatting sqref="O103">
    <cfRule type="containsErrors" dxfId="16216" priority="963">
      <formula>ISERROR(O103)</formula>
    </cfRule>
  </conditionalFormatting>
  <conditionalFormatting sqref="O106">
    <cfRule type="containsErrors" dxfId="16215" priority="962">
      <formula>ISERROR(O106)</formula>
    </cfRule>
  </conditionalFormatting>
  <conditionalFormatting sqref="O103">
    <cfRule type="containsErrors" dxfId="16214" priority="961">
      <formula>ISERROR(O103)</formula>
    </cfRule>
  </conditionalFormatting>
  <conditionalFormatting sqref="O106">
    <cfRule type="containsErrors" dxfId="16213" priority="960">
      <formula>ISERROR(O106)</formula>
    </cfRule>
  </conditionalFormatting>
  <conditionalFormatting sqref="O103">
    <cfRule type="containsErrors" dxfId="16212" priority="959">
      <formula>ISERROR(O103)</formula>
    </cfRule>
  </conditionalFormatting>
  <conditionalFormatting sqref="O106">
    <cfRule type="containsErrors" dxfId="16211" priority="958">
      <formula>ISERROR(O106)</formula>
    </cfRule>
  </conditionalFormatting>
  <conditionalFormatting sqref="O103">
    <cfRule type="containsErrors" dxfId="16210" priority="957">
      <formula>ISERROR(O103)</formula>
    </cfRule>
  </conditionalFormatting>
  <conditionalFormatting sqref="O106">
    <cfRule type="containsErrors" dxfId="16209" priority="956">
      <formula>ISERROR(O106)</formula>
    </cfRule>
  </conditionalFormatting>
  <conditionalFormatting sqref="O103">
    <cfRule type="containsErrors" dxfId="16208" priority="955">
      <formula>ISERROR(O103)</formula>
    </cfRule>
  </conditionalFormatting>
  <conditionalFormatting sqref="O106">
    <cfRule type="containsErrors" dxfId="16207" priority="954">
      <formula>ISERROR(O106)</formula>
    </cfRule>
  </conditionalFormatting>
  <conditionalFormatting sqref="O103">
    <cfRule type="containsErrors" dxfId="16206" priority="953">
      <formula>ISERROR(O103)</formula>
    </cfRule>
  </conditionalFormatting>
  <conditionalFormatting sqref="O106">
    <cfRule type="containsErrors" dxfId="16205" priority="952">
      <formula>ISERROR(O106)</formula>
    </cfRule>
  </conditionalFormatting>
  <conditionalFormatting sqref="O103">
    <cfRule type="containsErrors" dxfId="16204" priority="951">
      <formula>ISERROR(O103)</formula>
    </cfRule>
  </conditionalFormatting>
  <conditionalFormatting sqref="O106">
    <cfRule type="containsErrors" dxfId="16203" priority="950">
      <formula>ISERROR(O106)</formula>
    </cfRule>
  </conditionalFormatting>
  <conditionalFormatting sqref="O103">
    <cfRule type="containsErrors" dxfId="16202" priority="949">
      <formula>ISERROR(O103)</formula>
    </cfRule>
  </conditionalFormatting>
  <conditionalFormatting sqref="O106">
    <cfRule type="containsErrors" dxfId="16201" priority="948">
      <formula>ISERROR(O106)</formula>
    </cfRule>
  </conditionalFormatting>
  <conditionalFormatting sqref="O103">
    <cfRule type="containsErrors" dxfId="16200" priority="947">
      <formula>ISERROR(O103)</formula>
    </cfRule>
  </conditionalFormatting>
  <conditionalFormatting sqref="O106">
    <cfRule type="containsErrors" dxfId="16199" priority="946">
      <formula>ISERROR(O106)</formula>
    </cfRule>
  </conditionalFormatting>
  <conditionalFormatting sqref="O103">
    <cfRule type="containsErrors" dxfId="16198" priority="945">
      <formula>ISERROR(O103)</formula>
    </cfRule>
  </conditionalFormatting>
  <conditionalFormatting sqref="O106">
    <cfRule type="containsErrors" dxfId="16197" priority="944">
      <formula>ISERROR(O106)</formula>
    </cfRule>
  </conditionalFormatting>
  <conditionalFormatting sqref="O103">
    <cfRule type="containsErrors" dxfId="16196" priority="943">
      <formula>ISERROR(O103)</formula>
    </cfRule>
  </conditionalFormatting>
  <conditionalFormatting sqref="O106">
    <cfRule type="containsErrors" dxfId="16195" priority="942">
      <formula>ISERROR(O106)</formula>
    </cfRule>
  </conditionalFormatting>
  <conditionalFormatting sqref="O103">
    <cfRule type="containsErrors" dxfId="16194" priority="941">
      <formula>ISERROR(O103)</formula>
    </cfRule>
  </conditionalFormatting>
  <conditionalFormatting sqref="O106">
    <cfRule type="containsErrors" dxfId="16193" priority="940">
      <formula>ISERROR(O106)</formula>
    </cfRule>
  </conditionalFormatting>
  <conditionalFormatting sqref="O103">
    <cfRule type="containsErrors" dxfId="16192" priority="939">
      <formula>ISERROR(O103)</formula>
    </cfRule>
  </conditionalFormatting>
  <conditionalFormatting sqref="O106">
    <cfRule type="containsErrors" dxfId="16191" priority="938">
      <formula>ISERROR(O106)</formula>
    </cfRule>
  </conditionalFormatting>
  <conditionalFormatting sqref="O103">
    <cfRule type="containsErrors" dxfId="16190" priority="937">
      <formula>ISERROR(O103)</formula>
    </cfRule>
  </conditionalFormatting>
  <conditionalFormatting sqref="O106">
    <cfRule type="containsErrors" dxfId="16189" priority="936">
      <formula>ISERROR(O106)</formula>
    </cfRule>
  </conditionalFormatting>
  <conditionalFormatting sqref="O103">
    <cfRule type="containsErrors" dxfId="16188" priority="935">
      <formula>ISERROR(O103)</formula>
    </cfRule>
  </conditionalFormatting>
  <conditionalFormatting sqref="O106">
    <cfRule type="containsErrors" dxfId="16187" priority="934">
      <formula>ISERROR(O106)</formula>
    </cfRule>
  </conditionalFormatting>
  <conditionalFormatting sqref="O103">
    <cfRule type="containsErrors" dxfId="16186" priority="933">
      <formula>ISERROR(O103)</formula>
    </cfRule>
  </conditionalFormatting>
  <conditionalFormatting sqref="O106">
    <cfRule type="containsErrors" dxfId="16185" priority="932">
      <formula>ISERROR(O106)</formula>
    </cfRule>
  </conditionalFormatting>
  <conditionalFormatting sqref="O103">
    <cfRule type="containsErrors" dxfId="16184" priority="931">
      <formula>ISERROR(O103)</formula>
    </cfRule>
  </conditionalFormatting>
  <conditionalFormatting sqref="O106">
    <cfRule type="containsErrors" dxfId="16183" priority="930">
      <formula>ISERROR(O106)</formula>
    </cfRule>
  </conditionalFormatting>
  <conditionalFormatting sqref="O103">
    <cfRule type="containsErrors" dxfId="16182" priority="929">
      <formula>ISERROR(O103)</formula>
    </cfRule>
  </conditionalFormatting>
  <conditionalFormatting sqref="O106">
    <cfRule type="containsErrors" dxfId="16181" priority="928">
      <formula>ISERROR(O106)</formula>
    </cfRule>
  </conditionalFormatting>
  <conditionalFormatting sqref="O103">
    <cfRule type="containsErrors" dxfId="16180" priority="927">
      <formula>ISERROR(O103)</formula>
    </cfRule>
  </conditionalFormatting>
  <conditionalFormatting sqref="O106">
    <cfRule type="containsErrors" dxfId="16179" priority="926">
      <formula>ISERROR(O106)</formula>
    </cfRule>
  </conditionalFormatting>
  <conditionalFormatting sqref="O103">
    <cfRule type="containsErrors" dxfId="16178" priority="925">
      <formula>ISERROR(O103)</formula>
    </cfRule>
  </conditionalFormatting>
  <conditionalFormatting sqref="O106">
    <cfRule type="containsErrors" dxfId="16177" priority="924">
      <formula>ISERROR(O106)</formula>
    </cfRule>
  </conditionalFormatting>
  <conditionalFormatting sqref="O106">
    <cfRule type="containsErrors" dxfId="16176" priority="923">
      <formula>ISERROR(O106)</formula>
    </cfRule>
  </conditionalFormatting>
  <conditionalFormatting sqref="O103">
    <cfRule type="containsErrors" dxfId="16175" priority="922">
      <formula>ISERROR(O103)</formula>
    </cfRule>
  </conditionalFormatting>
  <conditionalFormatting sqref="O106">
    <cfRule type="containsErrors" dxfId="16174" priority="921">
      <formula>ISERROR(O106)</formula>
    </cfRule>
  </conditionalFormatting>
  <conditionalFormatting sqref="O103">
    <cfRule type="containsErrors" dxfId="16173" priority="920">
      <formula>ISERROR(O103)</formula>
    </cfRule>
  </conditionalFormatting>
  <conditionalFormatting sqref="O106">
    <cfRule type="containsErrors" dxfId="16172" priority="919">
      <formula>ISERROR(O106)</formula>
    </cfRule>
  </conditionalFormatting>
  <conditionalFormatting sqref="O103">
    <cfRule type="containsErrors" dxfId="16171" priority="918">
      <formula>ISERROR(O103)</formula>
    </cfRule>
  </conditionalFormatting>
  <conditionalFormatting sqref="N101:Q101 N100:P100 N94:Q99 N102:O110">
    <cfRule type="containsErrors" dxfId="16170" priority="917">
      <formula>ISERROR(N94)</formula>
    </cfRule>
  </conditionalFormatting>
  <conditionalFormatting sqref="N101:Q101 N100:P100 N94:Q99 N102:O110">
    <cfRule type="containsErrors" dxfId="16169" priority="916">
      <formula>ISERROR(N94)</formula>
    </cfRule>
  </conditionalFormatting>
  <conditionalFormatting sqref="N107:N110">
    <cfRule type="cellIs" dxfId="16168" priority="915" operator="notEqual">
      <formula>0</formula>
    </cfRule>
  </conditionalFormatting>
  <conditionalFormatting sqref="O85">
    <cfRule type="containsErrors" dxfId="16167" priority="914">
      <formula>ISERROR(O85)</formula>
    </cfRule>
  </conditionalFormatting>
  <conditionalFormatting sqref="O88">
    <cfRule type="containsErrors" dxfId="16166" priority="913">
      <formula>ISERROR(O88)</formula>
    </cfRule>
  </conditionalFormatting>
  <conditionalFormatting sqref="O85">
    <cfRule type="containsErrors" dxfId="16165" priority="912">
      <formula>ISERROR(O85)</formula>
    </cfRule>
  </conditionalFormatting>
  <conditionalFormatting sqref="O88">
    <cfRule type="containsErrors" dxfId="16164" priority="911">
      <formula>ISERROR(O88)</formula>
    </cfRule>
  </conditionalFormatting>
  <conditionalFormatting sqref="O85">
    <cfRule type="containsErrors" dxfId="16163" priority="910">
      <formula>ISERROR(O85)</formula>
    </cfRule>
  </conditionalFormatting>
  <conditionalFormatting sqref="O88">
    <cfRule type="containsErrors" dxfId="16162" priority="909">
      <formula>ISERROR(O88)</formula>
    </cfRule>
  </conditionalFormatting>
  <conditionalFormatting sqref="O85">
    <cfRule type="containsErrors" dxfId="16161" priority="908">
      <formula>ISERROR(O85)</formula>
    </cfRule>
  </conditionalFormatting>
  <conditionalFormatting sqref="O88">
    <cfRule type="containsErrors" dxfId="16160" priority="907">
      <formula>ISERROR(O88)</formula>
    </cfRule>
  </conditionalFormatting>
  <conditionalFormatting sqref="O85">
    <cfRule type="containsErrors" dxfId="16159" priority="906">
      <formula>ISERROR(O85)</formula>
    </cfRule>
  </conditionalFormatting>
  <conditionalFormatting sqref="O88">
    <cfRule type="containsErrors" dxfId="16158" priority="905">
      <formula>ISERROR(O88)</formula>
    </cfRule>
  </conditionalFormatting>
  <conditionalFormatting sqref="O85">
    <cfRule type="containsErrors" dxfId="16157" priority="904">
      <formula>ISERROR(O85)</formula>
    </cfRule>
  </conditionalFormatting>
  <conditionalFormatting sqref="O88">
    <cfRule type="containsErrors" dxfId="16156" priority="903">
      <formula>ISERROR(O88)</formula>
    </cfRule>
  </conditionalFormatting>
  <conditionalFormatting sqref="O85">
    <cfRule type="containsErrors" dxfId="16155" priority="902">
      <formula>ISERROR(O85)</formula>
    </cfRule>
  </conditionalFormatting>
  <conditionalFormatting sqref="O88">
    <cfRule type="containsErrors" dxfId="16154" priority="901">
      <formula>ISERROR(O88)</formula>
    </cfRule>
  </conditionalFormatting>
  <conditionalFormatting sqref="O85">
    <cfRule type="containsErrors" dxfId="16153" priority="900">
      <formula>ISERROR(O85)</formula>
    </cfRule>
  </conditionalFormatting>
  <conditionalFormatting sqref="O88">
    <cfRule type="containsErrors" dxfId="16152" priority="899">
      <formula>ISERROR(O88)</formula>
    </cfRule>
  </conditionalFormatting>
  <conditionalFormatting sqref="O85">
    <cfRule type="containsErrors" dxfId="16151" priority="898">
      <formula>ISERROR(O85)</formula>
    </cfRule>
  </conditionalFormatting>
  <conditionalFormatting sqref="O88">
    <cfRule type="containsErrors" dxfId="16150" priority="897">
      <formula>ISERROR(O88)</formula>
    </cfRule>
  </conditionalFormatting>
  <conditionalFormatting sqref="O85">
    <cfRule type="containsErrors" dxfId="16149" priority="896">
      <formula>ISERROR(O85)</formula>
    </cfRule>
  </conditionalFormatting>
  <conditionalFormatting sqref="O88">
    <cfRule type="containsErrors" dxfId="16148" priority="895">
      <formula>ISERROR(O88)</formula>
    </cfRule>
  </conditionalFormatting>
  <conditionalFormatting sqref="O85">
    <cfRule type="containsErrors" dxfId="16147" priority="894">
      <formula>ISERROR(O85)</formula>
    </cfRule>
  </conditionalFormatting>
  <conditionalFormatting sqref="O88">
    <cfRule type="containsErrors" dxfId="16146" priority="893">
      <formula>ISERROR(O88)</formula>
    </cfRule>
  </conditionalFormatting>
  <conditionalFormatting sqref="O85">
    <cfRule type="containsErrors" dxfId="16145" priority="892">
      <formula>ISERROR(O85)</formula>
    </cfRule>
  </conditionalFormatting>
  <conditionalFormatting sqref="O88">
    <cfRule type="containsErrors" dxfId="16144" priority="891">
      <formula>ISERROR(O88)</formula>
    </cfRule>
  </conditionalFormatting>
  <conditionalFormatting sqref="O85">
    <cfRule type="containsErrors" dxfId="16143" priority="890">
      <formula>ISERROR(O85)</formula>
    </cfRule>
  </conditionalFormatting>
  <conditionalFormatting sqref="O88">
    <cfRule type="containsErrors" dxfId="16142" priority="889">
      <formula>ISERROR(O88)</formula>
    </cfRule>
  </conditionalFormatting>
  <conditionalFormatting sqref="O85">
    <cfRule type="containsErrors" dxfId="16141" priority="888">
      <formula>ISERROR(O85)</formula>
    </cfRule>
  </conditionalFormatting>
  <conditionalFormatting sqref="O88">
    <cfRule type="containsErrors" dxfId="16140" priority="887">
      <formula>ISERROR(O88)</formula>
    </cfRule>
  </conditionalFormatting>
  <conditionalFormatting sqref="O85">
    <cfRule type="containsErrors" dxfId="16139" priority="886">
      <formula>ISERROR(O85)</formula>
    </cfRule>
  </conditionalFormatting>
  <conditionalFormatting sqref="O88">
    <cfRule type="containsErrors" dxfId="16138" priority="885">
      <formula>ISERROR(O88)</formula>
    </cfRule>
  </conditionalFormatting>
  <conditionalFormatting sqref="O85">
    <cfRule type="containsErrors" dxfId="16137" priority="884">
      <formula>ISERROR(O85)</formula>
    </cfRule>
  </conditionalFormatting>
  <conditionalFormatting sqref="O88">
    <cfRule type="containsErrors" dxfId="16136" priority="883">
      <formula>ISERROR(O88)</formula>
    </cfRule>
  </conditionalFormatting>
  <conditionalFormatting sqref="O85">
    <cfRule type="containsErrors" dxfId="16135" priority="882">
      <formula>ISERROR(O85)</formula>
    </cfRule>
  </conditionalFormatting>
  <conditionalFormatting sqref="O88">
    <cfRule type="containsErrors" dxfId="16134" priority="881">
      <formula>ISERROR(O88)</formula>
    </cfRule>
  </conditionalFormatting>
  <conditionalFormatting sqref="O85">
    <cfRule type="containsErrors" dxfId="16133" priority="880">
      <formula>ISERROR(O85)</formula>
    </cfRule>
  </conditionalFormatting>
  <conditionalFormatting sqref="O88">
    <cfRule type="containsErrors" dxfId="16132" priority="879">
      <formula>ISERROR(O88)</formula>
    </cfRule>
  </conditionalFormatting>
  <conditionalFormatting sqref="O85">
    <cfRule type="containsErrors" dxfId="16131" priority="878">
      <formula>ISERROR(O85)</formula>
    </cfRule>
  </conditionalFormatting>
  <conditionalFormatting sqref="O88">
    <cfRule type="containsErrors" dxfId="16130" priority="877">
      <formula>ISERROR(O88)</formula>
    </cfRule>
  </conditionalFormatting>
  <conditionalFormatting sqref="O85">
    <cfRule type="containsErrors" dxfId="16129" priority="876">
      <formula>ISERROR(O85)</formula>
    </cfRule>
  </conditionalFormatting>
  <conditionalFormatting sqref="O88">
    <cfRule type="containsErrors" dxfId="16128" priority="875">
      <formula>ISERROR(O88)</formula>
    </cfRule>
  </conditionalFormatting>
  <conditionalFormatting sqref="O85">
    <cfRule type="containsErrors" dxfId="16127" priority="874">
      <formula>ISERROR(O85)</formula>
    </cfRule>
  </conditionalFormatting>
  <conditionalFormatting sqref="O88">
    <cfRule type="containsErrors" dxfId="16126" priority="873">
      <formula>ISERROR(O88)</formula>
    </cfRule>
  </conditionalFormatting>
  <conditionalFormatting sqref="O85">
    <cfRule type="containsErrors" dxfId="16125" priority="872">
      <formula>ISERROR(O85)</formula>
    </cfRule>
  </conditionalFormatting>
  <conditionalFormatting sqref="O88">
    <cfRule type="containsErrors" dxfId="16124" priority="871">
      <formula>ISERROR(O88)</formula>
    </cfRule>
  </conditionalFormatting>
  <conditionalFormatting sqref="O85">
    <cfRule type="containsErrors" dxfId="16123" priority="870">
      <formula>ISERROR(O85)</formula>
    </cfRule>
  </conditionalFormatting>
  <conditionalFormatting sqref="O88">
    <cfRule type="containsErrors" dxfId="16122" priority="869">
      <formula>ISERROR(O88)</formula>
    </cfRule>
  </conditionalFormatting>
  <conditionalFormatting sqref="O85">
    <cfRule type="containsErrors" dxfId="16121" priority="868">
      <formula>ISERROR(O85)</formula>
    </cfRule>
  </conditionalFormatting>
  <conditionalFormatting sqref="O88">
    <cfRule type="containsErrors" dxfId="16120" priority="867">
      <formula>ISERROR(O88)</formula>
    </cfRule>
  </conditionalFormatting>
  <conditionalFormatting sqref="O85">
    <cfRule type="containsErrors" dxfId="16119" priority="866">
      <formula>ISERROR(O85)</formula>
    </cfRule>
  </conditionalFormatting>
  <conditionalFormatting sqref="O88">
    <cfRule type="containsErrors" dxfId="16118" priority="865">
      <formula>ISERROR(O88)</formula>
    </cfRule>
  </conditionalFormatting>
  <conditionalFormatting sqref="O85">
    <cfRule type="containsErrors" dxfId="16117" priority="864">
      <formula>ISERROR(O85)</formula>
    </cfRule>
  </conditionalFormatting>
  <conditionalFormatting sqref="O88">
    <cfRule type="containsErrors" dxfId="16116" priority="863">
      <formula>ISERROR(O88)</formula>
    </cfRule>
  </conditionalFormatting>
  <conditionalFormatting sqref="O85">
    <cfRule type="containsErrors" dxfId="16115" priority="862">
      <formula>ISERROR(O85)</formula>
    </cfRule>
  </conditionalFormatting>
  <conditionalFormatting sqref="O88">
    <cfRule type="containsErrors" dxfId="16114" priority="861">
      <formula>ISERROR(O88)</formula>
    </cfRule>
  </conditionalFormatting>
  <conditionalFormatting sqref="O85">
    <cfRule type="containsErrors" dxfId="16113" priority="860">
      <formula>ISERROR(O85)</formula>
    </cfRule>
  </conditionalFormatting>
  <conditionalFormatting sqref="O88">
    <cfRule type="containsErrors" dxfId="16112" priority="859">
      <formula>ISERROR(O88)</formula>
    </cfRule>
  </conditionalFormatting>
  <conditionalFormatting sqref="O85">
    <cfRule type="containsErrors" dxfId="16111" priority="858">
      <formula>ISERROR(O85)</formula>
    </cfRule>
  </conditionalFormatting>
  <conditionalFormatting sqref="O88">
    <cfRule type="containsErrors" dxfId="16110" priority="857">
      <formula>ISERROR(O88)</formula>
    </cfRule>
  </conditionalFormatting>
  <conditionalFormatting sqref="O85">
    <cfRule type="containsErrors" dxfId="16109" priority="856">
      <formula>ISERROR(O85)</formula>
    </cfRule>
  </conditionalFormatting>
  <conditionalFormatting sqref="O88">
    <cfRule type="containsErrors" dxfId="16108" priority="855">
      <formula>ISERROR(O88)</formula>
    </cfRule>
  </conditionalFormatting>
  <conditionalFormatting sqref="O85">
    <cfRule type="containsErrors" dxfId="16107" priority="854">
      <formula>ISERROR(O85)</formula>
    </cfRule>
  </conditionalFormatting>
  <conditionalFormatting sqref="O88">
    <cfRule type="containsErrors" dxfId="16106" priority="853">
      <formula>ISERROR(O88)</formula>
    </cfRule>
  </conditionalFormatting>
  <conditionalFormatting sqref="O85">
    <cfRule type="containsErrors" dxfId="16105" priority="852">
      <formula>ISERROR(O85)</formula>
    </cfRule>
  </conditionalFormatting>
  <conditionalFormatting sqref="O88">
    <cfRule type="containsErrors" dxfId="16104" priority="851">
      <formula>ISERROR(O88)</formula>
    </cfRule>
  </conditionalFormatting>
  <conditionalFormatting sqref="O85">
    <cfRule type="containsErrors" dxfId="16103" priority="850">
      <formula>ISERROR(O85)</formula>
    </cfRule>
  </conditionalFormatting>
  <conditionalFormatting sqref="O88">
    <cfRule type="containsErrors" dxfId="16102" priority="849">
      <formula>ISERROR(O88)</formula>
    </cfRule>
  </conditionalFormatting>
  <conditionalFormatting sqref="O88">
    <cfRule type="containsErrors" dxfId="16101" priority="848">
      <formula>ISERROR(O88)</formula>
    </cfRule>
  </conditionalFormatting>
  <conditionalFormatting sqref="O85">
    <cfRule type="containsErrors" dxfId="16100" priority="847">
      <formula>ISERROR(O85)</formula>
    </cfRule>
  </conditionalFormatting>
  <conditionalFormatting sqref="O88">
    <cfRule type="containsErrors" dxfId="16099" priority="846">
      <formula>ISERROR(O88)</formula>
    </cfRule>
  </conditionalFormatting>
  <conditionalFormatting sqref="O85">
    <cfRule type="containsErrors" dxfId="16098" priority="845">
      <formula>ISERROR(O85)</formula>
    </cfRule>
  </conditionalFormatting>
  <conditionalFormatting sqref="O88">
    <cfRule type="containsErrors" dxfId="16097" priority="844">
      <formula>ISERROR(O88)</formula>
    </cfRule>
  </conditionalFormatting>
  <conditionalFormatting sqref="O85">
    <cfRule type="containsErrors" dxfId="16096" priority="843">
      <formula>ISERROR(O85)</formula>
    </cfRule>
  </conditionalFormatting>
  <conditionalFormatting sqref="N83:Q83 N82:P82 N76:Q81 N84:O92">
    <cfRule type="containsErrors" dxfId="16095" priority="842">
      <formula>ISERROR(N76)</formula>
    </cfRule>
  </conditionalFormatting>
  <conditionalFormatting sqref="N83:Q83 N82:P82 N76:Q81 N84:O92">
    <cfRule type="containsErrors" dxfId="16094" priority="841">
      <formula>ISERROR(N76)</formula>
    </cfRule>
  </conditionalFormatting>
  <conditionalFormatting sqref="N89:N92">
    <cfRule type="cellIs" dxfId="16093" priority="840" operator="notEqual">
      <formula>0</formula>
    </cfRule>
  </conditionalFormatting>
  <conditionalFormatting sqref="O67">
    <cfRule type="containsErrors" dxfId="16092" priority="839">
      <formula>ISERROR(O67)</formula>
    </cfRule>
  </conditionalFormatting>
  <conditionalFormatting sqref="O70">
    <cfRule type="containsErrors" dxfId="16091" priority="838">
      <formula>ISERROR(O70)</formula>
    </cfRule>
  </conditionalFormatting>
  <conditionalFormatting sqref="O67">
    <cfRule type="containsErrors" dxfId="16090" priority="837">
      <formula>ISERROR(O67)</formula>
    </cfRule>
  </conditionalFormatting>
  <conditionalFormatting sqref="O70">
    <cfRule type="containsErrors" dxfId="16089" priority="836">
      <formula>ISERROR(O70)</formula>
    </cfRule>
  </conditionalFormatting>
  <conditionalFormatting sqref="O67">
    <cfRule type="containsErrors" dxfId="16088" priority="835">
      <formula>ISERROR(O67)</formula>
    </cfRule>
  </conditionalFormatting>
  <conditionalFormatting sqref="O70">
    <cfRule type="containsErrors" dxfId="16087" priority="834">
      <formula>ISERROR(O70)</formula>
    </cfRule>
  </conditionalFormatting>
  <conditionalFormatting sqref="O67">
    <cfRule type="containsErrors" dxfId="16086" priority="833">
      <formula>ISERROR(O67)</formula>
    </cfRule>
  </conditionalFormatting>
  <conditionalFormatting sqref="O70">
    <cfRule type="containsErrors" dxfId="16085" priority="832">
      <formula>ISERROR(O70)</formula>
    </cfRule>
  </conditionalFormatting>
  <conditionalFormatting sqref="O67">
    <cfRule type="containsErrors" dxfId="16084" priority="831">
      <formula>ISERROR(O67)</formula>
    </cfRule>
  </conditionalFormatting>
  <conditionalFormatting sqref="O70">
    <cfRule type="containsErrors" dxfId="16083" priority="830">
      <formula>ISERROR(O70)</formula>
    </cfRule>
  </conditionalFormatting>
  <conditionalFormatting sqref="O67">
    <cfRule type="containsErrors" dxfId="16082" priority="829">
      <formula>ISERROR(O67)</formula>
    </cfRule>
  </conditionalFormatting>
  <conditionalFormatting sqref="O70">
    <cfRule type="containsErrors" dxfId="16081" priority="828">
      <formula>ISERROR(O70)</formula>
    </cfRule>
  </conditionalFormatting>
  <conditionalFormatting sqref="O67">
    <cfRule type="containsErrors" dxfId="16080" priority="827">
      <formula>ISERROR(O67)</formula>
    </cfRule>
  </conditionalFormatting>
  <conditionalFormatting sqref="O70">
    <cfRule type="containsErrors" dxfId="16079" priority="826">
      <formula>ISERROR(O70)</formula>
    </cfRule>
  </conditionalFormatting>
  <conditionalFormatting sqref="O67">
    <cfRule type="containsErrors" dxfId="16078" priority="825">
      <formula>ISERROR(O67)</formula>
    </cfRule>
  </conditionalFormatting>
  <conditionalFormatting sqref="O70">
    <cfRule type="containsErrors" dxfId="16077" priority="824">
      <formula>ISERROR(O70)</formula>
    </cfRule>
  </conditionalFormatting>
  <conditionalFormatting sqref="O67">
    <cfRule type="containsErrors" dxfId="16076" priority="823">
      <formula>ISERROR(O67)</formula>
    </cfRule>
  </conditionalFormatting>
  <conditionalFormatting sqref="O70">
    <cfRule type="containsErrors" dxfId="16075" priority="822">
      <formula>ISERROR(O70)</formula>
    </cfRule>
  </conditionalFormatting>
  <conditionalFormatting sqref="O67">
    <cfRule type="containsErrors" dxfId="16074" priority="821">
      <formula>ISERROR(O67)</formula>
    </cfRule>
  </conditionalFormatting>
  <conditionalFormatting sqref="O70">
    <cfRule type="containsErrors" dxfId="16073" priority="820">
      <formula>ISERROR(O70)</formula>
    </cfRule>
  </conditionalFormatting>
  <conditionalFormatting sqref="O67">
    <cfRule type="containsErrors" dxfId="16072" priority="819">
      <formula>ISERROR(O67)</formula>
    </cfRule>
  </conditionalFormatting>
  <conditionalFormatting sqref="O70">
    <cfRule type="containsErrors" dxfId="16071" priority="818">
      <formula>ISERROR(O70)</formula>
    </cfRule>
  </conditionalFormatting>
  <conditionalFormatting sqref="O67">
    <cfRule type="containsErrors" dxfId="16070" priority="817">
      <formula>ISERROR(O67)</formula>
    </cfRule>
  </conditionalFormatting>
  <conditionalFormatting sqref="O70">
    <cfRule type="containsErrors" dxfId="16069" priority="816">
      <formula>ISERROR(O70)</formula>
    </cfRule>
  </conditionalFormatting>
  <conditionalFormatting sqref="O67">
    <cfRule type="containsErrors" dxfId="16068" priority="815">
      <formula>ISERROR(O67)</formula>
    </cfRule>
  </conditionalFormatting>
  <conditionalFormatting sqref="O70">
    <cfRule type="containsErrors" dxfId="16067" priority="814">
      <formula>ISERROR(O70)</formula>
    </cfRule>
  </conditionalFormatting>
  <conditionalFormatting sqref="O67">
    <cfRule type="containsErrors" dxfId="16066" priority="813">
      <formula>ISERROR(O67)</formula>
    </cfRule>
  </conditionalFormatting>
  <conditionalFormatting sqref="O70">
    <cfRule type="containsErrors" dxfId="16065" priority="812">
      <formula>ISERROR(O70)</formula>
    </cfRule>
  </conditionalFormatting>
  <conditionalFormatting sqref="O67">
    <cfRule type="containsErrors" dxfId="16064" priority="811">
      <formula>ISERROR(O67)</formula>
    </cfRule>
  </conditionalFormatting>
  <conditionalFormatting sqref="O70">
    <cfRule type="containsErrors" dxfId="16063" priority="810">
      <formula>ISERROR(O70)</formula>
    </cfRule>
  </conditionalFormatting>
  <conditionalFormatting sqref="O67">
    <cfRule type="containsErrors" dxfId="16062" priority="809">
      <formula>ISERROR(O67)</formula>
    </cfRule>
  </conditionalFormatting>
  <conditionalFormatting sqref="O70">
    <cfRule type="containsErrors" dxfId="16061" priority="808">
      <formula>ISERROR(O70)</formula>
    </cfRule>
  </conditionalFormatting>
  <conditionalFormatting sqref="O67">
    <cfRule type="containsErrors" dxfId="16060" priority="807">
      <formula>ISERROR(O67)</formula>
    </cfRule>
  </conditionalFormatting>
  <conditionalFormatting sqref="O70">
    <cfRule type="containsErrors" dxfId="16059" priority="806">
      <formula>ISERROR(O70)</formula>
    </cfRule>
  </conditionalFormatting>
  <conditionalFormatting sqref="O67">
    <cfRule type="containsErrors" dxfId="16058" priority="805">
      <formula>ISERROR(O67)</formula>
    </cfRule>
  </conditionalFormatting>
  <conditionalFormatting sqref="O70">
    <cfRule type="containsErrors" dxfId="16057" priority="804">
      <formula>ISERROR(O70)</formula>
    </cfRule>
  </conditionalFormatting>
  <conditionalFormatting sqref="O67">
    <cfRule type="containsErrors" dxfId="16056" priority="803">
      <formula>ISERROR(O67)</formula>
    </cfRule>
  </conditionalFormatting>
  <conditionalFormatting sqref="O70">
    <cfRule type="containsErrors" dxfId="16055" priority="802">
      <formula>ISERROR(O70)</formula>
    </cfRule>
  </conditionalFormatting>
  <conditionalFormatting sqref="O67">
    <cfRule type="containsErrors" dxfId="16054" priority="801">
      <formula>ISERROR(O67)</formula>
    </cfRule>
  </conditionalFormatting>
  <conditionalFormatting sqref="O70">
    <cfRule type="containsErrors" dxfId="16053" priority="800">
      <formula>ISERROR(O70)</formula>
    </cfRule>
  </conditionalFormatting>
  <conditionalFormatting sqref="O67">
    <cfRule type="containsErrors" dxfId="16052" priority="799">
      <formula>ISERROR(O67)</formula>
    </cfRule>
  </conditionalFormatting>
  <conditionalFormatting sqref="O70">
    <cfRule type="containsErrors" dxfId="16051" priority="798">
      <formula>ISERROR(O70)</formula>
    </cfRule>
  </conditionalFormatting>
  <conditionalFormatting sqref="O67">
    <cfRule type="containsErrors" dxfId="16050" priority="797">
      <formula>ISERROR(O67)</formula>
    </cfRule>
  </conditionalFormatting>
  <conditionalFormatting sqref="O70">
    <cfRule type="containsErrors" dxfId="16049" priority="796">
      <formula>ISERROR(O70)</formula>
    </cfRule>
  </conditionalFormatting>
  <conditionalFormatting sqref="O67">
    <cfRule type="containsErrors" dxfId="16048" priority="795">
      <formula>ISERROR(O67)</formula>
    </cfRule>
  </conditionalFormatting>
  <conditionalFormatting sqref="O70">
    <cfRule type="containsErrors" dxfId="16047" priority="794">
      <formula>ISERROR(O70)</formula>
    </cfRule>
  </conditionalFormatting>
  <conditionalFormatting sqref="O67">
    <cfRule type="containsErrors" dxfId="16046" priority="793">
      <formula>ISERROR(O67)</formula>
    </cfRule>
  </conditionalFormatting>
  <conditionalFormatting sqref="O70">
    <cfRule type="containsErrors" dxfId="16045" priority="792">
      <formula>ISERROR(O70)</formula>
    </cfRule>
  </conditionalFormatting>
  <conditionalFormatting sqref="O67">
    <cfRule type="containsErrors" dxfId="16044" priority="791">
      <formula>ISERROR(O67)</formula>
    </cfRule>
  </conditionalFormatting>
  <conditionalFormatting sqref="O70">
    <cfRule type="containsErrors" dxfId="16043" priority="790">
      <formula>ISERROR(O70)</formula>
    </cfRule>
  </conditionalFormatting>
  <conditionalFormatting sqref="O67">
    <cfRule type="containsErrors" dxfId="16042" priority="789">
      <formula>ISERROR(O67)</formula>
    </cfRule>
  </conditionalFormatting>
  <conditionalFormatting sqref="O70">
    <cfRule type="containsErrors" dxfId="16041" priority="788">
      <formula>ISERROR(O70)</formula>
    </cfRule>
  </conditionalFormatting>
  <conditionalFormatting sqref="O67">
    <cfRule type="containsErrors" dxfId="16040" priority="787">
      <formula>ISERROR(O67)</formula>
    </cfRule>
  </conditionalFormatting>
  <conditionalFormatting sqref="O70">
    <cfRule type="containsErrors" dxfId="16039" priority="786">
      <formula>ISERROR(O70)</formula>
    </cfRule>
  </conditionalFormatting>
  <conditionalFormatting sqref="O67">
    <cfRule type="containsErrors" dxfId="16038" priority="785">
      <formula>ISERROR(O67)</formula>
    </cfRule>
  </conditionalFormatting>
  <conditionalFormatting sqref="O70">
    <cfRule type="containsErrors" dxfId="16037" priority="784">
      <formula>ISERROR(O70)</formula>
    </cfRule>
  </conditionalFormatting>
  <conditionalFormatting sqref="O67">
    <cfRule type="containsErrors" dxfId="16036" priority="783">
      <formula>ISERROR(O67)</formula>
    </cfRule>
  </conditionalFormatting>
  <conditionalFormatting sqref="O70">
    <cfRule type="containsErrors" dxfId="16035" priority="782">
      <formula>ISERROR(O70)</formula>
    </cfRule>
  </conditionalFormatting>
  <conditionalFormatting sqref="O67">
    <cfRule type="containsErrors" dxfId="16034" priority="781">
      <formula>ISERROR(O67)</formula>
    </cfRule>
  </conditionalFormatting>
  <conditionalFormatting sqref="O70">
    <cfRule type="containsErrors" dxfId="16033" priority="780">
      <formula>ISERROR(O70)</formula>
    </cfRule>
  </conditionalFormatting>
  <conditionalFormatting sqref="O67">
    <cfRule type="containsErrors" dxfId="16032" priority="779">
      <formula>ISERROR(O67)</formula>
    </cfRule>
  </conditionalFormatting>
  <conditionalFormatting sqref="O70">
    <cfRule type="containsErrors" dxfId="16031" priority="778">
      <formula>ISERROR(O70)</formula>
    </cfRule>
  </conditionalFormatting>
  <conditionalFormatting sqref="O67">
    <cfRule type="containsErrors" dxfId="16030" priority="777">
      <formula>ISERROR(O67)</formula>
    </cfRule>
  </conditionalFormatting>
  <conditionalFormatting sqref="O70">
    <cfRule type="containsErrors" dxfId="16029" priority="776">
      <formula>ISERROR(O70)</formula>
    </cfRule>
  </conditionalFormatting>
  <conditionalFormatting sqref="O67">
    <cfRule type="containsErrors" dxfId="16028" priority="775">
      <formula>ISERROR(O67)</formula>
    </cfRule>
  </conditionalFormatting>
  <conditionalFormatting sqref="O70">
    <cfRule type="containsErrors" dxfId="16027" priority="774">
      <formula>ISERROR(O70)</formula>
    </cfRule>
  </conditionalFormatting>
  <conditionalFormatting sqref="O70">
    <cfRule type="containsErrors" dxfId="16026" priority="773">
      <formula>ISERROR(O70)</formula>
    </cfRule>
  </conditionalFormatting>
  <conditionalFormatting sqref="O67">
    <cfRule type="containsErrors" dxfId="16025" priority="772">
      <formula>ISERROR(O67)</formula>
    </cfRule>
  </conditionalFormatting>
  <conditionalFormatting sqref="O70">
    <cfRule type="containsErrors" dxfId="16024" priority="771">
      <formula>ISERROR(O70)</formula>
    </cfRule>
  </conditionalFormatting>
  <conditionalFormatting sqref="O67">
    <cfRule type="containsErrors" dxfId="16023" priority="770">
      <formula>ISERROR(O67)</formula>
    </cfRule>
  </conditionalFormatting>
  <conditionalFormatting sqref="O70">
    <cfRule type="containsErrors" dxfId="16022" priority="769">
      <formula>ISERROR(O70)</formula>
    </cfRule>
  </conditionalFormatting>
  <conditionalFormatting sqref="O67">
    <cfRule type="containsErrors" dxfId="16021" priority="768">
      <formula>ISERROR(O67)</formula>
    </cfRule>
  </conditionalFormatting>
  <conditionalFormatting sqref="N65:Q65 N64:P64 N58:Q63 N66:O74">
    <cfRule type="containsErrors" dxfId="16020" priority="767">
      <formula>ISERROR(N58)</formula>
    </cfRule>
  </conditionalFormatting>
  <conditionalFormatting sqref="N65:Q65 N64:P64 N58:Q63 N66:O74">
    <cfRule type="containsErrors" dxfId="16019" priority="766">
      <formula>ISERROR(N58)</formula>
    </cfRule>
  </conditionalFormatting>
  <conditionalFormatting sqref="N71:N74">
    <cfRule type="cellIs" dxfId="16018" priority="765" operator="notEqual">
      <formula>0</formula>
    </cfRule>
  </conditionalFormatting>
  <conditionalFormatting sqref="O49">
    <cfRule type="containsErrors" dxfId="16017" priority="764">
      <formula>ISERROR(O49)</formula>
    </cfRule>
  </conditionalFormatting>
  <conditionalFormatting sqref="O52">
    <cfRule type="containsErrors" dxfId="16016" priority="763">
      <formula>ISERROR(O52)</formula>
    </cfRule>
  </conditionalFormatting>
  <conditionalFormatting sqref="O49">
    <cfRule type="containsErrors" dxfId="16015" priority="762">
      <formula>ISERROR(O49)</formula>
    </cfRule>
  </conditionalFormatting>
  <conditionalFormatting sqref="O52">
    <cfRule type="containsErrors" dxfId="16014" priority="761">
      <formula>ISERROR(O52)</formula>
    </cfRule>
  </conditionalFormatting>
  <conditionalFormatting sqref="O49">
    <cfRule type="containsErrors" dxfId="16013" priority="760">
      <formula>ISERROR(O49)</formula>
    </cfRule>
  </conditionalFormatting>
  <conditionalFormatting sqref="O52">
    <cfRule type="containsErrors" dxfId="16012" priority="759">
      <formula>ISERROR(O52)</formula>
    </cfRule>
  </conditionalFormatting>
  <conditionalFormatting sqref="O49">
    <cfRule type="containsErrors" dxfId="16011" priority="758">
      <formula>ISERROR(O49)</formula>
    </cfRule>
  </conditionalFormatting>
  <conditionalFormatting sqref="O52">
    <cfRule type="containsErrors" dxfId="16010" priority="757">
      <formula>ISERROR(O52)</formula>
    </cfRule>
  </conditionalFormatting>
  <conditionalFormatting sqref="O49">
    <cfRule type="containsErrors" dxfId="16009" priority="756">
      <formula>ISERROR(O49)</formula>
    </cfRule>
  </conditionalFormatting>
  <conditionalFormatting sqref="O52">
    <cfRule type="containsErrors" dxfId="16008" priority="755">
      <formula>ISERROR(O52)</formula>
    </cfRule>
  </conditionalFormatting>
  <conditionalFormatting sqref="O49">
    <cfRule type="containsErrors" dxfId="16007" priority="754">
      <formula>ISERROR(O49)</formula>
    </cfRule>
  </conditionalFormatting>
  <conditionalFormatting sqref="O52">
    <cfRule type="containsErrors" dxfId="16006" priority="753">
      <formula>ISERROR(O52)</formula>
    </cfRule>
  </conditionalFormatting>
  <conditionalFormatting sqref="O49">
    <cfRule type="containsErrors" dxfId="16005" priority="752">
      <formula>ISERROR(O49)</formula>
    </cfRule>
  </conditionalFormatting>
  <conditionalFormatting sqref="O52">
    <cfRule type="containsErrors" dxfId="16004" priority="751">
      <formula>ISERROR(O52)</formula>
    </cfRule>
  </conditionalFormatting>
  <conditionalFormatting sqref="O49">
    <cfRule type="containsErrors" dxfId="16003" priority="750">
      <formula>ISERROR(O49)</formula>
    </cfRule>
  </conditionalFormatting>
  <conditionalFormatting sqref="O52">
    <cfRule type="containsErrors" dxfId="16002" priority="749">
      <formula>ISERROR(O52)</formula>
    </cfRule>
  </conditionalFormatting>
  <conditionalFormatting sqref="O49">
    <cfRule type="containsErrors" dxfId="16001" priority="748">
      <formula>ISERROR(O49)</formula>
    </cfRule>
  </conditionalFormatting>
  <conditionalFormatting sqref="O52">
    <cfRule type="containsErrors" dxfId="16000" priority="747">
      <formula>ISERROR(O52)</formula>
    </cfRule>
  </conditionalFormatting>
  <conditionalFormatting sqref="O49">
    <cfRule type="containsErrors" dxfId="15999" priority="746">
      <formula>ISERROR(O49)</formula>
    </cfRule>
  </conditionalFormatting>
  <conditionalFormatting sqref="O52">
    <cfRule type="containsErrors" dxfId="15998" priority="745">
      <formula>ISERROR(O52)</formula>
    </cfRule>
  </conditionalFormatting>
  <conditionalFormatting sqref="O49">
    <cfRule type="containsErrors" dxfId="15997" priority="744">
      <formula>ISERROR(O49)</formula>
    </cfRule>
  </conditionalFormatting>
  <conditionalFormatting sqref="O52">
    <cfRule type="containsErrors" dxfId="15996" priority="743">
      <formula>ISERROR(O52)</formula>
    </cfRule>
  </conditionalFormatting>
  <conditionalFormatting sqref="O49">
    <cfRule type="containsErrors" dxfId="15995" priority="742">
      <formula>ISERROR(O49)</formula>
    </cfRule>
  </conditionalFormatting>
  <conditionalFormatting sqref="O52">
    <cfRule type="containsErrors" dxfId="15994" priority="741">
      <formula>ISERROR(O52)</formula>
    </cfRule>
  </conditionalFormatting>
  <conditionalFormatting sqref="O49">
    <cfRule type="containsErrors" dxfId="15993" priority="740">
      <formula>ISERROR(O49)</formula>
    </cfRule>
  </conditionalFormatting>
  <conditionalFormatting sqref="O52">
    <cfRule type="containsErrors" dxfId="15992" priority="739">
      <formula>ISERROR(O52)</formula>
    </cfRule>
  </conditionalFormatting>
  <conditionalFormatting sqref="O49">
    <cfRule type="containsErrors" dxfId="15991" priority="738">
      <formula>ISERROR(O49)</formula>
    </cfRule>
  </conditionalFormatting>
  <conditionalFormatting sqref="O52">
    <cfRule type="containsErrors" dxfId="15990" priority="737">
      <formula>ISERROR(O52)</formula>
    </cfRule>
  </conditionalFormatting>
  <conditionalFormatting sqref="O49">
    <cfRule type="containsErrors" dxfId="15989" priority="736">
      <formula>ISERROR(O49)</formula>
    </cfRule>
  </conditionalFormatting>
  <conditionalFormatting sqref="O52">
    <cfRule type="containsErrors" dxfId="15988" priority="735">
      <formula>ISERROR(O52)</formula>
    </cfRule>
  </conditionalFormatting>
  <conditionalFormatting sqref="O49">
    <cfRule type="containsErrors" dxfId="15987" priority="734">
      <formula>ISERROR(O49)</formula>
    </cfRule>
  </conditionalFormatting>
  <conditionalFormatting sqref="O52">
    <cfRule type="containsErrors" dxfId="15986" priority="733">
      <formula>ISERROR(O52)</formula>
    </cfRule>
  </conditionalFormatting>
  <conditionalFormatting sqref="O49">
    <cfRule type="containsErrors" dxfId="15985" priority="732">
      <formula>ISERROR(O49)</formula>
    </cfRule>
  </conditionalFormatting>
  <conditionalFormatting sqref="O52">
    <cfRule type="containsErrors" dxfId="15984" priority="731">
      <formula>ISERROR(O52)</formula>
    </cfRule>
  </conditionalFormatting>
  <conditionalFormatting sqref="O49">
    <cfRule type="containsErrors" dxfId="15983" priority="730">
      <formula>ISERROR(O49)</formula>
    </cfRule>
  </conditionalFormatting>
  <conditionalFormatting sqref="O52">
    <cfRule type="containsErrors" dxfId="15982" priority="729">
      <formula>ISERROR(O52)</formula>
    </cfRule>
  </conditionalFormatting>
  <conditionalFormatting sqref="O49">
    <cfRule type="containsErrors" dxfId="15981" priority="728">
      <formula>ISERROR(O49)</formula>
    </cfRule>
  </conditionalFormatting>
  <conditionalFormatting sqref="O52">
    <cfRule type="containsErrors" dxfId="15980" priority="727">
      <formula>ISERROR(O52)</formula>
    </cfRule>
  </conditionalFormatting>
  <conditionalFormatting sqref="O49">
    <cfRule type="containsErrors" dxfId="15979" priority="726">
      <formula>ISERROR(O49)</formula>
    </cfRule>
  </conditionalFormatting>
  <conditionalFormatting sqref="O52">
    <cfRule type="containsErrors" dxfId="15978" priority="725">
      <formula>ISERROR(O52)</formula>
    </cfRule>
  </conditionalFormatting>
  <conditionalFormatting sqref="O49">
    <cfRule type="containsErrors" dxfId="15977" priority="724">
      <formula>ISERROR(O49)</formula>
    </cfRule>
  </conditionalFormatting>
  <conditionalFormatting sqref="O52">
    <cfRule type="containsErrors" dxfId="15976" priority="723">
      <formula>ISERROR(O52)</formula>
    </cfRule>
  </conditionalFormatting>
  <conditionalFormatting sqref="O49">
    <cfRule type="containsErrors" dxfId="15975" priority="722">
      <formula>ISERROR(O49)</formula>
    </cfRule>
  </conditionalFormatting>
  <conditionalFormatting sqref="O52">
    <cfRule type="containsErrors" dxfId="15974" priority="721">
      <formula>ISERROR(O52)</formula>
    </cfRule>
  </conditionalFormatting>
  <conditionalFormatting sqref="O49">
    <cfRule type="containsErrors" dxfId="15973" priority="720">
      <formula>ISERROR(O49)</formula>
    </cfRule>
  </conditionalFormatting>
  <conditionalFormatting sqref="O52">
    <cfRule type="containsErrors" dxfId="15972" priority="719">
      <formula>ISERROR(O52)</formula>
    </cfRule>
  </conditionalFormatting>
  <conditionalFormatting sqref="O49">
    <cfRule type="containsErrors" dxfId="15971" priority="718">
      <formula>ISERROR(O49)</formula>
    </cfRule>
  </conditionalFormatting>
  <conditionalFormatting sqref="O52">
    <cfRule type="containsErrors" dxfId="15970" priority="717">
      <formula>ISERROR(O52)</formula>
    </cfRule>
  </conditionalFormatting>
  <conditionalFormatting sqref="O49">
    <cfRule type="containsErrors" dxfId="15969" priority="716">
      <formula>ISERROR(O49)</formula>
    </cfRule>
  </conditionalFormatting>
  <conditionalFormatting sqref="O52">
    <cfRule type="containsErrors" dxfId="15968" priority="715">
      <formula>ISERROR(O52)</formula>
    </cfRule>
  </conditionalFormatting>
  <conditionalFormatting sqref="O49">
    <cfRule type="containsErrors" dxfId="15967" priority="714">
      <formula>ISERROR(O49)</formula>
    </cfRule>
  </conditionalFormatting>
  <conditionalFormatting sqref="O52">
    <cfRule type="containsErrors" dxfId="15966" priority="713">
      <formula>ISERROR(O52)</formula>
    </cfRule>
  </conditionalFormatting>
  <conditionalFormatting sqref="O49">
    <cfRule type="containsErrors" dxfId="15965" priority="712">
      <formula>ISERROR(O49)</formula>
    </cfRule>
  </conditionalFormatting>
  <conditionalFormatting sqref="O52">
    <cfRule type="containsErrors" dxfId="15964" priority="711">
      <formula>ISERROR(O52)</formula>
    </cfRule>
  </conditionalFormatting>
  <conditionalFormatting sqref="O49">
    <cfRule type="containsErrors" dxfId="15963" priority="710">
      <formula>ISERROR(O49)</formula>
    </cfRule>
  </conditionalFormatting>
  <conditionalFormatting sqref="O52">
    <cfRule type="containsErrors" dxfId="15962" priority="709">
      <formula>ISERROR(O52)</formula>
    </cfRule>
  </conditionalFormatting>
  <conditionalFormatting sqref="O49">
    <cfRule type="containsErrors" dxfId="15961" priority="708">
      <formula>ISERROR(O49)</formula>
    </cfRule>
  </conditionalFormatting>
  <conditionalFormatting sqref="O52">
    <cfRule type="containsErrors" dxfId="15960" priority="707">
      <formula>ISERROR(O52)</formula>
    </cfRule>
  </conditionalFormatting>
  <conditionalFormatting sqref="O49">
    <cfRule type="containsErrors" dxfId="15959" priority="706">
      <formula>ISERROR(O49)</formula>
    </cfRule>
  </conditionalFormatting>
  <conditionalFormatting sqref="O52">
    <cfRule type="containsErrors" dxfId="15958" priority="705">
      <formula>ISERROR(O52)</formula>
    </cfRule>
  </conditionalFormatting>
  <conditionalFormatting sqref="O49">
    <cfRule type="containsErrors" dxfId="15957" priority="704">
      <formula>ISERROR(O49)</formula>
    </cfRule>
  </conditionalFormatting>
  <conditionalFormatting sqref="O52">
    <cfRule type="containsErrors" dxfId="15956" priority="703">
      <formula>ISERROR(O52)</formula>
    </cfRule>
  </conditionalFormatting>
  <conditionalFormatting sqref="O49">
    <cfRule type="containsErrors" dxfId="15955" priority="702">
      <formula>ISERROR(O49)</formula>
    </cfRule>
  </conditionalFormatting>
  <conditionalFormatting sqref="O52">
    <cfRule type="containsErrors" dxfId="15954" priority="701">
      <formula>ISERROR(O52)</formula>
    </cfRule>
  </conditionalFormatting>
  <conditionalFormatting sqref="O49">
    <cfRule type="containsErrors" dxfId="15953" priority="700">
      <formula>ISERROR(O49)</formula>
    </cfRule>
  </conditionalFormatting>
  <conditionalFormatting sqref="O52">
    <cfRule type="containsErrors" dxfId="15952" priority="699">
      <formula>ISERROR(O52)</formula>
    </cfRule>
  </conditionalFormatting>
  <conditionalFormatting sqref="O52">
    <cfRule type="containsErrors" dxfId="15951" priority="698">
      <formula>ISERROR(O52)</formula>
    </cfRule>
  </conditionalFormatting>
  <conditionalFormatting sqref="O49">
    <cfRule type="containsErrors" dxfId="15950" priority="697">
      <formula>ISERROR(O49)</formula>
    </cfRule>
  </conditionalFormatting>
  <conditionalFormatting sqref="O52">
    <cfRule type="containsErrors" dxfId="15949" priority="696">
      <formula>ISERROR(O52)</formula>
    </cfRule>
  </conditionalFormatting>
  <conditionalFormatting sqref="O49">
    <cfRule type="containsErrors" dxfId="15948" priority="695">
      <formula>ISERROR(O49)</formula>
    </cfRule>
  </conditionalFormatting>
  <conditionalFormatting sqref="O52">
    <cfRule type="containsErrors" dxfId="15947" priority="694">
      <formula>ISERROR(O52)</formula>
    </cfRule>
  </conditionalFormatting>
  <conditionalFormatting sqref="O49">
    <cfRule type="containsErrors" dxfId="15946" priority="693">
      <formula>ISERROR(O49)</formula>
    </cfRule>
  </conditionalFormatting>
  <conditionalFormatting sqref="N47:Q47 N46:P46 N40:Q45 N48:O56">
    <cfRule type="containsErrors" dxfId="15945" priority="692">
      <formula>ISERROR(N40)</formula>
    </cfRule>
  </conditionalFormatting>
  <conditionalFormatting sqref="N47:Q47 N46:P46 N40:Q45 N48:O56">
    <cfRule type="containsErrors" dxfId="15944" priority="691">
      <formula>ISERROR(N40)</formula>
    </cfRule>
  </conditionalFormatting>
  <conditionalFormatting sqref="N53:N56">
    <cfRule type="cellIs" dxfId="15943" priority="690" operator="notEqual">
      <formula>0</formula>
    </cfRule>
  </conditionalFormatting>
  <conditionalFormatting sqref="O10:P10 N4:Q9 N11:Q11 N19:O20 O13:O18">
    <cfRule type="containsErrors" dxfId="15942" priority="689">
      <formula>ISERROR(N4)</formula>
    </cfRule>
  </conditionalFormatting>
  <conditionalFormatting sqref="O10:P10 N4:Q9 N11:Q11 O13:O20">
    <cfRule type="containsErrors" dxfId="15941" priority="688">
      <formula>ISERROR(N4)</formula>
    </cfRule>
  </conditionalFormatting>
  <conditionalFormatting sqref="N17:N20">
    <cfRule type="cellIs" dxfId="15940" priority="687" operator="notEqual">
      <formula>0</formula>
    </cfRule>
  </conditionalFormatting>
  <conditionalFormatting sqref="O31">
    <cfRule type="containsErrors" dxfId="15939" priority="686">
      <formula>ISERROR(O31)</formula>
    </cfRule>
  </conditionalFormatting>
  <conditionalFormatting sqref="O34">
    <cfRule type="containsErrors" dxfId="15938" priority="685">
      <formula>ISERROR(O34)</formula>
    </cfRule>
  </conditionalFormatting>
  <conditionalFormatting sqref="O31">
    <cfRule type="containsErrors" dxfId="15937" priority="684">
      <formula>ISERROR(O31)</formula>
    </cfRule>
  </conditionalFormatting>
  <conditionalFormatting sqref="O34">
    <cfRule type="containsErrors" dxfId="15936" priority="683">
      <formula>ISERROR(O34)</formula>
    </cfRule>
  </conditionalFormatting>
  <conditionalFormatting sqref="O31">
    <cfRule type="containsErrors" dxfId="15935" priority="682">
      <formula>ISERROR(O31)</formula>
    </cfRule>
  </conditionalFormatting>
  <conditionalFormatting sqref="O34">
    <cfRule type="containsErrors" dxfId="15934" priority="681">
      <formula>ISERROR(O34)</formula>
    </cfRule>
  </conditionalFormatting>
  <conditionalFormatting sqref="O31">
    <cfRule type="containsErrors" dxfId="15933" priority="680">
      <formula>ISERROR(O31)</formula>
    </cfRule>
  </conditionalFormatting>
  <conditionalFormatting sqref="O34">
    <cfRule type="containsErrors" dxfId="15932" priority="679">
      <formula>ISERROR(O34)</formula>
    </cfRule>
  </conditionalFormatting>
  <conditionalFormatting sqref="O31">
    <cfRule type="containsErrors" dxfId="15931" priority="678">
      <formula>ISERROR(O31)</formula>
    </cfRule>
  </conditionalFormatting>
  <conditionalFormatting sqref="O34">
    <cfRule type="containsErrors" dxfId="15930" priority="677">
      <formula>ISERROR(O34)</formula>
    </cfRule>
  </conditionalFormatting>
  <conditionalFormatting sqref="O31">
    <cfRule type="containsErrors" dxfId="15929" priority="676">
      <formula>ISERROR(O31)</formula>
    </cfRule>
  </conditionalFormatting>
  <conditionalFormatting sqref="O34">
    <cfRule type="containsErrors" dxfId="15928" priority="675">
      <formula>ISERROR(O34)</formula>
    </cfRule>
  </conditionalFormatting>
  <conditionalFormatting sqref="O31">
    <cfRule type="containsErrors" dxfId="15927" priority="674">
      <formula>ISERROR(O31)</formula>
    </cfRule>
  </conditionalFormatting>
  <conditionalFormatting sqref="O34">
    <cfRule type="containsErrors" dxfId="15926" priority="673">
      <formula>ISERROR(O34)</formula>
    </cfRule>
  </conditionalFormatting>
  <conditionalFormatting sqref="O31">
    <cfRule type="containsErrors" dxfId="15925" priority="672">
      <formula>ISERROR(O31)</formula>
    </cfRule>
  </conditionalFormatting>
  <conditionalFormatting sqref="O34">
    <cfRule type="containsErrors" dxfId="15924" priority="671">
      <formula>ISERROR(O34)</formula>
    </cfRule>
  </conditionalFormatting>
  <conditionalFormatting sqref="O31">
    <cfRule type="containsErrors" dxfId="15923" priority="670">
      <formula>ISERROR(O31)</formula>
    </cfRule>
  </conditionalFormatting>
  <conditionalFormatting sqref="O34">
    <cfRule type="containsErrors" dxfId="15922" priority="669">
      <formula>ISERROR(O34)</formula>
    </cfRule>
  </conditionalFormatting>
  <conditionalFormatting sqref="O31">
    <cfRule type="containsErrors" dxfId="15921" priority="668">
      <formula>ISERROR(O31)</formula>
    </cfRule>
  </conditionalFormatting>
  <conditionalFormatting sqref="O34">
    <cfRule type="containsErrors" dxfId="15920" priority="667">
      <formula>ISERROR(O34)</formula>
    </cfRule>
  </conditionalFormatting>
  <conditionalFormatting sqref="O31">
    <cfRule type="containsErrors" dxfId="15919" priority="666">
      <formula>ISERROR(O31)</formula>
    </cfRule>
  </conditionalFormatting>
  <conditionalFormatting sqref="O34">
    <cfRule type="containsErrors" dxfId="15918" priority="665">
      <formula>ISERROR(O34)</formula>
    </cfRule>
  </conditionalFormatting>
  <conditionalFormatting sqref="O31">
    <cfRule type="containsErrors" dxfId="15917" priority="664">
      <formula>ISERROR(O31)</formula>
    </cfRule>
  </conditionalFormatting>
  <conditionalFormatting sqref="O34">
    <cfRule type="containsErrors" dxfId="15916" priority="663">
      <formula>ISERROR(O34)</formula>
    </cfRule>
  </conditionalFormatting>
  <conditionalFormatting sqref="O31">
    <cfRule type="containsErrors" dxfId="15915" priority="662">
      <formula>ISERROR(O31)</formula>
    </cfRule>
  </conditionalFormatting>
  <conditionalFormatting sqref="O34">
    <cfRule type="containsErrors" dxfId="15914" priority="661">
      <formula>ISERROR(O34)</formula>
    </cfRule>
  </conditionalFormatting>
  <conditionalFormatting sqref="O31">
    <cfRule type="containsErrors" dxfId="15913" priority="660">
      <formula>ISERROR(O31)</formula>
    </cfRule>
  </conditionalFormatting>
  <conditionalFormatting sqref="O34">
    <cfRule type="containsErrors" dxfId="15912" priority="659">
      <formula>ISERROR(O34)</formula>
    </cfRule>
  </conditionalFormatting>
  <conditionalFormatting sqref="O31">
    <cfRule type="containsErrors" dxfId="15911" priority="658">
      <formula>ISERROR(O31)</formula>
    </cfRule>
  </conditionalFormatting>
  <conditionalFormatting sqref="O34">
    <cfRule type="containsErrors" dxfId="15910" priority="657">
      <formula>ISERROR(O34)</formula>
    </cfRule>
  </conditionalFormatting>
  <conditionalFormatting sqref="O31">
    <cfRule type="containsErrors" dxfId="15909" priority="656">
      <formula>ISERROR(O31)</formula>
    </cfRule>
  </conditionalFormatting>
  <conditionalFormatting sqref="O34">
    <cfRule type="containsErrors" dxfId="15908" priority="655">
      <formula>ISERROR(O34)</formula>
    </cfRule>
  </conditionalFormatting>
  <conditionalFormatting sqref="O31">
    <cfRule type="containsErrors" dxfId="15907" priority="654">
      <formula>ISERROR(O31)</formula>
    </cfRule>
  </conditionalFormatting>
  <conditionalFormatting sqref="O34">
    <cfRule type="containsErrors" dxfId="15906" priority="653">
      <formula>ISERROR(O34)</formula>
    </cfRule>
  </conditionalFormatting>
  <conditionalFormatting sqref="O31">
    <cfRule type="containsErrors" dxfId="15905" priority="652">
      <formula>ISERROR(O31)</formula>
    </cfRule>
  </conditionalFormatting>
  <conditionalFormatting sqref="O34">
    <cfRule type="containsErrors" dxfId="15904" priority="651">
      <formula>ISERROR(O34)</formula>
    </cfRule>
  </conditionalFormatting>
  <conditionalFormatting sqref="O31">
    <cfRule type="containsErrors" dxfId="15903" priority="650">
      <formula>ISERROR(O31)</formula>
    </cfRule>
  </conditionalFormatting>
  <conditionalFormatting sqref="O34">
    <cfRule type="containsErrors" dxfId="15902" priority="649">
      <formula>ISERROR(O34)</formula>
    </cfRule>
  </conditionalFormatting>
  <conditionalFormatting sqref="O31">
    <cfRule type="containsErrors" dxfId="15901" priority="648">
      <formula>ISERROR(O31)</formula>
    </cfRule>
  </conditionalFormatting>
  <conditionalFormatting sqref="O34">
    <cfRule type="containsErrors" dxfId="15900" priority="647">
      <formula>ISERROR(O34)</formula>
    </cfRule>
  </conditionalFormatting>
  <conditionalFormatting sqref="O31">
    <cfRule type="containsErrors" dxfId="15899" priority="646">
      <formula>ISERROR(O31)</formula>
    </cfRule>
  </conditionalFormatting>
  <conditionalFormatting sqref="O34">
    <cfRule type="containsErrors" dxfId="15898" priority="645">
      <formula>ISERROR(O34)</formula>
    </cfRule>
  </conditionalFormatting>
  <conditionalFormatting sqref="O31">
    <cfRule type="containsErrors" dxfId="15897" priority="644">
      <formula>ISERROR(O31)</formula>
    </cfRule>
  </conditionalFormatting>
  <conditionalFormatting sqref="O34">
    <cfRule type="containsErrors" dxfId="15896" priority="643">
      <formula>ISERROR(O34)</formula>
    </cfRule>
  </conditionalFormatting>
  <conditionalFormatting sqref="O31">
    <cfRule type="containsErrors" dxfId="15895" priority="642">
      <formula>ISERROR(O31)</formula>
    </cfRule>
  </conditionalFormatting>
  <conditionalFormatting sqref="O34">
    <cfRule type="containsErrors" dxfId="15894" priority="641">
      <formula>ISERROR(O34)</formula>
    </cfRule>
  </conditionalFormatting>
  <conditionalFormatting sqref="O31">
    <cfRule type="containsErrors" dxfId="15893" priority="640">
      <formula>ISERROR(O31)</formula>
    </cfRule>
  </conditionalFormatting>
  <conditionalFormatting sqref="O34">
    <cfRule type="containsErrors" dxfId="15892" priority="639">
      <formula>ISERROR(O34)</formula>
    </cfRule>
  </conditionalFormatting>
  <conditionalFormatting sqref="O31">
    <cfRule type="containsErrors" dxfId="15891" priority="638">
      <formula>ISERROR(O31)</formula>
    </cfRule>
  </conditionalFormatting>
  <conditionalFormatting sqref="O34">
    <cfRule type="containsErrors" dxfId="15890" priority="637">
      <formula>ISERROR(O34)</formula>
    </cfRule>
  </conditionalFormatting>
  <conditionalFormatting sqref="O31">
    <cfRule type="containsErrors" dxfId="15889" priority="636">
      <formula>ISERROR(O31)</formula>
    </cfRule>
  </conditionalFormatting>
  <conditionalFormatting sqref="O34">
    <cfRule type="containsErrors" dxfId="15888" priority="635">
      <formula>ISERROR(O34)</formula>
    </cfRule>
  </conditionalFormatting>
  <conditionalFormatting sqref="O31">
    <cfRule type="containsErrors" dxfId="15887" priority="634">
      <formula>ISERROR(O31)</formula>
    </cfRule>
  </conditionalFormatting>
  <conditionalFormatting sqref="O34">
    <cfRule type="containsErrors" dxfId="15886" priority="633">
      <formula>ISERROR(O34)</formula>
    </cfRule>
  </conditionalFormatting>
  <conditionalFormatting sqref="O31">
    <cfRule type="containsErrors" dxfId="15885" priority="632">
      <formula>ISERROR(O31)</formula>
    </cfRule>
  </conditionalFormatting>
  <conditionalFormatting sqref="O34">
    <cfRule type="containsErrors" dxfId="15884" priority="631">
      <formula>ISERROR(O34)</formula>
    </cfRule>
  </conditionalFormatting>
  <conditionalFormatting sqref="O31">
    <cfRule type="containsErrors" dxfId="15883" priority="630">
      <formula>ISERROR(O31)</formula>
    </cfRule>
  </conditionalFormatting>
  <conditionalFormatting sqref="O34">
    <cfRule type="containsErrors" dxfId="15882" priority="629">
      <formula>ISERROR(O34)</formula>
    </cfRule>
  </conditionalFormatting>
  <conditionalFormatting sqref="O31">
    <cfRule type="containsErrors" dxfId="15881" priority="628">
      <formula>ISERROR(O31)</formula>
    </cfRule>
  </conditionalFormatting>
  <conditionalFormatting sqref="O34">
    <cfRule type="containsErrors" dxfId="15880" priority="627">
      <formula>ISERROR(O34)</formula>
    </cfRule>
  </conditionalFormatting>
  <conditionalFormatting sqref="O31">
    <cfRule type="containsErrors" dxfId="15879" priority="626">
      <formula>ISERROR(O31)</formula>
    </cfRule>
  </conditionalFormatting>
  <conditionalFormatting sqref="O34">
    <cfRule type="containsErrors" dxfId="15878" priority="625">
      <formula>ISERROR(O34)</formula>
    </cfRule>
  </conditionalFormatting>
  <conditionalFormatting sqref="O31">
    <cfRule type="containsErrors" dxfId="15877" priority="624">
      <formula>ISERROR(O31)</formula>
    </cfRule>
  </conditionalFormatting>
  <conditionalFormatting sqref="O34">
    <cfRule type="containsErrors" dxfId="15876" priority="623">
      <formula>ISERROR(O34)</formula>
    </cfRule>
  </conditionalFormatting>
  <conditionalFormatting sqref="O31">
    <cfRule type="containsErrors" dxfId="15875" priority="622">
      <formula>ISERROR(O31)</formula>
    </cfRule>
  </conditionalFormatting>
  <conditionalFormatting sqref="O34">
    <cfRule type="containsErrors" dxfId="15874" priority="621">
      <formula>ISERROR(O34)</formula>
    </cfRule>
  </conditionalFormatting>
  <conditionalFormatting sqref="O31">
    <cfRule type="containsErrors" dxfId="15873" priority="620">
      <formula>ISERROR(O31)</formula>
    </cfRule>
  </conditionalFormatting>
  <conditionalFormatting sqref="O34">
    <cfRule type="containsErrors" dxfId="15872" priority="619">
      <formula>ISERROR(O34)</formula>
    </cfRule>
  </conditionalFormatting>
  <conditionalFormatting sqref="O31">
    <cfRule type="containsErrors" dxfId="15871" priority="618">
      <formula>ISERROR(O31)</formula>
    </cfRule>
  </conditionalFormatting>
  <conditionalFormatting sqref="O34">
    <cfRule type="containsErrors" dxfId="15870" priority="617">
      <formula>ISERROR(O34)</formula>
    </cfRule>
  </conditionalFormatting>
  <conditionalFormatting sqref="O31">
    <cfRule type="containsErrors" dxfId="15869" priority="616">
      <formula>ISERROR(O31)</formula>
    </cfRule>
  </conditionalFormatting>
  <conditionalFormatting sqref="O34">
    <cfRule type="containsErrors" dxfId="15868" priority="615">
      <formula>ISERROR(O34)</formula>
    </cfRule>
  </conditionalFormatting>
  <conditionalFormatting sqref="O31">
    <cfRule type="containsErrors" dxfId="15867" priority="614">
      <formula>ISERROR(O31)</formula>
    </cfRule>
  </conditionalFormatting>
  <conditionalFormatting sqref="O34">
    <cfRule type="containsErrors" dxfId="15866" priority="613">
      <formula>ISERROR(O34)</formula>
    </cfRule>
  </conditionalFormatting>
  <conditionalFormatting sqref="O31">
    <cfRule type="containsErrors" dxfId="15865" priority="612">
      <formula>ISERROR(O31)</formula>
    </cfRule>
  </conditionalFormatting>
  <conditionalFormatting sqref="O34">
    <cfRule type="containsErrors" dxfId="15864" priority="611">
      <formula>ISERROR(O34)</formula>
    </cfRule>
  </conditionalFormatting>
  <conditionalFormatting sqref="O31">
    <cfRule type="containsErrors" dxfId="15863" priority="610">
      <formula>ISERROR(O31)</formula>
    </cfRule>
  </conditionalFormatting>
  <conditionalFormatting sqref="O34">
    <cfRule type="containsErrors" dxfId="15862" priority="609">
      <formula>ISERROR(O34)</formula>
    </cfRule>
  </conditionalFormatting>
  <conditionalFormatting sqref="O31">
    <cfRule type="containsErrors" dxfId="15861" priority="608">
      <formula>ISERROR(O31)</formula>
    </cfRule>
  </conditionalFormatting>
  <conditionalFormatting sqref="O34">
    <cfRule type="containsErrors" dxfId="15860" priority="607">
      <formula>ISERROR(O34)</formula>
    </cfRule>
  </conditionalFormatting>
  <conditionalFormatting sqref="O31">
    <cfRule type="containsErrors" dxfId="15859" priority="606">
      <formula>ISERROR(O31)</formula>
    </cfRule>
  </conditionalFormatting>
  <conditionalFormatting sqref="O34">
    <cfRule type="containsErrors" dxfId="15858" priority="605">
      <formula>ISERROR(O34)</formula>
    </cfRule>
  </conditionalFormatting>
  <conditionalFormatting sqref="O31">
    <cfRule type="containsErrors" dxfId="15857" priority="604">
      <formula>ISERROR(O31)</formula>
    </cfRule>
  </conditionalFormatting>
  <conditionalFormatting sqref="O34">
    <cfRule type="containsErrors" dxfId="15856" priority="603">
      <formula>ISERROR(O34)</formula>
    </cfRule>
  </conditionalFormatting>
  <conditionalFormatting sqref="O31">
    <cfRule type="containsErrors" dxfId="15855" priority="602">
      <formula>ISERROR(O31)</formula>
    </cfRule>
  </conditionalFormatting>
  <conditionalFormatting sqref="O34">
    <cfRule type="containsErrors" dxfId="15854" priority="601">
      <formula>ISERROR(O34)</formula>
    </cfRule>
  </conditionalFormatting>
  <conditionalFormatting sqref="O31">
    <cfRule type="containsErrors" dxfId="15853" priority="600">
      <formula>ISERROR(O31)</formula>
    </cfRule>
  </conditionalFormatting>
  <conditionalFormatting sqref="O34">
    <cfRule type="containsErrors" dxfId="15852" priority="599">
      <formula>ISERROR(O34)</formula>
    </cfRule>
  </conditionalFormatting>
  <conditionalFormatting sqref="O31">
    <cfRule type="containsErrors" dxfId="15851" priority="598">
      <formula>ISERROR(O31)</formula>
    </cfRule>
  </conditionalFormatting>
  <conditionalFormatting sqref="O34">
    <cfRule type="containsErrors" dxfId="15850" priority="597">
      <formula>ISERROR(O34)</formula>
    </cfRule>
  </conditionalFormatting>
  <conditionalFormatting sqref="O31">
    <cfRule type="containsErrors" dxfId="15849" priority="596">
      <formula>ISERROR(O31)</formula>
    </cfRule>
  </conditionalFormatting>
  <conditionalFormatting sqref="O34">
    <cfRule type="containsErrors" dxfId="15848" priority="595">
      <formula>ISERROR(O34)</formula>
    </cfRule>
  </conditionalFormatting>
  <conditionalFormatting sqref="O31">
    <cfRule type="containsErrors" dxfId="15847" priority="594">
      <formula>ISERROR(O31)</formula>
    </cfRule>
  </conditionalFormatting>
  <conditionalFormatting sqref="O34">
    <cfRule type="containsErrors" dxfId="15846" priority="593">
      <formula>ISERROR(O34)</formula>
    </cfRule>
  </conditionalFormatting>
  <conditionalFormatting sqref="O34">
    <cfRule type="containsErrors" dxfId="15845" priority="592">
      <formula>ISERROR(O34)</formula>
    </cfRule>
  </conditionalFormatting>
  <conditionalFormatting sqref="O31">
    <cfRule type="containsErrors" dxfId="15844" priority="591">
      <formula>ISERROR(O31)</formula>
    </cfRule>
  </conditionalFormatting>
  <conditionalFormatting sqref="O34">
    <cfRule type="containsErrors" dxfId="15843" priority="590">
      <formula>ISERROR(O34)</formula>
    </cfRule>
  </conditionalFormatting>
  <conditionalFormatting sqref="O31">
    <cfRule type="containsErrors" dxfId="15842" priority="589">
      <formula>ISERROR(O31)</formula>
    </cfRule>
  </conditionalFormatting>
  <conditionalFormatting sqref="O34">
    <cfRule type="containsErrors" dxfId="15841" priority="588">
      <formula>ISERROR(O34)</formula>
    </cfRule>
  </conditionalFormatting>
  <conditionalFormatting sqref="O31">
    <cfRule type="containsErrors" dxfId="15840" priority="587">
      <formula>ISERROR(O31)</formula>
    </cfRule>
  </conditionalFormatting>
  <conditionalFormatting sqref="N29:Q29 N28:P28 N22:Q27 N30:O38">
    <cfRule type="containsErrors" dxfId="15839" priority="586">
      <formula>ISERROR(N22)</formula>
    </cfRule>
  </conditionalFormatting>
  <conditionalFormatting sqref="N29:Q29 N28:P28 N22:Q27 N30:O38">
    <cfRule type="containsErrors" dxfId="15838" priority="585">
      <formula>ISERROR(N22)</formula>
    </cfRule>
  </conditionalFormatting>
  <conditionalFormatting sqref="N35:N38">
    <cfRule type="cellIs" dxfId="15837" priority="584" operator="notEqual">
      <formula>0</formula>
    </cfRule>
  </conditionalFormatting>
  <conditionalFormatting sqref="N50">
    <cfRule type="containsErrors" dxfId="15836" priority="583">
      <formula>ISERROR(N50)</formula>
    </cfRule>
  </conditionalFormatting>
  <conditionalFormatting sqref="N50">
    <cfRule type="containsErrors" dxfId="15835" priority="582">
      <formula>ISERROR(N50)</formula>
    </cfRule>
  </conditionalFormatting>
  <conditionalFormatting sqref="N68">
    <cfRule type="containsErrors" dxfId="15834" priority="581">
      <formula>ISERROR(N68)</formula>
    </cfRule>
  </conditionalFormatting>
  <conditionalFormatting sqref="N68">
    <cfRule type="containsErrors" dxfId="15833" priority="580">
      <formula>ISERROR(N68)</formula>
    </cfRule>
  </conditionalFormatting>
  <conditionalFormatting sqref="N86">
    <cfRule type="containsErrors" dxfId="15832" priority="579">
      <formula>ISERROR(N86)</formula>
    </cfRule>
  </conditionalFormatting>
  <conditionalFormatting sqref="N86">
    <cfRule type="containsErrors" dxfId="15831" priority="578">
      <formula>ISERROR(N86)</formula>
    </cfRule>
  </conditionalFormatting>
  <conditionalFormatting sqref="N104">
    <cfRule type="containsErrors" dxfId="15830" priority="577">
      <formula>ISERROR(N104)</formula>
    </cfRule>
  </conditionalFormatting>
  <conditionalFormatting sqref="N104">
    <cfRule type="containsErrors" dxfId="15829" priority="576">
      <formula>ISERROR(N104)</formula>
    </cfRule>
  </conditionalFormatting>
  <conditionalFormatting sqref="N31:O38">
    <cfRule type="containsErrors" dxfId="15828" priority="575">
      <formula>ISERROR(N31)</formula>
    </cfRule>
  </conditionalFormatting>
  <conditionalFormatting sqref="N31:O38">
    <cfRule type="containsErrors" dxfId="15827" priority="574">
      <formula>ISERROR(N31)</formula>
    </cfRule>
  </conditionalFormatting>
  <conditionalFormatting sqref="N35:N38">
    <cfRule type="cellIs" dxfId="15826" priority="573" operator="notEqual">
      <formula>0</formula>
    </cfRule>
  </conditionalFormatting>
  <conditionalFormatting sqref="O49">
    <cfRule type="containsErrors" dxfId="15825" priority="572">
      <formula>ISERROR(O49)</formula>
    </cfRule>
  </conditionalFormatting>
  <conditionalFormatting sqref="O52">
    <cfRule type="containsErrors" dxfId="15824" priority="571">
      <formula>ISERROR(O52)</formula>
    </cfRule>
  </conditionalFormatting>
  <conditionalFormatting sqref="O49">
    <cfRule type="containsErrors" dxfId="15823" priority="570">
      <formula>ISERROR(O49)</formula>
    </cfRule>
  </conditionalFormatting>
  <conditionalFormatting sqref="O52">
    <cfRule type="containsErrors" dxfId="15822" priority="569">
      <formula>ISERROR(O52)</formula>
    </cfRule>
  </conditionalFormatting>
  <conditionalFormatting sqref="O49">
    <cfRule type="containsErrors" dxfId="15821" priority="568">
      <formula>ISERROR(O49)</formula>
    </cfRule>
  </conditionalFormatting>
  <conditionalFormatting sqref="O52">
    <cfRule type="containsErrors" dxfId="15820" priority="567">
      <formula>ISERROR(O52)</formula>
    </cfRule>
  </conditionalFormatting>
  <conditionalFormatting sqref="O49">
    <cfRule type="containsErrors" dxfId="15819" priority="566">
      <formula>ISERROR(O49)</formula>
    </cfRule>
  </conditionalFormatting>
  <conditionalFormatting sqref="O52">
    <cfRule type="containsErrors" dxfId="15818" priority="565">
      <formula>ISERROR(O52)</formula>
    </cfRule>
  </conditionalFormatting>
  <conditionalFormatting sqref="O49">
    <cfRule type="containsErrors" dxfId="15817" priority="564">
      <formula>ISERROR(O49)</formula>
    </cfRule>
  </conditionalFormatting>
  <conditionalFormatting sqref="O52">
    <cfRule type="containsErrors" dxfId="15816" priority="563">
      <formula>ISERROR(O52)</formula>
    </cfRule>
  </conditionalFormatting>
  <conditionalFormatting sqref="O49">
    <cfRule type="containsErrors" dxfId="15815" priority="562">
      <formula>ISERROR(O49)</formula>
    </cfRule>
  </conditionalFormatting>
  <conditionalFormatting sqref="O52">
    <cfRule type="containsErrors" dxfId="15814" priority="561">
      <formula>ISERROR(O52)</formula>
    </cfRule>
  </conditionalFormatting>
  <conditionalFormatting sqref="O49">
    <cfRule type="containsErrors" dxfId="15813" priority="560">
      <formula>ISERROR(O49)</formula>
    </cfRule>
  </conditionalFormatting>
  <conditionalFormatting sqref="O52">
    <cfRule type="containsErrors" dxfId="15812" priority="559">
      <formula>ISERROR(O52)</formula>
    </cfRule>
  </conditionalFormatting>
  <conditionalFormatting sqref="O49">
    <cfRule type="containsErrors" dxfId="15811" priority="558">
      <formula>ISERROR(O49)</formula>
    </cfRule>
  </conditionalFormatting>
  <conditionalFormatting sqref="O52">
    <cfRule type="containsErrors" dxfId="15810" priority="557">
      <formula>ISERROR(O52)</formula>
    </cfRule>
  </conditionalFormatting>
  <conditionalFormatting sqref="O49">
    <cfRule type="containsErrors" dxfId="15809" priority="556">
      <formula>ISERROR(O49)</formula>
    </cfRule>
  </conditionalFormatting>
  <conditionalFormatting sqref="O52">
    <cfRule type="containsErrors" dxfId="15808" priority="555">
      <formula>ISERROR(O52)</formula>
    </cfRule>
  </conditionalFormatting>
  <conditionalFormatting sqref="O49">
    <cfRule type="containsErrors" dxfId="15807" priority="554">
      <formula>ISERROR(O49)</formula>
    </cfRule>
  </conditionalFormatting>
  <conditionalFormatting sqref="O52">
    <cfRule type="containsErrors" dxfId="15806" priority="553">
      <formula>ISERROR(O52)</formula>
    </cfRule>
  </conditionalFormatting>
  <conditionalFormatting sqref="O49">
    <cfRule type="containsErrors" dxfId="15805" priority="552">
      <formula>ISERROR(O49)</formula>
    </cfRule>
  </conditionalFormatting>
  <conditionalFormatting sqref="O52">
    <cfRule type="containsErrors" dxfId="15804" priority="551">
      <formula>ISERROR(O52)</formula>
    </cfRule>
  </conditionalFormatting>
  <conditionalFormatting sqref="O49">
    <cfRule type="containsErrors" dxfId="15803" priority="550">
      <formula>ISERROR(O49)</formula>
    </cfRule>
  </conditionalFormatting>
  <conditionalFormatting sqref="O52">
    <cfRule type="containsErrors" dxfId="15802" priority="549">
      <formula>ISERROR(O52)</formula>
    </cfRule>
  </conditionalFormatting>
  <conditionalFormatting sqref="O49">
    <cfRule type="containsErrors" dxfId="15801" priority="548">
      <formula>ISERROR(O49)</formula>
    </cfRule>
  </conditionalFormatting>
  <conditionalFormatting sqref="O52">
    <cfRule type="containsErrors" dxfId="15800" priority="547">
      <formula>ISERROR(O52)</formula>
    </cfRule>
  </conditionalFormatting>
  <conditionalFormatting sqref="O49">
    <cfRule type="containsErrors" dxfId="15799" priority="546">
      <formula>ISERROR(O49)</formula>
    </cfRule>
  </conditionalFormatting>
  <conditionalFormatting sqref="O52">
    <cfRule type="containsErrors" dxfId="15798" priority="545">
      <formula>ISERROR(O52)</formula>
    </cfRule>
  </conditionalFormatting>
  <conditionalFormatting sqref="O49">
    <cfRule type="containsErrors" dxfId="15797" priority="544">
      <formula>ISERROR(O49)</formula>
    </cfRule>
  </conditionalFormatting>
  <conditionalFormatting sqref="O52">
    <cfRule type="containsErrors" dxfId="15796" priority="543">
      <formula>ISERROR(O52)</formula>
    </cfRule>
  </conditionalFormatting>
  <conditionalFormatting sqref="O49">
    <cfRule type="containsErrors" dxfId="15795" priority="542">
      <formula>ISERROR(O49)</formula>
    </cfRule>
  </conditionalFormatting>
  <conditionalFormatting sqref="O52">
    <cfRule type="containsErrors" dxfId="15794" priority="541">
      <formula>ISERROR(O52)</formula>
    </cfRule>
  </conditionalFormatting>
  <conditionalFormatting sqref="O49">
    <cfRule type="containsErrors" dxfId="15793" priority="540">
      <formula>ISERROR(O49)</formula>
    </cfRule>
  </conditionalFormatting>
  <conditionalFormatting sqref="O52">
    <cfRule type="containsErrors" dxfId="15792" priority="539">
      <formula>ISERROR(O52)</formula>
    </cfRule>
  </conditionalFormatting>
  <conditionalFormatting sqref="O49">
    <cfRule type="containsErrors" dxfId="15791" priority="538">
      <formula>ISERROR(O49)</formula>
    </cfRule>
  </conditionalFormatting>
  <conditionalFormatting sqref="O52">
    <cfRule type="containsErrors" dxfId="15790" priority="537">
      <formula>ISERROR(O52)</formula>
    </cfRule>
  </conditionalFormatting>
  <conditionalFormatting sqref="O49">
    <cfRule type="containsErrors" dxfId="15789" priority="536">
      <formula>ISERROR(O49)</formula>
    </cfRule>
  </conditionalFormatting>
  <conditionalFormatting sqref="O52">
    <cfRule type="containsErrors" dxfId="15788" priority="535">
      <formula>ISERROR(O52)</formula>
    </cfRule>
  </conditionalFormatting>
  <conditionalFormatting sqref="O49">
    <cfRule type="containsErrors" dxfId="15787" priority="534">
      <formula>ISERROR(O49)</formula>
    </cfRule>
  </conditionalFormatting>
  <conditionalFormatting sqref="O52">
    <cfRule type="containsErrors" dxfId="15786" priority="533">
      <formula>ISERROR(O52)</formula>
    </cfRule>
  </conditionalFormatting>
  <conditionalFormatting sqref="O49">
    <cfRule type="containsErrors" dxfId="15785" priority="532">
      <formula>ISERROR(O49)</formula>
    </cfRule>
  </conditionalFormatting>
  <conditionalFormatting sqref="O52">
    <cfRule type="containsErrors" dxfId="15784" priority="531">
      <formula>ISERROR(O52)</formula>
    </cfRule>
  </conditionalFormatting>
  <conditionalFormatting sqref="O49">
    <cfRule type="containsErrors" dxfId="15783" priority="530">
      <formula>ISERROR(O49)</formula>
    </cfRule>
  </conditionalFormatting>
  <conditionalFormatting sqref="O52">
    <cfRule type="containsErrors" dxfId="15782" priority="529">
      <formula>ISERROR(O52)</formula>
    </cfRule>
  </conditionalFormatting>
  <conditionalFormatting sqref="O49">
    <cfRule type="containsErrors" dxfId="15781" priority="528">
      <formula>ISERROR(O49)</formula>
    </cfRule>
  </conditionalFormatting>
  <conditionalFormatting sqref="O52">
    <cfRule type="containsErrors" dxfId="15780" priority="527">
      <formula>ISERROR(O52)</formula>
    </cfRule>
  </conditionalFormatting>
  <conditionalFormatting sqref="O49">
    <cfRule type="containsErrors" dxfId="15779" priority="526">
      <formula>ISERROR(O49)</formula>
    </cfRule>
  </conditionalFormatting>
  <conditionalFormatting sqref="O52">
    <cfRule type="containsErrors" dxfId="15778" priority="525">
      <formula>ISERROR(O52)</formula>
    </cfRule>
  </conditionalFormatting>
  <conditionalFormatting sqref="O49">
    <cfRule type="containsErrors" dxfId="15777" priority="524">
      <formula>ISERROR(O49)</formula>
    </cfRule>
  </conditionalFormatting>
  <conditionalFormatting sqref="O52">
    <cfRule type="containsErrors" dxfId="15776" priority="523">
      <formula>ISERROR(O52)</formula>
    </cfRule>
  </conditionalFormatting>
  <conditionalFormatting sqref="O49">
    <cfRule type="containsErrors" dxfId="15775" priority="522">
      <formula>ISERROR(O49)</formula>
    </cfRule>
  </conditionalFormatting>
  <conditionalFormatting sqref="O52">
    <cfRule type="containsErrors" dxfId="15774" priority="521">
      <formula>ISERROR(O52)</formula>
    </cfRule>
  </conditionalFormatting>
  <conditionalFormatting sqref="O49">
    <cfRule type="containsErrors" dxfId="15773" priority="520">
      <formula>ISERROR(O49)</formula>
    </cfRule>
  </conditionalFormatting>
  <conditionalFormatting sqref="O52">
    <cfRule type="containsErrors" dxfId="15772" priority="519">
      <formula>ISERROR(O52)</formula>
    </cfRule>
  </conditionalFormatting>
  <conditionalFormatting sqref="O49">
    <cfRule type="containsErrors" dxfId="15771" priority="518">
      <formula>ISERROR(O49)</formula>
    </cfRule>
  </conditionalFormatting>
  <conditionalFormatting sqref="O52">
    <cfRule type="containsErrors" dxfId="15770" priority="517">
      <formula>ISERROR(O52)</formula>
    </cfRule>
  </conditionalFormatting>
  <conditionalFormatting sqref="O49">
    <cfRule type="containsErrors" dxfId="15769" priority="516">
      <formula>ISERROR(O49)</formula>
    </cfRule>
  </conditionalFormatting>
  <conditionalFormatting sqref="O52">
    <cfRule type="containsErrors" dxfId="15768" priority="515">
      <formula>ISERROR(O52)</formula>
    </cfRule>
  </conditionalFormatting>
  <conditionalFormatting sqref="O49">
    <cfRule type="containsErrors" dxfId="15767" priority="514">
      <formula>ISERROR(O49)</formula>
    </cfRule>
  </conditionalFormatting>
  <conditionalFormatting sqref="O52">
    <cfRule type="containsErrors" dxfId="15766" priority="513">
      <formula>ISERROR(O52)</formula>
    </cfRule>
  </conditionalFormatting>
  <conditionalFormatting sqref="O49">
    <cfRule type="containsErrors" dxfId="15765" priority="512">
      <formula>ISERROR(O49)</formula>
    </cfRule>
  </conditionalFormatting>
  <conditionalFormatting sqref="O52">
    <cfRule type="containsErrors" dxfId="15764" priority="511">
      <formula>ISERROR(O52)</formula>
    </cfRule>
  </conditionalFormatting>
  <conditionalFormatting sqref="O49">
    <cfRule type="containsErrors" dxfId="15763" priority="510">
      <formula>ISERROR(O49)</formula>
    </cfRule>
  </conditionalFormatting>
  <conditionalFormatting sqref="O52">
    <cfRule type="containsErrors" dxfId="15762" priority="509">
      <formula>ISERROR(O52)</formula>
    </cfRule>
  </conditionalFormatting>
  <conditionalFormatting sqref="O49">
    <cfRule type="containsErrors" dxfId="15761" priority="508">
      <formula>ISERROR(O49)</formula>
    </cfRule>
  </conditionalFormatting>
  <conditionalFormatting sqref="O52">
    <cfRule type="containsErrors" dxfId="15760" priority="507">
      <formula>ISERROR(O52)</formula>
    </cfRule>
  </conditionalFormatting>
  <conditionalFormatting sqref="O49">
    <cfRule type="containsErrors" dxfId="15759" priority="506">
      <formula>ISERROR(O49)</formula>
    </cfRule>
  </conditionalFormatting>
  <conditionalFormatting sqref="O52">
    <cfRule type="containsErrors" dxfId="15758" priority="505">
      <formula>ISERROR(O52)</formula>
    </cfRule>
  </conditionalFormatting>
  <conditionalFormatting sqref="O49">
    <cfRule type="containsErrors" dxfId="15757" priority="504">
      <formula>ISERROR(O49)</formula>
    </cfRule>
  </conditionalFormatting>
  <conditionalFormatting sqref="O52">
    <cfRule type="containsErrors" dxfId="15756" priority="503">
      <formula>ISERROR(O52)</formula>
    </cfRule>
  </conditionalFormatting>
  <conditionalFormatting sqref="O49">
    <cfRule type="containsErrors" dxfId="15755" priority="502">
      <formula>ISERROR(O49)</formula>
    </cfRule>
  </conditionalFormatting>
  <conditionalFormatting sqref="O52">
    <cfRule type="containsErrors" dxfId="15754" priority="501">
      <formula>ISERROR(O52)</formula>
    </cfRule>
  </conditionalFormatting>
  <conditionalFormatting sqref="O49">
    <cfRule type="containsErrors" dxfId="15753" priority="500">
      <formula>ISERROR(O49)</formula>
    </cfRule>
  </conditionalFormatting>
  <conditionalFormatting sqref="O52">
    <cfRule type="containsErrors" dxfId="15752" priority="499">
      <formula>ISERROR(O52)</formula>
    </cfRule>
  </conditionalFormatting>
  <conditionalFormatting sqref="O49">
    <cfRule type="containsErrors" dxfId="15751" priority="498">
      <formula>ISERROR(O49)</formula>
    </cfRule>
  </conditionalFormatting>
  <conditionalFormatting sqref="O52">
    <cfRule type="containsErrors" dxfId="15750" priority="497">
      <formula>ISERROR(O52)</formula>
    </cfRule>
  </conditionalFormatting>
  <conditionalFormatting sqref="O49">
    <cfRule type="containsErrors" dxfId="15749" priority="496">
      <formula>ISERROR(O49)</formula>
    </cfRule>
  </conditionalFormatting>
  <conditionalFormatting sqref="O52">
    <cfRule type="containsErrors" dxfId="15748" priority="495">
      <formula>ISERROR(O52)</formula>
    </cfRule>
  </conditionalFormatting>
  <conditionalFormatting sqref="O49">
    <cfRule type="containsErrors" dxfId="15747" priority="494">
      <formula>ISERROR(O49)</formula>
    </cfRule>
  </conditionalFormatting>
  <conditionalFormatting sqref="O52">
    <cfRule type="containsErrors" dxfId="15746" priority="493">
      <formula>ISERROR(O52)</formula>
    </cfRule>
  </conditionalFormatting>
  <conditionalFormatting sqref="O49">
    <cfRule type="containsErrors" dxfId="15745" priority="492">
      <formula>ISERROR(O49)</formula>
    </cfRule>
  </conditionalFormatting>
  <conditionalFormatting sqref="O52">
    <cfRule type="containsErrors" dxfId="15744" priority="491">
      <formula>ISERROR(O52)</formula>
    </cfRule>
  </conditionalFormatting>
  <conditionalFormatting sqref="O49">
    <cfRule type="containsErrors" dxfId="15743" priority="490">
      <formula>ISERROR(O49)</formula>
    </cfRule>
  </conditionalFormatting>
  <conditionalFormatting sqref="O52">
    <cfRule type="containsErrors" dxfId="15742" priority="489">
      <formula>ISERROR(O52)</formula>
    </cfRule>
  </conditionalFormatting>
  <conditionalFormatting sqref="O49">
    <cfRule type="containsErrors" dxfId="15741" priority="488">
      <formula>ISERROR(O49)</formula>
    </cfRule>
  </conditionalFormatting>
  <conditionalFormatting sqref="O52">
    <cfRule type="containsErrors" dxfId="15740" priority="487">
      <formula>ISERROR(O52)</formula>
    </cfRule>
  </conditionalFormatting>
  <conditionalFormatting sqref="O49">
    <cfRule type="containsErrors" dxfId="15739" priority="486">
      <formula>ISERROR(O49)</formula>
    </cfRule>
  </conditionalFormatting>
  <conditionalFormatting sqref="O52">
    <cfRule type="containsErrors" dxfId="15738" priority="485">
      <formula>ISERROR(O52)</formula>
    </cfRule>
  </conditionalFormatting>
  <conditionalFormatting sqref="O49">
    <cfRule type="containsErrors" dxfId="15737" priority="484">
      <formula>ISERROR(O49)</formula>
    </cfRule>
  </conditionalFormatting>
  <conditionalFormatting sqref="O52">
    <cfRule type="containsErrors" dxfId="15736" priority="483">
      <formula>ISERROR(O52)</formula>
    </cfRule>
  </conditionalFormatting>
  <conditionalFormatting sqref="O49">
    <cfRule type="containsErrors" dxfId="15735" priority="482">
      <formula>ISERROR(O49)</formula>
    </cfRule>
  </conditionalFormatting>
  <conditionalFormatting sqref="O52">
    <cfRule type="containsErrors" dxfId="15734" priority="481">
      <formula>ISERROR(O52)</formula>
    </cfRule>
  </conditionalFormatting>
  <conditionalFormatting sqref="O49">
    <cfRule type="containsErrors" dxfId="15733" priority="480">
      <formula>ISERROR(O49)</formula>
    </cfRule>
  </conditionalFormatting>
  <conditionalFormatting sqref="O52">
    <cfRule type="containsErrors" dxfId="15732" priority="479">
      <formula>ISERROR(O52)</formula>
    </cfRule>
  </conditionalFormatting>
  <conditionalFormatting sqref="O49">
    <cfRule type="containsErrors" dxfId="15731" priority="478">
      <formula>ISERROR(O49)</formula>
    </cfRule>
  </conditionalFormatting>
  <conditionalFormatting sqref="O52">
    <cfRule type="containsErrors" dxfId="15730" priority="477">
      <formula>ISERROR(O52)</formula>
    </cfRule>
  </conditionalFormatting>
  <conditionalFormatting sqref="O49">
    <cfRule type="containsErrors" dxfId="15729" priority="476">
      <formula>ISERROR(O49)</formula>
    </cfRule>
  </conditionalFormatting>
  <conditionalFormatting sqref="O52">
    <cfRule type="containsErrors" dxfId="15728" priority="475">
      <formula>ISERROR(O52)</formula>
    </cfRule>
  </conditionalFormatting>
  <conditionalFormatting sqref="O49">
    <cfRule type="containsErrors" dxfId="15727" priority="474">
      <formula>ISERROR(O49)</formula>
    </cfRule>
  </conditionalFormatting>
  <conditionalFormatting sqref="O52">
    <cfRule type="containsErrors" dxfId="15726" priority="473">
      <formula>ISERROR(O52)</formula>
    </cfRule>
  </conditionalFormatting>
  <conditionalFormatting sqref="O52">
    <cfRule type="containsErrors" dxfId="15725" priority="472">
      <formula>ISERROR(O52)</formula>
    </cfRule>
  </conditionalFormatting>
  <conditionalFormatting sqref="O49">
    <cfRule type="containsErrors" dxfId="15724" priority="471">
      <formula>ISERROR(O49)</formula>
    </cfRule>
  </conditionalFormatting>
  <conditionalFormatting sqref="O52">
    <cfRule type="containsErrors" dxfId="15723" priority="470">
      <formula>ISERROR(O52)</formula>
    </cfRule>
  </conditionalFormatting>
  <conditionalFormatting sqref="O49">
    <cfRule type="containsErrors" dxfId="15722" priority="469">
      <formula>ISERROR(O49)</formula>
    </cfRule>
  </conditionalFormatting>
  <conditionalFormatting sqref="O52">
    <cfRule type="containsErrors" dxfId="15721" priority="468">
      <formula>ISERROR(O52)</formula>
    </cfRule>
  </conditionalFormatting>
  <conditionalFormatting sqref="O49">
    <cfRule type="containsErrors" dxfId="15720" priority="467">
      <formula>ISERROR(O49)</formula>
    </cfRule>
  </conditionalFormatting>
  <conditionalFormatting sqref="N49:O56">
    <cfRule type="containsErrors" dxfId="15719" priority="466">
      <formula>ISERROR(N49)</formula>
    </cfRule>
  </conditionalFormatting>
  <conditionalFormatting sqref="N49:O56">
    <cfRule type="containsErrors" dxfId="15718" priority="465">
      <formula>ISERROR(N49)</formula>
    </cfRule>
  </conditionalFormatting>
  <conditionalFormatting sqref="N53:N56">
    <cfRule type="cellIs" dxfId="15717" priority="464" operator="notEqual">
      <formula>0</formula>
    </cfRule>
  </conditionalFormatting>
  <conditionalFormatting sqref="N49:O56">
    <cfRule type="containsErrors" dxfId="15716" priority="463">
      <formula>ISERROR(N49)</formula>
    </cfRule>
  </conditionalFormatting>
  <conditionalFormatting sqref="N49:O56">
    <cfRule type="containsErrors" dxfId="15715" priority="462">
      <formula>ISERROR(N49)</formula>
    </cfRule>
  </conditionalFormatting>
  <conditionalFormatting sqref="N53:N56">
    <cfRule type="cellIs" dxfId="15714" priority="461" operator="notEqual">
      <formula>0</formula>
    </cfRule>
  </conditionalFormatting>
  <conditionalFormatting sqref="N31:O38">
    <cfRule type="containsErrors" dxfId="15713" priority="460">
      <formula>ISERROR(N31)</formula>
    </cfRule>
  </conditionalFormatting>
  <conditionalFormatting sqref="N31:O38">
    <cfRule type="containsErrors" dxfId="15712" priority="459">
      <formula>ISERROR(N31)</formula>
    </cfRule>
  </conditionalFormatting>
  <conditionalFormatting sqref="N35:N38">
    <cfRule type="cellIs" dxfId="15711" priority="458" operator="notEqual">
      <formula>0</formula>
    </cfRule>
  </conditionalFormatting>
  <conditionalFormatting sqref="N49:O56">
    <cfRule type="containsErrors" dxfId="15710" priority="457">
      <formula>ISERROR(N49)</formula>
    </cfRule>
  </conditionalFormatting>
  <conditionalFormatting sqref="N49:O56">
    <cfRule type="containsErrors" dxfId="15709" priority="456">
      <formula>ISERROR(N49)</formula>
    </cfRule>
  </conditionalFormatting>
  <conditionalFormatting sqref="N53:N56">
    <cfRule type="cellIs" dxfId="15708" priority="455" operator="notEqual">
      <formula>0</formula>
    </cfRule>
  </conditionalFormatting>
  <conditionalFormatting sqref="N1:N9 N11 N19:N110">
    <cfRule type="containsErrors" dxfId="15707" priority="454">
      <formula>ISERROR(N1)</formula>
    </cfRule>
  </conditionalFormatting>
  <conditionalFormatting sqref="N1:N9 N11 N19:N110">
    <cfRule type="containsErrors" dxfId="15706" priority="453">
      <formula>ISERROR(N1)</formula>
    </cfRule>
  </conditionalFormatting>
  <conditionalFormatting sqref="N1:N9 N11 N19:N110">
    <cfRule type="containsErrors" dxfId="15705" priority="452">
      <formula>ISERROR(N1)</formula>
    </cfRule>
  </conditionalFormatting>
  <conditionalFormatting sqref="N94:N110">
    <cfRule type="containsErrors" dxfId="15704" priority="451">
      <formula>ISERROR(N94)</formula>
    </cfRule>
  </conditionalFormatting>
  <conditionalFormatting sqref="N94:N110">
    <cfRule type="containsErrors" dxfId="15703" priority="450">
      <formula>ISERROR(N94)</formula>
    </cfRule>
  </conditionalFormatting>
  <conditionalFormatting sqref="N107:N110">
    <cfRule type="cellIs" dxfId="15702" priority="449" operator="notEqual">
      <formula>0</formula>
    </cfRule>
  </conditionalFormatting>
  <conditionalFormatting sqref="N76:N92">
    <cfRule type="containsErrors" dxfId="15701" priority="448">
      <formula>ISERROR(N76)</formula>
    </cfRule>
  </conditionalFormatting>
  <conditionalFormatting sqref="N76:N92">
    <cfRule type="containsErrors" dxfId="15700" priority="447">
      <formula>ISERROR(N76)</formula>
    </cfRule>
  </conditionalFormatting>
  <conditionalFormatting sqref="N89:N92">
    <cfRule type="cellIs" dxfId="15699" priority="446" operator="notEqual">
      <formula>0</formula>
    </cfRule>
  </conditionalFormatting>
  <conditionalFormatting sqref="N58:N74">
    <cfRule type="containsErrors" dxfId="15698" priority="445">
      <formula>ISERROR(N58)</formula>
    </cfRule>
  </conditionalFormatting>
  <conditionalFormatting sqref="N58:N74">
    <cfRule type="containsErrors" dxfId="15697" priority="444">
      <formula>ISERROR(N58)</formula>
    </cfRule>
  </conditionalFormatting>
  <conditionalFormatting sqref="N71:N74">
    <cfRule type="cellIs" dxfId="15696" priority="443" operator="notEqual">
      <formula>0</formula>
    </cfRule>
  </conditionalFormatting>
  <conditionalFormatting sqref="N40:N56">
    <cfRule type="containsErrors" dxfId="15695" priority="442">
      <formula>ISERROR(N40)</formula>
    </cfRule>
  </conditionalFormatting>
  <conditionalFormatting sqref="N40:N56">
    <cfRule type="containsErrors" dxfId="15694" priority="441">
      <formula>ISERROR(N40)</formula>
    </cfRule>
  </conditionalFormatting>
  <conditionalFormatting sqref="N53:N56">
    <cfRule type="cellIs" dxfId="15693" priority="440" operator="notEqual">
      <formula>0</formula>
    </cfRule>
  </conditionalFormatting>
  <conditionalFormatting sqref="N4:N9 N11 N19:N20">
    <cfRule type="containsErrors" dxfId="15692" priority="439">
      <formula>ISERROR(N4)</formula>
    </cfRule>
  </conditionalFormatting>
  <conditionalFormatting sqref="N4:N9 N11">
    <cfRule type="containsErrors" dxfId="15691" priority="438">
      <formula>ISERROR(N4)</formula>
    </cfRule>
  </conditionalFormatting>
  <conditionalFormatting sqref="N17:N20">
    <cfRule type="cellIs" dxfId="15690" priority="437" operator="notEqual">
      <formula>0</formula>
    </cfRule>
  </conditionalFormatting>
  <conditionalFormatting sqref="N22:N38">
    <cfRule type="containsErrors" dxfId="15689" priority="436">
      <formula>ISERROR(N22)</formula>
    </cfRule>
  </conditionalFormatting>
  <conditionalFormatting sqref="N22:N38">
    <cfRule type="containsErrors" dxfId="15688" priority="435">
      <formula>ISERROR(N22)</formula>
    </cfRule>
  </conditionalFormatting>
  <conditionalFormatting sqref="N35:N38">
    <cfRule type="cellIs" dxfId="15687" priority="434" operator="notEqual">
      <formula>0</formula>
    </cfRule>
  </conditionalFormatting>
  <conditionalFormatting sqref="N50">
    <cfRule type="containsErrors" dxfId="15686" priority="433">
      <formula>ISERROR(N50)</formula>
    </cfRule>
  </conditionalFormatting>
  <conditionalFormatting sqref="N50">
    <cfRule type="containsErrors" dxfId="15685" priority="432">
      <formula>ISERROR(N50)</formula>
    </cfRule>
  </conditionalFormatting>
  <conditionalFormatting sqref="N68">
    <cfRule type="containsErrors" dxfId="15684" priority="431">
      <formula>ISERROR(N68)</formula>
    </cfRule>
  </conditionalFormatting>
  <conditionalFormatting sqref="N68">
    <cfRule type="containsErrors" dxfId="15683" priority="430">
      <formula>ISERROR(N68)</formula>
    </cfRule>
  </conditionalFormatting>
  <conditionalFormatting sqref="N86">
    <cfRule type="containsErrors" dxfId="15682" priority="429">
      <formula>ISERROR(N86)</formula>
    </cfRule>
  </conditionalFormatting>
  <conditionalFormatting sqref="N86">
    <cfRule type="containsErrors" dxfId="15681" priority="428">
      <formula>ISERROR(N86)</formula>
    </cfRule>
  </conditionalFormatting>
  <conditionalFormatting sqref="N104">
    <cfRule type="containsErrors" dxfId="15680" priority="427">
      <formula>ISERROR(N104)</formula>
    </cfRule>
  </conditionalFormatting>
  <conditionalFormatting sqref="N104">
    <cfRule type="containsErrors" dxfId="15679" priority="426">
      <formula>ISERROR(N104)</formula>
    </cfRule>
  </conditionalFormatting>
  <conditionalFormatting sqref="N31:N38">
    <cfRule type="containsErrors" dxfId="15678" priority="425">
      <formula>ISERROR(N31)</formula>
    </cfRule>
  </conditionalFormatting>
  <conditionalFormatting sqref="N31:N38">
    <cfRule type="containsErrors" dxfId="15677" priority="424">
      <formula>ISERROR(N31)</formula>
    </cfRule>
  </conditionalFormatting>
  <conditionalFormatting sqref="N35:N38">
    <cfRule type="cellIs" dxfId="15676" priority="423" operator="notEqual">
      <formula>0</formula>
    </cfRule>
  </conditionalFormatting>
  <conditionalFormatting sqref="N49:N56">
    <cfRule type="containsErrors" dxfId="15675" priority="422">
      <formula>ISERROR(N49)</formula>
    </cfRule>
  </conditionalFormatting>
  <conditionalFormatting sqref="N49:N56">
    <cfRule type="containsErrors" dxfId="15674" priority="421">
      <formula>ISERROR(N49)</formula>
    </cfRule>
  </conditionalFormatting>
  <conditionalFormatting sqref="N53:N56">
    <cfRule type="cellIs" dxfId="15673" priority="420" operator="notEqual">
      <formula>0</formula>
    </cfRule>
  </conditionalFormatting>
  <conditionalFormatting sqref="N49:N56">
    <cfRule type="containsErrors" dxfId="15672" priority="419">
      <formula>ISERROR(N49)</formula>
    </cfRule>
  </conditionalFormatting>
  <conditionalFormatting sqref="N49:N56">
    <cfRule type="containsErrors" dxfId="15671" priority="418">
      <formula>ISERROR(N49)</formula>
    </cfRule>
  </conditionalFormatting>
  <conditionalFormatting sqref="N53:N56">
    <cfRule type="cellIs" dxfId="15670" priority="417" operator="notEqual">
      <formula>0</formula>
    </cfRule>
  </conditionalFormatting>
  <conditionalFormatting sqref="N31:N38">
    <cfRule type="containsErrors" dxfId="15669" priority="416">
      <formula>ISERROR(N31)</formula>
    </cfRule>
  </conditionalFormatting>
  <conditionalFormatting sqref="N31:N38">
    <cfRule type="containsErrors" dxfId="15668" priority="415">
      <formula>ISERROR(N31)</formula>
    </cfRule>
  </conditionalFormatting>
  <conditionalFormatting sqref="N35:N38">
    <cfRule type="cellIs" dxfId="15667" priority="414" operator="notEqual">
      <formula>0</formula>
    </cfRule>
  </conditionalFormatting>
  <conditionalFormatting sqref="N49:N56">
    <cfRule type="containsErrors" dxfId="15666" priority="413">
      <formula>ISERROR(N49)</formula>
    </cfRule>
  </conditionalFormatting>
  <conditionalFormatting sqref="N49:N56">
    <cfRule type="containsErrors" dxfId="15665" priority="412">
      <formula>ISERROR(N49)</formula>
    </cfRule>
  </conditionalFormatting>
  <conditionalFormatting sqref="N53:N56">
    <cfRule type="cellIs" dxfId="15664" priority="411" operator="notEqual">
      <formula>0</formula>
    </cfRule>
  </conditionalFormatting>
  <conditionalFormatting sqref="N1:N9 N11 N19:N110">
    <cfRule type="containsErrors" dxfId="15663" priority="410">
      <formula>ISERROR(N1)</formula>
    </cfRule>
  </conditionalFormatting>
  <conditionalFormatting sqref="N1:N9 N11 N19:N110">
    <cfRule type="containsErrors" dxfId="15662" priority="409">
      <formula>ISERROR(N1)</formula>
    </cfRule>
  </conditionalFormatting>
  <conditionalFormatting sqref="N1:N9 N11 N19:N110">
    <cfRule type="containsErrors" dxfId="15661" priority="408">
      <formula>ISERROR(N1)</formula>
    </cfRule>
  </conditionalFormatting>
  <conditionalFormatting sqref="N94:N110">
    <cfRule type="containsErrors" dxfId="15660" priority="407">
      <formula>ISERROR(N94)</formula>
    </cfRule>
  </conditionalFormatting>
  <conditionalFormatting sqref="N94:N110">
    <cfRule type="containsErrors" dxfId="15659" priority="406">
      <formula>ISERROR(N94)</formula>
    </cfRule>
  </conditionalFormatting>
  <conditionalFormatting sqref="N107:N110">
    <cfRule type="cellIs" dxfId="15658" priority="405" operator="notEqual">
      <formula>0</formula>
    </cfRule>
  </conditionalFormatting>
  <conditionalFormatting sqref="N76:N92">
    <cfRule type="containsErrors" dxfId="15657" priority="404">
      <formula>ISERROR(N76)</formula>
    </cfRule>
  </conditionalFormatting>
  <conditionalFormatting sqref="N76:N92">
    <cfRule type="containsErrors" dxfId="15656" priority="403">
      <formula>ISERROR(N76)</formula>
    </cfRule>
  </conditionalFormatting>
  <conditionalFormatting sqref="N89:N92">
    <cfRule type="cellIs" dxfId="15655" priority="402" operator="notEqual">
      <formula>0</formula>
    </cfRule>
  </conditionalFormatting>
  <conditionalFormatting sqref="N58:N74">
    <cfRule type="containsErrors" dxfId="15654" priority="401">
      <formula>ISERROR(N58)</formula>
    </cfRule>
  </conditionalFormatting>
  <conditionalFormatting sqref="N58:N74">
    <cfRule type="containsErrors" dxfId="15653" priority="400">
      <formula>ISERROR(N58)</formula>
    </cfRule>
  </conditionalFormatting>
  <conditionalFormatting sqref="N71:N74">
    <cfRule type="cellIs" dxfId="15652" priority="399" operator="notEqual">
      <formula>0</formula>
    </cfRule>
  </conditionalFormatting>
  <conditionalFormatting sqref="N40:N56">
    <cfRule type="containsErrors" dxfId="15651" priority="398">
      <formula>ISERROR(N40)</formula>
    </cfRule>
  </conditionalFormatting>
  <conditionalFormatting sqref="N40:N56">
    <cfRule type="containsErrors" dxfId="15650" priority="397">
      <formula>ISERROR(N40)</formula>
    </cfRule>
  </conditionalFormatting>
  <conditionalFormatting sqref="N53:N56">
    <cfRule type="cellIs" dxfId="15649" priority="396" operator="notEqual">
      <formula>0</formula>
    </cfRule>
  </conditionalFormatting>
  <conditionalFormatting sqref="N4:N9 N11 N19:N20">
    <cfRule type="containsErrors" dxfId="15648" priority="395">
      <formula>ISERROR(N4)</formula>
    </cfRule>
  </conditionalFormatting>
  <conditionalFormatting sqref="N4:N9 N11">
    <cfRule type="containsErrors" dxfId="15647" priority="394">
      <formula>ISERROR(N4)</formula>
    </cfRule>
  </conditionalFormatting>
  <conditionalFormatting sqref="N17:N20">
    <cfRule type="cellIs" dxfId="15646" priority="393" operator="notEqual">
      <formula>0</formula>
    </cfRule>
  </conditionalFormatting>
  <conditionalFormatting sqref="N22:N38">
    <cfRule type="containsErrors" dxfId="15645" priority="392">
      <formula>ISERROR(N22)</formula>
    </cfRule>
  </conditionalFormatting>
  <conditionalFormatting sqref="N22:N38">
    <cfRule type="containsErrors" dxfId="15644" priority="391">
      <formula>ISERROR(N22)</formula>
    </cfRule>
  </conditionalFormatting>
  <conditionalFormatting sqref="N35:N38">
    <cfRule type="cellIs" dxfId="15643" priority="390" operator="notEqual">
      <formula>0</formula>
    </cfRule>
  </conditionalFormatting>
  <conditionalFormatting sqref="N50">
    <cfRule type="containsErrors" dxfId="15642" priority="389">
      <formula>ISERROR(N50)</formula>
    </cfRule>
  </conditionalFormatting>
  <conditionalFormatting sqref="N50">
    <cfRule type="containsErrors" dxfId="15641" priority="388">
      <formula>ISERROR(N50)</formula>
    </cfRule>
  </conditionalFormatting>
  <conditionalFormatting sqref="N68">
    <cfRule type="containsErrors" dxfId="15640" priority="387">
      <formula>ISERROR(N68)</formula>
    </cfRule>
  </conditionalFormatting>
  <conditionalFormatting sqref="N68">
    <cfRule type="containsErrors" dxfId="15639" priority="386">
      <formula>ISERROR(N68)</formula>
    </cfRule>
  </conditionalFormatting>
  <conditionalFormatting sqref="N86">
    <cfRule type="containsErrors" dxfId="15638" priority="385">
      <formula>ISERROR(N86)</formula>
    </cfRule>
  </conditionalFormatting>
  <conditionalFormatting sqref="N86">
    <cfRule type="containsErrors" dxfId="15637" priority="384">
      <formula>ISERROR(N86)</formula>
    </cfRule>
  </conditionalFormatting>
  <conditionalFormatting sqref="N104">
    <cfRule type="containsErrors" dxfId="15636" priority="383">
      <formula>ISERROR(N104)</formula>
    </cfRule>
  </conditionalFormatting>
  <conditionalFormatting sqref="N104">
    <cfRule type="containsErrors" dxfId="15635" priority="382">
      <formula>ISERROR(N104)</formula>
    </cfRule>
  </conditionalFormatting>
  <conditionalFormatting sqref="N31:N38">
    <cfRule type="containsErrors" dxfId="15634" priority="381">
      <formula>ISERROR(N31)</formula>
    </cfRule>
  </conditionalFormatting>
  <conditionalFormatting sqref="N31:N38">
    <cfRule type="containsErrors" dxfId="15633" priority="380">
      <formula>ISERROR(N31)</formula>
    </cfRule>
  </conditionalFormatting>
  <conditionalFormatting sqref="N35:N38">
    <cfRule type="cellIs" dxfId="15632" priority="379" operator="notEqual">
      <formula>0</formula>
    </cfRule>
  </conditionalFormatting>
  <conditionalFormatting sqref="N49:N56">
    <cfRule type="containsErrors" dxfId="15631" priority="378">
      <formula>ISERROR(N49)</formula>
    </cfRule>
  </conditionalFormatting>
  <conditionalFormatting sqref="N49:N56">
    <cfRule type="containsErrors" dxfId="15630" priority="377">
      <formula>ISERROR(N49)</formula>
    </cfRule>
  </conditionalFormatting>
  <conditionalFormatting sqref="N53:N56">
    <cfRule type="cellIs" dxfId="15629" priority="376" operator="notEqual">
      <formula>0</formula>
    </cfRule>
  </conditionalFormatting>
  <conditionalFormatting sqref="N49:N56">
    <cfRule type="containsErrors" dxfId="15628" priority="375">
      <formula>ISERROR(N49)</formula>
    </cfRule>
  </conditionalFormatting>
  <conditionalFormatting sqref="N49:N56">
    <cfRule type="containsErrors" dxfId="15627" priority="374">
      <formula>ISERROR(N49)</formula>
    </cfRule>
  </conditionalFormatting>
  <conditionalFormatting sqref="N53:N56">
    <cfRule type="cellIs" dxfId="15626" priority="373" operator="notEqual">
      <formula>0</formula>
    </cfRule>
  </conditionalFormatting>
  <conditionalFormatting sqref="N31:N38">
    <cfRule type="containsErrors" dxfId="15625" priority="372">
      <formula>ISERROR(N31)</formula>
    </cfRule>
  </conditionalFormatting>
  <conditionalFormatting sqref="N31:N38">
    <cfRule type="containsErrors" dxfId="15624" priority="371">
      <formula>ISERROR(N31)</formula>
    </cfRule>
  </conditionalFormatting>
  <conditionalFormatting sqref="N35:N38">
    <cfRule type="cellIs" dxfId="15623" priority="370" operator="notEqual">
      <formula>0</formula>
    </cfRule>
  </conditionalFormatting>
  <conditionalFormatting sqref="N49:N56">
    <cfRule type="containsErrors" dxfId="15622" priority="369">
      <formula>ISERROR(N49)</formula>
    </cfRule>
  </conditionalFormatting>
  <conditionalFormatting sqref="N49:N56">
    <cfRule type="containsErrors" dxfId="15621" priority="368">
      <formula>ISERROR(N49)</formula>
    </cfRule>
  </conditionalFormatting>
  <conditionalFormatting sqref="N53:N56">
    <cfRule type="cellIs" dxfId="15620" priority="367" operator="notEqual">
      <formula>0</formula>
    </cfRule>
  </conditionalFormatting>
  <conditionalFormatting sqref="N19:N20">
    <cfRule type="containsErrors" dxfId="15619" priority="366">
      <formula>ISERROR(N19)</formula>
    </cfRule>
  </conditionalFormatting>
  <conditionalFormatting sqref="N17:N20">
    <cfRule type="cellIs" dxfId="15618" priority="365" operator="notEqual">
      <formula>0</formula>
    </cfRule>
  </conditionalFormatting>
  <conditionalFormatting sqref="N19:N20">
    <cfRule type="containsErrors" dxfId="15617" priority="364">
      <formula>ISERROR(N19)</formula>
    </cfRule>
  </conditionalFormatting>
  <conditionalFormatting sqref="N17:N20">
    <cfRule type="cellIs" dxfId="15616" priority="363" operator="notEqual">
      <formula>0</formula>
    </cfRule>
  </conditionalFormatting>
  <conditionalFormatting sqref="N19:N20">
    <cfRule type="containsErrors" dxfId="15615" priority="362">
      <formula>ISERROR(N19)</formula>
    </cfRule>
  </conditionalFormatting>
  <conditionalFormatting sqref="N17:N20">
    <cfRule type="cellIs" dxfId="15614" priority="361" operator="notEqual">
      <formula>0</formula>
    </cfRule>
  </conditionalFormatting>
  <conditionalFormatting sqref="N19:N20">
    <cfRule type="containsErrors" dxfId="15613" priority="360">
      <formula>ISERROR(N19)</formula>
    </cfRule>
  </conditionalFormatting>
  <conditionalFormatting sqref="N17:N20">
    <cfRule type="cellIs" dxfId="15612" priority="359" operator="notEqual">
      <formula>0</formula>
    </cfRule>
  </conditionalFormatting>
  <conditionalFormatting sqref="N19:N20">
    <cfRule type="containsErrors" dxfId="15611" priority="358">
      <formula>ISERROR(N19)</formula>
    </cfRule>
  </conditionalFormatting>
  <conditionalFormatting sqref="N17:N20">
    <cfRule type="cellIs" dxfId="15610" priority="357" operator="notEqual">
      <formula>0</formula>
    </cfRule>
  </conditionalFormatting>
  <conditionalFormatting sqref="N37:N38">
    <cfRule type="containsErrors" dxfId="15609" priority="356">
      <formula>ISERROR(N37)</formula>
    </cfRule>
  </conditionalFormatting>
  <conditionalFormatting sqref="N35:N38">
    <cfRule type="cellIs" dxfId="15608" priority="355" operator="notEqual">
      <formula>0</formula>
    </cfRule>
  </conditionalFormatting>
  <conditionalFormatting sqref="N37:N38">
    <cfRule type="containsErrors" dxfId="15607" priority="354">
      <formula>ISERROR(N37)</formula>
    </cfRule>
  </conditionalFormatting>
  <conditionalFormatting sqref="N35:N38">
    <cfRule type="cellIs" dxfId="15606" priority="353" operator="notEqual">
      <formula>0</formula>
    </cfRule>
  </conditionalFormatting>
  <conditionalFormatting sqref="N37:N38">
    <cfRule type="containsErrors" dxfId="15605" priority="352">
      <formula>ISERROR(N37)</formula>
    </cfRule>
  </conditionalFormatting>
  <conditionalFormatting sqref="N35:N38">
    <cfRule type="cellIs" dxfId="15604" priority="351" operator="notEqual">
      <formula>0</formula>
    </cfRule>
  </conditionalFormatting>
  <conditionalFormatting sqref="N37:N38">
    <cfRule type="containsErrors" dxfId="15603" priority="350">
      <formula>ISERROR(N37)</formula>
    </cfRule>
  </conditionalFormatting>
  <conditionalFormatting sqref="N35:N38">
    <cfRule type="cellIs" dxfId="15602" priority="349" operator="notEqual">
      <formula>0</formula>
    </cfRule>
  </conditionalFormatting>
  <conditionalFormatting sqref="N37:N38">
    <cfRule type="containsErrors" dxfId="15601" priority="348">
      <formula>ISERROR(N37)</formula>
    </cfRule>
  </conditionalFormatting>
  <conditionalFormatting sqref="N35:N38">
    <cfRule type="cellIs" dxfId="15600" priority="347" operator="notEqual">
      <formula>0</formula>
    </cfRule>
  </conditionalFormatting>
  <conditionalFormatting sqref="N55:N56">
    <cfRule type="containsErrors" dxfId="15599" priority="346">
      <formula>ISERROR(N55)</formula>
    </cfRule>
  </conditionalFormatting>
  <conditionalFormatting sqref="N53:N56">
    <cfRule type="cellIs" dxfId="15598" priority="345" operator="notEqual">
      <formula>0</formula>
    </cfRule>
  </conditionalFormatting>
  <conditionalFormatting sqref="N55:N56">
    <cfRule type="containsErrors" dxfId="15597" priority="344">
      <formula>ISERROR(N55)</formula>
    </cfRule>
  </conditionalFormatting>
  <conditionalFormatting sqref="N53:N56">
    <cfRule type="cellIs" dxfId="15596" priority="343" operator="notEqual">
      <formula>0</formula>
    </cfRule>
  </conditionalFormatting>
  <conditionalFormatting sqref="N55:N56">
    <cfRule type="containsErrors" dxfId="15595" priority="342">
      <formula>ISERROR(N55)</formula>
    </cfRule>
  </conditionalFormatting>
  <conditionalFormatting sqref="N53:N56">
    <cfRule type="cellIs" dxfId="15594" priority="341" operator="notEqual">
      <formula>0</formula>
    </cfRule>
  </conditionalFormatting>
  <conditionalFormatting sqref="N55:N56">
    <cfRule type="containsErrors" dxfId="15593" priority="340">
      <formula>ISERROR(N55)</formula>
    </cfRule>
  </conditionalFormatting>
  <conditionalFormatting sqref="N53:N56">
    <cfRule type="cellIs" dxfId="15592" priority="339" operator="notEqual">
      <formula>0</formula>
    </cfRule>
  </conditionalFormatting>
  <conditionalFormatting sqref="N55:N56">
    <cfRule type="containsErrors" dxfId="15591" priority="338">
      <formula>ISERROR(N55)</formula>
    </cfRule>
  </conditionalFormatting>
  <conditionalFormatting sqref="N53:N56">
    <cfRule type="cellIs" dxfId="15590" priority="337" operator="notEqual">
      <formula>0</formula>
    </cfRule>
  </conditionalFormatting>
  <conditionalFormatting sqref="N73:N74">
    <cfRule type="containsErrors" dxfId="15589" priority="336">
      <formula>ISERROR(N73)</formula>
    </cfRule>
  </conditionalFormatting>
  <conditionalFormatting sqref="N71:N74">
    <cfRule type="cellIs" dxfId="15588" priority="335" operator="notEqual">
      <formula>0</formula>
    </cfRule>
  </conditionalFormatting>
  <conditionalFormatting sqref="N73:N74">
    <cfRule type="containsErrors" dxfId="15587" priority="334">
      <formula>ISERROR(N73)</formula>
    </cfRule>
  </conditionalFormatting>
  <conditionalFormatting sqref="N71:N74">
    <cfRule type="cellIs" dxfId="15586" priority="333" operator="notEqual">
      <formula>0</formula>
    </cfRule>
  </conditionalFormatting>
  <conditionalFormatting sqref="N73:N74">
    <cfRule type="containsErrors" dxfId="15585" priority="332">
      <formula>ISERROR(N73)</formula>
    </cfRule>
  </conditionalFormatting>
  <conditionalFormatting sqref="N71:N74">
    <cfRule type="cellIs" dxfId="15584" priority="331" operator="notEqual">
      <formula>0</formula>
    </cfRule>
  </conditionalFormatting>
  <conditionalFormatting sqref="N73:N74">
    <cfRule type="containsErrors" dxfId="15583" priority="330">
      <formula>ISERROR(N73)</formula>
    </cfRule>
  </conditionalFormatting>
  <conditionalFormatting sqref="N71:N74">
    <cfRule type="cellIs" dxfId="15582" priority="329" operator="notEqual">
      <formula>0</formula>
    </cfRule>
  </conditionalFormatting>
  <conditionalFormatting sqref="N73:N74">
    <cfRule type="containsErrors" dxfId="15581" priority="328">
      <formula>ISERROR(N73)</formula>
    </cfRule>
  </conditionalFormatting>
  <conditionalFormatting sqref="N71:N74">
    <cfRule type="cellIs" dxfId="15580" priority="327" operator="notEqual">
      <formula>0</formula>
    </cfRule>
  </conditionalFormatting>
  <conditionalFormatting sqref="N91:N92">
    <cfRule type="containsErrors" dxfId="15579" priority="326">
      <formula>ISERROR(N91)</formula>
    </cfRule>
  </conditionalFormatting>
  <conditionalFormatting sqref="N89:N92">
    <cfRule type="cellIs" dxfId="15578" priority="325" operator="notEqual">
      <formula>0</formula>
    </cfRule>
  </conditionalFormatting>
  <conditionalFormatting sqref="N91:N92">
    <cfRule type="containsErrors" dxfId="15577" priority="324">
      <formula>ISERROR(N91)</formula>
    </cfRule>
  </conditionalFormatting>
  <conditionalFormatting sqref="N89:N92">
    <cfRule type="cellIs" dxfId="15576" priority="323" operator="notEqual">
      <formula>0</formula>
    </cfRule>
  </conditionalFormatting>
  <conditionalFormatting sqref="N91:N92">
    <cfRule type="containsErrors" dxfId="15575" priority="322">
      <formula>ISERROR(N91)</formula>
    </cfRule>
  </conditionalFormatting>
  <conditionalFormatting sqref="N89:N92">
    <cfRule type="cellIs" dxfId="15574" priority="321" operator="notEqual">
      <formula>0</formula>
    </cfRule>
  </conditionalFormatting>
  <conditionalFormatting sqref="N91:N92">
    <cfRule type="containsErrors" dxfId="15573" priority="320">
      <formula>ISERROR(N91)</formula>
    </cfRule>
  </conditionalFormatting>
  <conditionalFormatting sqref="N89:N92">
    <cfRule type="cellIs" dxfId="15572" priority="319" operator="notEqual">
      <formula>0</formula>
    </cfRule>
  </conditionalFormatting>
  <conditionalFormatting sqref="N91:N92">
    <cfRule type="containsErrors" dxfId="15571" priority="318">
      <formula>ISERROR(N91)</formula>
    </cfRule>
  </conditionalFormatting>
  <conditionalFormatting sqref="N89:N92">
    <cfRule type="cellIs" dxfId="15570" priority="317" operator="notEqual">
      <formula>0</formula>
    </cfRule>
  </conditionalFormatting>
  <conditionalFormatting sqref="N109:N110">
    <cfRule type="containsErrors" dxfId="15569" priority="316">
      <formula>ISERROR(N109)</formula>
    </cfRule>
  </conditionalFormatting>
  <conditionalFormatting sqref="N107:N110">
    <cfRule type="cellIs" dxfId="15568" priority="315" operator="notEqual">
      <formula>0</formula>
    </cfRule>
  </conditionalFormatting>
  <conditionalFormatting sqref="N109:N110">
    <cfRule type="containsErrors" dxfId="15567" priority="314">
      <formula>ISERROR(N109)</formula>
    </cfRule>
  </conditionalFormatting>
  <conditionalFormatting sqref="N107:N110">
    <cfRule type="cellIs" dxfId="15566" priority="313" operator="notEqual">
      <formula>0</formula>
    </cfRule>
  </conditionalFormatting>
  <conditionalFormatting sqref="N109:N110">
    <cfRule type="containsErrors" dxfId="15565" priority="312">
      <formula>ISERROR(N109)</formula>
    </cfRule>
  </conditionalFormatting>
  <conditionalFormatting sqref="N107:N110">
    <cfRule type="cellIs" dxfId="15564" priority="311" operator="notEqual">
      <formula>0</formula>
    </cfRule>
  </conditionalFormatting>
  <conditionalFormatting sqref="N109:N110">
    <cfRule type="containsErrors" dxfId="15563" priority="310">
      <formula>ISERROR(N109)</formula>
    </cfRule>
  </conditionalFormatting>
  <conditionalFormatting sqref="N107:N110">
    <cfRule type="cellIs" dxfId="15562" priority="309" operator="notEqual">
      <formula>0</formula>
    </cfRule>
  </conditionalFormatting>
  <conditionalFormatting sqref="N109:N110">
    <cfRule type="containsErrors" dxfId="15561" priority="308">
      <formula>ISERROR(N109)</formula>
    </cfRule>
  </conditionalFormatting>
  <conditionalFormatting sqref="N107:N110">
    <cfRule type="cellIs" dxfId="15560" priority="307" operator="notEqual">
      <formula>0</formula>
    </cfRule>
  </conditionalFormatting>
  <conditionalFormatting sqref="CY1:DA1048576">
    <cfRule type="containsErrors" dxfId="237" priority="17">
      <formula>ISERROR(CY1)</formula>
    </cfRule>
  </conditionalFormatting>
  <conditionalFormatting sqref="CY1:DA1048576">
    <cfRule type="cellIs" dxfId="236" priority="1" operator="equal">
      <formula>"◎"</formula>
    </cfRule>
    <cfRule type="cellIs" dxfId="235" priority="2" operator="equal">
      <formula>"△"</formula>
    </cfRule>
    <cfRule type="cellIs" dxfId="234" priority="3" operator="equal">
      <formula>"〇"</formula>
    </cfRule>
    <cfRule type="cellIs" dxfId="233" priority="4" operator="equal">
      <formula>"晩"</formula>
    </cfRule>
    <cfRule type="cellIs" dxfId="232" priority="5" operator="equal">
      <formula>"堅"</formula>
    </cfRule>
    <cfRule type="cellIs" dxfId="231" priority="6" operator="equal">
      <formula>"丈"</formula>
    </cfRule>
    <cfRule type="cellIs" dxfId="230" priority="7" operator="equal">
      <formula>"早"</formula>
    </cfRule>
    <cfRule type="cellIs" dxfId="229" priority="8" operator="equal">
      <formula>"難"</formula>
    </cfRule>
    <cfRule type="cellIs" dxfId="228" priority="9" operator="equal">
      <formula>"ダ"</formula>
    </cfRule>
    <cfRule type="cellIs" dxfId="227" priority="10" operator="equal">
      <formula>"長"</formula>
    </cfRule>
    <cfRule type="cellIs" dxfId="226" priority="11" operator="equal">
      <formula>"底"</formula>
    </cfRule>
    <cfRule type="cellIs" dxfId="225" priority="15" operator="equal">
      <formula>"短"</formula>
    </cfRule>
    <cfRule type="cellIs" dxfId="224" priority="16" operator="equal">
      <formula>0</formula>
    </cfRule>
  </conditionalFormatting>
  <conditionalFormatting sqref="CY1:DA1048576">
    <cfRule type="cellIs" dxfId="223" priority="13" operator="equal">
      <formula>"短"</formula>
    </cfRule>
    <cfRule type="cellIs" dxfId="222" priority="14" operator="equal">
      <formula>0</formula>
    </cfRule>
  </conditionalFormatting>
  <conditionalFormatting sqref="CY1:DA1048576">
    <cfRule type="cellIs" dxfId="221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400-000000000000}">
      <formula1>$Q$140:$Q$144</formula1>
    </dataValidation>
    <dataValidation type="list" allowBlank="1" showInputMessage="1" showErrorMessage="1" sqref="Q19 Q37 Q55 Q73 Q91 Q109" xr:uid="{00000000-0002-0000-0400-000001000000}">
      <formula1>$Q$133:$Q$137</formula1>
    </dataValidation>
    <dataValidation type="list" allowBlank="1" showInputMessage="1" showErrorMessage="1" sqref="Q18 Q36 Q54 Q72 Q90 Q108" xr:uid="{00000000-0002-0000-0400-000002000000}">
      <formula1>$Q$126:$Q$130</formula1>
    </dataValidation>
    <dataValidation type="list" allowBlank="1" showInputMessage="1" showErrorMessage="1" sqref="Q17 Q35 Q53 Q71 Q89 Q107" xr:uid="{00000000-0002-0000-0400-000003000000}">
      <formula1>$Q$119:$Q$123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A673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1" spans="2:104" ht="15" customHeight="1" x14ac:dyDescent="0.15">
      <c r="CX1" t="s">
        <v>988</v>
      </c>
      <c r="CZ1" s="27" t="s">
        <v>5151</v>
      </c>
    </row>
    <row r="2" spans="2:104" ht="15" customHeight="1" x14ac:dyDescent="0.15">
      <c r="V2" s="47" t="s">
        <v>3001</v>
      </c>
      <c r="CX2" t="s">
        <v>1266</v>
      </c>
      <c r="CZ2" s="27" t="s">
        <v>5151</v>
      </c>
    </row>
    <row r="3" spans="2:104" ht="15" customHeight="1" x14ac:dyDescent="0.15">
      <c r="V3" s="77" t="s">
        <v>3006</v>
      </c>
      <c r="CX3" t="s">
        <v>150</v>
      </c>
      <c r="CZ3" s="27" t="s">
        <v>5152</v>
      </c>
    </row>
    <row r="4" spans="2:104" ht="15" customHeight="1" x14ac:dyDescent="0.15">
      <c r="B4" s="16" t="e">
        <f>AM7</f>
        <v>#N/A</v>
      </c>
      <c r="C4" s="36" t="e">
        <f>BH7</f>
        <v>#N/A</v>
      </c>
      <c r="D4" s="44"/>
      <c r="E4" s="44" t="e">
        <f>BL7</f>
        <v>#N/A</v>
      </c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2937</v>
      </c>
      <c r="V4" s="59" t="s">
        <v>2948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2921</v>
      </c>
      <c r="AL4" s="28" t="s">
        <v>2918</v>
      </c>
      <c r="AM4" s="20" t="s">
        <v>2917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  <c r="CX4" t="s">
        <v>94</v>
      </c>
      <c r="CY4" s="27" t="s">
        <v>5153</v>
      </c>
      <c r="CZ4" s="27" t="s">
        <v>2936</v>
      </c>
    </row>
    <row r="5" spans="2:104" ht="15" customHeight="1" x14ac:dyDescent="0.15">
      <c r="B5" s="29" t="e">
        <f>BG7</f>
        <v>#N/A</v>
      </c>
      <c r="C5" s="36" t="e">
        <f>AL7</f>
        <v>#N/A</v>
      </c>
      <c r="D5" s="44"/>
      <c r="E5" s="44" t="e">
        <f>AY7</f>
        <v>#N/A</v>
      </c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3019</v>
      </c>
      <c r="O5" s="63" t="s">
        <v>3020</v>
      </c>
      <c r="P5" s="62" t="s">
        <v>3021</v>
      </c>
      <c r="Q5" s="63"/>
      <c r="U5" s="73">
        <f>系統表!P26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2955</v>
      </c>
      <c r="AA5" s="46" t="str">
        <f>N11</f>
        <v>×</v>
      </c>
      <c r="AB5" s="66" t="s">
        <v>2929</v>
      </c>
      <c r="AC5" s="46" t="str">
        <f>O11</f>
        <v>×</v>
      </c>
      <c r="AD5" s="66" t="s">
        <v>2930</v>
      </c>
      <c r="AE5" s="46" t="str">
        <f>P11</f>
        <v>○</v>
      </c>
      <c r="AF5" s="65" t="s">
        <v>2956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  <c r="CX5" t="s">
        <v>1557</v>
      </c>
      <c r="CZ5" s="27" t="s">
        <v>5152</v>
      </c>
    </row>
    <row r="6" spans="2:104" ht="15" customHeight="1" x14ac:dyDescent="0.15">
      <c r="B6" s="1" t="s">
        <v>2919</v>
      </c>
      <c r="C6" s="32" t="e">
        <f>AZ7</f>
        <v>#N/A</v>
      </c>
      <c r="D6" s="27" t="e">
        <f t="shared" ref="D6:D20" si="1">VLOOKUP(C6,$CX$1:$CZ$2000,2,0)</f>
        <v>#N/A</v>
      </c>
      <c r="E6" s="27" t="e">
        <f t="shared" ref="E6:E20" si="2">VLOOKUP(C6,$CX$1:$CZ$2000,3,0)</f>
        <v>#N/A</v>
      </c>
      <c r="F6" s="34" t="e">
        <f>AQ7</f>
        <v>#N/A</v>
      </c>
      <c r="G6" s="17"/>
      <c r="H6" s="1" t="s">
        <v>2919</v>
      </c>
      <c r="I6" s="32" t="e">
        <f>AZ5</f>
        <v>#N/A</v>
      </c>
      <c r="J6" s="27" t="e">
        <f t="shared" ref="J6:J20" si="3">VLOOKUP(I6,$CX$1:$CZ$2000,2,0)</f>
        <v>#N/A</v>
      </c>
      <c r="K6" s="27" t="e">
        <f t="shared" ref="K6:K20" si="4">VLOOKUP(I6,$CX$1:$CZ$2000,3,0)</f>
        <v>#N/A</v>
      </c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2938</v>
      </c>
      <c r="V6" s="55" t="s">
        <v>2948</v>
      </c>
      <c r="W6" s="53" t="s">
        <v>2917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2921</v>
      </c>
      <c r="AL6" s="23" t="s">
        <v>2918</v>
      </c>
      <c r="AM6" s="24" t="s">
        <v>2917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  <c r="CX6" t="s">
        <v>669</v>
      </c>
      <c r="CZ6" s="27" t="s">
        <v>5154</v>
      </c>
    </row>
    <row r="7" spans="2:104" ht="15" customHeight="1" x14ac:dyDescent="0.15">
      <c r="B7" s="1" t="s">
        <v>2919</v>
      </c>
      <c r="C7" s="15" t="e">
        <f>BA7</f>
        <v>#N/A</v>
      </c>
      <c r="D7" s="30" t="e">
        <f t="shared" si="1"/>
        <v>#N/A</v>
      </c>
      <c r="E7" s="30" t="e">
        <f t="shared" si="2"/>
        <v>#N/A</v>
      </c>
      <c r="F7" s="31"/>
      <c r="G7" s="17"/>
      <c r="H7" s="1" t="s">
        <v>2919</v>
      </c>
      <c r="I7" s="15" t="e">
        <f>BA5</f>
        <v>#N/A</v>
      </c>
      <c r="J7" s="30" t="e">
        <f t="shared" si="3"/>
        <v>#N/A</v>
      </c>
      <c r="K7" s="30" t="e">
        <f t="shared" si="4"/>
        <v>#N/A</v>
      </c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系統表!P27</f>
        <v>0</v>
      </c>
      <c r="V7" s="48" t="e">
        <f>AL7</f>
        <v>#N/A</v>
      </c>
      <c r="W7" s="46" t="e">
        <f t="shared" ref="W7" si="5">AM7</f>
        <v>#N/A</v>
      </c>
      <c r="X7" s="46" t="e">
        <f t="shared" ref="X7:Y7" si="6">BH7</f>
        <v>#N/A</v>
      </c>
      <c r="Y7" s="46" t="e">
        <f t="shared" si="6"/>
        <v>#N/A</v>
      </c>
      <c r="Z7" s="46" t="e">
        <f t="shared" ref="Z7:AD7" si="7">AW7</f>
        <v>#N/A</v>
      </c>
      <c r="AA7" s="46" t="e">
        <f t="shared" si="7"/>
        <v>#N/A</v>
      </c>
      <c r="AB7" s="46" t="e">
        <f t="shared" si="7"/>
        <v>#N/A</v>
      </c>
      <c r="AC7" s="46" t="e">
        <f t="shared" si="7"/>
        <v>#N/A</v>
      </c>
      <c r="AD7" s="46" t="e">
        <f t="shared" si="7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  <c r="CX7" t="s">
        <v>712</v>
      </c>
      <c r="CZ7" s="27" t="s">
        <v>5152</v>
      </c>
    </row>
    <row r="8" spans="2:104" ht="15" customHeight="1" x14ac:dyDescent="0.15">
      <c r="B8" s="1" t="s">
        <v>2919</v>
      </c>
      <c r="C8" s="15" t="e">
        <f>BC7</f>
        <v>#N/A</v>
      </c>
      <c r="D8" s="30" t="e">
        <f t="shared" si="1"/>
        <v>#N/A</v>
      </c>
      <c r="E8" s="30" t="e">
        <f t="shared" si="2"/>
        <v>#N/A</v>
      </c>
      <c r="F8" s="31"/>
      <c r="G8" s="17"/>
      <c r="H8" s="1" t="s">
        <v>2919</v>
      </c>
      <c r="I8" s="15" t="e">
        <f>BC5</f>
        <v>#N/A</v>
      </c>
      <c r="J8" s="30" t="e">
        <f t="shared" si="3"/>
        <v>#N/A</v>
      </c>
      <c r="K8" s="30" t="e">
        <f t="shared" si="4"/>
        <v>#N/A</v>
      </c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2939</v>
      </c>
      <c r="V8" s="55" t="s">
        <v>2948</v>
      </c>
      <c r="W8" s="53" t="s">
        <v>2917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  <c r="CX8" t="s">
        <v>633</v>
      </c>
      <c r="CZ8" s="27" t="s">
        <v>5154</v>
      </c>
    </row>
    <row r="9" spans="2:104" ht="15" customHeight="1" x14ac:dyDescent="0.15">
      <c r="B9" s="1" t="s">
        <v>2919</v>
      </c>
      <c r="C9" s="15" t="e">
        <f>BQ7</f>
        <v>#N/A</v>
      </c>
      <c r="D9" s="30" t="e">
        <f t="shared" si="1"/>
        <v>#N/A</v>
      </c>
      <c r="E9" s="30" t="e">
        <f t="shared" si="2"/>
        <v>#N/A</v>
      </c>
      <c r="F9" s="31"/>
      <c r="G9" s="17"/>
      <c r="H9" s="1" t="s">
        <v>2919</v>
      </c>
      <c r="I9" s="15" t="e">
        <f>BQ5</f>
        <v>#N/A</v>
      </c>
      <c r="J9" s="30" t="e">
        <f t="shared" si="3"/>
        <v>#N/A</v>
      </c>
      <c r="K9" s="30" t="e">
        <f t="shared" si="4"/>
        <v>#N/A</v>
      </c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系統表!P28</f>
        <v>0</v>
      </c>
      <c r="V9" s="48" t="e">
        <f>AL23</f>
        <v>#N/A</v>
      </c>
      <c r="W9" s="46" t="e">
        <f t="shared" ref="W9" si="8">AM23</f>
        <v>#N/A</v>
      </c>
      <c r="X9" s="46" t="e">
        <f t="shared" ref="X9:Y9" si="9">BH23</f>
        <v>#N/A</v>
      </c>
      <c r="Y9" s="46" t="e">
        <f t="shared" si="9"/>
        <v>#N/A</v>
      </c>
      <c r="Z9" s="46" t="e">
        <f t="shared" ref="Z9:AD9" si="10">AW23</f>
        <v>#N/A</v>
      </c>
      <c r="AA9" s="46" t="e">
        <f t="shared" si="10"/>
        <v>#N/A</v>
      </c>
      <c r="AB9" s="46" t="e">
        <f t="shared" si="10"/>
        <v>#N/A</v>
      </c>
      <c r="AC9" s="46" t="e">
        <f t="shared" si="10"/>
        <v>#N/A</v>
      </c>
      <c r="AD9" s="46" t="e">
        <f t="shared" si="10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  <c r="CX9" t="s">
        <v>358</v>
      </c>
      <c r="CY9" s="27" t="s">
        <v>5154</v>
      </c>
      <c r="CZ9" s="27" t="s">
        <v>5155</v>
      </c>
    </row>
    <row r="10" spans="2:104" ht="15" customHeight="1" x14ac:dyDescent="0.15">
      <c r="B10" s="2" t="s">
        <v>2920</v>
      </c>
      <c r="C10" s="15" t="e">
        <f>BR7</f>
        <v>#N/A</v>
      </c>
      <c r="D10" s="30" t="e">
        <f t="shared" si="1"/>
        <v>#N/A</v>
      </c>
      <c r="E10" s="30" t="e">
        <f t="shared" si="2"/>
        <v>#N/A</v>
      </c>
      <c r="F10" s="35" t="e">
        <f>AU7</f>
        <v>#N/A</v>
      </c>
      <c r="G10" s="17"/>
      <c r="H10" s="2" t="s">
        <v>2920</v>
      </c>
      <c r="I10" s="15" t="e">
        <f>BR5</f>
        <v>#N/A</v>
      </c>
      <c r="J10" s="30" t="e">
        <f t="shared" si="3"/>
        <v>#N/A</v>
      </c>
      <c r="K10" s="30" t="e">
        <f t="shared" si="4"/>
        <v>#N/A</v>
      </c>
      <c r="L10" s="34"/>
      <c r="N10" s="65" t="s">
        <v>2955</v>
      </c>
      <c r="O10" s="66" t="s">
        <v>2929</v>
      </c>
      <c r="P10" s="66" t="s">
        <v>2930</v>
      </c>
      <c r="Q10" s="65" t="s">
        <v>2956</v>
      </c>
      <c r="U10" s="57">
        <f>AK25</f>
        <v>36</v>
      </c>
      <c r="V10" s="48" t="e">
        <f>AL25</f>
        <v>#N/A</v>
      </c>
      <c r="Z10" s="65" t="s">
        <v>2955</v>
      </c>
      <c r="AA10" s="46" t="str">
        <f>N29</f>
        <v>×</v>
      </c>
      <c r="AB10" s="66" t="s">
        <v>2929</v>
      </c>
      <c r="AC10" s="46" t="str">
        <f>O29</f>
        <v>×</v>
      </c>
      <c r="AD10" s="66" t="s">
        <v>2930</v>
      </c>
      <c r="AE10" s="46" t="str">
        <f>P29</f>
        <v>○</v>
      </c>
      <c r="AF10" s="65" t="s">
        <v>2956</v>
      </c>
      <c r="AG10" s="46">
        <f>Q29</f>
        <v>0</v>
      </c>
      <c r="AH10" s="13"/>
      <c r="AI10" s="13"/>
      <c r="CX10" t="s">
        <v>582</v>
      </c>
      <c r="CZ10" s="27" t="s">
        <v>5154</v>
      </c>
    </row>
    <row r="11" spans="2:104" ht="15" customHeight="1" x14ac:dyDescent="0.15">
      <c r="B11" s="1" t="s">
        <v>2919</v>
      </c>
      <c r="C11" s="15" t="e">
        <f>BD7</f>
        <v>#N/A</v>
      </c>
      <c r="D11" s="30" t="e">
        <f t="shared" si="1"/>
        <v>#N/A</v>
      </c>
      <c r="E11" s="30" t="e">
        <f t="shared" si="2"/>
        <v>#N/A</v>
      </c>
      <c r="F11" s="34" t="e">
        <f>AR7</f>
        <v>#N/A</v>
      </c>
      <c r="G11" s="17"/>
      <c r="H11" s="1" t="s">
        <v>2919</v>
      </c>
      <c r="I11" s="15" t="e">
        <f>BD5</f>
        <v>#N/A</v>
      </c>
      <c r="J11" s="30" t="e">
        <f t="shared" si="3"/>
        <v>#N/A</v>
      </c>
      <c r="K11" s="30" t="e">
        <f t="shared" si="4"/>
        <v>#N/A</v>
      </c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2940</v>
      </c>
      <c r="V11" s="55" t="s">
        <v>2948</v>
      </c>
      <c r="W11" s="53" t="s">
        <v>2917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  <c r="CX11" t="s">
        <v>1656</v>
      </c>
      <c r="CZ11" s="27" t="s">
        <v>5152</v>
      </c>
    </row>
    <row r="12" spans="2:104" ht="15" customHeight="1" x14ac:dyDescent="0.15">
      <c r="B12" s="1" t="s">
        <v>2919</v>
      </c>
      <c r="C12" s="15" t="e">
        <f>BS7</f>
        <v>#N/A</v>
      </c>
      <c r="D12" s="30" t="e">
        <f t="shared" si="1"/>
        <v>#N/A</v>
      </c>
      <c r="E12" s="30" t="e">
        <f t="shared" si="2"/>
        <v>#N/A</v>
      </c>
      <c r="F12" s="31"/>
      <c r="G12" s="17"/>
      <c r="H12" s="1" t="s">
        <v>2919</v>
      </c>
      <c r="I12" s="15" t="e">
        <f>BS5</f>
        <v>#N/A</v>
      </c>
      <c r="J12" s="30" t="e">
        <f t="shared" si="3"/>
        <v>#N/A</v>
      </c>
      <c r="K12" s="30" t="e">
        <f t="shared" si="4"/>
        <v>#N/A</v>
      </c>
      <c r="L12" s="31"/>
      <c r="U12" s="73">
        <f>系統表!P29</f>
        <v>0</v>
      </c>
      <c r="V12" s="48" t="e">
        <f>AL41</f>
        <v>#N/A</v>
      </c>
      <c r="W12" s="46" t="e">
        <f t="shared" ref="W12" si="11">AM41</f>
        <v>#N/A</v>
      </c>
      <c r="X12" s="46" t="e">
        <f t="shared" ref="X12:Y12" si="12">BH41</f>
        <v>#N/A</v>
      </c>
      <c r="Y12" s="46" t="e">
        <f t="shared" si="12"/>
        <v>#N/A</v>
      </c>
      <c r="Z12" s="46" t="e">
        <f t="shared" ref="Z12:AD12" si="13">AW41</f>
        <v>#N/A</v>
      </c>
      <c r="AA12" s="46" t="e">
        <f t="shared" si="13"/>
        <v>#N/A</v>
      </c>
      <c r="AB12" s="46" t="e">
        <f t="shared" si="13"/>
        <v>#N/A</v>
      </c>
      <c r="AC12" s="46" t="e">
        <f t="shared" si="13"/>
        <v>#N/A</v>
      </c>
      <c r="AD12" s="46" t="e">
        <f t="shared" si="13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  <c r="CX12" t="s">
        <v>130</v>
      </c>
      <c r="CZ12" s="27" t="s">
        <v>5153</v>
      </c>
    </row>
    <row r="13" spans="2:104" ht="15" customHeight="1" x14ac:dyDescent="0.15">
      <c r="B13" s="2" t="s">
        <v>2920</v>
      </c>
      <c r="C13" s="15" t="e">
        <f>BT7</f>
        <v>#N/A</v>
      </c>
      <c r="D13" s="30" t="e">
        <f t="shared" si="1"/>
        <v>#N/A</v>
      </c>
      <c r="E13" s="30" t="e">
        <f t="shared" si="2"/>
        <v>#N/A</v>
      </c>
      <c r="F13" s="35" t="e">
        <f>AV7</f>
        <v>#N/A</v>
      </c>
      <c r="G13" s="17"/>
      <c r="H13" s="2" t="s">
        <v>2920</v>
      </c>
      <c r="I13" s="15" t="e">
        <f>BT5</f>
        <v>#N/A</v>
      </c>
      <c r="J13" s="30" t="e">
        <f t="shared" si="3"/>
        <v>#N/A</v>
      </c>
      <c r="K13" s="30" t="e">
        <f t="shared" si="4"/>
        <v>#N/A</v>
      </c>
      <c r="L13" s="34"/>
      <c r="O13" s="80" t="s">
        <v>2919</v>
      </c>
      <c r="R13" s="86" t="s">
        <v>3054</v>
      </c>
      <c r="U13" s="57">
        <f>AK43</f>
        <v>37</v>
      </c>
      <c r="V13" s="48" t="e">
        <f>AL43</f>
        <v>#N/A</v>
      </c>
      <c r="Z13" s="65" t="s">
        <v>2955</v>
      </c>
      <c r="AA13" s="46" t="str">
        <f>N47</f>
        <v>×</v>
      </c>
      <c r="AB13" s="66" t="s">
        <v>2929</v>
      </c>
      <c r="AC13" s="46" t="str">
        <f>O47</f>
        <v>×</v>
      </c>
      <c r="AD13" s="66" t="s">
        <v>2930</v>
      </c>
      <c r="AE13" s="46" t="str">
        <f>P47</f>
        <v>○</v>
      </c>
      <c r="AF13" s="65" t="s">
        <v>2956</v>
      </c>
      <c r="AG13" s="46">
        <f>Q47</f>
        <v>0</v>
      </c>
      <c r="AH13" s="13"/>
      <c r="AI13" s="13"/>
      <c r="CX13" t="s">
        <v>364</v>
      </c>
      <c r="CZ13" s="27" t="s">
        <v>5154</v>
      </c>
    </row>
    <row r="14" spans="2:104" ht="15" customHeight="1" x14ac:dyDescent="0.15">
      <c r="B14" s="1" t="s">
        <v>2919</v>
      </c>
      <c r="C14" s="15" t="e">
        <f>BB7</f>
        <v>#N/A</v>
      </c>
      <c r="D14" s="30" t="e">
        <f t="shared" si="1"/>
        <v>#N/A</v>
      </c>
      <c r="E14" s="30" t="e">
        <f t="shared" si="2"/>
        <v>#N/A</v>
      </c>
      <c r="F14" s="34" t="e">
        <f>AS7</f>
        <v>#N/A</v>
      </c>
      <c r="G14" s="17"/>
      <c r="H14" s="1" t="s">
        <v>2919</v>
      </c>
      <c r="I14" s="15" t="e">
        <f>BB5</f>
        <v>#N/A</v>
      </c>
      <c r="J14" s="30" t="e">
        <f t="shared" si="3"/>
        <v>#N/A</v>
      </c>
      <c r="K14" s="30" t="e">
        <f t="shared" si="4"/>
        <v>#N/A</v>
      </c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2941</v>
      </c>
      <c r="V14" s="55" t="s">
        <v>2948</v>
      </c>
      <c r="W14" s="53" t="s">
        <v>2917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  <c r="CX14" t="s">
        <v>832</v>
      </c>
      <c r="CZ14" s="27" t="s">
        <v>5152</v>
      </c>
    </row>
    <row r="15" spans="2:104" ht="15" customHeight="1" x14ac:dyDescent="0.15">
      <c r="B15" s="1" t="s">
        <v>2919</v>
      </c>
      <c r="C15" s="15" t="e">
        <f>BE7</f>
        <v>#N/A</v>
      </c>
      <c r="D15" s="30" t="e">
        <f t="shared" si="1"/>
        <v>#N/A</v>
      </c>
      <c r="E15" s="30" t="e">
        <f t="shared" si="2"/>
        <v>#N/A</v>
      </c>
      <c r="F15" s="31"/>
      <c r="G15" s="17"/>
      <c r="H15" s="1" t="s">
        <v>2919</v>
      </c>
      <c r="I15" s="15" t="e">
        <f>BE5</f>
        <v>#N/A</v>
      </c>
      <c r="J15" s="30" t="e">
        <f t="shared" si="3"/>
        <v>#N/A</v>
      </c>
      <c r="K15" s="30" t="e">
        <f t="shared" si="4"/>
        <v>#N/A</v>
      </c>
      <c r="L15" s="31"/>
      <c r="N15" s="8"/>
      <c r="O15" s="83" t="s">
        <v>3067</v>
      </c>
      <c r="U15" s="73">
        <f>系統表!P30</f>
        <v>0</v>
      </c>
      <c r="V15" s="48" t="e">
        <f>AL59</f>
        <v>#N/A</v>
      </c>
      <c r="W15" s="46" t="e">
        <f t="shared" ref="W15" si="14">AM59</f>
        <v>#N/A</v>
      </c>
      <c r="X15" s="46" t="e">
        <f t="shared" ref="X15:Y15" si="15">BH59</f>
        <v>#N/A</v>
      </c>
      <c r="Y15" s="46" t="e">
        <f t="shared" si="15"/>
        <v>#N/A</v>
      </c>
      <c r="Z15" s="46" t="e">
        <f t="shared" ref="Z15:AD15" si="16">AW59</f>
        <v>#N/A</v>
      </c>
      <c r="AA15" s="46" t="e">
        <f t="shared" si="16"/>
        <v>#N/A</v>
      </c>
      <c r="AB15" s="46" t="e">
        <f t="shared" si="16"/>
        <v>#N/A</v>
      </c>
      <c r="AC15" s="46" t="e">
        <f t="shared" si="16"/>
        <v>#N/A</v>
      </c>
      <c r="AD15" s="46" t="e">
        <f t="shared" si="16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  <c r="CX15" t="s">
        <v>949</v>
      </c>
      <c r="CZ15" s="27" t="s">
        <v>5154</v>
      </c>
    </row>
    <row r="16" spans="2:104" ht="15" customHeight="1" x14ac:dyDescent="0.15">
      <c r="B16" s="1" t="s">
        <v>2919</v>
      </c>
      <c r="C16" s="15" t="e">
        <f>BU7</f>
        <v>#N/A</v>
      </c>
      <c r="D16" s="30" t="e">
        <f t="shared" si="1"/>
        <v>#N/A</v>
      </c>
      <c r="E16" s="30" t="e">
        <f t="shared" si="2"/>
        <v>#N/A</v>
      </c>
      <c r="F16" s="31"/>
      <c r="G16" s="17"/>
      <c r="H16" s="1" t="s">
        <v>2919</v>
      </c>
      <c r="I16" s="15" t="e">
        <f>BU5</f>
        <v>#N/A</v>
      </c>
      <c r="J16" s="30" t="e">
        <f t="shared" si="3"/>
        <v>#N/A</v>
      </c>
      <c r="K16" s="30" t="e">
        <f t="shared" si="4"/>
        <v>#N/A</v>
      </c>
      <c r="L16" s="31"/>
      <c r="N16" s="8"/>
      <c r="O16" s="78" t="s">
        <v>2920</v>
      </c>
      <c r="U16" s="57">
        <f>AK61</f>
        <v>38</v>
      </c>
      <c r="V16" s="48" t="e">
        <f>AL61</f>
        <v>#N/A</v>
      </c>
      <c r="Z16" s="65" t="s">
        <v>2955</v>
      </c>
      <c r="AA16" s="46" t="str">
        <f>N65</f>
        <v>×</v>
      </c>
      <c r="AB16" s="66" t="s">
        <v>2929</v>
      </c>
      <c r="AC16" s="46" t="str">
        <f>O65</f>
        <v>×</v>
      </c>
      <c r="AD16" s="66" t="s">
        <v>2930</v>
      </c>
      <c r="AE16" s="46" t="str">
        <f>P65</f>
        <v>○</v>
      </c>
      <c r="AF16" s="65" t="s">
        <v>2956</v>
      </c>
      <c r="AG16" s="46">
        <f>Q65</f>
        <v>0</v>
      </c>
      <c r="AH16" s="13"/>
      <c r="AI16" s="13"/>
      <c r="CX16" t="s">
        <v>1150</v>
      </c>
      <c r="CY16" s="27" t="s">
        <v>5152</v>
      </c>
      <c r="CZ16" s="27" t="s">
        <v>5156</v>
      </c>
    </row>
    <row r="17" spans="2:104" ht="15" customHeight="1" x14ac:dyDescent="0.15">
      <c r="B17" s="2" t="s">
        <v>2920</v>
      </c>
      <c r="C17" s="15" t="e">
        <f>BV7</f>
        <v>#N/A</v>
      </c>
      <c r="D17" s="30" t="e">
        <f t="shared" si="1"/>
        <v>#N/A</v>
      </c>
      <c r="E17" s="30" t="e">
        <f t="shared" si="2"/>
        <v>#N/A</v>
      </c>
      <c r="F17" s="35" t="e">
        <f>AW7</f>
        <v>#N/A</v>
      </c>
      <c r="G17" s="17"/>
      <c r="H17" s="2" t="s">
        <v>2920</v>
      </c>
      <c r="I17" s="15" t="e">
        <f>BV5</f>
        <v>#N/A</v>
      </c>
      <c r="J17" s="30" t="e">
        <f t="shared" si="3"/>
        <v>#N/A</v>
      </c>
      <c r="K17" s="30" t="e">
        <f t="shared" si="4"/>
        <v>#N/A</v>
      </c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U17" s="56" t="s">
        <v>2942</v>
      </c>
      <c r="V17" s="55" t="s">
        <v>2948</v>
      </c>
      <c r="W17" s="53" t="s">
        <v>2917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  <c r="CX17" t="s">
        <v>148</v>
      </c>
      <c r="CY17" s="27" t="s">
        <v>5153</v>
      </c>
      <c r="CZ17" s="27" t="s">
        <v>2936</v>
      </c>
    </row>
    <row r="18" spans="2:104" ht="15" customHeight="1" x14ac:dyDescent="0.15">
      <c r="B18" s="1" t="s">
        <v>2919</v>
      </c>
      <c r="C18" s="15" t="e">
        <f>BF7</f>
        <v>#N/A</v>
      </c>
      <c r="D18" s="30" t="e">
        <f t="shared" si="1"/>
        <v>#N/A</v>
      </c>
      <c r="E18" s="30" t="e">
        <f t="shared" si="2"/>
        <v>#N/A</v>
      </c>
      <c r="F18" s="34" t="e">
        <f>AT7</f>
        <v>#N/A</v>
      </c>
      <c r="G18" s="17"/>
      <c r="H18" s="1" t="s">
        <v>2919</v>
      </c>
      <c r="I18" s="15" t="e">
        <f>BF5</f>
        <v>#N/A</v>
      </c>
      <c r="J18" s="30" t="e">
        <f t="shared" si="3"/>
        <v>#N/A</v>
      </c>
      <c r="K18" s="30" t="e">
        <f t="shared" si="4"/>
        <v>#N/A</v>
      </c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U18" s="73">
        <f>系統表!P31</f>
        <v>0</v>
      </c>
      <c r="V18" s="48" t="e">
        <f>AL77</f>
        <v>#N/A</v>
      </c>
      <c r="W18" s="46" t="e">
        <f t="shared" ref="W18" si="17">AM77</f>
        <v>#N/A</v>
      </c>
      <c r="X18" s="46" t="e">
        <f t="shared" ref="X18:Y18" si="18">BH77</f>
        <v>#N/A</v>
      </c>
      <c r="Y18" s="46" t="e">
        <f t="shared" si="18"/>
        <v>#N/A</v>
      </c>
      <c r="Z18" s="46" t="e">
        <f t="shared" ref="Z18:AD18" si="19">AW77</f>
        <v>#N/A</v>
      </c>
      <c r="AA18" s="46" t="e">
        <f t="shared" si="19"/>
        <v>#N/A</v>
      </c>
      <c r="AB18" s="46" t="e">
        <f t="shared" si="19"/>
        <v>#N/A</v>
      </c>
      <c r="AC18" s="46" t="e">
        <f t="shared" si="19"/>
        <v>#N/A</v>
      </c>
      <c r="AD18" s="46" t="e">
        <f t="shared" si="19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  <c r="CX18" t="s">
        <v>2150</v>
      </c>
      <c r="CZ18" s="27" t="s">
        <v>5154</v>
      </c>
    </row>
    <row r="19" spans="2:104" ht="15" customHeight="1" x14ac:dyDescent="0.15">
      <c r="B19" s="1" t="s">
        <v>2919</v>
      </c>
      <c r="C19" s="15" t="e">
        <f>BW7</f>
        <v>#N/A</v>
      </c>
      <c r="D19" s="30" t="e">
        <f t="shared" si="1"/>
        <v>#N/A</v>
      </c>
      <c r="E19" s="30" t="e">
        <f t="shared" si="2"/>
        <v>#N/A</v>
      </c>
      <c r="F19" s="31"/>
      <c r="G19" s="17"/>
      <c r="H19" s="1" t="s">
        <v>2919</v>
      </c>
      <c r="I19" s="15" t="e">
        <f>BW5</f>
        <v>#N/A</v>
      </c>
      <c r="J19" s="30" t="e">
        <f t="shared" si="3"/>
        <v>#N/A</v>
      </c>
      <c r="K19" s="30" t="e">
        <f t="shared" si="4"/>
        <v>#N/A</v>
      </c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20">N19*Q19</f>
        <v>#N/A</v>
      </c>
      <c r="S19" s="14"/>
      <c r="U19" s="57">
        <f>AK79</f>
        <v>39</v>
      </c>
      <c r="V19" s="48" t="e">
        <f>AL79</f>
        <v>#N/A</v>
      </c>
      <c r="Z19" s="65" t="s">
        <v>2955</v>
      </c>
      <c r="AA19" s="46" t="str">
        <f>N83</f>
        <v>×</v>
      </c>
      <c r="AB19" s="66" t="s">
        <v>2929</v>
      </c>
      <c r="AC19" s="46" t="str">
        <f>O83</f>
        <v>×</v>
      </c>
      <c r="AD19" s="66" t="s">
        <v>2930</v>
      </c>
      <c r="AE19" s="46" t="str">
        <f>P83</f>
        <v>○</v>
      </c>
      <c r="AF19" s="65" t="s">
        <v>2956</v>
      </c>
      <c r="AG19" s="46">
        <f>Q83</f>
        <v>0</v>
      </c>
      <c r="AH19" s="13"/>
      <c r="CX19" t="s">
        <v>80</v>
      </c>
      <c r="CY19" s="27" t="s">
        <v>5153</v>
      </c>
      <c r="CZ19" s="27" t="s">
        <v>2936</v>
      </c>
    </row>
    <row r="20" spans="2:104" ht="15" customHeight="1" x14ac:dyDescent="0.15">
      <c r="B20" s="2" t="s">
        <v>2920</v>
      </c>
      <c r="C20" s="15" t="e">
        <f>BX7</f>
        <v>#N/A</v>
      </c>
      <c r="D20" s="30" t="e">
        <f t="shared" si="1"/>
        <v>#N/A</v>
      </c>
      <c r="E20" s="30" t="e">
        <f t="shared" si="2"/>
        <v>#N/A</v>
      </c>
      <c r="F20" s="35" t="e">
        <f>AX7</f>
        <v>#N/A</v>
      </c>
      <c r="G20" s="17"/>
      <c r="H20" s="2" t="s">
        <v>2920</v>
      </c>
      <c r="I20" s="15" t="e">
        <f>BX5</f>
        <v>#N/A</v>
      </c>
      <c r="J20" s="30" t="e">
        <f t="shared" si="3"/>
        <v>#N/A</v>
      </c>
      <c r="K20" s="30" t="e">
        <f t="shared" si="4"/>
        <v>#N/A</v>
      </c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20"/>
        <v>#N/A</v>
      </c>
      <c r="S20" s="14"/>
      <c r="U20" s="56" t="s">
        <v>2943</v>
      </c>
      <c r="V20" s="55" t="s">
        <v>2948</v>
      </c>
      <c r="W20" s="53" t="s">
        <v>2917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  <c r="CX20" t="s">
        <v>591</v>
      </c>
      <c r="CZ20" s="27" t="s">
        <v>5151</v>
      </c>
    </row>
    <row r="21" spans="2:104" ht="15" customHeight="1" x14ac:dyDescent="0.15">
      <c r="U21" s="73"/>
      <c r="V21" s="48" t="e">
        <f>AL95</f>
        <v>#N/A</v>
      </c>
      <c r="W21" s="46" t="e">
        <f t="shared" ref="W21" si="21">AM95</f>
        <v>#N/A</v>
      </c>
      <c r="X21" s="46" t="e">
        <f t="shared" ref="X21:Y21" si="22">BH95</f>
        <v>#N/A</v>
      </c>
      <c r="Y21" s="46" t="e">
        <f t="shared" si="22"/>
        <v>#N/A</v>
      </c>
      <c r="Z21" s="46" t="e">
        <f t="shared" ref="Z21:AD21" si="23">AW95</f>
        <v>#N/A</v>
      </c>
      <c r="AA21" s="46" t="e">
        <f t="shared" si="23"/>
        <v>#N/A</v>
      </c>
      <c r="AB21" s="46" t="e">
        <f t="shared" si="23"/>
        <v>#N/A</v>
      </c>
      <c r="AC21" s="46" t="e">
        <f t="shared" si="23"/>
        <v>#N/A</v>
      </c>
      <c r="AD21" s="46" t="e">
        <f t="shared" si="23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  <c r="CX21" t="s">
        <v>261</v>
      </c>
      <c r="CY21" s="27" t="s">
        <v>5152</v>
      </c>
      <c r="CZ21" s="27" t="s">
        <v>5156</v>
      </c>
    </row>
    <row r="22" spans="2:104" ht="15" customHeight="1" x14ac:dyDescent="0.15">
      <c r="B22" s="16" t="e">
        <f>AM23</f>
        <v>#N/A</v>
      </c>
      <c r="C22" s="36" t="e">
        <f>BH23</f>
        <v>#N/A</v>
      </c>
      <c r="D22" s="44"/>
      <c r="E22" s="44" t="e">
        <f>BL23</f>
        <v>#N/A</v>
      </c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40</v>
      </c>
      <c r="V22" s="48" t="e">
        <f>AL97</f>
        <v>#N/A</v>
      </c>
      <c r="Z22" s="65" t="s">
        <v>2955</v>
      </c>
      <c r="AA22" s="46" t="str">
        <f>N101</f>
        <v>×</v>
      </c>
      <c r="AB22" s="66" t="s">
        <v>2929</v>
      </c>
      <c r="AC22" s="46" t="str">
        <f>O101</f>
        <v>×</v>
      </c>
      <c r="AD22" s="66" t="s">
        <v>2930</v>
      </c>
      <c r="AE22" s="46" t="str">
        <f>P101</f>
        <v>○</v>
      </c>
      <c r="AF22" s="65" t="s">
        <v>2956</v>
      </c>
      <c r="AG22" s="46">
        <f>Q101</f>
        <v>0</v>
      </c>
      <c r="AH22" s="13"/>
      <c r="AI22" s="9"/>
      <c r="AJ22" s="10"/>
      <c r="AK22" s="22" t="s">
        <v>2921</v>
      </c>
      <c r="AL22" s="23" t="s">
        <v>2918</v>
      </c>
      <c r="AM22" s="24" t="s">
        <v>2917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  <c r="CX22" t="s">
        <v>231</v>
      </c>
      <c r="CY22" s="27" t="s">
        <v>5152</v>
      </c>
      <c r="CZ22" s="27" t="s">
        <v>5157</v>
      </c>
    </row>
    <row r="23" spans="2:104" ht="15" customHeight="1" x14ac:dyDescent="0.15">
      <c r="B23" s="29" t="e">
        <f>BG23</f>
        <v>#N/A</v>
      </c>
      <c r="C23" s="36" t="e">
        <f>AL23</f>
        <v>#N/A</v>
      </c>
      <c r="D23" s="44"/>
      <c r="E23" s="44" t="e">
        <f>AY23</f>
        <v>#N/A</v>
      </c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3019</v>
      </c>
      <c r="O23" s="63" t="s">
        <v>3020</v>
      </c>
      <c r="P23" s="62" t="s">
        <v>3021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  <c r="CX23" t="s">
        <v>246</v>
      </c>
      <c r="CY23" s="27" t="s">
        <v>5154</v>
      </c>
      <c r="CZ23" s="27" t="s">
        <v>5158</v>
      </c>
    </row>
    <row r="24" spans="2:104" ht="15" customHeight="1" x14ac:dyDescent="0.15">
      <c r="B24" s="1" t="s">
        <v>2919</v>
      </c>
      <c r="C24" s="32" t="e">
        <f>AZ23</f>
        <v>#N/A</v>
      </c>
      <c r="D24" s="27" t="e">
        <f t="shared" ref="D24:D38" si="24">VLOOKUP(C24,$CX$1:$CZ$2000,2,0)</f>
        <v>#N/A</v>
      </c>
      <c r="E24" s="27" t="e">
        <f t="shared" ref="E24:E38" si="25">VLOOKUP(C24,$CX$1:$CZ$2000,3,0)</f>
        <v>#N/A</v>
      </c>
      <c r="F24" s="34" t="e">
        <f>AQ23</f>
        <v>#N/A</v>
      </c>
      <c r="G24" s="17"/>
      <c r="H24" s="1" t="s">
        <v>2919</v>
      </c>
      <c r="I24" s="32" t="e">
        <f>C5</f>
        <v>#N/A</v>
      </c>
      <c r="J24" s="27" t="e">
        <f t="shared" ref="J24:J38" si="26">VLOOKUP(I24,$CX$1:$CZ$2000,2,0)</f>
        <v>#N/A</v>
      </c>
      <c r="K24" s="27" t="e">
        <f t="shared" ref="K24:K38" si="27">VLOOKUP(I24,$CX$1:$CZ$2000,3,0)</f>
        <v>#N/A</v>
      </c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2921</v>
      </c>
      <c r="AL24" s="40" t="s">
        <v>2918</v>
      </c>
      <c r="AM24" s="41" t="s">
        <v>2917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  <c r="CX24" t="s">
        <v>460</v>
      </c>
      <c r="CZ24" s="27" t="s">
        <v>5152</v>
      </c>
    </row>
    <row r="25" spans="2:104" ht="15" customHeight="1" x14ac:dyDescent="0.15">
      <c r="B25" s="1" t="s">
        <v>2919</v>
      </c>
      <c r="C25" s="15" t="e">
        <f>BA23</f>
        <v>#N/A</v>
      </c>
      <c r="D25" s="30" t="e">
        <f t="shared" si="24"/>
        <v>#N/A</v>
      </c>
      <c r="E25" s="30" t="e">
        <f t="shared" si="25"/>
        <v>#N/A</v>
      </c>
      <c r="F25" s="31"/>
      <c r="G25" s="17"/>
      <c r="H25" s="1" t="s">
        <v>2919</v>
      </c>
      <c r="I25" s="32" t="e">
        <f t="shared" ref="I25:I27" si="28">C6</f>
        <v>#N/A</v>
      </c>
      <c r="J25" s="30" t="e">
        <f t="shared" si="26"/>
        <v>#N/A</v>
      </c>
      <c r="K25" s="30" t="e">
        <f t="shared" si="27"/>
        <v>#N/A</v>
      </c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36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  <c r="CX25" t="s">
        <v>194</v>
      </c>
      <c r="CZ25" s="27" t="s">
        <v>5154</v>
      </c>
    </row>
    <row r="26" spans="2:104" ht="15" customHeight="1" x14ac:dyDescent="0.15">
      <c r="B26" s="1" t="s">
        <v>2919</v>
      </c>
      <c r="C26" s="15" t="e">
        <f>BC23</f>
        <v>#N/A</v>
      </c>
      <c r="D26" s="30" t="e">
        <f t="shared" si="24"/>
        <v>#N/A</v>
      </c>
      <c r="E26" s="30" t="e">
        <f t="shared" si="25"/>
        <v>#N/A</v>
      </c>
      <c r="F26" s="31"/>
      <c r="G26" s="17"/>
      <c r="H26" s="1" t="s">
        <v>2919</v>
      </c>
      <c r="I26" s="32" t="e">
        <f t="shared" si="28"/>
        <v>#N/A</v>
      </c>
      <c r="J26" s="30" t="e">
        <f t="shared" si="26"/>
        <v>#N/A</v>
      </c>
      <c r="K26" s="30" t="e">
        <f t="shared" si="27"/>
        <v>#N/A</v>
      </c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  <c r="CX26" t="s">
        <v>557</v>
      </c>
      <c r="CZ26" s="27" t="s">
        <v>5151</v>
      </c>
    </row>
    <row r="27" spans="2:104" ht="15" customHeight="1" x14ac:dyDescent="0.15">
      <c r="B27" s="1" t="s">
        <v>2919</v>
      </c>
      <c r="C27" s="15" t="e">
        <f>BQ23</f>
        <v>#N/A</v>
      </c>
      <c r="D27" s="30" t="e">
        <f t="shared" si="24"/>
        <v>#N/A</v>
      </c>
      <c r="E27" s="30" t="e">
        <f t="shared" si="25"/>
        <v>#N/A</v>
      </c>
      <c r="F27" s="31"/>
      <c r="G27" s="17"/>
      <c r="H27" s="1" t="s">
        <v>2919</v>
      </c>
      <c r="I27" s="32" t="e">
        <f t="shared" si="28"/>
        <v>#N/A</v>
      </c>
      <c r="J27" s="30" t="e">
        <f t="shared" si="26"/>
        <v>#N/A</v>
      </c>
      <c r="K27" s="30" t="e">
        <f t="shared" si="27"/>
        <v>#N/A</v>
      </c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  <c r="CX27" t="s">
        <v>156</v>
      </c>
      <c r="CZ27" s="27" t="s">
        <v>5153</v>
      </c>
    </row>
    <row r="28" spans="2:104" ht="15" customHeight="1" x14ac:dyDescent="0.15">
      <c r="B28" s="2" t="s">
        <v>2920</v>
      </c>
      <c r="C28" s="15" t="e">
        <f>BR23</f>
        <v>#N/A</v>
      </c>
      <c r="D28" s="30" t="e">
        <f t="shared" si="24"/>
        <v>#N/A</v>
      </c>
      <c r="E28" s="30" t="e">
        <f t="shared" si="25"/>
        <v>#N/A</v>
      </c>
      <c r="F28" s="35" t="e">
        <f>AU23</f>
        <v>#N/A</v>
      </c>
      <c r="G28" s="17"/>
      <c r="H28" s="2" t="s">
        <v>2920</v>
      </c>
      <c r="I28" s="15" t="e">
        <f>C11</f>
        <v>#N/A</v>
      </c>
      <c r="J28" s="30" t="e">
        <f t="shared" si="26"/>
        <v>#N/A</v>
      </c>
      <c r="K28" s="30" t="e">
        <f t="shared" si="27"/>
        <v>#N/A</v>
      </c>
      <c r="L28" s="38" t="e">
        <f>F11</f>
        <v>#N/A</v>
      </c>
      <c r="N28" s="65" t="s">
        <v>2955</v>
      </c>
      <c r="O28" s="66" t="s">
        <v>2929</v>
      </c>
      <c r="P28" s="66" t="s">
        <v>2930</v>
      </c>
      <c r="Q28" s="65" t="s">
        <v>2956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  <c r="CX28" t="s">
        <v>321</v>
      </c>
      <c r="CZ28" s="27" t="s">
        <v>5152</v>
      </c>
    </row>
    <row r="29" spans="2:104" ht="15" customHeight="1" x14ac:dyDescent="0.15">
      <c r="B29" s="1" t="s">
        <v>2919</v>
      </c>
      <c r="C29" s="15" t="e">
        <f>BD23</f>
        <v>#N/A</v>
      </c>
      <c r="D29" s="30" t="e">
        <f t="shared" si="24"/>
        <v>#N/A</v>
      </c>
      <c r="E29" s="30" t="e">
        <f t="shared" si="25"/>
        <v>#N/A</v>
      </c>
      <c r="F29" s="34" t="e">
        <f>AR23</f>
        <v>#N/A</v>
      </c>
      <c r="G29" s="17"/>
      <c r="H29" s="1" t="s">
        <v>2919</v>
      </c>
      <c r="I29" s="15" t="e">
        <f>C14</f>
        <v>#N/A</v>
      </c>
      <c r="J29" s="30" t="e">
        <f t="shared" si="26"/>
        <v>#N/A</v>
      </c>
      <c r="K29" s="30" t="e">
        <f t="shared" si="27"/>
        <v>#N/A</v>
      </c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9">U12</f>
        <v>0</v>
      </c>
      <c r="V29" s="47" t="e">
        <f t="shared" si="29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  <c r="CX29" t="s">
        <v>900</v>
      </c>
      <c r="CZ29" s="27" t="s">
        <v>5152</v>
      </c>
    </row>
    <row r="30" spans="2:104" ht="15" customHeight="1" x14ac:dyDescent="0.15">
      <c r="B30" s="1" t="s">
        <v>2919</v>
      </c>
      <c r="C30" s="15" t="e">
        <f>BS23</f>
        <v>#N/A</v>
      </c>
      <c r="D30" s="30" t="e">
        <f t="shared" si="24"/>
        <v>#N/A</v>
      </c>
      <c r="E30" s="30" t="e">
        <f t="shared" si="25"/>
        <v>#N/A</v>
      </c>
      <c r="F30" s="31"/>
      <c r="G30" s="17"/>
      <c r="H30" s="1" t="s">
        <v>2919</v>
      </c>
      <c r="I30" s="15" t="e">
        <f>C15</f>
        <v>#N/A</v>
      </c>
      <c r="J30" s="30" t="e">
        <f t="shared" si="26"/>
        <v>#N/A</v>
      </c>
      <c r="K30" s="30" t="e">
        <f t="shared" si="27"/>
        <v>#N/A</v>
      </c>
      <c r="L30" s="31"/>
      <c r="U30" s="45">
        <f t="shared" ref="U30:V30" si="30">U15</f>
        <v>0</v>
      </c>
      <c r="V30" s="47" t="e">
        <f t="shared" si="30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  <c r="CX30" t="s">
        <v>266</v>
      </c>
      <c r="CY30" s="27" t="s">
        <v>5159</v>
      </c>
      <c r="CZ30" s="27" t="s">
        <v>2936</v>
      </c>
    </row>
    <row r="31" spans="2:104" ht="15" customHeight="1" x14ac:dyDescent="0.15">
      <c r="B31" s="2" t="s">
        <v>2920</v>
      </c>
      <c r="C31" s="15" t="e">
        <f>BT23</f>
        <v>#N/A</v>
      </c>
      <c r="D31" s="30" t="e">
        <f t="shared" si="24"/>
        <v>#N/A</v>
      </c>
      <c r="E31" s="30" t="e">
        <f t="shared" si="25"/>
        <v>#N/A</v>
      </c>
      <c r="F31" s="35" t="e">
        <f>AV23</f>
        <v>#N/A</v>
      </c>
      <c r="G31" s="17"/>
      <c r="H31" s="2" t="s">
        <v>2920</v>
      </c>
      <c r="I31" s="15" t="e">
        <f>C18</f>
        <v>#N/A</v>
      </c>
      <c r="J31" s="30" t="e">
        <f t="shared" si="26"/>
        <v>#N/A</v>
      </c>
      <c r="K31" s="30" t="e">
        <f t="shared" si="27"/>
        <v>#N/A</v>
      </c>
      <c r="L31" s="38" t="e">
        <f>F18</f>
        <v>#N/A</v>
      </c>
      <c r="O31" s="80" t="s">
        <v>2919</v>
      </c>
      <c r="R31" s="86" t="s">
        <v>3054</v>
      </c>
      <c r="U31" s="45">
        <f t="shared" ref="U31:V31" si="31">U18</f>
        <v>0</v>
      </c>
      <c r="V31" s="47" t="e">
        <f t="shared" si="31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  <c r="CX31" t="s">
        <v>394</v>
      </c>
      <c r="CZ31" s="27" t="s">
        <v>5152</v>
      </c>
    </row>
    <row r="32" spans="2:104" ht="15" customHeight="1" x14ac:dyDescent="0.15">
      <c r="B32" s="1" t="s">
        <v>2919</v>
      </c>
      <c r="C32" s="15" t="e">
        <f>BB23</f>
        <v>#N/A</v>
      </c>
      <c r="D32" s="30" t="e">
        <f t="shared" si="24"/>
        <v>#N/A</v>
      </c>
      <c r="E32" s="30" t="e">
        <f t="shared" si="25"/>
        <v>#N/A</v>
      </c>
      <c r="F32" s="34" t="e">
        <f>AS23</f>
        <v>#N/A</v>
      </c>
      <c r="G32" s="17"/>
      <c r="H32" s="1" t="s">
        <v>2919</v>
      </c>
      <c r="I32" s="15" t="e">
        <f>I6</f>
        <v>#N/A</v>
      </c>
      <c r="J32" s="30" t="e">
        <f t="shared" si="26"/>
        <v>#N/A</v>
      </c>
      <c r="K32" s="30" t="e">
        <f t="shared" si="27"/>
        <v>#N/A</v>
      </c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  <c r="CX32" t="s">
        <v>415</v>
      </c>
      <c r="CZ32" s="27" t="s">
        <v>5153</v>
      </c>
    </row>
    <row r="33" spans="2:104" ht="15" customHeight="1" x14ac:dyDescent="0.15">
      <c r="B33" s="1" t="s">
        <v>2919</v>
      </c>
      <c r="C33" s="15" t="e">
        <f>BE23</f>
        <v>#N/A</v>
      </c>
      <c r="D33" s="30" t="e">
        <f t="shared" si="24"/>
        <v>#N/A</v>
      </c>
      <c r="E33" s="30" t="e">
        <f t="shared" si="25"/>
        <v>#N/A</v>
      </c>
      <c r="F33" s="31"/>
      <c r="G33" s="17"/>
      <c r="H33" s="1" t="s">
        <v>2919</v>
      </c>
      <c r="I33" s="15" t="e">
        <f t="shared" ref="I33:I34" si="32">I7</f>
        <v>#N/A</v>
      </c>
      <c r="J33" s="30" t="e">
        <f t="shared" si="26"/>
        <v>#N/A</v>
      </c>
      <c r="K33" s="30" t="e">
        <f t="shared" si="27"/>
        <v>#N/A</v>
      </c>
      <c r="L33" s="31"/>
      <c r="N33" s="8"/>
      <c r="O33" s="83" t="s">
        <v>3067</v>
      </c>
      <c r="AH33" s="13"/>
      <c r="AI33" s="13"/>
      <c r="CX33" t="s">
        <v>362</v>
      </c>
      <c r="CZ33" s="27" t="s">
        <v>5152</v>
      </c>
    </row>
    <row r="34" spans="2:104" ht="15" customHeight="1" x14ac:dyDescent="0.15">
      <c r="B34" s="1" t="s">
        <v>2919</v>
      </c>
      <c r="C34" s="15" t="e">
        <f>BU23</f>
        <v>#N/A</v>
      </c>
      <c r="D34" s="30" t="e">
        <f t="shared" si="24"/>
        <v>#N/A</v>
      </c>
      <c r="E34" s="30" t="e">
        <f t="shared" si="25"/>
        <v>#N/A</v>
      </c>
      <c r="F34" s="31"/>
      <c r="G34" s="17"/>
      <c r="H34" s="1" t="s">
        <v>2919</v>
      </c>
      <c r="I34" s="15" t="e">
        <f t="shared" si="32"/>
        <v>#N/A</v>
      </c>
      <c r="J34" s="30" t="e">
        <f t="shared" si="26"/>
        <v>#N/A</v>
      </c>
      <c r="K34" s="30" t="e">
        <f t="shared" si="27"/>
        <v>#N/A</v>
      </c>
      <c r="L34" s="31"/>
      <c r="N34" s="8"/>
      <c r="O34" s="78" t="s">
        <v>2920</v>
      </c>
      <c r="AH34" s="13"/>
      <c r="AI34" s="13"/>
      <c r="CX34" t="s">
        <v>206</v>
      </c>
      <c r="CZ34" s="27" t="s">
        <v>5151</v>
      </c>
    </row>
    <row r="35" spans="2:104" ht="15" customHeight="1" x14ac:dyDescent="0.15">
      <c r="B35" s="2" t="s">
        <v>2920</v>
      </c>
      <c r="C35" s="15" t="e">
        <f>BV23</f>
        <v>#N/A</v>
      </c>
      <c r="D35" s="30" t="e">
        <f t="shared" si="24"/>
        <v>#N/A</v>
      </c>
      <c r="E35" s="30" t="e">
        <f t="shared" si="25"/>
        <v>#N/A</v>
      </c>
      <c r="F35" s="35" t="e">
        <f>AW23</f>
        <v>#N/A</v>
      </c>
      <c r="G35" s="17"/>
      <c r="H35" s="2" t="s">
        <v>2920</v>
      </c>
      <c r="I35" s="15" t="e">
        <f>I11</f>
        <v>#N/A</v>
      </c>
      <c r="J35" s="30" t="e">
        <f t="shared" si="26"/>
        <v>#N/A</v>
      </c>
      <c r="K35" s="30" t="e">
        <f t="shared" si="27"/>
        <v>#N/A</v>
      </c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AH35" s="13"/>
      <c r="AI35" s="13"/>
      <c r="CX35" t="s">
        <v>1087</v>
      </c>
      <c r="CZ35" s="27" t="s">
        <v>5153</v>
      </c>
    </row>
    <row r="36" spans="2:104" ht="15" customHeight="1" x14ac:dyDescent="0.15">
      <c r="B36" s="1" t="s">
        <v>2919</v>
      </c>
      <c r="C36" s="15" t="e">
        <f>BF23</f>
        <v>#N/A</v>
      </c>
      <c r="D36" s="30" t="e">
        <f t="shared" si="24"/>
        <v>#N/A</v>
      </c>
      <c r="E36" s="30" t="e">
        <f t="shared" si="25"/>
        <v>#N/A</v>
      </c>
      <c r="F36" s="34" t="e">
        <f>AT23</f>
        <v>#N/A</v>
      </c>
      <c r="G36" s="17"/>
      <c r="H36" s="1" t="s">
        <v>2919</v>
      </c>
      <c r="I36" s="15" t="e">
        <f>I14</f>
        <v>#N/A</v>
      </c>
      <c r="J36" s="30" t="e">
        <f t="shared" si="26"/>
        <v>#N/A</v>
      </c>
      <c r="K36" s="30" t="e">
        <f t="shared" si="27"/>
        <v>#N/A</v>
      </c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AH36" s="13"/>
      <c r="CX36" t="s">
        <v>496</v>
      </c>
      <c r="CZ36" s="27" t="s">
        <v>5154</v>
      </c>
    </row>
    <row r="37" spans="2:104" ht="15" customHeight="1" x14ac:dyDescent="0.15">
      <c r="B37" s="1" t="s">
        <v>2919</v>
      </c>
      <c r="C37" s="15" t="e">
        <f>BW23</f>
        <v>#N/A</v>
      </c>
      <c r="D37" s="30" t="e">
        <f t="shared" si="24"/>
        <v>#N/A</v>
      </c>
      <c r="E37" s="30" t="e">
        <f t="shared" si="25"/>
        <v>#N/A</v>
      </c>
      <c r="F37" s="31"/>
      <c r="G37" s="17"/>
      <c r="H37" s="1" t="s">
        <v>2919</v>
      </c>
      <c r="I37" s="15" t="e">
        <f>I15</f>
        <v>#N/A</v>
      </c>
      <c r="J37" s="30" t="e">
        <f t="shared" si="26"/>
        <v>#N/A</v>
      </c>
      <c r="K37" s="30" t="e">
        <f t="shared" si="27"/>
        <v>#N/A</v>
      </c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33">N37*Q37</f>
        <v>#N/A</v>
      </c>
      <c r="S37" s="14"/>
      <c r="AH37" s="13"/>
      <c r="CX37" t="s">
        <v>112</v>
      </c>
      <c r="CZ37" s="27" t="s">
        <v>5151</v>
      </c>
    </row>
    <row r="38" spans="2:104" ht="15" customHeight="1" x14ac:dyDescent="0.15">
      <c r="B38" s="2" t="s">
        <v>2920</v>
      </c>
      <c r="C38" s="15" t="e">
        <f>BX23</f>
        <v>#N/A</v>
      </c>
      <c r="D38" s="30" t="e">
        <f t="shared" si="24"/>
        <v>#N/A</v>
      </c>
      <c r="E38" s="30" t="e">
        <f t="shared" si="25"/>
        <v>#N/A</v>
      </c>
      <c r="F38" s="35" t="e">
        <f>AX23</f>
        <v>#N/A</v>
      </c>
      <c r="G38" s="17"/>
      <c r="H38" s="2" t="s">
        <v>2920</v>
      </c>
      <c r="I38" s="15" t="e">
        <f>I18</f>
        <v>#N/A</v>
      </c>
      <c r="J38" s="30" t="e">
        <f t="shared" si="26"/>
        <v>#N/A</v>
      </c>
      <c r="K38" s="30" t="e">
        <f t="shared" si="27"/>
        <v>#N/A</v>
      </c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33"/>
        <v>#N/A</v>
      </c>
      <c r="S38" s="14"/>
      <c r="AH38" s="13"/>
      <c r="CX38" t="s">
        <v>590</v>
      </c>
      <c r="CZ38" s="27" t="s">
        <v>5156</v>
      </c>
    </row>
    <row r="39" spans="2:104" ht="15" customHeight="1" x14ac:dyDescent="0.15">
      <c r="AH39" s="13"/>
      <c r="CX39" t="s">
        <v>269</v>
      </c>
      <c r="CY39" s="27" t="s">
        <v>5160</v>
      </c>
      <c r="CZ39" s="27" t="s">
        <v>5161</v>
      </c>
    </row>
    <row r="40" spans="2:104" ht="15" customHeight="1" x14ac:dyDescent="0.15">
      <c r="B40" s="16" t="e">
        <f>AM41</f>
        <v>#N/A</v>
      </c>
      <c r="C40" s="36" t="e">
        <f>BH41</f>
        <v>#N/A</v>
      </c>
      <c r="D40" s="44"/>
      <c r="E40" s="44" t="e">
        <f>BL41</f>
        <v>#N/A</v>
      </c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2921</v>
      </c>
      <c r="AL40" s="23" t="s">
        <v>2918</v>
      </c>
      <c r="AM40" s="24" t="s">
        <v>2917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  <c r="CX40" t="s">
        <v>361</v>
      </c>
      <c r="CZ40" s="27" t="s">
        <v>5154</v>
      </c>
    </row>
    <row r="41" spans="2:104" ht="15" customHeight="1" x14ac:dyDescent="0.15">
      <c r="B41" s="29" t="e">
        <f>BG41</f>
        <v>#N/A</v>
      </c>
      <c r="C41" s="36" t="e">
        <f>AL41</f>
        <v>#N/A</v>
      </c>
      <c r="D41" s="44"/>
      <c r="E41" s="44" t="e">
        <f>AY41</f>
        <v>#N/A</v>
      </c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3019</v>
      </c>
      <c r="O41" s="63" t="s">
        <v>3020</v>
      </c>
      <c r="P41" s="62" t="s">
        <v>3021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  <c r="CX41" t="s">
        <v>258</v>
      </c>
      <c r="CY41" s="27" t="s">
        <v>5152</v>
      </c>
      <c r="CZ41" s="27" t="s">
        <v>5162</v>
      </c>
    </row>
    <row r="42" spans="2:104" ht="15" customHeight="1" x14ac:dyDescent="0.15">
      <c r="B42" s="1" t="s">
        <v>2919</v>
      </c>
      <c r="C42" s="32" t="e">
        <f>AZ41</f>
        <v>#N/A</v>
      </c>
      <c r="D42" s="27" t="e">
        <f t="shared" ref="D42:D56" si="34">VLOOKUP(C42,$CX$1:$CZ$2000,2,0)</f>
        <v>#N/A</v>
      </c>
      <c r="E42" s="27" t="e">
        <f t="shared" ref="E42:E56" si="35">VLOOKUP(C42,$CX$1:$CZ$2000,3,0)</f>
        <v>#N/A</v>
      </c>
      <c r="F42" s="34" t="e">
        <f>AQ41</f>
        <v>#N/A</v>
      </c>
      <c r="G42" s="17"/>
      <c r="H42" s="1" t="s">
        <v>2919</v>
      </c>
      <c r="I42" s="32" t="e">
        <f>C23</f>
        <v>#N/A</v>
      </c>
      <c r="J42" s="27" t="e">
        <f t="shared" ref="J42:J56" si="36">VLOOKUP(I42,$CX$1:$CZ$2000,2,0)</f>
        <v>#N/A</v>
      </c>
      <c r="K42" s="27" t="e">
        <f t="shared" ref="K42:K56" si="37">VLOOKUP(I42,$CX$1:$CZ$2000,3,0)</f>
        <v>#N/A</v>
      </c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2921</v>
      </c>
      <c r="AL42" s="40" t="s">
        <v>2918</v>
      </c>
      <c r="AM42" s="41" t="s">
        <v>2917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  <c r="CX42" t="s">
        <v>58</v>
      </c>
      <c r="CZ42" s="27" t="s">
        <v>5160</v>
      </c>
    </row>
    <row r="43" spans="2:104" ht="15" customHeight="1" x14ac:dyDescent="0.15">
      <c r="B43" s="1" t="s">
        <v>2919</v>
      </c>
      <c r="C43" s="15" t="e">
        <f>BA41</f>
        <v>#N/A</v>
      </c>
      <c r="D43" s="30" t="e">
        <f t="shared" si="34"/>
        <v>#N/A</v>
      </c>
      <c r="E43" s="30" t="e">
        <f t="shared" si="35"/>
        <v>#N/A</v>
      </c>
      <c r="F43" s="31"/>
      <c r="G43" s="17"/>
      <c r="H43" s="1" t="s">
        <v>2919</v>
      </c>
      <c r="I43" s="32" t="e">
        <f t="shared" ref="I43:I45" si="38">C24</f>
        <v>#N/A</v>
      </c>
      <c r="J43" s="30" t="e">
        <f t="shared" si="36"/>
        <v>#N/A</v>
      </c>
      <c r="K43" s="30" t="e">
        <f t="shared" si="37"/>
        <v>#N/A</v>
      </c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37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  <c r="CX43" t="s">
        <v>1044</v>
      </c>
      <c r="CZ43" s="27" t="s">
        <v>5156</v>
      </c>
    </row>
    <row r="44" spans="2:104" ht="15" customHeight="1" x14ac:dyDescent="0.15">
      <c r="B44" s="1" t="s">
        <v>2919</v>
      </c>
      <c r="C44" s="15" t="e">
        <f>BC41</f>
        <v>#N/A</v>
      </c>
      <c r="D44" s="30" t="e">
        <f t="shared" si="34"/>
        <v>#N/A</v>
      </c>
      <c r="E44" s="30" t="e">
        <f t="shared" si="35"/>
        <v>#N/A</v>
      </c>
      <c r="F44" s="31"/>
      <c r="G44" s="17"/>
      <c r="H44" s="1" t="s">
        <v>2919</v>
      </c>
      <c r="I44" s="32" t="e">
        <f t="shared" si="38"/>
        <v>#N/A</v>
      </c>
      <c r="J44" s="30" t="e">
        <f t="shared" si="36"/>
        <v>#N/A</v>
      </c>
      <c r="K44" s="30" t="e">
        <f t="shared" si="37"/>
        <v>#N/A</v>
      </c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  <c r="CX44" t="s">
        <v>291</v>
      </c>
      <c r="CY44" s="27" t="s">
        <v>5151</v>
      </c>
      <c r="CZ44" s="27" t="s">
        <v>5154</v>
      </c>
    </row>
    <row r="45" spans="2:104" ht="15" customHeight="1" x14ac:dyDescent="0.15">
      <c r="B45" s="1" t="s">
        <v>2919</v>
      </c>
      <c r="C45" s="15" t="e">
        <f>BQ41</f>
        <v>#N/A</v>
      </c>
      <c r="D45" s="30" t="e">
        <f t="shared" si="34"/>
        <v>#N/A</v>
      </c>
      <c r="E45" s="30" t="e">
        <f t="shared" si="35"/>
        <v>#N/A</v>
      </c>
      <c r="F45" s="31"/>
      <c r="G45" s="17"/>
      <c r="H45" s="1" t="s">
        <v>2919</v>
      </c>
      <c r="I45" s="32" t="e">
        <f t="shared" si="38"/>
        <v>#N/A</v>
      </c>
      <c r="J45" s="30" t="e">
        <f t="shared" si="36"/>
        <v>#N/A</v>
      </c>
      <c r="K45" s="30" t="e">
        <f t="shared" si="37"/>
        <v>#N/A</v>
      </c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  <c r="CX45" t="s">
        <v>995</v>
      </c>
      <c r="CY45" s="27" t="s">
        <v>5163</v>
      </c>
      <c r="CZ45" s="27" t="s">
        <v>5164</v>
      </c>
    </row>
    <row r="46" spans="2:104" ht="15" customHeight="1" x14ac:dyDescent="0.15">
      <c r="B46" s="2" t="s">
        <v>2920</v>
      </c>
      <c r="C46" s="15" t="e">
        <f>BR41</f>
        <v>#N/A</v>
      </c>
      <c r="D46" s="30" t="e">
        <f t="shared" si="34"/>
        <v>#N/A</v>
      </c>
      <c r="E46" s="30" t="e">
        <f t="shared" si="35"/>
        <v>#N/A</v>
      </c>
      <c r="F46" s="35" t="e">
        <f>AU41</f>
        <v>#N/A</v>
      </c>
      <c r="G46" s="17"/>
      <c r="H46" s="2" t="s">
        <v>2920</v>
      </c>
      <c r="I46" s="15" t="e">
        <f>C29</f>
        <v>#N/A</v>
      </c>
      <c r="J46" s="30" t="e">
        <f t="shared" si="36"/>
        <v>#N/A</v>
      </c>
      <c r="K46" s="30" t="e">
        <f t="shared" si="37"/>
        <v>#N/A</v>
      </c>
      <c r="L46" s="38" t="e">
        <f>F29</f>
        <v>#N/A</v>
      </c>
      <c r="N46" s="65" t="s">
        <v>2955</v>
      </c>
      <c r="O46" s="66" t="s">
        <v>2929</v>
      </c>
      <c r="P46" s="66" t="s">
        <v>2930</v>
      </c>
      <c r="Q46" s="65" t="s">
        <v>2956</v>
      </c>
      <c r="AH46" s="13"/>
      <c r="AI46" s="13"/>
      <c r="CX46" t="s">
        <v>57</v>
      </c>
      <c r="CZ46" s="27" t="s">
        <v>5154</v>
      </c>
    </row>
    <row r="47" spans="2:104" ht="15" customHeight="1" x14ac:dyDescent="0.15">
      <c r="B47" s="1" t="s">
        <v>2919</v>
      </c>
      <c r="C47" s="15" t="e">
        <f>BD41</f>
        <v>#N/A</v>
      </c>
      <c r="D47" s="30" t="e">
        <f t="shared" si="34"/>
        <v>#N/A</v>
      </c>
      <c r="E47" s="30" t="e">
        <f t="shared" si="35"/>
        <v>#N/A</v>
      </c>
      <c r="F47" s="34" t="e">
        <f>AR41</f>
        <v>#N/A</v>
      </c>
      <c r="G47" s="17"/>
      <c r="H47" s="1" t="s">
        <v>2919</v>
      </c>
      <c r="I47" s="15" t="e">
        <f>C32</f>
        <v>#N/A</v>
      </c>
      <c r="J47" s="30" t="e">
        <f t="shared" si="36"/>
        <v>#N/A</v>
      </c>
      <c r="K47" s="30" t="e">
        <f t="shared" si="37"/>
        <v>#N/A</v>
      </c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  <c r="CX47" t="s">
        <v>138</v>
      </c>
      <c r="CY47" s="27" t="s">
        <v>5163</v>
      </c>
      <c r="CZ47" s="27" t="s">
        <v>5165</v>
      </c>
    </row>
    <row r="48" spans="2:104" ht="15" customHeight="1" x14ac:dyDescent="0.15">
      <c r="B48" s="1" t="s">
        <v>2919</v>
      </c>
      <c r="C48" s="15" t="e">
        <f>BS41</f>
        <v>#N/A</v>
      </c>
      <c r="D48" s="30" t="e">
        <f t="shared" si="34"/>
        <v>#N/A</v>
      </c>
      <c r="E48" s="30" t="e">
        <f t="shared" si="35"/>
        <v>#N/A</v>
      </c>
      <c r="F48" s="31"/>
      <c r="G48" s="17"/>
      <c r="H48" s="1" t="s">
        <v>2919</v>
      </c>
      <c r="I48" s="15" t="e">
        <f>C33</f>
        <v>#N/A</v>
      </c>
      <c r="J48" s="30" t="e">
        <f t="shared" si="36"/>
        <v>#N/A</v>
      </c>
      <c r="K48" s="30" t="e">
        <f t="shared" si="37"/>
        <v>#N/A</v>
      </c>
      <c r="L48" s="31"/>
      <c r="AH48" s="13"/>
      <c r="AI48" s="13"/>
      <c r="CX48" t="s">
        <v>536</v>
      </c>
      <c r="CZ48" s="27" t="s">
        <v>5160</v>
      </c>
    </row>
    <row r="49" spans="2:104" ht="15" customHeight="1" x14ac:dyDescent="0.15">
      <c r="B49" s="2" t="s">
        <v>2920</v>
      </c>
      <c r="C49" s="15" t="e">
        <f>BT41</f>
        <v>#N/A</v>
      </c>
      <c r="D49" s="30" t="e">
        <f t="shared" si="34"/>
        <v>#N/A</v>
      </c>
      <c r="E49" s="30" t="e">
        <f t="shared" si="35"/>
        <v>#N/A</v>
      </c>
      <c r="F49" s="35" t="e">
        <f>AV41</f>
        <v>#N/A</v>
      </c>
      <c r="G49" s="17"/>
      <c r="H49" s="2" t="s">
        <v>2920</v>
      </c>
      <c r="I49" s="15" t="e">
        <f>C36</f>
        <v>#N/A</v>
      </c>
      <c r="J49" s="30" t="e">
        <f t="shared" si="36"/>
        <v>#N/A</v>
      </c>
      <c r="K49" s="30" t="e">
        <f t="shared" si="37"/>
        <v>#N/A</v>
      </c>
      <c r="L49" s="38" t="e">
        <f>F36</f>
        <v>#N/A</v>
      </c>
      <c r="O49" s="80" t="s">
        <v>2919</v>
      </c>
      <c r="R49" s="86" t="s">
        <v>3054</v>
      </c>
      <c r="AH49" s="13"/>
      <c r="AI49" s="13"/>
      <c r="CX49" t="s">
        <v>523</v>
      </c>
      <c r="CZ49" s="27" t="s">
        <v>5165</v>
      </c>
    </row>
    <row r="50" spans="2:104" ht="15" customHeight="1" x14ac:dyDescent="0.15">
      <c r="B50" s="1" t="s">
        <v>2919</v>
      </c>
      <c r="C50" s="15" t="e">
        <f>BB41</f>
        <v>#N/A</v>
      </c>
      <c r="D50" s="30" t="e">
        <f t="shared" si="34"/>
        <v>#N/A</v>
      </c>
      <c r="E50" s="30" t="e">
        <f t="shared" si="35"/>
        <v>#N/A</v>
      </c>
      <c r="F50" s="34" t="e">
        <f>AS41</f>
        <v>#N/A</v>
      </c>
      <c r="G50" s="17"/>
      <c r="H50" s="1" t="s">
        <v>2919</v>
      </c>
      <c r="I50" s="15" t="e">
        <f>I24</f>
        <v>#N/A</v>
      </c>
      <c r="J50" s="30" t="e">
        <f t="shared" si="36"/>
        <v>#N/A</v>
      </c>
      <c r="K50" s="30" t="e">
        <f t="shared" si="37"/>
        <v>#N/A</v>
      </c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  <c r="CX50" t="s">
        <v>562</v>
      </c>
      <c r="CZ50" s="27" t="s">
        <v>5153</v>
      </c>
    </row>
    <row r="51" spans="2:104" ht="15" customHeight="1" x14ac:dyDescent="0.15">
      <c r="B51" s="1" t="s">
        <v>2919</v>
      </c>
      <c r="C51" s="15" t="e">
        <f>BE41</f>
        <v>#N/A</v>
      </c>
      <c r="D51" s="30" t="e">
        <f t="shared" si="34"/>
        <v>#N/A</v>
      </c>
      <c r="E51" s="30" t="e">
        <f t="shared" si="35"/>
        <v>#N/A</v>
      </c>
      <c r="F51" s="31"/>
      <c r="G51" s="17"/>
      <c r="H51" s="1" t="s">
        <v>2919</v>
      </c>
      <c r="I51" s="15" t="e">
        <f t="shared" ref="I51:I52" si="39">I25</f>
        <v>#N/A</v>
      </c>
      <c r="J51" s="30" t="e">
        <f t="shared" si="36"/>
        <v>#N/A</v>
      </c>
      <c r="K51" s="30" t="e">
        <f t="shared" si="37"/>
        <v>#N/A</v>
      </c>
      <c r="L51" s="31"/>
      <c r="N51" s="8"/>
      <c r="O51" s="83" t="s">
        <v>3067</v>
      </c>
      <c r="AH51" s="13"/>
      <c r="AI51" s="13"/>
      <c r="CX51" t="s">
        <v>176</v>
      </c>
      <c r="CZ51" s="27" t="s">
        <v>5152</v>
      </c>
    </row>
    <row r="52" spans="2:104" ht="15" customHeight="1" x14ac:dyDescent="0.15">
      <c r="B52" s="1" t="s">
        <v>2919</v>
      </c>
      <c r="C52" s="15" t="e">
        <f>BU41</f>
        <v>#N/A</v>
      </c>
      <c r="D52" s="30" t="e">
        <f t="shared" si="34"/>
        <v>#N/A</v>
      </c>
      <c r="E52" s="30" t="e">
        <f t="shared" si="35"/>
        <v>#N/A</v>
      </c>
      <c r="F52" s="31"/>
      <c r="G52" s="17"/>
      <c r="H52" s="1" t="s">
        <v>2919</v>
      </c>
      <c r="I52" s="15" t="e">
        <f t="shared" si="39"/>
        <v>#N/A</v>
      </c>
      <c r="J52" s="30" t="e">
        <f t="shared" si="36"/>
        <v>#N/A</v>
      </c>
      <c r="K52" s="30" t="e">
        <f t="shared" si="37"/>
        <v>#N/A</v>
      </c>
      <c r="L52" s="31"/>
      <c r="N52" s="8"/>
      <c r="O52" s="78" t="s">
        <v>2920</v>
      </c>
      <c r="AH52" s="13"/>
      <c r="AI52" s="13"/>
      <c r="CX52" t="s">
        <v>101</v>
      </c>
      <c r="CY52" s="27" t="s">
        <v>5153</v>
      </c>
      <c r="CZ52" s="27" t="s">
        <v>5154</v>
      </c>
    </row>
    <row r="53" spans="2:104" ht="15" customHeight="1" x14ac:dyDescent="0.15">
      <c r="B53" s="2" t="s">
        <v>2920</v>
      </c>
      <c r="C53" s="15" t="e">
        <f>BV41</f>
        <v>#N/A</v>
      </c>
      <c r="D53" s="30" t="e">
        <f t="shared" si="34"/>
        <v>#N/A</v>
      </c>
      <c r="E53" s="30" t="e">
        <f t="shared" si="35"/>
        <v>#N/A</v>
      </c>
      <c r="F53" s="35" t="e">
        <f>AW41</f>
        <v>#N/A</v>
      </c>
      <c r="G53" s="17"/>
      <c r="H53" s="2" t="s">
        <v>2920</v>
      </c>
      <c r="I53" s="15" t="e">
        <f>I29</f>
        <v>#N/A</v>
      </c>
      <c r="J53" s="30" t="e">
        <f t="shared" si="36"/>
        <v>#N/A</v>
      </c>
      <c r="K53" s="30" t="e">
        <f t="shared" si="37"/>
        <v>#N/A</v>
      </c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AH53" s="13"/>
      <c r="AI53" s="13"/>
      <c r="CX53" t="s">
        <v>597</v>
      </c>
      <c r="CZ53" s="27" t="s">
        <v>5163</v>
      </c>
    </row>
    <row r="54" spans="2:104" ht="15" customHeight="1" x14ac:dyDescent="0.15">
      <c r="B54" s="1" t="s">
        <v>2919</v>
      </c>
      <c r="C54" s="15" t="e">
        <f>BF41</f>
        <v>#N/A</v>
      </c>
      <c r="D54" s="30" t="e">
        <f t="shared" si="34"/>
        <v>#N/A</v>
      </c>
      <c r="E54" s="30" t="e">
        <f t="shared" si="35"/>
        <v>#N/A</v>
      </c>
      <c r="F54" s="34" t="e">
        <f>AT41</f>
        <v>#N/A</v>
      </c>
      <c r="G54" s="17"/>
      <c r="H54" s="1" t="s">
        <v>2919</v>
      </c>
      <c r="I54" s="15" t="e">
        <f>I32</f>
        <v>#N/A</v>
      </c>
      <c r="J54" s="30" t="e">
        <f t="shared" si="36"/>
        <v>#N/A</v>
      </c>
      <c r="K54" s="30" t="e">
        <f t="shared" si="37"/>
        <v>#N/A</v>
      </c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AH54" s="13"/>
      <c r="CX54" t="s">
        <v>329</v>
      </c>
      <c r="CY54" s="27" t="s">
        <v>5166</v>
      </c>
      <c r="CZ54" s="27" t="s">
        <v>5165</v>
      </c>
    </row>
    <row r="55" spans="2:104" ht="15" customHeight="1" x14ac:dyDescent="0.15">
      <c r="B55" s="1" t="s">
        <v>2919</v>
      </c>
      <c r="C55" s="15" t="e">
        <f>BW41</f>
        <v>#N/A</v>
      </c>
      <c r="D55" s="30" t="e">
        <f t="shared" si="34"/>
        <v>#N/A</v>
      </c>
      <c r="E55" s="30" t="e">
        <f t="shared" si="35"/>
        <v>#N/A</v>
      </c>
      <c r="F55" s="31"/>
      <c r="G55" s="17"/>
      <c r="H55" s="1" t="s">
        <v>2919</v>
      </c>
      <c r="I55" s="15" t="e">
        <f>I33</f>
        <v>#N/A</v>
      </c>
      <c r="J55" s="30" t="e">
        <f t="shared" si="36"/>
        <v>#N/A</v>
      </c>
      <c r="K55" s="30" t="e">
        <f t="shared" si="37"/>
        <v>#N/A</v>
      </c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40">N55*Q55</f>
        <v>#N/A</v>
      </c>
      <c r="S55" s="14"/>
      <c r="AH55" s="13"/>
      <c r="CX55" t="s">
        <v>339</v>
      </c>
      <c r="CY55" s="27" t="s">
        <v>2936</v>
      </c>
      <c r="CZ55" s="27" t="s">
        <v>5167</v>
      </c>
    </row>
    <row r="56" spans="2:104" ht="15" customHeight="1" x14ac:dyDescent="0.15">
      <c r="B56" s="2" t="s">
        <v>2920</v>
      </c>
      <c r="C56" s="15" t="e">
        <f>BX41</f>
        <v>#N/A</v>
      </c>
      <c r="D56" s="30" t="e">
        <f t="shared" si="34"/>
        <v>#N/A</v>
      </c>
      <c r="E56" s="30" t="e">
        <f t="shared" si="35"/>
        <v>#N/A</v>
      </c>
      <c r="F56" s="35" t="e">
        <f>AX41</f>
        <v>#N/A</v>
      </c>
      <c r="G56" s="17"/>
      <c r="H56" s="2" t="s">
        <v>2920</v>
      </c>
      <c r="I56" s="15" t="e">
        <f>I36</f>
        <v>#N/A</v>
      </c>
      <c r="J56" s="30" t="e">
        <f t="shared" si="36"/>
        <v>#N/A</v>
      </c>
      <c r="K56" s="30" t="e">
        <f t="shared" si="37"/>
        <v>#N/A</v>
      </c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40"/>
        <v>#N/A</v>
      </c>
      <c r="S56" s="14"/>
      <c r="AH56" s="13"/>
      <c r="CX56" t="s">
        <v>600</v>
      </c>
      <c r="CZ56" s="27" t="s">
        <v>5166</v>
      </c>
    </row>
    <row r="57" spans="2:104" ht="15" customHeight="1" x14ac:dyDescent="0.15">
      <c r="AH57" s="13"/>
      <c r="CX57" t="s">
        <v>51</v>
      </c>
      <c r="CZ57" s="27" t="s">
        <v>5154</v>
      </c>
    </row>
    <row r="58" spans="2:104" ht="15" customHeight="1" x14ac:dyDescent="0.15">
      <c r="B58" s="16" t="e">
        <f>AM59</f>
        <v>#N/A</v>
      </c>
      <c r="C58" s="36" t="e">
        <f>BH59</f>
        <v>#N/A</v>
      </c>
      <c r="D58" s="44"/>
      <c r="E58" s="44" t="e">
        <f>BL59</f>
        <v>#N/A</v>
      </c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2921</v>
      </c>
      <c r="AL58" s="23" t="s">
        <v>2918</v>
      </c>
      <c r="AM58" s="24" t="s">
        <v>2917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  <c r="CX58" t="s">
        <v>1574</v>
      </c>
      <c r="CZ58" s="27" t="s">
        <v>5152</v>
      </c>
    </row>
    <row r="59" spans="2:104" ht="15" customHeight="1" x14ac:dyDescent="0.15">
      <c r="B59" s="29" t="e">
        <f>BG59</f>
        <v>#N/A</v>
      </c>
      <c r="C59" s="36" t="e">
        <f>AL59</f>
        <v>#N/A</v>
      </c>
      <c r="D59" s="44"/>
      <c r="E59" s="44" t="e">
        <f>AY59</f>
        <v>#N/A</v>
      </c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3019</v>
      </c>
      <c r="O59" s="63" t="s">
        <v>3020</v>
      </c>
      <c r="P59" s="62" t="s">
        <v>3021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  <c r="CX59" t="s">
        <v>250</v>
      </c>
      <c r="CZ59" s="27" t="s">
        <v>5152</v>
      </c>
    </row>
    <row r="60" spans="2:104" ht="15" customHeight="1" x14ac:dyDescent="0.15">
      <c r="B60" s="1" t="s">
        <v>2919</v>
      </c>
      <c r="C60" s="32" t="e">
        <f>AZ59</f>
        <v>#N/A</v>
      </c>
      <c r="D60" s="27" t="e">
        <f t="shared" ref="D60:D74" si="41">VLOOKUP(C60,$CX$1:$CZ$2000,2,0)</f>
        <v>#N/A</v>
      </c>
      <c r="E60" s="27" t="e">
        <f t="shared" ref="E60:E74" si="42">VLOOKUP(C60,$CX$1:$CZ$2000,3,0)</f>
        <v>#N/A</v>
      </c>
      <c r="F60" s="34" t="e">
        <f>AQ59</f>
        <v>#N/A</v>
      </c>
      <c r="G60" s="17"/>
      <c r="H60" s="1" t="s">
        <v>2919</v>
      </c>
      <c r="I60" s="32" t="e">
        <f>C41</f>
        <v>#N/A</v>
      </c>
      <c r="J60" s="27" t="e">
        <f t="shared" ref="J60:J74" si="43">VLOOKUP(I60,$CX$1:$CZ$2000,2,0)</f>
        <v>#N/A</v>
      </c>
      <c r="K60" s="27" t="e">
        <f t="shared" ref="K60:K74" si="44">VLOOKUP(I60,$CX$1:$CZ$2000,3,0)</f>
        <v>#N/A</v>
      </c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2921</v>
      </c>
      <c r="AL60" s="40" t="s">
        <v>2918</v>
      </c>
      <c r="AM60" s="41" t="s">
        <v>2917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  <c r="CX60" t="s">
        <v>59</v>
      </c>
      <c r="CY60" s="27" t="s">
        <v>5163</v>
      </c>
      <c r="CZ60" s="27" t="s">
        <v>5164</v>
      </c>
    </row>
    <row r="61" spans="2:104" ht="15" customHeight="1" x14ac:dyDescent="0.15">
      <c r="B61" s="1" t="s">
        <v>2919</v>
      </c>
      <c r="C61" s="15" t="e">
        <f>BA59</f>
        <v>#N/A</v>
      </c>
      <c r="D61" s="30" t="e">
        <f t="shared" si="41"/>
        <v>#N/A</v>
      </c>
      <c r="E61" s="30" t="e">
        <f t="shared" si="42"/>
        <v>#N/A</v>
      </c>
      <c r="F61" s="31"/>
      <c r="G61" s="17"/>
      <c r="H61" s="1" t="s">
        <v>2919</v>
      </c>
      <c r="I61" s="32" t="e">
        <f t="shared" ref="I61:I63" si="45">C42</f>
        <v>#N/A</v>
      </c>
      <c r="J61" s="30" t="e">
        <f t="shared" si="43"/>
        <v>#N/A</v>
      </c>
      <c r="K61" s="30" t="e">
        <f t="shared" si="44"/>
        <v>#N/A</v>
      </c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38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  <c r="CX61" t="s">
        <v>155</v>
      </c>
      <c r="CZ61" s="27" t="s">
        <v>5166</v>
      </c>
    </row>
    <row r="62" spans="2:104" ht="15" customHeight="1" x14ac:dyDescent="0.15">
      <c r="B62" s="1" t="s">
        <v>2919</v>
      </c>
      <c r="C62" s="15" t="e">
        <f>BC59</f>
        <v>#N/A</v>
      </c>
      <c r="D62" s="30" t="e">
        <f t="shared" si="41"/>
        <v>#N/A</v>
      </c>
      <c r="E62" s="30" t="e">
        <f t="shared" si="42"/>
        <v>#N/A</v>
      </c>
      <c r="F62" s="31"/>
      <c r="G62" s="17"/>
      <c r="H62" s="1" t="s">
        <v>2919</v>
      </c>
      <c r="I62" s="32" t="e">
        <f t="shared" si="45"/>
        <v>#N/A</v>
      </c>
      <c r="J62" s="30" t="e">
        <f t="shared" si="43"/>
        <v>#N/A</v>
      </c>
      <c r="K62" s="30" t="e">
        <f t="shared" si="44"/>
        <v>#N/A</v>
      </c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  <c r="CX62" t="s">
        <v>376</v>
      </c>
      <c r="CZ62" s="27" t="s">
        <v>5154</v>
      </c>
    </row>
    <row r="63" spans="2:104" ht="15" customHeight="1" x14ac:dyDescent="0.15">
      <c r="B63" s="1" t="s">
        <v>2919</v>
      </c>
      <c r="C63" s="15" t="e">
        <f>BQ59</f>
        <v>#N/A</v>
      </c>
      <c r="D63" s="30" t="e">
        <f t="shared" si="41"/>
        <v>#N/A</v>
      </c>
      <c r="E63" s="30" t="e">
        <f t="shared" si="42"/>
        <v>#N/A</v>
      </c>
      <c r="F63" s="31"/>
      <c r="G63" s="17"/>
      <c r="H63" s="1" t="s">
        <v>2919</v>
      </c>
      <c r="I63" s="32" t="e">
        <f t="shared" si="45"/>
        <v>#N/A</v>
      </c>
      <c r="J63" s="30" t="e">
        <f t="shared" si="43"/>
        <v>#N/A</v>
      </c>
      <c r="K63" s="30" t="e">
        <f t="shared" si="44"/>
        <v>#N/A</v>
      </c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  <c r="CX63" t="s">
        <v>1053</v>
      </c>
      <c r="CZ63" s="27" t="s">
        <v>5152</v>
      </c>
    </row>
    <row r="64" spans="2:104" ht="15" customHeight="1" x14ac:dyDescent="0.15">
      <c r="B64" s="2" t="s">
        <v>2920</v>
      </c>
      <c r="C64" s="15" t="e">
        <f>BR59</f>
        <v>#N/A</v>
      </c>
      <c r="D64" s="30" t="e">
        <f t="shared" si="41"/>
        <v>#N/A</v>
      </c>
      <c r="E64" s="30" t="e">
        <f t="shared" si="42"/>
        <v>#N/A</v>
      </c>
      <c r="F64" s="35" t="e">
        <f>AU59</f>
        <v>#N/A</v>
      </c>
      <c r="G64" s="17"/>
      <c r="H64" s="2" t="s">
        <v>2920</v>
      </c>
      <c r="I64" s="15" t="e">
        <f>C47</f>
        <v>#N/A</v>
      </c>
      <c r="J64" s="30" t="e">
        <f t="shared" si="43"/>
        <v>#N/A</v>
      </c>
      <c r="K64" s="30" t="e">
        <f t="shared" si="44"/>
        <v>#N/A</v>
      </c>
      <c r="L64" s="38" t="e">
        <f>F47</f>
        <v>#N/A</v>
      </c>
      <c r="N64" s="65" t="s">
        <v>2955</v>
      </c>
      <c r="O64" s="66" t="s">
        <v>2929</v>
      </c>
      <c r="P64" s="66" t="s">
        <v>2930</v>
      </c>
      <c r="Q64" s="65" t="s">
        <v>2956</v>
      </c>
      <c r="AH64" s="13"/>
      <c r="AI64" s="13"/>
      <c r="CX64" t="s">
        <v>484</v>
      </c>
      <c r="CZ64" s="27" t="s">
        <v>5152</v>
      </c>
    </row>
    <row r="65" spans="2:104" ht="15" customHeight="1" x14ac:dyDescent="0.15">
      <c r="B65" s="1" t="s">
        <v>2919</v>
      </c>
      <c r="C65" s="15" t="e">
        <f>BD59</f>
        <v>#N/A</v>
      </c>
      <c r="D65" s="30" t="e">
        <f t="shared" si="41"/>
        <v>#N/A</v>
      </c>
      <c r="E65" s="30" t="e">
        <f t="shared" si="42"/>
        <v>#N/A</v>
      </c>
      <c r="F65" s="34" t="e">
        <f>AR59</f>
        <v>#N/A</v>
      </c>
      <c r="G65" s="17"/>
      <c r="H65" s="1" t="s">
        <v>2919</v>
      </c>
      <c r="I65" s="15" t="e">
        <f>C50</f>
        <v>#N/A</v>
      </c>
      <c r="J65" s="30" t="e">
        <f t="shared" si="43"/>
        <v>#N/A</v>
      </c>
      <c r="K65" s="30" t="e">
        <f t="shared" si="44"/>
        <v>#N/A</v>
      </c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  <c r="CX65" t="s">
        <v>615</v>
      </c>
      <c r="CY65" s="27" t="s">
        <v>5153</v>
      </c>
      <c r="CZ65" s="27" t="s">
        <v>5162</v>
      </c>
    </row>
    <row r="66" spans="2:104" ht="15" customHeight="1" x14ac:dyDescent="0.15">
      <c r="B66" s="1" t="s">
        <v>2919</v>
      </c>
      <c r="C66" s="15" t="e">
        <f>BS59</f>
        <v>#N/A</v>
      </c>
      <c r="D66" s="30" t="e">
        <f t="shared" si="41"/>
        <v>#N/A</v>
      </c>
      <c r="E66" s="30" t="e">
        <f t="shared" si="42"/>
        <v>#N/A</v>
      </c>
      <c r="F66" s="31"/>
      <c r="G66" s="17"/>
      <c r="H66" s="1" t="s">
        <v>2919</v>
      </c>
      <c r="I66" s="15" t="e">
        <f>C51</f>
        <v>#N/A</v>
      </c>
      <c r="J66" s="30" t="e">
        <f t="shared" si="43"/>
        <v>#N/A</v>
      </c>
      <c r="K66" s="30" t="e">
        <f t="shared" si="44"/>
        <v>#N/A</v>
      </c>
      <c r="L66" s="31"/>
      <c r="AH66" s="13"/>
      <c r="AI66" s="13"/>
      <c r="CX66" t="s">
        <v>285</v>
      </c>
      <c r="CY66" s="27" t="s">
        <v>5165</v>
      </c>
      <c r="CZ66" s="27" t="s">
        <v>5160</v>
      </c>
    </row>
    <row r="67" spans="2:104" ht="15" customHeight="1" x14ac:dyDescent="0.15">
      <c r="B67" s="2" t="s">
        <v>2920</v>
      </c>
      <c r="C67" s="15" t="e">
        <f>BT59</f>
        <v>#N/A</v>
      </c>
      <c r="D67" s="30" t="e">
        <f t="shared" si="41"/>
        <v>#N/A</v>
      </c>
      <c r="E67" s="30" t="e">
        <f t="shared" si="42"/>
        <v>#N/A</v>
      </c>
      <c r="F67" s="35" t="e">
        <f>AV59</f>
        <v>#N/A</v>
      </c>
      <c r="G67" s="17"/>
      <c r="H67" s="2" t="s">
        <v>2920</v>
      </c>
      <c r="I67" s="15" t="e">
        <f>C54</f>
        <v>#N/A</v>
      </c>
      <c r="J67" s="30" t="e">
        <f t="shared" si="43"/>
        <v>#N/A</v>
      </c>
      <c r="K67" s="30" t="e">
        <f t="shared" si="44"/>
        <v>#N/A</v>
      </c>
      <c r="L67" s="38" t="e">
        <f>F54</f>
        <v>#N/A</v>
      </c>
      <c r="O67" s="80" t="s">
        <v>2919</v>
      </c>
      <c r="R67" s="86" t="s">
        <v>3054</v>
      </c>
      <c r="AH67" s="13"/>
      <c r="AI67" s="13"/>
      <c r="CX67" t="s">
        <v>48</v>
      </c>
      <c r="CZ67" s="27" t="s">
        <v>5165</v>
      </c>
    </row>
    <row r="68" spans="2:104" ht="15" customHeight="1" x14ac:dyDescent="0.15">
      <c r="B68" s="1" t="s">
        <v>2919</v>
      </c>
      <c r="C68" s="15" t="e">
        <f>BB59</f>
        <v>#N/A</v>
      </c>
      <c r="D68" s="30" t="e">
        <f t="shared" si="41"/>
        <v>#N/A</v>
      </c>
      <c r="E68" s="30" t="e">
        <f t="shared" si="42"/>
        <v>#N/A</v>
      </c>
      <c r="F68" s="34" t="e">
        <f>AS59</f>
        <v>#N/A</v>
      </c>
      <c r="G68" s="17"/>
      <c r="H68" s="1" t="s">
        <v>2919</v>
      </c>
      <c r="I68" s="15" t="e">
        <f>I42</f>
        <v>#N/A</v>
      </c>
      <c r="J68" s="30" t="e">
        <f t="shared" si="43"/>
        <v>#N/A</v>
      </c>
      <c r="K68" s="30" t="e">
        <f t="shared" si="44"/>
        <v>#N/A</v>
      </c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  <c r="CX68" t="s">
        <v>335</v>
      </c>
      <c r="CZ68" s="27" t="s">
        <v>5154</v>
      </c>
    </row>
    <row r="69" spans="2:104" ht="15" customHeight="1" x14ac:dyDescent="0.15">
      <c r="B69" s="1" t="s">
        <v>2919</v>
      </c>
      <c r="C69" s="15" t="e">
        <f>BE59</f>
        <v>#N/A</v>
      </c>
      <c r="D69" s="30" t="e">
        <f t="shared" si="41"/>
        <v>#N/A</v>
      </c>
      <c r="E69" s="30" t="e">
        <f t="shared" si="42"/>
        <v>#N/A</v>
      </c>
      <c r="F69" s="31"/>
      <c r="G69" s="17"/>
      <c r="H69" s="1" t="s">
        <v>2919</v>
      </c>
      <c r="I69" s="15" t="e">
        <f t="shared" ref="I69:I70" si="46">I43</f>
        <v>#N/A</v>
      </c>
      <c r="J69" s="30" t="e">
        <f t="shared" si="43"/>
        <v>#N/A</v>
      </c>
      <c r="K69" s="30" t="e">
        <f t="shared" si="44"/>
        <v>#N/A</v>
      </c>
      <c r="L69" s="31"/>
      <c r="N69" s="8"/>
      <c r="O69" s="83" t="s">
        <v>3067</v>
      </c>
      <c r="AH69" s="13"/>
      <c r="AI69" s="13"/>
      <c r="CX69" t="s">
        <v>410</v>
      </c>
      <c r="CZ69" s="27" t="s">
        <v>5153</v>
      </c>
    </row>
    <row r="70" spans="2:104" ht="15" customHeight="1" x14ac:dyDescent="0.15">
      <c r="B70" s="1" t="s">
        <v>2919</v>
      </c>
      <c r="C70" s="15" t="e">
        <f>BU59</f>
        <v>#N/A</v>
      </c>
      <c r="D70" s="30" t="e">
        <f t="shared" si="41"/>
        <v>#N/A</v>
      </c>
      <c r="E70" s="30" t="e">
        <f t="shared" si="42"/>
        <v>#N/A</v>
      </c>
      <c r="F70" s="31"/>
      <c r="G70" s="17"/>
      <c r="H70" s="1" t="s">
        <v>2919</v>
      </c>
      <c r="I70" s="15" t="e">
        <f t="shared" si="46"/>
        <v>#N/A</v>
      </c>
      <c r="J70" s="30" t="e">
        <f t="shared" si="43"/>
        <v>#N/A</v>
      </c>
      <c r="K70" s="30" t="e">
        <f t="shared" si="44"/>
        <v>#N/A</v>
      </c>
      <c r="L70" s="31"/>
      <c r="N70" s="8"/>
      <c r="O70" s="78" t="s">
        <v>2920</v>
      </c>
      <c r="AH70" s="13"/>
      <c r="AI70" s="13"/>
      <c r="CX70" t="s">
        <v>189</v>
      </c>
      <c r="CZ70" s="27" t="s">
        <v>5166</v>
      </c>
    </row>
    <row r="71" spans="2:104" ht="15" customHeight="1" x14ac:dyDescent="0.15">
      <c r="B71" s="2" t="s">
        <v>2920</v>
      </c>
      <c r="C71" s="15" t="e">
        <f>BV59</f>
        <v>#N/A</v>
      </c>
      <c r="D71" s="30" t="e">
        <f t="shared" si="41"/>
        <v>#N/A</v>
      </c>
      <c r="E71" s="30" t="e">
        <f t="shared" si="42"/>
        <v>#N/A</v>
      </c>
      <c r="F71" s="35" t="e">
        <f>AW59</f>
        <v>#N/A</v>
      </c>
      <c r="G71" s="17"/>
      <c r="H71" s="2" t="s">
        <v>2920</v>
      </c>
      <c r="I71" s="15" t="e">
        <f>I47</f>
        <v>#N/A</v>
      </c>
      <c r="J71" s="30" t="e">
        <f t="shared" si="43"/>
        <v>#N/A</v>
      </c>
      <c r="K71" s="30" t="e">
        <f t="shared" si="44"/>
        <v>#N/A</v>
      </c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AH71" s="13"/>
      <c r="AI71" s="13"/>
      <c r="CX71" t="s">
        <v>193</v>
      </c>
      <c r="CY71" s="27" t="s">
        <v>5151</v>
      </c>
      <c r="CZ71" s="27" t="s">
        <v>5155</v>
      </c>
    </row>
    <row r="72" spans="2:104" ht="15" customHeight="1" x14ac:dyDescent="0.15">
      <c r="B72" s="1" t="s">
        <v>2919</v>
      </c>
      <c r="C72" s="15" t="e">
        <f>BF59</f>
        <v>#N/A</v>
      </c>
      <c r="D72" s="30" t="e">
        <f t="shared" si="41"/>
        <v>#N/A</v>
      </c>
      <c r="E72" s="30" t="e">
        <f t="shared" si="42"/>
        <v>#N/A</v>
      </c>
      <c r="F72" s="34" t="e">
        <f>AT59</f>
        <v>#N/A</v>
      </c>
      <c r="G72" s="17"/>
      <c r="H72" s="1" t="s">
        <v>2919</v>
      </c>
      <c r="I72" s="15" t="e">
        <f>I50</f>
        <v>#N/A</v>
      </c>
      <c r="J72" s="30" t="e">
        <f t="shared" si="43"/>
        <v>#N/A</v>
      </c>
      <c r="K72" s="30" t="e">
        <f t="shared" si="44"/>
        <v>#N/A</v>
      </c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AH72" s="13"/>
      <c r="CX72" t="s">
        <v>95</v>
      </c>
      <c r="CY72" s="27" t="s">
        <v>5153</v>
      </c>
      <c r="CZ72" s="27" t="s">
        <v>5154</v>
      </c>
    </row>
    <row r="73" spans="2:104" ht="15" customHeight="1" x14ac:dyDescent="0.15">
      <c r="B73" s="1" t="s">
        <v>2919</v>
      </c>
      <c r="C73" s="15" t="e">
        <f>BW59</f>
        <v>#N/A</v>
      </c>
      <c r="D73" s="30" t="e">
        <f t="shared" si="41"/>
        <v>#N/A</v>
      </c>
      <c r="E73" s="30" t="e">
        <f t="shared" si="42"/>
        <v>#N/A</v>
      </c>
      <c r="F73" s="31"/>
      <c r="G73" s="17"/>
      <c r="H73" s="1" t="s">
        <v>2919</v>
      </c>
      <c r="I73" s="15" t="e">
        <f>I51</f>
        <v>#N/A</v>
      </c>
      <c r="J73" s="30" t="e">
        <f t="shared" si="43"/>
        <v>#N/A</v>
      </c>
      <c r="K73" s="30" t="e">
        <f t="shared" si="44"/>
        <v>#N/A</v>
      </c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47">N73*Q73</f>
        <v>#N/A</v>
      </c>
      <c r="S73" s="14"/>
      <c r="AH73" s="13"/>
      <c r="CX73" t="s">
        <v>131</v>
      </c>
      <c r="CY73" s="27" t="s">
        <v>5166</v>
      </c>
      <c r="CZ73" s="27" t="s">
        <v>5165</v>
      </c>
    </row>
    <row r="74" spans="2:104" ht="15" customHeight="1" x14ac:dyDescent="0.15">
      <c r="B74" s="2" t="s">
        <v>2920</v>
      </c>
      <c r="C74" s="15" t="e">
        <f>BX59</f>
        <v>#N/A</v>
      </c>
      <c r="D74" s="30" t="e">
        <f t="shared" si="41"/>
        <v>#N/A</v>
      </c>
      <c r="E74" s="30" t="e">
        <f t="shared" si="42"/>
        <v>#N/A</v>
      </c>
      <c r="F74" s="35" t="e">
        <f>AX59</f>
        <v>#N/A</v>
      </c>
      <c r="G74" s="17"/>
      <c r="H74" s="2" t="s">
        <v>2920</v>
      </c>
      <c r="I74" s="15" t="e">
        <f>I54</f>
        <v>#N/A</v>
      </c>
      <c r="J74" s="30" t="e">
        <f t="shared" si="43"/>
        <v>#N/A</v>
      </c>
      <c r="K74" s="30" t="e">
        <f t="shared" si="44"/>
        <v>#N/A</v>
      </c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47"/>
        <v>#N/A</v>
      </c>
      <c r="S74" s="14"/>
      <c r="AH74" s="13"/>
      <c r="CX74" t="s">
        <v>115</v>
      </c>
      <c r="CZ74" s="27" t="s">
        <v>5153</v>
      </c>
    </row>
    <row r="75" spans="2:104" ht="15" customHeight="1" x14ac:dyDescent="0.15">
      <c r="AH75" s="13"/>
      <c r="CX75" t="s">
        <v>287</v>
      </c>
      <c r="CY75" s="27" t="s">
        <v>5153</v>
      </c>
      <c r="CZ75" s="27" t="s">
        <v>2936</v>
      </c>
    </row>
    <row r="76" spans="2:104" ht="15" customHeight="1" x14ac:dyDescent="0.15">
      <c r="B76" s="16" t="e">
        <f>AM77</f>
        <v>#N/A</v>
      </c>
      <c r="C76" s="36" t="e">
        <f>BH77</f>
        <v>#N/A</v>
      </c>
      <c r="D76" s="44"/>
      <c r="E76" s="44" t="e">
        <f>BL77</f>
        <v>#N/A</v>
      </c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2921</v>
      </c>
      <c r="AL76" s="23" t="s">
        <v>2918</v>
      </c>
      <c r="AM76" s="24" t="s">
        <v>2917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  <c r="CX76" t="s">
        <v>289</v>
      </c>
      <c r="CY76" s="27" t="s">
        <v>5153</v>
      </c>
      <c r="CZ76" s="27" t="s">
        <v>5155</v>
      </c>
    </row>
    <row r="77" spans="2:104" ht="15" customHeight="1" x14ac:dyDescent="0.15">
      <c r="B77" s="29" t="e">
        <f>BG77</f>
        <v>#N/A</v>
      </c>
      <c r="C77" s="36" t="e">
        <f>AL77</f>
        <v>#N/A</v>
      </c>
      <c r="D77" s="44"/>
      <c r="E77" s="44" t="e">
        <f>AY77</f>
        <v>#N/A</v>
      </c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3019</v>
      </c>
      <c r="O77" s="63" t="s">
        <v>3020</v>
      </c>
      <c r="P77" s="62" t="s">
        <v>3021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  <c r="CX77" t="s">
        <v>79</v>
      </c>
      <c r="CZ77" s="27" t="s">
        <v>5154</v>
      </c>
    </row>
    <row r="78" spans="2:104" ht="15" customHeight="1" x14ac:dyDescent="0.15">
      <c r="B78" s="1" t="s">
        <v>2919</v>
      </c>
      <c r="C78" s="32" t="e">
        <f>AZ77</f>
        <v>#N/A</v>
      </c>
      <c r="D78" s="27" t="e">
        <f t="shared" ref="D78:D92" si="48">VLOOKUP(C78,$CX$1:$CZ$2000,2,0)</f>
        <v>#N/A</v>
      </c>
      <c r="E78" s="27" t="e">
        <f t="shared" ref="E78:E92" si="49">VLOOKUP(C78,$CX$1:$CZ$2000,3,0)</f>
        <v>#N/A</v>
      </c>
      <c r="F78" s="34" t="e">
        <f>AQ77</f>
        <v>#N/A</v>
      </c>
      <c r="G78" s="17"/>
      <c r="H78" s="1" t="s">
        <v>2919</v>
      </c>
      <c r="I78" s="32" t="e">
        <f>C59</f>
        <v>#N/A</v>
      </c>
      <c r="J78" s="27" t="e">
        <f t="shared" ref="J78:J92" si="50">VLOOKUP(I78,$CX$1:$CZ$2000,2,0)</f>
        <v>#N/A</v>
      </c>
      <c r="K78" s="27" t="e">
        <f t="shared" ref="K78:K92" si="51">VLOOKUP(I78,$CX$1:$CZ$2000,3,0)</f>
        <v>#N/A</v>
      </c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2921</v>
      </c>
      <c r="AL78" s="40" t="s">
        <v>2918</v>
      </c>
      <c r="AM78" s="41" t="s">
        <v>2917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  <c r="CX78" t="s">
        <v>910</v>
      </c>
      <c r="CZ78" s="27" t="s">
        <v>5151</v>
      </c>
    </row>
    <row r="79" spans="2:104" ht="15" customHeight="1" x14ac:dyDescent="0.15">
      <c r="B79" s="1" t="s">
        <v>2919</v>
      </c>
      <c r="C79" s="15" t="e">
        <f>BA77</f>
        <v>#N/A</v>
      </c>
      <c r="D79" s="30" t="e">
        <f t="shared" si="48"/>
        <v>#N/A</v>
      </c>
      <c r="E79" s="30" t="e">
        <f t="shared" si="49"/>
        <v>#N/A</v>
      </c>
      <c r="F79" s="31"/>
      <c r="G79" s="17"/>
      <c r="H79" s="1" t="s">
        <v>2919</v>
      </c>
      <c r="I79" s="32" t="e">
        <f t="shared" ref="I79:I81" si="52">C60</f>
        <v>#N/A</v>
      </c>
      <c r="J79" s="30" t="e">
        <f t="shared" si="50"/>
        <v>#N/A</v>
      </c>
      <c r="K79" s="30" t="e">
        <f t="shared" si="51"/>
        <v>#N/A</v>
      </c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39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  <c r="CX79" t="s">
        <v>527</v>
      </c>
      <c r="CZ79" s="27" t="s">
        <v>5154</v>
      </c>
    </row>
    <row r="80" spans="2:104" ht="15" customHeight="1" x14ac:dyDescent="0.15">
      <c r="B80" s="1" t="s">
        <v>2919</v>
      </c>
      <c r="C80" s="15" t="e">
        <f>BC77</f>
        <v>#N/A</v>
      </c>
      <c r="D80" s="30" t="e">
        <f t="shared" si="48"/>
        <v>#N/A</v>
      </c>
      <c r="E80" s="30" t="e">
        <f t="shared" si="49"/>
        <v>#N/A</v>
      </c>
      <c r="F80" s="31"/>
      <c r="G80" s="17"/>
      <c r="H80" s="1" t="s">
        <v>2919</v>
      </c>
      <c r="I80" s="96" t="e">
        <f t="shared" si="52"/>
        <v>#N/A</v>
      </c>
      <c r="J80" s="30" t="e">
        <f t="shared" si="50"/>
        <v>#N/A</v>
      </c>
      <c r="K80" s="30" t="e">
        <f t="shared" si="51"/>
        <v>#N/A</v>
      </c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  <c r="CX80" t="s">
        <v>397</v>
      </c>
      <c r="CZ80" s="27" t="s">
        <v>5153</v>
      </c>
    </row>
    <row r="81" spans="2:104" ht="15" customHeight="1" x14ac:dyDescent="0.15">
      <c r="B81" s="1" t="s">
        <v>2919</v>
      </c>
      <c r="C81" s="15" t="e">
        <f>BQ77</f>
        <v>#N/A</v>
      </c>
      <c r="D81" s="30" t="e">
        <f t="shared" si="48"/>
        <v>#N/A</v>
      </c>
      <c r="E81" s="30" t="e">
        <f t="shared" si="49"/>
        <v>#N/A</v>
      </c>
      <c r="F81" s="31"/>
      <c r="G81" s="17"/>
      <c r="H81" s="1" t="s">
        <v>2919</v>
      </c>
      <c r="I81" s="32" t="e">
        <f t="shared" si="52"/>
        <v>#N/A</v>
      </c>
      <c r="J81" s="30" t="e">
        <f t="shared" si="50"/>
        <v>#N/A</v>
      </c>
      <c r="K81" s="30" t="e">
        <f t="shared" si="51"/>
        <v>#N/A</v>
      </c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  <c r="CX81" t="s">
        <v>3099</v>
      </c>
      <c r="CZ81" s="27" t="s">
        <v>5151</v>
      </c>
    </row>
    <row r="82" spans="2:104" ht="15" customHeight="1" x14ac:dyDescent="0.15">
      <c r="B82" s="2" t="s">
        <v>2920</v>
      </c>
      <c r="C82" s="15" t="e">
        <f>BR77</f>
        <v>#N/A</v>
      </c>
      <c r="D82" s="30" t="e">
        <f t="shared" si="48"/>
        <v>#N/A</v>
      </c>
      <c r="E82" s="30" t="e">
        <f t="shared" si="49"/>
        <v>#N/A</v>
      </c>
      <c r="F82" s="35" t="e">
        <f>AU77</f>
        <v>#N/A</v>
      </c>
      <c r="G82" s="17"/>
      <c r="H82" s="2" t="s">
        <v>2920</v>
      </c>
      <c r="I82" s="15" t="e">
        <f>C65</f>
        <v>#N/A</v>
      </c>
      <c r="J82" s="30" t="e">
        <f t="shared" si="50"/>
        <v>#N/A</v>
      </c>
      <c r="K82" s="30" t="e">
        <f t="shared" si="51"/>
        <v>#N/A</v>
      </c>
      <c r="L82" s="38" t="e">
        <f>F65</f>
        <v>#N/A</v>
      </c>
      <c r="N82" s="65" t="s">
        <v>2955</v>
      </c>
      <c r="O82" s="66" t="s">
        <v>2929</v>
      </c>
      <c r="P82" s="66" t="s">
        <v>2930</v>
      </c>
      <c r="Q82" s="65" t="s">
        <v>2956</v>
      </c>
      <c r="AH82" s="13"/>
      <c r="AI82" s="13"/>
      <c r="CX82" t="s">
        <v>580</v>
      </c>
      <c r="CZ82" s="27" t="s">
        <v>2936</v>
      </c>
    </row>
    <row r="83" spans="2:104" ht="15" customHeight="1" x14ac:dyDescent="0.15">
      <c r="B83" s="1" t="s">
        <v>2919</v>
      </c>
      <c r="C83" s="15" t="e">
        <f>BD77</f>
        <v>#N/A</v>
      </c>
      <c r="D83" s="30" t="e">
        <f t="shared" si="48"/>
        <v>#N/A</v>
      </c>
      <c r="E83" s="30" t="e">
        <f t="shared" si="49"/>
        <v>#N/A</v>
      </c>
      <c r="F83" s="34" t="e">
        <f>AR77</f>
        <v>#N/A</v>
      </c>
      <c r="G83" s="17"/>
      <c r="H83" s="1" t="s">
        <v>2919</v>
      </c>
      <c r="I83" s="15" t="e">
        <f>C68</f>
        <v>#N/A</v>
      </c>
      <c r="J83" s="30" t="e">
        <f t="shared" si="50"/>
        <v>#N/A</v>
      </c>
      <c r="K83" s="30" t="e">
        <f t="shared" si="51"/>
        <v>#N/A</v>
      </c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  <c r="CX83" t="s">
        <v>157</v>
      </c>
      <c r="CZ83" s="27" t="s">
        <v>5154</v>
      </c>
    </row>
    <row r="84" spans="2:104" ht="15" customHeight="1" x14ac:dyDescent="0.15">
      <c r="B84" s="1" t="s">
        <v>2919</v>
      </c>
      <c r="C84" s="15" t="e">
        <f>BS77</f>
        <v>#N/A</v>
      </c>
      <c r="D84" s="30" t="e">
        <f t="shared" si="48"/>
        <v>#N/A</v>
      </c>
      <c r="E84" s="30" t="e">
        <f t="shared" si="49"/>
        <v>#N/A</v>
      </c>
      <c r="F84" s="31"/>
      <c r="G84" s="17"/>
      <c r="H84" s="1" t="s">
        <v>2919</v>
      </c>
      <c r="I84" s="15" t="e">
        <f>C69</f>
        <v>#N/A</v>
      </c>
      <c r="J84" s="30" t="e">
        <f t="shared" si="50"/>
        <v>#N/A</v>
      </c>
      <c r="K84" s="30" t="e">
        <f t="shared" si="51"/>
        <v>#N/A</v>
      </c>
      <c r="L84" s="31"/>
      <c r="AH84" s="13"/>
      <c r="AI84" s="13"/>
      <c r="CX84" t="s">
        <v>617</v>
      </c>
      <c r="CZ84" s="27" t="s">
        <v>5151</v>
      </c>
    </row>
    <row r="85" spans="2:104" ht="15" customHeight="1" x14ac:dyDescent="0.15">
      <c r="B85" s="2" t="s">
        <v>2920</v>
      </c>
      <c r="C85" s="95" t="e">
        <f>BT77</f>
        <v>#N/A</v>
      </c>
      <c r="D85" s="30" t="e">
        <f t="shared" si="48"/>
        <v>#N/A</v>
      </c>
      <c r="E85" s="30" t="e">
        <f t="shared" si="49"/>
        <v>#N/A</v>
      </c>
      <c r="F85" s="35" t="e">
        <f>AV77</f>
        <v>#N/A</v>
      </c>
      <c r="G85" s="17"/>
      <c r="H85" s="2" t="s">
        <v>2920</v>
      </c>
      <c r="I85" s="15" t="e">
        <f>C72</f>
        <v>#N/A</v>
      </c>
      <c r="J85" s="30" t="e">
        <f t="shared" si="50"/>
        <v>#N/A</v>
      </c>
      <c r="K85" s="30" t="e">
        <f t="shared" si="51"/>
        <v>#N/A</v>
      </c>
      <c r="L85" s="38" t="e">
        <f>F72</f>
        <v>#N/A</v>
      </c>
      <c r="O85" s="80" t="s">
        <v>2919</v>
      </c>
      <c r="R85" s="86" t="s">
        <v>3054</v>
      </c>
      <c r="AH85" s="13"/>
      <c r="AI85" s="13"/>
      <c r="CX85" t="s">
        <v>842</v>
      </c>
      <c r="CZ85" s="27" t="s">
        <v>5152</v>
      </c>
    </row>
    <row r="86" spans="2:104" ht="15" customHeight="1" x14ac:dyDescent="0.15">
      <c r="B86" s="1" t="s">
        <v>2919</v>
      </c>
      <c r="C86" s="15" t="e">
        <f>BB77</f>
        <v>#N/A</v>
      </c>
      <c r="D86" s="30" t="e">
        <f t="shared" si="48"/>
        <v>#N/A</v>
      </c>
      <c r="E86" s="30" t="e">
        <f t="shared" si="49"/>
        <v>#N/A</v>
      </c>
      <c r="F86" s="34" t="e">
        <f>AS77</f>
        <v>#N/A</v>
      </c>
      <c r="G86" s="17"/>
      <c r="H86" s="1" t="s">
        <v>2919</v>
      </c>
      <c r="I86" s="15" t="e">
        <f>I60</f>
        <v>#N/A</v>
      </c>
      <c r="J86" s="30" t="e">
        <f t="shared" si="50"/>
        <v>#N/A</v>
      </c>
      <c r="K86" s="30" t="e">
        <f t="shared" si="51"/>
        <v>#N/A</v>
      </c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  <c r="CX86" t="s">
        <v>292</v>
      </c>
      <c r="CZ86" s="27" t="s">
        <v>5152</v>
      </c>
    </row>
    <row r="87" spans="2:104" ht="15" customHeight="1" x14ac:dyDescent="0.15">
      <c r="B87" s="1" t="s">
        <v>2919</v>
      </c>
      <c r="C87" s="15" t="e">
        <f>BE77</f>
        <v>#N/A</v>
      </c>
      <c r="D87" s="30" t="e">
        <f t="shared" si="48"/>
        <v>#N/A</v>
      </c>
      <c r="E87" s="30" t="e">
        <f t="shared" si="49"/>
        <v>#N/A</v>
      </c>
      <c r="F87" s="31"/>
      <c r="G87" s="17"/>
      <c r="H87" s="1" t="s">
        <v>2919</v>
      </c>
      <c r="I87" s="95" t="e">
        <f t="shared" ref="I87:I88" si="53">I61</f>
        <v>#N/A</v>
      </c>
      <c r="J87" s="30" t="e">
        <f t="shared" si="50"/>
        <v>#N/A</v>
      </c>
      <c r="K87" s="30" t="e">
        <f t="shared" si="51"/>
        <v>#N/A</v>
      </c>
      <c r="L87" s="31"/>
      <c r="N87" s="8"/>
      <c r="O87" s="83" t="s">
        <v>3067</v>
      </c>
      <c r="AH87" s="13"/>
      <c r="AI87" s="13"/>
      <c r="CX87" t="s">
        <v>495</v>
      </c>
      <c r="CY87" s="27" t="s">
        <v>5152</v>
      </c>
      <c r="CZ87" s="27" t="s">
        <v>5156</v>
      </c>
    </row>
    <row r="88" spans="2:104" ht="15" customHeight="1" x14ac:dyDescent="0.15">
      <c r="B88" s="1" t="s">
        <v>2919</v>
      </c>
      <c r="C88" s="15" t="e">
        <f>BU77</f>
        <v>#N/A</v>
      </c>
      <c r="D88" s="30" t="e">
        <f t="shared" si="48"/>
        <v>#N/A</v>
      </c>
      <c r="E88" s="30" t="e">
        <f t="shared" si="49"/>
        <v>#N/A</v>
      </c>
      <c r="F88" s="31"/>
      <c r="G88" s="17"/>
      <c r="H88" s="1" t="s">
        <v>2919</v>
      </c>
      <c r="I88" s="15" t="e">
        <f t="shared" si="53"/>
        <v>#N/A</v>
      </c>
      <c r="J88" s="30" t="e">
        <f t="shared" si="50"/>
        <v>#N/A</v>
      </c>
      <c r="K88" s="30" t="e">
        <f t="shared" si="51"/>
        <v>#N/A</v>
      </c>
      <c r="L88" s="31"/>
      <c r="N88" s="8"/>
      <c r="O88" s="78" t="s">
        <v>2920</v>
      </c>
      <c r="AH88" s="13"/>
      <c r="AI88" s="13"/>
      <c r="CX88" t="s">
        <v>117</v>
      </c>
      <c r="CZ88" s="27" t="s">
        <v>5152</v>
      </c>
    </row>
    <row r="89" spans="2:104" ht="15" customHeight="1" x14ac:dyDescent="0.15">
      <c r="B89" s="2" t="s">
        <v>2920</v>
      </c>
      <c r="C89" s="15" t="e">
        <f>BV77</f>
        <v>#N/A</v>
      </c>
      <c r="D89" s="30" t="e">
        <f t="shared" si="48"/>
        <v>#N/A</v>
      </c>
      <c r="E89" s="30" t="e">
        <f t="shared" si="49"/>
        <v>#N/A</v>
      </c>
      <c r="F89" s="35" t="e">
        <f>AW77</f>
        <v>#N/A</v>
      </c>
      <c r="G89" s="17"/>
      <c r="H89" s="2" t="s">
        <v>2920</v>
      </c>
      <c r="I89" s="15" t="e">
        <f>I65</f>
        <v>#N/A</v>
      </c>
      <c r="J89" s="30" t="e">
        <f t="shared" si="50"/>
        <v>#N/A</v>
      </c>
      <c r="K89" s="30" t="e">
        <f t="shared" si="51"/>
        <v>#N/A</v>
      </c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AH89" s="13"/>
      <c r="AI89" s="13"/>
      <c r="CX89" t="s">
        <v>644</v>
      </c>
      <c r="CZ89" s="27" t="s">
        <v>5154</v>
      </c>
    </row>
    <row r="90" spans="2:104" ht="15" customHeight="1" x14ac:dyDescent="0.15">
      <c r="B90" s="1" t="s">
        <v>2919</v>
      </c>
      <c r="C90" s="15" t="e">
        <f>BF77</f>
        <v>#N/A</v>
      </c>
      <c r="D90" s="30" t="e">
        <f t="shared" si="48"/>
        <v>#N/A</v>
      </c>
      <c r="E90" s="30" t="e">
        <f t="shared" si="49"/>
        <v>#N/A</v>
      </c>
      <c r="F90" s="34" t="e">
        <f>AT77</f>
        <v>#N/A</v>
      </c>
      <c r="G90" s="17"/>
      <c r="H90" s="1" t="s">
        <v>2919</v>
      </c>
      <c r="I90" s="15" t="e">
        <f>I68</f>
        <v>#N/A</v>
      </c>
      <c r="J90" s="30" t="e">
        <f t="shared" si="50"/>
        <v>#N/A</v>
      </c>
      <c r="K90" s="30" t="e">
        <f t="shared" si="51"/>
        <v>#N/A</v>
      </c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AH90" s="13"/>
      <c r="CX90" t="s">
        <v>429</v>
      </c>
      <c r="CZ90" s="27" t="s">
        <v>5154</v>
      </c>
    </row>
    <row r="91" spans="2:104" ht="15" customHeight="1" x14ac:dyDescent="0.15">
      <c r="B91" s="1" t="s">
        <v>2919</v>
      </c>
      <c r="C91" s="15" t="e">
        <f>BW77</f>
        <v>#N/A</v>
      </c>
      <c r="D91" s="30" t="e">
        <f t="shared" si="48"/>
        <v>#N/A</v>
      </c>
      <c r="E91" s="30" t="e">
        <f t="shared" si="49"/>
        <v>#N/A</v>
      </c>
      <c r="F91" s="31"/>
      <c r="G91" s="17"/>
      <c r="H91" s="1" t="s">
        <v>2919</v>
      </c>
      <c r="I91" s="15" t="e">
        <f>I69</f>
        <v>#N/A</v>
      </c>
      <c r="J91" s="30" t="e">
        <f t="shared" si="50"/>
        <v>#N/A</v>
      </c>
      <c r="K91" s="30" t="e">
        <f t="shared" si="51"/>
        <v>#N/A</v>
      </c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54">N91*Q91</f>
        <v>#N/A</v>
      </c>
      <c r="S91" s="14"/>
      <c r="AH91" s="13"/>
      <c r="CX91" t="s">
        <v>402</v>
      </c>
      <c r="CY91" s="27" t="s">
        <v>5151</v>
      </c>
      <c r="CZ91" s="27" t="s">
        <v>5158</v>
      </c>
    </row>
    <row r="92" spans="2:104" ht="15" customHeight="1" x14ac:dyDescent="0.15">
      <c r="B92" s="2" t="s">
        <v>2920</v>
      </c>
      <c r="C92" s="95" t="e">
        <f>BX77</f>
        <v>#N/A</v>
      </c>
      <c r="D92" s="30" t="e">
        <f t="shared" si="48"/>
        <v>#N/A</v>
      </c>
      <c r="E92" s="30" t="e">
        <f t="shared" si="49"/>
        <v>#N/A</v>
      </c>
      <c r="F92" s="35" t="e">
        <f>AX77</f>
        <v>#N/A</v>
      </c>
      <c r="G92" s="17"/>
      <c r="H92" s="2" t="s">
        <v>2920</v>
      </c>
      <c r="I92" s="15" t="e">
        <f>I72</f>
        <v>#N/A</v>
      </c>
      <c r="J92" s="30" t="e">
        <f t="shared" si="50"/>
        <v>#N/A</v>
      </c>
      <c r="K92" s="30" t="e">
        <f t="shared" si="51"/>
        <v>#N/A</v>
      </c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54"/>
        <v>#N/A</v>
      </c>
      <c r="S92" s="14"/>
      <c r="AH92" s="13"/>
      <c r="CX92" t="s">
        <v>196</v>
      </c>
      <c r="CY92" s="27" t="s">
        <v>5152</v>
      </c>
      <c r="CZ92" s="27" t="s">
        <v>2936</v>
      </c>
    </row>
    <row r="93" spans="2:104" ht="15" customHeight="1" x14ac:dyDescent="0.15">
      <c r="AH93" s="13"/>
      <c r="CX93" t="s">
        <v>229</v>
      </c>
      <c r="CZ93" s="27" t="s">
        <v>5154</v>
      </c>
    </row>
    <row r="94" spans="2:104" ht="15" customHeight="1" x14ac:dyDescent="0.15">
      <c r="B94" s="16" t="e">
        <f>AM95</f>
        <v>#N/A</v>
      </c>
      <c r="C94" s="36" t="e">
        <f>BH95</f>
        <v>#N/A</v>
      </c>
      <c r="D94" s="44"/>
      <c r="E94" s="44" t="e">
        <f>BL95</f>
        <v>#N/A</v>
      </c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2921</v>
      </c>
      <c r="AL94" s="23" t="s">
        <v>2918</v>
      </c>
      <c r="AM94" s="24" t="s">
        <v>2917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  <c r="CX94" t="s">
        <v>77</v>
      </c>
      <c r="CZ94" s="27" t="s">
        <v>5153</v>
      </c>
    </row>
    <row r="95" spans="2:104" ht="15" customHeight="1" x14ac:dyDescent="0.15">
      <c r="B95" s="29" t="e">
        <f>BG95</f>
        <v>#N/A</v>
      </c>
      <c r="C95" s="36" t="e">
        <f>AL95</f>
        <v>#N/A</v>
      </c>
      <c r="D95" s="44"/>
      <c r="E95" s="44" t="e">
        <f>AY95</f>
        <v>#N/A</v>
      </c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3019</v>
      </c>
      <c r="O95" s="63" t="s">
        <v>3020</v>
      </c>
      <c r="P95" s="62" t="s">
        <v>3021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  <c r="CX95" t="s">
        <v>140</v>
      </c>
      <c r="CY95" s="27" t="s">
        <v>5153</v>
      </c>
      <c r="CZ95" s="27" t="s">
        <v>2936</v>
      </c>
    </row>
    <row r="96" spans="2:104" ht="15" customHeight="1" x14ac:dyDescent="0.15">
      <c r="B96" s="1" t="s">
        <v>2919</v>
      </c>
      <c r="C96" s="32" t="e">
        <f>AZ95</f>
        <v>#N/A</v>
      </c>
      <c r="D96" s="27" t="e">
        <f t="shared" ref="D96:D110" si="55">VLOOKUP(C96,$CX$1:$CZ$2000,2,0)</f>
        <v>#N/A</v>
      </c>
      <c r="E96" s="27" t="e">
        <f t="shared" ref="E96:E110" si="56">VLOOKUP(C96,$CX$1:$CZ$2000,3,0)</f>
        <v>#N/A</v>
      </c>
      <c r="F96" s="34" t="e">
        <f>AQ95</f>
        <v>#N/A</v>
      </c>
      <c r="G96" s="17"/>
      <c r="H96" s="1" t="s">
        <v>2919</v>
      </c>
      <c r="I96" s="32" t="e">
        <f>C77</f>
        <v>#N/A</v>
      </c>
      <c r="J96" s="27" t="e">
        <f t="shared" ref="J96:J110" si="57">VLOOKUP(I96,$CX$1:$CZ$2000,2,0)</f>
        <v>#N/A</v>
      </c>
      <c r="K96" s="27" t="e">
        <f t="shared" ref="K96:K110" si="58">VLOOKUP(I96,$CX$1:$CZ$2000,3,0)</f>
        <v>#N/A</v>
      </c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2921</v>
      </c>
      <c r="AL96" s="40" t="s">
        <v>2918</v>
      </c>
      <c r="AM96" s="41" t="s">
        <v>2917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  <c r="CX96" t="s">
        <v>183</v>
      </c>
      <c r="CY96" s="27" t="s">
        <v>5151</v>
      </c>
      <c r="CZ96" s="27" t="s">
        <v>5167</v>
      </c>
    </row>
    <row r="97" spans="2:104" ht="15" customHeight="1" x14ac:dyDescent="0.15">
      <c r="B97" s="1" t="s">
        <v>2919</v>
      </c>
      <c r="C97" s="15" t="e">
        <f>BA95</f>
        <v>#N/A</v>
      </c>
      <c r="D97" s="30" t="e">
        <f t="shared" si="55"/>
        <v>#N/A</v>
      </c>
      <c r="E97" s="30" t="e">
        <f t="shared" si="56"/>
        <v>#N/A</v>
      </c>
      <c r="F97" s="31"/>
      <c r="G97" s="17"/>
      <c r="H97" s="1" t="s">
        <v>2919</v>
      </c>
      <c r="I97" s="32" t="e">
        <f t="shared" ref="I97:I99" si="59">C78</f>
        <v>#N/A</v>
      </c>
      <c r="J97" s="30" t="e">
        <f t="shared" si="57"/>
        <v>#N/A</v>
      </c>
      <c r="K97" s="30" t="e">
        <f t="shared" si="58"/>
        <v>#N/A</v>
      </c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40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  <c r="CX97" t="s">
        <v>396</v>
      </c>
      <c r="CZ97" s="27" t="s">
        <v>5152</v>
      </c>
    </row>
    <row r="98" spans="2:104" ht="15" customHeight="1" x14ac:dyDescent="0.15">
      <c r="B98" s="1" t="s">
        <v>2919</v>
      </c>
      <c r="C98" s="15" t="e">
        <f>BC95</f>
        <v>#N/A</v>
      </c>
      <c r="D98" s="30" t="e">
        <f t="shared" si="55"/>
        <v>#N/A</v>
      </c>
      <c r="E98" s="30" t="e">
        <f t="shared" si="56"/>
        <v>#N/A</v>
      </c>
      <c r="F98" s="31"/>
      <c r="G98" s="17"/>
      <c r="H98" s="1" t="s">
        <v>2919</v>
      </c>
      <c r="I98" s="32" t="e">
        <f t="shared" si="59"/>
        <v>#N/A</v>
      </c>
      <c r="J98" s="30" t="e">
        <f t="shared" si="57"/>
        <v>#N/A</v>
      </c>
      <c r="K98" s="30" t="e">
        <f t="shared" si="58"/>
        <v>#N/A</v>
      </c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  <c r="CX98" t="s">
        <v>2319</v>
      </c>
      <c r="CZ98" s="27" t="s">
        <v>5152</v>
      </c>
    </row>
    <row r="99" spans="2:104" ht="15" customHeight="1" x14ac:dyDescent="0.15">
      <c r="B99" s="1" t="s">
        <v>2919</v>
      </c>
      <c r="C99" s="15" t="e">
        <f>BQ95</f>
        <v>#N/A</v>
      </c>
      <c r="D99" s="30" t="e">
        <f t="shared" si="55"/>
        <v>#N/A</v>
      </c>
      <c r="E99" s="30" t="e">
        <f t="shared" si="56"/>
        <v>#N/A</v>
      </c>
      <c r="F99" s="31"/>
      <c r="G99" s="17"/>
      <c r="H99" s="1" t="s">
        <v>2919</v>
      </c>
      <c r="I99" s="32" t="e">
        <f t="shared" si="59"/>
        <v>#N/A</v>
      </c>
      <c r="J99" s="30" t="e">
        <f t="shared" si="57"/>
        <v>#N/A</v>
      </c>
      <c r="K99" s="30" t="e">
        <f t="shared" si="58"/>
        <v>#N/A</v>
      </c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  <c r="CX99" t="s">
        <v>202</v>
      </c>
      <c r="CY99" s="27" t="s">
        <v>5154</v>
      </c>
      <c r="CZ99" s="27" t="s">
        <v>5155</v>
      </c>
    </row>
    <row r="100" spans="2:104" ht="15" customHeight="1" x14ac:dyDescent="0.15">
      <c r="B100" s="2" t="s">
        <v>2920</v>
      </c>
      <c r="C100" s="15" t="e">
        <f>BR95</f>
        <v>#N/A</v>
      </c>
      <c r="D100" s="30" t="e">
        <f t="shared" si="55"/>
        <v>#N/A</v>
      </c>
      <c r="E100" s="30" t="e">
        <f t="shared" si="56"/>
        <v>#N/A</v>
      </c>
      <c r="F100" s="35" t="e">
        <f>AU95</f>
        <v>#N/A</v>
      </c>
      <c r="G100" s="17"/>
      <c r="H100" s="2" t="s">
        <v>2920</v>
      </c>
      <c r="I100" s="15" t="e">
        <f>C83</f>
        <v>#N/A</v>
      </c>
      <c r="J100" s="30" t="e">
        <f t="shared" si="57"/>
        <v>#N/A</v>
      </c>
      <c r="K100" s="30" t="e">
        <f t="shared" si="58"/>
        <v>#N/A</v>
      </c>
      <c r="L100" s="38" t="e">
        <f>F83</f>
        <v>#N/A</v>
      </c>
      <c r="N100" s="65" t="s">
        <v>2955</v>
      </c>
      <c r="O100" s="66" t="s">
        <v>2929</v>
      </c>
      <c r="P100" s="66" t="s">
        <v>2930</v>
      </c>
      <c r="Q100" s="65" t="s">
        <v>2956</v>
      </c>
      <c r="AH100" s="13"/>
      <c r="AI100" s="13"/>
      <c r="CX100" t="s">
        <v>828</v>
      </c>
      <c r="CZ100" s="27" t="s">
        <v>5152</v>
      </c>
    </row>
    <row r="101" spans="2:104" ht="15" customHeight="1" x14ac:dyDescent="0.15">
      <c r="B101" s="1" t="s">
        <v>2919</v>
      </c>
      <c r="C101" s="15" t="e">
        <f>BD95</f>
        <v>#N/A</v>
      </c>
      <c r="D101" s="30" t="e">
        <f t="shared" si="55"/>
        <v>#N/A</v>
      </c>
      <c r="E101" s="30" t="e">
        <f t="shared" si="56"/>
        <v>#N/A</v>
      </c>
      <c r="F101" s="34" t="e">
        <f>AR95</f>
        <v>#N/A</v>
      </c>
      <c r="G101" s="17"/>
      <c r="H101" s="1" t="s">
        <v>2919</v>
      </c>
      <c r="I101" s="15" t="e">
        <f>C86</f>
        <v>#N/A</v>
      </c>
      <c r="J101" s="30" t="e">
        <f t="shared" si="57"/>
        <v>#N/A</v>
      </c>
      <c r="K101" s="30" t="e">
        <f t="shared" si="58"/>
        <v>#N/A</v>
      </c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  <c r="CX101" t="s">
        <v>84</v>
      </c>
      <c r="CZ101" s="27" t="s">
        <v>5165</v>
      </c>
    </row>
    <row r="102" spans="2:104" ht="15" customHeight="1" x14ac:dyDescent="0.15">
      <c r="B102" s="1" t="s">
        <v>2919</v>
      </c>
      <c r="C102" s="15" t="e">
        <f>BS95</f>
        <v>#N/A</v>
      </c>
      <c r="D102" s="30" t="e">
        <f t="shared" si="55"/>
        <v>#N/A</v>
      </c>
      <c r="E102" s="30" t="e">
        <f t="shared" si="56"/>
        <v>#N/A</v>
      </c>
      <c r="F102" s="31"/>
      <c r="G102" s="17"/>
      <c r="H102" s="1" t="s">
        <v>2919</v>
      </c>
      <c r="I102" s="15" t="e">
        <f>C87</f>
        <v>#N/A</v>
      </c>
      <c r="J102" s="30" t="e">
        <f t="shared" si="57"/>
        <v>#N/A</v>
      </c>
      <c r="K102" s="30" t="e">
        <f t="shared" si="58"/>
        <v>#N/A</v>
      </c>
      <c r="L102" s="31"/>
      <c r="AH102" s="13"/>
      <c r="AI102" s="13"/>
      <c r="CX102" t="s">
        <v>49</v>
      </c>
      <c r="CY102" s="27" t="s">
        <v>5160</v>
      </c>
      <c r="CZ102" s="27" t="s">
        <v>5164</v>
      </c>
    </row>
    <row r="103" spans="2:104" ht="15" customHeight="1" x14ac:dyDescent="0.15">
      <c r="B103" s="2" t="s">
        <v>2920</v>
      </c>
      <c r="C103" s="15" t="e">
        <f>BT95</f>
        <v>#N/A</v>
      </c>
      <c r="D103" s="30" t="e">
        <f t="shared" si="55"/>
        <v>#N/A</v>
      </c>
      <c r="E103" s="30" t="e">
        <f t="shared" si="56"/>
        <v>#N/A</v>
      </c>
      <c r="F103" s="35" t="e">
        <f>AV95</f>
        <v>#N/A</v>
      </c>
      <c r="G103" s="17"/>
      <c r="H103" s="2" t="s">
        <v>2920</v>
      </c>
      <c r="I103" s="15" t="e">
        <f>C90</f>
        <v>#N/A</v>
      </c>
      <c r="J103" s="30" t="e">
        <f t="shared" si="57"/>
        <v>#N/A</v>
      </c>
      <c r="K103" s="30" t="e">
        <f t="shared" si="58"/>
        <v>#N/A</v>
      </c>
      <c r="L103" s="38" t="e">
        <f>F90</f>
        <v>#N/A</v>
      </c>
      <c r="O103" s="80" t="s">
        <v>2919</v>
      </c>
      <c r="R103" s="86" t="s">
        <v>3054</v>
      </c>
      <c r="AH103" s="13"/>
      <c r="AI103" s="13"/>
      <c r="CX103" t="s">
        <v>405</v>
      </c>
      <c r="CZ103" s="27" t="s">
        <v>5154</v>
      </c>
    </row>
    <row r="104" spans="2:104" ht="15" customHeight="1" x14ac:dyDescent="0.15">
      <c r="B104" s="1" t="s">
        <v>2919</v>
      </c>
      <c r="C104" s="15" t="e">
        <f>BB95</f>
        <v>#N/A</v>
      </c>
      <c r="D104" s="30" t="e">
        <f t="shared" si="55"/>
        <v>#N/A</v>
      </c>
      <c r="E104" s="30" t="e">
        <f t="shared" si="56"/>
        <v>#N/A</v>
      </c>
      <c r="F104" s="34" t="e">
        <f>AS95</f>
        <v>#N/A</v>
      </c>
      <c r="G104" s="17"/>
      <c r="H104" s="1" t="s">
        <v>2919</v>
      </c>
      <c r="I104" s="15" t="e">
        <f>I78</f>
        <v>#N/A</v>
      </c>
      <c r="J104" s="30" t="e">
        <f t="shared" si="57"/>
        <v>#N/A</v>
      </c>
      <c r="K104" s="30" t="e">
        <f t="shared" si="58"/>
        <v>#N/A</v>
      </c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  <c r="CX104" t="s">
        <v>236</v>
      </c>
      <c r="CZ104" s="27" t="s">
        <v>5154</v>
      </c>
    </row>
    <row r="105" spans="2:104" ht="15" customHeight="1" x14ac:dyDescent="0.15">
      <c r="B105" s="1" t="s">
        <v>2919</v>
      </c>
      <c r="C105" s="15" t="e">
        <f>BE95</f>
        <v>#N/A</v>
      </c>
      <c r="D105" s="30" t="e">
        <f t="shared" si="55"/>
        <v>#N/A</v>
      </c>
      <c r="E105" s="30" t="e">
        <f t="shared" si="56"/>
        <v>#N/A</v>
      </c>
      <c r="F105" s="31"/>
      <c r="G105" s="17"/>
      <c r="H105" s="1" t="s">
        <v>2919</v>
      </c>
      <c r="I105" s="15" t="e">
        <f t="shared" ref="I105:I106" si="60">I79</f>
        <v>#N/A</v>
      </c>
      <c r="J105" s="30" t="e">
        <f t="shared" si="57"/>
        <v>#N/A</v>
      </c>
      <c r="K105" s="30" t="e">
        <f t="shared" si="58"/>
        <v>#N/A</v>
      </c>
      <c r="L105" s="31"/>
      <c r="N105" s="8"/>
      <c r="O105" s="83" t="s">
        <v>3067</v>
      </c>
      <c r="AH105" s="13"/>
      <c r="AI105" s="13"/>
      <c r="CX105" t="s">
        <v>333</v>
      </c>
      <c r="CZ105" s="27" t="s">
        <v>5154</v>
      </c>
    </row>
    <row r="106" spans="2:104" ht="15" customHeight="1" x14ac:dyDescent="0.15">
      <c r="B106" s="1" t="s">
        <v>2919</v>
      </c>
      <c r="C106" s="15" t="e">
        <f>BU95</f>
        <v>#N/A</v>
      </c>
      <c r="D106" s="30" t="e">
        <f t="shared" si="55"/>
        <v>#N/A</v>
      </c>
      <c r="E106" s="30" t="e">
        <f t="shared" si="56"/>
        <v>#N/A</v>
      </c>
      <c r="F106" s="31"/>
      <c r="G106" s="17"/>
      <c r="H106" s="1" t="s">
        <v>2919</v>
      </c>
      <c r="I106" s="15" t="e">
        <f t="shared" si="60"/>
        <v>#N/A</v>
      </c>
      <c r="J106" s="30" t="e">
        <f t="shared" si="57"/>
        <v>#N/A</v>
      </c>
      <c r="K106" s="30" t="e">
        <f t="shared" si="58"/>
        <v>#N/A</v>
      </c>
      <c r="L106" s="31"/>
      <c r="N106" s="8"/>
      <c r="O106" s="78" t="s">
        <v>2920</v>
      </c>
      <c r="AH106" s="13"/>
      <c r="AI106" s="13"/>
      <c r="CX106" t="s">
        <v>309</v>
      </c>
      <c r="CY106" s="27" t="s">
        <v>5160</v>
      </c>
      <c r="CZ106" s="27" t="s">
        <v>5161</v>
      </c>
    </row>
    <row r="107" spans="2:104" ht="15" customHeight="1" x14ac:dyDescent="0.15">
      <c r="B107" s="2" t="s">
        <v>2920</v>
      </c>
      <c r="C107" s="15" t="e">
        <f>BV95</f>
        <v>#N/A</v>
      </c>
      <c r="D107" s="30" t="e">
        <f t="shared" si="55"/>
        <v>#N/A</v>
      </c>
      <c r="E107" s="30" t="e">
        <f t="shared" si="56"/>
        <v>#N/A</v>
      </c>
      <c r="F107" s="35" t="e">
        <f>AW95</f>
        <v>#N/A</v>
      </c>
      <c r="G107" s="17"/>
      <c r="H107" s="2" t="s">
        <v>2920</v>
      </c>
      <c r="I107" s="15" t="e">
        <f>I83</f>
        <v>#N/A</v>
      </c>
      <c r="J107" s="30" t="e">
        <f t="shared" si="57"/>
        <v>#N/A</v>
      </c>
      <c r="K107" s="30" t="e">
        <f t="shared" si="58"/>
        <v>#N/A</v>
      </c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AH107" s="13"/>
      <c r="AI107" s="13"/>
      <c r="CX107" t="s">
        <v>411</v>
      </c>
      <c r="CZ107" s="27" t="s">
        <v>5153</v>
      </c>
    </row>
    <row r="108" spans="2:104" ht="15" customHeight="1" x14ac:dyDescent="0.15">
      <c r="B108" s="1" t="s">
        <v>2919</v>
      </c>
      <c r="C108" s="15" t="e">
        <f>BF95</f>
        <v>#N/A</v>
      </c>
      <c r="D108" s="30" t="e">
        <f t="shared" si="55"/>
        <v>#N/A</v>
      </c>
      <c r="E108" s="30" t="e">
        <f t="shared" si="56"/>
        <v>#N/A</v>
      </c>
      <c r="F108" s="34" t="e">
        <f>AT95</f>
        <v>#N/A</v>
      </c>
      <c r="G108" s="17"/>
      <c r="H108" s="1" t="s">
        <v>2919</v>
      </c>
      <c r="I108" s="15" t="e">
        <f>I86</f>
        <v>#N/A</v>
      </c>
      <c r="J108" s="30" t="e">
        <f t="shared" si="57"/>
        <v>#N/A</v>
      </c>
      <c r="K108" s="30" t="e">
        <f t="shared" si="58"/>
        <v>#N/A</v>
      </c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AH108" s="13"/>
      <c r="CX108" t="s">
        <v>424</v>
      </c>
      <c r="CY108" s="27" t="s">
        <v>5153</v>
      </c>
      <c r="CZ108" s="27" t="s">
        <v>5155</v>
      </c>
    </row>
    <row r="109" spans="2:104" ht="15" customHeight="1" x14ac:dyDescent="0.15">
      <c r="B109" s="1" t="s">
        <v>2919</v>
      </c>
      <c r="C109" s="15" t="e">
        <f>BW95</f>
        <v>#N/A</v>
      </c>
      <c r="D109" s="30" t="e">
        <f t="shared" si="55"/>
        <v>#N/A</v>
      </c>
      <c r="E109" s="30" t="e">
        <f t="shared" si="56"/>
        <v>#N/A</v>
      </c>
      <c r="F109" s="31"/>
      <c r="G109" s="17"/>
      <c r="H109" s="1" t="s">
        <v>2919</v>
      </c>
      <c r="I109" s="15" t="e">
        <f>I87</f>
        <v>#N/A</v>
      </c>
      <c r="J109" s="30" t="e">
        <f t="shared" si="57"/>
        <v>#N/A</v>
      </c>
      <c r="K109" s="30" t="e">
        <f t="shared" si="58"/>
        <v>#N/A</v>
      </c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61">N109*Q109</f>
        <v>#N/A</v>
      </c>
      <c r="S109" s="14"/>
      <c r="AH109" s="13"/>
      <c r="CX109" t="s">
        <v>688</v>
      </c>
      <c r="CZ109" s="27" t="s">
        <v>5152</v>
      </c>
    </row>
    <row r="110" spans="2:104" ht="15" customHeight="1" x14ac:dyDescent="0.15">
      <c r="B110" s="2" t="s">
        <v>2920</v>
      </c>
      <c r="C110" s="15" t="e">
        <f>BX95</f>
        <v>#N/A</v>
      </c>
      <c r="D110" s="30" t="e">
        <f t="shared" si="55"/>
        <v>#N/A</v>
      </c>
      <c r="E110" s="30" t="e">
        <f t="shared" si="56"/>
        <v>#N/A</v>
      </c>
      <c r="F110" s="35" t="e">
        <f>AX95</f>
        <v>#N/A</v>
      </c>
      <c r="G110" s="17"/>
      <c r="H110" s="2" t="s">
        <v>2920</v>
      </c>
      <c r="I110" s="15" t="e">
        <f>I90</f>
        <v>#N/A</v>
      </c>
      <c r="J110" s="30" t="e">
        <f t="shared" si="57"/>
        <v>#N/A</v>
      </c>
      <c r="K110" s="30" t="e">
        <f t="shared" si="58"/>
        <v>#N/A</v>
      </c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61"/>
        <v>#N/A</v>
      </c>
      <c r="S110" s="14"/>
      <c r="AH110" s="13"/>
      <c r="CX110" t="s">
        <v>73</v>
      </c>
      <c r="CY110" s="27" t="s">
        <v>5165</v>
      </c>
      <c r="CZ110" s="27" t="s">
        <v>5164</v>
      </c>
    </row>
    <row r="111" spans="2:104" ht="15" customHeight="1" x14ac:dyDescent="0.15">
      <c r="AH111" s="13"/>
      <c r="CX111" t="s">
        <v>305</v>
      </c>
      <c r="CZ111" s="27" t="s">
        <v>5166</v>
      </c>
    </row>
    <row r="112" spans="2:104" ht="15" customHeight="1" x14ac:dyDescent="0.15">
      <c r="AH112" s="13"/>
      <c r="AI112" s="13"/>
      <c r="CX112" t="s">
        <v>493</v>
      </c>
      <c r="CY112" s="27" t="s">
        <v>5154</v>
      </c>
      <c r="CZ112" s="27" t="s">
        <v>5155</v>
      </c>
    </row>
    <row r="113" spans="16:104" ht="15" customHeight="1" x14ac:dyDescent="0.15">
      <c r="Q113" s="13" t="s">
        <v>2951</v>
      </c>
      <c r="AH113" s="13"/>
      <c r="AI113" s="13"/>
      <c r="CX113" t="s">
        <v>319</v>
      </c>
      <c r="CY113" s="27" t="s">
        <v>5151</v>
      </c>
      <c r="CZ113" s="27" t="s">
        <v>5162</v>
      </c>
    </row>
    <row r="114" spans="16:104" ht="15" customHeight="1" x14ac:dyDescent="0.15">
      <c r="Q114" s="13" t="s">
        <v>2952</v>
      </c>
      <c r="AH114" s="13"/>
      <c r="AI114" s="13"/>
      <c r="CX114" t="s">
        <v>430</v>
      </c>
      <c r="CZ114" s="27" t="s">
        <v>5151</v>
      </c>
    </row>
    <row r="115" spans="16:104" ht="15" customHeight="1" x14ac:dyDescent="0.15">
      <c r="Q115" s="13" t="s">
        <v>2953</v>
      </c>
      <c r="AH115" s="13"/>
      <c r="AI115" s="13"/>
      <c r="CX115" t="s">
        <v>240</v>
      </c>
      <c r="CZ115" s="27" t="s">
        <v>5154</v>
      </c>
    </row>
    <row r="116" spans="16:104" ht="15" customHeight="1" x14ac:dyDescent="0.15">
      <c r="Q116" s="13" t="s">
        <v>2954</v>
      </c>
      <c r="AH116" s="13"/>
      <c r="AI116" s="13"/>
      <c r="CX116" t="s">
        <v>307</v>
      </c>
      <c r="CY116" s="27" t="s">
        <v>5153</v>
      </c>
      <c r="CZ116" s="27" t="s">
        <v>5154</v>
      </c>
    </row>
    <row r="117" spans="16:104" ht="15" customHeight="1" x14ac:dyDescent="0.15">
      <c r="AH117" s="13"/>
      <c r="AI117" s="13"/>
      <c r="CX117" t="s">
        <v>646</v>
      </c>
      <c r="CZ117" s="27" t="s">
        <v>5152</v>
      </c>
    </row>
    <row r="118" spans="16:104" ht="15" customHeight="1" x14ac:dyDescent="0.15">
      <c r="P118" s="21"/>
      <c r="Q118" s="5" t="s">
        <v>2919</v>
      </c>
      <c r="AH118" s="13"/>
      <c r="AI118" s="13"/>
      <c r="CX118" t="s">
        <v>736</v>
      </c>
      <c r="CZ118" s="27" t="s">
        <v>5152</v>
      </c>
    </row>
    <row r="119" spans="16:104" ht="15" customHeight="1" x14ac:dyDescent="0.15">
      <c r="P119" s="5" t="s">
        <v>3045</v>
      </c>
      <c r="Q119" s="5">
        <v>3</v>
      </c>
      <c r="AH119" s="13"/>
      <c r="AI119" s="13"/>
      <c r="CX119" t="s">
        <v>780</v>
      </c>
      <c r="CY119" s="27" t="s">
        <v>5153</v>
      </c>
      <c r="CZ119" s="27" t="s">
        <v>5158</v>
      </c>
    </row>
    <row r="120" spans="16:104" ht="15" customHeight="1" x14ac:dyDescent="0.15">
      <c r="P120" s="5" t="s">
        <v>3046</v>
      </c>
      <c r="Q120" s="5">
        <v>2.5</v>
      </c>
      <c r="AH120" s="13"/>
      <c r="AI120" s="13"/>
      <c r="CX120" t="s">
        <v>344</v>
      </c>
      <c r="CZ120" s="27" t="s">
        <v>5151</v>
      </c>
    </row>
    <row r="121" spans="16:104" ht="15" customHeight="1" x14ac:dyDescent="0.15">
      <c r="P121" s="5" t="s">
        <v>3047</v>
      </c>
      <c r="Q121" s="5">
        <v>2</v>
      </c>
      <c r="AH121" s="13"/>
      <c r="AI121" s="13"/>
      <c r="CX121" t="s">
        <v>450</v>
      </c>
      <c r="CZ121" s="27" t="s">
        <v>5152</v>
      </c>
    </row>
    <row r="122" spans="16:104" ht="15" customHeight="1" x14ac:dyDescent="0.15">
      <c r="P122" s="5" t="s">
        <v>3048</v>
      </c>
      <c r="Q122" s="5">
        <v>1.5</v>
      </c>
      <c r="AH122" s="13"/>
      <c r="CX122" t="s">
        <v>222</v>
      </c>
      <c r="CY122" s="27" t="s">
        <v>5154</v>
      </c>
      <c r="CZ122" s="27" t="s">
        <v>5157</v>
      </c>
    </row>
    <row r="123" spans="16:104" ht="15" customHeight="1" x14ac:dyDescent="0.15">
      <c r="P123" s="5" t="s">
        <v>3049</v>
      </c>
      <c r="Q123" s="5">
        <v>1</v>
      </c>
      <c r="AH123" s="13"/>
      <c r="CX123" t="s">
        <v>497</v>
      </c>
      <c r="CZ123" s="27" t="s">
        <v>5152</v>
      </c>
    </row>
    <row r="124" spans="16:104" ht="15" customHeight="1" x14ac:dyDescent="0.15">
      <c r="AH124" s="13"/>
      <c r="CX124" t="s">
        <v>168</v>
      </c>
      <c r="CY124" s="27" t="s">
        <v>5154</v>
      </c>
      <c r="CZ124" s="27" t="s">
        <v>2936</v>
      </c>
    </row>
    <row r="125" spans="16:104" ht="15" customHeight="1" x14ac:dyDescent="0.15">
      <c r="P125" s="21"/>
      <c r="Q125" s="5" t="s">
        <v>3051</v>
      </c>
      <c r="R125" s="14"/>
      <c r="S125" s="14"/>
      <c r="AH125" s="13"/>
      <c r="CX125" t="s">
        <v>129</v>
      </c>
      <c r="CZ125" s="27" t="s">
        <v>5152</v>
      </c>
    </row>
    <row r="126" spans="16:104" ht="15" customHeight="1" x14ac:dyDescent="0.15">
      <c r="P126" s="5" t="s">
        <v>3045</v>
      </c>
      <c r="Q126" s="5">
        <v>2.5</v>
      </c>
      <c r="R126" s="14"/>
      <c r="S126" s="14"/>
      <c r="AH126" s="13"/>
      <c r="CX126" t="s">
        <v>299</v>
      </c>
      <c r="CY126" s="27" t="s">
        <v>5166</v>
      </c>
      <c r="CZ126" s="27" t="s">
        <v>5168</v>
      </c>
    </row>
    <row r="127" spans="16:104" ht="15" customHeight="1" x14ac:dyDescent="0.15">
      <c r="P127" s="5" t="s">
        <v>3046</v>
      </c>
      <c r="Q127" s="5">
        <v>2</v>
      </c>
      <c r="R127" s="14"/>
      <c r="S127" s="14"/>
      <c r="AH127" s="13"/>
      <c r="CX127" t="s">
        <v>1003</v>
      </c>
      <c r="CZ127" s="27" t="s">
        <v>5152</v>
      </c>
    </row>
    <row r="128" spans="16:104" ht="15" customHeight="1" x14ac:dyDescent="0.15">
      <c r="P128" s="5" t="s">
        <v>3047</v>
      </c>
      <c r="Q128" s="5">
        <v>1.5</v>
      </c>
      <c r="R128" s="14"/>
      <c r="S128" s="14"/>
      <c r="AH128" s="13"/>
      <c r="CX128" t="s">
        <v>171</v>
      </c>
      <c r="CZ128" s="27" t="s">
        <v>5153</v>
      </c>
    </row>
    <row r="129" spans="16:105" ht="15" customHeight="1" x14ac:dyDescent="0.15">
      <c r="P129" s="5" t="s">
        <v>3048</v>
      </c>
      <c r="Q129" s="5">
        <v>1.5</v>
      </c>
      <c r="AH129" s="13"/>
      <c r="CX129" t="s">
        <v>235</v>
      </c>
      <c r="CY129" s="27" t="s">
        <v>5165</v>
      </c>
      <c r="CZ129" s="27" t="s">
        <v>5169</v>
      </c>
    </row>
    <row r="130" spans="16:105" ht="15" customHeight="1" x14ac:dyDescent="0.15">
      <c r="P130" s="5" t="s">
        <v>3049</v>
      </c>
      <c r="Q130" s="5">
        <v>1</v>
      </c>
      <c r="AH130" s="13"/>
      <c r="CX130" t="s">
        <v>260</v>
      </c>
      <c r="CZ130" s="27" t="s">
        <v>5152</v>
      </c>
    </row>
    <row r="131" spans="16:105" ht="15" customHeight="1" x14ac:dyDescent="0.15">
      <c r="AH131" s="13"/>
      <c r="CX131" t="s">
        <v>438</v>
      </c>
      <c r="CY131" s="27" t="s">
        <v>5153</v>
      </c>
      <c r="CZ131" s="27" t="s">
        <v>5155</v>
      </c>
    </row>
    <row r="132" spans="16:105" ht="15" customHeight="1" x14ac:dyDescent="0.15">
      <c r="P132" s="21"/>
      <c r="Q132" s="5" t="s">
        <v>3052</v>
      </c>
      <c r="AH132" s="13"/>
      <c r="CX132" t="s">
        <v>334</v>
      </c>
      <c r="CY132" s="27" t="s">
        <v>5153</v>
      </c>
      <c r="CZ132" s="27" t="s">
        <v>5162</v>
      </c>
    </row>
    <row r="133" spans="16:105" ht="15" customHeight="1" x14ac:dyDescent="0.15">
      <c r="P133" s="5" t="s">
        <v>3045</v>
      </c>
      <c r="Q133" s="5">
        <v>2</v>
      </c>
      <c r="AH133" s="13"/>
      <c r="CX133" t="s">
        <v>144</v>
      </c>
      <c r="CY133" s="27" t="s">
        <v>5153</v>
      </c>
      <c r="CZ133" s="27" t="s">
        <v>5156</v>
      </c>
    </row>
    <row r="134" spans="16:105" ht="15" customHeight="1" x14ac:dyDescent="0.15">
      <c r="P134" s="5" t="s">
        <v>3046</v>
      </c>
      <c r="Q134" s="5">
        <v>1.5</v>
      </c>
      <c r="AH134" s="13"/>
      <c r="CX134" t="s">
        <v>638</v>
      </c>
      <c r="CZ134" s="27" t="s">
        <v>5160</v>
      </c>
    </row>
    <row r="135" spans="16:105" ht="15" customHeight="1" x14ac:dyDescent="0.15">
      <c r="P135" s="5" t="s">
        <v>3047</v>
      </c>
      <c r="Q135" s="5">
        <v>1.5</v>
      </c>
      <c r="AH135" s="13"/>
      <c r="CX135" t="s">
        <v>110</v>
      </c>
      <c r="CZ135" s="27" t="s">
        <v>5152</v>
      </c>
    </row>
    <row r="136" spans="16:105" ht="15" customHeight="1" x14ac:dyDescent="0.15">
      <c r="P136" s="5" t="s">
        <v>3048</v>
      </c>
      <c r="Q136" s="5">
        <v>1.2</v>
      </c>
      <c r="AH136" s="13"/>
      <c r="CX136" t="s">
        <v>563</v>
      </c>
      <c r="CZ136" s="27" t="s">
        <v>5152</v>
      </c>
    </row>
    <row r="137" spans="16:105" ht="15" customHeight="1" x14ac:dyDescent="0.15">
      <c r="P137" s="5" t="s">
        <v>3049</v>
      </c>
      <c r="Q137" s="5">
        <v>1</v>
      </c>
      <c r="AH137" s="13"/>
      <c r="CX137" t="s">
        <v>253</v>
      </c>
      <c r="CY137" s="27" t="s">
        <v>5166</v>
      </c>
      <c r="CZ137" s="27" t="s">
        <v>5165</v>
      </c>
    </row>
    <row r="138" spans="16:105" ht="15" customHeight="1" x14ac:dyDescent="0.15">
      <c r="AH138" s="13"/>
      <c r="CX138" t="s">
        <v>114</v>
      </c>
      <c r="CY138" s="27" t="s">
        <v>5152</v>
      </c>
      <c r="CZ138" s="27" t="s">
        <v>5157</v>
      </c>
    </row>
    <row r="139" spans="16:105" ht="15" customHeight="1" x14ac:dyDescent="0.15">
      <c r="P139" s="21"/>
      <c r="Q139" s="5" t="s">
        <v>3053</v>
      </c>
      <c r="AH139" s="13"/>
      <c r="CX139" t="s">
        <v>338</v>
      </c>
      <c r="CZ139" s="27" t="s">
        <v>5154</v>
      </c>
    </row>
    <row r="140" spans="16:105" ht="15" customHeight="1" x14ac:dyDescent="0.15">
      <c r="P140" s="5" t="s">
        <v>3045</v>
      </c>
      <c r="Q140" s="5">
        <v>2</v>
      </c>
      <c r="AH140" s="13"/>
      <c r="CX140" t="s">
        <v>461</v>
      </c>
      <c r="CZ140" s="27" t="s">
        <v>5154</v>
      </c>
    </row>
    <row r="141" spans="16:105" ht="15" customHeight="1" x14ac:dyDescent="0.15">
      <c r="P141" s="5" t="s">
        <v>3046</v>
      </c>
      <c r="Q141" s="5">
        <v>1.2</v>
      </c>
      <c r="AH141" s="13"/>
      <c r="CX141" t="s">
        <v>169</v>
      </c>
      <c r="CZ141" s="27" t="s">
        <v>5151</v>
      </c>
    </row>
    <row r="142" spans="16:105" ht="15" customHeight="1" x14ac:dyDescent="0.15">
      <c r="P142" s="5" t="s">
        <v>3047</v>
      </c>
      <c r="Q142" s="5">
        <v>1.2</v>
      </c>
      <c r="AH142" s="13"/>
      <c r="CX142" t="s">
        <v>478</v>
      </c>
      <c r="CZ142" s="27" t="s">
        <v>5152</v>
      </c>
    </row>
    <row r="143" spans="16:105" ht="15" customHeight="1" x14ac:dyDescent="0.15">
      <c r="P143" s="5" t="s">
        <v>3048</v>
      </c>
      <c r="Q143" s="5">
        <v>1</v>
      </c>
      <c r="R143" s="14"/>
      <c r="S143" s="14"/>
      <c r="AH143" s="13"/>
      <c r="CX143" t="s">
        <v>694</v>
      </c>
      <c r="CY143" s="27" t="s">
        <v>5152</v>
      </c>
      <c r="CZ143" s="27" t="s">
        <v>5157</v>
      </c>
    </row>
    <row r="144" spans="16:105" ht="15" customHeight="1" x14ac:dyDescent="0.15">
      <c r="P144" s="5" t="s">
        <v>3049</v>
      </c>
      <c r="Q144" s="5">
        <v>1</v>
      </c>
      <c r="R144" s="14"/>
      <c r="S144" s="14"/>
      <c r="AH144" s="13"/>
      <c r="CX144" t="s">
        <v>5089</v>
      </c>
      <c r="CY144" s="27" t="s">
        <v>5153</v>
      </c>
      <c r="CZ144" s="27" t="s">
        <v>5152</v>
      </c>
      <c r="DA144" s="27" t="s">
        <v>5152</v>
      </c>
    </row>
    <row r="145" spans="18:105" ht="15" customHeight="1" x14ac:dyDescent="0.15">
      <c r="R145" s="14"/>
      <c r="S145" s="14"/>
      <c r="AH145" s="13"/>
      <c r="CX145" t="s">
        <v>4758</v>
      </c>
      <c r="CZ145" s="27" t="s">
        <v>5151</v>
      </c>
    </row>
    <row r="146" spans="18:105" ht="15" customHeight="1" x14ac:dyDescent="0.15">
      <c r="R146" s="14"/>
      <c r="S146" s="14"/>
      <c r="AH146" s="13"/>
      <c r="CX146" t="s">
        <v>4743</v>
      </c>
      <c r="CZ146" s="27" t="s">
        <v>5151</v>
      </c>
    </row>
    <row r="147" spans="18:105" ht="15" customHeight="1" x14ac:dyDescent="0.15">
      <c r="AH147" s="13"/>
      <c r="CX147" t="s">
        <v>3813</v>
      </c>
      <c r="CZ147" s="27" t="s">
        <v>5151</v>
      </c>
    </row>
    <row r="148" spans="18:105" ht="15" customHeight="1" x14ac:dyDescent="0.15">
      <c r="AH148" s="13"/>
      <c r="CX148" t="s">
        <v>4006</v>
      </c>
      <c r="CZ148" s="27" t="s">
        <v>5153</v>
      </c>
    </row>
    <row r="149" spans="18:105" ht="15" customHeight="1" x14ac:dyDescent="0.15">
      <c r="AH149" s="13"/>
      <c r="CX149" t="s">
        <v>5066</v>
      </c>
      <c r="CY149" s="27" t="s">
        <v>5152</v>
      </c>
      <c r="CZ149" s="27" t="s">
        <v>5153</v>
      </c>
    </row>
    <row r="150" spans="18:105" ht="15" customHeight="1" x14ac:dyDescent="0.15">
      <c r="AH150" s="13"/>
      <c r="CX150" t="s">
        <v>4747</v>
      </c>
      <c r="CZ150" s="27" t="s">
        <v>5151</v>
      </c>
    </row>
    <row r="151" spans="18:105" ht="15" customHeight="1" x14ac:dyDescent="0.15">
      <c r="AH151" s="13"/>
      <c r="CX151" t="s">
        <v>4906</v>
      </c>
      <c r="CY151" s="27" t="s">
        <v>5153</v>
      </c>
      <c r="CZ151" s="27" t="s">
        <v>5151</v>
      </c>
    </row>
    <row r="152" spans="18:105" ht="15" customHeight="1" x14ac:dyDescent="0.15">
      <c r="AH152" s="13"/>
      <c r="CX152" t="s">
        <v>5080</v>
      </c>
      <c r="CY152" s="27" t="s">
        <v>5153</v>
      </c>
    </row>
    <row r="153" spans="18:105" ht="15" customHeight="1" x14ac:dyDescent="0.15">
      <c r="AH153" s="13"/>
      <c r="CX153" t="s">
        <v>4982</v>
      </c>
      <c r="CY153" s="27" t="s">
        <v>5153</v>
      </c>
      <c r="CZ153" s="27" t="s">
        <v>5154</v>
      </c>
      <c r="DA153" s="27" t="s">
        <v>5154</v>
      </c>
    </row>
    <row r="154" spans="18:105" ht="15" customHeight="1" x14ac:dyDescent="0.15">
      <c r="AH154" s="13"/>
      <c r="CX154" t="s">
        <v>4981</v>
      </c>
      <c r="CY154" s="27" t="s">
        <v>5153</v>
      </c>
      <c r="CZ154" s="27" t="s">
        <v>5151</v>
      </c>
    </row>
    <row r="155" spans="18:105" ht="15" customHeight="1" x14ac:dyDescent="0.15">
      <c r="AH155" s="13"/>
      <c r="CX155" t="s">
        <v>3348</v>
      </c>
      <c r="CZ155" s="27" t="s">
        <v>5153</v>
      </c>
    </row>
    <row r="156" spans="18:105" ht="15" customHeight="1" x14ac:dyDescent="0.15">
      <c r="AH156" s="13"/>
      <c r="CX156" t="s">
        <v>4643</v>
      </c>
      <c r="CZ156" s="27" t="s">
        <v>5153</v>
      </c>
    </row>
    <row r="157" spans="18:105" ht="15" customHeight="1" x14ac:dyDescent="0.15">
      <c r="AH157" s="13"/>
      <c r="CX157" t="s">
        <v>3343</v>
      </c>
      <c r="CZ157" s="27" t="s">
        <v>5154</v>
      </c>
    </row>
    <row r="158" spans="18:105" ht="15" customHeight="1" x14ac:dyDescent="0.15">
      <c r="AH158" s="13"/>
      <c r="CX158" t="s">
        <v>3270</v>
      </c>
      <c r="CZ158" s="27" t="s">
        <v>5154</v>
      </c>
    </row>
    <row r="159" spans="18:105" ht="15" customHeight="1" x14ac:dyDescent="0.15">
      <c r="AH159" s="13"/>
      <c r="CX159" t="s">
        <v>5014</v>
      </c>
      <c r="CY159" s="27" t="s">
        <v>5153</v>
      </c>
      <c r="CZ159" s="27" t="s">
        <v>2936</v>
      </c>
    </row>
    <row r="160" spans="18:105" ht="15" customHeight="1" x14ac:dyDescent="0.15">
      <c r="AH160" s="13"/>
      <c r="CX160" t="s">
        <v>4944</v>
      </c>
      <c r="CY160" s="27" t="s">
        <v>5154</v>
      </c>
      <c r="CZ160" s="27" t="s">
        <v>5153</v>
      </c>
    </row>
    <row r="161" spans="18:105" ht="15" customHeight="1" x14ac:dyDescent="0.15">
      <c r="R161" s="14"/>
      <c r="S161" s="14"/>
      <c r="AH161" s="13"/>
      <c r="CX161" t="s">
        <v>3316</v>
      </c>
      <c r="CZ161" s="27" t="s">
        <v>5152</v>
      </c>
    </row>
    <row r="162" spans="18:105" ht="15" customHeight="1" x14ac:dyDescent="0.15">
      <c r="R162" s="14"/>
      <c r="S162" s="14"/>
      <c r="AH162" s="13"/>
      <c r="CX162" t="s">
        <v>3236</v>
      </c>
      <c r="CZ162" s="27" t="s">
        <v>5152</v>
      </c>
    </row>
    <row r="163" spans="18:105" ht="15" customHeight="1" x14ac:dyDescent="0.15">
      <c r="R163" s="14"/>
      <c r="S163" s="14"/>
      <c r="AH163" s="13"/>
      <c r="CX163" t="s">
        <v>4490</v>
      </c>
      <c r="CZ163" s="27" t="s">
        <v>5152</v>
      </c>
    </row>
    <row r="164" spans="18:105" ht="15" customHeight="1" x14ac:dyDescent="0.15">
      <c r="R164" s="14"/>
      <c r="S164" s="14"/>
      <c r="AH164" s="13"/>
      <c r="CX164" t="s">
        <v>4648</v>
      </c>
      <c r="CZ164" s="27" t="s">
        <v>5153</v>
      </c>
    </row>
    <row r="165" spans="18:105" ht="15" customHeight="1" x14ac:dyDescent="0.15">
      <c r="AH165" s="13"/>
      <c r="CX165" t="s">
        <v>4888</v>
      </c>
      <c r="CZ165" s="27" t="s">
        <v>5154</v>
      </c>
    </row>
    <row r="166" spans="18:105" ht="15" customHeight="1" x14ac:dyDescent="0.15">
      <c r="AH166" s="13"/>
      <c r="CX166" t="s">
        <v>4522</v>
      </c>
      <c r="CZ166" s="27" t="s">
        <v>5154</v>
      </c>
    </row>
    <row r="167" spans="18:105" ht="15" customHeight="1" x14ac:dyDescent="0.15">
      <c r="AH167" s="13"/>
      <c r="CX167" t="s">
        <v>4971</v>
      </c>
      <c r="CY167" s="27" t="s">
        <v>5153</v>
      </c>
      <c r="CZ167" s="27" t="s">
        <v>5154</v>
      </c>
      <c r="DA167" s="27" t="s">
        <v>5154</v>
      </c>
    </row>
    <row r="168" spans="18:105" ht="15" customHeight="1" x14ac:dyDescent="0.15">
      <c r="AH168" s="13"/>
      <c r="CX168" t="s">
        <v>1523</v>
      </c>
      <c r="CZ168" s="27" t="s">
        <v>5153</v>
      </c>
    </row>
    <row r="169" spans="18:105" ht="15" customHeight="1" x14ac:dyDescent="0.15">
      <c r="AH169" s="13"/>
      <c r="CX169" t="s">
        <v>4492</v>
      </c>
      <c r="CZ169" s="27" t="s">
        <v>5153</v>
      </c>
    </row>
    <row r="170" spans="18:105" ht="15" customHeight="1" x14ac:dyDescent="0.15">
      <c r="AH170" s="13"/>
      <c r="CX170" t="s">
        <v>4889</v>
      </c>
      <c r="CY170" s="27" t="s">
        <v>5153</v>
      </c>
      <c r="CZ170" s="27" t="s">
        <v>5156</v>
      </c>
    </row>
    <row r="171" spans="18:105" ht="15" customHeight="1" x14ac:dyDescent="0.15">
      <c r="AH171" s="13"/>
      <c r="CX171" t="s">
        <v>4931</v>
      </c>
      <c r="CY171" s="27" t="s">
        <v>5154</v>
      </c>
      <c r="CZ171" s="27" t="s">
        <v>5153</v>
      </c>
    </row>
    <row r="172" spans="18:105" ht="15" customHeight="1" x14ac:dyDescent="0.15">
      <c r="AH172" s="13"/>
      <c r="CX172" t="s">
        <v>4651</v>
      </c>
      <c r="CZ172" s="27" t="s">
        <v>5153</v>
      </c>
    </row>
    <row r="173" spans="18:105" ht="15" customHeight="1" x14ac:dyDescent="0.15">
      <c r="AH173" s="13"/>
      <c r="CX173" t="s">
        <v>1575</v>
      </c>
      <c r="CY173" s="27" t="s">
        <v>5152</v>
      </c>
      <c r="CZ173" s="27" t="s">
        <v>5154</v>
      </c>
    </row>
    <row r="174" spans="18:105" ht="15" customHeight="1" x14ac:dyDescent="0.15">
      <c r="AH174" s="13"/>
      <c r="CX174" t="s">
        <v>4750</v>
      </c>
      <c r="CY174" s="27" t="s">
        <v>5153</v>
      </c>
      <c r="CZ174" s="27" t="s">
        <v>5154</v>
      </c>
    </row>
    <row r="175" spans="18:105" ht="15" customHeight="1" x14ac:dyDescent="0.15">
      <c r="AH175" s="13"/>
      <c r="CX175" t="s">
        <v>4751</v>
      </c>
      <c r="CY175" s="27" t="s">
        <v>5153</v>
      </c>
      <c r="CZ175" s="27" t="s">
        <v>5154</v>
      </c>
    </row>
    <row r="176" spans="18:105" ht="15" customHeight="1" x14ac:dyDescent="0.15">
      <c r="AH176" s="13"/>
      <c r="CX176" t="s">
        <v>5049</v>
      </c>
      <c r="CY176" s="27" t="s">
        <v>5152</v>
      </c>
      <c r="CZ176" s="27" t="s">
        <v>5153</v>
      </c>
    </row>
    <row r="177" spans="18:105" ht="15" customHeight="1" x14ac:dyDescent="0.15">
      <c r="AH177" s="13"/>
      <c r="CX177" t="s">
        <v>5179</v>
      </c>
      <c r="CY177" s="27" t="s">
        <v>5166</v>
      </c>
      <c r="CZ177" s="27" t="s">
        <v>5165</v>
      </c>
    </row>
    <row r="178" spans="18:105" ht="15" customHeight="1" x14ac:dyDescent="0.15">
      <c r="AH178" s="13"/>
      <c r="CX178" t="s">
        <v>4932</v>
      </c>
      <c r="CY178" s="27" t="s">
        <v>5153</v>
      </c>
      <c r="CZ178" s="27" t="s">
        <v>5151</v>
      </c>
      <c r="DA178" s="27" t="s">
        <v>5151</v>
      </c>
    </row>
    <row r="179" spans="18:105" ht="15" customHeight="1" x14ac:dyDescent="0.15">
      <c r="R179" s="14"/>
      <c r="S179" s="14"/>
      <c r="AH179" s="13"/>
      <c r="CX179" t="s">
        <v>820</v>
      </c>
      <c r="CY179" s="27" t="s">
        <v>5157</v>
      </c>
      <c r="CZ179" s="27" t="s">
        <v>5152</v>
      </c>
    </row>
    <row r="180" spans="18:105" ht="15" customHeight="1" x14ac:dyDescent="0.15">
      <c r="R180" s="14"/>
      <c r="S180" s="14"/>
      <c r="AH180" s="13"/>
      <c r="CX180" t="s">
        <v>4939</v>
      </c>
      <c r="CY180" s="27" t="s">
        <v>5153</v>
      </c>
      <c r="CZ180" s="27" t="s">
        <v>5154</v>
      </c>
      <c r="DA180" s="27" t="s">
        <v>5152</v>
      </c>
    </row>
    <row r="181" spans="18:105" ht="15" customHeight="1" x14ac:dyDescent="0.15">
      <c r="R181" s="14"/>
      <c r="S181" s="14"/>
      <c r="AH181" s="13"/>
      <c r="CX181" t="s">
        <v>3819</v>
      </c>
      <c r="CZ181" s="27" t="s">
        <v>5154</v>
      </c>
    </row>
    <row r="182" spans="18:105" ht="15" customHeight="1" x14ac:dyDescent="0.15">
      <c r="R182" s="14"/>
      <c r="S182" s="14"/>
      <c r="AH182" s="13"/>
      <c r="CX182" t="s">
        <v>558</v>
      </c>
      <c r="CY182" s="27" t="s">
        <v>5157</v>
      </c>
      <c r="CZ182" s="27" t="s">
        <v>5152</v>
      </c>
    </row>
    <row r="183" spans="18:105" ht="15" customHeight="1" x14ac:dyDescent="0.15">
      <c r="AH183" s="13"/>
      <c r="CX183" t="s">
        <v>3892</v>
      </c>
      <c r="CZ183" s="27" t="s">
        <v>5152</v>
      </c>
    </row>
    <row r="184" spans="18:105" ht="15" customHeight="1" x14ac:dyDescent="0.15">
      <c r="AH184" s="13"/>
      <c r="CX184" t="s">
        <v>3883</v>
      </c>
      <c r="CZ184" s="27" t="s">
        <v>5152</v>
      </c>
    </row>
    <row r="185" spans="18:105" ht="15" customHeight="1" x14ac:dyDescent="0.15">
      <c r="AH185" s="13"/>
      <c r="CX185" t="s">
        <v>456</v>
      </c>
      <c r="CY185" s="27" t="s">
        <v>5157</v>
      </c>
      <c r="CZ185" s="27" t="s">
        <v>5154</v>
      </c>
    </row>
    <row r="186" spans="18:105" ht="15" customHeight="1" x14ac:dyDescent="0.15">
      <c r="AH186" s="13"/>
      <c r="CX186" t="s">
        <v>5136</v>
      </c>
      <c r="CY186" s="27" t="s">
        <v>5151</v>
      </c>
      <c r="CZ186" s="27" t="s">
        <v>5154</v>
      </c>
    </row>
    <row r="187" spans="18:105" ht="15" customHeight="1" x14ac:dyDescent="0.15">
      <c r="AH187" s="13"/>
      <c r="CX187" t="s">
        <v>3352</v>
      </c>
      <c r="CZ187" s="27" t="s">
        <v>5151</v>
      </c>
    </row>
    <row r="188" spans="18:105" ht="15" customHeight="1" x14ac:dyDescent="0.15">
      <c r="AH188" s="13"/>
      <c r="CX188" t="s">
        <v>4500</v>
      </c>
      <c r="CZ188" s="27" t="s">
        <v>5153</v>
      </c>
    </row>
    <row r="189" spans="18:105" ht="15" customHeight="1" x14ac:dyDescent="0.15">
      <c r="AH189" s="13"/>
      <c r="CX189" t="s">
        <v>4979</v>
      </c>
      <c r="CY189" s="27" t="s">
        <v>5154</v>
      </c>
      <c r="CZ189" s="27" t="s">
        <v>5153</v>
      </c>
    </row>
    <row r="190" spans="18:105" ht="15" customHeight="1" x14ac:dyDescent="0.15">
      <c r="AH190" s="13"/>
      <c r="CX190" t="s">
        <v>4978</v>
      </c>
      <c r="CY190" s="27" t="s">
        <v>5168</v>
      </c>
      <c r="CZ190" s="27" t="s">
        <v>5153</v>
      </c>
    </row>
    <row r="191" spans="18:105" ht="15" customHeight="1" x14ac:dyDescent="0.15">
      <c r="AH191" s="13"/>
      <c r="CX191" t="s">
        <v>4940</v>
      </c>
      <c r="CY191" s="27" t="s">
        <v>5153</v>
      </c>
      <c r="CZ191" s="27" t="s">
        <v>5153</v>
      </c>
      <c r="DA191" s="27" t="s">
        <v>5152</v>
      </c>
    </row>
    <row r="192" spans="18:105" ht="15" customHeight="1" x14ac:dyDescent="0.15">
      <c r="AH192" s="13"/>
      <c r="CX192" t="s">
        <v>4501</v>
      </c>
      <c r="CZ192" s="27" t="s">
        <v>5153</v>
      </c>
    </row>
    <row r="193" spans="18:105" ht="15" customHeight="1" x14ac:dyDescent="0.15">
      <c r="AH193" s="13"/>
      <c r="CX193" t="s">
        <v>4826</v>
      </c>
      <c r="CY193" s="27" t="s">
        <v>5153</v>
      </c>
      <c r="CZ193" s="27" t="s">
        <v>5154</v>
      </c>
    </row>
    <row r="194" spans="18:105" ht="15" customHeight="1" x14ac:dyDescent="0.15">
      <c r="AH194" s="13"/>
      <c r="CX194" t="s">
        <v>4951</v>
      </c>
      <c r="CY194" s="27" t="s">
        <v>5153</v>
      </c>
      <c r="CZ194" s="27" t="s">
        <v>5153</v>
      </c>
      <c r="DA194" s="27" t="s">
        <v>5159</v>
      </c>
    </row>
    <row r="195" spans="18:105" ht="15" customHeight="1" x14ac:dyDescent="0.15">
      <c r="AH195" s="13"/>
      <c r="CX195" t="s">
        <v>3985</v>
      </c>
      <c r="CZ195" s="27" t="s">
        <v>5153</v>
      </c>
    </row>
    <row r="196" spans="18:105" ht="15" customHeight="1" x14ac:dyDescent="0.15">
      <c r="AH196" s="13"/>
      <c r="CX196" t="s">
        <v>4353</v>
      </c>
      <c r="CZ196" s="27" t="s">
        <v>5152</v>
      </c>
    </row>
    <row r="197" spans="18:105" ht="15" customHeight="1" x14ac:dyDescent="0.15">
      <c r="R197" s="14"/>
      <c r="S197" s="14"/>
      <c r="AH197" s="13"/>
      <c r="CX197" t="s">
        <v>4503</v>
      </c>
      <c r="CZ197" s="27" t="s">
        <v>5152</v>
      </c>
    </row>
    <row r="198" spans="18:105" ht="15" customHeight="1" x14ac:dyDescent="0.15">
      <c r="R198" s="14"/>
      <c r="S198" s="14"/>
      <c r="AH198" s="13"/>
      <c r="CX198" t="s">
        <v>5092</v>
      </c>
      <c r="CY198" s="27" t="s">
        <v>5152</v>
      </c>
      <c r="CZ198" s="27" t="s">
        <v>5153</v>
      </c>
    </row>
    <row r="199" spans="18:105" ht="15" customHeight="1" x14ac:dyDescent="0.15">
      <c r="R199" s="14"/>
      <c r="S199" s="14"/>
      <c r="AH199" s="13"/>
      <c r="CX199" t="s">
        <v>4905</v>
      </c>
      <c r="CY199" s="27" t="s">
        <v>5153</v>
      </c>
      <c r="CZ199" s="27" t="s">
        <v>5153</v>
      </c>
      <c r="DA199" s="27" t="s">
        <v>5152</v>
      </c>
    </row>
    <row r="200" spans="18:105" ht="15" customHeight="1" x14ac:dyDescent="0.15">
      <c r="R200" s="14"/>
      <c r="S200" s="14"/>
      <c r="AH200" s="13"/>
      <c r="CX200" t="s">
        <v>3886</v>
      </c>
      <c r="CY200" s="27" t="s">
        <v>5153</v>
      </c>
      <c r="CZ200" s="27" t="s">
        <v>5152</v>
      </c>
    </row>
    <row r="201" spans="18:105" ht="15" customHeight="1" x14ac:dyDescent="0.15">
      <c r="AH201" s="13"/>
      <c r="CX201" t="s">
        <v>5050</v>
      </c>
      <c r="CY201" s="27" t="s">
        <v>5153</v>
      </c>
      <c r="CZ201" s="27" t="s">
        <v>5154</v>
      </c>
      <c r="DA201" s="27" t="s">
        <v>5152</v>
      </c>
    </row>
    <row r="202" spans="18:105" ht="15" customHeight="1" x14ac:dyDescent="0.15">
      <c r="CX202" t="s">
        <v>3821</v>
      </c>
      <c r="CZ202" s="27" t="s">
        <v>5152</v>
      </c>
    </row>
    <row r="203" spans="18:105" ht="15" customHeight="1" x14ac:dyDescent="0.15">
      <c r="CX203" t="s">
        <v>4904</v>
      </c>
      <c r="CY203" s="27" t="s">
        <v>5153</v>
      </c>
      <c r="CZ203" s="27" t="s">
        <v>5153</v>
      </c>
      <c r="DA203" s="27" t="s">
        <v>5161</v>
      </c>
    </row>
    <row r="204" spans="18:105" ht="15" customHeight="1" x14ac:dyDescent="0.15">
      <c r="CX204" t="s">
        <v>3353</v>
      </c>
      <c r="CZ204" s="27" t="s">
        <v>5153</v>
      </c>
    </row>
    <row r="205" spans="18:105" ht="15" customHeight="1" x14ac:dyDescent="0.15">
      <c r="CX205" t="s">
        <v>4173</v>
      </c>
      <c r="CY205" s="27" t="s">
        <v>5153</v>
      </c>
      <c r="CZ205" s="27" t="s">
        <v>5156</v>
      </c>
    </row>
    <row r="206" spans="18:105" ht="15" customHeight="1" x14ac:dyDescent="0.15">
      <c r="CX206" t="s">
        <v>956</v>
      </c>
      <c r="CZ206" s="27" t="s">
        <v>5157</v>
      </c>
    </row>
    <row r="207" spans="18:105" ht="15" customHeight="1" x14ac:dyDescent="0.15">
      <c r="CX207" t="s">
        <v>398</v>
      </c>
      <c r="CY207" s="27" t="s">
        <v>5153</v>
      </c>
      <c r="CZ207" s="27" t="s">
        <v>5155</v>
      </c>
    </row>
    <row r="208" spans="18:105" ht="15" customHeight="1" x14ac:dyDescent="0.15">
      <c r="CX208" t="s">
        <v>3762</v>
      </c>
      <c r="CY208" s="27" t="s">
        <v>5153</v>
      </c>
      <c r="CZ208" s="27" t="s">
        <v>5155</v>
      </c>
    </row>
    <row r="209" spans="102:105" ht="15" customHeight="1" x14ac:dyDescent="0.15">
      <c r="CX209" t="s">
        <v>3900</v>
      </c>
      <c r="CZ209" s="27" t="s">
        <v>5151</v>
      </c>
    </row>
    <row r="210" spans="102:105" ht="15" customHeight="1" x14ac:dyDescent="0.15">
      <c r="CX210" t="s">
        <v>4533</v>
      </c>
      <c r="CZ210" s="27" t="s">
        <v>5153</v>
      </c>
    </row>
    <row r="211" spans="102:105" ht="15" customHeight="1" x14ac:dyDescent="0.15">
      <c r="CX211" t="s">
        <v>4537</v>
      </c>
      <c r="CY211" s="27" t="s">
        <v>5153</v>
      </c>
      <c r="CZ211" s="27" t="s">
        <v>5156</v>
      </c>
    </row>
    <row r="212" spans="102:105" ht="15" customHeight="1" x14ac:dyDescent="0.15">
      <c r="CX212" t="s">
        <v>3119</v>
      </c>
      <c r="CY212" s="27" t="s">
        <v>5152</v>
      </c>
      <c r="CZ212" s="27" t="s">
        <v>5155</v>
      </c>
    </row>
    <row r="213" spans="102:105" ht="15" customHeight="1" x14ac:dyDescent="0.15">
      <c r="CX213" t="s">
        <v>3091</v>
      </c>
      <c r="CY213" s="27" t="s">
        <v>5152</v>
      </c>
      <c r="CZ213" s="27" t="s">
        <v>5155</v>
      </c>
    </row>
    <row r="214" spans="102:105" ht="15" customHeight="1" x14ac:dyDescent="0.15">
      <c r="CX214" t="s">
        <v>4952</v>
      </c>
      <c r="CY214" s="27" t="s">
        <v>5153</v>
      </c>
      <c r="CZ214" s="27" t="s">
        <v>5153</v>
      </c>
      <c r="DA214" s="27" t="s">
        <v>5159</v>
      </c>
    </row>
    <row r="215" spans="102:105" ht="15" customHeight="1" x14ac:dyDescent="0.15">
      <c r="CX215" t="s">
        <v>3888</v>
      </c>
      <c r="CY215" s="27" t="s">
        <v>5153</v>
      </c>
      <c r="CZ215" s="27" t="s">
        <v>5154</v>
      </c>
    </row>
    <row r="216" spans="102:105" ht="15" customHeight="1" x14ac:dyDescent="0.15">
      <c r="CX216" t="s">
        <v>3823</v>
      </c>
      <c r="CZ216" s="27" t="s">
        <v>5151</v>
      </c>
    </row>
    <row r="217" spans="102:105" ht="15" customHeight="1" x14ac:dyDescent="0.15">
      <c r="CX217" t="s">
        <v>4954</v>
      </c>
      <c r="CY217" s="27" t="s">
        <v>5153</v>
      </c>
      <c r="CZ217" s="27" t="s">
        <v>5153</v>
      </c>
      <c r="DA217" s="27" t="s">
        <v>5168</v>
      </c>
    </row>
    <row r="218" spans="102:105" ht="15" customHeight="1" x14ac:dyDescent="0.15">
      <c r="CX218" t="s">
        <v>4251</v>
      </c>
      <c r="CY218" s="27" t="s">
        <v>5154</v>
      </c>
      <c r="CZ218" s="27" t="s">
        <v>5158</v>
      </c>
    </row>
    <row r="219" spans="102:105" ht="15" customHeight="1" x14ac:dyDescent="0.15">
      <c r="CX219" t="s">
        <v>4278</v>
      </c>
      <c r="CY219" s="27" t="s">
        <v>5154</v>
      </c>
      <c r="CZ219" s="27" t="s">
        <v>5158</v>
      </c>
    </row>
    <row r="220" spans="102:105" ht="15" customHeight="1" x14ac:dyDescent="0.15">
      <c r="CX220" t="s">
        <v>3412</v>
      </c>
      <c r="CY220" s="27" t="s">
        <v>5153</v>
      </c>
      <c r="CZ220" s="27" t="s">
        <v>5154</v>
      </c>
    </row>
    <row r="221" spans="102:105" ht="15" customHeight="1" x14ac:dyDescent="0.15">
      <c r="CX221" t="s">
        <v>3026</v>
      </c>
      <c r="CY221" s="27" t="s">
        <v>5153</v>
      </c>
      <c r="CZ221" s="27" t="s">
        <v>5154</v>
      </c>
    </row>
    <row r="222" spans="102:105" ht="15" customHeight="1" x14ac:dyDescent="0.15">
      <c r="CX222" t="s">
        <v>3148</v>
      </c>
      <c r="CY222" s="27" t="s">
        <v>5153</v>
      </c>
      <c r="CZ222" s="27" t="s">
        <v>5154</v>
      </c>
    </row>
    <row r="223" spans="102:105" ht="15" customHeight="1" x14ac:dyDescent="0.15">
      <c r="CX223" t="s">
        <v>5042</v>
      </c>
      <c r="CY223" s="27" t="s">
        <v>5153</v>
      </c>
      <c r="CZ223" s="27" t="s">
        <v>5151</v>
      </c>
    </row>
    <row r="224" spans="102:105" ht="15" customHeight="1" x14ac:dyDescent="0.15">
      <c r="CX224" t="s">
        <v>4832</v>
      </c>
      <c r="CY224" s="27" t="s">
        <v>5153</v>
      </c>
      <c r="CZ224" s="27" t="s">
        <v>5152</v>
      </c>
    </row>
    <row r="225" spans="102:105" ht="15" customHeight="1" x14ac:dyDescent="0.15">
      <c r="CX225" t="s">
        <v>4540</v>
      </c>
      <c r="CY225" s="27" t="s">
        <v>5154</v>
      </c>
      <c r="CZ225" s="27" t="s">
        <v>5152</v>
      </c>
    </row>
    <row r="226" spans="102:105" ht="15" customHeight="1" x14ac:dyDescent="0.15">
      <c r="CX226" t="s">
        <v>4980</v>
      </c>
      <c r="CY226" s="27" t="s">
        <v>5152</v>
      </c>
      <c r="CZ226" s="27" t="s">
        <v>5153</v>
      </c>
    </row>
    <row r="227" spans="102:105" ht="15" customHeight="1" x14ac:dyDescent="0.15">
      <c r="CX227" t="s">
        <v>5027</v>
      </c>
      <c r="CY227" s="27" t="s">
        <v>5151</v>
      </c>
      <c r="CZ227" s="27" t="s">
        <v>5153</v>
      </c>
      <c r="DA227" s="27" t="s">
        <v>5153</v>
      </c>
    </row>
    <row r="228" spans="102:105" ht="15" customHeight="1" x14ac:dyDescent="0.15">
      <c r="CX228" t="s">
        <v>3824</v>
      </c>
      <c r="CZ228" s="27" t="s">
        <v>5153</v>
      </c>
    </row>
    <row r="229" spans="102:105" ht="15" customHeight="1" x14ac:dyDescent="0.15">
      <c r="CX229" t="s">
        <v>5083</v>
      </c>
      <c r="CY229" s="27" t="s">
        <v>5151</v>
      </c>
      <c r="CZ229" s="27" t="s">
        <v>5153</v>
      </c>
      <c r="DA229" s="27" t="s">
        <v>5154</v>
      </c>
    </row>
    <row r="230" spans="102:105" ht="15" customHeight="1" x14ac:dyDescent="0.15">
      <c r="CX230" t="s">
        <v>4549</v>
      </c>
      <c r="CY230" s="27" t="s">
        <v>5153</v>
      </c>
      <c r="CZ230" s="27" t="s">
        <v>5167</v>
      </c>
    </row>
    <row r="231" spans="102:105" ht="15" customHeight="1" x14ac:dyDescent="0.15">
      <c r="CX231" t="s">
        <v>4552</v>
      </c>
      <c r="CY231" s="27" t="s">
        <v>5153</v>
      </c>
      <c r="CZ231" s="27" t="s">
        <v>5167</v>
      </c>
    </row>
    <row r="232" spans="102:105" ht="15" customHeight="1" x14ac:dyDescent="0.15">
      <c r="CX232" t="s">
        <v>379</v>
      </c>
      <c r="CZ232" s="27" t="s">
        <v>5152</v>
      </c>
    </row>
    <row r="233" spans="102:105" ht="15" customHeight="1" x14ac:dyDescent="0.15">
      <c r="CX233" t="s">
        <v>573</v>
      </c>
      <c r="CZ233" s="27" t="s">
        <v>5152</v>
      </c>
    </row>
    <row r="234" spans="102:105" ht="15" customHeight="1" x14ac:dyDescent="0.15">
      <c r="CX234" t="s">
        <v>3309</v>
      </c>
      <c r="CZ234" s="27" t="s">
        <v>5152</v>
      </c>
    </row>
    <row r="235" spans="102:105" ht="15" customHeight="1" x14ac:dyDescent="0.15">
      <c r="CX235" t="s">
        <v>4825</v>
      </c>
      <c r="CY235" s="27" t="s">
        <v>5153</v>
      </c>
      <c r="CZ235" s="27" t="s">
        <v>5152</v>
      </c>
    </row>
    <row r="236" spans="102:105" ht="15" customHeight="1" x14ac:dyDescent="0.15">
      <c r="CX236" t="s">
        <v>5071</v>
      </c>
      <c r="CY236" s="27" t="s">
        <v>5153</v>
      </c>
      <c r="CZ236" s="27" t="s">
        <v>5152</v>
      </c>
      <c r="DA236" s="27" t="s">
        <v>5152</v>
      </c>
    </row>
    <row r="237" spans="102:105" ht="15" customHeight="1" x14ac:dyDescent="0.15">
      <c r="CX237" t="s">
        <v>4898</v>
      </c>
      <c r="CY237" s="27" t="s">
        <v>5153</v>
      </c>
      <c r="CZ237" s="27" t="s">
        <v>5154</v>
      </c>
    </row>
    <row r="238" spans="102:105" ht="15" customHeight="1" x14ac:dyDescent="0.15">
      <c r="CX238" t="s">
        <v>4897</v>
      </c>
      <c r="CY238" s="27" t="s">
        <v>5153</v>
      </c>
      <c r="CZ238" s="27" t="s">
        <v>5153</v>
      </c>
      <c r="DA238" s="27" t="s">
        <v>5159</v>
      </c>
    </row>
    <row r="239" spans="102:105" ht="15" customHeight="1" x14ac:dyDescent="0.15">
      <c r="CX239" t="s">
        <v>3890</v>
      </c>
      <c r="CZ239" s="27" t="s">
        <v>5153</v>
      </c>
    </row>
    <row r="240" spans="102:105" ht="15" customHeight="1" x14ac:dyDescent="0.15">
      <c r="CX240" t="s">
        <v>4177</v>
      </c>
      <c r="CY240" s="27" t="s">
        <v>5154</v>
      </c>
      <c r="CZ240" s="27" t="s">
        <v>5152</v>
      </c>
    </row>
    <row r="241" spans="102:105" ht="15" customHeight="1" x14ac:dyDescent="0.15">
      <c r="CX241" t="s">
        <v>4901</v>
      </c>
      <c r="CY241" s="27" t="s">
        <v>5154</v>
      </c>
      <c r="CZ241" s="27" t="s">
        <v>5153</v>
      </c>
      <c r="DA241" s="27" t="s">
        <v>5153</v>
      </c>
    </row>
    <row r="242" spans="102:105" ht="15" customHeight="1" x14ac:dyDescent="0.15">
      <c r="CX242" t="s">
        <v>3904</v>
      </c>
      <c r="CZ242" s="27" t="s">
        <v>5154</v>
      </c>
    </row>
    <row r="243" spans="102:105" ht="15" customHeight="1" x14ac:dyDescent="0.15">
      <c r="CX243" t="s">
        <v>4756</v>
      </c>
      <c r="CY243" s="27" t="s">
        <v>5152</v>
      </c>
      <c r="CZ243" s="27" t="s">
        <v>2936</v>
      </c>
    </row>
    <row r="244" spans="102:105" ht="15" customHeight="1" x14ac:dyDescent="0.15">
      <c r="CX244" t="s">
        <v>5093</v>
      </c>
      <c r="CY244" s="27" t="s">
        <v>5154</v>
      </c>
      <c r="CZ244" s="27" t="s">
        <v>5153</v>
      </c>
    </row>
    <row r="245" spans="102:105" ht="15" customHeight="1" x14ac:dyDescent="0.15">
      <c r="CX245" t="s">
        <v>5175</v>
      </c>
      <c r="CZ245" s="27" t="s">
        <v>5152</v>
      </c>
    </row>
    <row r="246" spans="102:105" ht="15" customHeight="1" x14ac:dyDescent="0.15">
      <c r="CX246" t="s">
        <v>4716</v>
      </c>
      <c r="CZ246" s="27" t="s">
        <v>5152</v>
      </c>
    </row>
    <row r="247" spans="102:105" ht="15" customHeight="1" x14ac:dyDescent="0.15">
      <c r="CX247" t="s">
        <v>4639</v>
      </c>
      <c r="CZ247" s="27" t="s">
        <v>5152</v>
      </c>
    </row>
    <row r="248" spans="102:105" ht="15" customHeight="1" x14ac:dyDescent="0.15">
      <c r="CX248" t="s">
        <v>4782</v>
      </c>
      <c r="CY248" s="27" t="s">
        <v>5151</v>
      </c>
      <c r="CZ248" s="27" t="s">
        <v>5153</v>
      </c>
    </row>
    <row r="249" spans="102:105" ht="15" customHeight="1" x14ac:dyDescent="0.15">
      <c r="CX249" t="s">
        <v>581</v>
      </c>
      <c r="CZ249" s="27" t="s">
        <v>5157</v>
      </c>
    </row>
    <row r="250" spans="102:105" ht="15" customHeight="1" x14ac:dyDescent="0.15">
      <c r="CX250" t="s">
        <v>4556</v>
      </c>
      <c r="CZ250" s="27" t="s">
        <v>5153</v>
      </c>
    </row>
    <row r="251" spans="102:105" ht="15" customHeight="1" x14ac:dyDescent="0.15">
      <c r="CX251" t="s">
        <v>4991</v>
      </c>
      <c r="CZ251" s="27" t="s">
        <v>5151</v>
      </c>
    </row>
    <row r="252" spans="102:105" ht="15" customHeight="1" x14ac:dyDescent="0.15">
      <c r="CX252" t="s">
        <v>4956</v>
      </c>
      <c r="CY252" s="27" t="s">
        <v>5153</v>
      </c>
      <c r="CZ252" s="27" t="s">
        <v>5151</v>
      </c>
    </row>
    <row r="253" spans="102:105" ht="15" customHeight="1" x14ac:dyDescent="0.15">
      <c r="CX253" t="s">
        <v>4759</v>
      </c>
      <c r="CZ253" s="27" t="s">
        <v>5152</v>
      </c>
    </row>
    <row r="254" spans="102:105" ht="15" customHeight="1" x14ac:dyDescent="0.15">
      <c r="CX254" t="s">
        <v>3522</v>
      </c>
      <c r="CZ254" s="27" t="s">
        <v>5152</v>
      </c>
    </row>
    <row r="255" spans="102:105" ht="15" customHeight="1" x14ac:dyDescent="0.15">
      <c r="CX255" t="s">
        <v>4047</v>
      </c>
      <c r="CZ255" s="27" t="s">
        <v>5153</v>
      </c>
    </row>
    <row r="256" spans="102:105" ht="15" customHeight="1" x14ac:dyDescent="0.15">
      <c r="CX256" t="s">
        <v>4957</v>
      </c>
      <c r="CY256" s="27" t="s">
        <v>5153</v>
      </c>
      <c r="CZ256" s="27" t="s">
        <v>5152</v>
      </c>
      <c r="DA256" s="27" t="s">
        <v>5152</v>
      </c>
    </row>
    <row r="257" spans="102:105" ht="15" customHeight="1" x14ac:dyDescent="0.15">
      <c r="CX257" t="s">
        <v>5121</v>
      </c>
      <c r="CY257" s="27" t="s">
        <v>5153</v>
      </c>
      <c r="CZ257" s="27" t="s">
        <v>5153</v>
      </c>
      <c r="DA257" s="27" t="s">
        <v>5159</v>
      </c>
    </row>
    <row r="258" spans="102:105" ht="15" customHeight="1" x14ac:dyDescent="0.15">
      <c r="CX258" t="s">
        <v>4902</v>
      </c>
      <c r="CY258" s="27" t="s">
        <v>5153</v>
      </c>
      <c r="CZ258" s="27" t="s">
        <v>5153</v>
      </c>
      <c r="DA258" s="27" t="s">
        <v>5152</v>
      </c>
    </row>
    <row r="259" spans="102:105" ht="15" customHeight="1" x14ac:dyDescent="0.15">
      <c r="CX259" t="s">
        <v>4181</v>
      </c>
      <c r="CZ259" s="27" t="s">
        <v>5153</v>
      </c>
    </row>
    <row r="260" spans="102:105" ht="15" customHeight="1" x14ac:dyDescent="0.15">
      <c r="CX260" t="s">
        <v>3831</v>
      </c>
      <c r="CZ260" s="27" t="s">
        <v>5153</v>
      </c>
    </row>
    <row r="261" spans="102:105" ht="15" customHeight="1" x14ac:dyDescent="0.15">
      <c r="CX261" t="s">
        <v>5025</v>
      </c>
      <c r="CY261" s="27" t="s">
        <v>5152</v>
      </c>
      <c r="CZ261" s="27" t="s">
        <v>5153</v>
      </c>
    </row>
    <row r="262" spans="102:105" ht="15" customHeight="1" x14ac:dyDescent="0.15">
      <c r="CX262" t="s">
        <v>5001</v>
      </c>
      <c r="CY262" s="27" t="s">
        <v>5153</v>
      </c>
      <c r="CZ262" s="27" t="s">
        <v>5153</v>
      </c>
      <c r="DA262" s="27" t="s">
        <v>5151</v>
      </c>
    </row>
    <row r="263" spans="102:105" ht="15" customHeight="1" x14ac:dyDescent="0.15">
      <c r="CX263" t="s">
        <v>3832</v>
      </c>
      <c r="CZ263" s="27" t="s">
        <v>5153</v>
      </c>
    </row>
    <row r="264" spans="102:105" ht="15" customHeight="1" x14ac:dyDescent="0.15">
      <c r="CX264" t="s">
        <v>4504</v>
      </c>
      <c r="CY264" s="27" t="s">
        <v>5153</v>
      </c>
      <c r="CZ264" s="27" t="s">
        <v>5151</v>
      </c>
    </row>
    <row r="265" spans="102:105" ht="15" customHeight="1" x14ac:dyDescent="0.15">
      <c r="CX265" t="s">
        <v>4558</v>
      </c>
      <c r="CZ265" s="27" t="s">
        <v>5151</v>
      </c>
    </row>
    <row r="266" spans="102:105" ht="15" customHeight="1" x14ac:dyDescent="0.15">
      <c r="CX266" t="s">
        <v>3910</v>
      </c>
      <c r="CZ266" s="27" t="s">
        <v>5154</v>
      </c>
    </row>
    <row r="267" spans="102:105" ht="15" customHeight="1" x14ac:dyDescent="0.15">
      <c r="CX267" t="s">
        <v>5028</v>
      </c>
      <c r="CY267" s="27" t="s">
        <v>5153</v>
      </c>
      <c r="CZ267" s="27" t="s">
        <v>5153</v>
      </c>
      <c r="DA267" s="27" t="s">
        <v>5152</v>
      </c>
    </row>
    <row r="268" spans="102:105" ht="15" customHeight="1" x14ac:dyDescent="0.15">
      <c r="CX268" t="s">
        <v>4187</v>
      </c>
      <c r="CZ268" s="27" t="s">
        <v>5153</v>
      </c>
    </row>
    <row r="269" spans="102:105" ht="15" customHeight="1" x14ac:dyDescent="0.15">
      <c r="CX269" t="s">
        <v>5098</v>
      </c>
      <c r="CY269" s="27" t="s">
        <v>5152</v>
      </c>
      <c r="CZ269" s="27" t="s">
        <v>5153</v>
      </c>
    </row>
    <row r="270" spans="102:105" ht="15" customHeight="1" x14ac:dyDescent="0.15">
      <c r="CX270" t="s">
        <v>2916</v>
      </c>
      <c r="CZ270" s="27" t="s">
        <v>5152</v>
      </c>
    </row>
    <row r="271" spans="102:105" ht="15" customHeight="1" x14ac:dyDescent="0.15">
      <c r="CX271" t="s">
        <v>705</v>
      </c>
      <c r="CZ271" s="27" t="s">
        <v>5152</v>
      </c>
    </row>
    <row r="272" spans="102:105" ht="15" customHeight="1" x14ac:dyDescent="0.15">
      <c r="CX272" t="s">
        <v>5087</v>
      </c>
      <c r="CY272" s="27" t="s">
        <v>5153</v>
      </c>
      <c r="CZ272" s="27" t="s">
        <v>5154</v>
      </c>
      <c r="DA272" s="27" t="s">
        <v>5152</v>
      </c>
    </row>
    <row r="273" spans="102:105" ht="15" customHeight="1" x14ac:dyDescent="0.15">
      <c r="CX273" t="s">
        <v>4297</v>
      </c>
      <c r="CY273" s="27" t="s">
        <v>5153</v>
      </c>
      <c r="CZ273" s="27" t="s">
        <v>5152</v>
      </c>
    </row>
    <row r="274" spans="102:105" ht="15" customHeight="1" x14ac:dyDescent="0.15">
      <c r="CX274" t="s">
        <v>4918</v>
      </c>
      <c r="CY274" s="27" t="s">
        <v>5166</v>
      </c>
      <c r="CZ274" s="27" t="s">
        <v>5168</v>
      </c>
    </row>
    <row r="275" spans="102:105" ht="15" customHeight="1" x14ac:dyDescent="0.15">
      <c r="CX275" t="s">
        <v>4908</v>
      </c>
      <c r="CY275" s="27" t="s">
        <v>5153</v>
      </c>
      <c r="CZ275" s="27" t="s">
        <v>5153</v>
      </c>
      <c r="DA275" s="27" t="s">
        <v>5168</v>
      </c>
    </row>
    <row r="276" spans="102:105" ht="15" customHeight="1" x14ac:dyDescent="0.15">
      <c r="CX276" t="s">
        <v>137</v>
      </c>
      <c r="CY276" s="27" t="s">
        <v>5153</v>
      </c>
      <c r="CZ276" s="27" t="s">
        <v>5154</v>
      </c>
    </row>
    <row r="277" spans="102:105" ht="15" customHeight="1" x14ac:dyDescent="0.15">
      <c r="CX277" t="s">
        <v>716</v>
      </c>
      <c r="CY277" s="27" t="s">
        <v>5153</v>
      </c>
      <c r="CZ277" s="27" t="s">
        <v>5154</v>
      </c>
    </row>
    <row r="278" spans="102:105" ht="15" customHeight="1" x14ac:dyDescent="0.15">
      <c r="CX278" t="s">
        <v>720</v>
      </c>
      <c r="CY278" s="27" t="s">
        <v>5153</v>
      </c>
      <c r="CZ278" s="27" t="s">
        <v>5154</v>
      </c>
    </row>
    <row r="279" spans="102:105" ht="15" customHeight="1" x14ac:dyDescent="0.15">
      <c r="CX279" t="s">
        <v>3545</v>
      </c>
      <c r="CY279" s="27" t="s">
        <v>5153</v>
      </c>
      <c r="CZ279" s="27" t="s">
        <v>5153</v>
      </c>
    </row>
    <row r="280" spans="102:105" ht="15" customHeight="1" x14ac:dyDescent="0.15">
      <c r="CX280" t="s">
        <v>4864</v>
      </c>
      <c r="CY280" s="27" t="s">
        <v>5153</v>
      </c>
      <c r="CZ280" s="27" t="s">
        <v>5153</v>
      </c>
      <c r="DA280" s="27" t="s">
        <v>5166</v>
      </c>
    </row>
    <row r="281" spans="102:105" ht="15" customHeight="1" x14ac:dyDescent="0.15">
      <c r="CX281" t="s">
        <v>4506</v>
      </c>
      <c r="CY281" s="27" t="s">
        <v>5153</v>
      </c>
      <c r="CZ281" s="27" t="s">
        <v>5152</v>
      </c>
    </row>
    <row r="282" spans="102:105" ht="15" customHeight="1" x14ac:dyDescent="0.15">
      <c r="CX282" t="s">
        <v>4734</v>
      </c>
      <c r="CZ282" s="27" t="s">
        <v>5153</v>
      </c>
    </row>
    <row r="283" spans="102:105" ht="15" customHeight="1" x14ac:dyDescent="0.15">
      <c r="CX283" t="s">
        <v>3345</v>
      </c>
      <c r="CY283" s="27" t="s">
        <v>5154</v>
      </c>
      <c r="CZ283" s="27" t="s">
        <v>5158</v>
      </c>
    </row>
    <row r="284" spans="102:105" ht="15" customHeight="1" x14ac:dyDescent="0.15">
      <c r="CX284" t="s">
        <v>3366</v>
      </c>
      <c r="CY284" s="27" t="s">
        <v>5154</v>
      </c>
      <c r="CZ284" s="27" t="s">
        <v>5158</v>
      </c>
    </row>
    <row r="285" spans="102:105" ht="15" customHeight="1" x14ac:dyDescent="0.15">
      <c r="CX285" t="s">
        <v>5099</v>
      </c>
      <c r="CY285" s="27" t="s">
        <v>5153</v>
      </c>
      <c r="CZ285" s="27" t="s">
        <v>5153</v>
      </c>
      <c r="DA285" s="27" t="s">
        <v>5159</v>
      </c>
    </row>
    <row r="286" spans="102:105" ht="15" customHeight="1" x14ac:dyDescent="0.15">
      <c r="CX286" t="s">
        <v>603</v>
      </c>
      <c r="CY286" s="27" t="s">
        <v>5157</v>
      </c>
      <c r="CZ286" s="27" t="s">
        <v>5152</v>
      </c>
    </row>
    <row r="287" spans="102:105" ht="15" customHeight="1" x14ac:dyDescent="0.15">
      <c r="CX287" t="s">
        <v>5065</v>
      </c>
      <c r="CY287" s="27" t="s">
        <v>5153</v>
      </c>
      <c r="CZ287" s="27" t="s">
        <v>5153</v>
      </c>
    </row>
    <row r="288" spans="102:105" ht="15" customHeight="1" x14ac:dyDescent="0.15">
      <c r="CX288" t="s">
        <v>3814</v>
      </c>
      <c r="CZ288" s="27" t="s">
        <v>5153</v>
      </c>
    </row>
    <row r="289" spans="102:105" ht="15" customHeight="1" x14ac:dyDescent="0.15">
      <c r="CX289" t="s">
        <v>3771</v>
      </c>
      <c r="CZ289" s="27" t="s">
        <v>5153</v>
      </c>
    </row>
    <row r="290" spans="102:105" ht="15" customHeight="1" x14ac:dyDescent="0.15">
      <c r="CX290" t="s">
        <v>5003</v>
      </c>
      <c r="CY290" s="27" t="s">
        <v>5153</v>
      </c>
      <c r="CZ290" s="27" t="s">
        <v>5151</v>
      </c>
      <c r="DA290" s="27" t="s">
        <v>5151</v>
      </c>
    </row>
    <row r="291" spans="102:105" ht="15" customHeight="1" x14ac:dyDescent="0.15">
      <c r="CX291" t="s">
        <v>4561</v>
      </c>
      <c r="CZ291" s="27" t="s">
        <v>5152</v>
      </c>
    </row>
    <row r="292" spans="102:105" ht="15" customHeight="1" x14ac:dyDescent="0.15">
      <c r="CX292" t="s">
        <v>4304</v>
      </c>
      <c r="CZ292" s="27" t="s">
        <v>5153</v>
      </c>
    </row>
    <row r="293" spans="102:105" ht="15" customHeight="1" x14ac:dyDescent="0.15">
      <c r="CX293" t="s">
        <v>3369</v>
      </c>
      <c r="CZ293" s="27" t="s">
        <v>5153</v>
      </c>
    </row>
    <row r="294" spans="102:105" ht="15" customHeight="1" x14ac:dyDescent="0.15">
      <c r="CX294" t="s">
        <v>890</v>
      </c>
      <c r="CY294" s="27" t="s">
        <v>2936</v>
      </c>
      <c r="CZ294" s="27" t="s">
        <v>5153</v>
      </c>
    </row>
    <row r="295" spans="102:105" ht="15" customHeight="1" x14ac:dyDescent="0.15">
      <c r="CX295" t="s">
        <v>3370</v>
      </c>
      <c r="CZ295" s="27" t="s">
        <v>5154</v>
      </c>
    </row>
    <row r="296" spans="102:105" ht="15" customHeight="1" x14ac:dyDescent="0.15">
      <c r="CX296" t="s">
        <v>4833</v>
      </c>
      <c r="CY296" s="27" t="s">
        <v>5154</v>
      </c>
      <c r="CZ296" s="27" t="s">
        <v>5152</v>
      </c>
    </row>
    <row r="297" spans="102:105" ht="15" customHeight="1" x14ac:dyDescent="0.15">
      <c r="CX297" t="s">
        <v>4914</v>
      </c>
      <c r="CY297" s="27" t="s">
        <v>5153</v>
      </c>
      <c r="CZ297" s="27" t="s">
        <v>5154</v>
      </c>
    </row>
    <row r="298" spans="102:105" ht="15" customHeight="1" x14ac:dyDescent="0.15">
      <c r="CX298" t="s">
        <v>4850</v>
      </c>
      <c r="CY298" s="27" t="s">
        <v>5153</v>
      </c>
      <c r="CZ298" s="27" t="s">
        <v>5152</v>
      </c>
    </row>
    <row r="299" spans="102:105" ht="15" customHeight="1" x14ac:dyDescent="0.15">
      <c r="CX299" t="s">
        <v>4563</v>
      </c>
      <c r="CZ299" s="27" t="s">
        <v>5153</v>
      </c>
    </row>
    <row r="300" spans="102:105" ht="15" customHeight="1" x14ac:dyDescent="0.15">
      <c r="CX300" t="s">
        <v>3835</v>
      </c>
      <c r="CZ300" s="27" t="s">
        <v>5153</v>
      </c>
    </row>
    <row r="301" spans="102:105" ht="15" customHeight="1" x14ac:dyDescent="0.15">
      <c r="CX301" t="s">
        <v>3973</v>
      </c>
      <c r="CZ301" s="27" t="s">
        <v>5153</v>
      </c>
    </row>
    <row r="302" spans="102:105" ht="15" customHeight="1" x14ac:dyDescent="0.15">
      <c r="CX302" t="s">
        <v>5051</v>
      </c>
      <c r="CY302" s="27" t="s">
        <v>5153</v>
      </c>
      <c r="CZ302" s="27" t="s">
        <v>5153</v>
      </c>
      <c r="DA302" s="27" t="s">
        <v>5152</v>
      </c>
    </row>
    <row r="303" spans="102:105" ht="15" customHeight="1" x14ac:dyDescent="0.15">
      <c r="CX303" t="s">
        <v>4787</v>
      </c>
      <c r="CY303" s="27" t="s">
        <v>5153</v>
      </c>
      <c r="CZ303" s="27" t="s">
        <v>5152</v>
      </c>
    </row>
    <row r="304" spans="102:105" ht="15" customHeight="1" x14ac:dyDescent="0.15">
      <c r="CX304" t="s">
        <v>3837</v>
      </c>
      <c r="CZ304" s="27" t="s">
        <v>5152</v>
      </c>
    </row>
    <row r="305" spans="102:105" ht="15" customHeight="1" x14ac:dyDescent="0.15">
      <c r="CX305" t="s">
        <v>4983</v>
      </c>
      <c r="CY305" s="27" t="s">
        <v>5151</v>
      </c>
      <c r="CZ305" s="27" t="s">
        <v>5151</v>
      </c>
    </row>
    <row r="306" spans="102:105" ht="15" customHeight="1" x14ac:dyDescent="0.15">
      <c r="CX306" t="s">
        <v>4399</v>
      </c>
      <c r="CZ306" s="27" t="s">
        <v>5153</v>
      </c>
    </row>
    <row r="307" spans="102:105" ht="15" customHeight="1" x14ac:dyDescent="0.15">
      <c r="CX307" t="s">
        <v>4508</v>
      </c>
      <c r="CY307" s="27" t="s">
        <v>5153</v>
      </c>
      <c r="CZ307" s="27" t="s">
        <v>5153</v>
      </c>
    </row>
    <row r="308" spans="102:105" ht="15" customHeight="1" x14ac:dyDescent="0.15">
      <c r="CX308" t="s">
        <v>3371</v>
      </c>
      <c r="CZ308" s="27" t="s">
        <v>5152</v>
      </c>
    </row>
    <row r="309" spans="102:105" ht="15" customHeight="1" x14ac:dyDescent="0.15">
      <c r="CX309" t="s">
        <v>5022</v>
      </c>
      <c r="CY309" s="27" t="s">
        <v>5153</v>
      </c>
      <c r="CZ309" s="27" t="s">
        <v>5153</v>
      </c>
      <c r="DA309" s="27" t="s">
        <v>5153</v>
      </c>
    </row>
    <row r="310" spans="102:105" ht="15" customHeight="1" x14ac:dyDescent="0.15">
      <c r="CX310" t="s">
        <v>4569</v>
      </c>
      <c r="CZ310" s="27" t="s">
        <v>5152</v>
      </c>
    </row>
    <row r="311" spans="102:105" ht="15" customHeight="1" x14ac:dyDescent="0.15">
      <c r="CX311" t="s">
        <v>4571</v>
      </c>
      <c r="CZ311" s="27" t="s">
        <v>5151</v>
      </c>
    </row>
    <row r="312" spans="102:105" ht="15" customHeight="1" x14ac:dyDescent="0.15">
      <c r="CX312" t="s">
        <v>994</v>
      </c>
      <c r="CZ312" s="27" t="s">
        <v>5151</v>
      </c>
    </row>
    <row r="313" spans="102:105" ht="15" customHeight="1" x14ac:dyDescent="0.15">
      <c r="CX313" t="s">
        <v>3974</v>
      </c>
      <c r="CZ313" s="27" t="s">
        <v>5151</v>
      </c>
    </row>
    <row r="314" spans="102:105" ht="15" customHeight="1" x14ac:dyDescent="0.15">
      <c r="CX314" t="s">
        <v>3245</v>
      </c>
      <c r="CZ314" s="27" t="s">
        <v>5151</v>
      </c>
    </row>
    <row r="315" spans="102:105" ht="15" customHeight="1" x14ac:dyDescent="0.15">
      <c r="CX315" t="s">
        <v>4789</v>
      </c>
      <c r="CY315" s="27" t="s">
        <v>5153</v>
      </c>
      <c r="CZ315" s="27" t="s">
        <v>5153</v>
      </c>
    </row>
    <row r="316" spans="102:105" ht="15" customHeight="1" x14ac:dyDescent="0.15">
      <c r="CX316" t="s">
        <v>3574</v>
      </c>
      <c r="CZ316" s="27" t="s">
        <v>5152</v>
      </c>
    </row>
    <row r="317" spans="102:105" ht="15" customHeight="1" x14ac:dyDescent="0.15">
      <c r="CX317" t="s">
        <v>5070</v>
      </c>
      <c r="CY317" s="27" t="s">
        <v>5153</v>
      </c>
      <c r="CZ317" s="27" t="s">
        <v>5153</v>
      </c>
      <c r="DA317" s="27" t="s">
        <v>5152</v>
      </c>
    </row>
    <row r="318" spans="102:105" ht="15" customHeight="1" x14ac:dyDescent="0.15">
      <c r="CX318" t="s">
        <v>4401</v>
      </c>
      <c r="CZ318" s="27" t="s">
        <v>5153</v>
      </c>
    </row>
    <row r="319" spans="102:105" ht="15" customHeight="1" x14ac:dyDescent="0.15">
      <c r="CX319" t="s">
        <v>4862</v>
      </c>
      <c r="CY319" s="27" t="s">
        <v>5151</v>
      </c>
      <c r="CZ319" s="27" t="s">
        <v>5153</v>
      </c>
    </row>
    <row r="320" spans="102:105" ht="15" customHeight="1" x14ac:dyDescent="0.15">
      <c r="CX320" t="s">
        <v>4313</v>
      </c>
      <c r="CY320" s="27" t="s">
        <v>5153</v>
      </c>
      <c r="CZ320" s="27" t="s">
        <v>2936</v>
      </c>
    </row>
    <row r="321" spans="102:105" ht="15" customHeight="1" x14ac:dyDescent="0.15">
      <c r="CX321" t="s">
        <v>4402</v>
      </c>
      <c r="CZ321" s="27" t="s">
        <v>5153</v>
      </c>
    </row>
    <row r="322" spans="102:105" ht="15" customHeight="1" x14ac:dyDescent="0.15">
      <c r="CX322" t="s">
        <v>5111</v>
      </c>
      <c r="CY322" s="27" t="s">
        <v>5152</v>
      </c>
      <c r="CZ322" s="27" t="s">
        <v>5153</v>
      </c>
    </row>
    <row r="323" spans="102:105" ht="15" customHeight="1" x14ac:dyDescent="0.15">
      <c r="CX323" t="s">
        <v>1172</v>
      </c>
      <c r="CY323" s="27" t="s">
        <v>5167</v>
      </c>
      <c r="CZ323" s="27" t="s">
        <v>5153</v>
      </c>
    </row>
    <row r="324" spans="102:105" ht="15" customHeight="1" x14ac:dyDescent="0.15">
      <c r="CX324" t="s">
        <v>3294</v>
      </c>
      <c r="CZ324" s="27" t="s">
        <v>5153</v>
      </c>
    </row>
    <row r="325" spans="102:105" ht="15" customHeight="1" x14ac:dyDescent="0.15">
      <c r="CX325" t="s">
        <v>4315</v>
      </c>
      <c r="CY325" s="27" t="s">
        <v>5153</v>
      </c>
      <c r="CZ325" s="27" t="s">
        <v>5152</v>
      </c>
    </row>
    <row r="326" spans="102:105" ht="15" customHeight="1" x14ac:dyDescent="0.15">
      <c r="CX326" t="s">
        <v>4894</v>
      </c>
      <c r="CY326" s="27" t="s">
        <v>5153</v>
      </c>
      <c r="CZ326" s="27" t="s">
        <v>5152</v>
      </c>
      <c r="DA326" s="27" t="s">
        <v>5152</v>
      </c>
    </row>
    <row r="327" spans="102:105" ht="15" customHeight="1" x14ac:dyDescent="0.15">
      <c r="CX327" t="s">
        <v>4762</v>
      </c>
      <c r="CY327" s="27" t="s">
        <v>5153</v>
      </c>
      <c r="CZ327" s="27" t="s">
        <v>2936</v>
      </c>
    </row>
    <row r="328" spans="102:105" ht="15" customHeight="1" x14ac:dyDescent="0.15">
      <c r="CX328" t="s">
        <v>5123</v>
      </c>
      <c r="CY328" s="27" t="s">
        <v>5153</v>
      </c>
      <c r="CZ328" s="27" t="s">
        <v>5153</v>
      </c>
      <c r="DA328" s="27" t="s">
        <v>5152</v>
      </c>
    </row>
    <row r="329" spans="102:105" ht="15" customHeight="1" x14ac:dyDescent="0.15">
      <c r="CX329" t="s">
        <v>4834</v>
      </c>
      <c r="CY329" s="27" t="s">
        <v>5153</v>
      </c>
      <c r="CZ329" s="27" t="s">
        <v>5152</v>
      </c>
    </row>
    <row r="330" spans="102:105" ht="15" customHeight="1" x14ac:dyDescent="0.15">
      <c r="CX330" t="s">
        <v>82</v>
      </c>
      <c r="CY330" s="27" t="s">
        <v>5167</v>
      </c>
      <c r="CZ330" s="27" t="s">
        <v>5153</v>
      </c>
    </row>
    <row r="331" spans="102:105" ht="15" customHeight="1" x14ac:dyDescent="0.15">
      <c r="CX331" t="s">
        <v>830</v>
      </c>
      <c r="CY331" s="27" t="s">
        <v>5153</v>
      </c>
      <c r="CZ331" s="27" t="s">
        <v>5155</v>
      </c>
    </row>
    <row r="332" spans="102:105" ht="15" customHeight="1" x14ac:dyDescent="0.15">
      <c r="CX332" t="s">
        <v>3376</v>
      </c>
      <c r="CY332" s="27" t="s">
        <v>5153</v>
      </c>
      <c r="CZ332" s="27" t="s">
        <v>5155</v>
      </c>
    </row>
    <row r="333" spans="102:105" ht="15" customHeight="1" x14ac:dyDescent="0.15">
      <c r="CX333" t="s">
        <v>827</v>
      </c>
      <c r="CZ333" s="27" t="s">
        <v>5153</v>
      </c>
    </row>
    <row r="334" spans="102:105" ht="15" customHeight="1" x14ac:dyDescent="0.15">
      <c r="CX334" t="s">
        <v>3589</v>
      </c>
      <c r="CZ334" s="27" t="s">
        <v>5153</v>
      </c>
    </row>
    <row r="335" spans="102:105" ht="15" customHeight="1" x14ac:dyDescent="0.15">
      <c r="CX335" t="s">
        <v>3914</v>
      </c>
      <c r="CZ335" s="27" t="s">
        <v>5156</v>
      </c>
    </row>
    <row r="336" spans="102:105" ht="15" customHeight="1" x14ac:dyDescent="0.15">
      <c r="CX336" t="s">
        <v>635</v>
      </c>
      <c r="CZ336" s="27" t="s">
        <v>5156</v>
      </c>
    </row>
    <row r="337" spans="102:104" ht="15" customHeight="1" x14ac:dyDescent="0.15">
      <c r="CX337" t="s">
        <v>5139</v>
      </c>
      <c r="CY337" s="27" t="s">
        <v>5152</v>
      </c>
    </row>
    <row r="338" spans="102:104" ht="15" customHeight="1" x14ac:dyDescent="0.15">
      <c r="CX338" t="s">
        <v>357</v>
      </c>
      <c r="CY338" s="27" t="s">
        <v>5152</v>
      </c>
      <c r="CZ338" s="27" t="s">
        <v>5154</v>
      </c>
    </row>
    <row r="339" spans="102:104" ht="15" customHeight="1" x14ac:dyDescent="0.15">
      <c r="CX339" t="s">
        <v>4574</v>
      </c>
      <c r="CY339" s="27" t="s">
        <v>5153</v>
      </c>
      <c r="CZ339" s="27" t="s">
        <v>5154</v>
      </c>
    </row>
    <row r="340" spans="102:104" ht="15" customHeight="1" x14ac:dyDescent="0.15">
      <c r="CX340" t="s">
        <v>4890</v>
      </c>
      <c r="CY340" s="27" t="s">
        <v>5151</v>
      </c>
      <c r="CZ340" s="27" t="s">
        <v>5153</v>
      </c>
    </row>
    <row r="341" spans="102:104" ht="15" customHeight="1" x14ac:dyDescent="0.15">
      <c r="CX341" t="s">
        <v>4935</v>
      </c>
      <c r="CY341" s="27" t="s">
        <v>2936</v>
      </c>
      <c r="CZ341" s="27" t="s">
        <v>5153</v>
      </c>
    </row>
    <row r="342" spans="102:104" ht="15" customHeight="1" x14ac:dyDescent="0.15">
      <c r="CX342" t="s">
        <v>4190</v>
      </c>
      <c r="CZ342" s="27" t="s">
        <v>5152</v>
      </c>
    </row>
    <row r="343" spans="102:104" ht="15" customHeight="1" x14ac:dyDescent="0.15">
      <c r="CX343" t="s">
        <v>997</v>
      </c>
      <c r="CZ343" s="27" t="s">
        <v>5152</v>
      </c>
    </row>
    <row r="344" spans="102:104" ht="15" customHeight="1" x14ac:dyDescent="0.15">
      <c r="CX344" t="s">
        <v>3976</v>
      </c>
      <c r="CZ344" s="27" t="s">
        <v>5151</v>
      </c>
    </row>
    <row r="345" spans="102:104" ht="15" customHeight="1" x14ac:dyDescent="0.15">
      <c r="CX345" t="s">
        <v>5052</v>
      </c>
      <c r="CY345" s="27" t="s">
        <v>5153</v>
      </c>
    </row>
    <row r="346" spans="102:104" ht="15" customHeight="1" x14ac:dyDescent="0.15">
      <c r="CX346" t="s">
        <v>5005</v>
      </c>
      <c r="CY346" s="27" t="s">
        <v>5151</v>
      </c>
      <c r="CZ346" s="27" t="s">
        <v>5151</v>
      </c>
    </row>
    <row r="347" spans="102:104" ht="15" customHeight="1" x14ac:dyDescent="0.15">
      <c r="CX347" t="s">
        <v>3982</v>
      </c>
      <c r="CY347" s="27" t="s">
        <v>5153</v>
      </c>
      <c r="CZ347" s="27" t="s">
        <v>5154</v>
      </c>
    </row>
    <row r="348" spans="102:104" ht="15" customHeight="1" x14ac:dyDescent="0.15">
      <c r="CX348" t="s">
        <v>3922</v>
      </c>
      <c r="CZ348" s="27" t="s">
        <v>5152</v>
      </c>
    </row>
    <row r="349" spans="102:104" ht="15" customHeight="1" x14ac:dyDescent="0.15">
      <c r="CX349" t="s">
        <v>5124</v>
      </c>
      <c r="CY349" s="27" t="s">
        <v>5152</v>
      </c>
    </row>
    <row r="350" spans="102:104" ht="15" customHeight="1" x14ac:dyDescent="0.15">
      <c r="CX350" t="s">
        <v>3839</v>
      </c>
      <c r="CZ350" s="27" t="s">
        <v>5153</v>
      </c>
    </row>
    <row r="351" spans="102:104" ht="15" customHeight="1" x14ac:dyDescent="0.15">
      <c r="CX351" t="s">
        <v>4320</v>
      </c>
      <c r="CY351" s="27" t="s">
        <v>5153</v>
      </c>
      <c r="CZ351" s="27" t="s">
        <v>2936</v>
      </c>
    </row>
    <row r="352" spans="102:104" ht="15" customHeight="1" x14ac:dyDescent="0.15">
      <c r="CX352" t="s">
        <v>5180</v>
      </c>
      <c r="CY352" s="27" t="s">
        <v>5159</v>
      </c>
      <c r="CZ352" s="27" t="s">
        <v>2936</v>
      </c>
    </row>
    <row r="353" spans="102:105" ht="15" customHeight="1" x14ac:dyDescent="0.15">
      <c r="CX353" t="s">
        <v>5053</v>
      </c>
      <c r="CY353" s="27" t="s">
        <v>5153</v>
      </c>
      <c r="CZ353" s="27" t="s">
        <v>5153</v>
      </c>
      <c r="DA353" s="27" t="s">
        <v>5159</v>
      </c>
    </row>
    <row r="354" spans="102:105" ht="15" customHeight="1" x14ac:dyDescent="0.15">
      <c r="CX354" t="s">
        <v>3895</v>
      </c>
      <c r="CZ354" s="27" t="s">
        <v>5152</v>
      </c>
    </row>
    <row r="355" spans="102:105" ht="15" customHeight="1" x14ac:dyDescent="0.15">
      <c r="CX355" t="s">
        <v>4928</v>
      </c>
      <c r="CY355" s="27" t="s">
        <v>5152</v>
      </c>
      <c r="CZ355" s="27" t="s">
        <v>5152</v>
      </c>
      <c r="DA355" s="27" t="s">
        <v>5152</v>
      </c>
    </row>
    <row r="356" spans="102:105" ht="15" customHeight="1" x14ac:dyDescent="0.15">
      <c r="CX356" t="s">
        <v>3927</v>
      </c>
      <c r="CZ356" s="27" t="s">
        <v>5153</v>
      </c>
    </row>
    <row r="357" spans="102:105" ht="15" customHeight="1" x14ac:dyDescent="0.15">
      <c r="CX357" t="s">
        <v>4851</v>
      </c>
      <c r="CY357" s="27" t="s">
        <v>5153</v>
      </c>
      <c r="CZ357" s="27" t="s">
        <v>5154</v>
      </c>
    </row>
    <row r="358" spans="102:105" ht="15" customHeight="1" x14ac:dyDescent="0.15">
      <c r="CX358" t="s">
        <v>4852</v>
      </c>
      <c r="CY358" s="27" t="s">
        <v>5151</v>
      </c>
      <c r="CZ358" s="27" t="s">
        <v>5153</v>
      </c>
    </row>
    <row r="359" spans="102:105" ht="15" customHeight="1" x14ac:dyDescent="0.15">
      <c r="CX359" t="s">
        <v>5125</v>
      </c>
      <c r="CY359" s="27" t="s">
        <v>5151</v>
      </c>
      <c r="CZ359" s="27" t="s">
        <v>5153</v>
      </c>
      <c r="DA359" s="27" t="s">
        <v>5153</v>
      </c>
    </row>
    <row r="360" spans="102:105" ht="15" customHeight="1" x14ac:dyDescent="0.15">
      <c r="CX360" t="s">
        <v>5069</v>
      </c>
      <c r="CY360" s="27" t="s">
        <v>5153</v>
      </c>
      <c r="CZ360" s="27" t="s">
        <v>5152</v>
      </c>
      <c r="DA360" s="27" t="s">
        <v>5152</v>
      </c>
    </row>
    <row r="361" spans="102:105" ht="15" customHeight="1" x14ac:dyDescent="0.15">
      <c r="CX361" t="s">
        <v>5067</v>
      </c>
      <c r="CY361" s="27" t="s">
        <v>5152</v>
      </c>
      <c r="CZ361" s="27" t="s">
        <v>5153</v>
      </c>
    </row>
    <row r="362" spans="102:105" ht="15" customHeight="1" x14ac:dyDescent="0.15">
      <c r="CX362" t="s">
        <v>72</v>
      </c>
      <c r="CY362" s="27" t="s">
        <v>5158</v>
      </c>
      <c r="CZ362" s="27" t="s">
        <v>5151</v>
      </c>
    </row>
    <row r="363" spans="102:105" ht="15" customHeight="1" x14ac:dyDescent="0.15">
      <c r="CX363" t="s">
        <v>908</v>
      </c>
      <c r="CY363" s="27" t="s">
        <v>5151</v>
      </c>
      <c r="CZ363" s="27" t="s">
        <v>5158</v>
      </c>
    </row>
    <row r="364" spans="102:105" ht="15" customHeight="1" x14ac:dyDescent="0.15">
      <c r="CX364" t="s">
        <v>4510</v>
      </c>
      <c r="CY364" s="27" t="s">
        <v>5151</v>
      </c>
      <c r="CZ364" s="27" t="s">
        <v>5153</v>
      </c>
    </row>
    <row r="365" spans="102:105" ht="15" customHeight="1" x14ac:dyDescent="0.15">
      <c r="CX365" t="s">
        <v>5024</v>
      </c>
      <c r="CY365" s="27" t="s">
        <v>5153</v>
      </c>
      <c r="CZ365" s="27" t="s">
        <v>5151</v>
      </c>
      <c r="DA365" s="27" t="s">
        <v>5151</v>
      </c>
    </row>
    <row r="366" spans="102:105" ht="15" customHeight="1" x14ac:dyDescent="0.15">
      <c r="CX366" t="s">
        <v>4667</v>
      </c>
      <c r="CY366" s="27" t="s">
        <v>5153</v>
      </c>
      <c r="CZ366" s="27" t="s">
        <v>2936</v>
      </c>
    </row>
    <row r="367" spans="102:105" ht="15" customHeight="1" x14ac:dyDescent="0.15">
      <c r="CX367" t="s">
        <v>403</v>
      </c>
      <c r="CY367" s="27" t="s">
        <v>5156</v>
      </c>
      <c r="CZ367" s="27" t="s">
        <v>2936</v>
      </c>
    </row>
    <row r="368" spans="102:105" ht="15" customHeight="1" x14ac:dyDescent="0.15">
      <c r="CX368" t="s">
        <v>4859</v>
      </c>
      <c r="CY368" s="27" t="s">
        <v>5153</v>
      </c>
      <c r="CZ368" s="27" t="s">
        <v>5153</v>
      </c>
      <c r="DA368" s="27" t="s">
        <v>5152</v>
      </c>
    </row>
    <row r="369" spans="102:105" ht="15" customHeight="1" x14ac:dyDescent="0.15">
      <c r="CX369" t="s">
        <v>3387</v>
      </c>
      <c r="CZ369" s="27" t="s">
        <v>5153</v>
      </c>
    </row>
    <row r="370" spans="102:105" ht="15" customHeight="1" x14ac:dyDescent="0.15">
      <c r="CX370" t="s">
        <v>4194</v>
      </c>
      <c r="CY370" s="27" t="s">
        <v>5153</v>
      </c>
      <c r="CZ370" s="27" t="s">
        <v>5152</v>
      </c>
    </row>
    <row r="371" spans="102:105" ht="15" customHeight="1" x14ac:dyDescent="0.15">
      <c r="CX371" t="s">
        <v>4580</v>
      </c>
      <c r="CZ371" s="27" t="s">
        <v>5153</v>
      </c>
    </row>
    <row r="372" spans="102:105" ht="15" customHeight="1" x14ac:dyDescent="0.15">
      <c r="CX372" t="s">
        <v>3783</v>
      </c>
      <c r="CZ372" s="27" t="s">
        <v>5152</v>
      </c>
    </row>
    <row r="373" spans="102:105" ht="15" customHeight="1" x14ac:dyDescent="0.15">
      <c r="CX373" t="s">
        <v>3929</v>
      </c>
      <c r="CZ373" s="27" t="s">
        <v>5154</v>
      </c>
    </row>
    <row r="374" spans="102:105" ht="15" customHeight="1" x14ac:dyDescent="0.15">
      <c r="CX374" t="s">
        <v>4325</v>
      </c>
      <c r="CY374" s="27" t="s">
        <v>5153</v>
      </c>
      <c r="CZ374" s="27" t="s">
        <v>5154</v>
      </c>
    </row>
    <row r="375" spans="102:105" ht="15" customHeight="1" x14ac:dyDescent="0.15">
      <c r="CX375" t="s">
        <v>4794</v>
      </c>
      <c r="CY375" s="27" t="s">
        <v>5151</v>
      </c>
      <c r="CZ375" s="27" t="s">
        <v>5153</v>
      </c>
    </row>
    <row r="376" spans="102:105" ht="15" customHeight="1" x14ac:dyDescent="0.15">
      <c r="CX376" t="s">
        <v>5078</v>
      </c>
      <c r="CY376" s="27" t="s">
        <v>5151</v>
      </c>
      <c r="CZ376" s="27" t="s">
        <v>5153</v>
      </c>
      <c r="DA376" s="27" t="s">
        <v>5153</v>
      </c>
    </row>
    <row r="377" spans="102:105" ht="15" customHeight="1" x14ac:dyDescent="0.15">
      <c r="CX377" t="s">
        <v>3842</v>
      </c>
      <c r="CZ377" s="27" t="s">
        <v>5153</v>
      </c>
    </row>
    <row r="378" spans="102:105" ht="15" customHeight="1" x14ac:dyDescent="0.15">
      <c r="CX378" t="s">
        <v>446</v>
      </c>
      <c r="CY378" s="27" t="s">
        <v>5167</v>
      </c>
      <c r="CZ378" s="27" t="s">
        <v>5154</v>
      </c>
    </row>
    <row r="379" spans="102:105" ht="15" customHeight="1" x14ac:dyDescent="0.15">
      <c r="CX379" t="s">
        <v>920</v>
      </c>
      <c r="CY379" s="27" t="s">
        <v>5154</v>
      </c>
      <c r="CZ379" s="27" t="s">
        <v>5155</v>
      </c>
    </row>
    <row r="380" spans="102:105" ht="15" customHeight="1" x14ac:dyDescent="0.15">
      <c r="CX380" t="s">
        <v>4736</v>
      </c>
      <c r="CY380" s="27" t="s">
        <v>5151</v>
      </c>
      <c r="CZ380" s="27" t="s">
        <v>5153</v>
      </c>
    </row>
    <row r="381" spans="102:105" ht="15" customHeight="1" x14ac:dyDescent="0.15">
      <c r="CX381" t="s">
        <v>5072</v>
      </c>
      <c r="CY381" s="27" t="s">
        <v>5153</v>
      </c>
      <c r="CZ381" s="27" t="s">
        <v>5151</v>
      </c>
      <c r="DA381" s="27" t="s">
        <v>5151</v>
      </c>
    </row>
    <row r="382" spans="102:105" ht="15" customHeight="1" x14ac:dyDescent="0.15">
      <c r="CX382" t="s">
        <v>3390</v>
      </c>
      <c r="CZ382" s="27" t="s">
        <v>5151</v>
      </c>
    </row>
    <row r="383" spans="102:105" ht="15" customHeight="1" x14ac:dyDescent="0.15">
      <c r="CX383" t="s">
        <v>5056</v>
      </c>
      <c r="CY383" s="27" t="s">
        <v>5153</v>
      </c>
      <c r="CZ383" s="27" t="s">
        <v>5151</v>
      </c>
    </row>
    <row r="384" spans="102:105" ht="15" customHeight="1" x14ac:dyDescent="0.15">
      <c r="CX384" t="s">
        <v>4196</v>
      </c>
      <c r="CY384" s="27" t="s">
        <v>5153</v>
      </c>
      <c r="CZ384" s="27" t="s">
        <v>5154</v>
      </c>
    </row>
    <row r="385" spans="102:105" ht="15" customHeight="1" x14ac:dyDescent="0.15">
      <c r="CX385" t="s">
        <v>4900</v>
      </c>
      <c r="CY385" s="27" t="s">
        <v>5153</v>
      </c>
      <c r="CZ385" s="27" t="s">
        <v>5154</v>
      </c>
      <c r="DA385" s="27" t="s">
        <v>5154</v>
      </c>
    </row>
    <row r="386" spans="102:105" ht="15" customHeight="1" x14ac:dyDescent="0.15">
      <c r="CX386" t="s">
        <v>3310</v>
      </c>
      <c r="CZ386" s="27" t="s">
        <v>5154</v>
      </c>
    </row>
    <row r="387" spans="102:105" ht="15" customHeight="1" x14ac:dyDescent="0.15">
      <c r="CX387" t="s">
        <v>3931</v>
      </c>
      <c r="CY387" s="27" t="s">
        <v>5153</v>
      </c>
      <c r="CZ387" s="27" t="s">
        <v>5154</v>
      </c>
    </row>
    <row r="388" spans="102:105" ht="15" customHeight="1" x14ac:dyDescent="0.15">
      <c r="CX388" t="s">
        <v>5127</v>
      </c>
      <c r="CY388" s="27" t="s">
        <v>5153</v>
      </c>
      <c r="CZ388" s="27" t="s">
        <v>5154</v>
      </c>
      <c r="DA388" s="27" t="s">
        <v>5154</v>
      </c>
    </row>
    <row r="389" spans="102:105" ht="15" customHeight="1" x14ac:dyDescent="0.15">
      <c r="CX389" t="s">
        <v>1139</v>
      </c>
      <c r="CZ389" s="27" t="s">
        <v>5153</v>
      </c>
    </row>
    <row r="390" spans="102:105" ht="15" customHeight="1" x14ac:dyDescent="0.15">
      <c r="CX390" t="s">
        <v>3332</v>
      </c>
      <c r="CZ390" s="27" t="s">
        <v>5153</v>
      </c>
    </row>
    <row r="391" spans="102:105" ht="15" customHeight="1" x14ac:dyDescent="0.15">
      <c r="CX391" t="s">
        <v>946</v>
      </c>
      <c r="CZ391" s="27" t="s">
        <v>5153</v>
      </c>
    </row>
    <row r="392" spans="102:105" ht="15" customHeight="1" x14ac:dyDescent="0.15">
      <c r="CX392" t="s">
        <v>4899</v>
      </c>
      <c r="CY392" s="27" t="s">
        <v>5153</v>
      </c>
      <c r="CZ392" s="27" t="s">
        <v>5153</v>
      </c>
      <c r="DA392" s="27" t="s">
        <v>5168</v>
      </c>
    </row>
    <row r="393" spans="102:105" ht="15" customHeight="1" x14ac:dyDescent="0.15">
      <c r="CX393" t="s">
        <v>4198</v>
      </c>
      <c r="CY393" s="27" t="s">
        <v>5153</v>
      </c>
      <c r="CZ393" s="27" t="s">
        <v>5162</v>
      </c>
    </row>
    <row r="394" spans="102:105" ht="15" customHeight="1" x14ac:dyDescent="0.15">
      <c r="CX394" t="s">
        <v>4835</v>
      </c>
      <c r="CY394" s="27" t="s">
        <v>5153</v>
      </c>
      <c r="CZ394" s="27" t="s">
        <v>5154</v>
      </c>
    </row>
    <row r="395" spans="102:105" ht="15" customHeight="1" x14ac:dyDescent="0.15">
      <c r="CX395" t="s">
        <v>5057</v>
      </c>
      <c r="CY395" s="27" t="s">
        <v>5151</v>
      </c>
      <c r="CZ395" s="27" t="s">
        <v>5151</v>
      </c>
      <c r="DA395" s="27" t="s">
        <v>5153</v>
      </c>
    </row>
    <row r="396" spans="102:105" ht="15" customHeight="1" x14ac:dyDescent="0.15">
      <c r="CX396" t="s">
        <v>5140</v>
      </c>
      <c r="CY396" s="27" t="s">
        <v>5153</v>
      </c>
    </row>
    <row r="397" spans="102:105" ht="15" customHeight="1" x14ac:dyDescent="0.15">
      <c r="CX397" t="s">
        <v>5059</v>
      </c>
      <c r="CY397" s="27" t="s">
        <v>5153</v>
      </c>
      <c r="CZ397" s="27" t="s">
        <v>5153</v>
      </c>
      <c r="DA397" s="27" t="s">
        <v>5152</v>
      </c>
    </row>
    <row r="398" spans="102:105" ht="15" customHeight="1" x14ac:dyDescent="0.15">
      <c r="CX398" t="s">
        <v>4585</v>
      </c>
      <c r="CY398" s="27" t="s">
        <v>5153</v>
      </c>
      <c r="CZ398" s="27" t="s">
        <v>5152</v>
      </c>
    </row>
    <row r="399" spans="102:105" ht="15" customHeight="1" x14ac:dyDescent="0.15">
      <c r="CX399" t="s">
        <v>4200</v>
      </c>
      <c r="CZ399" s="27" t="s">
        <v>5153</v>
      </c>
    </row>
    <row r="400" spans="102:105" ht="15" customHeight="1" x14ac:dyDescent="0.15">
      <c r="CX400" t="s">
        <v>4588</v>
      </c>
      <c r="CZ400" s="27" t="s">
        <v>5152</v>
      </c>
    </row>
    <row r="401" spans="102:105" ht="15" customHeight="1" x14ac:dyDescent="0.15">
      <c r="CX401" t="s">
        <v>3392</v>
      </c>
      <c r="CY401" s="27" t="s">
        <v>5154</v>
      </c>
      <c r="CZ401" s="27" t="s">
        <v>5157</v>
      </c>
    </row>
    <row r="402" spans="102:105" ht="15" customHeight="1" x14ac:dyDescent="0.15">
      <c r="CX402" t="s">
        <v>3346</v>
      </c>
      <c r="CY402" s="27" t="s">
        <v>5154</v>
      </c>
      <c r="CZ402" s="27" t="s">
        <v>5157</v>
      </c>
    </row>
    <row r="403" spans="102:105" ht="15" customHeight="1" x14ac:dyDescent="0.15">
      <c r="CX403" t="s">
        <v>5085</v>
      </c>
      <c r="CY403" s="27" t="s">
        <v>5151</v>
      </c>
      <c r="CZ403" s="27" t="s">
        <v>5153</v>
      </c>
      <c r="DA403" s="27" t="s">
        <v>5153</v>
      </c>
    </row>
    <row r="404" spans="102:105" ht="15" customHeight="1" x14ac:dyDescent="0.15">
      <c r="CX404" t="s">
        <v>4797</v>
      </c>
      <c r="CY404" s="27" t="s">
        <v>5153</v>
      </c>
      <c r="CZ404" s="27" t="s">
        <v>5154</v>
      </c>
    </row>
    <row r="405" spans="102:105" ht="15" customHeight="1" x14ac:dyDescent="0.15">
      <c r="CX405" t="s">
        <v>3933</v>
      </c>
      <c r="CZ405" s="27" t="s">
        <v>5153</v>
      </c>
    </row>
    <row r="406" spans="102:105" ht="15" customHeight="1" x14ac:dyDescent="0.15">
      <c r="CX406" t="s">
        <v>4403</v>
      </c>
      <c r="CY406" s="27" t="s">
        <v>5153</v>
      </c>
      <c r="CZ406" s="27" t="s">
        <v>5152</v>
      </c>
    </row>
    <row r="407" spans="102:105" ht="15" customHeight="1" x14ac:dyDescent="0.15">
      <c r="CX407" t="s">
        <v>4903</v>
      </c>
      <c r="CY407" s="27" t="s">
        <v>5153</v>
      </c>
      <c r="CZ407" s="27" t="s">
        <v>5154</v>
      </c>
      <c r="DA407" s="27" t="s">
        <v>5152</v>
      </c>
    </row>
    <row r="408" spans="102:105" ht="15" customHeight="1" x14ac:dyDescent="0.15">
      <c r="CX408" t="s">
        <v>4205</v>
      </c>
      <c r="CZ408" s="27" t="s">
        <v>5152</v>
      </c>
    </row>
    <row r="409" spans="102:105" ht="15" customHeight="1" x14ac:dyDescent="0.15">
      <c r="CX409" t="s">
        <v>4972</v>
      </c>
      <c r="CY409" s="27" t="s">
        <v>5154</v>
      </c>
      <c r="CZ409" s="27" t="s">
        <v>5153</v>
      </c>
    </row>
    <row r="410" spans="102:105" ht="15" customHeight="1" x14ac:dyDescent="0.15">
      <c r="CX410" t="s">
        <v>3792</v>
      </c>
      <c r="CZ410" s="27" t="s">
        <v>5153</v>
      </c>
    </row>
    <row r="411" spans="102:105" ht="15" customHeight="1" x14ac:dyDescent="0.15">
      <c r="CX411" t="s">
        <v>5081</v>
      </c>
      <c r="CZ411" s="27" t="s">
        <v>5166</v>
      </c>
    </row>
    <row r="412" spans="102:105" ht="15" customHeight="1" x14ac:dyDescent="0.15">
      <c r="CX412" t="s">
        <v>5016</v>
      </c>
      <c r="CY412" s="27" t="s">
        <v>5151</v>
      </c>
      <c r="CZ412" s="27" t="s">
        <v>5153</v>
      </c>
      <c r="DA412" s="27" t="s">
        <v>5154</v>
      </c>
    </row>
    <row r="413" spans="102:105" ht="15" customHeight="1" x14ac:dyDescent="0.15">
      <c r="CX413" t="s">
        <v>4895</v>
      </c>
      <c r="CY413" s="27" t="s">
        <v>5153</v>
      </c>
      <c r="CZ413" s="27" t="s">
        <v>5154</v>
      </c>
      <c r="DA413" s="27" t="s">
        <v>5152</v>
      </c>
    </row>
    <row r="414" spans="102:105" ht="15" customHeight="1" x14ac:dyDescent="0.15">
      <c r="CX414" t="s">
        <v>3296</v>
      </c>
      <c r="CZ414" s="27" t="s">
        <v>5152</v>
      </c>
    </row>
    <row r="415" spans="102:105" ht="15" customHeight="1" x14ac:dyDescent="0.15">
      <c r="CX415" t="s">
        <v>3394</v>
      </c>
      <c r="CZ415" s="27" t="s">
        <v>5153</v>
      </c>
    </row>
    <row r="416" spans="102:105" ht="15" customHeight="1" x14ac:dyDescent="0.15">
      <c r="CX416" t="s">
        <v>3269</v>
      </c>
      <c r="CY416" s="27" t="s">
        <v>5152</v>
      </c>
      <c r="CZ416" s="27" t="s">
        <v>5154</v>
      </c>
    </row>
    <row r="417" spans="102:105" ht="15" customHeight="1" x14ac:dyDescent="0.15">
      <c r="CX417" t="s">
        <v>3395</v>
      </c>
      <c r="CY417" s="27" t="s">
        <v>5152</v>
      </c>
      <c r="CZ417" s="27" t="s">
        <v>5154</v>
      </c>
    </row>
    <row r="418" spans="102:105" ht="15" customHeight="1" x14ac:dyDescent="0.15">
      <c r="CX418" t="s">
        <v>5142</v>
      </c>
      <c r="CY418" s="27" t="s">
        <v>5153</v>
      </c>
      <c r="CZ418" s="27" t="s">
        <v>5154</v>
      </c>
      <c r="DA418" s="27" t="s">
        <v>5152</v>
      </c>
    </row>
    <row r="419" spans="102:105" ht="15" customHeight="1" x14ac:dyDescent="0.15">
      <c r="CX419" t="s">
        <v>4867</v>
      </c>
      <c r="CY419" s="27" t="s">
        <v>5153</v>
      </c>
      <c r="CZ419" s="27" t="s">
        <v>5152</v>
      </c>
    </row>
    <row r="420" spans="102:105" ht="15" customHeight="1" x14ac:dyDescent="0.15">
      <c r="CX420" t="s">
        <v>3313</v>
      </c>
      <c r="CZ420" s="27" t="s">
        <v>5153</v>
      </c>
    </row>
    <row r="421" spans="102:105" ht="15" customHeight="1" x14ac:dyDescent="0.15">
      <c r="CX421" t="s">
        <v>264</v>
      </c>
      <c r="CZ421" s="27" t="s">
        <v>5153</v>
      </c>
    </row>
    <row r="422" spans="102:105" ht="15" customHeight="1" x14ac:dyDescent="0.15">
      <c r="CX422" t="s">
        <v>999</v>
      </c>
      <c r="CZ422" s="27" t="s">
        <v>5153</v>
      </c>
    </row>
    <row r="423" spans="102:105" ht="15" customHeight="1" x14ac:dyDescent="0.15">
      <c r="CX423" t="s">
        <v>3935</v>
      </c>
      <c r="CY423" s="27" t="s">
        <v>5151</v>
      </c>
      <c r="CZ423" s="27" t="s">
        <v>5153</v>
      </c>
    </row>
    <row r="424" spans="102:105" ht="15" customHeight="1" x14ac:dyDescent="0.15">
      <c r="CX424" t="s">
        <v>4872</v>
      </c>
      <c r="CY424" s="27" t="s">
        <v>5153</v>
      </c>
      <c r="CZ424" s="27" t="s">
        <v>5154</v>
      </c>
    </row>
    <row r="425" spans="102:105" ht="15" customHeight="1" x14ac:dyDescent="0.15">
      <c r="CX425" t="s">
        <v>4866</v>
      </c>
      <c r="CY425" s="27" t="s">
        <v>5153</v>
      </c>
      <c r="CZ425" s="27" t="s">
        <v>5154</v>
      </c>
      <c r="DA425" s="27" t="s">
        <v>5152</v>
      </c>
    </row>
    <row r="426" spans="102:105" ht="15" customHeight="1" x14ac:dyDescent="0.15">
      <c r="CX426" t="s">
        <v>3844</v>
      </c>
      <c r="CZ426" s="27" t="s">
        <v>5153</v>
      </c>
    </row>
    <row r="427" spans="102:105" ht="15" customHeight="1" x14ac:dyDescent="0.15">
      <c r="CX427" t="s">
        <v>4924</v>
      </c>
      <c r="CY427" s="27" t="s">
        <v>5168</v>
      </c>
      <c r="CZ427" s="27" t="s">
        <v>5152</v>
      </c>
    </row>
    <row r="428" spans="102:105" ht="15" customHeight="1" x14ac:dyDescent="0.15">
      <c r="CX428" t="s">
        <v>172</v>
      </c>
      <c r="CY428" s="27" t="s">
        <v>5162</v>
      </c>
      <c r="CZ428" s="27" t="s">
        <v>5152</v>
      </c>
    </row>
    <row r="429" spans="102:105" ht="15" customHeight="1" x14ac:dyDescent="0.15">
      <c r="CX429" t="s">
        <v>4589</v>
      </c>
      <c r="CY429" s="27" t="s">
        <v>5152</v>
      </c>
      <c r="CZ429" s="27" t="s">
        <v>5162</v>
      </c>
    </row>
    <row r="430" spans="102:105" ht="15" customHeight="1" x14ac:dyDescent="0.15">
      <c r="CX430" t="s">
        <v>5007</v>
      </c>
      <c r="CY430" s="27" t="s">
        <v>5153</v>
      </c>
      <c r="CZ430" s="27" t="s">
        <v>5153</v>
      </c>
      <c r="DA430" s="27" t="s">
        <v>5152</v>
      </c>
    </row>
    <row r="431" spans="102:105" ht="15" customHeight="1" x14ac:dyDescent="0.15">
      <c r="CX431" t="s">
        <v>4081</v>
      </c>
      <c r="CZ431" s="27" t="s">
        <v>5153</v>
      </c>
    </row>
    <row r="432" spans="102:105" ht="15" customHeight="1" x14ac:dyDescent="0.15">
      <c r="CX432" t="s">
        <v>4082</v>
      </c>
      <c r="CZ432" s="27" t="s">
        <v>5151</v>
      </c>
    </row>
    <row r="433" spans="102:104" ht="15" customHeight="1" x14ac:dyDescent="0.15">
      <c r="CX433" t="s">
        <v>3396</v>
      </c>
      <c r="CZ433" s="27" t="s">
        <v>5156</v>
      </c>
    </row>
    <row r="434" spans="102:104" ht="15" customHeight="1" x14ac:dyDescent="0.15">
      <c r="CX434" t="s">
        <v>256</v>
      </c>
      <c r="CY434" s="27" t="s">
        <v>5153</v>
      </c>
      <c r="CZ434" s="27" t="s">
        <v>5162</v>
      </c>
    </row>
    <row r="435" spans="102:104" ht="15" customHeight="1" x14ac:dyDescent="0.15">
      <c r="CX435" t="s">
        <v>3253</v>
      </c>
      <c r="CY435" s="27" t="s">
        <v>5153</v>
      </c>
      <c r="CZ435" s="27" t="s">
        <v>5162</v>
      </c>
    </row>
    <row r="436" spans="102:104" ht="15" customHeight="1" x14ac:dyDescent="0.15">
      <c r="CX436" t="s">
        <v>1005</v>
      </c>
      <c r="CY436" s="27" t="s">
        <v>5153</v>
      </c>
      <c r="CZ436" s="27" t="s">
        <v>5162</v>
      </c>
    </row>
    <row r="437" spans="102:104" ht="15" customHeight="1" x14ac:dyDescent="0.15">
      <c r="CX437" t="s">
        <v>4836</v>
      </c>
      <c r="CY437" s="27" t="s">
        <v>5153</v>
      </c>
      <c r="CZ437" s="27" t="s">
        <v>5153</v>
      </c>
    </row>
    <row r="438" spans="102:104" ht="15" customHeight="1" x14ac:dyDescent="0.15">
      <c r="CX438" t="s">
        <v>5023</v>
      </c>
      <c r="CY438" s="27" t="s">
        <v>5154</v>
      </c>
      <c r="CZ438" s="27" t="s">
        <v>5152</v>
      </c>
    </row>
    <row r="439" spans="102:104" ht="15" customHeight="1" x14ac:dyDescent="0.15">
      <c r="CX439" t="s">
        <v>4863</v>
      </c>
      <c r="CY439" s="27" t="s">
        <v>5153</v>
      </c>
      <c r="CZ439" s="27" t="s">
        <v>5154</v>
      </c>
    </row>
    <row r="440" spans="102:104" ht="15" customHeight="1" x14ac:dyDescent="0.15">
      <c r="CX440" t="s">
        <v>613</v>
      </c>
      <c r="CY440" s="27" t="s">
        <v>5153</v>
      </c>
      <c r="CZ440" s="27" t="s">
        <v>5154</v>
      </c>
    </row>
    <row r="441" spans="102:104" ht="15" customHeight="1" x14ac:dyDescent="0.15">
      <c r="CX441" t="s">
        <v>3662</v>
      </c>
      <c r="CY441" s="27" t="s">
        <v>5153</v>
      </c>
      <c r="CZ441" s="27" t="s">
        <v>5154</v>
      </c>
    </row>
    <row r="442" spans="102:104" ht="15" customHeight="1" x14ac:dyDescent="0.15">
      <c r="CX442" t="s">
        <v>4865</v>
      </c>
      <c r="CY442" s="27" t="s">
        <v>5153</v>
      </c>
      <c r="CZ442" s="27" t="s">
        <v>5152</v>
      </c>
    </row>
    <row r="443" spans="102:104" ht="15" customHeight="1" x14ac:dyDescent="0.15">
      <c r="CX443" t="s">
        <v>4837</v>
      </c>
      <c r="CY443" s="27" t="s">
        <v>5153</v>
      </c>
      <c r="CZ443" s="27" t="s">
        <v>5154</v>
      </c>
    </row>
    <row r="444" spans="102:104" ht="15" customHeight="1" x14ac:dyDescent="0.15">
      <c r="CX444" t="s">
        <v>3846</v>
      </c>
      <c r="CZ444" s="27" t="s">
        <v>5153</v>
      </c>
    </row>
    <row r="445" spans="102:104" ht="15" customHeight="1" x14ac:dyDescent="0.15">
      <c r="CX445" t="s">
        <v>4678</v>
      </c>
      <c r="CY445" s="27" t="s">
        <v>5153</v>
      </c>
      <c r="CZ445" s="27" t="s">
        <v>5154</v>
      </c>
    </row>
    <row r="446" spans="102:104" ht="15" customHeight="1" x14ac:dyDescent="0.15">
      <c r="CX446" t="s">
        <v>4799</v>
      </c>
      <c r="CY446" s="27" t="s">
        <v>5153</v>
      </c>
      <c r="CZ446" s="27" t="s">
        <v>5156</v>
      </c>
    </row>
    <row r="447" spans="102:104" ht="15" customHeight="1" x14ac:dyDescent="0.15">
      <c r="CX447" t="s">
        <v>3761</v>
      </c>
      <c r="CZ447" s="27" t="s">
        <v>5154</v>
      </c>
    </row>
    <row r="448" spans="102:104" ht="15" customHeight="1" x14ac:dyDescent="0.15">
      <c r="CX448" t="s">
        <v>3793</v>
      </c>
      <c r="CZ448" s="27" t="s">
        <v>5154</v>
      </c>
    </row>
    <row r="449" spans="102:105" ht="15" customHeight="1" x14ac:dyDescent="0.15">
      <c r="CX449" t="s">
        <v>4593</v>
      </c>
      <c r="CY449" s="27" t="s">
        <v>5153</v>
      </c>
      <c r="CZ449" s="27" t="s">
        <v>5152</v>
      </c>
    </row>
    <row r="450" spans="102:105" ht="15" customHeight="1" x14ac:dyDescent="0.15">
      <c r="CX450" t="s">
        <v>4838</v>
      </c>
      <c r="CY450" s="27" t="s">
        <v>5153</v>
      </c>
      <c r="CZ450" s="27" t="s">
        <v>5152</v>
      </c>
    </row>
    <row r="451" spans="102:105" ht="15" customHeight="1" x14ac:dyDescent="0.15">
      <c r="CX451" t="s">
        <v>3760</v>
      </c>
      <c r="CY451" s="27" t="s">
        <v>5152</v>
      </c>
      <c r="CZ451" s="27" t="s">
        <v>5157</v>
      </c>
    </row>
    <row r="452" spans="102:105" ht="15" customHeight="1" x14ac:dyDescent="0.15">
      <c r="CX452" t="s">
        <v>3796</v>
      </c>
      <c r="CY452" s="27" t="s">
        <v>5152</v>
      </c>
      <c r="CZ452" s="27" t="s">
        <v>5157</v>
      </c>
    </row>
    <row r="453" spans="102:105" ht="15" customHeight="1" x14ac:dyDescent="0.15">
      <c r="CX453" t="s">
        <v>4333</v>
      </c>
      <c r="CY453" s="27" t="s">
        <v>5153</v>
      </c>
      <c r="CZ453" s="27" t="s">
        <v>5152</v>
      </c>
    </row>
    <row r="454" spans="102:105" ht="15" customHeight="1" x14ac:dyDescent="0.15">
      <c r="CX454" t="s">
        <v>5181</v>
      </c>
      <c r="CY454" s="27" t="s">
        <v>5153</v>
      </c>
      <c r="CZ454" s="27" t="s">
        <v>2936</v>
      </c>
    </row>
    <row r="455" spans="102:105" ht="15" customHeight="1" x14ac:dyDescent="0.15">
      <c r="CX455" t="s">
        <v>5060</v>
      </c>
      <c r="CY455" s="27" t="s">
        <v>5151</v>
      </c>
      <c r="CZ455" s="27" t="s">
        <v>5153</v>
      </c>
      <c r="DA455" s="27" t="s">
        <v>5153</v>
      </c>
    </row>
    <row r="456" spans="102:105" ht="15" customHeight="1" x14ac:dyDescent="0.15">
      <c r="CX456" t="s">
        <v>4765</v>
      </c>
      <c r="CY456" s="27" t="s">
        <v>5152</v>
      </c>
      <c r="CZ456" s="27" t="s">
        <v>2936</v>
      </c>
    </row>
    <row r="457" spans="102:105" ht="15" customHeight="1" x14ac:dyDescent="0.15">
      <c r="CX457" t="s">
        <v>4719</v>
      </c>
      <c r="CY457" s="27" t="s">
        <v>5151</v>
      </c>
      <c r="CZ457" s="27" t="s">
        <v>5158</v>
      </c>
    </row>
    <row r="458" spans="102:105" ht="15" customHeight="1" x14ac:dyDescent="0.15">
      <c r="CX458" t="s">
        <v>4642</v>
      </c>
      <c r="CY458" s="27" t="s">
        <v>5163</v>
      </c>
      <c r="CZ458" s="27" t="s">
        <v>5164</v>
      </c>
    </row>
    <row r="459" spans="102:105" ht="15" customHeight="1" x14ac:dyDescent="0.15">
      <c r="CX459" s="69" t="s">
        <v>274</v>
      </c>
      <c r="CY459" s="27" t="s">
        <v>2936</v>
      </c>
      <c r="CZ459" s="27" t="s">
        <v>5154</v>
      </c>
    </row>
    <row r="460" spans="102:105" ht="15" customHeight="1" x14ac:dyDescent="0.15">
      <c r="CX460" s="69" t="s">
        <v>3200</v>
      </c>
      <c r="CZ460" s="27" t="s">
        <v>5154</v>
      </c>
    </row>
    <row r="461" spans="102:105" ht="15" customHeight="1" x14ac:dyDescent="0.15">
      <c r="CX461" t="s">
        <v>3200</v>
      </c>
      <c r="CZ461" s="27" t="s">
        <v>5154</v>
      </c>
    </row>
    <row r="462" spans="102:105" ht="15" customHeight="1" x14ac:dyDescent="0.15">
      <c r="CX462" t="s">
        <v>3212</v>
      </c>
      <c r="CZ462" s="27" t="s">
        <v>5154</v>
      </c>
    </row>
    <row r="463" spans="102:105" ht="15" customHeight="1" x14ac:dyDescent="0.15">
      <c r="CX463" t="s">
        <v>4681</v>
      </c>
      <c r="CY463" s="27" t="s">
        <v>5153</v>
      </c>
      <c r="CZ463" s="27" t="s">
        <v>5152</v>
      </c>
    </row>
    <row r="464" spans="102:105" ht="15" customHeight="1" x14ac:dyDescent="0.15">
      <c r="CX464" t="s">
        <v>3991</v>
      </c>
      <c r="CZ464" s="27" t="s">
        <v>5153</v>
      </c>
    </row>
    <row r="465" spans="102:104" ht="15" customHeight="1" x14ac:dyDescent="0.15">
      <c r="CX465" s="69" t="s">
        <v>4801</v>
      </c>
      <c r="CY465" s="27" t="s">
        <v>5154</v>
      </c>
      <c r="CZ465" s="27" t="s">
        <v>5152</v>
      </c>
    </row>
    <row r="466" spans="102:104" ht="15" customHeight="1" x14ac:dyDescent="0.15">
      <c r="CX466" s="69" t="s">
        <v>406</v>
      </c>
      <c r="CY466" s="27" t="s">
        <v>5152</v>
      </c>
      <c r="CZ466" s="27" t="s">
        <v>5157</v>
      </c>
    </row>
    <row r="467" spans="102:104" ht="15" customHeight="1" x14ac:dyDescent="0.15">
      <c r="CX467" t="s">
        <v>4803</v>
      </c>
      <c r="CY467" s="27" t="s">
        <v>5154</v>
      </c>
      <c r="CZ467" s="27" t="s">
        <v>5152</v>
      </c>
    </row>
    <row r="468" spans="102:104" ht="15" customHeight="1" x14ac:dyDescent="0.15">
      <c r="CX468" t="s">
        <v>3940</v>
      </c>
      <c r="CZ468" s="27" t="s">
        <v>5151</v>
      </c>
    </row>
    <row r="469" spans="102:104" ht="15" customHeight="1" x14ac:dyDescent="0.15">
      <c r="CX469" t="s">
        <v>5144</v>
      </c>
      <c r="CY469" s="27" t="s">
        <v>5151</v>
      </c>
    </row>
    <row r="470" spans="102:104" ht="15" customHeight="1" x14ac:dyDescent="0.15">
      <c r="CX470" t="s">
        <v>251</v>
      </c>
      <c r="CZ470" s="27" t="s">
        <v>5152</v>
      </c>
    </row>
    <row r="471" spans="102:104" ht="15" customHeight="1" x14ac:dyDescent="0.15">
      <c r="CX471" t="s">
        <v>4772</v>
      </c>
      <c r="CZ471" s="27" t="s">
        <v>5152</v>
      </c>
    </row>
    <row r="472" spans="102:104" ht="15" customHeight="1" x14ac:dyDescent="0.15">
      <c r="CX472" t="s">
        <v>4390</v>
      </c>
      <c r="CY472" s="27" t="s">
        <v>5152</v>
      </c>
      <c r="CZ472" s="27" t="s">
        <v>5156</v>
      </c>
    </row>
    <row r="473" spans="102:104" ht="15" customHeight="1" x14ac:dyDescent="0.15">
      <c r="CX473" t="s">
        <v>4405</v>
      </c>
      <c r="CY473" s="27" t="s">
        <v>5152</v>
      </c>
      <c r="CZ473" s="27" t="s">
        <v>5156</v>
      </c>
    </row>
    <row r="474" spans="102:104" ht="15" customHeight="1" x14ac:dyDescent="0.15">
      <c r="CX474" t="s">
        <v>4685</v>
      </c>
      <c r="CY474" s="27" t="s">
        <v>5153</v>
      </c>
      <c r="CZ474" s="27" t="s">
        <v>5152</v>
      </c>
    </row>
    <row r="475" spans="102:104" ht="15" customHeight="1" x14ac:dyDescent="0.15">
      <c r="CX475" t="s">
        <v>3897</v>
      </c>
      <c r="CZ475" s="27" t="s">
        <v>5154</v>
      </c>
    </row>
    <row r="476" spans="102:104" ht="15" customHeight="1" x14ac:dyDescent="0.15">
      <c r="CX476" t="s">
        <v>4810</v>
      </c>
      <c r="CZ476" s="27" t="s">
        <v>5151</v>
      </c>
    </row>
    <row r="477" spans="102:104" ht="15" customHeight="1" x14ac:dyDescent="0.15">
      <c r="CX477" t="s">
        <v>4602</v>
      </c>
      <c r="CZ477" s="27" t="s">
        <v>5153</v>
      </c>
    </row>
    <row r="478" spans="102:104" ht="15" customHeight="1" x14ac:dyDescent="0.15">
      <c r="CX478" t="s">
        <v>3172</v>
      </c>
      <c r="CY478" s="27" t="s">
        <v>5154</v>
      </c>
      <c r="CZ478" s="27" t="s">
        <v>5155</v>
      </c>
    </row>
    <row r="479" spans="102:104" ht="15" customHeight="1" x14ac:dyDescent="0.15">
      <c r="CX479" t="s">
        <v>3088</v>
      </c>
      <c r="CY479" s="27" t="s">
        <v>5154</v>
      </c>
      <c r="CZ479" s="27" t="s">
        <v>5155</v>
      </c>
    </row>
    <row r="480" spans="102:104" ht="15" customHeight="1" x14ac:dyDescent="0.15">
      <c r="CX480" t="s">
        <v>3949</v>
      </c>
      <c r="CZ480" s="27" t="s">
        <v>5153</v>
      </c>
    </row>
    <row r="481" spans="102:105" ht="15" customHeight="1" x14ac:dyDescent="0.15">
      <c r="CX481" t="s">
        <v>3799</v>
      </c>
      <c r="CY481" s="27" t="s">
        <v>5152</v>
      </c>
      <c r="CZ481" s="27" t="s">
        <v>2936</v>
      </c>
    </row>
    <row r="482" spans="102:105" ht="15" customHeight="1" x14ac:dyDescent="0.15">
      <c r="CX482" t="s">
        <v>4855</v>
      </c>
      <c r="CY482" s="27" t="s">
        <v>5151</v>
      </c>
      <c r="CZ482" s="27" t="s">
        <v>5153</v>
      </c>
    </row>
    <row r="483" spans="102:105" ht="15" customHeight="1" x14ac:dyDescent="0.15">
      <c r="CX483" t="s">
        <v>5128</v>
      </c>
      <c r="CY483" s="27" t="s">
        <v>5151</v>
      </c>
      <c r="CZ483" s="27" t="s">
        <v>5153</v>
      </c>
      <c r="DA483" s="27" t="s">
        <v>5153</v>
      </c>
    </row>
    <row r="484" spans="102:105" ht="15" customHeight="1" x14ac:dyDescent="0.15">
      <c r="CX484" t="s">
        <v>282</v>
      </c>
      <c r="CZ484" s="27" t="s">
        <v>5152</v>
      </c>
    </row>
    <row r="485" spans="102:105" ht="15" customHeight="1" x14ac:dyDescent="0.15">
      <c r="CX485" s="69" t="s">
        <v>3993</v>
      </c>
      <c r="CZ485" s="27" t="s">
        <v>5154</v>
      </c>
    </row>
    <row r="486" spans="102:105" ht="15" customHeight="1" x14ac:dyDescent="0.15">
      <c r="CX486" s="69" t="s">
        <v>3984</v>
      </c>
      <c r="CZ486" s="27" t="s">
        <v>5154</v>
      </c>
    </row>
    <row r="487" spans="102:105" ht="15" customHeight="1" x14ac:dyDescent="0.15">
      <c r="CX487" t="s">
        <v>3438</v>
      </c>
      <c r="CY487" s="27" t="s">
        <v>5151</v>
      </c>
      <c r="CZ487" s="27" t="s">
        <v>5154</v>
      </c>
    </row>
    <row r="488" spans="102:105" ht="15" customHeight="1" x14ac:dyDescent="0.15">
      <c r="CX488" t="s">
        <v>3687</v>
      </c>
      <c r="CY488" s="27" t="s">
        <v>5151</v>
      </c>
      <c r="CZ488" s="27" t="s">
        <v>5154</v>
      </c>
    </row>
    <row r="489" spans="102:105" ht="15" customHeight="1" x14ac:dyDescent="0.15">
      <c r="CX489" t="s">
        <v>5068</v>
      </c>
      <c r="CY489" s="27" t="s">
        <v>5153</v>
      </c>
      <c r="CZ489" s="27" t="s">
        <v>5151</v>
      </c>
    </row>
    <row r="490" spans="102:105" ht="15" customHeight="1" x14ac:dyDescent="0.15">
      <c r="CX490" t="s">
        <v>3854</v>
      </c>
      <c r="CZ490" s="27" t="s">
        <v>5152</v>
      </c>
    </row>
    <row r="491" spans="102:105" ht="15" customHeight="1" x14ac:dyDescent="0.15">
      <c r="CX491" t="s">
        <v>685</v>
      </c>
      <c r="CY491" s="27" t="s">
        <v>2936</v>
      </c>
      <c r="CZ491" s="27" t="s">
        <v>5154</v>
      </c>
    </row>
    <row r="492" spans="102:105" ht="15" customHeight="1" x14ac:dyDescent="0.15">
      <c r="CX492" t="s">
        <v>4775</v>
      </c>
      <c r="CY492" s="27" t="s">
        <v>5151</v>
      </c>
      <c r="CZ492" s="27" t="s">
        <v>2936</v>
      </c>
    </row>
    <row r="493" spans="102:105" ht="15" customHeight="1" x14ac:dyDescent="0.15">
      <c r="CX493" t="s">
        <v>5145</v>
      </c>
      <c r="CY493" s="27" t="s">
        <v>5168</v>
      </c>
    </row>
    <row r="494" spans="102:105" ht="15" customHeight="1" x14ac:dyDescent="0.15">
      <c r="CX494" t="s">
        <v>4811</v>
      </c>
      <c r="CY494" s="27" t="s">
        <v>5151</v>
      </c>
      <c r="CZ494" s="27" t="s">
        <v>5154</v>
      </c>
    </row>
    <row r="495" spans="102:105" ht="15" customHeight="1" x14ac:dyDescent="0.15">
      <c r="CX495" t="s">
        <v>5146</v>
      </c>
      <c r="CY495" s="27" t="s">
        <v>5153</v>
      </c>
      <c r="CZ495" s="27" t="s">
        <v>5152</v>
      </c>
    </row>
    <row r="496" spans="102:105" ht="15" customHeight="1" x14ac:dyDescent="0.15">
      <c r="CX496" t="s">
        <v>4209</v>
      </c>
      <c r="CZ496" s="27" t="s">
        <v>5153</v>
      </c>
    </row>
    <row r="497" spans="102:105" ht="15" customHeight="1" x14ac:dyDescent="0.15">
      <c r="CX497" t="s">
        <v>810</v>
      </c>
      <c r="CZ497" s="27" t="s">
        <v>5154</v>
      </c>
    </row>
    <row r="498" spans="102:105" ht="15" customHeight="1" x14ac:dyDescent="0.15">
      <c r="CX498" t="s">
        <v>1129</v>
      </c>
      <c r="CZ498" s="27" t="s">
        <v>5154</v>
      </c>
    </row>
    <row r="499" spans="102:105" ht="15" customHeight="1" x14ac:dyDescent="0.15">
      <c r="CX499" t="s">
        <v>4868</v>
      </c>
      <c r="CY499" s="27" t="s">
        <v>5153</v>
      </c>
      <c r="CZ499" s="27" t="s">
        <v>5154</v>
      </c>
    </row>
    <row r="500" spans="102:105" ht="15" customHeight="1" x14ac:dyDescent="0.15">
      <c r="CX500" t="s">
        <v>3342</v>
      </c>
      <c r="CZ500" s="27" t="s">
        <v>5152</v>
      </c>
    </row>
    <row r="501" spans="102:105" ht="15" customHeight="1" x14ac:dyDescent="0.15">
      <c r="CX501" t="s">
        <v>3405</v>
      </c>
      <c r="CZ501" s="27" t="s">
        <v>5151</v>
      </c>
    </row>
    <row r="502" spans="102:105" ht="15" customHeight="1" x14ac:dyDescent="0.15">
      <c r="CX502" t="s">
        <v>3022</v>
      </c>
      <c r="CY502" s="27" t="s">
        <v>5153</v>
      </c>
      <c r="CZ502" s="27" t="s">
        <v>5154</v>
      </c>
    </row>
    <row r="503" spans="102:105" ht="15" customHeight="1" x14ac:dyDescent="0.15">
      <c r="CX503" t="s">
        <v>3314</v>
      </c>
      <c r="CY503" s="27" t="s">
        <v>5153</v>
      </c>
      <c r="CZ503" s="27" t="s">
        <v>5154</v>
      </c>
    </row>
    <row r="504" spans="102:105" ht="15" customHeight="1" x14ac:dyDescent="0.15">
      <c r="CX504" t="s">
        <v>3163</v>
      </c>
      <c r="CY504" s="27" t="s">
        <v>5153</v>
      </c>
      <c r="CZ504" s="27" t="s">
        <v>5154</v>
      </c>
    </row>
    <row r="505" spans="102:105" ht="15" customHeight="1" x14ac:dyDescent="0.15">
      <c r="CX505" t="s">
        <v>4514</v>
      </c>
      <c r="CY505" s="27" t="s">
        <v>5153</v>
      </c>
      <c r="CZ505" s="27" t="s">
        <v>5153</v>
      </c>
    </row>
    <row r="506" spans="102:105" ht="15" customHeight="1" x14ac:dyDescent="0.15">
      <c r="CX506" t="s">
        <v>4907</v>
      </c>
      <c r="CY506" s="27" t="s">
        <v>5153</v>
      </c>
      <c r="CZ506" s="27" t="s">
        <v>5153</v>
      </c>
      <c r="DA506" s="27" t="s">
        <v>5153</v>
      </c>
    </row>
    <row r="507" spans="102:105" ht="15" customHeight="1" x14ac:dyDescent="0.15">
      <c r="CX507" t="s">
        <v>5130</v>
      </c>
      <c r="CY507" s="27" t="s">
        <v>5151</v>
      </c>
      <c r="CZ507" s="27" t="s">
        <v>5151</v>
      </c>
    </row>
    <row r="508" spans="102:105" ht="15" customHeight="1" x14ac:dyDescent="0.15">
      <c r="CX508" t="s">
        <v>3951</v>
      </c>
      <c r="CZ508" s="27" t="s">
        <v>5153</v>
      </c>
    </row>
    <row r="509" spans="102:105" ht="15" customHeight="1" x14ac:dyDescent="0.15">
      <c r="CX509" t="s">
        <v>5148</v>
      </c>
      <c r="CY509" s="27" t="s">
        <v>5153</v>
      </c>
      <c r="CZ509" s="27" t="s">
        <v>5154</v>
      </c>
      <c r="DA509" s="27" t="s">
        <v>5152</v>
      </c>
    </row>
    <row r="510" spans="102:105" ht="15" customHeight="1" x14ac:dyDescent="0.15">
      <c r="CX510" t="s">
        <v>4687</v>
      </c>
      <c r="CY510" s="27" t="s">
        <v>5153</v>
      </c>
      <c r="CZ510" s="27" t="s">
        <v>5154</v>
      </c>
    </row>
    <row r="511" spans="102:105" ht="15" customHeight="1" x14ac:dyDescent="0.15">
      <c r="CX511" t="s">
        <v>4641</v>
      </c>
      <c r="CY511" s="27" t="s">
        <v>5152</v>
      </c>
      <c r="CZ511" s="27" t="s">
        <v>5154</v>
      </c>
    </row>
    <row r="512" spans="102:105" ht="15" customHeight="1" x14ac:dyDescent="0.15">
      <c r="CX512" t="s">
        <v>4689</v>
      </c>
      <c r="CY512" s="27" t="s">
        <v>5152</v>
      </c>
      <c r="CZ512" s="27" t="s">
        <v>5154</v>
      </c>
    </row>
    <row r="513" spans="102:105" ht="15" customHeight="1" x14ac:dyDescent="0.15">
      <c r="CX513" t="s">
        <v>4738</v>
      </c>
      <c r="CY513" s="27" t="s">
        <v>5153</v>
      </c>
      <c r="CZ513" s="27" t="s">
        <v>5154</v>
      </c>
    </row>
    <row r="514" spans="102:105" ht="15" customHeight="1" x14ac:dyDescent="0.15">
      <c r="CX514" t="s">
        <v>3953</v>
      </c>
      <c r="CZ514" s="27" t="s">
        <v>5153</v>
      </c>
    </row>
    <row r="515" spans="102:105" ht="15" customHeight="1" x14ac:dyDescent="0.15">
      <c r="CX515" t="s">
        <v>4691</v>
      </c>
      <c r="CZ515" s="27" t="s">
        <v>5152</v>
      </c>
    </row>
    <row r="516" spans="102:105" ht="15" customHeight="1" x14ac:dyDescent="0.15">
      <c r="CX516" t="s">
        <v>4516</v>
      </c>
      <c r="CZ516" s="27" t="s">
        <v>5152</v>
      </c>
    </row>
    <row r="517" spans="102:105" ht="15" customHeight="1" x14ac:dyDescent="0.15">
      <c r="CX517" t="s">
        <v>3315</v>
      </c>
      <c r="CZ517" s="27" t="s">
        <v>5152</v>
      </c>
    </row>
    <row r="518" spans="102:105" ht="15" customHeight="1" x14ac:dyDescent="0.15">
      <c r="CX518" t="s">
        <v>4346</v>
      </c>
      <c r="CY518" s="27" t="s">
        <v>5154</v>
      </c>
      <c r="CZ518" s="27" t="s">
        <v>5152</v>
      </c>
    </row>
    <row r="519" spans="102:105" ht="15" customHeight="1" x14ac:dyDescent="0.15">
      <c r="CX519" t="s">
        <v>5064</v>
      </c>
      <c r="CY519" s="27" t="s">
        <v>5153</v>
      </c>
      <c r="CZ519" s="27" t="s">
        <v>5162</v>
      </c>
      <c r="DA519" s="27" t="s">
        <v>5152</v>
      </c>
    </row>
    <row r="520" spans="102:105" ht="15" customHeight="1" x14ac:dyDescent="0.15">
      <c r="CX520" t="s">
        <v>4693</v>
      </c>
      <c r="CY520" s="27" t="s">
        <v>5152</v>
      </c>
      <c r="CZ520" s="27" t="s">
        <v>5162</v>
      </c>
    </row>
    <row r="521" spans="102:105" ht="15" customHeight="1" x14ac:dyDescent="0.15">
      <c r="CX521" t="s">
        <v>3803</v>
      </c>
      <c r="CZ521" s="27" t="s">
        <v>5153</v>
      </c>
    </row>
    <row r="522" spans="102:105" ht="15" customHeight="1" x14ac:dyDescent="0.15">
      <c r="CX522" t="s">
        <v>4844</v>
      </c>
      <c r="CY522" s="27" t="s">
        <v>5154</v>
      </c>
      <c r="CZ522" s="27" t="s">
        <v>5152</v>
      </c>
    </row>
    <row r="523" spans="102:105" ht="15" customHeight="1" x14ac:dyDescent="0.15">
      <c r="CX523" t="s">
        <v>3344</v>
      </c>
      <c r="CZ523" s="27" t="s">
        <v>5154</v>
      </c>
    </row>
    <row r="524" spans="102:105" ht="15" customHeight="1" x14ac:dyDescent="0.15">
      <c r="CX524" t="s">
        <v>3406</v>
      </c>
      <c r="CZ524" s="27" t="s">
        <v>5154</v>
      </c>
    </row>
    <row r="525" spans="102:105" ht="15" customHeight="1" x14ac:dyDescent="0.15">
      <c r="CX525" t="s">
        <v>3898</v>
      </c>
      <c r="CZ525" s="27" t="s">
        <v>5153</v>
      </c>
    </row>
    <row r="526" spans="102:105" ht="15" customHeight="1" x14ac:dyDescent="0.15">
      <c r="CX526" t="s">
        <v>870</v>
      </c>
      <c r="CY526" s="27" t="s">
        <v>5153</v>
      </c>
      <c r="CZ526" s="27" t="s">
        <v>5162</v>
      </c>
    </row>
    <row r="527" spans="102:105" ht="15" customHeight="1" x14ac:dyDescent="0.15">
      <c r="CX527" t="s">
        <v>4845</v>
      </c>
      <c r="CY527" s="27" t="s">
        <v>5153</v>
      </c>
      <c r="CZ527" s="27" t="s">
        <v>5162</v>
      </c>
    </row>
    <row r="528" spans="102:105" ht="15" customHeight="1" x14ac:dyDescent="0.15">
      <c r="CX528" t="s">
        <v>4695</v>
      </c>
      <c r="CZ528" s="27" t="s">
        <v>5152</v>
      </c>
    </row>
    <row r="529" spans="102:105" ht="15" customHeight="1" x14ac:dyDescent="0.15">
      <c r="CX529" t="s">
        <v>5046</v>
      </c>
      <c r="CY529" s="27" t="s">
        <v>5160</v>
      </c>
      <c r="CZ529" s="27" t="s">
        <v>5161</v>
      </c>
    </row>
    <row r="530" spans="102:105" ht="15" customHeight="1" x14ac:dyDescent="0.15">
      <c r="CX530" t="s">
        <v>5020</v>
      </c>
      <c r="CY530" s="27" t="s">
        <v>5153</v>
      </c>
      <c r="CZ530" s="27" t="s">
        <v>5154</v>
      </c>
      <c r="DA530" s="27" t="s">
        <v>5152</v>
      </c>
    </row>
    <row r="531" spans="102:105" ht="15" customHeight="1" x14ac:dyDescent="0.15">
      <c r="CX531" t="s">
        <v>4109</v>
      </c>
      <c r="CZ531" s="27" t="s">
        <v>5152</v>
      </c>
    </row>
    <row r="532" spans="102:105" ht="15" customHeight="1" x14ac:dyDescent="0.15">
      <c r="CX532" t="s">
        <v>5132</v>
      </c>
      <c r="CY532" s="27" t="s">
        <v>5153</v>
      </c>
      <c r="CZ532" s="27" t="s">
        <v>5152</v>
      </c>
      <c r="DA532" s="27" t="s">
        <v>5152</v>
      </c>
    </row>
    <row r="533" spans="102:105" ht="15" customHeight="1" x14ac:dyDescent="0.15">
      <c r="CX533" t="s">
        <v>2965</v>
      </c>
      <c r="CZ533" s="27" t="s">
        <v>5152</v>
      </c>
    </row>
    <row r="534" spans="102:105" ht="15" customHeight="1" x14ac:dyDescent="0.15">
      <c r="CX534" t="s">
        <v>2991</v>
      </c>
      <c r="CZ534" s="27" t="s">
        <v>5152</v>
      </c>
    </row>
    <row r="535" spans="102:105" ht="15" customHeight="1" x14ac:dyDescent="0.15">
      <c r="CX535" t="s">
        <v>5044</v>
      </c>
      <c r="CY535" s="27" t="s">
        <v>5152</v>
      </c>
      <c r="CZ535" s="27" t="s">
        <v>5153</v>
      </c>
    </row>
    <row r="536" spans="102:105" ht="15" customHeight="1" x14ac:dyDescent="0.15">
      <c r="CX536" t="s">
        <v>4387</v>
      </c>
      <c r="CZ536" s="27" t="s">
        <v>5154</v>
      </c>
    </row>
    <row r="537" spans="102:105" ht="15" customHeight="1" x14ac:dyDescent="0.15">
      <c r="CX537" t="s">
        <v>4409</v>
      </c>
      <c r="CZ537" s="27" t="s">
        <v>5154</v>
      </c>
    </row>
    <row r="538" spans="102:105" ht="15" customHeight="1" x14ac:dyDescent="0.15">
      <c r="CX538" t="s">
        <v>4161</v>
      </c>
      <c r="CZ538" s="27" t="s">
        <v>5153</v>
      </c>
    </row>
    <row r="539" spans="102:105" ht="15" customHeight="1" x14ac:dyDescent="0.15">
      <c r="CX539" t="s">
        <v>4212</v>
      </c>
      <c r="CZ539" s="27" t="s">
        <v>5153</v>
      </c>
    </row>
    <row r="540" spans="102:105" ht="15" customHeight="1" x14ac:dyDescent="0.15">
      <c r="CX540" t="s">
        <v>4860</v>
      </c>
      <c r="CY540" s="27" t="s">
        <v>5151</v>
      </c>
      <c r="CZ540" s="27" t="s">
        <v>5151</v>
      </c>
      <c r="DA540" s="27" t="s">
        <v>5153</v>
      </c>
    </row>
    <row r="541" spans="102:105" ht="15" customHeight="1" x14ac:dyDescent="0.15">
      <c r="CX541" t="s">
        <v>4698</v>
      </c>
      <c r="CZ541" s="27" t="s">
        <v>5154</v>
      </c>
    </row>
    <row r="542" spans="102:105" ht="15" customHeight="1" x14ac:dyDescent="0.15">
      <c r="CX542" t="s">
        <v>4519</v>
      </c>
      <c r="CY542" s="27" t="s">
        <v>5151</v>
      </c>
      <c r="CZ542" s="27" t="s">
        <v>5158</v>
      </c>
    </row>
    <row r="543" spans="102:105" ht="15" customHeight="1" x14ac:dyDescent="0.15">
      <c r="CX543" t="s">
        <v>4610</v>
      </c>
      <c r="CY543" s="27" t="s">
        <v>5151</v>
      </c>
      <c r="CZ543" s="27" t="s">
        <v>5158</v>
      </c>
    </row>
    <row r="544" spans="102:105" ht="15" customHeight="1" x14ac:dyDescent="0.15">
      <c r="CX544" t="s">
        <v>4701</v>
      </c>
      <c r="CY544" s="27" t="s">
        <v>5154</v>
      </c>
      <c r="CZ544" s="27" t="s">
        <v>5152</v>
      </c>
    </row>
    <row r="545" spans="102:105" ht="15" customHeight="1" x14ac:dyDescent="0.15">
      <c r="CX545" t="s">
        <v>4853</v>
      </c>
      <c r="CY545" s="27" t="s">
        <v>5153</v>
      </c>
      <c r="CZ545" s="27" t="s">
        <v>5154</v>
      </c>
    </row>
    <row r="546" spans="102:105" ht="15" customHeight="1" x14ac:dyDescent="0.15">
      <c r="CX546" t="s">
        <v>3261</v>
      </c>
      <c r="CZ546" s="27" t="s">
        <v>5152</v>
      </c>
    </row>
    <row r="547" spans="102:105" ht="15" customHeight="1" x14ac:dyDescent="0.15">
      <c r="CX547" t="s">
        <v>683</v>
      </c>
      <c r="CZ547" s="27" t="s">
        <v>5152</v>
      </c>
    </row>
    <row r="548" spans="102:105" ht="15" customHeight="1" x14ac:dyDescent="0.15">
      <c r="CX548" t="s">
        <v>1251</v>
      </c>
      <c r="CZ548" s="27" t="s">
        <v>5152</v>
      </c>
    </row>
    <row r="549" spans="102:105" ht="15" customHeight="1" x14ac:dyDescent="0.15">
      <c r="CX549" t="s">
        <v>3806</v>
      </c>
      <c r="CZ549" s="27" t="s">
        <v>5152</v>
      </c>
    </row>
    <row r="550" spans="102:105" ht="15" customHeight="1" x14ac:dyDescent="0.15">
      <c r="CX550" t="s">
        <v>4959</v>
      </c>
      <c r="CY550" s="27" t="s">
        <v>5153</v>
      </c>
      <c r="CZ550" s="27" t="s">
        <v>5153</v>
      </c>
      <c r="DA550" s="27" t="s">
        <v>5152</v>
      </c>
    </row>
    <row r="551" spans="102:105" ht="15" customHeight="1" x14ac:dyDescent="0.15">
      <c r="CX551" t="s">
        <v>4814</v>
      </c>
      <c r="CZ551" s="27" t="s">
        <v>5153</v>
      </c>
    </row>
    <row r="552" spans="102:105" ht="15" customHeight="1" x14ac:dyDescent="0.15">
      <c r="CX552" t="s">
        <v>3748</v>
      </c>
      <c r="CZ552" s="27" t="s">
        <v>5153</v>
      </c>
    </row>
    <row r="553" spans="102:105" ht="15" customHeight="1" x14ac:dyDescent="0.15">
      <c r="CX553" t="s">
        <v>4612</v>
      </c>
      <c r="CY553" s="27" t="s">
        <v>5151</v>
      </c>
      <c r="CZ553" s="27" t="s">
        <v>5153</v>
      </c>
    </row>
    <row r="554" spans="102:105" ht="15" customHeight="1" x14ac:dyDescent="0.15">
      <c r="CX554" t="s">
        <v>3318</v>
      </c>
      <c r="CZ554" s="27" t="s">
        <v>5151</v>
      </c>
    </row>
    <row r="555" spans="102:105" ht="15" customHeight="1" x14ac:dyDescent="0.15">
      <c r="CX555" t="s">
        <v>5086</v>
      </c>
      <c r="CY555" s="27" t="s">
        <v>5153</v>
      </c>
      <c r="CZ555" s="27" t="s">
        <v>5151</v>
      </c>
      <c r="DA555" s="27" t="s">
        <v>5151</v>
      </c>
    </row>
    <row r="556" spans="102:105" ht="15" customHeight="1" x14ac:dyDescent="0.15">
      <c r="CX556" t="s">
        <v>4923</v>
      </c>
      <c r="CY556" s="27" t="s">
        <v>5160</v>
      </c>
      <c r="CZ556" s="27" t="s">
        <v>5164</v>
      </c>
    </row>
    <row r="557" spans="102:105" ht="15" customHeight="1" x14ac:dyDescent="0.15">
      <c r="CX557" t="s">
        <v>4896</v>
      </c>
      <c r="CY557" s="27" t="s">
        <v>5153</v>
      </c>
      <c r="CZ557" s="27" t="s">
        <v>5152</v>
      </c>
      <c r="DA557" s="27" t="s">
        <v>5152</v>
      </c>
    </row>
    <row r="558" spans="102:105" ht="15" customHeight="1" x14ac:dyDescent="0.15">
      <c r="CX558" t="s">
        <v>4740</v>
      </c>
      <c r="CZ558" s="27" t="s">
        <v>5154</v>
      </c>
    </row>
    <row r="559" spans="102:105" ht="15" customHeight="1" x14ac:dyDescent="0.15">
      <c r="CX559" t="s">
        <v>5026</v>
      </c>
      <c r="CY559" s="27" t="s">
        <v>5153</v>
      </c>
      <c r="CZ559" s="27" t="s">
        <v>5154</v>
      </c>
    </row>
    <row r="560" spans="102:105" ht="15" customHeight="1" x14ac:dyDescent="0.15">
      <c r="CX560" t="s">
        <v>5170</v>
      </c>
      <c r="CY560" s="27" t="s">
        <v>5154</v>
      </c>
    </row>
    <row r="561" spans="102:104" ht="15" customHeight="1" x14ac:dyDescent="0.15">
      <c r="CX561" t="s">
        <v>244</v>
      </c>
      <c r="CY561" s="27" t="s">
        <v>5154</v>
      </c>
    </row>
    <row r="562" spans="102:104" ht="15" customHeight="1" x14ac:dyDescent="0.15">
      <c r="CX562" t="s">
        <v>5171</v>
      </c>
      <c r="CY562" s="27" t="s">
        <v>5154</v>
      </c>
    </row>
    <row r="563" spans="102:104" ht="15" customHeight="1" x14ac:dyDescent="0.15">
      <c r="CX563" t="s">
        <v>5172</v>
      </c>
      <c r="CY563" s="27" t="s">
        <v>5152</v>
      </c>
    </row>
    <row r="564" spans="102:104" ht="15" customHeight="1" x14ac:dyDescent="0.15">
      <c r="CX564" t="s">
        <v>1189</v>
      </c>
      <c r="CY564" s="27" t="s">
        <v>5152</v>
      </c>
    </row>
    <row r="565" spans="102:104" ht="15" customHeight="1" x14ac:dyDescent="0.15">
      <c r="CX565" t="s">
        <v>1190</v>
      </c>
      <c r="CY565" s="27" t="s">
        <v>5152</v>
      </c>
    </row>
    <row r="566" spans="102:104" ht="15" customHeight="1" x14ac:dyDescent="0.15">
      <c r="CX566" t="s">
        <v>421</v>
      </c>
      <c r="CY566" s="27" t="s">
        <v>5152</v>
      </c>
    </row>
    <row r="567" spans="102:104" ht="15" customHeight="1" x14ac:dyDescent="0.15">
      <c r="CX567" t="s">
        <v>214</v>
      </c>
      <c r="CY567" s="27" t="s">
        <v>5153</v>
      </c>
      <c r="CZ567" s="27" t="s">
        <v>5178</v>
      </c>
    </row>
    <row r="568" spans="102:104" ht="15" customHeight="1" x14ac:dyDescent="0.15">
      <c r="CX568" t="s">
        <v>214</v>
      </c>
      <c r="CY568" s="27" t="s">
        <v>5153</v>
      </c>
      <c r="CZ568" s="27" t="s">
        <v>5178</v>
      </c>
    </row>
    <row r="569" spans="102:104" ht="15" customHeight="1" x14ac:dyDescent="0.15">
      <c r="CX569" t="s">
        <v>546</v>
      </c>
      <c r="CY569" s="27" t="s">
        <v>5153</v>
      </c>
    </row>
    <row r="570" spans="102:104" ht="15" customHeight="1" x14ac:dyDescent="0.15">
      <c r="CX570" t="s">
        <v>1211</v>
      </c>
      <c r="CY570" s="27" t="s">
        <v>5153</v>
      </c>
    </row>
    <row r="571" spans="102:104" ht="15" customHeight="1" x14ac:dyDescent="0.15">
      <c r="CX571" t="s">
        <v>1212</v>
      </c>
      <c r="CY571" s="27" t="s">
        <v>5153</v>
      </c>
    </row>
    <row r="572" spans="102:104" ht="15" customHeight="1" x14ac:dyDescent="0.15">
      <c r="CX572" t="s">
        <v>500</v>
      </c>
      <c r="CY572" s="27" t="s">
        <v>5153</v>
      </c>
    </row>
    <row r="573" spans="102:104" ht="15" customHeight="1" x14ac:dyDescent="0.15">
      <c r="CX573" t="s">
        <v>1586</v>
      </c>
      <c r="CY573" s="27" t="s">
        <v>5154</v>
      </c>
    </row>
    <row r="574" spans="102:104" ht="15" customHeight="1" x14ac:dyDescent="0.15">
      <c r="CX574" t="s">
        <v>4206</v>
      </c>
      <c r="CY574" s="27" t="s">
        <v>5154</v>
      </c>
    </row>
    <row r="575" spans="102:104" ht="15" customHeight="1" x14ac:dyDescent="0.15">
      <c r="CX575" t="s">
        <v>5173</v>
      </c>
      <c r="CY575" s="27" t="s">
        <v>5154</v>
      </c>
    </row>
    <row r="576" spans="102:104" ht="15" customHeight="1" x14ac:dyDescent="0.15">
      <c r="CX576" t="s">
        <v>5174</v>
      </c>
      <c r="CY576" s="27" t="s">
        <v>5153</v>
      </c>
      <c r="CZ576" s="27" t="s">
        <v>5152</v>
      </c>
    </row>
    <row r="577" spans="102:104" ht="15" customHeight="1" x14ac:dyDescent="0.15">
      <c r="CX577" t="s">
        <v>5175</v>
      </c>
      <c r="CY577" s="27" t="s">
        <v>5152</v>
      </c>
    </row>
    <row r="578" spans="102:104" ht="15" customHeight="1" x14ac:dyDescent="0.15">
      <c r="CX578" t="s">
        <v>5176</v>
      </c>
      <c r="CY578" s="27" t="s">
        <v>5154</v>
      </c>
      <c r="CZ578" s="27" t="s">
        <v>5152</v>
      </c>
    </row>
    <row r="579" spans="102:104" ht="15" customHeight="1" x14ac:dyDescent="0.15">
      <c r="CX579" t="s">
        <v>5177</v>
      </c>
      <c r="CY579" s="27" t="s">
        <v>5151</v>
      </c>
      <c r="CZ579" s="27" t="s">
        <v>5178</v>
      </c>
    </row>
    <row r="580" spans="102:104" ht="15" customHeight="1" x14ac:dyDescent="0.15">
      <c r="CX580" t="s">
        <v>513</v>
      </c>
      <c r="CY580" s="27" t="s">
        <v>5154</v>
      </c>
      <c r="CZ580" s="27" t="s">
        <v>5152</v>
      </c>
    </row>
    <row r="581" spans="102:104" ht="15" customHeight="1" x14ac:dyDescent="0.15">
      <c r="CX581" t="s">
        <v>517</v>
      </c>
      <c r="CY581" s="27" t="s">
        <v>5154</v>
      </c>
      <c r="CZ581" s="27" t="s">
        <v>5152</v>
      </c>
    </row>
    <row r="582" spans="102:104" ht="15" customHeight="1" x14ac:dyDescent="0.15">
      <c r="CX582" t="s">
        <v>521</v>
      </c>
      <c r="CY582" s="27" t="s">
        <v>5154</v>
      </c>
      <c r="CZ582" s="27" t="s">
        <v>5152</v>
      </c>
    </row>
    <row r="583" spans="102:104" ht="15" customHeight="1" x14ac:dyDescent="0.15">
      <c r="CX583" t="s">
        <v>1018</v>
      </c>
      <c r="CY583" s="27" t="s">
        <v>5154</v>
      </c>
    </row>
    <row r="584" spans="102:104" ht="15" customHeight="1" x14ac:dyDescent="0.15">
      <c r="CX584" t="s">
        <v>1020</v>
      </c>
      <c r="CY584" s="27" t="s">
        <v>5154</v>
      </c>
    </row>
    <row r="585" spans="102:104" ht="15" customHeight="1" x14ac:dyDescent="0.15">
      <c r="CX585" t="s">
        <v>744</v>
      </c>
      <c r="CY585" s="27" t="s">
        <v>5154</v>
      </c>
    </row>
    <row r="586" spans="102:104" ht="15" customHeight="1" x14ac:dyDescent="0.15">
      <c r="CX586" t="s">
        <v>3249</v>
      </c>
      <c r="CY586" s="27" t="s">
        <v>5152</v>
      </c>
    </row>
    <row r="587" spans="102:104" ht="15" customHeight="1" x14ac:dyDescent="0.15">
      <c r="CX587" t="s">
        <v>955</v>
      </c>
      <c r="CY587" s="27" t="s">
        <v>5152</v>
      </c>
    </row>
    <row r="588" spans="102:104" ht="15" customHeight="1" x14ac:dyDescent="0.15">
      <c r="CX588" t="s">
        <v>174</v>
      </c>
      <c r="CY588" s="27" t="s">
        <v>5152</v>
      </c>
    </row>
    <row r="589" spans="102:104" ht="15" customHeight="1" x14ac:dyDescent="0.15">
      <c r="CX589" t="s">
        <v>916</v>
      </c>
      <c r="CY589" s="27" t="s">
        <v>5153</v>
      </c>
    </row>
    <row r="590" spans="102:104" ht="15" customHeight="1" x14ac:dyDescent="0.15">
      <c r="CX590" t="s">
        <v>911</v>
      </c>
      <c r="CY590" s="27" t="s">
        <v>5152</v>
      </c>
    </row>
    <row r="591" spans="102:104" ht="15" customHeight="1" x14ac:dyDescent="0.15">
      <c r="CX591" t="s">
        <v>913</v>
      </c>
      <c r="CY591" s="27" t="s">
        <v>5152</v>
      </c>
    </row>
    <row r="592" spans="102:104" ht="15" customHeight="1" x14ac:dyDescent="0.15">
      <c r="CX592" t="s">
        <v>3106</v>
      </c>
      <c r="CY592" s="27" t="s">
        <v>5152</v>
      </c>
    </row>
    <row r="593" spans="102:105" ht="15" customHeight="1" x14ac:dyDescent="0.15">
      <c r="CX593" t="s">
        <v>3210</v>
      </c>
      <c r="CY593" s="27" t="s">
        <v>5152</v>
      </c>
    </row>
    <row r="594" spans="102:105" ht="15" customHeight="1" x14ac:dyDescent="0.15">
      <c r="CX594" t="s">
        <v>227</v>
      </c>
      <c r="CY594" s="27" t="s">
        <v>5152</v>
      </c>
    </row>
    <row r="595" spans="102:105" ht="15" customHeight="1" x14ac:dyDescent="0.15">
      <c r="CX595" t="s">
        <v>568</v>
      </c>
      <c r="CY595" s="27" t="s">
        <v>5154</v>
      </c>
    </row>
    <row r="596" spans="102:105" ht="15" customHeight="1" x14ac:dyDescent="0.15">
      <c r="CX596" t="s">
        <v>3357</v>
      </c>
      <c r="CY596" s="27" t="s">
        <v>5154</v>
      </c>
    </row>
    <row r="597" spans="102:105" ht="15" customHeight="1" x14ac:dyDescent="0.15">
      <c r="CX597" t="s">
        <v>951</v>
      </c>
      <c r="CY597" s="27" t="s">
        <v>5154</v>
      </c>
    </row>
    <row r="598" spans="102:105" ht="15" customHeight="1" x14ac:dyDescent="0.15">
      <c r="CX598" t="s">
        <v>5197</v>
      </c>
      <c r="CY598" s="27" t="s">
        <v>5152</v>
      </c>
      <c r="CZ598" s="27" t="s">
        <v>5154</v>
      </c>
      <c r="DA598" s="27" t="s">
        <v>5154</v>
      </c>
    </row>
    <row r="599" spans="102:105" ht="15" customHeight="1" x14ac:dyDescent="0.15">
      <c r="CX599" t="s">
        <v>5191</v>
      </c>
      <c r="CY599" s="27" t="s">
        <v>5153</v>
      </c>
      <c r="CZ599" s="27" t="s">
        <v>5152</v>
      </c>
      <c r="DA599" s="27" t="s">
        <v>5162</v>
      </c>
    </row>
    <row r="600" spans="102:105" ht="15" customHeight="1" x14ac:dyDescent="0.15">
      <c r="CX600" t="s">
        <v>5190</v>
      </c>
      <c r="CY600" s="27" t="s">
        <v>5151</v>
      </c>
      <c r="CZ600" s="27" t="s">
        <v>5178</v>
      </c>
    </row>
    <row r="601" spans="102:105" ht="15" customHeight="1" x14ac:dyDescent="0.15">
      <c r="CX601" t="s">
        <v>5198</v>
      </c>
      <c r="CY601" s="27" t="s">
        <v>5153</v>
      </c>
      <c r="CZ601" s="27" t="s">
        <v>5151</v>
      </c>
      <c r="DA601" s="27" t="s">
        <v>5178</v>
      </c>
    </row>
    <row r="602" spans="102:105" ht="15" customHeight="1" x14ac:dyDescent="0.15">
      <c r="CX602" t="s">
        <v>5202</v>
      </c>
      <c r="CY602" s="27" t="s">
        <v>5153</v>
      </c>
      <c r="CZ602" s="27" t="s">
        <v>5151</v>
      </c>
    </row>
    <row r="603" spans="102:105" ht="15" customHeight="1" x14ac:dyDescent="0.15">
      <c r="CX603" t="s">
        <v>5206</v>
      </c>
      <c r="CY603" s="27" t="s">
        <v>5153</v>
      </c>
      <c r="CZ603" s="27" t="s">
        <v>5151</v>
      </c>
    </row>
    <row r="604" spans="102:105" ht="15" customHeight="1" x14ac:dyDescent="0.15">
      <c r="CX604" t="s">
        <v>5195</v>
      </c>
      <c r="CY604" s="27" t="s">
        <v>5178</v>
      </c>
    </row>
    <row r="605" spans="102:105" ht="15" customHeight="1" x14ac:dyDescent="0.15">
      <c r="CX605" t="s">
        <v>5194</v>
      </c>
      <c r="CY605" s="27" t="s">
        <v>5153</v>
      </c>
    </row>
    <row r="606" spans="102:105" ht="15" customHeight="1" x14ac:dyDescent="0.15">
      <c r="CX606" t="s">
        <v>5204</v>
      </c>
      <c r="CY606" s="27" t="s">
        <v>5151</v>
      </c>
    </row>
    <row r="607" spans="102:105" ht="15" customHeight="1" x14ac:dyDescent="0.15">
      <c r="CX607" t="s">
        <v>5205</v>
      </c>
      <c r="CY607" s="27" t="s">
        <v>5178</v>
      </c>
    </row>
    <row r="608" spans="102:105" ht="15" customHeight="1" x14ac:dyDescent="0.15">
      <c r="CX608" t="s">
        <v>5193</v>
      </c>
      <c r="CY608" s="27" t="s">
        <v>5162</v>
      </c>
    </row>
    <row r="609" spans="102:105" ht="15" customHeight="1" x14ac:dyDescent="0.15">
      <c r="CX609" t="s">
        <v>5196</v>
      </c>
      <c r="CY609" s="27" t="s">
        <v>5153</v>
      </c>
    </row>
    <row r="610" spans="102:105" ht="15" customHeight="1" x14ac:dyDescent="0.15">
      <c r="CX610" t="s">
        <v>5203</v>
      </c>
      <c r="CY610" s="27" t="s">
        <v>5151</v>
      </c>
    </row>
    <row r="611" spans="102:105" ht="15" customHeight="1" x14ac:dyDescent="0.15">
      <c r="CX611" t="s">
        <v>5192</v>
      </c>
      <c r="CY611" s="27" t="s">
        <v>5153</v>
      </c>
      <c r="CZ611" s="27" t="s">
        <v>5178</v>
      </c>
    </row>
    <row r="612" spans="102:105" ht="15" customHeight="1" x14ac:dyDescent="0.15">
      <c r="CX612" t="s">
        <v>5189</v>
      </c>
      <c r="CY612" s="27" t="s">
        <v>5153</v>
      </c>
      <c r="CZ612" s="27" t="s">
        <v>5178</v>
      </c>
    </row>
    <row r="613" spans="102:105" ht="15" customHeight="1" x14ac:dyDescent="0.15">
      <c r="CX613" t="s">
        <v>5208</v>
      </c>
      <c r="CY613" s="27" t="s">
        <v>5153</v>
      </c>
      <c r="CZ613" s="27" t="s">
        <v>5153</v>
      </c>
      <c r="DA613" s="27" t="s">
        <v>5152</v>
      </c>
    </row>
    <row r="614" spans="102:105" ht="15" customHeight="1" x14ac:dyDescent="0.15">
      <c r="CX614" t="s">
        <v>5213</v>
      </c>
      <c r="CY614" s="27" t="s">
        <v>5153</v>
      </c>
      <c r="CZ614" s="27" t="s">
        <v>5153</v>
      </c>
      <c r="DA614" s="27" t="s">
        <v>5178</v>
      </c>
    </row>
    <row r="615" spans="102:105" ht="15" customHeight="1" x14ac:dyDescent="0.15">
      <c r="CX615" t="s">
        <v>5211</v>
      </c>
      <c r="CY615" s="27" t="s">
        <v>5152</v>
      </c>
      <c r="CZ615" s="27" t="s">
        <v>5154</v>
      </c>
    </row>
    <row r="616" spans="102:105" ht="15" customHeight="1" x14ac:dyDescent="0.15">
      <c r="CX616" t="s">
        <v>5215</v>
      </c>
      <c r="CY616" s="27" t="s">
        <v>5153</v>
      </c>
      <c r="CZ616" s="27" t="s">
        <v>5153</v>
      </c>
      <c r="DA616" s="27" t="s">
        <v>5153</v>
      </c>
    </row>
    <row r="617" spans="102:105" ht="15" customHeight="1" x14ac:dyDescent="0.15">
      <c r="CX617" t="s">
        <v>5212</v>
      </c>
      <c r="CY617" s="27" t="s">
        <v>5153</v>
      </c>
      <c r="CZ617" s="27" t="s">
        <v>5153</v>
      </c>
      <c r="DA617" s="27" t="s">
        <v>5152</v>
      </c>
    </row>
    <row r="618" spans="102:105" ht="15" customHeight="1" x14ac:dyDescent="0.15">
      <c r="CX618" t="s">
        <v>5210</v>
      </c>
      <c r="CY618" s="27" t="s">
        <v>5151</v>
      </c>
    </row>
    <row r="619" spans="102:105" ht="15" customHeight="1" x14ac:dyDescent="0.15">
      <c r="CX619" t="s">
        <v>5216</v>
      </c>
      <c r="CY619" s="27" t="s">
        <v>5154</v>
      </c>
      <c r="CZ619" s="27" t="s">
        <v>5154</v>
      </c>
      <c r="DA619" s="27" t="s">
        <v>5154</v>
      </c>
    </row>
    <row r="620" spans="102:105" ht="15" customHeight="1" x14ac:dyDescent="0.15">
      <c r="CX620" t="s">
        <v>5217</v>
      </c>
      <c r="CY620" s="27" t="s">
        <v>5153</v>
      </c>
      <c r="CZ620" s="27" t="s">
        <v>5151</v>
      </c>
      <c r="DA620" s="27" t="s">
        <v>5151</v>
      </c>
    </row>
    <row r="621" spans="102:105" ht="15" customHeight="1" x14ac:dyDescent="0.15">
      <c r="CX621" t="s">
        <v>5218</v>
      </c>
      <c r="CY621" s="27" t="s">
        <v>5153</v>
      </c>
      <c r="CZ621" s="27" t="s">
        <v>5152</v>
      </c>
    </row>
    <row r="622" spans="102:105" ht="15" customHeight="1" x14ac:dyDescent="0.15">
      <c r="CX622" t="s">
        <v>5219</v>
      </c>
      <c r="CY622" s="27" t="s">
        <v>5153</v>
      </c>
      <c r="CZ622" s="27" t="s">
        <v>5153</v>
      </c>
      <c r="DA622" s="27" t="s">
        <v>5152</v>
      </c>
    </row>
    <row r="623" spans="102:105" ht="15" customHeight="1" x14ac:dyDescent="0.15">
      <c r="CX623" t="s">
        <v>5220</v>
      </c>
      <c r="CY623" s="27" t="s">
        <v>5153</v>
      </c>
      <c r="CZ623" s="27" t="s">
        <v>5151</v>
      </c>
    </row>
    <row r="624" spans="102:105" ht="15" customHeight="1" x14ac:dyDescent="0.15">
      <c r="CX624" t="s">
        <v>5221</v>
      </c>
      <c r="CY624" s="27" t="s">
        <v>5153</v>
      </c>
      <c r="CZ624" s="27" t="s">
        <v>5151</v>
      </c>
    </row>
    <row r="625" spans="102:105" ht="15" customHeight="1" x14ac:dyDescent="0.15">
      <c r="CX625" t="s">
        <v>5222</v>
      </c>
      <c r="CY625" s="27" t="s">
        <v>5153</v>
      </c>
      <c r="CZ625" s="27" t="s">
        <v>5178</v>
      </c>
    </row>
    <row r="626" spans="102:105" ht="15" customHeight="1" x14ac:dyDescent="0.15">
      <c r="CX626" t="s">
        <v>5223</v>
      </c>
      <c r="CY626" s="27" t="s">
        <v>5153</v>
      </c>
      <c r="CZ626" s="27" t="s">
        <v>5153</v>
      </c>
      <c r="DA626" s="27" t="s">
        <v>5152</v>
      </c>
    </row>
    <row r="627" spans="102:105" ht="15" customHeight="1" x14ac:dyDescent="0.15">
      <c r="CX627" t="s">
        <v>5224</v>
      </c>
      <c r="CY627" s="27" t="s">
        <v>5151</v>
      </c>
      <c r="CZ627" s="27" t="s">
        <v>5153</v>
      </c>
      <c r="DA627" s="27" t="s">
        <v>5153</v>
      </c>
    </row>
    <row r="628" spans="102:105" ht="15" customHeight="1" x14ac:dyDescent="0.15">
      <c r="CX628" t="s">
        <v>5225</v>
      </c>
      <c r="CY628" s="27" t="s">
        <v>5178</v>
      </c>
    </row>
    <row r="629" spans="102:105" ht="15" customHeight="1" x14ac:dyDescent="0.15">
      <c r="CX629" t="s">
        <v>5226</v>
      </c>
      <c r="CY629" s="27" t="s">
        <v>5153</v>
      </c>
    </row>
    <row r="630" spans="102:105" ht="15" customHeight="1" x14ac:dyDescent="0.15">
      <c r="CX630" t="s">
        <v>5227</v>
      </c>
      <c r="CY630" s="27" t="s">
        <v>5153</v>
      </c>
      <c r="CZ630" s="27" t="s">
        <v>5151</v>
      </c>
    </row>
    <row r="631" spans="102:105" ht="15" customHeight="1" x14ac:dyDescent="0.15">
      <c r="CX631" t="s">
        <v>5228</v>
      </c>
      <c r="CY631" s="27" t="s">
        <v>5152</v>
      </c>
    </row>
    <row r="632" spans="102:105" ht="15" customHeight="1" x14ac:dyDescent="0.15">
      <c r="CX632" t="s">
        <v>5229</v>
      </c>
      <c r="CY632" s="27" t="s">
        <v>5152</v>
      </c>
      <c r="CZ632" s="27" t="s">
        <v>5154</v>
      </c>
    </row>
    <row r="633" spans="102:105" ht="15" customHeight="1" x14ac:dyDescent="0.15">
      <c r="CX633" t="s">
        <v>5230</v>
      </c>
      <c r="CY633" s="27" t="s">
        <v>5155</v>
      </c>
      <c r="CZ633" s="27" t="s">
        <v>5151</v>
      </c>
    </row>
    <row r="634" spans="102:105" ht="15" customHeight="1" x14ac:dyDescent="0.15">
      <c r="CX634" t="s">
        <v>5250</v>
      </c>
      <c r="CY634" s="27" t="s">
        <v>5153</v>
      </c>
      <c r="CZ634" s="27" t="s">
        <v>5154</v>
      </c>
      <c r="DA634" s="27" t="s">
        <v>5154</v>
      </c>
    </row>
    <row r="635" spans="102:105" ht="15" customHeight="1" x14ac:dyDescent="0.15">
      <c r="CX635" t="s">
        <v>5257</v>
      </c>
      <c r="CY635" s="27" t="s">
        <v>5154</v>
      </c>
      <c r="CZ635" s="27" t="s">
        <v>5152</v>
      </c>
      <c r="DA635" s="27" t="s">
        <v>5152</v>
      </c>
    </row>
    <row r="636" spans="102:105" ht="15" customHeight="1" x14ac:dyDescent="0.15">
      <c r="CX636" t="s">
        <v>5259</v>
      </c>
      <c r="CY636" s="27" t="s">
        <v>5151</v>
      </c>
    </row>
    <row r="637" spans="102:105" ht="15" customHeight="1" x14ac:dyDescent="0.15">
      <c r="CX637" t="s">
        <v>5248</v>
      </c>
      <c r="CY637" s="27" t="s">
        <v>5154</v>
      </c>
    </row>
    <row r="638" spans="102:105" ht="15" customHeight="1" x14ac:dyDescent="0.15">
      <c r="CX638" t="s">
        <v>5249</v>
      </c>
      <c r="CY638" s="27" t="s">
        <v>5153</v>
      </c>
    </row>
    <row r="639" spans="102:105" ht="15" customHeight="1" x14ac:dyDescent="0.15">
      <c r="CX639" t="s">
        <v>5246</v>
      </c>
      <c r="CY639" s="27" t="s">
        <v>5153</v>
      </c>
      <c r="CZ639" s="27" t="s">
        <v>5154</v>
      </c>
      <c r="DA639" s="27" t="s">
        <v>5152</v>
      </c>
    </row>
    <row r="640" spans="102:105" ht="15" customHeight="1" x14ac:dyDescent="0.15">
      <c r="CX640" t="s">
        <v>5242</v>
      </c>
      <c r="CY640" s="27" t="s">
        <v>5153</v>
      </c>
      <c r="CZ640" s="27" t="s">
        <v>5152</v>
      </c>
    </row>
    <row r="641" spans="102:105" ht="15" customHeight="1" x14ac:dyDescent="0.15">
      <c r="CX641" t="s">
        <v>5244</v>
      </c>
      <c r="CY641" s="27" t="s">
        <v>5153</v>
      </c>
      <c r="CZ641" s="27" t="s">
        <v>5153</v>
      </c>
    </row>
    <row r="642" spans="102:105" ht="15" customHeight="1" x14ac:dyDescent="0.15">
      <c r="CX642" t="s">
        <v>5252</v>
      </c>
      <c r="CY642" s="27" t="s">
        <v>5153</v>
      </c>
      <c r="CZ642" s="27" t="s">
        <v>5152</v>
      </c>
    </row>
    <row r="643" spans="102:105" ht="15" customHeight="1" x14ac:dyDescent="0.15">
      <c r="CX643" t="s">
        <v>5255</v>
      </c>
      <c r="CY643" s="27" t="s">
        <v>5153</v>
      </c>
      <c r="CZ643" s="27" t="s">
        <v>5153</v>
      </c>
      <c r="DA643" s="27" t="s">
        <v>5162</v>
      </c>
    </row>
    <row r="644" spans="102:105" ht="15" customHeight="1" x14ac:dyDescent="0.15">
      <c r="CX644" t="s">
        <v>5254</v>
      </c>
      <c r="CY644" s="27" t="s">
        <v>5151</v>
      </c>
      <c r="CZ644" s="27" t="s">
        <v>5151</v>
      </c>
    </row>
    <row r="645" spans="102:105" ht="15" customHeight="1" x14ac:dyDescent="0.15">
      <c r="CX645" t="s">
        <v>5260</v>
      </c>
      <c r="CY645" s="27" t="s">
        <v>5152</v>
      </c>
    </row>
    <row r="646" spans="102:105" ht="15" customHeight="1" x14ac:dyDescent="0.15">
      <c r="CX646" t="s">
        <v>5261</v>
      </c>
      <c r="CY646" s="27" t="s">
        <v>5152</v>
      </c>
      <c r="CZ646" s="27" t="s">
        <v>5152</v>
      </c>
      <c r="DA646" s="27" t="s">
        <v>5152</v>
      </c>
    </row>
    <row r="647" spans="102:105" ht="15" customHeight="1" x14ac:dyDescent="0.15">
      <c r="CX647" t="s">
        <v>5263</v>
      </c>
      <c r="CY647" s="27" t="s">
        <v>5153</v>
      </c>
      <c r="CZ647" s="27" t="s">
        <v>5151</v>
      </c>
      <c r="DA647" s="27" t="s">
        <v>5151</v>
      </c>
    </row>
    <row r="648" spans="102:105" ht="15" customHeight="1" x14ac:dyDescent="0.15">
      <c r="CX648" t="s">
        <v>5265</v>
      </c>
      <c r="CY648" s="27" t="s">
        <v>5153</v>
      </c>
      <c r="CZ648" s="27" t="s">
        <v>5178</v>
      </c>
    </row>
    <row r="649" spans="102:105" ht="15" customHeight="1" x14ac:dyDescent="0.15">
      <c r="CX649" t="s">
        <v>5287</v>
      </c>
      <c r="CY649" s="27" t="s">
        <v>5153</v>
      </c>
      <c r="CZ649" s="27" t="s">
        <v>5151</v>
      </c>
      <c r="DA649" s="27" t="s">
        <v>5178</v>
      </c>
    </row>
    <row r="650" spans="102:105" ht="15" customHeight="1" x14ac:dyDescent="0.15">
      <c r="CX650" t="s">
        <v>5298</v>
      </c>
      <c r="CY650" s="27" t="s">
        <v>5151</v>
      </c>
      <c r="CZ650" s="27" t="s">
        <v>5153</v>
      </c>
      <c r="DA650" s="27" t="s">
        <v>5153</v>
      </c>
    </row>
    <row r="651" spans="102:105" ht="15" customHeight="1" x14ac:dyDescent="0.15">
      <c r="CX651" t="s">
        <v>5301</v>
      </c>
      <c r="CY651" s="27" t="s">
        <v>5153</v>
      </c>
      <c r="CZ651" s="27" t="s">
        <v>5153</v>
      </c>
      <c r="DA651" s="27" t="s">
        <v>5178</v>
      </c>
    </row>
    <row r="652" spans="102:105" ht="15" customHeight="1" x14ac:dyDescent="0.15">
      <c r="CX652" t="s">
        <v>5271</v>
      </c>
      <c r="CY652" s="27" t="s">
        <v>5152</v>
      </c>
      <c r="CZ652" s="27" t="s">
        <v>5152</v>
      </c>
    </row>
    <row r="653" spans="102:105" ht="15" customHeight="1" x14ac:dyDescent="0.15">
      <c r="CX653" t="s">
        <v>5306</v>
      </c>
      <c r="CY653" s="27" t="s">
        <v>5178</v>
      </c>
    </row>
    <row r="654" spans="102:105" ht="15" customHeight="1" x14ac:dyDescent="0.15">
      <c r="CX654" t="s">
        <v>5285</v>
      </c>
      <c r="CY654" s="27" t="s">
        <v>5153</v>
      </c>
      <c r="CZ654" s="27" t="s">
        <v>5151</v>
      </c>
      <c r="DA654" s="27" t="s">
        <v>5151</v>
      </c>
    </row>
    <row r="655" spans="102:105" ht="15" customHeight="1" x14ac:dyDescent="0.15">
      <c r="CX655" t="s">
        <v>5288</v>
      </c>
      <c r="CY655" s="27" t="s">
        <v>5153</v>
      </c>
      <c r="CZ655" s="27" t="s">
        <v>5153</v>
      </c>
      <c r="DA655" s="27" t="s">
        <v>5153</v>
      </c>
    </row>
    <row r="656" spans="102:105" ht="15" customHeight="1" x14ac:dyDescent="0.15">
      <c r="CX656" t="s">
        <v>5304</v>
      </c>
      <c r="CY656" s="27" t="s">
        <v>5151</v>
      </c>
      <c r="CZ656" s="27" t="s">
        <v>5153</v>
      </c>
      <c r="DA656" s="27" t="s">
        <v>5162</v>
      </c>
    </row>
    <row r="657" spans="102:105" ht="15" customHeight="1" x14ac:dyDescent="0.15">
      <c r="CX657" t="s">
        <v>5273</v>
      </c>
      <c r="CY657" s="27" t="s">
        <v>5153</v>
      </c>
      <c r="CZ657" s="27" t="s">
        <v>5154</v>
      </c>
      <c r="DA657" s="27" t="s">
        <v>5154</v>
      </c>
    </row>
    <row r="658" spans="102:105" ht="15" customHeight="1" x14ac:dyDescent="0.15">
      <c r="CX658" t="s">
        <v>5294</v>
      </c>
      <c r="CY658" s="27" t="s">
        <v>5151</v>
      </c>
      <c r="CZ658" s="27" t="s">
        <v>5153</v>
      </c>
    </row>
    <row r="659" spans="102:105" ht="15" customHeight="1" x14ac:dyDescent="0.15">
      <c r="CX659" t="s">
        <v>5293</v>
      </c>
      <c r="CY659" s="27" t="s">
        <v>5178</v>
      </c>
    </row>
    <row r="660" spans="102:105" ht="15" customHeight="1" x14ac:dyDescent="0.15">
      <c r="CX660" t="s">
        <v>5276</v>
      </c>
      <c r="CY660" s="27" t="s">
        <v>5152</v>
      </c>
    </row>
    <row r="661" spans="102:105" ht="15" customHeight="1" x14ac:dyDescent="0.15">
      <c r="CX661" t="s">
        <v>5275</v>
      </c>
      <c r="CY661" s="27" t="s">
        <v>5153</v>
      </c>
    </row>
    <row r="662" spans="102:105" ht="15" customHeight="1" x14ac:dyDescent="0.15">
      <c r="CX662" t="s">
        <v>5296</v>
      </c>
      <c r="CY662" s="27" t="s">
        <v>5151</v>
      </c>
    </row>
    <row r="663" spans="102:105" ht="15" customHeight="1" x14ac:dyDescent="0.15">
      <c r="CX663" t="s">
        <v>5297</v>
      </c>
      <c r="CY663" s="27" t="s">
        <v>5151</v>
      </c>
      <c r="CZ663" s="27" t="s">
        <v>5153</v>
      </c>
    </row>
    <row r="664" spans="102:105" ht="15" customHeight="1" x14ac:dyDescent="0.15">
      <c r="CX664" t="s">
        <v>5283</v>
      </c>
      <c r="CY664" s="27" t="s">
        <v>5151</v>
      </c>
      <c r="CZ664" s="27" t="s">
        <v>5151</v>
      </c>
      <c r="DA664" s="27" t="s">
        <v>5178</v>
      </c>
    </row>
    <row r="665" spans="102:105" ht="15" customHeight="1" x14ac:dyDescent="0.15">
      <c r="CX665" t="s">
        <v>5291</v>
      </c>
      <c r="CY665" s="27" t="s">
        <v>5153</v>
      </c>
      <c r="CZ665" s="27" t="s">
        <v>5154</v>
      </c>
      <c r="DA665" s="27" t="s">
        <v>5152</v>
      </c>
    </row>
    <row r="666" spans="102:105" ht="15" customHeight="1" x14ac:dyDescent="0.15">
      <c r="CX666" t="s">
        <v>5282</v>
      </c>
      <c r="CY666" s="27" t="s">
        <v>5153</v>
      </c>
    </row>
    <row r="667" spans="102:105" ht="15" customHeight="1" x14ac:dyDescent="0.15">
      <c r="CX667" t="s">
        <v>5279</v>
      </c>
      <c r="CY667" s="27" t="s">
        <v>5178</v>
      </c>
    </row>
    <row r="668" spans="102:105" ht="15" customHeight="1" x14ac:dyDescent="0.15">
      <c r="CX668" t="s">
        <v>5280</v>
      </c>
      <c r="CY668" s="27" t="s">
        <v>5151</v>
      </c>
      <c r="CZ668" s="27" t="s">
        <v>5153</v>
      </c>
      <c r="DA668" s="27" t="s">
        <v>5153</v>
      </c>
    </row>
    <row r="669" spans="102:105" ht="15" customHeight="1" x14ac:dyDescent="0.15">
      <c r="CX669" t="s">
        <v>5390</v>
      </c>
      <c r="CY669" s="27" t="s">
        <v>5153</v>
      </c>
      <c r="CZ669" s="27" t="s">
        <v>5151</v>
      </c>
      <c r="DA669" s="27" t="s">
        <v>5178</v>
      </c>
    </row>
    <row r="670" spans="102:105" ht="15" customHeight="1" x14ac:dyDescent="0.15">
      <c r="CX670" t="s">
        <v>5389</v>
      </c>
      <c r="CY670" s="27" t="s">
        <v>5153</v>
      </c>
      <c r="CZ670" s="27" t="s">
        <v>5152</v>
      </c>
      <c r="DA670" s="27" t="s">
        <v>5152</v>
      </c>
    </row>
    <row r="671" spans="102:105" ht="15" customHeight="1" x14ac:dyDescent="0.15">
      <c r="CX671" t="s">
        <v>5388</v>
      </c>
      <c r="CY671" s="27" t="s">
        <v>5153</v>
      </c>
      <c r="CZ671" s="27" t="s">
        <v>5154</v>
      </c>
      <c r="DA671" s="27" t="s">
        <v>5154</v>
      </c>
    </row>
    <row r="672" spans="102:105" ht="15" customHeight="1" x14ac:dyDescent="0.15">
      <c r="CX672" t="s">
        <v>5387</v>
      </c>
      <c r="CY672" s="27" t="s">
        <v>5153</v>
      </c>
      <c r="CZ672" s="27" t="s">
        <v>5152</v>
      </c>
    </row>
    <row r="673" spans="102:104" ht="15" customHeight="1" x14ac:dyDescent="0.15">
      <c r="CX673" t="s">
        <v>5313</v>
      </c>
      <c r="CY673" s="27" t="s">
        <v>5153</v>
      </c>
      <c r="CZ673" s="27" t="s">
        <v>5178</v>
      </c>
    </row>
  </sheetData>
  <phoneticPr fontId="1"/>
  <conditionalFormatting sqref="J95:K95 B5:E5 B23:E23 B41:E41 B59:E59 B77:E77 B95:E95 J5:K5 J23:K23 J41:K41 J59:K59 J77:K77">
    <cfRule type="cellIs" dxfId="15542" priority="1894" operator="equal">
      <formula>"C"</formula>
    </cfRule>
    <cfRule type="cellIs" dxfId="15541" priority="1895" operator="equal">
      <formula>"B"</formula>
    </cfRule>
    <cfRule type="cellIs" dxfId="15540" priority="1896" operator="equal">
      <formula>"A"</formula>
    </cfRule>
  </conditionalFormatting>
  <conditionalFormatting sqref="S1:T1048576 V1:AG1 V4:AG1048576 W2:AG3 B1:M1048576">
    <cfRule type="containsErrors" dxfId="15539" priority="1893">
      <formula>ISERROR(B1)</formula>
    </cfRule>
  </conditionalFormatting>
  <conditionalFormatting sqref="D1:E1048576 J1:K1048576">
    <cfRule type="cellIs" dxfId="15538" priority="1880" operator="equal">
      <formula>"◎"</formula>
    </cfRule>
    <cfRule type="cellIs" dxfId="15537" priority="1881" operator="equal">
      <formula>"△"</formula>
    </cfRule>
    <cfRule type="cellIs" dxfId="15536" priority="1882" operator="equal">
      <formula>"〇"</formula>
    </cfRule>
    <cfRule type="cellIs" dxfId="15535" priority="1883" operator="equal">
      <formula>"晩"</formula>
    </cfRule>
    <cfRule type="cellIs" dxfId="15534" priority="1884" operator="equal">
      <formula>"堅"</formula>
    </cfRule>
    <cfRule type="cellIs" dxfId="15533" priority="1885" operator="equal">
      <formula>"丈"</formula>
    </cfRule>
    <cfRule type="cellIs" dxfId="15532" priority="1886" operator="equal">
      <formula>"早"</formula>
    </cfRule>
    <cfRule type="cellIs" dxfId="15531" priority="1887" operator="equal">
      <formula>"気"</formula>
    </cfRule>
    <cfRule type="cellIs" dxfId="15530" priority="1888" operator="equal">
      <formula>"ダ"</formula>
    </cfRule>
    <cfRule type="cellIs" dxfId="15529" priority="1889" operator="equal">
      <formula>"長"</formula>
    </cfRule>
    <cfRule type="cellIs" dxfId="15528" priority="1890" operator="equal">
      <formula>"底"</formula>
    </cfRule>
    <cfRule type="cellIs" dxfId="15527" priority="1891" operator="equal">
      <formula>"短"</formula>
    </cfRule>
    <cfRule type="cellIs" dxfId="15526" priority="1892" operator="equal">
      <formula>0</formula>
    </cfRule>
  </conditionalFormatting>
  <conditionalFormatting sqref="J1:K1048576">
    <cfRule type="cellIs" dxfId="15525" priority="1878" operator="equal">
      <formula>"短"</formula>
    </cfRule>
    <cfRule type="cellIs" dxfId="15524" priority="1879" operator="equal">
      <formula>0</formula>
    </cfRule>
  </conditionalFormatting>
  <conditionalFormatting sqref="E1:E1048576 J1:K1048576">
    <cfRule type="cellIs" dxfId="15523" priority="1877" operator="equal">
      <formula>"速"</formula>
    </cfRule>
  </conditionalFormatting>
  <conditionalFormatting sqref="AC1:AG1048576">
    <cfRule type="cellIs" dxfId="15522" priority="1874" operator="equal">
      <formula>"C"</formula>
    </cfRule>
    <cfRule type="cellIs" dxfId="15521" priority="1875" operator="equal">
      <formula>"B"</formula>
    </cfRule>
    <cfRule type="cellIs" dxfId="15520" priority="1876" operator="equal">
      <formula>"A"</formula>
    </cfRule>
  </conditionalFormatting>
  <conditionalFormatting sqref="AB1:AB1048576 AD10 AD13 AD16 AD19 AD22 AD5">
    <cfRule type="cellIs" dxfId="15519" priority="1871" operator="equal">
      <formula>"△"</formula>
    </cfRule>
    <cfRule type="cellIs" dxfId="15518" priority="1872" operator="equal">
      <formula>"◎"</formula>
    </cfRule>
    <cfRule type="cellIs" dxfId="15517" priority="1873" operator="equal">
      <formula>"〇"</formula>
    </cfRule>
  </conditionalFormatting>
  <conditionalFormatting sqref="X1:X1048576">
    <cfRule type="cellIs" dxfId="15516" priority="1870" operator="equal">
      <formula>0</formula>
    </cfRule>
  </conditionalFormatting>
  <conditionalFormatting sqref="V2:V3">
    <cfRule type="containsErrors" dxfId="15515" priority="1835">
      <formula>ISERROR(V2)</formula>
    </cfRule>
  </conditionalFormatting>
  <conditionalFormatting sqref="W26">
    <cfRule type="containsErrors" dxfId="15514" priority="1643">
      <formula>ISERROR(W26)</formula>
    </cfRule>
  </conditionalFormatting>
  <conditionalFormatting sqref="X5">
    <cfRule type="containsErrors" dxfId="15513" priority="1642">
      <formula>ISERROR(X5)</formula>
    </cfRule>
  </conditionalFormatting>
  <conditionalFormatting sqref="X5">
    <cfRule type="cellIs" dxfId="15512" priority="1641" operator="equal">
      <formula>0</formula>
    </cfRule>
  </conditionalFormatting>
  <conditionalFormatting sqref="X5">
    <cfRule type="containsErrors" dxfId="15511" priority="1640">
      <formula>ISERROR(X5)</formula>
    </cfRule>
  </conditionalFormatting>
  <conditionalFormatting sqref="X5">
    <cfRule type="cellIs" dxfId="15510" priority="1639" operator="equal">
      <formula>0</formula>
    </cfRule>
  </conditionalFormatting>
  <conditionalFormatting sqref="X26">
    <cfRule type="containsErrors" dxfId="15509" priority="1638">
      <formula>ISERROR(X26)</formula>
    </cfRule>
  </conditionalFormatting>
  <conditionalFormatting sqref="X26">
    <cfRule type="cellIs" dxfId="15508" priority="1637" operator="equal">
      <formula>0</formula>
    </cfRule>
  </conditionalFormatting>
  <conditionalFormatting sqref="N111:Q1048576">
    <cfRule type="containsErrors" dxfId="15507" priority="1636">
      <formula>ISERROR(N111)</formula>
    </cfRule>
  </conditionalFormatting>
  <conditionalFormatting sqref="P119:Q1048576 P111:Q117 N111:O1048576">
    <cfRule type="containsErrors" dxfId="15506" priority="1635">
      <formula>ISERROR(N111)</formula>
    </cfRule>
  </conditionalFormatting>
  <conditionalFormatting sqref="N111:N1048576">
    <cfRule type="containsErrors" dxfId="15505" priority="1634">
      <formula>ISERROR(N111)</formula>
    </cfRule>
  </conditionalFormatting>
  <conditionalFormatting sqref="N111:N1048576">
    <cfRule type="containsErrors" dxfId="15504" priority="1632">
      <formula>ISERROR(N111)</formula>
    </cfRule>
  </conditionalFormatting>
  <conditionalFormatting sqref="N111:N1048576">
    <cfRule type="containsErrors" dxfId="15503" priority="1631">
      <formula>ISERROR(N111)</formula>
    </cfRule>
  </conditionalFormatting>
  <conditionalFormatting sqref="N111:N1048576">
    <cfRule type="containsErrors" dxfId="15502" priority="1630">
      <formula>ISERROR(N111)</formula>
    </cfRule>
  </conditionalFormatting>
  <conditionalFormatting sqref="N111:N1048576">
    <cfRule type="containsErrors" dxfId="15501" priority="1629">
      <formula>ISERROR(N111)</formula>
    </cfRule>
  </conditionalFormatting>
  <conditionalFormatting sqref="N111:N1048576">
    <cfRule type="containsErrors" dxfId="15500" priority="1627">
      <formula>ISERROR(N111)</formula>
    </cfRule>
  </conditionalFormatting>
  <conditionalFormatting sqref="N111:N1048576">
    <cfRule type="containsErrors" dxfId="15499" priority="1626">
      <formula>ISERROR(N111)</formula>
    </cfRule>
  </conditionalFormatting>
  <conditionalFormatting sqref="N111:N1048576">
    <cfRule type="containsErrors" dxfId="15498" priority="1625">
      <formula>ISERROR(N111)</formula>
    </cfRule>
  </conditionalFormatting>
  <conditionalFormatting sqref="N111">
    <cfRule type="cellIs" dxfId="15497" priority="1624" operator="notEqual">
      <formula>0</formula>
    </cfRule>
  </conditionalFormatting>
  <conditionalFormatting sqref="N111">
    <cfRule type="cellIs" dxfId="15496" priority="1623" operator="not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15495" priority="1418">
      <formula>ISERROR(N1)</formula>
    </cfRule>
  </conditionalFormatting>
  <conditionalFormatting sqref="O13">
    <cfRule type="containsErrors" dxfId="15494" priority="1417">
      <formula>ISERROR(O13)</formula>
    </cfRule>
  </conditionalFormatting>
  <conditionalFormatting sqref="O16">
    <cfRule type="containsErrors" dxfId="15493" priority="1416">
      <formula>ISERROR(O16)</formula>
    </cfRule>
  </conditionalFormatting>
  <conditionalFormatting sqref="O103">
    <cfRule type="containsErrors" dxfId="15492" priority="1415">
      <formula>ISERROR(O103)</formula>
    </cfRule>
  </conditionalFormatting>
  <conditionalFormatting sqref="O106">
    <cfRule type="containsErrors" dxfId="15491" priority="1414">
      <formula>ISERROR(O106)</formula>
    </cfRule>
  </conditionalFormatting>
  <conditionalFormatting sqref="O85">
    <cfRule type="containsErrors" dxfId="15490" priority="1413">
      <formula>ISERROR(O85)</formula>
    </cfRule>
  </conditionalFormatting>
  <conditionalFormatting sqref="O88">
    <cfRule type="containsErrors" dxfId="15489" priority="1412">
      <formula>ISERROR(O88)</formula>
    </cfRule>
  </conditionalFormatting>
  <conditionalFormatting sqref="O67">
    <cfRule type="containsErrors" dxfId="15488" priority="1411">
      <formula>ISERROR(O67)</formula>
    </cfRule>
  </conditionalFormatting>
  <conditionalFormatting sqref="O70">
    <cfRule type="containsErrors" dxfId="15487" priority="1410">
      <formula>ISERROR(O70)</formula>
    </cfRule>
  </conditionalFormatting>
  <conditionalFormatting sqref="O49">
    <cfRule type="containsErrors" dxfId="15486" priority="1409">
      <formula>ISERROR(O49)</formula>
    </cfRule>
  </conditionalFormatting>
  <conditionalFormatting sqref="O52">
    <cfRule type="containsErrors" dxfId="15485" priority="1408">
      <formula>ISERROR(O52)</formula>
    </cfRule>
  </conditionalFormatting>
  <conditionalFormatting sqref="O31">
    <cfRule type="containsErrors" dxfId="15484" priority="1407">
      <formula>ISERROR(O31)</formula>
    </cfRule>
  </conditionalFormatting>
  <conditionalFormatting sqref="O34">
    <cfRule type="containsErrors" dxfId="15483" priority="1406">
      <formula>ISERROR(O34)</formula>
    </cfRule>
  </conditionalFormatting>
  <conditionalFormatting sqref="O13">
    <cfRule type="containsErrors" dxfId="15482" priority="1405">
      <formula>ISERROR(O13)</formula>
    </cfRule>
  </conditionalFormatting>
  <conditionalFormatting sqref="O16">
    <cfRule type="containsErrors" dxfId="15481" priority="1404">
      <formula>ISERROR(O16)</formula>
    </cfRule>
  </conditionalFormatting>
  <conditionalFormatting sqref="O49">
    <cfRule type="containsErrors" dxfId="15480" priority="1403">
      <formula>ISERROR(O49)</formula>
    </cfRule>
  </conditionalFormatting>
  <conditionalFormatting sqref="O52">
    <cfRule type="containsErrors" dxfId="15479" priority="1402">
      <formula>ISERROR(O52)</formula>
    </cfRule>
  </conditionalFormatting>
  <conditionalFormatting sqref="O67">
    <cfRule type="containsErrors" dxfId="15478" priority="1401">
      <formula>ISERROR(O67)</formula>
    </cfRule>
  </conditionalFormatting>
  <conditionalFormatting sqref="O70">
    <cfRule type="containsErrors" dxfId="15477" priority="1400">
      <formula>ISERROR(O70)</formula>
    </cfRule>
  </conditionalFormatting>
  <conditionalFormatting sqref="O67">
    <cfRule type="containsErrors" dxfId="15476" priority="1399">
      <formula>ISERROR(O67)</formula>
    </cfRule>
  </conditionalFormatting>
  <conditionalFormatting sqref="O70">
    <cfRule type="containsErrors" dxfId="15475" priority="1398">
      <formula>ISERROR(O70)</formula>
    </cfRule>
  </conditionalFormatting>
  <conditionalFormatting sqref="O31">
    <cfRule type="containsErrors" dxfId="15474" priority="1397">
      <formula>ISERROR(O31)</formula>
    </cfRule>
  </conditionalFormatting>
  <conditionalFormatting sqref="O34">
    <cfRule type="containsErrors" dxfId="15473" priority="1396">
      <formula>ISERROR(O34)</formula>
    </cfRule>
  </conditionalFormatting>
  <conditionalFormatting sqref="O31">
    <cfRule type="containsErrors" dxfId="15472" priority="1395">
      <formula>ISERROR(O31)</formula>
    </cfRule>
  </conditionalFormatting>
  <conditionalFormatting sqref="O34">
    <cfRule type="containsErrors" dxfId="15471" priority="1394">
      <formula>ISERROR(O34)</formula>
    </cfRule>
  </conditionalFormatting>
  <conditionalFormatting sqref="O49">
    <cfRule type="containsErrors" dxfId="15470" priority="1393">
      <formula>ISERROR(O49)</formula>
    </cfRule>
  </conditionalFormatting>
  <conditionalFormatting sqref="O52">
    <cfRule type="containsErrors" dxfId="15469" priority="1392">
      <formula>ISERROR(O52)</formula>
    </cfRule>
  </conditionalFormatting>
  <conditionalFormatting sqref="O49">
    <cfRule type="containsErrors" dxfId="15468" priority="1391">
      <formula>ISERROR(O49)</formula>
    </cfRule>
  </conditionalFormatting>
  <conditionalFormatting sqref="O52">
    <cfRule type="containsErrors" dxfId="15467" priority="1390">
      <formula>ISERROR(O52)</formula>
    </cfRule>
  </conditionalFormatting>
  <conditionalFormatting sqref="O49">
    <cfRule type="containsErrors" dxfId="15466" priority="1389">
      <formula>ISERROR(O49)</formula>
    </cfRule>
  </conditionalFormatting>
  <conditionalFormatting sqref="O52">
    <cfRule type="containsErrors" dxfId="15465" priority="1388">
      <formula>ISERROR(O52)</formula>
    </cfRule>
  </conditionalFormatting>
  <conditionalFormatting sqref="O49">
    <cfRule type="containsErrors" dxfId="15464" priority="1387">
      <formula>ISERROR(O49)</formula>
    </cfRule>
  </conditionalFormatting>
  <conditionalFormatting sqref="O52">
    <cfRule type="containsErrors" dxfId="15463" priority="1386">
      <formula>ISERROR(O52)</formula>
    </cfRule>
  </conditionalFormatting>
  <conditionalFormatting sqref="O49">
    <cfRule type="containsErrors" dxfId="15462" priority="1385">
      <formula>ISERROR(O49)</formula>
    </cfRule>
  </conditionalFormatting>
  <conditionalFormatting sqref="O52">
    <cfRule type="containsErrors" dxfId="15461" priority="1384">
      <formula>ISERROR(O52)</formula>
    </cfRule>
  </conditionalFormatting>
  <conditionalFormatting sqref="O49">
    <cfRule type="containsErrors" dxfId="15460" priority="1383">
      <formula>ISERROR(O49)</formula>
    </cfRule>
  </conditionalFormatting>
  <conditionalFormatting sqref="O52">
    <cfRule type="containsErrors" dxfId="15459" priority="1382">
      <formula>ISERROR(O52)</formula>
    </cfRule>
  </conditionalFormatting>
  <conditionalFormatting sqref="O67">
    <cfRule type="containsErrors" dxfId="15458" priority="1381">
      <formula>ISERROR(O67)</formula>
    </cfRule>
  </conditionalFormatting>
  <conditionalFormatting sqref="O70">
    <cfRule type="containsErrors" dxfId="15457" priority="1380">
      <formula>ISERROR(O70)</formula>
    </cfRule>
  </conditionalFormatting>
  <conditionalFormatting sqref="O67">
    <cfRule type="containsErrors" dxfId="15456" priority="1379">
      <formula>ISERROR(O67)</formula>
    </cfRule>
  </conditionalFormatting>
  <conditionalFormatting sqref="O70">
    <cfRule type="containsErrors" dxfId="15455" priority="1378">
      <formula>ISERROR(O70)</formula>
    </cfRule>
  </conditionalFormatting>
  <conditionalFormatting sqref="O67">
    <cfRule type="containsErrors" dxfId="15454" priority="1377">
      <formula>ISERROR(O67)</formula>
    </cfRule>
  </conditionalFormatting>
  <conditionalFormatting sqref="O70">
    <cfRule type="containsErrors" dxfId="15453" priority="1376">
      <formula>ISERROR(O70)</formula>
    </cfRule>
  </conditionalFormatting>
  <conditionalFormatting sqref="O85">
    <cfRule type="containsErrors" dxfId="15452" priority="1375">
      <formula>ISERROR(O85)</formula>
    </cfRule>
  </conditionalFormatting>
  <conditionalFormatting sqref="O88">
    <cfRule type="containsErrors" dxfId="15451" priority="1374">
      <formula>ISERROR(O88)</formula>
    </cfRule>
  </conditionalFormatting>
  <conditionalFormatting sqref="O85">
    <cfRule type="containsErrors" dxfId="15450" priority="1373">
      <formula>ISERROR(O85)</formula>
    </cfRule>
  </conditionalFormatting>
  <conditionalFormatting sqref="O88">
    <cfRule type="containsErrors" dxfId="15449" priority="1372">
      <formula>ISERROR(O88)</formula>
    </cfRule>
  </conditionalFormatting>
  <conditionalFormatting sqref="O85">
    <cfRule type="containsErrors" dxfId="15448" priority="1371">
      <formula>ISERROR(O85)</formula>
    </cfRule>
  </conditionalFormatting>
  <conditionalFormatting sqref="O88">
    <cfRule type="containsErrors" dxfId="15447" priority="1370">
      <formula>ISERROR(O88)</formula>
    </cfRule>
  </conditionalFormatting>
  <conditionalFormatting sqref="O103">
    <cfRule type="containsErrors" dxfId="15446" priority="1369">
      <formula>ISERROR(O103)</formula>
    </cfRule>
  </conditionalFormatting>
  <conditionalFormatting sqref="O106">
    <cfRule type="containsErrors" dxfId="15445" priority="1368">
      <formula>ISERROR(O106)</formula>
    </cfRule>
  </conditionalFormatting>
  <conditionalFormatting sqref="O103">
    <cfRule type="containsErrors" dxfId="15444" priority="1367">
      <formula>ISERROR(O103)</formula>
    </cfRule>
  </conditionalFormatting>
  <conditionalFormatting sqref="O106">
    <cfRule type="containsErrors" dxfId="15443" priority="1366">
      <formula>ISERROR(O106)</formula>
    </cfRule>
  </conditionalFormatting>
  <conditionalFormatting sqref="O103">
    <cfRule type="containsErrors" dxfId="15442" priority="1365">
      <formula>ISERROR(O103)</formula>
    </cfRule>
  </conditionalFormatting>
  <conditionalFormatting sqref="O106">
    <cfRule type="containsErrors" dxfId="15441" priority="1364">
      <formula>ISERROR(O106)</formula>
    </cfRule>
  </conditionalFormatting>
  <conditionalFormatting sqref="O49">
    <cfRule type="containsErrors" dxfId="15440" priority="1363">
      <formula>ISERROR(O49)</formula>
    </cfRule>
  </conditionalFormatting>
  <conditionalFormatting sqref="O52">
    <cfRule type="containsErrors" dxfId="15439" priority="1362">
      <formula>ISERROR(O52)</formula>
    </cfRule>
  </conditionalFormatting>
  <conditionalFormatting sqref="O49">
    <cfRule type="containsErrors" dxfId="15438" priority="1361">
      <formula>ISERROR(O49)</formula>
    </cfRule>
  </conditionalFormatting>
  <conditionalFormatting sqref="O52">
    <cfRule type="containsErrors" dxfId="15437" priority="1360">
      <formula>ISERROR(O52)</formula>
    </cfRule>
  </conditionalFormatting>
  <conditionalFormatting sqref="O49">
    <cfRule type="containsErrors" dxfId="15436" priority="1359">
      <formula>ISERROR(O49)</formula>
    </cfRule>
  </conditionalFormatting>
  <conditionalFormatting sqref="O52">
    <cfRule type="containsErrors" dxfId="15435" priority="1358">
      <formula>ISERROR(O52)</formula>
    </cfRule>
  </conditionalFormatting>
  <conditionalFormatting sqref="O67">
    <cfRule type="containsErrors" dxfId="15434" priority="1357">
      <formula>ISERROR(O67)</formula>
    </cfRule>
  </conditionalFormatting>
  <conditionalFormatting sqref="O70">
    <cfRule type="containsErrors" dxfId="15433" priority="1356">
      <formula>ISERROR(O70)</formula>
    </cfRule>
  </conditionalFormatting>
  <conditionalFormatting sqref="O67">
    <cfRule type="containsErrors" dxfId="15432" priority="1355">
      <formula>ISERROR(O67)</formula>
    </cfRule>
  </conditionalFormatting>
  <conditionalFormatting sqref="O70">
    <cfRule type="containsErrors" dxfId="15431" priority="1354">
      <formula>ISERROR(O70)</formula>
    </cfRule>
  </conditionalFormatting>
  <conditionalFormatting sqref="O67">
    <cfRule type="containsErrors" dxfId="15430" priority="1353">
      <formula>ISERROR(O67)</formula>
    </cfRule>
  </conditionalFormatting>
  <conditionalFormatting sqref="O70">
    <cfRule type="containsErrors" dxfId="15429" priority="1352">
      <formula>ISERROR(O70)</formula>
    </cfRule>
  </conditionalFormatting>
  <conditionalFormatting sqref="O67">
    <cfRule type="containsErrors" dxfId="15428" priority="1351">
      <formula>ISERROR(O67)</formula>
    </cfRule>
  </conditionalFormatting>
  <conditionalFormatting sqref="O70">
    <cfRule type="containsErrors" dxfId="15427" priority="1350">
      <formula>ISERROR(O70)</formula>
    </cfRule>
  </conditionalFormatting>
  <conditionalFormatting sqref="O67">
    <cfRule type="containsErrors" dxfId="15426" priority="1349">
      <formula>ISERROR(O67)</formula>
    </cfRule>
  </conditionalFormatting>
  <conditionalFormatting sqref="O70">
    <cfRule type="containsErrors" dxfId="15425" priority="1348">
      <formula>ISERROR(O70)</formula>
    </cfRule>
  </conditionalFormatting>
  <conditionalFormatting sqref="O67">
    <cfRule type="containsErrors" dxfId="15424" priority="1347">
      <formula>ISERROR(O67)</formula>
    </cfRule>
  </conditionalFormatting>
  <conditionalFormatting sqref="O70">
    <cfRule type="containsErrors" dxfId="15423" priority="1346">
      <formula>ISERROR(O70)</formula>
    </cfRule>
  </conditionalFormatting>
  <conditionalFormatting sqref="O67">
    <cfRule type="containsErrors" dxfId="15422" priority="1345">
      <formula>ISERROR(O67)</formula>
    </cfRule>
  </conditionalFormatting>
  <conditionalFormatting sqref="O70">
    <cfRule type="containsErrors" dxfId="15421" priority="1344">
      <formula>ISERROR(O70)</formula>
    </cfRule>
  </conditionalFormatting>
  <conditionalFormatting sqref="O67">
    <cfRule type="containsErrors" dxfId="15420" priority="1343">
      <formula>ISERROR(O67)</formula>
    </cfRule>
  </conditionalFormatting>
  <conditionalFormatting sqref="O70">
    <cfRule type="containsErrors" dxfId="15419" priority="1342">
      <formula>ISERROR(O70)</formula>
    </cfRule>
  </conditionalFormatting>
  <conditionalFormatting sqref="O67">
    <cfRule type="containsErrors" dxfId="15418" priority="1341">
      <formula>ISERROR(O67)</formula>
    </cfRule>
  </conditionalFormatting>
  <conditionalFormatting sqref="O70">
    <cfRule type="containsErrors" dxfId="15417" priority="1340">
      <formula>ISERROR(O70)</formula>
    </cfRule>
  </conditionalFormatting>
  <conditionalFormatting sqref="O67">
    <cfRule type="containsErrors" dxfId="15416" priority="1339">
      <formula>ISERROR(O67)</formula>
    </cfRule>
  </conditionalFormatting>
  <conditionalFormatting sqref="O70">
    <cfRule type="containsErrors" dxfId="15415" priority="1338">
      <formula>ISERROR(O70)</formula>
    </cfRule>
  </conditionalFormatting>
  <conditionalFormatting sqref="O67">
    <cfRule type="containsErrors" dxfId="15414" priority="1337">
      <formula>ISERROR(O67)</formula>
    </cfRule>
  </conditionalFormatting>
  <conditionalFormatting sqref="O70">
    <cfRule type="containsErrors" dxfId="15413" priority="1336">
      <formula>ISERROR(O70)</formula>
    </cfRule>
  </conditionalFormatting>
  <conditionalFormatting sqref="O85">
    <cfRule type="containsErrors" dxfId="15412" priority="1335">
      <formula>ISERROR(O85)</formula>
    </cfRule>
  </conditionalFormatting>
  <conditionalFormatting sqref="O88">
    <cfRule type="containsErrors" dxfId="15411" priority="1334">
      <formula>ISERROR(O88)</formula>
    </cfRule>
  </conditionalFormatting>
  <conditionalFormatting sqref="O85">
    <cfRule type="containsErrors" dxfId="15410" priority="1333">
      <formula>ISERROR(O85)</formula>
    </cfRule>
  </conditionalFormatting>
  <conditionalFormatting sqref="O88">
    <cfRule type="containsErrors" dxfId="15409" priority="1332">
      <formula>ISERROR(O88)</formula>
    </cfRule>
  </conditionalFormatting>
  <conditionalFormatting sqref="O85">
    <cfRule type="containsErrors" dxfId="15408" priority="1331">
      <formula>ISERROR(O85)</formula>
    </cfRule>
  </conditionalFormatting>
  <conditionalFormatting sqref="O88">
    <cfRule type="containsErrors" dxfId="15407" priority="1330">
      <formula>ISERROR(O88)</formula>
    </cfRule>
  </conditionalFormatting>
  <conditionalFormatting sqref="O85">
    <cfRule type="containsErrors" dxfId="15406" priority="1329">
      <formula>ISERROR(O85)</formula>
    </cfRule>
  </conditionalFormatting>
  <conditionalFormatting sqref="O88">
    <cfRule type="containsErrors" dxfId="15405" priority="1328">
      <formula>ISERROR(O88)</formula>
    </cfRule>
  </conditionalFormatting>
  <conditionalFormatting sqref="O85">
    <cfRule type="containsErrors" dxfId="15404" priority="1327">
      <formula>ISERROR(O85)</formula>
    </cfRule>
  </conditionalFormatting>
  <conditionalFormatting sqref="O88">
    <cfRule type="containsErrors" dxfId="15403" priority="1326">
      <formula>ISERROR(O88)</formula>
    </cfRule>
  </conditionalFormatting>
  <conditionalFormatting sqref="O85">
    <cfRule type="containsErrors" dxfId="15402" priority="1325">
      <formula>ISERROR(O85)</formula>
    </cfRule>
  </conditionalFormatting>
  <conditionalFormatting sqref="O88">
    <cfRule type="containsErrors" dxfId="15401" priority="1324">
      <formula>ISERROR(O88)</formula>
    </cfRule>
  </conditionalFormatting>
  <conditionalFormatting sqref="O85">
    <cfRule type="containsErrors" dxfId="15400" priority="1323">
      <formula>ISERROR(O85)</formula>
    </cfRule>
  </conditionalFormatting>
  <conditionalFormatting sqref="O88">
    <cfRule type="containsErrors" dxfId="15399" priority="1322">
      <formula>ISERROR(O88)</formula>
    </cfRule>
  </conditionalFormatting>
  <conditionalFormatting sqref="O85">
    <cfRule type="containsErrors" dxfId="15398" priority="1321">
      <formula>ISERROR(O85)</formula>
    </cfRule>
  </conditionalFormatting>
  <conditionalFormatting sqref="O88">
    <cfRule type="containsErrors" dxfId="15397" priority="1320">
      <formula>ISERROR(O88)</formula>
    </cfRule>
  </conditionalFormatting>
  <conditionalFormatting sqref="O85">
    <cfRule type="containsErrors" dxfId="15396" priority="1319">
      <formula>ISERROR(O85)</formula>
    </cfRule>
  </conditionalFormatting>
  <conditionalFormatting sqref="O88">
    <cfRule type="containsErrors" dxfId="15395" priority="1318">
      <formula>ISERROR(O88)</formula>
    </cfRule>
  </conditionalFormatting>
  <conditionalFormatting sqref="O85">
    <cfRule type="containsErrors" dxfId="15394" priority="1317">
      <formula>ISERROR(O85)</formula>
    </cfRule>
  </conditionalFormatting>
  <conditionalFormatting sqref="O88">
    <cfRule type="containsErrors" dxfId="15393" priority="1316">
      <formula>ISERROR(O88)</formula>
    </cfRule>
  </conditionalFormatting>
  <conditionalFormatting sqref="O85">
    <cfRule type="containsErrors" dxfId="15392" priority="1315">
      <formula>ISERROR(O85)</formula>
    </cfRule>
  </conditionalFormatting>
  <conditionalFormatting sqref="O88">
    <cfRule type="containsErrors" dxfId="15391" priority="1314">
      <formula>ISERROR(O88)</formula>
    </cfRule>
  </conditionalFormatting>
  <conditionalFormatting sqref="O103">
    <cfRule type="containsErrors" dxfId="15390" priority="1313">
      <formula>ISERROR(O103)</formula>
    </cfRule>
  </conditionalFormatting>
  <conditionalFormatting sqref="O106">
    <cfRule type="containsErrors" dxfId="15389" priority="1312">
      <formula>ISERROR(O106)</formula>
    </cfRule>
  </conditionalFormatting>
  <conditionalFormatting sqref="O103">
    <cfRule type="containsErrors" dxfId="15388" priority="1311">
      <formula>ISERROR(O103)</formula>
    </cfRule>
  </conditionalFormatting>
  <conditionalFormatting sqref="O106">
    <cfRule type="containsErrors" dxfId="15387" priority="1310">
      <formula>ISERROR(O106)</formula>
    </cfRule>
  </conditionalFormatting>
  <conditionalFormatting sqref="O103">
    <cfRule type="containsErrors" dxfId="15386" priority="1309">
      <formula>ISERROR(O103)</formula>
    </cfRule>
  </conditionalFormatting>
  <conditionalFormatting sqref="O106">
    <cfRule type="containsErrors" dxfId="15385" priority="1308">
      <formula>ISERROR(O106)</formula>
    </cfRule>
  </conditionalFormatting>
  <conditionalFormatting sqref="O103">
    <cfRule type="containsErrors" dxfId="15384" priority="1307">
      <formula>ISERROR(O103)</formula>
    </cfRule>
  </conditionalFormatting>
  <conditionalFormatting sqref="O106">
    <cfRule type="containsErrors" dxfId="15383" priority="1306">
      <formula>ISERROR(O106)</formula>
    </cfRule>
  </conditionalFormatting>
  <conditionalFormatting sqref="O103">
    <cfRule type="containsErrors" dxfId="15382" priority="1305">
      <formula>ISERROR(O103)</formula>
    </cfRule>
  </conditionalFormatting>
  <conditionalFormatting sqref="O106">
    <cfRule type="containsErrors" dxfId="15381" priority="1304">
      <formula>ISERROR(O106)</formula>
    </cfRule>
  </conditionalFormatting>
  <conditionalFormatting sqref="O103">
    <cfRule type="containsErrors" dxfId="15380" priority="1303">
      <formula>ISERROR(O103)</formula>
    </cfRule>
  </conditionalFormatting>
  <conditionalFormatting sqref="O106">
    <cfRule type="containsErrors" dxfId="15379" priority="1302">
      <formula>ISERROR(O106)</formula>
    </cfRule>
  </conditionalFormatting>
  <conditionalFormatting sqref="O103">
    <cfRule type="containsErrors" dxfId="15378" priority="1301">
      <formula>ISERROR(O103)</formula>
    </cfRule>
  </conditionalFormatting>
  <conditionalFormatting sqref="O106">
    <cfRule type="containsErrors" dxfId="15377" priority="1300">
      <formula>ISERROR(O106)</formula>
    </cfRule>
  </conditionalFormatting>
  <conditionalFormatting sqref="O103">
    <cfRule type="containsErrors" dxfId="15376" priority="1299">
      <formula>ISERROR(O103)</formula>
    </cfRule>
  </conditionalFormatting>
  <conditionalFormatting sqref="O106">
    <cfRule type="containsErrors" dxfId="15375" priority="1298">
      <formula>ISERROR(O106)</formula>
    </cfRule>
  </conditionalFormatting>
  <conditionalFormatting sqref="O103">
    <cfRule type="containsErrors" dxfId="15374" priority="1297">
      <formula>ISERROR(O103)</formula>
    </cfRule>
  </conditionalFormatting>
  <conditionalFormatting sqref="O106">
    <cfRule type="containsErrors" dxfId="15373" priority="1296">
      <formula>ISERROR(O106)</formula>
    </cfRule>
  </conditionalFormatting>
  <conditionalFormatting sqref="O103">
    <cfRule type="containsErrors" dxfId="15372" priority="1295">
      <formula>ISERROR(O103)</formula>
    </cfRule>
  </conditionalFormatting>
  <conditionalFormatting sqref="O106">
    <cfRule type="containsErrors" dxfId="15371" priority="1294">
      <formula>ISERROR(O106)</formula>
    </cfRule>
  </conditionalFormatting>
  <conditionalFormatting sqref="O103">
    <cfRule type="containsErrors" dxfId="15370" priority="1293">
      <formula>ISERROR(O103)</formula>
    </cfRule>
  </conditionalFormatting>
  <conditionalFormatting sqref="O106">
    <cfRule type="containsErrors" dxfId="15369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15368" priority="1291">
      <formula>ISERROR(N1)</formula>
    </cfRule>
  </conditionalFormatting>
  <conditionalFormatting sqref="O13">
    <cfRule type="containsErrors" dxfId="15367" priority="1290">
      <formula>ISERROR(O13)</formula>
    </cfRule>
  </conditionalFormatting>
  <conditionalFormatting sqref="O16">
    <cfRule type="containsErrors" dxfId="15366" priority="1289">
      <formula>ISERROR(O16)</formula>
    </cfRule>
  </conditionalFormatting>
  <conditionalFormatting sqref="O103">
    <cfRule type="containsErrors" dxfId="15365" priority="1288">
      <formula>ISERROR(O103)</formula>
    </cfRule>
  </conditionalFormatting>
  <conditionalFormatting sqref="O106">
    <cfRule type="containsErrors" dxfId="15364" priority="1287">
      <formula>ISERROR(O106)</formula>
    </cfRule>
  </conditionalFormatting>
  <conditionalFormatting sqref="O85">
    <cfRule type="containsErrors" dxfId="15363" priority="1286">
      <formula>ISERROR(O85)</formula>
    </cfRule>
  </conditionalFormatting>
  <conditionalFormatting sqref="O88">
    <cfRule type="containsErrors" dxfId="15362" priority="1285">
      <formula>ISERROR(O88)</formula>
    </cfRule>
  </conditionalFormatting>
  <conditionalFormatting sqref="O67">
    <cfRule type="containsErrors" dxfId="15361" priority="1284">
      <formula>ISERROR(O67)</formula>
    </cfRule>
  </conditionalFormatting>
  <conditionalFormatting sqref="O70">
    <cfRule type="containsErrors" dxfId="15360" priority="1283">
      <formula>ISERROR(O70)</formula>
    </cfRule>
  </conditionalFormatting>
  <conditionalFormatting sqref="O49">
    <cfRule type="containsErrors" dxfId="15359" priority="1282">
      <formula>ISERROR(O49)</formula>
    </cfRule>
  </conditionalFormatting>
  <conditionalFormatting sqref="O52">
    <cfRule type="containsErrors" dxfId="15358" priority="1281">
      <formula>ISERROR(O52)</formula>
    </cfRule>
  </conditionalFormatting>
  <conditionalFormatting sqref="O31">
    <cfRule type="containsErrors" dxfId="15357" priority="1280">
      <formula>ISERROR(O31)</formula>
    </cfRule>
  </conditionalFormatting>
  <conditionalFormatting sqref="O34">
    <cfRule type="containsErrors" dxfId="15356" priority="1279">
      <formula>ISERROR(O34)</formula>
    </cfRule>
  </conditionalFormatting>
  <conditionalFormatting sqref="O13">
    <cfRule type="containsErrors" dxfId="15355" priority="1278">
      <formula>ISERROR(O13)</formula>
    </cfRule>
  </conditionalFormatting>
  <conditionalFormatting sqref="O16">
    <cfRule type="containsErrors" dxfId="15354" priority="1277">
      <formula>ISERROR(O16)</formula>
    </cfRule>
  </conditionalFormatting>
  <conditionalFormatting sqref="O49">
    <cfRule type="containsErrors" dxfId="15353" priority="1276">
      <formula>ISERROR(O49)</formula>
    </cfRule>
  </conditionalFormatting>
  <conditionalFormatting sqref="O52">
    <cfRule type="containsErrors" dxfId="15352" priority="1275">
      <formula>ISERROR(O52)</formula>
    </cfRule>
  </conditionalFormatting>
  <conditionalFormatting sqref="O67">
    <cfRule type="containsErrors" dxfId="15351" priority="1274">
      <formula>ISERROR(O67)</formula>
    </cfRule>
  </conditionalFormatting>
  <conditionalFormatting sqref="O70">
    <cfRule type="containsErrors" dxfId="15350" priority="1273">
      <formula>ISERROR(O70)</formula>
    </cfRule>
  </conditionalFormatting>
  <conditionalFormatting sqref="O67">
    <cfRule type="containsErrors" dxfId="15349" priority="1272">
      <formula>ISERROR(O67)</formula>
    </cfRule>
  </conditionalFormatting>
  <conditionalFormatting sqref="O70">
    <cfRule type="containsErrors" dxfId="15348" priority="1271">
      <formula>ISERROR(O70)</formula>
    </cfRule>
  </conditionalFormatting>
  <conditionalFormatting sqref="O31">
    <cfRule type="containsErrors" dxfId="15347" priority="1270">
      <formula>ISERROR(O31)</formula>
    </cfRule>
  </conditionalFormatting>
  <conditionalFormatting sqref="O34">
    <cfRule type="containsErrors" dxfId="15346" priority="1269">
      <formula>ISERROR(O34)</formula>
    </cfRule>
  </conditionalFormatting>
  <conditionalFormatting sqref="O31">
    <cfRule type="containsErrors" dxfId="15345" priority="1268">
      <formula>ISERROR(O31)</formula>
    </cfRule>
  </conditionalFormatting>
  <conditionalFormatting sqref="O34">
    <cfRule type="containsErrors" dxfId="15344" priority="1267">
      <formula>ISERROR(O34)</formula>
    </cfRule>
  </conditionalFormatting>
  <conditionalFormatting sqref="O49">
    <cfRule type="containsErrors" dxfId="15343" priority="1266">
      <formula>ISERROR(O49)</formula>
    </cfRule>
  </conditionalFormatting>
  <conditionalFormatting sqref="O52">
    <cfRule type="containsErrors" dxfId="15342" priority="1265">
      <formula>ISERROR(O52)</formula>
    </cfRule>
  </conditionalFormatting>
  <conditionalFormatting sqref="O49">
    <cfRule type="containsErrors" dxfId="15341" priority="1264">
      <formula>ISERROR(O49)</formula>
    </cfRule>
  </conditionalFormatting>
  <conditionalFormatting sqref="O52">
    <cfRule type="containsErrors" dxfId="15340" priority="1263">
      <formula>ISERROR(O52)</formula>
    </cfRule>
  </conditionalFormatting>
  <conditionalFormatting sqref="O49">
    <cfRule type="containsErrors" dxfId="15339" priority="1262">
      <formula>ISERROR(O49)</formula>
    </cfRule>
  </conditionalFormatting>
  <conditionalFormatting sqref="O52">
    <cfRule type="containsErrors" dxfId="15338" priority="1261">
      <formula>ISERROR(O52)</formula>
    </cfRule>
  </conditionalFormatting>
  <conditionalFormatting sqref="O49">
    <cfRule type="containsErrors" dxfId="15337" priority="1260">
      <formula>ISERROR(O49)</formula>
    </cfRule>
  </conditionalFormatting>
  <conditionalFormatting sqref="O52">
    <cfRule type="containsErrors" dxfId="15336" priority="1259">
      <formula>ISERROR(O52)</formula>
    </cfRule>
  </conditionalFormatting>
  <conditionalFormatting sqref="O49">
    <cfRule type="containsErrors" dxfId="15335" priority="1258">
      <formula>ISERROR(O49)</formula>
    </cfRule>
  </conditionalFormatting>
  <conditionalFormatting sqref="O52">
    <cfRule type="containsErrors" dxfId="15334" priority="1257">
      <formula>ISERROR(O52)</formula>
    </cfRule>
  </conditionalFormatting>
  <conditionalFormatting sqref="O49">
    <cfRule type="containsErrors" dxfId="15333" priority="1256">
      <formula>ISERROR(O49)</formula>
    </cfRule>
  </conditionalFormatting>
  <conditionalFormatting sqref="O52">
    <cfRule type="containsErrors" dxfId="15332" priority="1255">
      <formula>ISERROR(O52)</formula>
    </cfRule>
  </conditionalFormatting>
  <conditionalFormatting sqref="O67">
    <cfRule type="containsErrors" dxfId="15331" priority="1254">
      <formula>ISERROR(O67)</formula>
    </cfRule>
  </conditionalFormatting>
  <conditionalFormatting sqref="O70">
    <cfRule type="containsErrors" dxfId="15330" priority="1253">
      <formula>ISERROR(O70)</formula>
    </cfRule>
  </conditionalFormatting>
  <conditionalFormatting sqref="O67">
    <cfRule type="containsErrors" dxfId="15329" priority="1252">
      <formula>ISERROR(O67)</formula>
    </cfRule>
  </conditionalFormatting>
  <conditionalFormatting sqref="O70">
    <cfRule type="containsErrors" dxfId="15328" priority="1251">
      <formula>ISERROR(O70)</formula>
    </cfRule>
  </conditionalFormatting>
  <conditionalFormatting sqref="O67">
    <cfRule type="containsErrors" dxfId="15327" priority="1250">
      <formula>ISERROR(O67)</formula>
    </cfRule>
  </conditionalFormatting>
  <conditionalFormatting sqref="O70">
    <cfRule type="containsErrors" dxfId="15326" priority="1249">
      <formula>ISERROR(O70)</formula>
    </cfRule>
  </conditionalFormatting>
  <conditionalFormatting sqref="O85">
    <cfRule type="containsErrors" dxfId="15325" priority="1248">
      <formula>ISERROR(O85)</formula>
    </cfRule>
  </conditionalFormatting>
  <conditionalFormatting sqref="O88">
    <cfRule type="containsErrors" dxfId="15324" priority="1247">
      <formula>ISERROR(O88)</formula>
    </cfRule>
  </conditionalFormatting>
  <conditionalFormatting sqref="O85">
    <cfRule type="containsErrors" dxfId="15323" priority="1246">
      <formula>ISERROR(O85)</formula>
    </cfRule>
  </conditionalFormatting>
  <conditionalFormatting sqref="O88">
    <cfRule type="containsErrors" dxfId="15322" priority="1245">
      <formula>ISERROR(O88)</formula>
    </cfRule>
  </conditionalFormatting>
  <conditionalFormatting sqref="O85">
    <cfRule type="containsErrors" dxfId="15321" priority="1244">
      <formula>ISERROR(O85)</formula>
    </cfRule>
  </conditionalFormatting>
  <conditionalFormatting sqref="O88">
    <cfRule type="containsErrors" dxfId="15320" priority="1243">
      <formula>ISERROR(O88)</formula>
    </cfRule>
  </conditionalFormatting>
  <conditionalFormatting sqref="O103">
    <cfRule type="containsErrors" dxfId="15319" priority="1242">
      <formula>ISERROR(O103)</formula>
    </cfRule>
  </conditionalFormatting>
  <conditionalFormatting sqref="O106">
    <cfRule type="containsErrors" dxfId="15318" priority="1241">
      <formula>ISERROR(O106)</formula>
    </cfRule>
  </conditionalFormatting>
  <conditionalFormatting sqref="O103">
    <cfRule type="containsErrors" dxfId="15317" priority="1240">
      <formula>ISERROR(O103)</formula>
    </cfRule>
  </conditionalFormatting>
  <conditionalFormatting sqref="O106">
    <cfRule type="containsErrors" dxfId="15316" priority="1239">
      <formula>ISERROR(O106)</formula>
    </cfRule>
  </conditionalFormatting>
  <conditionalFormatting sqref="O103">
    <cfRule type="containsErrors" dxfId="15315" priority="1238">
      <formula>ISERROR(O103)</formula>
    </cfRule>
  </conditionalFormatting>
  <conditionalFormatting sqref="O106">
    <cfRule type="containsErrors" dxfId="15314" priority="1237">
      <formula>ISERROR(O106)</formula>
    </cfRule>
  </conditionalFormatting>
  <conditionalFormatting sqref="O49">
    <cfRule type="containsErrors" dxfId="15313" priority="1236">
      <formula>ISERROR(O49)</formula>
    </cfRule>
  </conditionalFormatting>
  <conditionalFormatting sqref="O52">
    <cfRule type="containsErrors" dxfId="15312" priority="1235">
      <formula>ISERROR(O52)</formula>
    </cfRule>
  </conditionalFormatting>
  <conditionalFormatting sqref="O49">
    <cfRule type="containsErrors" dxfId="15311" priority="1234">
      <formula>ISERROR(O49)</formula>
    </cfRule>
  </conditionalFormatting>
  <conditionalFormatting sqref="O52">
    <cfRule type="containsErrors" dxfId="15310" priority="1233">
      <formula>ISERROR(O52)</formula>
    </cfRule>
  </conditionalFormatting>
  <conditionalFormatting sqref="O49">
    <cfRule type="containsErrors" dxfId="15309" priority="1232">
      <formula>ISERROR(O49)</formula>
    </cfRule>
  </conditionalFormatting>
  <conditionalFormatting sqref="O52">
    <cfRule type="containsErrors" dxfId="15308" priority="1231">
      <formula>ISERROR(O52)</formula>
    </cfRule>
  </conditionalFormatting>
  <conditionalFormatting sqref="O67">
    <cfRule type="containsErrors" dxfId="15307" priority="1230">
      <formula>ISERROR(O67)</formula>
    </cfRule>
  </conditionalFormatting>
  <conditionalFormatting sqref="O70">
    <cfRule type="containsErrors" dxfId="15306" priority="1229">
      <formula>ISERROR(O70)</formula>
    </cfRule>
  </conditionalFormatting>
  <conditionalFormatting sqref="O67">
    <cfRule type="containsErrors" dxfId="15305" priority="1228">
      <formula>ISERROR(O67)</formula>
    </cfRule>
  </conditionalFormatting>
  <conditionalFormatting sqref="O70">
    <cfRule type="containsErrors" dxfId="15304" priority="1227">
      <formula>ISERROR(O70)</formula>
    </cfRule>
  </conditionalFormatting>
  <conditionalFormatting sqref="O67">
    <cfRule type="containsErrors" dxfId="15303" priority="1226">
      <formula>ISERROR(O67)</formula>
    </cfRule>
  </conditionalFormatting>
  <conditionalFormatting sqref="O70">
    <cfRule type="containsErrors" dxfId="15302" priority="1225">
      <formula>ISERROR(O70)</formula>
    </cfRule>
  </conditionalFormatting>
  <conditionalFormatting sqref="O67">
    <cfRule type="containsErrors" dxfId="15301" priority="1224">
      <formula>ISERROR(O67)</formula>
    </cfRule>
  </conditionalFormatting>
  <conditionalFormatting sqref="O70">
    <cfRule type="containsErrors" dxfId="15300" priority="1223">
      <formula>ISERROR(O70)</formula>
    </cfRule>
  </conditionalFormatting>
  <conditionalFormatting sqref="O67">
    <cfRule type="containsErrors" dxfId="15299" priority="1222">
      <formula>ISERROR(O67)</formula>
    </cfRule>
  </conditionalFormatting>
  <conditionalFormatting sqref="O70">
    <cfRule type="containsErrors" dxfId="15298" priority="1221">
      <formula>ISERROR(O70)</formula>
    </cfRule>
  </conditionalFormatting>
  <conditionalFormatting sqref="O67">
    <cfRule type="containsErrors" dxfId="15297" priority="1220">
      <formula>ISERROR(O67)</formula>
    </cfRule>
  </conditionalFormatting>
  <conditionalFormatting sqref="O70">
    <cfRule type="containsErrors" dxfId="15296" priority="1219">
      <formula>ISERROR(O70)</formula>
    </cfRule>
  </conditionalFormatting>
  <conditionalFormatting sqref="O67">
    <cfRule type="containsErrors" dxfId="15295" priority="1218">
      <formula>ISERROR(O67)</formula>
    </cfRule>
  </conditionalFormatting>
  <conditionalFormatting sqref="O70">
    <cfRule type="containsErrors" dxfId="15294" priority="1217">
      <formula>ISERROR(O70)</formula>
    </cfRule>
  </conditionalFormatting>
  <conditionalFormatting sqref="O67">
    <cfRule type="containsErrors" dxfId="15293" priority="1216">
      <formula>ISERROR(O67)</formula>
    </cfRule>
  </conditionalFormatting>
  <conditionalFormatting sqref="O70">
    <cfRule type="containsErrors" dxfId="15292" priority="1215">
      <formula>ISERROR(O70)</formula>
    </cfRule>
  </conditionalFormatting>
  <conditionalFormatting sqref="O67">
    <cfRule type="containsErrors" dxfId="15291" priority="1214">
      <formula>ISERROR(O67)</formula>
    </cfRule>
  </conditionalFormatting>
  <conditionalFormatting sqref="O70">
    <cfRule type="containsErrors" dxfId="15290" priority="1213">
      <formula>ISERROR(O70)</formula>
    </cfRule>
  </conditionalFormatting>
  <conditionalFormatting sqref="O67">
    <cfRule type="containsErrors" dxfId="15289" priority="1212">
      <formula>ISERROR(O67)</formula>
    </cfRule>
  </conditionalFormatting>
  <conditionalFormatting sqref="O70">
    <cfRule type="containsErrors" dxfId="15288" priority="1211">
      <formula>ISERROR(O70)</formula>
    </cfRule>
  </conditionalFormatting>
  <conditionalFormatting sqref="O67">
    <cfRule type="containsErrors" dxfId="15287" priority="1210">
      <formula>ISERROR(O67)</formula>
    </cfRule>
  </conditionalFormatting>
  <conditionalFormatting sqref="O70">
    <cfRule type="containsErrors" dxfId="15286" priority="1209">
      <formula>ISERROR(O70)</formula>
    </cfRule>
  </conditionalFormatting>
  <conditionalFormatting sqref="O85">
    <cfRule type="containsErrors" dxfId="15285" priority="1208">
      <formula>ISERROR(O85)</formula>
    </cfRule>
  </conditionalFormatting>
  <conditionalFormatting sqref="O88">
    <cfRule type="containsErrors" dxfId="15284" priority="1207">
      <formula>ISERROR(O88)</formula>
    </cfRule>
  </conditionalFormatting>
  <conditionalFormatting sqref="O85">
    <cfRule type="containsErrors" dxfId="15283" priority="1206">
      <formula>ISERROR(O85)</formula>
    </cfRule>
  </conditionalFormatting>
  <conditionalFormatting sqref="O88">
    <cfRule type="containsErrors" dxfId="15282" priority="1205">
      <formula>ISERROR(O88)</formula>
    </cfRule>
  </conditionalFormatting>
  <conditionalFormatting sqref="O85">
    <cfRule type="containsErrors" dxfId="15281" priority="1204">
      <formula>ISERROR(O85)</formula>
    </cfRule>
  </conditionalFormatting>
  <conditionalFormatting sqref="O88">
    <cfRule type="containsErrors" dxfId="15280" priority="1203">
      <formula>ISERROR(O88)</formula>
    </cfRule>
  </conditionalFormatting>
  <conditionalFormatting sqref="O85">
    <cfRule type="containsErrors" dxfId="15279" priority="1202">
      <formula>ISERROR(O85)</formula>
    </cfRule>
  </conditionalFormatting>
  <conditionalFormatting sqref="O88">
    <cfRule type="containsErrors" dxfId="15278" priority="1201">
      <formula>ISERROR(O88)</formula>
    </cfRule>
  </conditionalFormatting>
  <conditionalFormatting sqref="O85">
    <cfRule type="containsErrors" dxfId="15277" priority="1200">
      <formula>ISERROR(O85)</formula>
    </cfRule>
  </conditionalFormatting>
  <conditionalFormatting sqref="O88">
    <cfRule type="containsErrors" dxfId="15276" priority="1199">
      <formula>ISERROR(O88)</formula>
    </cfRule>
  </conditionalFormatting>
  <conditionalFormatting sqref="O85">
    <cfRule type="containsErrors" dxfId="15275" priority="1198">
      <formula>ISERROR(O85)</formula>
    </cfRule>
  </conditionalFormatting>
  <conditionalFormatting sqref="O88">
    <cfRule type="containsErrors" dxfId="15274" priority="1197">
      <formula>ISERROR(O88)</formula>
    </cfRule>
  </conditionalFormatting>
  <conditionalFormatting sqref="O85">
    <cfRule type="containsErrors" dxfId="15273" priority="1196">
      <formula>ISERROR(O85)</formula>
    </cfRule>
  </conditionalFormatting>
  <conditionalFormatting sqref="O88">
    <cfRule type="containsErrors" dxfId="15272" priority="1195">
      <formula>ISERROR(O88)</formula>
    </cfRule>
  </conditionalFormatting>
  <conditionalFormatting sqref="O85">
    <cfRule type="containsErrors" dxfId="15271" priority="1194">
      <formula>ISERROR(O85)</formula>
    </cfRule>
  </conditionalFormatting>
  <conditionalFormatting sqref="O88">
    <cfRule type="containsErrors" dxfId="15270" priority="1193">
      <formula>ISERROR(O88)</formula>
    </cfRule>
  </conditionalFormatting>
  <conditionalFormatting sqref="O85">
    <cfRule type="containsErrors" dxfId="15269" priority="1192">
      <formula>ISERROR(O85)</formula>
    </cfRule>
  </conditionalFormatting>
  <conditionalFormatting sqref="O88">
    <cfRule type="containsErrors" dxfId="15268" priority="1191">
      <formula>ISERROR(O88)</formula>
    </cfRule>
  </conditionalFormatting>
  <conditionalFormatting sqref="O85">
    <cfRule type="containsErrors" dxfId="15267" priority="1190">
      <formula>ISERROR(O85)</formula>
    </cfRule>
  </conditionalFormatting>
  <conditionalFormatting sqref="O88">
    <cfRule type="containsErrors" dxfId="15266" priority="1189">
      <formula>ISERROR(O88)</formula>
    </cfRule>
  </conditionalFormatting>
  <conditionalFormatting sqref="O85">
    <cfRule type="containsErrors" dxfId="15265" priority="1188">
      <formula>ISERROR(O85)</formula>
    </cfRule>
  </conditionalFormatting>
  <conditionalFormatting sqref="O88">
    <cfRule type="containsErrors" dxfId="15264" priority="1187">
      <formula>ISERROR(O88)</formula>
    </cfRule>
  </conditionalFormatting>
  <conditionalFormatting sqref="O103">
    <cfRule type="containsErrors" dxfId="15263" priority="1186">
      <formula>ISERROR(O103)</formula>
    </cfRule>
  </conditionalFormatting>
  <conditionalFormatting sqref="O106">
    <cfRule type="containsErrors" dxfId="15262" priority="1185">
      <formula>ISERROR(O106)</formula>
    </cfRule>
  </conditionalFormatting>
  <conditionalFormatting sqref="O103">
    <cfRule type="containsErrors" dxfId="15261" priority="1184">
      <formula>ISERROR(O103)</formula>
    </cfRule>
  </conditionalFormatting>
  <conditionalFormatting sqref="O106">
    <cfRule type="containsErrors" dxfId="15260" priority="1183">
      <formula>ISERROR(O106)</formula>
    </cfRule>
  </conditionalFormatting>
  <conditionalFormatting sqref="O103">
    <cfRule type="containsErrors" dxfId="15259" priority="1182">
      <formula>ISERROR(O103)</formula>
    </cfRule>
  </conditionalFormatting>
  <conditionalFormatting sqref="O106">
    <cfRule type="containsErrors" dxfId="15258" priority="1181">
      <formula>ISERROR(O106)</formula>
    </cfRule>
  </conditionalFormatting>
  <conditionalFormatting sqref="O103">
    <cfRule type="containsErrors" dxfId="15257" priority="1180">
      <formula>ISERROR(O103)</formula>
    </cfRule>
  </conditionalFormatting>
  <conditionalFormatting sqref="O106">
    <cfRule type="containsErrors" dxfId="15256" priority="1179">
      <formula>ISERROR(O106)</formula>
    </cfRule>
  </conditionalFormatting>
  <conditionalFormatting sqref="O103">
    <cfRule type="containsErrors" dxfId="15255" priority="1178">
      <formula>ISERROR(O103)</formula>
    </cfRule>
  </conditionalFormatting>
  <conditionalFormatting sqref="O106">
    <cfRule type="containsErrors" dxfId="15254" priority="1177">
      <formula>ISERROR(O106)</formula>
    </cfRule>
  </conditionalFormatting>
  <conditionalFormatting sqref="O103">
    <cfRule type="containsErrors" dxfId="15253" priority="1176">
      <formula>ISERROR(O103)</formula>
    </cfRule>
  </conditionalFormatting>
  <conditionalFormatting sqref="O106">
    <cfRule type="containsErrors" dxfId="15252" priority="1175">
      <formula>ISERROR(O106)</formula>
    </cfRule>
  </conditionalFormatting>
  <conditionalFormatting sqref="O103">
    <cfRule type="containsErrors" dxfId="15251" priority="1174">
      <formula>ISERROR(O103)</formula>
    </cfRule>
  </conditionalFormatting>
  <conditionalFormatting sqref="O106">
    <cfRule type="containsErrors" dxfId="15250" priority="1173">
      <formula>ISERROR(O106)</formula>
    </cfRule>
  </conditionalFormatting>
  <conditionalFormatting sqref="O103">
    <cfRule type="containsErrors" dxfId="15249" priority="1172">
      <formula>ISERROR(O103)</formula>
    </cfRule>
  </conditionalFormatting>
  <conditionalFormatting sqref="O106">
    <cfRule type="containsErrors" dxfId="15248" priority="1171">
      <formula>ISERROR(O106)</formula>
    </cfRule>
  </conditionalFormatting>
  <conditionalFormatting sqref="O103">
    <cfRule type="containsErrors" dxfId="15247" priority="1170">
      <formula>ISERROR(O103)</formula>
    </cfRule>
  </conditionalFormatting>
  <conditionalFormatting sqref="O106">
    <cfRule type="containsErrors" dxfId="15246" priority="1169">
      <formula>ISERROR(O106)</formula>
    </cfRule>
  </conditionalFormatting>
  <conditionalFormatting sqref="O103">
    <cfRule type="containsErrors" dxfId="15245" priority="1168">
      <formula>ISERROR(O103)</formula>
    </cfRule>
  </conditionalFormatting>
  <conditionalFormatting sqref="O106">
    <cfRule type="containsErrors" dxfId="15244" priority="1167">
      <formula>ISERROR(O106)</formula>
    </cfRule>
  </conditionalFormatting>
  <conditionalFormatting sqref="O103">
    <cfRule type="containsErrors" dxfId="15243" priority="1166">
      <formula>ISERROR(O103)</formula>
    </cfRule>
  </conditionalFormatting>
  <conditionalFormatting sqref="O106">
    <cfRule type="containsErrors" dxfId="15242" priority="1165">
      <formula>ISERROR(O106)</formula>
    </cfRule>
  </conditionalFormatting>
  <conditionalFormatting sqref="O49">
    <cfRule type="containsErrors" dxfId="15241" priority="1164">
      <formula>ISERROR(O49)</formula>
    </cfRule>
  </conditionalFormatting>
  <conditionalFormatting sqref="O52">
    <cfRule type="containsErrors" dxfId="15240" priority="1163">
      <formula>ISERROR(O52)</formula>
    </cfRule>
  </conditionalFormatting>
  <conditionalFormatting sqref="O49">
    <cfRule type="containsErrors" dxfId="15239" priority="1162">
      <formula>ISERROR(O49)</formula>
    </cfRule>
  </conditionalFormatting>
  <conditionalFormatting sqref="O52">
    <cfRule type="containsErrors" dxfId="15238" priority="1161">
      <formula>ISERROR(O52)</formula>
    </cfRule>
  </conditionalFormatting>
  <conditionalFormatting sqref="O49">
    <cfRule type="containsErrors" dxfId="15237" priority="1160">
      <formula>ISERROR(O49)</formula>
    </cfRule>
  </conditionalFormatting>
  <conditionalFormatting sqref="O52">
    <cfRule type="containsErrors" dxfId="15236" priority="1159">
      <formula>ISERROR(O52)</formula>
    </cfRule>
  </conditionalFormatting>
  <conditionalFormatting sqref="O67">
    <cfRule type="containsErrors" dxfId="15235" priority="1158">
      <formula>ISERROR(O67)</formula>
    </cfRule>
  </conditionalFormatting>
  <conditionalFormatting sqref="O70">
    <cfRule type="containsErrors" dxfId="15234" priority="1157">
      <formula>ISERROR(O70)</formula>
    </cfRule>
  </conditionalFormatting>
  <conditionalFormatting sqref="O67">
    <cfRule type="containsErrors" dxfId="15233" priority="1156">
      <formula>ISERROR(O67)</formula>
    </cfRule>
  </conditionalFormatting>
  <conditionalFormatting sqref="O70">
    <cfRule type="containsErrors" dxfId="15232" priority="1155">
      <formula>ISERROR(O70)</formula>
    </cfRule>
  </conditionalFormatting>
  <conditionalFormatting sqref="O67">
    <cfRule type="containsErrors" dxfId="15231" priority="1154">
      <formula>ISERROR(O67)</formula>
    </cfRule>
  </conditionalFormatting>
  <conditionalFormatting sqref="O70">
    <cfRule type="containsErrors" dxfId="15230" priority="1153">
      <formula>ISERROR(O70)</formula>
    </cfRule>
  </conditionalFormatting>
  <conditionalFormatting sqref="O85">
    <cfRule type="containsErrors" dxfId="15229" priority="1152">
      <formula>ISERROR(O85)</formula>
    </cfRule>
  </conditionalFormatting>
  <conditionalFormatting sqref="O88">
    <cfRule type="containsErrors" dxfId="15228" priority="1151">
      <formula>ISERROR(O88)</formula>
    </cfRule>
  </conditionalFormatting>
  <conditionalFormatting sqref="O85">
    <cfRule type="containsErrors" dxfId="15227" priority="1150">
      <formula>ISERROR(O85)</formula>
    </cfRule>
  </conditionalFormatting>
  <conditionalFormatting sqref="O88">
    <cfRule type="containsErrors" dxfId="15226" priority="1149">
      <formula>ISERROR(O88)</formula>
    </cfRule>
  </conditionalFormatting>
  <conditionalFormatting sqref="O85">
    <cfRule type="containsErrors" dxfId="15225" priority="1148">
      <formula>ISERROR(O85)</formula>
    </cfRule>
  </conditionalFormatting>
  <conditionalFormatting sqref="O88">
    <cfRule type="containsErrors" dxfId="15224" priority="1147">
      <formula>ISERROR(O88)</formula>
    </cfRule>
  </conditionalFormatting>
  <conditionalFormatting sqref="O103">
    <cfRule type="containsErrors" dxfId="15223" priority="1146">
      <formula>ISERROR(O103)</formula>
    </cfRule>
  </conditionalFormatting>
  <conditionalFormatting sqref="O106">
    <cfRule type="containsErrors" dxfId="15222" priority="1145">
      <formula>ISERROR(O106)</formula>
    </cfRule>
  </conditionalFormatting>
  <conditionalFormatting sqref="O103">
    <cfRule type="containsErrors" dxfId="15221" priority="1144">
      <formula>ISERROR(O103)</formula>
    </cfRule>
  </conditionalFormatting>
  <conditionalFormatting sqref="O106">
    <cfRule type="containsErrors" dxfId="15220" priority="1143">
      <formula>ISERROR(O106)</formula>
    </cfRule>
  </conditionalFormatting>
  <conditionalFormatting sqref="O103">
    <cfRule type="containsErrors" dxfId="15219" priority="1142">
      <formula>ISERROR(O103)</formula>
    </cfRule>
  </conditionalFormatting>
  <conditionalFormatting sqref="O106">
    <cfRule type="containsErrors" dxfId="15218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15217" priority="1140">
      <formula>ISERROR(N1)</formula>
    </cfRule>
  </conditionalFormatting>
  <conditionalFormatting sqref="O13">
    <cfRule type="containsErrors" dxfId="15216" priority="1139">
      <formula>ISERROR(O13)</formula>
    </cfRule>
  </conditionalFormatting>
  <conditionalFormatting sqref="O16">
    <cfRule type="containsErrors" dxfId="15215" priority="1138">
      <formula>ISERROR(O16)</formula>
    </cfRule>
  </conditionalFormatting>
  <conditionalFormatting sqref="O103">
    <cfRule type="containsErrors" dxfId="15214" priority="1137">
      <formula>ISERROR(O103)</formula>
    </cfRule>
  </conditionalFormatting>
  <conditionalFormatting sqref="O106">
    <cfRule type="containsErrors" dxfId="15213" priority="1136">
      <formula>ISERROR(O106)</formula>
    </cfRule>
  </conditionalFormatting>
  <conditionalFormatting sqref="O85">
    <cfRule type="containsErrors" dxfId="15212" priority="1135">
      <formula>ISERROR(O85)</formula>
    </cfRule>
  </conditionalFormatting>
  <conditionalFormatting sqref="O88">
    <cfRule type="containsErrors" dxfId="15211" priority="1134">
      <formula>ISERROR(O88)</formula>
    </cfRule>
  </conditionalFormatting>
  <conditionalFormatting sqref="O67">
    <cfRule type="containsErrors" dxfId="15210" priority="1133">
      <formula>ISERROR(O67)</formula>
    </cfRule>
  </conditionalFormatting>
  <conditionalFormatting sqref="O70">
    <cfRule type="containsErrors" dxfId="15209" priority="1132">
      <formula>ISERROR(O70)</formula>
    </cfRule>
  </conditionalFormatting>
  <conditionalFormatting sqref="O49">
    <cfRule type="containsErrors" dxfId="15208" priority="1131">
      <formula>ISERROR(O49)</formula>
    </cfRule>
  </conditionalFormatting>
  <conditionalFormatting sqref="O52">
    <cfRule type="containsErrors" dxfId="15207" priority="1130">
      <formula>ISERROR(O52)</formula>
    </cfRule>
  </conditionalFormatting>
  <conditionalFormatting sqref="O31">
    <cfRule type="containsErrors" dxfId="15206" priority="1129">
      <formula>ISERROR(O31)</formula>
    </cfRule>
  </conditionalFormatting>
  <conditionalFormatting sqref="O34">
    <cfRule type="containsErrors" dxfId="15205" priority="1128">
      <formula>ISERROR(O34)</formula>
    </cfRule>
  </conditionalFormatting>
  <conditionalFormatting sqref="O13">
    <cfRule type="containsErrors" dxfId="15204" priority="1127">
      <formula>ISERROR(O13)</formula>
    </cfRule>
  </conditionalFormatting>
  <conditionalFormatting sqref="O16">
    <cfRule type="containsErrors" dxfId="15203" priority="1126">
      <formula>ISERROR(O16)</formula>
    </cfRule>
  </conditionalFormatting>
  <conditionalFormatting sqref="O49">
    <cfRule type="containsErrors" dxfId="15202" priority="1125">
      <formula>ISERROR(O49)</formula>
    </cfRule>
  </conditionalFormatting>
  <conditionalFormatting sqref="O52">
    <cfRule type="containsErrors" dxfId="15201" priority="1124">
      <formula>ISERROR(O52)</formula>
    </cfRule>
  </conditionalFormatting>
  <conditionalFormatting sqref="O67">
    <cfRule type="containsErrors" dxfId="15200" priority="1123">
      <formula>ISERROR(O67)</formula>
    </cfRule>
  </conditionalFormatting>
  <conditionalFormatting sqref="O70">
    <cfRule type="containsErrors" dxfId="15199" priority="1122">
      <formula>ISERROR(O70)</formula>
    </cfRule>
  </conditionalFormatting>
  <conditionalFormatting sqref="O67">
    <cfRule type="containsErrors" dxfId="15198" priority="1121">
      <formula>ISERROR(O67)</formula>
    </cfRule>
  </conditionalFormatting>
  <conditionalFormatting sqref="O70">
    <cfRule type="containsErrors" dxfId="15197" priority="1120">
      <formula>ISERROR(O70)</formula>
    </cfRule>
  </conditionalFormatting>
  <conditionalFormatting sqref="O31">
    <cfRule type="containsErrors" dxfId="15196" priority="1119">
      <formula>ISERROR(O31)</formula>
    </cfRule>
  </conditionalFormatting>
  <conditionalFormatting sqref="O34">
    <cfRule type="containsErrors" dxfId="15195" priority="1118">
      <formula>ISERROR(O34)</formula>
    </cfRule>
  </conditionalFormatting>
  <conditionalFormatting sqref="O31">
    <cfRule type="containsErrors" dxfId="15194" priority="1117">
      <formula>ISERROR(O31)</formula>
    </cfRule>
  </conditionalFormatting>
  <conditionalFormatting sqref="O34">
    <cfRule type="containsErrors" dxfId="15193" priority="1116">
      <formula>ISERROR(O34)</formula>
    </cfRule>
  </conditionalFormatting>
  <conditionalFormatting sqref="O49">
    <cfRule type="containsErrors" dxfId="15192" priority="1115">
      <formula>ISERROR(O49)</formula>
    </cfRule>
  </conditionalFormatting>
  <conditionalFormatting sqref="O52">
    <cfRule type="containsErrors" dxfId="15191" priority="1114">
      <formula>ISERROR(O52)</formula>
    </cfRule>
  </conditionalFormatting>
  <conditionalFormatting sqref="O49">
    <cfRule type="containsErrors" dxfId="15190" priority="1113">
      <formula>ISERROR(O49)</formula>
    </cfRule>
  </conditionalFormatting>
  <conditionalFormatting sqref="O52">
    <cfRule type="containsErrors" dxfId="15189" priority="1112">
      <formula>ISERROR(O52)</formula>
    </cfRule>
  </conditionalFormatting>
  <conditionalFormatting sqref="O49">
    <cfRule type="containsErrors" dxfId="15188" priority="1111">
      <formula>ISERROR(O49)</formula>
    </cfRule>
  </conditionalFormatting>
  <conditionalFormatting sqref="O52">
    <cfRule type="containsErrors" dxfId="15187" priority="1110">
      <formula>ISERROR(O52)</formula>
    </cfRule>
  </conditionalFormatting>
  <conditionalFormatting sqref="O49">
    <cfRule type="containsErrors" dxfId="15186" priority="1109">
      <formula>ISERROR(O49)</formula>
    </cfRule>
  </conditionalFormatting>
  <conditionalFormatting sqref="O52">
    <cfRule type="containsErrors" dxfId="15185" priority="1108">
      <formula>ISERROR(O52)</formula>
    </cfRule>
  </conditionalFormatting>
  <conditionalFormatting sqref="O49">
    <cfRule type="containsErrors" dxfId="15184" priority="1107">
      <formula>ISERROR(O49)</formula>
    </cfRule>
  </conditionalFormatting>
  <conditionalFormatting sqref="O52">
    <cfRule type="containsErrors" dxfId="15183" priority="1106">
      <formula>ISERROR(O52)</formula>
    </cfRule>
  </conditionalFormatting>
  <conditionalFormatting sqref="O49">
    <cfRule type="containsErrors" dxfId="15182" priority="1105">
      <formula>ISERROR(O49)</formula>
    </cfRule>
  </conditionalFormatting>
  <conditionalFormatting sqref="O52">
    <cfRule type="containsErrors" dxfId="15181" priority="1104">
      <formula>ISERROR(O52)</formula>
    </cfRule>
  </conditionalFormatting>
  <conditionalFormatting sqref="O67">
    <cfRule type="containsErrors" dxfId="15180" priority="1103">
      <formula>ISERROR(O67)</formula>
    </cfRule>
  </conditionalFormatting>
  <conditionalFormatting sqref="O70">
    <cfRule type="containsErrors" dxfId="15179" priority="1102">
      <formula>ISERROR(O70)</formula>
    </cfRule>
  </conditionalFormatting>
  <conditionalFormatting sqref="O67">
    <cfRule type="containsErrors" dxfId="15178" priority="1101">
      <formula>ISERROR(O67)</formula>
    </cfRule>
  </conditionalFormatting>
  <conditionalFormatting sqref="O70">
    <cfRule type="containsErrors" dxfId="15177" priority="1100">
      <formula>ISERROR(O70)</formula>
    </cfRule>
  </conditionalFormatting>
  <conditionalFormatting sqref="O67">
    <cfRule type="containsErrors" dxfId="15176" priority="1099">
      <formula>ISERROR(O67)</formula>
    </cfRule>
  </conditionalFormatting>
  <conditionalFormatting sqref="O70">
    <cfRule type="containsErrors" dxfId="15175" priority="1098">
      <formula>ISERROR(O70)</formula>
    </cfRule>
  </conditionalFormatting>
  <conditionalFormatting sqref="O85">
    <cfRule type="containsErrors" dxfId="15174" priority="1097">
      <formula>ISERROR(O85)</formula>
    </cfRule>
  </conditionalFormatting>
  <conditionalFormatting sqref="O88">
    <cfRule type="containsErrors" dxfId="15173" priority="1096">
      <formula>ISERROR(O88)</formula>
    </cfRule>
  </conditionalFormatting>
  <conditionalFormatting sqref="O85">
    <cfRule type="containsErrors" dxfId="15172" priority="1095">
      <formula>ISERROR(O85)</formula>
    </cfRule>
  </conditionalFormatting>
  <conditionalFormatting sqref="O88">
    <cfRule type="containsErrors" dxfId="15171" priority="1094">
      <formula>ISERROR(O88)</formula>
    </cfRule>
  </conditionalFormatting>
  <conditionalFormatting sqref="O85">
    <cfRule type="containsErrors" dxfId="15170" priority="1093">
      <formula>ISERROR(O85)</formula>
    </cfRule>
  </conditionalFormatting>
  <conditionalFormatting sqref="O88">
    <cfRule type="containsErrors" dxfId="15169" priority="1092">
      <formula>ISERROR(O88)</formula>
    </cfRule>
  </conditionalFormatting>
  <conditionalFormatting sqref="O103">
    <cfRule type="containsErrors" dxfId="15168" priority="1091">
      <formula>ISERROR(O103)</formula>
    </cfRule>
  </conditionalFormatting>
  <conditionalFormatting sqref="O106">
    <cfRule type="containsErrors" dxfId="15167" priority="1090">
      <formula>ISERROR(O106)</formula>
    </cfRule>
  </conditionalFormatting>
  <conditionalFormatting sqref="O103">
    <cfRule type="containsErrors" dxfId="15166" priority="1089">
      <formula>ISERROR(O103)</formula>
    </cfRule>
  </conditionalFormatting>
  <conditionalFormatting sqref="O106">
    <cfRule type="containsErrors" dxfId="15165" priority="1088">
      <formula>ISERROR(O106)</formula>
    </cfRule>
  </conditionalFormatting>
  <conditionalFormatting sqref="O103">
    <cfRule type="containsErrors" dxfId="15164" priority="1087">
      <formula>ISERROR(O103)</formula>
    </cfRule>
  </conditionalFormatting>
  <conditionalFormatting sqref="O106">
    <cfRule type="containsErrors" dxfId="15163" priority="1086">
      <formula>ISERROR(O106)</formula>
    </cfRule>
  </conditionalFormatting>
  <conditionalFormatting sqref="O49">
    <cfRule type="containsErrors" dxfId="15162" priority="1085">
      <formula>ISERROR(O49)</formula>
    </cfRule>
  </conditionalFormatting>
  <conditionalFormatting sqref="O52">
    <cfRule type="containsErrors" dxfId="15161" priority="1084">
      <formula>ISERROR(O52)</formula>
    </cfRule>
  </conditionalFormatting>
  <conditionalFormatting sqref="O49">
    <cfRule type="containsErrors" dxfId="15160" priority="1083">
      <formula>ISERROR(O49)</formula>
    </cfRule>
  </conditionalFormatting>
  <conditionalFormatting sqref="O52">
    <cfRule type="containsErrors" dxfId="15159" priority="1082">
      <formula>ISERROR(O52)</formula>
    </cfRule>
  </conditionalFormatting>
  <conditionalFormatting sqref="O49">
    <cfRule type="containsErrors" dxfId="15158" priority="1081">
      <formula>ISERROR(O49)</formula>
    </cfRule>
  </conditionalFormatting>
  <conditionalFormatting sqref="O52">
    <cfRule type="containsErrors" dxfId="15157" priority="1080">
      <formula>ISERROR(O52)</formula>
    </cfRule>
  </conditionalFormatting>
  <conditionalFormatting sqref="O67">
    <cfRule type="containsErrors" dxfId="15156" priority="1079">
      <formula>ISERROR(O67)</formula>
    </cfRule>
  </conditionalFormatting>
  <conditionalFormatting sqref="O70">
    <cfRule type="containsErrors" dxfId="15155" priority="1078">
      <formula>ISERROR(O70)</formula>
    </cfRule>
  </conditionalFormatting>
  <conditionalFormatting sqref="O67">
    <cfRule type="containsErrors" dxfId="15154" priority="1077">
      <formula>ISERROR(O67)</formula>
    </cfRule>
  </conditionalFormatting>
  <conditionalFormatting sqref="O70">
    <cfRule type="containsErrors" dxfId="15153" priority="1076">
      <formula>ISERROR(O70)</formula>
    </cfRule>
  </conditionalFormatting>
  <conditionalFormatting sqref="O67">
    <cfRule type="containsErrors" dxfId="15152" priority="1075">
      <formula>ISERROR(O67)</formula>
    </cfRule>
  </conditionalFormatting>
  <conditionalFormatting sqref="O70">
    <cfRule type="containsErrors" dxfId="15151" priority="1074">
      <formula>ISERROR(O70)</formula>
    </cfRule>
  </conditionalFormatting>
  <conditionalFormatting sqref="O67">
    <cfRule type="containsErrors" dxfId="15150" priority="1073">
      <formula>ISERROR(O67)</formula>
    </cfRule>
  </conditionalFormatting>
  <conditionalFormatting sqref="O70">
    <cfRule type="containsErrors" dxfId="15149" priority="1072">
      <formula>ISERROR(O70)</formula>
    </cfRule>
  </conditionalFormatting>
  <conditionalFormatting sqref="O67">
    <cfRule type="containsErrors" dxfId="15148" priority="1071">
      <formula>ISERROR(O67)</formula>
    </cfRule>
  </conditionalFormatting>
  <conditionalFormatting sqref="O70">
    <cfRule type="containsErrors" dxfId="15147" priority="1070">
      <formula>ISERROR(O70)</formula>
    </cfRule>
  </conditionalFormatting>
  <conditionalFormatting sqref="O67">
    <cfRule type="containsErrors" dxfId="15146" priority="1069">
      <formula>ISERROR(O67)</formula>
    </cfRule>
  </conditionalFormatting>
  <conditionalFormatting sqref="O70">
    <cfRule type="containsErrors" dxfId="15145" priority="1068">
      <formula>ISERROR(O70)</formula>
    </cfRule>
  </conditionalFormatting>
  <conditionalFormatting sqref="O67">
    <cfRule type="containsErrors" dxfId="15144" priority="1067">
      <formula>ISERROR(O67)</formula>
    </cfRule>
  </conditionalFormatting>
  <conditionalFormatting sqref="O70">
    <cfRule type="containsErrors" dxfId="15143" priority="1066">
      <formula>ISERROR(O70)</formula>
    </cfRule>
  </conditionalFormatting>
  <conditionalFormatting sqref="O67">
    <cfRule type="containsErrors" dxfId="15142" priority="1065">
      <formula>ISERROR(O67)</formula>
    </cfRule>
  </conditionalFormatting>
  <conditionalFormatting sqref="O70">
    <cfRule type="containsErrors" dxfId="15141" priority="1064">
      <formula>ISERROR(O70)</formula>
    </cfRule>
  </conditionalFormatting>
  <conditionalFormatting sqref="O67">
    <cfRule type="containsErrors" dxfId="15140" priority="1063">
      <formula>ISERROR(O67)</formula>
    </cfRule>
  </conditionalFormatting>
  <conditionalFormatting sqref="O70">
    <cfRule type="containsErrors" dxfId="15139" priority="1062">
      <formula>ISERROR(O70)</formula>
    </cfRule>
  </conditionalFormatting>
  <conditionalFormatting sqref="O67">
    <cfRule type="containsErrors" dxfId="15138" priority="1061">
      <formula>ISERROR(O67)</formula>
    </cfRule>
  </conditionalFormatting>
  <conditionalFormatting sqref="O70">
    <cfRule type="containsErrors" dxfId="15137" priority="1060">
      <formula>ISERROR(O70)</formula>
    </cfRule>
  </conditionalFormatting>
  <conditionalFormatting sqref="O67">
    <cfRule type="containsErrors" dxfId="15136" priority="1059">
      <formula>ISERROR(O67)</formula>
    </cfRule>
  </conditionalFormatting>
  <conditionalFormatting sqref="O70">
    <cfRule type="containsErrors" dxfId="15135" priority="1058">
      <formula>ISERROR(O70)</formula>
    </cfRule>
  </conditionalFormatting>
  <conditionalFormatting sqref="O85">
    <cfRule type="containsErrors" dxfId="15134" priority="1057">
      <formula>ISERROR(O85)</formula>
    </cfRule>
  </conditionalFormatting>
  <conditionalFormatting sqref="O88">
    <cfRule type="containsErrors" dxfId="15133" priority="1056">
      <formula>ISERROR(O88)</formula>
    </cfRule>
  </conditionalFormatting>
  <conditionalFormatting sqref="O85">
    <cfRule type="containsErrors" dxfId="15132" priority="1055">
      <formula>ISERROR(O85)</formula>
    </cfRule>
  </conditionalFormatting>
  <conditionalFormatting sqref="O88">
    <cfRule type="containsErrors" dxfId="15131" priority="1054">
      <formula>ISERROR(O88)</formula>
    </cfRule>
  </conditionalFormatting>
  <conditionalFormatting sqref="O85">
    <cfRule type="containsErrors" dxfId="15130" priority="1053">
      <formula>ISERROR(O85)</formula>
    </cfRule>
  </conditionalFormatting>
  <conditionalFormatting sqref="O88">
    <cfRule type="containsErrors" dxfId="15129" priority="1052">
      <formula>ISERROR(O88)</formula>
    </cfRule>
  </conditionalFormatting>
  <conditionalFormatting sqref="O85">
    <cfRule type="containsErrors" dxfId="15128" priority="1051">
      <formula>ISERROR(O85)</formula>
    </cfRule>
  </conditionalFormatting>
  <conditionalFormatting sqref="O88">
    <cfRule type="containsErrors" dxfId="15127" priority="1050">
      <formula>ISERROR(O88)</formula>
    </cfRule>
  </conditionalFormatting>
  <conditionalFormatting sqref="O85">
    <cfRule type="containsErrors" dxfId="15126" priority="1049">
      <formula>ISERROR(O85)</formula>
    </cfRule>
  </conditionalFormatting>
  <conditionalFormatting sqref="O88">
    <cfRule type="containsErrors" dxfId="15125" priority="1048">
      <formula>ISERROR(O88)</formula>
    </cfRule>
  </conditionalFormatting>
  <conditionalFormatting sqref="O85">
    <cfRule type="containsErrors" dxfId="15124" priority="1047">
      <formula>ISERROR(O85)</formula>
    </cfRule>
  </conditionalFormatting>
  <conditionalFormatting sqref="O88">
    <cfRule type="containsErrors" dxfId="15123" priority="1046">
      <formula>ISERROR(O88)</formula>
    </cfRule>
  </conditionalFormatting>
  <conditionalFormatting sqref="O85">
    <cfRule type="containsErrors" dxfId="15122" priority="1045">
      <formula>ISERROR(O85)</formula>
    </cfRule>
  </conditionalFormatting>
  <conditionalFormatting sqref="O88">
    <cfRule type="containsErrors" dxfId="15121" priority="1044">
      <formula>ISERROR(O88)</formula>
    </cfRule>
  </conditionalFormatting>
  <conditionalFormatting sqref="O85">
    <cfRule type="containsErrors" dxfId="15120" priority="1043">
      <formula>ISERROR(O85)</formula>
    </cfRule>
  </conditionalFormatting>
  <conditionalFormatting sqref="O88">
    <cfRule type="containsErrors" dxfId="15119" priority="1042">
      <formula>ISERROR(O88)</formula>
    </cfRule>
  </conditionalFormatting>
  <conditionalFormatting sqref="O85">
    <cfRule type="containsErrors" dxfId="15118" priority="1041">
      <formula>ISERROR(O85)</formula>
    </cfRule>
  </conditionalFormatting>
  <conditionalFormatting sqref="O88">
    <cfRule type="containsErrors" dxfId="15117" priority="1040">
      <formula>ISERROR(O88)</formula>
    </cfRule>
  </conditionalFormatting>
  <conditionalFormatting sqref="O85">
    <cfRule type="containsErrors" dxfId="15116" priority="1039">
      <formula>ISERROR(O85)</formula>
    </cfRule>
  </conditionalFormatting>
  <conditionalFormatting sqref="O88">
    <cfRule type="containsErrors" dxfId="15115" priority="1038">
      <formula>ISERROR(O88)</formula>
    </cfRule>
  </conditionalFormatting>
  <conditionalFormatting sqref="O85">
    <cfRule type="containsErrors" dxfId="15114" priority="1037">
      <formula>ISERROR(O85)</formula>
    </cfRule>
  </conditionalFormatting>
  <conditionalFormatting sqref="O88">
    <cfRule type="containsErrors" dxfId="15113" priority="1036">
      <formula>ISERROR(O88)</formula>
    </cfRule>
  </conditionalFormatting>
  <conditionalFormatting sqref="O103">
    <cfRule type="containsErrors" dxfId="15112" priority="1035">
      <formula>ISERROR(O103)</formula>
    </cfRule>
  </conditionalFormatting>
  <conditionalFormatting sqref="O106">
    <cfRule type="containsErrors" dxfId="15111" priority="1034">
      <formula>ISERROR(O106)</formula>
    </cfRule>
  </conditionalFormatting>
  <conditionalFormatting sqref="O103">
    <cfRule type="containsErrors" dxfId="15110" priority="1033">
      <formula>ISERROR(O103)</formula>
    </cfRule>
  </conditionalFormatting>
  <conditionalFormatting sqref="O106">
    <cfRule type="containsErrors" dxfId="15109" priority="1032">
      <formula>ISERROR(O106)</formula>
    </cfRule>
  </conditionalFormatting>
  <conditionalFormatting sqref="O103">
    <cfRule type="containsErrors" dxfId="15108" priority="1031">
      <formula>ISERROR(O103)</formula>
    </cfRule>
  </conditionalFormatting>
  <conditionalFormatting sqref="O106">
    <cfRule type="containsErrors" dxfId="15107" priority="1030">
      <formula>ISERROR(O106)</formula>
    </cfRule>
  </conditionalFormatting>
  <conditionalFormatting sqref="O103">
    <cfRule type="containsErrors" dxfId="15106" priority="1029">
      <formula>ISERROR(O103)</formula>
    </cfRule>
  </conditionalFormatting>
  <conditionalFormatting sqref="O106">
    <cfRule type="containsErrors" dxfId="15105" priority="1028">
      <formula>ISERROR(O106)</formula>
    </cfRule>
  </conditionalFormatting>
  <conditionalFormatting sqref="O103">
    <cfRule type="containsErrors" dxfId="15104" priority="1027">
      <formula>ISERROR(O103)</formula>
    </cfRule>
  </conditionalFormatting>
  <conditionalFormatting sqref="O106">
    <cfRule type="containsErrors" dxfId="15103" priority="1026">
      <formula>ISERROR(O106)</formula>
    </cfRule>
  </conditionalFormatting>
  <conditionalFormatting sqref="O103">
    <cfRule type="containsErrors" dxfId="15102" priority="1025">
      <formula>ISERROR(O103)</formula>
    </cfRule>
  </conditionalFormatting>
  <conditionalFormatting sqref="O106">
    <cfRule type="containsErrors" dxfId="15101" priority="1024">
      <formula>ISERROR(O106)</formula>
    </cfRule>
  </conditionalFormatting>
  <conditionalFormatting sqref="O103">
    <cfRule type="containsErrors" dxfId="15100" priority="1023">
      <formula>ISERROR(O103)</formula>
    </cfRule>
  </conditionalFormatting>
  <conditionalFormatting sqref="O106">
    <cfRule type="containsErrors" dxfId="15099" priority="1022">
      <formula>ISERROR(O106)</formula>
    </cfRule>
  </conditionalFormatting>
  <conditionalFormatting sqref="O103">
    <cfRule type="containsErrors" dxfId="15098" priority="1021">
      <formula>ISERROR(O103)</formula>
    </cfRule>
  </conditionalFormatting>
  <conditionalFormatting sqref="O106">
    <cfRule type="containsErrors" dxfId="15097" priority="1020">
      <formula>ISERROR(O106)</formula>
    </cfRule>
  </conditionalFormatting>
  <conditionalFormatting sqref="O103">
    <cfRule type="containsErrors" dxfId="15096" priority="1019">
      <formula>ISERROR(O103)</formula>
    </cfRule>
  </conditionalFormatting>
  <conditionalFormatting sqref="O106">
    <cfRule type="containsErrors" dxfId="15095" priority="1018">
      <formula>ISERROR(O106)</formula>
    </cfRule>
  </conditionalFormatting>
  <conditionalFormatting sqref="O103">
    <cfRule type="containsErrors" dxfId="15094" priority="1017">
      <formula>ISERROR(O103)</formula>
    </cfRule>
  </conditionalFormatting>
  <conditionalFormatting sqref="O106">
    <cfRule type="containsErrors" dxfId="15093" priority="1016">
      <formula>ISERROR(O106)</formula>
    </cfRule>
  </conditionalFormatting>
  <conditionalFormatting sqref="O103">
    <cfRule type="containsErrors" dxfId="15092" priority="1015">
      <formula>ISERROR(O103)</formula>
    </cfRule>
  </conditionalFormatting>
  <conditionalFormatting sqref="O106">
    <cfRule type="containsErrors" dxfId="15091" priority="1014">
      <formula>ISERROR(O106)</formula>
    </cfRule>
  </conditionalFormatting>
  <conditionalFormatting sqref="O49">
    <cfRule type="containsErrors" dxfId="15090" priority="1013">
      <formula>ISERROR(O49)</formula>
    </cfRule>
  </conditionalFormatting>
  <conditionalFormatting sqref="O52">
    <cfRule type="containsErrors" dxfId="15089" priority="1012">
      <formula>ISERROR(O52)</formula>
    </cfRule>
  </conditionalFormatting>
  <conditionalFormatting sqref="O49">
    <cfRule type="containsErrors" dxfId="15088" priority="1011">
      <formula>ISERROR(O49)</formula>
    </cfRule>
  </conditionalFormatting>
  <conditionalFormatting sqref="O52">
    <cfRule type="containsErrors" dxfId="15087" priority="1010">
      <formula>ISERROR(O52)</formula>
    </cfRule>
  </conditionalFormatting>
  <conditionalFormatting sqref="O49">
    <cfRule type="containsErrors" dxfId="15086" priority="1009">
      <formula>ISERROR(O49)</formula>
    </cfRule>
  </conditionalFormatting>
  <conditionalFormatting sqref="O52">
    <cfRule type="containsErrors" dxfId="15085" priority="1008">
      <formula>ISERROR(O52)</formula>
    </cfRule>
  </conditionalFormatting>
  <conditionalFormatting sqref="O67">
    <cfRule type="containsErrors" dxfId="15084" priority="1007">
      <formula>ISERROR(O67)</formula>
    </cfRule>
  </conditionalFormatting>
  <conditionalFormatting sqref="O70">
    <cfRule type="containsErrors" dxfId="15083" priority="1006">
      <formula>ISERROR(O70)</formula>
    </cfRule>
  </conditionalFormatting>
  <conditionalFormatting sqref="O67">
    <cfRule type="containsErrors" dxfId="15082" priority="1005">
      <formula>ISERROR(O67)</formula>
    </cfRule>
  </conditionalFormatting>
  <conditionalFormatting sqref="O70">
    <cfRule type="containsErrors" dxfId="15081" priority="1004">
      <formula>ISERROR(O70)</formula>
    </cfRule>
  </conditionalFormatting>
  <conditionalFormatting sqref="O67">
    <cfRule type="containsErrors" dxfId="15080" priority="1003">
      <formula>ISERROR(O67)</formula>
    </cfRule>
  </conditionalFormatting>
  <conditionalFormatting sqref="O70">
    <cfRule type="containsErrors" dxfId="15079" priority="1002">
      <formula>ISERROR(O70)</formula>
    </cfRule>
  </conditionalFormatting>
  <conditionalFormatting sqref="O85">
    <cfRule type="containsErrors" dxfId="15078" priority="1001">
      <formula>ISERROR(O85)</formula>
    </cfRule>
  </conditionalFormatting>
  <conditionalFormatting sqref="O88">
    <cfRule type="containsErrors" dxfId="15077" priority="1000">
      <formula>ISERROR(O88)</formula>
    </cfRule>
  </conditionalFormatting>
  <conditionalFormatting sqref="O85">
    <cfRule type="containsErrors" dxfId="15076" priority="999">
      <formula>ISERROR(O85)</formula>
    </cfRule>
  </conditionalFormatting>
  <conditionalFormatting sqref="O88">
    <cfRule type="containsErrors" dxfId="15075" priority="998">
      <formula>ISERROR(O88)</formula>
    </cfRule>
  </conditionalFormatting>
  <conditionalFormatting sqref="O85">
    <cfRule type="containsErrors" dxfId="15074" priority="997">
      <formula>ISERROR(O85)</formula>
    </cfRule>
  </conditionalFormatting>
  <conditionalFormatting sqref="O88">
    <cfRule type="containsErrors" dxfId="15073" priority="996">
      <formula>ISERROR(O88)</formula>
    </cfRule>
  </conditionalFormatting>
  <conditionalFormatting sqref="O103">
    <cfRule type="containsErrors" dxfId="15072" priority="995">
      <formula>ISERROR(O103)</formula>
    </cfRule>
  </conditionalFormatting>
  <conditionalFormatting sqref="O106">
    <cfRule type="containsErrors" dxfId="15071" priority="994">
      <formula>ISERROR(O106)</formula>
    </cfRule>
  </conditionalFormatting>
  <conditionalFormatting sqref="O103">
    <cfRule type="containsErrors" dxfId="15070" priority="993">
      <formula>ISERROR(O103)</formula>
    </cfRule>
  </conditionalFormatting>
  <conditionalFormatting sqref="O106">
    <cfRule type="containsErrors" dxfId="15069" priority="992">
      <formula>ISERROR(O106)</formula>
    </cfRule>
  </conditionalFormatting>
  <conditionalFormatting sqref="O103">
    <cfRule type="containsErrors" dxfId="15068" priority="991">
      <formula>ISERROR(O103)</formula>
    </cfRule>
  </conditionalFormatting>
  <conditionalFormatting sqref="O106">
    <cfRule type="containsErrors" dxfId="15067" priority="990">
      <formula>ISERROR(O106)</formula>
    </cfRule>
  </conditionalFormatting>
  <conditionalFormatting sqref="O103">
    <cfRule type="containsErrors" dxfId="15066" priority="989">
      <formula>ISERROR(O103)</formula>
    </cfRule>
  </conditionalFormatting>
  <conditionalFormatting sqref="O106">
    <cfRule type="containsErrors" dxfId="15065" priority="988">
      <formula>ISERROR(O106)</formula>
    </cfRule>
  </conditionalFormatting>
  <conditionalFormatting sqref="O103">
    <cfRule type="containsErrors" dxfId="15064" priority="987">
      <formula>ISERROR(O103)</formula>
    </cfRule>
  </conditionalFormatting>
  <conditionalFormatting sqref="O106">
    <cfRule type="containsErrors" dxfId="15063" priority="986">
      <formula>ISERROR(O106)</formula>
    </cfRule>
  </conditionalFormatting>
  <conditionalFormatting sqref="O103">
    <cfRule type="containsErrors" dxfId="15062" priority="985">
      <formula>ISERROR(O103)</formula>
    </cfRule>
  </conditionalFormatting>
  <conditionalFormatting sqref="O106">
    <cfRule type="containsErrors" dxfId="15061" priority="984">
      <formula>ISERROR(O106)</formula>
    </cfRule>
  </conditionalFormatting>
  <conditionalFormatting sqref="O103">
    <cfRule type="containsErrors" dxfId="15060" priority="983">
      <formula>ISERROR(O103)</formula>
    </cfRule>
  </conditionalFormatting>
  <conditionalFormatting sqref="O106">
    <cfRule type="containsErrors" dxfId="15059" priority="982">
      <formula>ISERROR(O106)</formula>
    </cfRule>
  </conditionalFormatting>
  <conditionalFormatting sqref="O103">
    <cfRule type="containsErrors" dxfId="15058" priority="981">
      <formula>ISERROR(O103)</formula>
    </cfRule>
  </conditionalFormatting>
  <conditionalFormatting sqref="O106">
    <cfRule type="containsErrors" dxfId="15057" priority="980">
      <formula>ISERROR(O106)</formula>
    </cfRule>
  </conditionalFormatting>
  <conditionalFormatting sqref="O103">
    <cfRule type="containsErrors" dxfId="15056" priority="979">
      <formula>ISERROR(O103)</formula>
    </cfRule>
  </conditionalFormatting>
  <conditionalFormatting sqref="O106">
    <cfRule type="containsErrors" dxfId="15055" priority="978">
      <formula>ISERROR(O106)</formula>
    </cfRule>
  </conditionalFormatting>
  <conditionalFormatting sqref="O103">
    <cfRule type="containsErrors" dxfId="15054" priority="977">
      <formula>ISERROR(O103)</formula>
    </cfRule>
  </conditionalFormatting>
  <conditionalFormatting sqref="O106">
    <cfRule type="containsErrors" dxfId="15053" priority="976">
      <formula>ISERROR(O106)</formula>
    </cfRule>
  </conditionalFormatting>
  <conditionalFormatting sqref="O103">
    <cfRule type="containsErrors" dxfId="15052" priority="975">
      <formula>ISERROR(O103)</formula>
    </cfRule>
  </conditionalFormatting>
  <conditionalFormatting sqref="O106">
    <cfRule type="containsErrors" dxfId="15051" priority="974">
      <formula>ISERROR(O106)</formula>
    </cfRule>
  </conditionalFormatting>
  <conditionalFormatting sqref="O103">
    <cfRule type="containsErrors" dxfId="15050" priority="973">
      <formula>ISERROR(O103)</formula>
    </cfRule>
  </conditionalFormatting>
  <conditionalFormatting sqref="O106">
    <cfRule type="containsErrors" dxfId="15049" priority="972">
      <formula>ISERROR(O106)</formula>
    </cfRule>
  </conditionalFormatting>
  <conditionalFormatting sqref="O103">
    <cfRule type="containsErrors" dxfId="15048" priority="971">
      <formula>ISERROR(O103)</formula>
    </cfRule>
  </conditionalFormatting>
  <conditionalFormatting sqref="O106">
    <cfRule type="containsErrors" dxfId="15047" priority="970">
      <formula>ISERROR(O106)</formula>
    </cfRule>
  </conditionalFormatting>
  <conditionalFormatting sqref="O103">
    <cfRule type="containsErrors" dxfId="15046" priority="969">
      <formula>ISERROR(O103)</formula>
    </cfRule>
  </conditionalFormatting>
  <conditionalFormatting sqref="O106">
    <cfRule type="containsErrors" dxfId="15045" priority="968">
      <formula>ISERROR(O106)</formula>
    </cfRule>
  </conditionalFormatting>
  <conditionalFormatting sqref="O103">
    <cfRule type="containsErrors" dxfId="15044" priority="967">
      <formula>ISERROR(O103)</formula>
    </cfRule>
  </conditionalFormatting>
  <conditionalFormatting sqref="O106">
    <cfRule type="containsErrors" dxfId="15043" priority="966">
      <formula>ISERROR(O106)</formula>
    </cfRule>
  </conditionalFormatting>
  <conditionalFormatting sqref="O103">
    <cfRule type="containsErrors" dxfId="15042" priority="965">
      <formula>ISERROR(O103)</formula>
    </cfRule>
  </conditionalFormatting>
  <conditionalFormatting sqref="O106">
    <cfRule type="containsErrors" dxfId="15041" priority="964">
      <formula>ISERROR(O106)</formula>
    </cfRule>
  </conditionalFormatting>
  <conditionalFormatting sqref="O103">
    <cfRule type="containsErrors" dxfId="15040" priority="963">
      <formula>ISERROR(O103)</formula>
    </cfRule>
  </conditionalFormatting>
  <conditionalFormatting sqref="O106">
    <cfRule type="containsErrors" dxfId="15039" priority="962">
      <formula>ISERROR(O106)</formula>
    </cfRule>
  </conditionalFormatting>
  <conditionalFormatting sqref="O103">
    <cfRule type="containsErrors" dxfId="15038" priority="961">
      <formula>ISERROR(O103)</formula>
    </cfRule>
  </conditionalFormatting>
  <conditionalFormatting sqref="O106">
    <cfRule type="containsErrors" dxfId="15037" priority="960">
      <formula>ISERROR(O106)</formula>
    </cfRule>
  </conditionalFormatting>
  <conditionalFormatting sqref="O103">
    <cfRule type="containsErrors" dxfId="15036" priority="959">
      <formula>ISERROR(O103)</formula>
    </cfRule>
  </conditionalFormatting>
  <conditionalFormatting sqref="O106">
    <cfRule type="containsErrors" dxfId="15035" priority="958">
      <formula>ISERROR(O106)</formula>
    </cfRule>
  </conditionalFormatting>
  <conditionalFormatting sqref="O103">
    <cfRule type="containsErrors" dxfId="15034" priority="957">
      <formula>ISERROR(O103)</formula>
    </cfRule>
  </conditionalFormatting>
  <conditionalFormatting sqref="O106">
    <cfRule type="containsErrors" dxfId="15033" priority="956">
      <formula>ISERROR(O106)</formula>
    </cfRule>
  </conditionalFormatting>
  <conditionalFormatting sqref="O103">
    <cfRule type="containsErrors" dxfId="15032" priority="955">
      <formula>ISERROR(O103)</formula>
    </cfRule>
  </conditionalFormatting>
  <conditionalFormatting sqref="O106">
    <cfRule type="containsErrors" dxfId="15031" priority="954">
      <formula>ISERROR(O106)</formula>
    </cfRule>
  </conditionalFormatting>
  <conditionalFormatting sqref="O103">
    <cfRule type="containsErrors" dxfId="15030" priority="953">
      <formula>ISERROR(O103)</formula>
    </cfRule>
  </conditionalFormatting>
  <conditionalFormatting sqref="O106">
    <cfRule type="containsErrors" dxfId="15029" priority="952">
      <formula>ISERROR(O106)</formula>
    </cfRule>
  </conditionalFormatting>
  <conditionalFormatting sqref="O103">
    <cfRule type="containsErrors" dxfId="15028" priority="951">
      <formula>ISERROR(O103)</formula>
    </cfRule>
  </conditionalFormatting>
  <conditionalFormatting sqref="O106">
    <cfRule type="containsErrors" dxfId="15027" priority="950">
      <formula>ISERROR(O106)</formula>
    </cfRule>
  </conditionalFormatting>
  <conditionalFormatting sqref="O103">
    <cfRule type="containsErrors" dxfId="15026" priority="949">
      <formula>ISERROR(O103)</formula>
    </cfRule>
  </conditionalFormatting>
  <conditionalFormatting sqref="O106">
    <cfRule type="containsErrors" dxfId="15025" priority="948">
      <formula>ISERROR(O106)</formula>
    </cfRule>
  </conditionalFormatting>
  <conditionalFormatting sqref="O103">
    <cfRule type="containsErrors" dxfId="15024" priority="947">
      <formula>ISERROR(O103)</formula>
    </cfRule>
  </conditionalFormatting>
  <conditionalFormatting sqref="O106">
    <cfRule type="containsErrors" dxfId="15023" priority="946">
      <formula>ISERROR(O106)</formula>
    </cfRule>
  </conditionalFormatting>
  <conditionalFormatting sqref="O103">
    <cfRule type="containsErrors" dxfId="15022" priority="945">
      <formula>ISERROR(O103)</formula>
    </cfRule>
  </conditionalFormatting>
  <conditionalFormatting sqref="O106">
    <cfRule type="containsErrors" dxfId="15021" priority="944">
      <formula>ISERROR(O106)</formula>
    </cfRule>
  </conditionalFormatting>
  <conditionalFormatting sqref="O103">
    <cfRule type="containsErrors" dxfId="15020" priority="943">
      <formula>ISERROR(O103)</formula>
    </cfRule>
  </conditionalFormatting>
  <conditionalFormatting sqref="O106">
    <cfRule type="containsErrors" dxfId="15019" priority="942">
      <formula>ISERROR(O106)</formula>
    </cfRule>
  </conditionalFormatting>
  <conditionalFormatting sqref="O103">
    <cfRule type="containsErrors" dxfId="15018" priority="941">
      <formula>ISERROR(O103)</formula>
    </cfRule>
  </conditionalFormatting>
  <conditionalFormatting sqref="O106">
    <cfRule type="containsErrors" dxfId="15017" priority="940">
      <formula>ISERROR(O106)</formula>
    </cfRule>
  </conditionalFormatting>
  <conditionalFormatting sqref="O103">
    <cfRule type="containsErrors" dxfId="15016" priority="939">
      <formula>ISERROR(O103)</formula>
    </cfRule>
  </conditionalFormatting>
  <conditionalFormatting sqref="O106">
    <cfRule type="containsErrors" dxfId="15015" priority="938">
      <formula>ISERROR(O106)</formula>
    </cfRule>
  </conditionalFormatting>
  <conditionalFormatting sqref="O103">
    <cfRule type="containsErrors" dxfId="15014" priority="937">
      <formula>ISERROR(O103)</formula>
    </cfRule>
  </conditionalFormatting>
  <conditionalFormatting sqref="O106">
    <cfRule type="containsErrors" dxfId="15013" priority="936">
      <formula>ISERROR(O106)</formula>
    </cfRule>
  </conditionalFormatting>
  <conditionalFormatting sqref="O103">
    <cfRule type="containsErrors" dxfId="15012" priority="935">
      <formula>ISERROR(O103)</formula>
    </cfRule>
  </conditionalFormatting>
  <conditionalFormatting sqref="O106">
    <cfRule type="containsErrors" dxfId="15011" priority="934">
      <formula>ISERROR(O106)</formula>
    </cfRule>
  </conditionalFormatting>
  <conditionalFormatting sqref="O103">
    <cfRule type="containsErrors" dxfId="15010" priority="933">
      <formula>ISERROR(O103)</formula>
    </cfRule>
  </conditionalFormatting>
  <conditionalFormatting sqref="O106">
    <cfRule type="containsErrors" dxfId="15009" priority="932">
      <formula>ISERROR(O106)</formula>
    </cfRule>
  </conditionalFormatting>
  <conditionalFormatting sqref="O103">
    <cfRule type="containsErrors" dxfId="15008" priority="931">
      <formula>ISERROR(O103)</formula>
    </cfRule>
  </conditionalFormatting>
  <conditionalFormatting sqref="O106">
    <cfRule type="containsErrors" dxfId="15007" priority="930">
      <formula>ISERROR(O106)</formula>
    </cfRule>
  </conditionalFormatting>
  <conditionalFormatting sqref="O103">
    <cfRule type="containsErrors" dxfId="15006" priority="929">
      <formula>ISERROR(O103)</formula>
    </cfRule>
  </conditionalFormatting>
  <conditionalFormatting sqref="O106">
    <cfRule type="containsErrors" dxfId="15005" priority="928">
      <formula>ISERROR(O106)</formula>
    </cfRule>
  </conditionalFormatting>
  <conditionalFormatting sqref="O103">
    <cfRule type="containsErrors" dxfId="15004" priority="927">
      <formula>ISERROR(O103)</formula>
    </cfRule>
  </conditionalFormatting>
  <conditionalFormatting sqref="O106">
    <cfRule type="containsErrors" dxfId="15003" priority="926">
      <formula>ISERROR(O106)</formula>
    </cfRule>
  </conditionalFormatting>
  <conditionalFormatting sqref="O103">
    <cfRule type="containsErrors" dxfId="15002" priority="925">
      <formula>ISERROR(O103)</formula>
    </cfRule>
  </conditionalFormatting>
  <conditionalFormatting sqref="O106">
    <cfRule type="containsErrors" dxfId="15001" priority="924">
      <formula>ISERROR(O106)</formula>
    </cfRule>
  </conditionalFormatting>
  <conditionalFormatting sqref="O106">
    <cfRule type="containsErrors" dxfId="15000" priority="923">
      <formula>ISERROR(O106)</formula>
    </cfRule>
  </conditionalFormatting>
  <conditionalFormatting sqref="O103">
    <cfRule type="containsErrors" dxfId="14999" priority="922">
      <formula>ISERROR(O103)</formula>
    </cfRule>
  </conditionalFormatting>
  <conditionalFormatting sqref="O106">
    <cfRule type="containsErrors" dxfId="14998" priority="921">
      <formula>ISERROR(O106)</formula>
    </cfRule>
  </conditionalFormatting>
  <conditionalFormatting sqref="O103">
    <cfRule type="containsErrors" dxfId="14997" priority="920">
      <formula>ISERROR(O103)</formula>
    </cfRule>
  </conditionalFormatting>
  <conditionalFormatting sqref="O106">
    <cfRule type="containsErrors" dxfId="14996" priority="919">
      <formula>ISERROR(O106)</formula>
    </cfRule>
  </conditionalFormatting>
  <conditionalFormatting sqref="O103">
    <cfRule type="containsErrors" dxfId="14995" priority="918">
      <formula>ISERROR(O103)</formula>
    </cfRule>
  </conditionalFormatting>
  <conditionalFormatting sqref="N101:Q101 N100:P100 N94:Q99 N102:O110">
    <cfRule type="containsErrors" dxfId="14994" priority="917">
      <formula>ISERROR(N94)</formula>
    </cfRule>
  </conditionalFormatting>
  <conditionalFormatting sqref="N101:Q101 N100:P100 N94:Q99 N102:O110">
    <cfRule type="containsErrors" dxfId="14993" priority="916">
      <formula>ISERROR(N94)</formula>
    </cfRule>
  </conditionalFormatting>
  <conditionalFormatting sqref="N107:N110">
    <cfRule type="cellIs" dxfId="14992" priority="915" operator="notEqual">
      <formula>0</formula>
    </cfRule>
  </conditionalFormatting>
  <conditionalFormatting sqref="O85">
    <cfRule type="containsErrors" dxfId="14991" priority="914">
      <formula>ISERROR(O85)</formula>
    </cfRule>
  </conditionalFormatting>
  <conditionalFormatting sqref="O88">
    <cfRule type="containsErrors" dxfId="14990" priority="913">
      <formula>ISERROR(O88)</formula>
    </cfRule>
  </conditionalFormatting>
  <conditionalFormatting sqref="O85">
    <cfRule type="containsErrors" dxfId="14989" priority="912">
      <formula>ISERROR(O85)</formula>
    </cfRule>
  </conditionalFormatting>
  <conditionalFormatting sqref="O88">
    <cfRule type="containsErrors" dxfId="14988" priority="911">
      <formula>ISERROR(O88)</formula>
    </cfRule>
  </conditionalFormatting>
  <conditionalFormatting sqref="O85">
    <cfRule type="containsErrors" dxfId="14987" priority="910">
      <formula>ISERROR(O85)</formula>
    </cfRule>
  </conditionalFormatting>
  <conditionalFormatting sqref="O88">
    <cfRule type="containsErrors" dxfId="14986" priority="909">
      <formula>ISERROR(O88)</formula>
    </cfRule>
  </conditionalFormatting>
  <conditionalFormatting sqref="O85">
    <cfRule type="containsErrors" dxfId="14985" priority="908">
      <formula>ISERROR(O85)</formula>
    </cfRule>
  </conditionalFormatting>
  <conditionalFormatting sqref="O88">
    <cfRule type="containsErrors" dxfId="14984" priority="907">
      <formula>ISERROR(O88)</formula>
    </cfRule>
  </conditionalFormatting>
  <conditionalFormatting sqref="O85">
    <cfRule type="containsErrors" dxfId="14983" priority="906">
      <formula>ISERROR(O85)</formula>
    </cfRule>
  </conditionalFormatting>
  <conditionalFormatting sqref="O88">
    <cfRule type="containsErrors" dxfId="14982" priority="905">
      <formula>ISERROR(O88)</formula>
    </cfRule>
  </conditionalFormatting>
  <conditionalFormatting sqref="O85">
    <cfRule type="containsErrors" dxfId="14981" priority="904">
      <formula>ISERROR(O85)</formula>
    </cfRule>
  </conditionalFormatting>
  <conditionalFormatting sqref="O88">
    <cfRule type="containsErrors" dxfId="14980" priority="903">
      <formula>ISERROR(O88)</formula>
    </cfRule>
  </conditionalFormatting>
  <conditionalFormatting sqref="O85">
    <cfRule type="containsErrors" dxfId="14979" priority="902">
      <formula>ISERROR(O85)</formula>
    </cfRule>
  </conditionalFormatting>
  <conditionalFormatting sqref="O88">
    <cfRule type="containsErrors" dxfId="14978" priority="901">
      <formula>ISERROR(O88)</formula>
    </cfRule>
  </conditionalFormatting>
  <conditionalFormatting sqref="O85">
    <cfRule type="containsErrors" dxfId="14977" priority="900">
      <formula>ISERROR(O85)</formula>
    </cfRule>
  </conditionalFormatting>
  <conditionalFormatting sqref="O88">
    <cfRule type="containsErrors" dxfId="14976" priority="899">
      <formula>ISERROR(O88)</formula>
    </cfRule>
  </conditionalFormatting>
  <conditionalFormatting sqref="O85">
    <cfRule type="containsErrors" dxfId="14975" priority="898">
      <formula>ISERROR(O85)</formula>
    </cfRule>
  </conditionalFormatting>
  <conditionalFormatting sqref="O88">
    <cfRule type="containsErrors" dxfId="14974" priority="897">
      <formula>ISERROR(O88)</formula>
    </cfRule>
  </conditionalFormatting>
  <conditionalFormatting sqref="O85">
    <cfRule type="containsErrors" dxfId="14973" priority="896">
      <formula>ISERROR(O85)</formula>
    </cfRule>
  </conditionalFormatting>
  <conditionalFormatting sqref="O88">
    <cfRule type="containsErrors" dxfId="14972" priority="895">
      <formula>ISERROR(O88)</formula>
    </cfRule>
  </conditionalFormatting>
  <conditionalFormatting sqref="O85">
    <cfRule type="containsErrors" dxfId="14971" priority="894">
      <formula>ISERROR(O85)</formula>
    </cfRule>
  </conditionalFormatting>
  <conditionalFormatting sqref="O88">
    <cfRule type="containsErrors" dxfId="14970" priority="893">
      <formula>ISERROR(O88)</formula>
    </cfRule>
  </conditionalFormatting>
  <conditionalFormatting sqref="O85">
    <cfRule type="containsErrors" dxfId="14969" priority="892">
      <formula>ISERROR(O85)</formula>
    </cfRule>
  </conditionalFormatting>
  <conditionalFormatting sqref="O88">
    <cfRule type="containsErrors" dxfId="14968" priority="891">
      <formula>ISERROR(O88)</formula>
    </cfRule>
  </conditionalFormatting>
  <conditionalFormatting sqref="O85">
    <cfRule type="containsErrors" dxfId="14967" priority="890">
      <formula>ISERROR(O85)</formula>
    </cfRule>
  </conditionalFormatting>
  <conditionalFormatting sqref="O88">
    <cfRule type="containsErrors" dxfId="14966" priority="889">
      <formula>ISERROR(O88)</formula>
    </cfRule>
  </conditionalFormatting>
  <conditionalFormatting sqref="O85">
    <cfRule type="containsErrors" dxfId="14965" priority="888">
      <formula>ISERROR(O85)</formula>
    </cfRule>
  </conditionalFormatting>
  <conditionalFormatting sqref="O88">
    <cfRule type="containsErrors" dxfId="14964" priority="887">
      <formula>ISERROR(O88)</formula>
    </cfRule>
  </conditionalFormatting>
  <conditionalFormatting sqref="O85">
    <cfRule type="containsErrors" dxfId="14963" priority="886">
      <formula>ISERROR(O85)</formula>
    </cfRule>
  </conditionalFormatting>
  <conditionalFormatting sqref="O88">
    <cfRule type="containsErrors" dxfId="14962" priority="885">
      <formula>ISERROR(O88)</formula>
    </cfRule>
  </conditionalFormatting>
  <conditionalFormatting sqref="O85">
    <cfRule type="containsErrors" dxfId="14961" priority="884">
      <formula>ISERROR(O85)</formula>
    </cfRule>
  </conditionalFormatting>
  <conditionalFormatting sqref="O88">
    <cfRule type="containsErrors" dxfId="14960" priority="883">
      <formula>ISERROR(O88)</formula>
    </cfRule>
  </conditionalFormatting>
  <conditionalFormatting sqref="O85">
    <cfRule type="containsErrors" dxfId="14959" priority="882">
      <formula>ISERROR(O85)</formula>
    </cfRule>
  </conditionalFormatting>
  <conditionalFormatting sqref="O88">
    <cfRule type="containsErrors" dxfId="14958" priority="881">
      <formula>ISERROR(O88)</formula>
    </cfRule>
  </conditionalFormatting>
  <conditionalFormatting sqref="O85">
    <cfRule type="containsErrors" dxfId="14957" priority="880">
      <formula>ISERROR(O85)</formula>
    </cfRule>
  </conditionalFormatting>
  <conditionalFormatting sqref="O88">
    <cfRule type="containsErrors" dxfId="14956" priority="879">
      <formula>ISERROR(O88)</formula>
    </cfRule>
  </conditionalFormatting>
  <conditionalFormatting sqref="O85">
    <cfRule type="containsErrors" dxfId="14955" priority="878">
      <formula>ISERROR(O85)</formula>
    </cfRule>
  </conditionalFormatting>
  <conditionalFormatting sqref="O88">
    <cfRule type="containsErrors" dxfId="14954" priority="877">
      <formula>ISERROR(O88)</formula>
    </cfRule>
  </conditionalFormatting>
  <conditionalFormatting sqref="O85">
    <cfRule type="containsErrors" dxfId="14953" priority="876">
      <formula>ISERROR(O85)</formula>
    </cfRule>
  </conditionalFormatting>
  <conditionalFormatting sqref="O88">
    <cfRule type="containsErrors" dxfId="14952" priority="875">
      <formula>ISERROR(O88)</formula>
    </cfRule>
  </conditionalFormatting>
  <conditionalFormatting sqref="O85">
    <cfRule type="containsErrors" dxfId="14951" priority="874">
      <formula>ISERROR(O85)</formula>
    </cfRule>
  </conditionalFormatting>
  <conditionalFormatting sqref="O88">
    <cfRule type="containsErrors" dxfId="14950" priority="873">
      <formula>ISERROR(O88)</formula>
    </cfRule>
  </conditionalFormatting>
  <conditionalFormatting sqref="O85">
    <cfRule type="containsErrors" dxfId="14949" priority="872">
      <formula>ISERROR(O85)</formula>
    </cfRule>
  </conditionalFormatting>
  <conditionalFormatting sqref="O88">
    <cfRule type="containsErrors" dxfId="14948" priority="871">
      <formula>ISERROR(O88)</formula>
    </cfRule>
  </conditionalFormatting>
  <conditionalFormatting sqref="O85">
    <cfRule type="containsErrors" dxfId="14947" priority="870">
      <formula>ISERROR(O85)</formula>
    </cfRule>
  </conditionalFormatting>
  <conditionalFormatting sqref="O88">
    <cfRule type="containsErrors" dxfId="14946" priority="869">
      <formula>ISERROR(O88)</formula>
    </cfRule>
  </conditionalFormatting>
  <conditionalFormatting sqref="O85">
    <cfRule type="containsErrors" dxfId="14945" priority="868">
      <formula>ISERROR(O85)</formula>
    </cfRule>
  </conditionalFormatting>
  <conditionalFormatting sqref="O88">
    <cfRule type="containsErrors" dxfId="14944" priority="867">
      <formula>ISERROR(O88)</formula>
    </cfRule>
  </conditionalFormatting>
  <conditionalFormatting sqref="O85">
    <cfRule type="containsErrors" dxfId="14943" priority="866">
      <formula>ISERROR(O85)</formula>
    </cfRule>
  </conditionalFormatting>
  <conditionalFormatting sqref="O88">
    <cfRule type="containsErrors" dxfId="14942" priority="865">
      <formula>ISERROR(O88)</formula>
    </cfRule>
  </conditionalFormatting>
  <conditionalFormatting sqref="O85">
    <cfRule type="containsErrors" dxfId="14941" priority="864">
      <formula>ISERROR(O85)</formula>
    </cfRule>
  </conditionalFormatting>
  <conditionalFormatting sqref="O88">
    <cfRule type="containsErrors" dxfId="14940" priority="863">
      <formula>ISERROR(O88)</formula>
    </cfRule>
  </conditionalFormatting>
  <conditionalFormatting sqref="O85">
    <cfRule type="containsErrors" dxfId="14939" priority="862">
      <formula>ISERROR(O85)</formula>
    </cfRule>
  </conditionalFormatting>
  <conditionalFormatting sqref="O88">
    <cfRule type="containsErrors" dxfId="14938" priority="861">
      <formula>ISERROR(O88)</formula>
    </cfRule>
  </conditionalFormatting>
  <conditionalFormatting sqref="O85">
    <cfRule type="containsErrors" dxfId="14937" priority="860">
      <formula>ISERROR(O85)</formula>
    </cfRule>
  </conditionalFormatting>
  <conditionalFormatting sqref="O88">
    <cfRule type="containsErrors" dxfId="14936" priority="859">
      <formula>ISERROR(O88)</formula>
    </cfRule>
  </conditionalFormatting>
  <conditionalFormatting sqref="O85">
    <cfRule type="containsErrors" dxfId="14935" priority="858">
      <formula>ISERROR(O85)</formula>
    </cfRule>
  </conditionalFormatting>
  <conditionalFormatting sqref="O88">
    <cfRule type="containsErrors" dxfId="14934" priority="857">
      <formula>ISERROR(O88)</formula>
    </cfRule>
  </conditionalFormatting>
  <conditionalFormatting sqref="O85">
    <cfRule type="containsErrors" dxfId="14933" priority="856">
      <formula>ISERROR(O85)</formula>
    </cfRule>
  </conditionalFormatting>
  <conditionalFormatting sqref="O88">
    <cfRule type="containsErrors" dxfId="14932" priority="855">
      <formula>ISERROR(O88)</formula>
    </cfRule>
  </conditionalFormatting>
  <conditionalFormatting sqref="O85">
    <cfRule type="containsErrors" dxfId="14931" priority="854">
      <formula>ISERROR(O85)</formula>
    </cfRule>
  </conditionalFormatting>
  <conditionalFormatting sqref="O88">
    <cfRule type="containsErrors" dxfId="14930" priority="853">
      <formula>ISERROR(O88)</formula>
    </cfRule>
  </conditionalFormatting>
  <conditionalFormatting sqref="O85">
    <cfRule type="containsErrors" dxfId="14929" priority="852">
      <formula>ISERROR(O85)</formula>
    </cfRule>
  </conditionalFormatting>
  <conditionalFormatting sqref="O88">
    <cfRule type="containsErrors" dxfId="14928" priority="851">
      <formula>ISERROR(O88)</formula>
    </cfRule>
  </conditionalFormatting>
  <conditionalFormatting sqref="O85">
    <cfRule type="containsErrors" dxfId="14927" priority="850">
      <formula>ISERROR(O85)</formula>
    </cfRule>
  </conditionalFormatting>
  <conditionalFormatting sqref="O88">
    <cfRule type="containsErrors" dxfId="14926" priority="849">
      <formula>ISERROR(O88)</formula>
    </cfRule>
  </conditionalFormatting>
  <conditionalFormatting sqref="O88">
    <cfRule type="containsErrors" dxfId="14925" priority="848">
      <formula>ISERROR(O88)</formula>
    </cfRule>
  </conditionalFormatting>
  <conditionalFormatting sqref="O85">
    <cfRule type="containsErrors" dxfId="14924" priority="847">
      <formula>ISERROR(O85)</formula>
    </cfRule>
  </conditionalFormatting>
  <conditionalFormatting sqref="O88">
    <cfRule type="containsErrors" dxfId="14923" priority="846">
      <formula>ISERROR(O88)</formula>
    </cfRule>
  </conditionalFormatting>
  <conditionalFormatting sqref="O85">
    <cfRule type="containsErrors" dxfId="14922" priority="845">
      <formula>ISERROR(O85)</formula>
    </cfRule>
  </conditionalFormatting>
  <conditionalFormatting sqref="O88">
    <cfRule type="containsErrors" dxfId="14921" priority="844">
      <formula>ISERROR(O88)</formula>
    </cfRule>
  </conditionalFormatting>
  <conditionalFormatting sqref="O85">
    <cfRule type="containsErrors" dxfId="14920" priority="843">
      <formula>ISERROR(O85)</formula>
    </cfRule>
  </conditionalFormatting>
  <conditionalFormatting sqref="N83:Q83 N82:P82 N76:Q81 N84:O92">
    <cfRule type="containsErrors" dxfId="14919" priority="842">
      <formula>ISERROR(N76)</formula>
    </cfRule>
  </conditionalFormatting>
  <conditionalFormatting sqref="N83:Q83 N82:P82 N76:Q81 N84:O92">
    <cfRule type="containsErrors" dxfId="14918" priority="841">
      <formula>ISERROR(N76)</formula>
    </cfRule>
  </conditionalFormatting>
  <conditionalFormatting sqref="N89:N92">
    <cfRule type="cellIs" dxfId="14917" priority="840" operator="notEqual">
      <formula>0</formula>
    </cfRule>
  </conditionalFormatting>
  <conditionalFormatting sqref="O67">
    <cfRule type="containsErrors" dxfId="14916" priority="839">
      <formula>ISERROR(O67)</formula>
    </cfRule>
  </conditionalFormatting>
  <conditionalFormatting sqref="O70">
    <cfRule type="containsErrors" dxfId="14915" priority="838">
      <formula>ISERROR(O70)</formula>
    </cfRule>
  </conditionalFormatting>
  <conditionalFormatting sqref="O67">
    <cfRule type="containsErrors" dxfId="14914" priority="837">
      <formula>ISERROR(O67)</formula>
    </cfRule>
  </conditionalFormatting>
  <conditionalFormatting sqref="O70">
    <cfRule type="containsErrors" dxfId="14913" priority="836">
      <formula>ISERROR(O70)</formula>
    </cfRule>
  </conditionalFormatting>
  <conditionalFormatting sqref="O67">
    <cfRule type="containsErrors" dxfId="14912" priority="835">
      <formula>ISERROR(O67)</formula>
    </cfRule>
  </conditionalFormatting>
  <conditionalFormatting sqref="O70">
    <cfRule type="containsErrors" dxfId="14911" priority="834">
      <formula>ISERROR(O70)</formula>
    </cfRule>
  </conditionalFormatting>
  <conditionalFormatting sqref="O67">
    <cfRule type="containsErrors" dxfId="14910" priority="833">
      <formula>ISERROR(O67)</formula>
    </cfRule>
  </conditionalFormatting>
  <conditionalFormatting sqref="O70">
    <cfRule type="containsErrors" dxfId="14909" priority="832">
      <formula>ISERROR(O70)</formula>
    </cfRule>
  </conditionalFormatting>
  <conditionalFormatting sqref="O67">
    <cfRule type="containsErrors" dxfId="14908" priority="831">
      <formula>ISERROR(O67)</formula>
    </cfRule>
  </conditionalFormatting>
  <conditionalFormatting sqref="O70">
    <cfRule type="containsErrors" dxfId="14907" priority="830">
      <formula>ISERROR(O70)</formula>
    </cfRule>
  </conditionalFormatting>
  <conditionalFormatting sqref="O67">
    <cfRule type="containsErrors" dxfId="14906" priority="829">
      <formula>ISERROR(O67)</formula>
    </cfRule>
  </conditionalFormatting>
  <conditionalFormatting sqref="O70">
    <cfRule type="containsErrors" dxfId="14905" priority="828">
      <formula>ISERROR(O70)</formula>
    </cfRule>
  </conditionalFormatting>
  <conditionalFormatting sqref="O67">
    <cfRule type="containsErrors" dxfId="14904" priority="827">
      <formula>ISERROR(O67)</formula>
    </cfRule>
  </conditionalFormatting>
  <conditionalFormatting sqref="O70">
    <cfRule type="containsErrors" dxfId="14903" priority="826">
      <formula>ISERROR(O70)</formula>
    </cfRule>
  </conditionalFormatting>
  <conditionalFormatting sqref="O67">
    <cfRule type="containsErrors" dxfId="14902" priority="825">
      <formula>ISERROR(O67)</formula>
    </cfRule>
  </conditionalFormatting>
  <conditionalFormatting sqref="O70">
    <cfRule type="containsErrors" dxfId="14901" priority="824">
      <formula>ISERROR(O70)</formula>
    </cfRule>
  </conditionalFormatting>
  <conditionalFormatting sqref="O67">
    <cfRule type="containsErrors" dxfId="14900" priority="823">
      <formula>ISERROR(O67)</formula>
    </cfRule>
  </conditionalFormatting>
  <conditionalFormatting sqref="O70">
    <cfRule type="containsErrors" dxfId="14899" priority="822">
      <formula>ISERROR(O70)</formula>
    </cfRule>
  </conditionalFormatting>
  <conditionalFormatting sqref="O67">
    <cfRule type="containsErrors" dxfId="14898" priority="821">
      <formula>ISERROR(O67)</formula>
    </cfRule>
  </conditionalFormatting>
  <conditionalFormatting sqref="O70">
    <cfRule type="containsErrors" dxfId="14897" priority="820">
      <formula>ISERROR(O70)</formula>
    </cfRule>
  </conditionalFormatting>
  <conditionalFormatting sqref="O67">
    <cfRule type="containsErrors" dxfId="14896" priority="819">
      <formula>ISERROR(O67)</formula>
    </cfRule>
  </conditionalFormatting>
  <conditionalFormatting sqref="O70">
    <cfRule type="containsErrors" dxfId="14895" priority="818">
      <formula>ISERROR(O70)</formula>
    </cfRule>
  </conditionalFormatting>
  <conditionalFormatting sqref="O67">
    <cfRule type="containsErrors" dxfId="14894" priority="817">
      <formula>ISERROR(O67)</formula>
    </cfRule>
  </conditionalFormatting>
  <conditionalFormatting sqref="O70">
    <cfRule type="containsErrors" dxfId="14893" priority="816">
      <formula>ISERROR(O70)</formula>
    </cfRule>
  </conditionalFormatting>
  <conditionalFormatting sqref="O67">
    <cfRule type="containsErrors" dxfId="14892" priority="815">
      <formula>ISERROR(O67)</formula>
    </cfRule>
  </conditionalFormatting>
  <conditionalFormatting sqref="O70">
    <cfRule type="containsErrors" dxfId="14891" priority="814">
      <formula>ISERROR(O70)</formula>
    </cfRule>
  </conditionalFormatting>
  <conditionalFormatting sqref="O67">
    <cfRule type="containsErrors" dxfId="14890" priority="813">
      <formula>ISERROR(O67)</formula>
    </cfRule>
  </conditionalFormatting>
  <conditionalFormatting sqref="O70">
    <cfRule type="containsErrors" dxfId="14889" priority="812">
      <formula>ISERROR(O70)</formula>
    </cfRule>
  </conditionalFormatting>
  <conditionalFormatting sqref="O67">
    <cfRule type="containsErrors" dxfId="14888" priority="811">
      <formula>ISERROR(O67)</formula>
    </cfRule>
  </conditionalFormatting>
  <conditionalFormatting sqref="O70">
    <cfRule type="containsErrors" dxfId="14887" priority="810">
      <formula>ISERROR(O70)</formula>
    </cfRule>
  </conditionalFormatting>
  <conditionalFormatting sqref="O67">
    <cfRule type="containsErrors" dxfId="14886" priority="809">
      <formula>ISERROR(O67)</formula>
    </cfRule>
  </conditionalFormatting>
  <conditionalFormatting sqref="O70">
    <cfRule type="containsErrors" dxfId="14885" priority="808">
      <formula>ISERROR(O70)</formula>
    </cfRule>
  </conditionalFormatting>
  <conditionalFormatting sqref="O67">
    <cfRule type="containsErrors" dxfId="14884" priority="807">
      <formula>ISERROR(O67)</formula>
    </cfRule>
  </conditionalFormatting>
  <conditionalFormatting sqref="O70">
    <cfRule type="containsErrors" dxfId="14883" priority="806">
      <formula>ISERROR(O70)</formula>
    </cfRule>
  </conditionalFormatting>
  <conditionalFormatting sqref="O67">
    <cfRule type="containsErrors" dxfId="14882" priority="805">
      <formula>ISERROR(O67)</formula>
    </cfRule>
  </conditionalFormatting>
  <conditionalFormatting sqref="O70">
    <cfRule type="containsErrors" dxfId="14881" priority="804">
      <formula>ISERROR(O70)</formula>
    </cfRule>
  </conditionalFormatting>
  <conditionalFormatting sqref="O67">
    <cfRule type="containsErrors" dxfId="14880" priority="803">
      <formula>ISERROR(O67)</formula>
    </cfRule>
  </conditionalFormatting>
  <conditionalFormatting sqref="O70">
    <cfRule type="containsErrors" dxfId="14879" priority="802">
      <formula>ISERROR(O70)</formula>
    </cfRule>
  </conditionalFormatting>
  <conditionalFormatting sqref="O67">
    <cfRule type="containsErrors" dxfId="14878" priority="801">
      <formula>ISERROR(O67)</formula>
    </cfRule>
  </conditionalFormatting>
  <conditionalFormatting sqref="O70">
    <cfRule type="containsErrors" dxfId="14877" priority="800">
      <formula>ISERROR(O70)</formula>
    </cfRule>
  </conditionalFormatting>
  <conditionalFormatting sqref="O67">
    <cfRule type="containsErrors" dxfId="14876" priority="799">
      <formula>ISERROR(O67)</formula>
    </cfRule>
  </conditionalFormatting>
  <conditionalFormatting sqref="O70">
    <cfRule type="containsErrors" dxfId="14875" priority="798">
      <formula>ISERROR(O70)</formula>
    </cfRule>
  </conditionalFormatting>
  <conditionalFormatting sqref="O67">
    <cfRule type="containsErrors" dxfId="14874" priority="797">
      <formula>ISERROR(O67)</formula>
    </cfRule>
  </conditionalFormatting>
  <conditionalFormatting sqref="O70">
    <cfRule type="containsErrors" dxfId="14873" priority="796">
      <formula>ISERROR(O70)</formula>
    </cfRule>
  </conditionalFormatting>
  <conditionalFormatting sqref="O67">
    <cfRule type="containsErrors" dxfId="14872" priority="795">
      <formula>ISERROR(O67)</formula>
    </cfRule>
  </conditionalFormatting>
  <conditionalFormatting sqref="O70">
    <cfRule type="containsErrors" dxfId="14871" priority="794">
      <formula>ISERROR(O70)</formula>
    </cfRule>
  </conditionalFormatting>
  <conditionalFormatting sqref="O67">
    <cfRule type="containsErrors" dxfId="14870" priority="793">
      <formula>ISERROR(O67)</formula>
    </cfRule>
  </conditionalFormatting>
  <conditionalFormatting sqref="O70">
    <cfRule type="containsErrors" dxfId="14869" priority="792">
      <formula>ISERROR(O70)</formula>
    </cfRule>
  </conditionalFormatting>
  <conditionalFormatting sqref="O67">
    <cfRule type="containsErrors" dxfId="14868" priority="791">
      <formula>ISERROR(O67)</formula>
    </cfRule>
  </conditionalFormatting>
  <conditionalFormatting sqref="O70">
    <cfRule type="containsErrors" dxfId="14867" priority="790">
      <formula>ISERROR(O70)</formula>
    </cfRule>
  </conditionalFormatting>
  <conditionalFormatting sqref="O67">
    <cfRule type="containsErrors" dxfId="14866" priority="789">
      <formula>ISERROR(O67)</formula>
    </cfRule>
  </conditionalFormatting>
  <conditionalFormatting sqref="O70">
    <cfRule type="containsErrors" dxfId="14865" priority="788">
      <formula>ISERROR(O70)</formula>
    </cfRule>
  </conditionalFormatting>
  <conditionalFormatting sqref="O67">
    <cfRule type="containsErrors" dxfId="14864" priority="787">
      <formula>ISERROR(O67)</formula>
    </cfRule>
  </conditionalFormatting>
  <conditionalFormatting sqref="O70">
    <cfRule type="containsErrors" dxfId="14863" priority="786">
      <formula>ISERROR(O70)</formula>
    </cfRule>
  </conditionalFormatting>
  <conditionalFormatting sqref="O67">
    <cfRule type="containsErrors" dxfId="14862" priority="785">
      <formula>ISERROR(O67)</formula>
    </cfRule>
  </conditionalFormatting>
  <conditionalFormatting sqref="O70">
    <cfRule type="containsErrors" dxfId="14861" priority="784">
      <formula>ISERROR(O70)</formula>
    </cfRule>
  </conditionalFormatting>
  <conditionalFormatting sqref="O67">
    <cfRule type="containsErrors" dxfId="14860" priority="783">
      <formula>ISERROR(O67)</formula>
    </cfRule>
  </conditionalFormatting>
  <conditionalFormatting sqref="O70">
    <cfRule type="containsErrors" dxfId="14859" priority="782">
      <formula>ISERROR(O70)</formula>
    </cfRule>
  </conditionalFormatting>
  <conditionalFormatting sqref="O67">
    <cfRule type="containsErrors" dxfId="14858" priority="781">
      <formula>ISERROR(O67)</formula>
    </cfRule>
  </conditionalFormatting>
  <conditionalFormatting sqref="O70">
    <cfRule type="containsErrors" dxfId="14857" priority="780">
      <formula>ISERROR(O70)</formula>
    </cfRule>
  </conditionalFormatting>
  <conditionalFormatting sqref="O67">
    <cfRule type="containsErrors" dxfId="14856" priority="779">
      <formula>ISERROR(O67)</formula>
    </cfRule>
  </conditionalFormatting>
  <conditionalFormatting sqref="O70">
    <cfRule type="containsErrors" dxfId="14855" priority="778">
      <formula>ISERROR(O70)</formula>
    </cfRule>
  </conditionalFormatting>
  <conditionalFormatting sqref="O67">
    <cfRule type="containsErrors" dxfId="14854" priority="777">
      <formula>ISERROR(O67)</formula>
    </cfRule>
  </conditionalFormatting>
  <conditionalFormatting sqref="O70">
    <cfRule type="containsErrors" dxfId="14853" priority="776">
      <formula>ISERROR(O70)</formula>
    </cfRule>
  </conditionalFormatting>
  <conditionalFormatting sqref="O67">
    <cfRule type="containsErrors" dxfId="14852" priority="775">
      <formula>ISERROR(O67)</formula>
    </cfRule>
  </conditionalFormatting>
  <conditionalFormatting sqref="O70">
    <cfRule type="containsErrors" dxfId="14851" priority="774">
      <formula>ISERROR(O70)</formula>
    </cfRule>
  </conditionalFormatting>
  <conditionalFormatting sqref="O70">
    <cfRule type="containsErrors" dxfId="14850" priority="773">
      <formula>ISERROR(O70)</formula>
    </cfRule>
  </conditionalFormatting>
  <conditionalFormatting sqref="O67">
    <cfRule type="containsErrors" dxfId="14849" priority="772">
      <formula>ISERROR(O67)</formula>
    </cfRule>
  </conditionalFormatting>
  <conditionalFormatting sqref="O70">
    <cfRule type="containsErrors" dxfId="14848" priority="771">
      <formula>ISERROR(O70)</formula>
    </cfRule>
  </conditionalFormatting>
  <conditionalFormatting sqref="O67">
    <cfRule type="containsErrors" dxfId="14847" priority="770">
      <formula>ISERROR(O67)</formula>
    </cfRule>
  </conditionalFormatting>
  <conditionalFormatting sqref="O70">
    <cfRule type="containsErrors" dxfId="14846" priority="769">
      <formula>ISERROR(O70)</formula>
    </cfRule>
  </conditionalFormatting>
  <conditionalFormatting sqref="O67">
    <cfRule type="containsErrors" dxfId="14845" priority="768">
      <formula>ISERROR(O67)</formula>
    </cfRule>
  </conditionalFormatting>
  <conditionalFormatting sqref="N65:Q65 N64:P64 N58:Q63 N66:O74">
    <cfRule type="containsErrors" dxfId="14844" priority="767">
      <formula>ISERROR(N58)</formula>
    </cfRule>
  </conditionalFormatting>
  <conditionalFormatting sqref="N65:Q65 N64:P64 N58:Q63 N66:O74">
    <cfRule type="containsErrors" dxfId="14843" priority="766">
      <formula>ISERROR(N58)</formula>
    </cfRule>
  </conditionalFormatting>
  <conditionalFormatting sqref="N71:N74">
    <cfRule type="cellIs" dxfId="14842" priority="765" operator="notEqual">
      <formula>0</formula>
    </cfRule>
  </conditionalFormatting>
  <conditionalFormatting sqref="O49">
    <cfRule type="containsErrors" dxfId="14841" priority="764">
      <formula>ISERROR(O49)</formula>
    </cfRule>
  </conditionalFormatting>
  <conditionalFormatting sqref="O52">
    <cfRule type="containsErrors" dxfId="14840" priority="763">
      <formula>ISERROR(O52)</formula>
    </cfRule>
  </conditionalFormatting>
  <conditionalFormatting sqref="O49">
    <cfRule type="containsErrors" dxfId="14839" priority="762">
      <formula>ISERROR(O49)</formula>
    </cfRule>
  </conditionalFormatting>
  <conditionalFormatting sqref="O52">
    <cfRule type="containsErrors" dxfId="14838" priority="761">
      <formula>ISERROR(O52)</formula>
    </cfRule>
  </conditionalFormatting>
  <conditionalFormatting sqref="O49">
    <cfRule type="containsErrors" dxfId="14837" priority="760">
      <formula>ISERROR(O49)</formula>
    </cfRule>
  </conditionalFormatting>
  <conditionalFormatting sqref="O52">
    <cfRule type="containsErrors" dxfId="14836" priority="759">
      <formula>ISERROR(O52)</formula>
    </cfRule>
  </conditionalFormatting>
  <conditionalFormatting sqref="O49">
    <cfRule type="containsErrors" dxfId="14835" priority="758">
      <formula>ISERROR(O49)</formula>
    </cfRule>
  </conditionalFormatting>
  <conditionalFormatting sqref="O52">
    <cfRule type="containsErrors" dxfId="14834" priority="757">
      <formula>ISERROR(O52)</formula>
    </cfRule>
  </conditionalFormatting>
  <conditionalFormatting sqref="O49">
    <cfRule type="containsErrors" dxfId="14833" priority="756">
      <formula>ISERROR(O49)</formula>
    </cfRule>
  </conditionalFormatting>
  <conditionalFormatting sqref="O52">
    <cfRule type="containsErrors" dxfId="14832" priority="755">
      <formula>ISERROR(O52)</formula>
    </cfRule>
  </conditionalFormatting>
  <conditionalFormatting sqref="O49">
    <cfRule type="containsErrors" dxfId="14831" priority="754">
      <formula>ISERROR(O49)</formula>
    </cfRule>
  </conditionalFormatting>
  <conditionalFormatting sqref="O52">
    <cfRule type="containsErrors" dxfId="14830" priority="753">
      <formula>ISERROR(O52)</formula>
    </cfRule>
  </conditionalFormatting>
  <conditionalFormatting sqref="O49">
    <cfRule type="containsErrors" dxfId="14829" priority="752">
      <formula>ISERROR(O49)</formula>
    </cfRule>
  </conditionalFormatting>
  <conditionalFormatting sqref="O52">
    <cfRule type="containsErrors" dxfId="14828" priority="751">
      <formula>ISERROR(O52)</formula>
    </cfRule>
  </conditionalFormatting>
  <conditionalFormatting sqref="O49">
    <cfRule type="containsErrors" dxfId="14827" priority="750">
      <formula>ISERROR(O49)</formula>
    </cfRule>
  </conditionalFormatting>
  <conditionalFormatting sqref="O52">
    <cfRule type="containsErrors" dxfId="14826" priority="749">
      <formula>ISERROR(O52)</formula>
    </cfRule>
  </conditionalFormatting>
  <conditionalFormatting sqref="O49">
    <cfRule type="containsErrors" dxfId="14825" priority="748">
      <formula>ISERROR(O49)</formula>
    </cfRule>
  </conditionalFormatting>
  <conditionalFormatting sqref="O52">
    <cfRule type="containsErrors" dxfId="14824" priority="747">
      <formula>ISERROR(O52)</formula>
    </cfRule>
  </conditionalFormatting>
  <conditionalFormatting sqref="O49">
    <cfRule type="containsErrors" dxfId="14823" priority="746">
      <formula>ISERROR(O49)</formula>
    </cfRule>
  </conditionalFormatting>
  <conditionalFormatting sqref="O52">
    <cfRule type="containsErrors" dxfId="14822" priority="745">
      <formula>ISERROR(O52)</formula>
    </cfRule>
  </conditionalFormatting>
  <conditionalFormatting sqref="O49">
    <cfRule type="containsErrors" dxfId="14821" priority="744">
      <formula>ISERROR(O49)</formula>
    </cfRule>
  </conditionalFormatting>
  <conditionalFormatting sqref="O52">
    <cfRule type="containsErrors" dxfId="14820" priority="743">
      <formula>ISERROR(O52)</formula>
    </cfRule>
  </conditionalFormatting>
  <conditionalFormatting sqref="O49">
    <cfRule type="containsErrors" dxfId="14819" priority="742">
      <formula>ISERROR(O49)</formula>
    </cfRule>
  </conditionalFormatting>
  <conditionalFormatting sqref="O52">
    <cfRule type="containsErrors" dxfId="14818" priority="741">
      <formula>ISERROR(O52)</formula>
    </cfRule>
  </conditionalFormatting>
  <conditionalFormatting sqref="O49">
    <cfRule type="containsErrors" dxfId="14817" priority="740">
      <formula>ISERROR(O49)</formula>
    </cfRule>
  </conditionalFormatting>
  <conditionalFormatting sqref="O52">
    <cfRule type="containsErrors" dxfId="14816" priority="739">
      <formula>ISERROR(O52)</formula>
    </cfRule>
  </conditionalFormatting>
  <conditionalFormatting sqref="O49">
    <cfRule type="containsErrors" dxfId="14815" priority="738">
      <formula>ISERROR(O49)</formula>
    </cfRule>
  </conditionalFormatting>
  <conditionalFormatting sqref="O52">
    <cfRule type="containsErrors" dxfId="14814" priority="737">
      <formula>ISERROR(O52)</formula>
    </cfRule>
  </conditionalFormatting>
  <conditionalFormatting sqref="O49">
    <cfRule type="containsErrors" dxfId="14813" priority="736">
      <formula>ISERROR(O49)</formula>
    </cfRule>
  </conditionalFormatting>
  <conditionalFormatting sqref="O52">
    <cfRule type="containsErrors" dxfId="14812" priority="735">
      <formula>ISERROR(O52)</formula>
    </cfRule>
  </conditionalFormatting>
  <conditionalFormatting sqref="O49">
    <cfRule type="containsErrors" dxfId="14811" priority="734">
      <formula>ISERROR(O49)</formula>
    </cfRule>
  </conditionalFormatting>
  <conditionalFormatting sqref="O52">
    <cfRule type="containsErrors" dxfId="14810" priority="733">
      <formula>ISERROR(O52)</formula>
    </cfRule>
  </conditionalFormatting>
  <conditionalFormatting sqref="O49">
    <cfRule type="containsErrors" dxfId="14809" priority="732">
      <formula>ISERROR(O49)</formula>
    </cfRule>
  </conditionalFormatting>
  <conditionalFormatting sqref="O52">
    <cfRule type="containsErrors" dxfId="14808" priority="731">
      <formula>ISERROR(O52)</formula>
    </cfRule>
  </conditionalFormatting>
  <conditionalFormatting sqref="O49">
    <cfRule type="containsErrors" dxfId="14807" priority="730">
      <formula>ISERROR(O49)</formula>
    </cfRule>
  </conditionalFormatting>
  <conditionalFormatting sqref="O52">
    <cfRule type="containsErrors" dxfId="14806" priority="729">
      <formula>ISERROR(O52)</formula>
    </cfRule>
  </conditionalFormatting>
  <conditionalFormatting sqref="O49">
    <cfRule type="containsErrors" dxfId="14805" priority="728">
      <formula>ISERROR(O49)</formula>
    </cfRule>
  </conditionalFormatting>
  <conditionalFormatting sqref="O52">
    <cfRule type="containsErrors" dxfId="14804" priority="727">
      <formula>ISERROR(O52)</formula>
    </cfRule>
  </conditionalFormatting>
  <conditionalFormatting sqref="O49">
    <cfRule type="containsErrors" dxfId="14803" priority="726">
      <formula>ISERROR(O49)</formula>
    </cfRule>
  </conditionalFormatting>
  <conditionalFormatting sqref="O52">
    <cfRule type="containsErrors" dxfId="14802" priority="725">
      <formula>ISERROR(O52)</formula>
    </cfRule>
  </conditionalFormatting>
  <conditionalFormatting sqref="O49">
    <cfRule type="containsErrors" dxfId="14801" priority="724">
      <formula>ISERROR(O49)</formula>
    </cfRule>
  </conditionalFormatting>
  <conditionalFormatting sqref="O52">
    <cfRule type="containsErrors" dxfId="14800" priority="723">
      <formula>ISERROR(O52)</formula>
    </cfRule>
  </conditionalFormatting>
  <conditionalFormatting sqref="O49">
    <cfRule type="containsErrors" dxfId="14799" priority="722">
      <formula>ISERROR(O49)</formula>
    </cfRule>
  </conditionalFormatting>
  <conditionalFormatting sqref="O52">
    <cfRule type="containsErrors" dxfId="14798" priority="721">
      <formula>ISERROR(O52)</formula>
    </cfRule>
  </conditionalFormatting>
  <conditionalFormatting sqref="O49">
    <cfRule type="containsErrors" dxfId="14797" priority="720">
      <formula>ISERROR(O49)</formula>
    </cfRule>
  </conditionalFormatting>
  <conditionalFormatting sqref="O52">
    <cfRule type="containsErrors" dxfId="14796" priority="719">
      <formula>ISERROR(O52)</formula>
    </cfRule>
  </conditionalFormatting>
  <conditionalFormatting sqref="O49">
    <cfRule type="containsErrors" dxfId="14795" priority="718">
      <formula>ISERROR(O49)</formula>
    </cfRule>
  </conditionalFormatting>
  <conditionalFormatting sqref="O52">
    <cfRule type="containsErrors" dxfId="14794" priority="717">
      <formula>ISERROR(O52)</formula>
    </cfRule>
  </conditionalFormatting>
  <conditionalFormatting sqref="O49">
    <cfRule type="containsErrors" dxfId="14793" priority="716">
      <formula>ISERROR(O49)</formula>
    </cfRule>
  </conditionalFormatting>
  <conditionalFormatting sqref="O52">
    <cfRule type="containsErrors" dxfId="14792" priority="715">
      <formula>ISERROR(O52)</formula>
    </cfRule>
  </conditionalFormatting>
  <conditionalFormatting sqref="O49">
    <cfRule type="containsErrors" dxfId="14791" priority="714">
      <formula>ISERROR(O49)</formula>
    </cfRule>
  </conditionalFormatting>
  <conditionalFormatting sqref="O52">
    <cfRule type="containsErrors" dxfId="14790" priority="713">
      <formula>ISERROR(O52)</formula>
    </cfRule>
  </conditionalFormatting>
  <conditionalFormatting sqref="O49">
    <cfRule type="containsErrors" dxfId="14789" priority="712">
      <formula>ISERROR(O49)</formula>
    </cfRule>
  </conditionalFormatting>
  <conditionalFormatting sqref="O52">
    <cfRule type="containsErrors" dxfId="14788" priority="711">
      <formula>ISERROR(O52)</formula>
    </cfRule>
  </conditionalFormatting>
  <conditionalFormatting sqref="O49">
    <cfRule type="containsErrors" dxfId="14787" priority="710">
      <formula>ISERROR(O49)</formula>
    </cfRule>
  </conditionalFormatting>
  <conditionalFormatting sqref="O52">
    <cfRule type="containsErrors" dxfId="14786" priority="709">
      <formula>ISERROR(O52)</formula>
    </cfRule>
  </conditionalFormatting>
  <conditionalFormatting sqref="O49">
    <cfRule type="containsErrors" dxfId="14785" priority="708">
      <formula>ISERROR(O49)</formula>
    </cfRule>
  </conditionalFormatting>
  <conditionalFormatting sqref="O52">
    <cfRule type="containsErrors" dxfId="14784" priority="707">
      <formula>ISERROR(O52)</formula>
    </cfRule>
  </conditionalFormatting>
  <conditionalFormatting sqref="O49">
    <cfRule type="containsErrors" dxfId="14783" priority="706">
      <formula>ISERROR(O49)</formula>
    </cfRule>
  </conditionalFormatting>
  <conditionalFormatting sqref="O52">
    <cfRule type="containsErrors" dxfId="14782" priority="705">
      <formula>ISERROR(O52)</formula>
    </cfRule>
  </conditionalFormatting>
  <conditionalFormatting sqref="O49">
    <cfRule type="containsErrors" dxfId="14781" priority="704">
      <formula>ISERROR(O49)</formula>
    </cfRule>
  </conditionalFormatting>
  <conditionalFormatting sqref="O52">
    <cfRule type="containsErrors" dxfId="14780" priority="703">
      <formula>ISERROR(O52)</formula>
    </cfRule>
  </conditionalFormatting>
  <conditionalFormatting sqref="O49">
    <cfRule type="containsErrors" dxfId="14779" priority="702">
      <formula>ISERROR(O49)</formula>
    </cfRule>
  </conditionalFormatting>
  <conditionalFormatting sqref="O52">
    <cfRule type="containsErrors" dxfId="14778" priority="701">
      <formula>ISERROR(O52)</formula>
    </cfRule>
  </conditionalFormatting>
  <conditionalFormatting sqref="O49">
    <cfRule type="containsErrors" dxfId="14777" priority="700">
      <formula>ISERROR(O49)</formula>
    </cfRule>
  </conditionalFormatting>
  <conditionalFormatting sqref="O52">
    <cfRule type="containsErrors" dxfId="14776" priority="699">
      <formula>ISERROR(O52)</formula>
    </cfRule>
  </conditionalFormatting>
  <conditionalFormatting sqref="O52">
    <cfRule type="containsErrors" dxfId="14775" priority="698">
      <formula>ISERROR(O52)</formula>
    </cfRule>
  </conditionalFormatting>
  <conditionalFormatting sqref="O49">
    <cfRule type="containsErrors" dxfId="14774" priority="697">
      <formula>ISERROR(O49)</formula>
    </cfRule>
  </conditionalFormatting>
  <conditionalFormatting sqref="O52">
    <cfRule type="containsErrors" dxfId="14773" priority="696">
      <formula>ISERROR(O52)</formula>
    </cfRule>
  </conditionalFormatting>
  <conditionalFormatting sqref="O49">
    <cfRule type="containsErrors" dxfId="14772" priority="695">
      <formula>ISERROR(O49)</formula>
    </cfRule>
  </conditionalFormatting>
  <conditionalFormatting sqref="O52">
    <cfRule type="containsErrors" dxfId="14771" priority="694">
      <formula>ISERROR(O52)</formula>
    </cfRule>
  </conditionalFormatting>
  <conditionalFormatting sqref="O49">
    <cfRule type="containsErrors" dxfId="14770" priority="693">
      <formula>ISERROR(O49)</formula>
    </cfRule>
  </conditionalFormatting>
  <conditionalFormatting sqref="N47:Q47 N46:P46 N40:Q45 N48:O56">
    <cfRule type="containsErrors" dxfId="14769" priority="692">
      <formula>ISERROR(N40)</formula>
    </cfRule>
  </conditionalFormatting>
  <conditionalFormatting sqref="N47:Q47 N46:P46 N40:Q45 N48:O56">
    <cfRule type="containsErrors" dxfId="14768" priority="691">
      <formula>ISERROR(N40)</formula>
    </cfRule>
  </conditionalFormatting>
  <conditionalFormatting sqref="N53:N56">
    <cfRule type="cellIs" dxfId="14767" priority="690" operator="notEqual">
      <formula>0</formula>
    </cfRule>
  </conditionalFormatting>
  <conditionalFormatting sqref="O10:P10 N4:Q9 N11:Q11 N19:O20 O13:O18">
    <cfRule type="containsErrors" dxfId="14766" priority="689">
      <formula>ISERROR(N4)</formula>
    </cfRule>
  </conditionalFormatting>
  <conditionalFormatting sqref="O10:P10 N4:Q9 N11:Q11 O13:O20">
    <cfRule type="containsErrors" dxfId="14765" priority="688">
      <formula>ISERROR(N4)</formula>
    </cfRule>
  </conditionalFormatting>
  <conditionalFormatting sqref="N17:N20">
    <cfRule type="cellIs" dxfId="14764" priority="687" operator="notEqual">
      <formula>0</formula>
    </cfRule>
  </conditionalFormatting>
  <conditionalFormatting sqref="O31">
    <cfRule type="containsErrors" dxfId="14763" priority="686">
      <formula>ISERROR(O31)</formula>
    </cfRule>
  </conditionalFormatting>
  <conditionalFormatting sqref="O34">
    <cfRule type="containsErrors" dxfId="14762" priority="685">
      <formula>ISERROR(O34)</formula>
    </cfRule>
  </conditionalFormatting>
  <conditionalFormatting sqref="O31">
    <cfRule type="containsErrors" dxfId="14761" priority="684">
      <formula>ISERROR(O31)</formula>
    </cfRule>
  </conditionalFormatting>
  <conditionalFormatting sqref="O34">
    <cfRule type="containsErrors" dxfId="14760" priority="683">
      <formula>ISERROR(O34)</formula>
    </cfRule>
  </conditionalFormatting>
  <conditionalFormatting sqref="O31">
    <cfRule type="containsErrors" dxfId="14759" priority="682">
      <formula>ISERROR(O31)</formula>
    </cfRule>
  </conditionalFormatting>
  <conditionalFormatting sqref="O34">
    <cfRule type="containsErrors" dxfId="14758" priority="681">
      <formula>ISERROR(O34)</formula>
    </cfRule>
  </conditionalFormatting>
  <conditionalFormatting sqref="O31">
    <cfRule type="containsErrors" dxfId="14757" priority="680">
      <formula>ISERROR(O31)</formula>
    </cfRule>
  </conditionalFormatting>
  <conditionalFormatting sqref="O34">
    <cfRule type="containsErrors" dxfId="14756" priority="679">
      <formula>ISERROR(O34)</formula>
    </cfRule>
  </conditionalFormatting>
  <conditionalFormatting sqref="O31">
    <cfRule type="containsErrors" dxfId="14755" priority="678">
      <formula>ISERROR(O31)</formula>
    </cfRule>
  </conditionalFormatting>
  <conditionalFormatting sqref="O34">
    <cfRule type="containsErrors" dxfId="14754" priority="677">
      <formula>ISERROR(O34)</formula>
    </cfRule>
  </conditionalFormatting>
  <conditionalFormatting sqref="O31">
    <cfRule type="containsErrors" dxfId="14753" priority="676">
      <formula>ISERROR(O31)</formula>
    </cfRule>
  </conditionalFormatting>
  <conditionalFormatting sqref="O34">
    <cfRule type="containsErrors" dxfId="14752" priority="675">
      <formula>ISERROR(O34)</formula>
    </cfRule>
  </conditionalFormatting>
  <conditionalFormatting sqref="O31">
    <cfRule type="containsErrors" dxfId="14751" priority="674">
      <formula>ISERROR(O31)</formula>
    </cfRule>
  </conditionalFormatting>
  <conditionalFormatting sqref="O34">
    <cfRule type="containsErrors" dxfId="14750" priority="673">
      <formula>ISERROR(O34)</formula>
    </cfRule>
  </conditionalFormatting>
  <conditionalFormatting sqref="O31">
    <cfRule type="containsErrors" dxfId="14749" priority="672">
      <formula>ISERROR(O31)</formula>
    </cfRule>
  </conditionalFormatting>
  <conditionalFormatting sqref="O34">
    <cfRule type="containsErrors" dxfId="14748" priority="671">
      <formula>ISERROR(O34)</formula>
    </cfRule>
  </conditionalFormatting>
  <conditionalFormatting sqref="O31">
    <cfRule type="containsErrors" dxfId="14747" priority="670">
      <formula>ISERROR(O31)</formula>
    </cfRule>
  </conditionalFormatting>
  <conditionalFormatting sqref="O34">
    <cfRule type="containsErrors" dxfId="14746" priority="669">
      <formula>ISERROR(O34)</formula>
    </cfRule>
  </conditionalFormatting>
  <conditionalFormatting sqref="O31">
    <cfRule type="containsErrors" dxfId="14745" priority="668">
      <formula>ISERROR(O31)</formula>
    </cfRule>
  </conditionalFormatting>
  <conditionalFormatting sqref="O34">
    <cfRule type="containsErrors" dxfId="14744" priority="667">
      <formula>ISERROR(O34)</formula>
    </cfRule>
  </conditionalFormatting>
  <conditionalFormatting sqref="O31">
    <cfRule type="containsErrors" dxfId="14743" priority="666">
      <formula>ISERROR(O31)</formula>
    </cfRule>
  </conditionalFormatting>
  <conditionalFormatting sqref="O34">
    <cfRule type="containsErrors" dxfId="14742" priority="665">
      <formula>ISERROR(O34)</formula>
    </cfRule>
  </conditionalFormatting>
  <conditionalFormatting sqref="O31">
    <cfRule type="containsErrors" dxfId="14741" priority="664">
      <formula>ISERROR(O31)</formula>
    </cfRule>
  </conditionalFormatting>
  <conditionalFormatting sqref="O34">
    <cfRule type="containsErrors" dxfId="14740" priority="663">
      <formula>ISERROR(O34)</formula>
    </cfRule>
  </conditionalFormatting>
  <conditionalFormatting sqref="O31">
    <cfRule type="containsErrors" dxfId="14739" priority="662">
      <formula>ISERROR(O31)</formula>
    </cfRule>
  </conditionalFormatting>
  <conditionalFormatting sqref="O34">
    <cfRule type="containsErrors" dxfId="14738" priority="661">
      <formula>ISERROR(O34)</formula>
    </cfRule>
  </conditionalFormatting>
  <conditionalFormatting sqref="O31">
    <cfRule type="containsErrors" dxfId="14737" priority="660">
      <formula>ISERROR(O31)</formula>
    </cfRule>
  </conditionalFormatting>
  <conditionalFormatting sqref="O34">
    <cfRule type="containsErrors" dxfId="14736" priority="659">
      <formula>ISERROR(O34)</formula>
    </cfRule>
  </conditionalFormatting>
  <conditionalFormatting sqref="O31">
    <cfRule type="containsErrors" dxfId="14735" priority="658">
      <formula>ISERROR(O31)</formula>
    </cfRule>
  </conditionalFormatting>
  <conditionalFormatting sqref="O34">
    <cfRule type="containsErrors" dxfId="14734" priority="657">
      <formula>ISERROR(O34)</formula>
    </cfRule>
  </conditionalFormatting>
  <conditionalFormatting sqref="O31">
    <cfRule type="containsErrors" dxfId="14733" priority="656">
      <formula>ISERROR(O31)</formula>
    </cfRule>
  </conditionalFormatting>
  <conditionalFormatting sqref="O34">
    <cfRule type="containsErrors" dxfId="14732" priority="655">
      <formula>ISERROR(O34)</formula>
    </cfRule>
  </conditionalFormatting>
  <conditionalFormatting sqref="O31">
    <cfRule type="containsErrors" dxfId="14731" priority="654">
      <formula>ISERROR(O31)</formula>
    </cfRule>
  </conditionalFormatting>
  <conditionalFormatting sqref="O34">
    <cfRule type="containsErrors" dxfId="14730" priority="653">
      <formula>ISERROR(O34)</formula>
    </cfRule>
  </conditionalFormatting>
  <conditionalFormatting sqref="O31">
    <cfRule type="containsErrors" dxfId="14729" priority="652">
      <formula>ISERROR(O31)</formula>
    </cfRule>
  </conditionalFormatting>
  <conditionalFormatting sqref="O34">
    <cfRule type="containsErrors" dxfId="14728" priority="651">
      <formula>ISERROR(O34)</formula>
    </cfRule>
  </conditionalFormatting>
  <conditionalFormatting sqref="O31">
    <cfRule type="containsErrors" dxfId="14727" priority="650">
      <formula>ISERROR(O31)</formula>
    </cfRule>
  </conditionalFormatting>
  <conditionalFormatting sqref="O34">
    <cfRule type="containsErrors" dxfId="14726" priority="649">
      <formula>ISERROR(O34)</formula>
    </cfRule>
  </conditionalFormatting>
  <conditionalFormatting sqref="O31">
    <cfRule type="containsErrors" dxfId="14725" priority="648">
      <formula>ISERROR(O31)</formula>
    </cfRule>
  </conditionalFormatting>
  <conditionalFormatting sqref="O34">
    <cfRule type="containsErrors" dxfId="14724" priority="647">
      <formula>ISERROR(O34)</formula>
    </cfRule>
  </conditionalFormatting>
  <conditionalFormatting sqref="O31">
    <cfRule type="containsErrors" dxfId="14723" priority="646">
      <formula>ISERROR(O31)</formula>
    </cfRule>
  </conditionalFormatting>
  <conditionalFormatting sqref="O34">
    <cfRule type="containsErrors" dxfId="14722" priority="645">
      <formula>ISERROR(O34)</formula>
    </cfRule>
  </conditionalFormatting>
  <conditionalFormatting sqref="O31">
    <cfRule type="containsErrors" dxfId="14721" priority="644">
      <formula>ISERROR(O31)</formula>
    </cfRule>
  </conditionalFormatting>
  <conditionalFormatting sqref="O34">
    <cfRule type="containsErrors" dxfId="14720" priority="643">
      <formula>ISERROR(O34)</formula>
    </cfRule>
  </conditionalFormatting>
  <conditionalFormatting sqref="O31">
    <cfRule type="containsErrors" dxfId="14719" priority="642">
      <formula>ISERROR(O31)</formula>
    </cfRule>
  </conditionalFormatting>
  <conditionalFormatting sqref="O34">
    <cfRule type="containsErrors" dxfId="14718" priority="641">
      <formula>ISERROR(O34)</formula>
    </cfRule>
  </conditionalFormatting>
  <conditionalFormatting sqref="O31">
    <cfRule type="containsErrors" dxfId="14717" priority="640">
      <formula>ISERROR(O31)</formula>
    </cfRule>
  </conditionalFormatting>
  <conditionalFormatting sqref="O34">
    <cfRule type="containsErrors" dxfId="14716" priority="639">
      <formula>ISERROR(O34)</formula>
    </cfRule>
  </conditionalFormatting>
  <conditionalFormatting sqref="O31">
    <cfRule type="containsErrors" dxfId="14715" priority="638">
      <formula>ISERROR(O31)</formula>
    </cfRule>
  </conditionalFormatting>
  <conditionalFormatting sqref="O34">
    <cfRule type="containsErrors" dxfId="14714" priority="637">
      <formula>ISERROR(O34)</formula>
    </cfRule>
  </conditionalFormatting>
  <conditionalFormatting sqref="O31">
    <cfRule type="containsErrors" dxfId="14713" priority="636">
      <formula>ISERROR(O31)</formula>
    </cfRule>
  </conditionalFormatting>
  <conditionalFormatting sqref="O34">
    <cfRule type="containsErrors" dxfId="14712" priority="635">
      <formula>ISERROR(O34)</formula>
    </cfRule>
  </conditionalFormatting>
  <conditionalFormatting sqref="O31">
    <cfRule type="containsErrors" dxfId="14711" priority="634">
      <formula>ISERROR(O31)</formula>
    </cfRule>
  </conditionalFormatting>
  <conditionalFormatting sqref="O34">
    <cfRule type="containsErrors" dxfId="14710" priority="633">
      <formula>ISERROR(O34)</formula>
    </cfRule>
  </conditionalFormatting>
  <conditionalFormatting sqref="O31">
    <cfRule type="containsErrors" dxfId="14709" priority="632">
      <formula>ISERROR(O31)</formula>
    </cfRule>
  </conditionalFormatting>
  <conditionalFormatting sqref="O34">
    <cfRule type="containsErrors" dxfId="14708" priority="631">
      <formula>ISERROR(O34)</formula>
    </cfRule>
  </conditionalFormatting>
  <conditionalFormatting sqref="O31">
    <cfRule type="containsErrors" dxfId="14707" priority="630">
      <formula>ISERROR(O31)</formula>
    </cfRule>
  </conditionalFormatting>
  <conditionalFormatting sqref="O34">
    <cfRule type="containsErrors" dxfId="14706" priority="629">
      <formula>ISERROR(O34)</formula>
    </cfRule>
  </conditionalFormatting>
  <conditionalFormatting sqref="O31">
    <cfRule type="containsErrors" dxfId="14705" priority="628">
      <formula>ISERROR(O31)</formula>
    </cfRule>
  </conditionalFormatting>
  <conditionalFormatting sqref="O34">
    <cfRule type="containsErrors" dxfId="14704" priority="627">
      <formula>ISERROR(O34)</formula>
    </cfRule>
  </conditionalFormatting>
  <conditionalFormatting sqref="O31">
    <cfRule type="containsErrors" dxfId="14703" priority="626">
      <formula>ISERROR(O31)</formula>
    </cfRule>
  </conditionalFormatting>
  <conditionalFormatting sqref="O34">
    <cfRule type="containsErrors" dxfId="14702" priority="625">
      <formula>ISERROR(O34)</formula>
    </cfRule>
  </conditionalFormatting>
  <conditionalFormatting sqref="O31">
    <cfRule type="containsErrors" dxfId="14701" priority="624">
      <formula>ISERROR(O31)</formula>
    </cfRule>
  </conditionalFormatting>
  <conditionalFormatting sqref="O34">
    <cfRule type="containsErrors" dxfId="14700" priority="623">
      <formula>ISERROR(O34)</formula>
    </cfRule>
  </conditionalFormatting>
  <conditionalFormatting sqref="O31">
    <cfRule type="containsErrors" dxfId="14699" priority="622">
      <formula>ISERROR(O31)</formula>
    </cfRule>
  </conditionalFormatting>
  <conditionalFormatting sqref="O34">
    <cfRule type="containsErrors" dxfId="14698" priority="621">
      <formula>ISERROR(O34)</formula>
    </cfRule>
  </conditionalFormatting>
  <conditionalFormatting sqref="O31">
    <cfRule type="containsErrors" dxfId="14697" priority="620">
      <formula>ISERROR(O31)</formula>
    </cfRule>
  </conditionalFormatting>
  <conditionalFormatting sqref="O34">
    <cfRule type="containsErrors" dxfId="14696" priority="619">
      <formula>ISERROR(O34)</formula>
    </cfRule>
  </conditionalFormatting>
  <conditionalFormatting sqref="O31">
    <cfRule type="containsErrors" dxfId="14695" priority="618">
      <formula>ISERROR(O31)</formula>
    </cfRule>
  </conditionalFormatting>
  <conditionalFormatting sqref="O34">
    <cfRule type="containsErrors" dxfId="14694" priority="617">
      <formula>ISERROR(O34)</formula>
    </cfRule>
  </conditionalFormatting>
  <conditionalFormatting sqref="O31">
    <cfRule type="containsErrors" dxfId="14693" priority="616">
      <formula>ISERROR(O31)</formula>
    </cfRule>
  </conditionalFormatting>
  <conditionalFormatting sqref="O34">
    <cfRule type="containsErrors" dxfId="14692" priority="615">
      <formula>ISERROR(O34)</formula>
    </cfRule>
  </conditionalFormatting>
  <conditionalFormatting sqref="O31">
    <cfRule type="containsErrors" dxfId="14691" priority="614">
      <formula>ISERROR(O31)</formula>
    </cfRule>
  </conditionalFormatting>
  <conditionalFormatting sqref="O34">
    <cfRule type="containsErrors" dxfId="14690" priority="613">
      <formula>ISERROR(O34)</formula>
    </cfRule>
  </conditionalFormatting>
  <conditionalFormatting sqref="O31">
    <cfRule type="containsErrors" dxfId="14689" priority="612">
      <formula>ISERROR(O31)</formula>
    </cfRule>
  </conditionalFormatting>
  <conditionalFormatting sqref="O34">
    <cfRule type="containsErrors" dxfId="14688" priority="611">
      <formula>ISERROR(O34)</formula>
    </cfRule>
  </conditionalFormatting>
  <conditionalFormatting sqref="O31">
    <cfRule type="containsErrors" dxfId="14687" priority="610">
      <formula>ISERROR(O31)</formula>
    </cfRule>
  </conditionalFormatting>
  <conditionalFormatting sqref="O34">
    <cfRule type="containsErrors" dxfId="14686" priority="609">
      <formula>ISERROR(O34)</formula>
    </cfRule>
  </conditionalFormatting>
  <conditionalFormatting sqref="O31">
    <cfRule type="containsErrors" dxfId="14685" priority="608">
      <formula>ISERROR(O31)</formula>
    </cfRule>
  </conditionalFormatting>
  <conditionalFormatting sqref="O34">
    <cfRule type="containsErrors" dxfId="14684" priority="607">
      <formula>ISERROR(O34)</formula>
    </cfRule>
  </conditionalFormatting>
  <conditionalFormatting sqref="O31">
    <cfRule type="containsErrors" dxfId="14683" priority="606">
      <formula>ISERROR(O31)</formula>
    </cfRule>
  </conditionalFormatting>
  <conditionalFormatting sqref="O34">
    <cfRule type="containsErrors" dxfId="14682" priority="605">
      <formula>ISERROR(O34)</formula>
    </cfRule>
  </conditionalFormatting>
  <conditionalFormatting sqref="O31">
    <cfRule type="containsErrors" dxfId="14681" priority="604">
      <formula>ISERROR(O31)</formula>
    </cfRule>
  </conditionalFormatting>
  <conditionalFormatting sqref="O34">
    <cfRule type="containsErrors" dxfId="14680" priority="603">
      <formula>ISERROR(O34)</formula>
    </cfRule>
  </conditionalFormatting>
  <conditionalFormatting sqref="O31">
    <cfRule type="containsErrors" dxfId="14679" priority="602">
      <formula>ISERROR(O31)</formula>
    </cfRule>
  </conditionalFormatting>
  <conditionalFormatting sqref="O34">
    <cfRule type="containsErrors" dxfId="14678" priority="601">
      <formula>ISERROR(O34)</formula>
    </cfRule>
  </conditionalFormatting>
  <conditionalFormatting sqref="O31">
    <cfRule type="containsErrors" dxfId="14677" priority="600">
      <formula>ISERROR(O31)</formula>
    </cfRule>
  </conditionalFormatting>
  <conditionalFormatting sqref="O34">
    <cfRule type="containsErrors" dxfId="14676" priority="599">
      <formula>ISERROR(O34)</formula>
    </cfRule>
  </conditionalFormatting>
  <conditionalFormatting sqref="O31">
    <cfRule type="containsErrors" dxfId="14675" priority="598">
      <formula>ISERROR(O31)</formula>
    </cfRule>
  </conditionalFormatting>
  <conditionalFormatting sqref="O34">
    <cfRule type="containsErrors" dxfId="14674" priority="597">
      <formula>ISERROR(O34)</formula>
    </cfRule>
  </conditionalFormatting>
  <conditionalFormatting sqref="O31">
    <cfRule type="containsErrors" dxfId="14673" priority="596">
      <formula>ISERROR(O31)</formula>
    </cfRule>
  </conditionalFormatting>
  <conditionalFormatting sqref="O34">
    <cfRule type="containsErrors" dxfId="14672" priority="595">
      <formula>ISERROR(O34)</formula>
    </cfRule>
  </conditionalFormatting>
  <conditionalFormatting sqref="O31">
    <cfRule type="containsErrors" dxfId="14671" priority="594">
      <formula>ISERROR(O31)</formula>
    </cfRule>
  </conditionalFormatting>
  <conditionalFormatting sqref="O34">
    <cfRule type="containsErrors" dxfId="14670" priority="593">
      <formula>ISERROR(O34)</formula>
    </cfRule>
  </conditionalFormatting>
  <conditionalFormatting sqref="O34">
    <cfRule type="containsErrors" dxfId="14669" priority="592">
      <formula>ISERROR(O34)</formula>
    </cfRule>
  </conditionalFormatting>
  <conditionalFormatting sqref="O31">
    <cfRule type="containsErrors" dxfId="14668" priority="591">
      <formula>ISERROR(O31)</formula>
    </cfRule>
  </conditionalFormatting>
  <conditionalFormatting sqref="O34">
    <cfRule type="containsErrors" dxfId="14667" priority="590">
      <formula>ISERROR(O34)</formula>
    </cfRule>
  </conditionalFormatting>
  <conditionalFormatting sqref="O31">
    <cfRule type="containsErrors" dxfId="14666" priority="589">
      <formula>ISERROR(O31)</formula>
    </cfRule>
  </conditionalFormatting>
  <conditionalFormatting sqref="O34">
    <cfRule type="containsErrors" dxfId="14665" priority="588">
      <formula>ISERROR(O34)</formula>
    </cfRule>
  </conditionalFormatting>
  <conditionalFormatting sqref="O31">
    <cfRule type="containsErrors" dxfId="14664" priority="587">
      <formula>ISERROR(O31)</formula>
    </cfRule>
  </conditionalFormatting>
  <conditionalFormatting sqref="N29:Q29 N28:P28 N22:Q27 N30:O38">
    <cfRule type="containsErrors" dxfId="14663" priority="586">
      <formula>ISERROR(N22)</formula>
    </cfRule>
  </conditionalFormatting>
  <conditionalFormatting sqref="N29:Q29 N28:P28 N22:Q27 N30:O38">
    <cfRule type="containsErrors" dxfId="14662" priority="585">
      <formula>ISERROR(N22)</formula>
    </cfRule>
  </conditionalFormatting>
  <conditionalFormatting sqref="N35:N38">
    <cfRule type="cellIs" dxfId="14661" priority="584" operator="notEqual">
      <formula>0</formula>
    </cfRule>
  </conditionalFormatting>
  <conditionalFormatting sqref="N50">
    <cfRule type="containsErrors" dxfId="14660" priority="583">
      <formula>ISERROR(N50)</formula>
    </cfRule>
  </conditionalFormatting>
  <conditionalFormatting sqref="N50">
    <cfRule type="containsErrors" dxfId="14659" priority="582">
      <formula>ISERROR(N50)</formula>
    </cfRule>
  </conditionalFormatting>
  <conditionalFormatting sqref="N68">
    <cfRule type="containsErrors" dxfId="14658" priority="581">
      <formula>ISERROR(N68)</formula>
    </cfRule>
  </conditionalFormatting>
  <conditionalFormatting sqref="N68">
    <cfRule type="containsErrors" dxfId="14657" priority="580">
      <formula>ISERROR(N68)</formula>
    </cfRule>
  </conditionalFormatting>
  <conditionalFormatting sqref="N86">
    <cfRule type="containsErrors" dxfId="14656" priority="579">
      <formula>ISERROR(N86)</formula>
    </cfRule>
  </conditionalFormatting>
  <conditionalFormatting sqref="N86">
    <cfRule type="containsErrors" dxfId="14655" priority="578">
      <formula>ISERROR(N86)</formula>
    </cfRule>
  </conditionalFormatting>
  <conditionalFormatting sqref="N104">
    <cfRule type="containsErrors" dxfId="14654" priority="577">
      <formula>ISERROR(N104)</formula>
    </cfRule>
  </conditionalFormatting>
  <conditionalFormatting sqref="N104">
    <cfRule type="containsErrors" dxfId="14653" priority="576">
      <formula>ISERROR(N104)</formula>
    </cfRule>
  </conditionalFormatting>
  <conditionalFormatting sqref="N31:O38">
    <cfRule type="containsErrors" dxfId="14652" priority="575">
      <formula>ISERROR(N31)</formula>
    </cfRule>
  </conditionalFormatting>
  <conditionalFormatting sqref="N31:O38">
    <cfRule type="containsErrors" dxfId="14651" priority="574">
      <formula>ISERROR(N31)</formula>
    </cfRule>
  </conditionalFormatting>
  <conditionalFormatting sqref="N35:N38">
    <cfRule type="cellIs" dxfId="14650" priority="573" operator="notEqual">
      <formula>0</formula>
    </cfRule>
  </conditionalFormatting>
  <conditionalFormatting sqref="O49">
    <cfRule type="containsErrors" dxfId="14649" priority="572">
      <formula>ISERROR(O49)</formula>
    </cfRule>
  </conditionalFormatting>
  <conditionalFormatting sqref="O52">
    <cfRule type="containsErrors" dxfId="14648" priority="571">
      <formula>ISERROR(O52)</formula>
    </cfRule>
  </conditionalFormatting>
  <conditionalFormatting sqref="O49">
    <cfRule type="containsErrors" dxfId="14647" priority="570">
      <formula>ISERROR(O49)</formula>
    </cfRule>
  </conditionalFormatting>
  <conditionalFormatting sqref="O52">
    <cfRule type="containsErrors" dxfId="14646" priority="569">
      <formula>ISERROR(O52)</formula>
    </cfRule>
  </conditionalFormatting>
  <conditionalFormatting sqref="O49">
    <cfRule type="containsErrors" dxfId="14645" priority="568">
      <formula>ISERROR(O49)</formula>
    </cfRule>
  </conditionalFormatting>
  <conditionalFormatting sqref="O52">
    <cfRule type="containsErrors" dxfId="14644" priority="567">
      <formula>ISERROR(O52)</formula>
    </cfRule>
  </conditionalFormatting>
  <conditionalFormatting sqref="O49">
    <cfRule type="containsErrors" dxfId="14643" priority="566">
      <formula>ISERROR(O49)</formula>
    </cfRule>
  </conditionalFormatting>
  <conditionalFormatting sqref="O52">
    <cfRule type="containsErrors" dxfId="14642" priority="565">
      <formula>ISERROR(O52)</formula>
    </cfRule>
  </conditionalFormatting>
  <conditionalFormatting sqref="O49">
    <cfRule type="containsErrors" dxfId="14641" priority="564">
      <formula>ISERROR(O49)</formula>
    </cfRule>
  </conditionalFormatting>
  <conditionalFormatting sqref="O52">
    <cfRule type="containsErrors" dxfId="14640" priority="563">
      <formula>ISERROR(O52)</formula>
    </cfRule>
  </conditionalFormatting>
  <conditionalFormatting sqref="O49">
    <cfRule type="containsErrors" dxfId="14639" priority="562">
      <formula>ISERROR(O49)</formula>
    </cfRule>
  </conditionalFormatting>
  <conditionalFormatting sqref="O52">
    <cfRule type="containsErrors" dxfId="14638" priority="561">
      <formula>ISERROR(O52)</formula>
    </cfRule>
  </conditionalFormatting>
  <conditionalFormatting sqref="O49">
    <cfRule type="containsErrors" dxfId="14637" priority="560">
      <formula>ISERROR(O49)</formula>
    </cfRule>
  </conditionalFormatting>
  <conditionalFormatting sqref="O52">
    <cfRule type="containsErrors" dxfId="14636" priority="559">
      <formula>ISERROR(O52)</formula>
    </cfRule>
  </conditionalFormatting>
  <conditionalFormatting sqref="O49">
    <cfRule type="containsErrors" dxfId="14635" priority="558">
      <formula>ISERROR(O49)</formula>
    </cfRule>
  </conditionalFormatting>
  <conditionalFormatting sqref="O52">
    <cfRule type="containsErrors" dxfId="14634" priority="557">
      <formula>ISERROR(O52)</formula>
    </cfRule>
  </conditionalFormatting>
  <conditionalFormatting sqref="O49">
    <cfRule type="containsErrors" dxfId="14633" priority="556">
      <formula>ISERROR(O49)</formula>
    </cfRule>
  </conditionalFormatting>
  <conditionalFormatting sqref="O52">
    <cfRule type="containsErrors" dxfId="14632" priority="555">
      <formula>ISERROR(O52)</formula>
    </cfRule>
  </conditionalFormatting>
  <conditionalFormatting sqref="O49">
    <cfRule type="containsErrors" dxfId="14631" priority="554">
      <formula>ISERROR(O49)</formula>
    </cfRule>
  </conditionalFormatting>
  <conditionalFormatting sqref="O52">
    <cfRule type="containsErrors" dxfId="14630" priority="553">
      <formula>ISERROR(O52)</formula>
    </cfRule>
  </conditionalFormatting>
  <conditionalFormatting sqref="O49">
    <cfRule type="containsErrors" dxfId="14629" priority="552">
      <formula>ISERROR(O49)</formula>
    </cfRule>
  </conditionalFormatting>
  <conditionalFormatting sqref="O52">
    <cfRule type="containsErrors" dxfId="14628" priority="551">
      <formula>ISERROR(O52)</formula>
    </cfRule>
  </conditionalFormatting>
  <conditionalFormatting sqref="O49">
    <cfRule type="containsErrors" dxfId="14627" priority="550">
      <formula>ISERROR(O49)</formula>
    </cfRule>
  </conditionalFormatting>
  <conditionalFormatting sqref="O52">
    <cfRule type="containsErrors" dxfId="14626" priority="549">
      <formula>ISERROR(O52)</formula>
    </cfRule>
  </conditionalFormatting>
  <conditionalFormatting sqref="O49">
    <cfRule type="containsErrors" dxfId="14625" priority="548">
      <formula>ISERROR(O49)</formula>
    </cfRule>
  </conditionalFormatting>
  <conditionalFormatting sqref="O52">
    <cfRule type="containsErrors" dxfId="14624" priority="547">
      <formula>ISERROR(O52)</formula>
    </cfRule>
  </conditionalFormatting>
  <conditionalFormatting sqref="O49">
    <cfRule type="containsErrors" dxfId="14623" priority="546">
      <formula>ISERROR(O49)</formula>
    </cfRule>
  </conditionalFormatting>
  <conditionalFormatting sqref="O52">
    <cfRule type="containsErrors" dxfId="14622" priority="545">
      <formula>ISERROR(O52)</formula>
    </cfRule>
  </conditionalFormatting>
  <conditionalFormatting sqref="O49">
    <cfRule type="containsErrors" dxfId="14621" priority="544">
      <formula>ISERROR(O49)</formula>
    </cfRule>
  </conditionalFormatting>
  <conditionalFormatting sqref="O52">
    <cfRule type="containsErrors" dxfId="14620" priority="543">
      <formula>ISERROR(O52)</formula>
    </cfRule>
  </conditionalFormatting>
  <conditionalFormatting sqref="O49">
    <cfRule type="containsErrors" dxfId="14619" priority="542">
      <formula>ISERROR(O49)</formula>
    </cfRule>
  </conditionalFormatting>
  <conditionalFormatting sqref="O52">
    <cfRule type="containsErrors" dxfId="14618" priority="541">
      <formula>ISERROR(O52)</formula>
    </cfRule>
  </conditionalFormatting>
  <conditionalFormatting sqref="O49">
    <cfRule type="containsErrors" dxfId="14617" priority="540">
      <formula>ISERROR(O49)</formula>
    </cfRule>
  </conditionalFormatting>
  <conditionalFormatting sqref="O52">
    <cfRule type="containsErrors" dxfId="14616" priority="539">
      <formula>ISERROR(O52)</formula>
    </cfRule>
  </conditionalFormatting>
  <conditionalFormatting sqref="O49">
    <cfRule type="containsErrors" dxfId="14615" priority="538">
      <formula>ISERROR(O49)</formula>
    </cfRule>
  </conditionalFormatting>
  <conditionalFormatting sqref="O52">
    <cfRule type="containsErrors" dxfId="14614" priority="537">
      <formula>ISERROR(O52)</formula>
    </cfRule>
  </conditionalFormatting>
  <conditionalFormatting sqref="O49">
    <cfRule type="containsErrors" dxfId="14613" priority="536">
      <formula>ISERROR(O49)</formula>
    </cfRule>
  </conditionalFormatting>
  <conditionalFormatting sqref="O52">
    <cfRule type="containsErrors" dxfId="14612" priority="535">
      <formula>ISERROR(O52)</formula>
    </cfRule>
  </conditionalFormatting>
  <conditionalFormatting sqref="O49">
    <cfRule type="containsErrors" dxfId="14611" priority="534">
      <formula>ISERROR(O49)</formula>
    </cfRule>
  </conditionalFormatting>
  <conditionalFormatting sqref="O52">
    <cfRule type="containsErrors" dxfId="14610" priority="533">
      <formula>ISERROR(O52)</formula>
    </cfRule>
  </conditionalFormatting>
  <conditionalFormatting sqref="O49">
    <cfRule type="containsErrors" dxfId="14609" priority="532">
      <formula>ISERROR(O49)</formula>
    </cfRule>
  </conditionalFormatting>
  <conditionalFormatting sqref="O52">
    <cfRule type="containsErrors" dxfId="14608" priority="531">
      <formula>ISERROR(O52)</formula>
    </cfRule>
  </conditionalFormatting>
  <conditionalFormatting sqref="O49">
    <cfRule type="containsErrors" dxfId="14607" priority="530">
      <formula>ISERROR(O49)</formula>
    </cfRule>
  </conditionalFormatting>
  <conditionalFormatting sqref="O52">
    <cfRule type="containsErrors" dxfId="14606" priority="529">
      <formula>ISERROR(O52)</formula>
    </cfRule>
  </conditionalFormatting>
  <conditionalFormatting sqref="O49">
    <cfRule type="containsErrors" dxfId="14605" priority="528">
      <formula>ISERROR(O49)</formula>
    </cfRule>
  </conditionalFormatting>
  <conditionalFormatting sqref="O52">
    <cfRule type="containsErrors" dxfId="14604" priority="527">
      <formula>ISERROR(O52)</formula>
    </cfRule>
  </conditionalFormatting>
  <conditionalFormatting sqref="O49">
    <cfRule type="containsErrors" dxfId="14603" priority="526">
      <formula>ISERROR(O49)</formula>
    </cfRule>
  </conditionalFormatting>
  <conditionalFormatting sqref="O52">
    <cfRule type="containsErrors" dxfId="14602" priority="525">
      <formula>ISERROR(O52)</formula>
    </cfRule>
  </conditionalFormatting>
  <conditionalFormatting sqref="O49">
    <cfRule type="containsErrors" dxfId="14601" priority="524">
      <formula>ISERROR(O49)</formula>
    </cfRule>
  </conditionalFormatting>
  <conditionalFormatting sqref="O52">
    <cfRule type="containsErrors" dxfId="14600" priority="523">
      <formula>ISERROR(O52)</formula>
    </cfRule>
  </conditionalFormatting>
  <conditionalFormatting sqref="O49">
    <cfRule type="containsErrors" dxfId="14599" priority="522">
      <formula>ISERROR(O49)</formula>
    </cfRule>
  </conditionalFormatting>
  <conditionalFormatting sqref="O52">
    <cfRule type="containsErrors" dxfId="14598" priority="521">
      <formula>ISERROR(O52)</formula>
    </cfRule>
  </conditionalFormatting>
  <conditionalFormatting sqref="O49">
    <cfRule type="containsErrors" dxfId="14597" priority="520">
      <formula>ISERROR(O49)</formula>
    </cfRule>
  </conditionalFormatting>
  <conditionalFormatting sqref="O52">
    <cfRule type="containsErrors" dxfId="14596" priority="519">
      <formula>ISERROR(O52)</formula>
    </cfRule>
  </conditionalFormatting>
  <conditionalFormatting sqref="O49">
    <cfRule type="containsErrors" dxfId="14595" priority="518">
      <formula>ISERROR(O49)</formula>
    </cfRule>
  </conditionalFormatting>
  <conditionalFormatting sqref="O52">
    <cfRule type="containsErrors" dxfId="14594" priority="517">
      <formula>ISERROR(O52)</formula>
    </cfRule>
  </conditionalFormatting>
  <conditionalFormatting sqref="O49">
    <cfRule type="containsErrors" dxfId="14593" priority="516">
      <formula>ISERROR(O49)</formula>
    </cfRule>
  </conditionalFormatting>
  <conditionalFormatting sqref="O52">
    <cfRule type="containsErrors" dxfId="14592" priority="515">
      <formula>ISERROR(O52)</formula>
    </cfRule>
  </conditionalFormatting>
  <conditionalFormatting sqref="O49">
    <cfRule type="containsErrors" dxfId="14591" priority="514">
      <formula>ISERROR(O49)</formula>
    </cfRule>
  </conditionalFormatting>
  <conditionalFormatting sqref="O52">
    <cfRule type="containsErrors" dxfId="14590" priority="513">
      <formula>ISERROR(O52)</formula>
    </cfRule>
  </conditionalFormatting>
  <conditionalFormatting sqref="O49">
    <cfRule type="containsErrors" dxfId="14589" priority="512">
      <formula>ISERROR(O49)</formula>
    </cfRule>
  </conditionalFormatting>
  <conditionalFormatting sqref="O52">
    <cfRule type="containsErrors" dxfId="14588" priority="511">
      <formula>ISERROR(O52)</formula>
    </cfRule>
  </conditionalFormatting>
  <conditionalFormatting sqref="O49">
    <cfRule type="containsErrors" dxfId="14587" priority="510">
      <formula>ISERROR(O49)</formula>
    </cfRule>
  </conditionalFormatting>
  <conditionalFormatting sqref="O52">
    <cfRule type="containsErrors" dxfId="14586" priority="509">
      <formula>ISERROR(O52)</formula>
    </cfRule>
  </conditionalFormatting>
  <conditionalFormatting sqref="O49">
    <cfRule type="containsErrors" dxfId="14585" priority="508">
      <formula>ISERROR(O49)</formula>
    </cfRule>
  </conditionalFormatting>
  <conditionalFormatting sqref="O52">
    <cfRule type="containsErrors" dxfId="14584" priority="507">
      <formula>ISERROR(O52)</formula>
    </cfRule>
  </conditionalFormatting>
  <conditionalFormatting sqref="O49">
    <cfRule type="containsErrors" dxfId="14583" priority="506">
      <formula>ISERROR(O49)</formula>
    </cfRule>
  </conditionalFormatting>
  <conditionalFormatting sqref="O52">
    <cfRule type="containsErrors" dxfId="14582" priority="505">
      <formula>ISERROR(O52)</formula>
    </cfRule>
  </conditionalFormatting>
  <conditionalFormatting sqref="O49">
    <cfRule type="containsErrors" dxfId="14581" priority="504">
      <formula>ISERROR(O49)</formula>
    </cfRule>
  </conditionalFormatting>
  <conditionalFormatting sqref="O52">
    <cfRule type="containsErrors" dxfId="14580" priority="503">
      <formula>ISERROR(O52)</formula>
    </cfRule>
  </conditionalFormatting>
  <conditionalFormatting sqref="O49">
    <cfRule type="containsErrors" dxfId="14579" priority="502">
      <formula>ISERROR(O49)</formula>
    </cfRule>
  </conditionalFormatting>
  <conditionalFormatting sqref="O52">
    <cfRule type="containsErrors" dxfId="14578" priority="501">
      <formula>ISERROR(O52)</formula>
    </cfRule>
  </conditionalFormatting>
  <conditionalFormatting sqref="O49">
    <cfRule type="containsErrors" dxfId="14577" priority="500">
      <formula>ISERROR(O49)</formula>
    </cfRule>
  </conditionalFormatting>
  <conditionalFormatting sqref="O52">
    <cfRule type="containsErrors" dxfId="14576" priority="499">
      <formula>ISERROR(O52)</formula>
    </cfRule>
  </conditionalFormatting>
  <conditionalFormatting sqref="O49">
    <cfRule type="containsErrors" dxfId="14575" priority="498">
      <formula>ISERROR(O49)</formula>
    </cfRule>
  </conditionalFormatting>
  <conditionalFormatting sqref="O52">
    <cfRule type="containsErrors" dxfId="14574" priority="497">
      <formula>ISERROR(O52)</formula>
    </cfRule>
  </conditionalFormatting>
  <conditionalFormatting sqref="O49">
    <cfRule type="containsErrors" dxfId="14573" priority="496">
      <formula>ISERROR(O49)</formula>
    </cfRule>
  </conditionalFormatting>
  <conditionalFormatting sqref="O52">
    <cfRule type="containsErrors" dxfId="14572" priority="495">
      <formula>ISERROR(O52)</formula>
    </cfRule>
  </conditionalFormatting>
  <conditionalFormatting sqref="O49">
    <cfRule type="containsErrors" dxfId="14571" priority="494">
      <formula>ISERROR(O49)</formula>
    </cfRule>
  </conditionalFormatting>
  <conditionalFormatting sqref="O52">
    <cfRule type="containsErrors" dxfId="14570" priority="493">
      <formula>ISERROR(O52)</formula>
    </cfRule>
  </conditionalFormatting>
  <conditionalFormatting sqref="O49">
    <cfRule type="containsErrors" dxfId="14569" priority="492">
      <formula>ISERROR(O49)</formula>
    </cfRule>
  </conditionalFormatting>
  <conditionalFormatting sqref="O52">
    <cfRule type="containsErrors" dxfId="14568" priority="491">
      <formula>ISERROR(O52)</formula>
    </cfRule>
  </conditionalFormatting>
  <conditionalFormatting sqref="O49">
    <cfRule type="containsErrors" dxfId="14567" priority="490">
      <formula>ISERROR(O49)</formula>
    </cfRule>
  </conditionalFormatting>
  <conditionalFormatting sqref="O52">
    <cfRule type="containsErrors" dxfId="14566" priority="489">
      <formula>ISERROR(O52)</formula>
    </cfRule>
  </conditionalFormatting>
  <conditionalFormatting sqref="O49">
    <cfRule type="containsErrors" dxfId="14565" priority="488">
      <formula>ISERROR(O49)</formula>
    </cfRule>
  </conditionalFormatting>
  <conditionalFormatting sqref="O52">
    <cfRule type="containsErrors" dxfId="14564" priority="487">
      <formula>ISERROR(O52)</formula>
    </cfRule>
  </conditionalFormatting>
  <conditionalFormatting sqref="O49">
    <cfRule type="containsErrors" dxfId="14563" priority="486">
      <formula>ISERROR(O49)</formula>
    </cfRule>
  </conditionalFormatting>
  <conditionalFormatting sqref="O52">
    <cfRule type="containsErrors" dxfId="14562" priority="485">
      <formula>ISERROR(O52)</formula>
    </cfRule>
  </conditionalFormatting>
  <conditionalFormatting sqref="O49">
    <cfRule type="containsErrors" dxfId="14561" priority="484">
      <formula>ISERROR(O49)</formula>
    </cfRule>
  </conditionalFormatting>
  <conditionalFormatting sqref="O52">
    <cfRule type="containsErrors" dxfId="14560" priority="483">
      <formula>ISERROR(O52)</formula>
    </cfRule>
  </conditionalFormatting>
  <conditionalFormatting sqref="O49">
    <cfRule type="containsErrors" dxfId="14559" priority="482">
      <formula>ISERROR(O49)</formula>
    </cfRule>
  </conditionalFormatting>
  <conditionalFormatting sqref="O52">
    <cfRule type="containsErrors" dxfId="14558" priority="481">
      <formula>ISERROR(O52)</formula>
    </cfRule>
  </conditionalFormatting>
  <conditionalFormatting sqref="O49">
    <cfRule type="containsErrors" dxfId="14557" priority="480">
      <formula>ISERROR(O49)</formula>
    </cfRule>
  </conditionalFormatting>
  <conditionalFormatting sqref="O52">
    <cfRule type="containsErrors" dxfId="14556" priority="479">
      <formula>ISERROR(O52)</formula>
    </cfRule>
  </conditionalFormatting>
  <conditionalFormatting sqref="O49">
    <cfRule type="containsErrors" dxfId="14555" priority="478">
      <formula>ISERROR(O49)</formula>
    </cfRule>
  </conditionalFormatting>
  <conditionalFormatting sqref="O52">
    <cfRule type="containsErrors" dxfId="14554" priority="477">
      <formula>ISERROR(O52)</formula>
    </cfRule>
  </conditionalFormatting>
  <conditionalFormatting sqref="O49">
    <cfRule type="containsErrors" dxfId="14553" priority="476">
      <formula>ISERROR(O49)</formula>
    </cfRule>
  </conditionalFormatting>
  <conditionalFormatting sqref="O52">
    <cfRule type="containsErrors" dxfId="14552" priority="475">
      <formula>ISERROR(O52)</formula>
    </cfRule>
  </conditionalFormatting>
  <conditionalFormatting sqref="O49">
    <cfRule type="containsErrors" dxfId="14551" priority="474">
      <formula>ISERROR(O49)</formula>
    </cfRule>
  </conditionalFormatting>
  <conditionalFormatting sqref="O52">
    <cfRule type="containsErrors" dxfId="14550" priority="473">
      <formula>ISERROR(O52)</formula>
    </cfRule>
  </conditionalFormatting>
  <conditionalFormatting sqref="O52">
    <cfRule type="containsErrors" dxfId="14549" priority="472">
      <formula>ISERROR(O52)</formula>
    </cfRule>
  </conditionalFormatting>
  <conditionalFormatting sqref="O49">
    <cfRule type="containsErrors" dxfId="14548" priority="471">
      <formula>ISERROR(O49)</formula>
    </cfRule>
  </conditionalFormatting>
  <conditionalFormatting sqref="O52">
    <cfRule type="containsErrors" dxfId="14547" priority="470">
      <formula>ISERROR(O52)</formula>
    </cfRule>
  </conditionalFormatting>
  <conditionalFormatting sqref="O49">
    <cfRule type="containsErrors" dxfId="14546" priority="469">
      <formula>ISERROR(O49)</formula>
    </cfRule>
  </conditionalFormatting>
  <conditionalFormatting sqref="O52">
    <cfRule type="containsErrors" dxfId="14545" priority="468">
      <formula>ISERROR(O52)</formula>
    </cfRule>
  </conditionalFormatting>
  <conditionalFormatting sqref="O49">
    <cfRule type="containsErrors" dxfId="14544" priority="467">
      <formula>ISERROR(O49)</formula>
    </cfRule>
  </conditionalFormatting>
  <conditionalFormatting sqref="N49:O56">
    <cfRule type="containsErrors" dxfId="14543" priority="466">
      <formula>ISERROR(N49)</formula>
    </cfRule>
  </conditionalFormatting>
  <conditionalFormatting sqref="N49:O56">
    <cfRule type="containsErrors" dxfId="14542" priority="465">
      <formula>ISERROR(N49)</formula>
    </cfRule>
  </conditionalFormatting>
  <conditionalFormatting sqref="N53:N56">
    <cfRule type="cellIs" dxfId="14541" priority="464" operator="notEqual">
      <formula>0</formula>
    </cfRule>
  </conditionalFormatting>
  <conditionalFormatting sqref="N49:O56">
    <cfRule type="containsErrors" dxfId="14540" priority="463">
      <formula>ISERROR(N49)</formula>
    </cfRule>
  </conditionalFormatting>
  <conditionalFormatting sqref="N49:O56">
    <cfRule type="containsErrors" dxfId="14539" priority="462">
      <formula>ISERROR(N49)</formula>
    </cfRule>
  </conditionalFormatting>
  <conditionalFormatting sqref="N53:N56">
    <cfRule type="cellIs" dxfId="14538" priority="461" operator="notEqual">
      <formula>0</formula>
    </cfRule>
  </conditionalFormatting>
  <conditionalFormatting sqref="N31:O38">
    <cfRule type="containsErrors" dxfId="14537" priority="460">
      <formula>ISERROR(N31)</formula>
    </cfRule>
  </conditionalFormatting>
  <conditionalFormatting sqref="N31:O38">
    <cfRule type="containsErrors" dxfId="14536" priority="459">
      <formula>ISERROR(N31)</formula>
    </cfRule>
  </conditionalFormatting>
  <conditionalFormatting sqref="N35:N38">
    <cfRule type="cellIs" dxfId="14535" priority="458" operator="notEqual">
      <formula>0</formula>
    </cfRule>
  </conditionalFormatting>
  <conditionalFormatting sqref="N49:O56">
    <cfRule type="containsErrors" dxfId="14534" priority="457">
      <formula>ISERROR(N49)</formula>
    </cfRule>
  </conditionalFormatting>
  <conditionalFormatting sqref="N49:O56">
    <cfRule type="containsErrors" dxfId="14533" priority="456">
      <formula>ISERROR(N49)</formula>
    </cfRule>
  </conditionalFormatting>
  <conditionalFormatting sqref="N53:N56">
    <cfRule type="cellIs" dxfId="14532" priority="455" operator="notEqual">
      <formula>0</formula>
    </cfRule>
  </conditionalFormatting>
  <conditionalFormatting sqref="N1:N9 N11 N19:N110">
    <cfRule type="containsErrors" dxfId="14531" priority="454">
      <formula>ISERROR(N1)</formula>
    </cfRule>
  </conditionalFormatting>
  <conditionalFormatting sqref="N1:N9 N11 N19:N110">
    <cfRule type="containsErrors" dxfId="14530" priority="453">
      <formula>ISERROR(N1)</formula>
    </cfRule>
  </conditionalFormatting>
  <conditionalFormatting sqref="N1:N9 N11 N19:N110">
    <cfRule type="containsErrors" dxfId="14529" priority="452">
      <formula>ISERROR(N1)</formula>
    </cfRule>
  </conditionalFormatting>
  <conditionalFormatting sqref="N94:N110">
    <cfRule type="containsErrors" dxfId="14528" priority="451">
      <formula>ISERROR(N94)</formula>
    </cfRule>
  </conditionalFormatting>
  <conditionalFormatting sqref="N94:N110">
    <cfRule type="containsErrors" dxfId="14527" priority="450">
      <formula>ISERROR(N94)</formula>
    </cfRule>
  </conditionalFormatting>
  <conditionalFormatting sqref="N107:N110">
    <cfRule type="cellIs" dxfId="14526" priority="449" operator="notEqual">
      <formula>0</formula>
    </cfRule>
  </conditionalFormatting>
  <conditionalFormatting sqref="N76:N92">
    <cfRule type="containsErrors" dxfId="14525" priority="448">
      <formula>ISERROR(N76)</formula>
    </cfRule>
  </conditionalFormatting>
  <conditionalFormatting sqref="N76:N92">
    <cfRule type="containsErrors" dxfId="14524" priority="447">
      <formula>ISERROR(N76)</formula>
    </cfRule>
  </conditionalFormatting>
  <conditionalFormatting sqref="N89:N92">
    <cfRule type="cellIs" dxfId="14523" priority="446" operator="notEqual">
      <formula>0</formula>
    </cfRule>
  </conditionalFormatting>
  <conditionalFormatting sqref="N58:N74">
    <cfRule type="containsErrors" dxfId="14522" priority="445">
      <formula>ISERROR(N58)</formula>
    </cfRule>
  </conditionalFormatting>
  <conditionalFormatting sqref="N58:N74">
    <cfRule type="containsErrors" dxfId="14521" priority="444">
      <formula>ISERROR(N58)</formula>
    </cfRule>
  </conditionalFormatting>
  <conditionalFormatting sqref="N71:N74">
    <cfRule type="cellIs" dxfId="14520" priority="443" operator="notEqual">
      <formula>0</formula>
    </cfRule>
  </conditionalFormatting>
  <conditionalFormatting sqref="N40:N56">
    <cfRule type="containsErrors" dxfId="14519" priority="442">
      <formula>ISERROR(N40)</formula>
    </cfRule>
  </conditionalFormatting>
  <conditionalFormatting sqref="N40:N56">
    <cfRule type="containsErrors" dxfId="14518" priority="441">
      <formula>ISERROR(N40)</formula>
    </cfRule>
  </conditionalFormatting>
  <conditionalFormatting sqref="N53:N56">
    <cfRule type="cellIs" dxfId="14517" priority="440" operator="notEqual">
      <formula>0</formula>
    </cfRule>
  </conditionalFormatting>
  <conditionalFormatting sqref="N4:N9 N11 N19:N20">
    <cfRule type="containsErrors" dxfId="14516" priority="439">
      <formula>ISERROR(N4)</formula>
    </cfRule>
  </conditionalFormatting>
  <conditionalFormatting sqref="N4:N9 N11">
    <cfRule type="containsErrors" dxfId="14515" priority="438">
      <formula>ISERROR(N4)</formula>
    </cfRule>
  </conditionalFormatting>
  <conditionalFormatting sqref="N17:N20">
    <cfRule type="cellIs" dxfId="14514" priority="437" operator="notEqual">
      <formula>0</formula>
    </cfRule>
  </conditionalFormatting>
  <conditionalFormatting sqref="N22:N38">
    <cfRule type="containsErrors" dxfId="14513" priority="436">
      <formula>ISERROR(N22)</formula>
    </cfRule>
  </conditionalFormatting>
  <conditionalFormatting sqref="N22:N38">
    <cfRule type="containsErrors" dxfId="14512" priority="435">
      <formula>ISERROR(N22)</formula>
    </cfRule>
  </conditionalFormatting>
  <conditionalFormatting sqref="N35:N38">
    <cfRule type="cellIs" dxfId="14511" priority="434" operator="notEqual">
      <formula>0</formula>
    </cfRule>
  </conditionalFormatting>
  <conditionalFormatting sqref="N50">
    <cfRule type="containsErrors" dxfId="14510" priority="433">
      <formula>ISERROR(N50)</formula>
    </cfRule>
  </conditionalFormatting>
  <conditionalFormatting sqref="N50">
    <cfRule type="containsErrors" dxfId="14509" priority="432">
      <formula>ISERROR(N50)</formula>
    </cfRule>
  </conditionalFormatting>
  <conditionalFormatting sqref="N68">
    <cfRule type="containsErrors" dxfId="14508" priority="431">
      <formula>ISERROR(N68)</formula>
    </cfRule>
  </conditionalFormatting>
  <conditionalFormatting sqref="N68">
    <cfRule type="containsErrors" dxfId="14507" priority="430">
      <formula>ISERROR(N68)</formula>
    </cfRule>
  </conditionalFormatting>
  <conditionalFormatting sqref="N86">
    <cfRule type="containsErrors" dxfId="14506" priority="429">
      <formula>ISERROR(N86)</formula>
    </cfRule>
  </conditionalFormatting>
  <conditionalFormatting sqref="N86">
    <cfRule type="containsErrors" dxfId="14505" priority="428">
      <formula>ISERROR(N86)</formula>
    </cfRule>
  </conditionalFormatting>
  <conditionalFormatting sqref="N104">
    <cfRule type="containsErrors" dxfId="14504" priority="427">
      <formula>ISERROR(N104)</formula>
    </cfRule>
  </conditionalFormatting>
  <conditionalFormatting sqref="N104">
    <cfRule type="containsErrors" dxfId="14503" priority="426">
      <formula>ISERROR(N104)</formula>
    </cfRule>
  </conditionalFormatting>
  <conditionalFormatting sqref="N31:N38">
    <cfRule type="containsErrors" dxfId="14502" priority="425">
      <formula>ISERROR(N31)</formula>
    </cfRule>
  </conditionalFormatting>
  <conditionalFormatting sqref="N31:N38">
    <cfRule type="containsErrors" dxfId="14501" priority="424">
      <formula>ISERROR(N31)</formula>
    </cfRule>
  </conditionalFormatting>
  <conditionalFormatting sqref="N35:N38">
    <cfRule type="cellIs" dxfId="14500" priority="423" operator="notEqual">
      <formula>0</formula>
    </cfRule>
  </conditionalFormatting>
  <conditionalFormatting sqref="N49:N56">
    <cfRule type="containsErrors" dxfId="14499" priority="422">
      <formula>ISERROR(N49)</formula>
    </cfRule>
  </conditionalFormatting>
  <conditionalFormatting sqref="N49:N56">
    <cfRule type="containsErrors" dxfId="14498" priority="421">
      <formula>ISERROR(N49)</formula>
    </cfRule>
  </conditionalFormatting>
  <conditionalFormatting sqref="N53:N56">
    <cfRule type="cellIs" dxfId="14497" priority="420" operator="notEqual">
      <formula>0</formula>
    </cfRule>
  </conditionalFormatting>
  <conditionalFormatting sqref="N49:N56">
    <cfRule type="containsErrors" dxfId="14496" priority="419">
      <formula>ISERROR(N49)</formula>
    </cfRule>
  </conditionalFormatting>
  <conditionalFormatting sqref="N49:N56">
    <cfRule type="containsErrors" dxfId="14495" priority="418">
      <formula>ISERROR(N49)</formula>
    </cfRule>
  </conditionalFormatting>
  <conditionalFormatting sqref="N53:N56">
    <cfRule type="cellIs" dxfId="14494" priority="417" operator="notEqual">
      <formula>0</formula>
    </cfRule>
  </conditionalFormatting>
  <conditionalFormatting sqref="N31:N38">
    <cfRule type="containsErrors" dxfId="14493" priority="416">
      <formula>ISERROR(N31)</formula>
    </cfRule>
  </conditionalFormatting>
  <conditionalFormatting sqref="N31:N38">
    <cfRule type="containsErrors" dxfId="14492" priority="415">
      <formula>ISERROR(N31)</formula>
    </cfRule>
  </conditionalFormatting>
  <conditionalFormatting sqref="N35:N38">
    <cfRule type="cellIs" dxfId="14491" priority="414" operator="notEqual">
      <formula>0</formula>
    </cfRule>
  </conditionalFormatting>
  <conditionalFormatting sqref="N49:N56">
    <cfRule type="containsErrors" dxfId="14490" priority="413">
      <formula>ISERROR(N49)</formula>
    </cfRule>
  </conditionalFormatting>
  <conditionalFormatting sqref="N49:N56">
    <cfRule type="containsErrors" dxfId="14489" priority="412">
      <formula>ISERROR(N49)</formula>
    </cfRule>
  </conditionalFormatting>
  <conditionalFormatting sqref="N53:N56">
    <cfRule type="cellIs" dxfId="14488" priority="411" operator="notEqual">
      <formula>0</formula>
    </cfRule>
  </conditionalFormatting>
  <conditionalFormatting sqref="N1:N9 N11 N19:N110">
    <cfRule type="containsErrors" dxfId="14487" priority="410">
      <formula>ISERROR(N1)</formula>
    </cfRule>
  </conditionalFormatting>
  <conditionalFormatting sqref="N1:N9 N11 N19:N110">
    <cfRule type="containsErrors" dxfId="14486" priority="409">
      <formula>ISERROR(N1)</formula>
    </cfRule>
  </conditionalFormatting>
  <conditionalFormatting sqref="N1:N9 N11 N19:N110">
    <cfRule type="containsErrors" dxfId="14485" priority="408">
      <formula>ISERROR(N1)</formula>
    </cfRule>
  </conditionalFormatting>
  <conditionalFormatting sqref="N94:N110">
    <cfRule type="containsErrors" dxfId="14484" priority="407">
      <formula>ISERROR(N94)</formula>
    </cfRule>
  </conditionalFormatting>
  <conditionalFormatting sqref="N94:N110">
    <cfRule type="containsErrors" dxfId="14483" priority="406">
      <formula>ISERROR(N94)</formula>
    </cfRule>
  </conditionalFormatting>
  <conditionalFormatting sqref="N107:N110">
    <cfRule type="cellIs" dxfId="14482" priority="405" operator="notEqual">
      <formula>0</formula>
    </cfRule>
  </conditionalFormatting>
  <conditionalFormatting sqref="N76:N92">
    <cfRule type="containsErrors" dxfId="14481" priority="404">
      <formula>ISERROR(N76)</formula>
    </cfRule>
  </conditionalFormatting>
  <conditionalFormatting sqref="N76:N92">
    <cfRule type="containsErrors" dxfId="14480" priority="403">
      <formula>ISERROR(N76)</formula>
    </cfRule>
  </conditionalFormatting>
  <conditionalFormatting sqref="N89:N92">
    <cfRule type="cellIs" dxfId="14479" priority="402" operator="notEqual">
      <formula>0</formula>
    </cfRule>
  </conditionalFormatting>
  <conditionalFormatting sqref="N58:N74">
    <cfRule type="containsErrors" dxfId="14478" priority="401">
      <formula>ISERROR(N58)</formula>
    </cfRule>
  </conditionalFormatting>
  <conditionalFormatting sqref="N58:N74">
    <cfRule type="containsErrors" dxfId="14477" priority="400">
      <formula>ISERROR(N58)</formula>
    </cfRule>
  </conditionalFormatting>
  <conditionalFormatting sqref="N71:N74">
    <cfRule type="cellIs" dxfId="14476" priority="399" operator="notEqual">
      <formula>0</formula>
    </cfRule>
  </conditionalFormatting>
  <conditionalFormatting sqref="N40:N56">
    <cfRule type="containsErrors" dxfId="14475" priority="398">
      <formula>ISERROR(N40)</formula>
    </cfRule>
  </conditionalFormatting>
  <conditionalFormatting sqref="N40:N56">
    <cfRule type="containsErrors" dxfId="14474" priority="397">
      <formula>ISERROR(N40)</formula>
    </cfRule>
  </conditionalFormatting>
  <conditionalFormatting sqref="N53:N56">
    <cfRule type="cellIs" dxfId="14473" priority="396" operator="notEqual">
      <formula>0</formula>
    </cfRule>
  </conditionalFormatting>
  <conditionalFormatting sqref="N4:N9 N11 N19:N20">
    <cfRule type="containsErrors" dxfId="14472" priority="395">
      <formula>ISERROR(N4)</formula>
    </cfRule>
  </conditionalFormatting>
  <conditionalFormatting sqref="N4:N9 N11">
    <cfRule type="containsErrors" dxfId="14471" priority="394">
      <formula>ISERROR(N4)</formula>
    </cfRule>
  </conditionalFormatting>
  <conditionalFormatting sqref="N17:N20">
    <cfRule type="cellIs" dxfId="14470" priority="393" operator="notEqual">
      <formula>0</formula>
    </cfRule>
  </conditionalFormatting>
  <conditionalFormatting sqref="N22:N38">
    <cfRule type="containsErrors" dxfId="14469" priority="392">
      <formula>ISERROR(N22)</formula>
    </cfRule>
  </conditionalFormatting>
  <conditionalFormatting sqref="N22:N38">
    <cfRule type="containsErrors" dxfId="14468" priority="391">
      <formula>ISERROR(N22)</formula>
    </cfRule>
  </conditionalFormatting>
  <conditionalFormatting sqref="N35:N38">
    <cfRule type="cellIs" dxfId="14467" priority="390" operator="notEqual">
      <formula>0</formula>
    </cfRule>
  </conditionalFormatting>
  <conditionalFormatting sqref="N50">
    <cfRule type="containsErrors" dxfId="14466" priority="389">
      <formula>ISERROR(N50)</formula>
    </cfRule>
  </conditionalFormatting>
  <conditionalFormatting sqref="N50">
    <cfRule type="containsErrors" dxfId="14465" priority="388">
      <formula>ISERROR(N50)</formula>
    </cfRule>
  </conditionalFormatting>
  <conditionalFormatting sqref="N68">
    <cfRule type="containsErrors" dxfId="14464" priority="387">
      <formula>ISERROR(N68)</formula>
    </cfRule>
  </conditionalFormatting>
  <conditionalFormatting sqref="N68">
    <cfRule type="containsErrors" dxfId="14463" priority="386">
      <formula>ISERROR(N68)</formula>
    </cfRule>
  </conditionalFormatting>
  <conditionalFormatting sqref="N86">
    <cfRule type="containsErrors" dxfId="14462" priority="385">
      <formula>ISERROR(N86)</formula>
    </cfRule>
  </conditionalFormatting>
  <conditionalFormatting sqref="N86">
    <cfRule type="containsErrors" dxfId="14461" priority="384">
      <formula>ISERROR(N86)</formula>
    </cfRule>
  </conditionalFormatting>
  <conditionalFormatting sqref="N104">
    <cfRule type="containsErrors" dxfId="14460" priority="383">
      <formula>ISERROR(N104)</formula>
    </cfRule>
  </conditionalFormatting>
  <conditionalFormatting sqref="N104">
    <cfRule type="containsErrors" dxfId="14459" priority="382">
      <formula>ISERROR(N104)</formula>
    </cfRule>
  </conditionalFormatting>
  <conditionalFormatting sqref="N31:N38">
    <cfRule type="containsErrors" dxfId="14458" priority="381">
      <formula>ISERROR(N31)</formula>
    </cfRule>
  </conditionalFormatting>
  <conditionalFormatting sqref="N31:N38">
    <cfRule type="containsErrors" dxfId="14457" priority="380">
      <formula>ISERROR(N31)</formula>
    </cfRule>
  </conditionalFormatting>
  <conditionalFormatting sqref="N35:N38">
    <cfRule type="cellIs" dxfId="14456" priority="379" operator="notEqual">
      <formula>0</formula>
    </cfRule>
  </conditionalFormatting>
  <conditionalFormatting sqref="N49:N56">
    <cfRule type="containsErrors" dxfId="14455" priority="378">
      <formula>ISERROR(N49)</formula>
    </cfRule>
  </conditionalFormatting>
  <conditionalFormatting sqref="N49:N56">
    <cfRule type="containsErrors" dxfId="14454" priority="377">
      <formula>ISERROR(N49)</formula>
    </cfRule>
  </conditionalFormatting>
  <conditionalFormatting sqref="N53:N56">
    <cfRule type="cellIs" dxfId="14453" priority="376" operator="notEqual">
      <formula>0</formula>
    </cfRule>
  </conditionalFormatting>
  <conditionalFormatting sqref="N49:N56">
    <cfRule type="containsErrors" dxfId="14452" priority="375">
      <formula>ISERROR(N49)</formula>
    </cfRule>
  </conditionalFormatting>
  <conditionalFormatting sqref="N49:N56">
    <cfRule type="containsErrors" dxfId="14451" priority="374">
      <formula>ISERROR(N49)</formula>
    </cfRule>
  </conditionalFormatting>
  <conditionalFormatting sqref="N53:N56">
    <cfRule type="cellIs" dxfId="14450" priority="373" operator="notEqual">
      <formula>0</formula>
    </cfRule>
  </conditionalFormatting>
  <conditionalFormatting sqref="N31:N38">
    <cfRule type="containsErrors" dxfId="14449" priority="372">
      <formula>ISERROR(N31)</formula>
    </cfRule>
  </conditionalFormatting>
  <conditionalFormatting sqref="N31:N38">
    <cfRule type="containsErrors" dxfId="14448" priority="371">
      <formula>ISERROR(N31)</formula>
    </cfRule>
  </conditionalFormatting>
  <conditionalFormatting sqref="N35:N38">
    <cfRule type="cellIs" dxfId="14447" priority="370" operator="notEqual">
      <formula>0</formula>
    </cfRule>
  </conditionalFormatting>
  <conditionalFormatting sqref="N49:N56">
    <cfRule type="containsErrors" dxfId="14446" priority="369">
      <formula>ISERROR(N49)</formula>
    </cfRule>
  </conditionalFormatting>
  <conditionalFormatting sqref="N49:N56">
    <cfRule type="containsErrors" dxfId="14445" priority="368">
      <formula>ISERROR(N49)</formula>
    </cfRule>
  </conditionalFormatting>
  <conditionalFormatting sqref="N53:N56">
    <cfRule type="cellIs" dxfId="14444" priority="367" operator="notEqual">
      <formula>0</formula>
    </cfRule>
  </conditionalFormatting>
  <conditionalFormatting sqref="N19:N20">
    <cfRule type="containsErrors" dxfId="14443" priority="366">
      <formula>ISERROR(N19)</formula>
    </cfRule>
  </conditionalFormatting>
  <conditionalFormatting sqref="N17:N20">
    <cfRule type="cellIs" dxfId="14442" priority="365" operator="notEqual">
      <formula>0</formula>
    </cfRule>
  </conditionalFormatting>
  <conditionalFormatting sqref="N19:N20">
    <cfRule type="containsErrors" dxfId="14441" priority="364">
      <formula>ISERROR(N19)</formula>
    </cfRule>
  </conditionalFormatting>
  <conditionalFormatting sqref="N17:N20">
    <cfRule type="cellIs" dxfId="14440" priority="363" operator="notEqual">
      <formula>0</formula>
    </cfRule>
  </conditionalFormatting>
  <conditionalFormatting sqref="N19:N20">
    <cfRule type="containsErrors" dxfId="14439" priority="362">
      <formula>ISERROR(N19)</formula>
    </cfRule>
  </conditionalFormatting>
  <conditionalFormatting sqref="N17:N20">
    <cfRule type="cellIs" dxfId="14438" priority="361" operator="notEqual">
      <formula>0</formula>
    </cfRule>
  </conditionalFormatting>
  <conditionalFormatting sqref="N19:N20">
    <cfRule type="containsErrors" dxfId="14437" priority="360">
      <formula>ISERROR(N19)</formula>
    </cfRule>
  </conditionalFormatting>
  <conditionalFormatting sqref="N17:N20">
    <cfRule type="cellIs" dxfId="14436" priority="359" operator="notEqual">
      <formula>0</formula>
    </cfRule>
  </conditionalFormatting>
  <conditionalFormatting sqref="N19:N20">
    <cfRule type="containsErrors" dxfId="14435" priority="358">
      <formula>ISERROR(N19)</formula>
    </cfRule>
  </conditionalFormatting>
  <conditionalFormatting sqref="N17:N20">
    <cfRule type="cellIs" dxfId="14434" priority="357" operator="notEqual">
      <formula>0</formula>
    </cfRule>
  </conditionalFormatting>
  <conditionalFormatting sqref="N37:N38">
    <cfRule type="containsErrors" dxfId="14433" priority="356">
      <formula>ISERROR(N37)</formula>
    </cfRule>
  </conditionalFormatting>
  <conditionalFormatting sqref="N35:N38">
    <cfRule type="cellIs" dxfId="14432" priority="355" operator="notEqual">
      <formula>0</formula>
    </cfRule>
  </conditionalFormatting>
  <conditionalFormatting sqref="N37:N38">
    <cfRule type="containsErrors" dxfId="14431" priority="354">
      <formula>ISERROR(N37)</formula>
    </cfRule>
  </conditionalFormatting>
  <conditionalFormatting sqref="N35:N38">
    <cfRule type="cellIs" dxfId="14430" priority="353" operator="notEqual">
      <formula>0</formula>
    </cfRule>
  </conditionalFormatting>
  <conditionalFormatting sqref="N37:N38">
    <cfRule type="containsErrors" dxfId="14429" priority="352">
      <formula>ISERROR(N37)</formula>
    </cfRule>
  </conditionalFormatting>
  <conditionalFormatting sqref="N35:N38">
    <cfRule type="cellIs" dxfId="14428" priority="351" operator="notEqual">
      <formula>0</formula>
    </cfRule>
  </conditionalFormatting>
  <conditionalFormatting sqref="N37:N38">
    <cfRule type="containsErrors" dxfId="14427" priority="350">
      <formula>ISERROR(N37)</formula>
    </cfRule>
  </conditionalFormatting>
  <conditionalFormatting sqref="N35:N38">
    <cfRule type="cellIs" dxfId="14426" priority="349" operator="notEqual">
      <formula>0</formula>
    </cfRule>
  </conditionalFormatting>
  <conditionalFormatting sqref="N37:N38">
    <cfRule type="containsErrors" dxfId="14425" priority="348">
      <formula>ISERROR(N37)</formula>
    </cfRule>
  </conditionalFormatting>
  <conditionalFormatting sqref="N35:N38">
    <cfRule type="cellIs" dxfId="14424" priority="347" operator="notEqual">
      <formula>0</formula>
    </cfRule>
  </conditionalFormatting>
  <conditionalFormatting sqref="N55:N56">
    <cfRule type="containsErrors" dxfId="14423" priority="346">
      <formula>ISERROR(N55)</formula>
    </cfRule>
  </conditionalFormatting>
  <conditionalFormatting sqref="N53:N56">
    <cfRule type="cellIs" dxfId="14422" priority="345" operator="notEqual">
      <formula>0</formula>
    </cfRule>
  </conditionalFormatting>
  <conditionalFormatting sqref="N55:N56">
    <cfRule type="containsErrors" dxfId="14421" priority="344">
      <formula>ISERROR(N55)</formula>
    </cfRule>
  </conditionalFormatting>
  <conditionalFormatting sqref="N53:N56">
    <cfRule type="cellIs" dxfId="14420" priority="343" operator="notEqual">
      <formula>0</formula>
    </cfRule>
  </conditionalFormatting>
  <conditionalFormatting sqref="N55:N56">
    <cfRule type="containsErrors" dxfId="14419" priority="342">
      <formula>ISERROR(N55)</formula>
    </cfRule>
  </conditionalFormatting>
  <conditionalFormatting sqref="N53:N56">
    <cfRule type="cellIs" dxfId="14418" priority="341" operator="notEqual">
      <formula>0</formula>
    </cfRule>
  </conditionalFormatting>
  <conditionalFormatting sqref="N55:N56">
    <cfRule type="containsErrors" dxfId="14417" priority="340">
      <formula>ISERROR(N55)</formula>
    </cfRule>
  </conditionalFormatting>
  <conditionalFormatting sqref="N53:N56">
    <cfRule type="cellIs" dxfId="14416" priority="339" operator="notEqual">
      <formula>0</formula>
    </cfRule>
  </conditionalFormatting>
  <conditionalFormatting sqref="N55:N56">
    <cfRule type="containsErrors" dxfId="14415" priority="338">
      <formula>ISERROR(N55)</formula>
    </cfRule>
  </conditionalFormatting>
  <conditionalFormatting sqref="N53:N56">
    <cfRule type="cellIs" dxfId="14414" priority="337" operator="notEqual">
      <formula>0</formula>
    </cfRule>
  </conditionalFormatting>
  <conditionalFormatting sqref="N73:N74">
    <cfRule type="containsErrors" dxfId="14413" priority="336">
      <formula>ISERROR(N73)</formula>
    </cfRule>
  </conditionalFormatting>
  <conditionalFormatting sqref="N71:N74">
    <cfRule type="cellIs" dxfId="14412" priority="335" operator="notEqual">
      <formula>0</formula>
    </cfRule>
  </conditionalFormatting>
  <conditionalFormatting sqref="N73:N74">
    <cfRule type="containsErrors" dxfId="14411" priority="334">
      <formula>ISERROR(N73)</formula>
    </cfRule>
  </conditionalFormatting>
  <conditionalFormatting sqref="N71:N74">
    <cfRule type="cellIs" dxfId="14410" priority="333" operator="notEqual">
      <formula>0</formula>
    </cfRule>
  </conditionalFormatting>
  <conditionalFormatting sqref="N73:N74">
    <cfRule type="containsErrors" dxfId="14409" priority="332">
      <formula>ISERROR(N73)</formula>
    </cfRule>
  </conditionalFormatting>
  <conditionalFormatting sqref="N71:N74">
    <cfRule type="cellIs" dxfId="14408" priority="331" operator="notEqual">
      <formula>0</formula>
    </cfRule>
  </conditionalFormatting>
  <conditionalFormatting sqref="N73:N74">
    <cfRule type="containsErrors" dxfId="14407" priority="330">
      <formula>ISERROR(N73)</formula>
    </cfRule>
  </conditionalFormatting>
  <conditionalFormatting sqref="N71:N74">
    <cfRule type="cellIs" dxfId="14406" priority="329" operator="notEqual">
      <formula>0</formula>
    </cfRule>
  </conditionalFormatting>
  <conditionalFormatting sqref="N73:N74">
    <cfRule type="containsErrors" dxfId="14405" priority="328">
      <formula>ISERROR(N73)</formula>
    </cfRule>
  </conditionalFormatting>
  <conditionalFormatting sqref="N71:N74">
    <cfRule type="cellIs" dxfId="14404" priority="327" operator="notEqual">
      <formula>0</formula>
    </cfRule>
  </conditionalFormatting>
  <conditionalFormatting sqref="N91:N92">
    <cfRule type="containsErrors" dxfId="14403" priority="326">
      <formula>ISERROR(N91)</formula>
    </cfRule>
  </conditionalFormatting>
  <conditionalFormatting sqref="N89:N92">
    <cfRule type="cellIs" dxfId="14402" priority="325" operator="notEqual">
      <formula>0</formula>
    </cfRule>
  </conditionalFormatting>
  <conditionalFormatting sqref="N91:N92">
    <cfRule type="containsErrors" dxfId="14401" priority="324">
      <formula>ISERROR(N91)</formula>
    </cfRule>
  </conditionalFormatting>
  <conditionalFormatting sqref="N89:N92">
    <cfRule type="cellIs" dxfId="14400" priority="323" operator="notEqual">
      <formula>0</formula>
    </cfRule>
  </conditionalFormatting>
  <conditionalFormatting sqref="N91:N92">
    <cfRule type="containsErrors" dxfId="14399" priority="322">
      <formula>ISERROR(N91)</formula>
    </cfRule>
  </conditionalFormatting>
  <conditionalFormatting sqref="N89:N92">
    <cfRule type="cellIs" dxfId="14398" priority="321" operator="notEqual">
      <formula>0</formula>
    </cfRule>
  </conditionalFormatting>
  <conditionalFormatting sqref="N91:N92">
    <cfRule type="containsErrors" dxfId="14397" priority="320">
      <formula>ISERROR(N91)</formula>
    </cfRule>
  </conditionalFormatting>
  <conditionalFormatting sqref="N89:N92">
    <cfRule type="cellIs" dxfId="14396" priority="319" operator="notEqual">
      <formula>0</formula>
    </cfRule>
  </conditionalFormatting>
  <conditionalFormatting sqref="N91:N92">
    <cfRule type="containsErrors" dxfId="14395" priority="318">
      <formula>ISERROR(N91)</formula>
    </cfRule>
  </conditionalFormatting>
  <conditionalFormatting sqref="N89:N92">
    <cfRule type="cellIs" dxfId="14394" priority="317" operator="notEqual">
      <formula>0</formula>
    </cfRule>
  </conditionalFormatting>
  <conditionalFormatting sqref="N109:N110">
    <cfRule type="containsErrors" dxfId="14393" priority="316">
      <formula>ISERROR(N109)</formula>
    </cfRule>
  </conditionalFormatting>
  <conditionalFormatting sqref="N107:N110">
    <cfRule type="cellIs" dxfId="14392" priority="315" operator="notEqual">
      <formula>0</formula>
    </cfRule>
  </conditionalFormatting>
  <conditionalFormatting sqref="N109:N110">
    <cfRule type="containsErrors" dxfId="14391" priority="314">
      <formula>ISERROR(N109)</formula>
    </cfRule>
  </conditionalFormatting>
  <conditionalFormatting sqref="N107:N110">
    <cfRule type="cellIs" dxfId="14390" priority="313" operator="notEqual">
      <formula>0</formula>
    </cfRule>
  </conditionalFormatting>
  <conditionalFormatting sqref="N109:N110">
    <cfRule type="containsErrors" dxfId="14389" priority="312">
      <formula>ISERROR(N109)</formula>
    </cfRule>
  </conditionalFormatting>
  <conditionalFormatting sqref="N107:N110">
    <cfRule type="cellIs" dxfId="14388" priority="311" operator="notEqual">
      <formula>0</formula>
    </cfRule>
  </conditionalFormatting>
  <conditionalFormatting sqref="N109:N110">
    <cfRule type="containsErrors" dxfId="14387" priority="310">
      <formula>ISERROR(N109)</formula>
    </cfRule>
  </conditionalFormatting>
  <conditionalFormatting sqref="N107:N110">
    <cfRule type="cellIs" dxfId="14386" priority="309" operator="notEqual">
      <formula>0</formula>
    </cfRule>
  </conditionalFormatting>
  <conditionalFormatting sqref="N109:N110">
    <cfRule type="containsErrors" dxfId="14385" priority="308">
      <formula>ISERROR(N109)</formula>
    </cfRule>
  </conditionalFormatting>
  <conditionalFormatting sqref="N107:N110">
    <cfRule type="cellIs" dxfId="14384" priority="307" operator="notEqual">
      <formula>0</formula>
    </cfRule>
  </conditionalFormatting>
  <conditionalFormatting sqref="CY1:DA1048576">
    <cfRule type="containsErrors" dxfId="220" priority="17">
      <formula>ISERROR(CY1)</formula>
    </cfRule>
  </conditionalFormatting>
  <conditionalFormatting sqref="CY1:DA1048576">
    <cfRule type="cellIs" dxfId="219" priority="1" operator="equal">
      <formula>"◎"</formula>
    </cfRule>
    <cfRule type="cellIs" dxfId="218" priority="2" operator="equal">
      <formula>"△"</formula>
    </cfRule>
    <cfRule type="cellIs" dxfId="217" priority="3" operator="equal">
      <formula>"〇"</formula>
    </cfRule>
    <cfRule type="cellIs" dxfId="216" priority="4" operator="equal">
      <formula>"晩"</formula>
    </cfRule>
    <cfRule type="cellIs" dxfId="215" priority="5" operator="equal">
      <formula>"堅"</formula>
    </cfRule>
    <cfRule type="cellIs" dxfId="214" priority="6" operator="equal">
      <formula>"丈"</formula>
    </cfRule>
    <cfRule type="cellIs" dxfId="213" priority="7" operator="equal">
      <formula>"早"</formula>
    </cfRule>
    <cfRule type="cellIs" dxfId="212" priority="8" operator="equal">
      <formula>"難"</formula>
    </cfRule>
    <cfRule type="cellIs" dxfId="211" priority="9" operator="equal">
      <formula>"ダ"</formula>
    </cfRule>
    <cfRule type="cellIs" dxfId="210" priority="10" operator="equal">
      <formula>"長"</formula>
    </cfRule>
    <cfRule type="cellIs" dxfId="209" priority="11" operator="equal">
      <formula>"底"</formula>
    </cfRule>
    <cfRule type="cellIs" dxfId="208" priority="15" operator="equal">
      <formula>"短"</formula>
    </cfRule>
    <cfRule type="cellIs" dxfId="207" priority="16" operator="equal">
      <formula>0</formula>
    </cfRule>
  </conditionalFormatting>
  <conditionalFormatting sqref="CY1:DA1048576">
    <cfRule type="cellIs" dxfId="206" priority="13" operator="equal">
      <formula>"短"</formula>
    </cfRule>
    <cfRule type="cellIs" dxfId="205" priority="14" operator="equal">
      <formula>0</formula>
    </cfRule>
  </conditionalFormatting>
  <conditionalFormatting sqref="CY1:DA1048576">
    <cfRule type="cellIs" dxfId="204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500-000000000000}">
      <formula1>$Q$140:$Q$144</formula1>
    </dataValidation>
    <dataValidation type="list" allowBlank="1" showInputMessage="1" showErrorMessage="1" sqref="Q19 Q37 Q55 Q73 Q91 Q109" xr:uid="{00000000-0002-0000-0500-000001000000}">
      <formula1>$Q$133:$Q$137</formula1>
    </dataValidation>
    <dataValidation type="list" allowBlank="1" showInputMessage="1" showErrorMessage="1" sqref="Q18 Q36 Q54 Q72 Q90 Q108" xr:uid="{00000000-0002-0000-0500-000002000000}">
      <formula1>$Q$126:$Q$130</formula1>
    </dataValidation>
    <dataValidation type="list" allowBlank="1" showInputMessage="1" showErrorMessage="1" sqref="Q17 Q35 Q53 Q71 Q89 Q107" xr:uid="{00000000-0002-0000-0500-000003000000}">
      <formula1>$Q$119:$Q$123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A673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1" spans="2:104" ht="15" customHeight="1" x14ac:dyDescent="0.15">
      <c r="CX1" t="s">
        <v>988</v>
      </c>
      <c r="CZ1" s="27" t="s">
        <v>5151</v>
      </c>
    </row>
    <row r="2" spans="2:104" ht="15" customHeight="1" x14ac:dyDescent="0.15">
      <c r="V2" s="47" t="s">
        <v>3001</v>
      </c>
      <c r="CX2" t="s">
        <v>1266</v>
      </c>
      <c r="CZ2" s="27" t="s">
        <v>5151</v>
      </c>
    </row>
    <row r="3" spans="2:104" ht="15" customHeight="1" x14ac:dyDescent="0.15">
      <c r="V3" s="77" t="s">
        <v>3007</v>
      </c>
      <c r="CX3" t="s">
        <v>150</v>
      </c>
      <c r="CZ3" s="27" t="s">
        <v>5152</v>
      </c>
    </row>
    <row r="4" spans="2:104" ht="15" customHeight="1" x14ac:dyDescent="0.15">
      <c r="B4" s="16" t="e">
        <f>AM7</f>
        <v>#N/A</v>
      </c>
      <c r="C4" s="36" t="e">
        <f>BH7</f>
        <v>#N/A</v>
      </c>
      <c r="D4" s="44"/>
      <c r="E4" s="44" t="e">
        <f>BL7</f>
        <v>#N/A</v>
      </c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2937</v>
      </c>
      <c r="V4" s="59" t="s">
        <v>2948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2921</v>
      </c>
      <c r="AL4" s="28" t="s">
        <v>2918</v>
      </c>
      <c r="AM4" s="20" t="s">
        <v>2917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  <c r="CX4" t="s">
        <v>94</v>
      </c>
      <c r="CY4" s="27" t="s">
        <v>5153</v>
      </c>
      <c r="CZ4" s="27" t="s">
        <v>2936</v>
      </c>
    </row>
    <row r="5" spans="2:104" ht="15" customHeight="1" x14ac:dyDescent="0.15">
      <c r="B5" s="29" t="e">
        <f>BG7</f>
        <v>#N/A</v>
      </c>
      <c r="C5" s="36" t="e">
        <f>AL7</f>
        <v>#N/A</v>
      </c>
      <c r="D5" s="44"/>
      <c r="E5" s="44" t="e">
        <f>AY7</f>
        <v>#N/A</v>
      </c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3019</v>
      </c>
      <c r="O5" s="63" t="s">
        <v>3020</v>
      </c>
      <c r="P5" s="62" t="s">
        <v>3021</v>
      </c>
      <c r="Q5" s="63"/>
      <c r="U5" s="73">
        <f>系統表!W2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2955</v>
      </c>
      <c r="AA5" s="46" t="str">
        <f>N11</f>
        <v>×</v>
      </c>
      <c r="AB5" s="66" t="s">
        <v>2929</v>
      </c>
      <c r="AC5" s="46" t="str">
        <f>O11</f>
        <v>×</v>
      </c>
      <c r="AD5" s="66" t="s">
        <v>2930</v>
      </c>
      <c r="AE5" s="46" t="str">
        <f>P11</f>
        <v>○</v>
      </c>
      <c r="AF5" s="65" t="s">
        <v>2956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  <c r="CX5" t="s">
        <v>1557</v>
      </c>
      <c r="CZ5" s="27" t="s">
        <v>5152</v>
      </c>
    </row>
    <row r="6" spans="2:104" ht="15" customHeight="1" x14ac:dyDescent="0.15">
      <c r="B6" s="1" t="s">
        <v>2919</v>
      </c>
      <c r="C6" s="32" t="e">
        <f>AZ7</f>
        <v>#N/A</v>
      </c>
      <c r="D6" s="27" t="e">
        <f t="shared" ref="D6:D20" si="1">VLOOKUP(C6,$CX$1:$CZ$2000,2,0)</f>
        <v>#N/A</v>
      </c>
      <c r="E6" s="27" t="e">
        <f t="shared" ref="E6:E20" si="2">VLOOKUP(C6,$CX$1:$CZ$2000,3,0)</f>
        <v>#N/A</v>
      </c>
      <c r="F6" s="34" t="e">
        <f>AQ7</f>
        <v>#N/A</v>
      </c>
      <c r="G6" s="17"/>
      <c r="H6" s="1" t="s">
        <v>2919</v>
      </c>
      <c r="I6" s="32" t="e">
        <f>AZ5</f>
        <v>#N/A</v>
      </c>
      <c r="J6" s="27" t="e">
        <f t="shared" ref="J6:J20" si="3">VLOOKUP(I6,$CX$1:$CZ$2000,2,0)</f>
        <v>#N/A</v>
      </c>
      <c r="K6" s="27" t="e">
        <f t="shared" ref="K6:K20" si="4">VLOOKUP(I6,$CX$1:$CZ$2000,3,0)</f>
        <v>#N/A</v>
      </c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2938</v>
      </c>
      <c r="V6" s="55" t="s">
        <v>2948</v>
      </c>
      <c r="W6" s="53" t="s">
        <v>2917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2921</v>
      </c>
      <c r="AL6" s="23" t="s">
        <v>2918</v>
      </c>
      <c r="AM6" s="24" t="s">
        <v>2917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  <c r="CX6" t="s">
        <v>669</v>
      </c>
      <c r="CZ6" s="27" t="s">
        <v>5154</v>
      </c>
    </row>
    <row r="7" spans="2:104" ht="15" customHeight="1" x14ac:dyDescent="0.15">
      <c r="B7" s="1" t="s">
        <v>2919</v>
      </c>
      <c r="C7" s="15" t="e">
        <f>BA7</f>
        <v>#N/A</v>
      </c>
      <c r="D7" s="30" t="e">
        <f t="shared" si="1"/>
        <v>#N/A</v>
      </c>
      <c r="E7" s="30" t="e">
        <f t="shared" si="2"/>
        <v>#N/A</v>
      </c>
      <c r="F7" s="31"/>
      <c r="G7" s="17"/>
      <c r="H7" s="1" t="s">
        <v>2919</v>
      </c>
      <c r="I7" s="15" t="e">
        <f>BA5</f>
        <v>#N/A</v>
      </c>
      <c r="J7" s="30" t="e">
        <f t="shared" si="3"/>
        <v>#N/A</v>
      </c>
      <c r="K7" s="30" t="e">
        <f t="shared" si="4"/>
        <v>#N/A</v>
      </c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系統表!W3</f>
        <v>0</v>
      </c>
      <c r="V7" s="48" t="e">
        <f>AL7</f>
        <v>#N/A</v>
      </c>
      <c r="W7" s="46" t="e">
        <f t="shared" ref="W7" si="5">AM7</f>
        <v>#N/A</v>
      </c>
      <c r="X7" s="46" t="e">
        <f t="shared" ref="X7:Y7" si="6">BH7</f>
        <v>#N/A</v>
      </c>
      <c r="Y7" s="46" t="e">
        <f t="shared" si="6"/>
        <v>#N/A</v>
      </c>
      <c r="Z7" s="46" t="e">
        <f t="shared" ref="Z7:AD7" si="7">AW7</f>
        <v>#N/A</v>
      </c>
      <c r="AA7" s="46" t="e">
        <f t="shared" si="7"/>
        <v>#N/A</v>
      </c>
      <c r="AB7" s="46" t="e">
        <f t="shared" si="7"/>
        <v>#N/A</v>
      </c>
      <c r="AC7" s="46" t="e">
        <f t="shared" si="7"/>
        <v>#N/A</v>
      </c>
      <c r="AD7" s="46" t="e">
        <f t="shared" si="7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  <c r="CX7" t="s">
        <v>712</v>
      </c>
      <c r="CZ7" s="27" t="s">
        <v>5152</v>
      </c>
    </row>
    <row r="8" spans="2:104" ht="15" customHeight="1" x14ac:dyDescent="0.15">
      <c r="B8" s="1" t="s">
        <v>2919</v>
      </c>
      <c r="C8" s="15" t="e">
        <f>BC7</f>
        <v>#N/A</v>
      </c>
      <c r="D8" s="30" t="e">
        <f t="shared" si="1"/>
        <v>#N/A</v>
      </c>
      <c r="E8" s="30" t="e">
        <f t="shared" si="2"/>
        <v>#N/A</v>
      </c>
      <c r="F8" s="31"/>
      <c r="G8" s="17"/>
      <c r="H8" s="1" t="s">
        <v>2919</v>
      </c>
      <c r="I8" s="15" t="e">
        <f>BC5</f>
        <v>#N/A</v>
      </c>
      <c r="J8" s="30" t="e">
        <f t="shared" si="3"/>
        <v>#N/A</v>
      </c>
      <c r="K8" s="30" t="e">
        <f t="shared" si="4"/>
        <v>#N/A</v>
      </c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2939</v>
      </c>
      <c r="V8" s="55" t="s">
        <v>2948</v>
      </c>
      <c r="W8" s="53" t="s">
        <v>2917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  <c r="CX8" t="s">
        <v>633</v>
      </c>
      <c r="CZ8" s="27" t="s">
        <v>5154</v>
      </c>
    </row>
    <row r="9" spans="2:104" ht="15" customHeight="1" x14ac:dyDescent="0.15">
      <c r="B9" s="1" t="s">
        <v>2919</v>
      </c>
      <c r="C9" s="15" t="e">
        <f>BQ7</f>
        <v>#N/A</v>
      </c>
      <c r="D9" s="30" t="e">
        <f t="shared" si="1"/>
        <v>#N/A</v>
      </c>
      <c r="E9" s="30" t="e">
        <f t="shared" si="2"/>
        <v>#N/A</v>
      </c>
      <c r="F9" s="31"/>
      <c r="G9" s="17"/>
      <c r="H9" s="1" t="s">
        <v>2919</v>
      </c>
      <c r="I9" s="15" t="e">
        <f>BQ5</f>
        <v>#N/A</v>
      </c>
      <c r="J9" s="30" t="e">
        <f t="shared" si="3"/>
        <v>#N/A</v>
      </c>
      <c r="K9" s="30" t="e">
        <f t="shared" si="4"/>
        <v>#N/A</v>
      </c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系統表!W4</f>
        <v>0</v>
      </c>
      <c r="V9" s="48" t="e">
        <f>AL23</f>
        <v>#N/A</v>
      </c>
      <c r="W9" s="46" t="e">
        <f t="shared" ref="W9" si="8">AM23</f>
        <v>#N/A</v>
      </c>
      <c r="X9" s="46" t="e">
        <f t="shared" ref="X9:Y9" si="9">BH23</f>
        <v>#N/A</v>
      </c>
      <c r="Y9" s="46" t="e">
        <f t="shared" si="9"/>
        <v>#N/A</v>
      </c>
      <c r="Z9" s="46" t="e">
        <f t="shared" ref="Z9:AD9" si="10">AW23</f>
        <v>#N/A</v>
      </c>
      <c r="AA9" s="46" t="e">
        <f t="shared" si="10"/>
        <v>#N/A</v>
      </c>
      <c r="AB9" s="46" t="e">
        <f t="shared" si="10"/>
        <v>#N/A</v>
      </c>
      <c r="AC9" s="46" t="e">
        <f t="shared" si="10"/>
        <v>#N/A</v>
      </c>
      <c r="AD9" s="46" t="e">
        <f t="shared" si="10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  <c r="CX9" t="s">
        <v>358</v>
      </c>
      <c r="CY9" s="27" t="s">
        <v>5154</v>
      </c>
      <c r="CZ9" s="27" t="s">
        <v>5155</v>
      </c>
    </row>
    <row r="10" spans="2:104" ht="15" customHeight="1" x14ac:dyDescent="0.15">
      <c r="B10" s="2" t="s">
        <v>2920</v>
      </c>
      <c r="C10" s="15" t="e">
        <f>BR7</f>
        <v>#N/A</v>
      </c>
      <c r="D10" s="30" t="e">
        <f t="shared" si="1"/>
        <v>#N/A</v>
      </c>
      <c r="E10" s="30" t="e">
        <f t="shared" si="2"/>
        <v>#N/A</v>
      </c>
      <c r="F10" s="35" t="e">
        <f>AU7</f>
        <v>#N/A</v>
      </c>
      <c r="G10" s="17"/>
      <c r="H10" s="2" t="s">
        <v>2920</v>
      </c>
      <c r="I10" s="15" t="e">
        <f>BR5</f>
        <v>#N/A</v>
      </c>
      <c r="J10" s="30" t="e">
        <f t="shared" si="3"/>
        <v>#N/A</v>
      </c>
      <c r="K10" s="30" t="e">
        <f t="shared" si="4"/>
        <v>#N/A</v>
      </c>
      <c r="L10" s="34"/>
      <c r="N10" s="65" t="s">
        <v>2955</v>
      </c>
      <c r="O10" s="66" t="s">
        <v>2929</v>
      </c>
      <c r="P10" s="66" t="s">
        <v>2930</v>
      </c>
      <c r="Q10" s="65" t="s">
        <v>2956</v>
      </c>
      <c r="U10" s="57">
        <f>AK25</f>
        <v>41</v>
      </c>
      <c r="V10" s="48" t="e">
        <f>AL25</f>
        <v>#N/A</v>
      </c>
      <c r="Z10" s="65" t="s">
        <v>2955</v>
      </c>
      <c r="AA10" s="46" t="str">
        <f>N29</f>
        <v>×</v>
      </c>
      <c r="AB10" s="66" t="s">
        <v>2929</v>
      </c>
      <c r="AC10" s="46" t="str">
        <f>O29</f>
        <v>×</v>
      </c>
      <c r="AD10" s="66" t="s">
        <v>2930</v>
      </c>
      <c r="AE10" s="46" t="str">
        <f>P29</f>
        <v>○</v>
      </c>
      <c r="AF10" s="65" t="s">
        <v>2956</v>
      </c>
      <c r="AG10" s="46">
        <f>Q29</f>
        <v>0</v>
      </c>
      <c r="AH10" s="13"/>
      <c r="AI10" s="13"/>
      <c r="CX10" t="s">
        <v>582</v>
      </c>
      <c r="CZ10" s="27" t="s">
        <v>5154</v>
      </c>
    </row>
    <row r="11" spans="2:104" ht="15" customHeight="1" x14ac:dyDescent="0.15">
      <c r="B11" s="1" t="s">
        <v>2919</v>
      </c>
      <c r="C11" s="15" t="e">
        <f>BD7</f>
        <v>#N/A</v>
      </c>
      <c r="D11" s="30" t="e">
        <f t="shared" si="1"/>
        <v>#N/A</v>
      </c>
      <c r="E11" s="30" t="e">
        <f t="shared" si="2"/>
        <v>#N/A</v>
      </c>
      <c r="F11" s="34" t="e">
        <f>AR7</f>
        <v>#N/A</v>
      </c>
      <c r="G11" s="17"/>
      <c r="H11" s="1" t="s">
        <v>2919</v>
      </c>
      <c r="I11" s="15" t="e">
        <f>BD5</f>
        <v>#N/A</v>
      </c>
      <c r="J11" s="30" t="e">
        <f t="shared" si="3"/>
        <v>#N/A</v>
      </c>
      <c r="K11" s="30" t="e">
        <f t="shared" si="4"/>
        <v>#N/A</v>
      </c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2940</v>
      </c>
      <c r="V11" s="55" t="s">
        <v>2948</v>
      </c>
      <c r="W11" s="53" t="s">
        <v>2917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  <c r="CX11" t="s">
        <v>1656</v>
      </c>
      <c r="CZ11" s="27" t="s">
        <v>5152</v>
      </c>
    </row>
    <row r="12" spans="2:104" ht="15" customHeight="1" x14ac:dyDescent="0.15">
      <c r="B12" s="1" t="s">
        <v>2919</v>
      </c>
      <c r="C12" s="15" t="e">
        <f>BS7</f>
        <v>#N/A</v>
      </c>
      <c r="D12" s="30" t="e">
        <f t="shared" si="1"/>
        <v>#N/A</v>
      </c>
      <c r="E12" s="30" t="e">
        <f t="shared" si="2"/>
        <v>#N/A</v>
      </c>
      <c r="F12" s="31"/>
      <c r="G12" s="17"/>
      <c r="H12" s="1" t="s">
        <v>2919</v>
      </c>
      <c r="I12" s="15" t="e">
        <f>BS5</f>
        <v>#N/A</v>
      </c>
      <c r="J12" s="30" t="e">
        <f t="shared" si="3"/>
        <v>#N/A</v>
      </c>
      <c r="K12" s="30" t="e">
        <f t="shared" si="4"/>
        <v>#N/A</v>
      </c>
      <c r="L12" s="31"/>
      <c r="U12" s="73">
        <f>系統表!W5</f>
        <v>0</v>
      </c>
      <c r="V12" s="48" t="e">
        <f>AL41</f>
        <v>#N/A</v>
      </c>
      <c r="W12" s="46" t="e">
        <f t="shared" ref="W12" si="11">AM41</f>
        <v>#N/A</v>
      </c>
      <c r="X12" s="46" t="e">
        <f t="shared" ref="X12:Y12" si="12">BH41</f>
        <v>#N/A</v>
      </c>
      <c r="Y12" s="46" t="e">
        <f t="shared" si="12"/>
        <v>#N/A</v>
      </c>
      <c r="Z12" s="46" t="e">
        <f t="shared" ref="Z12:AD12" si="13">AW41</f>
        <v>#N/A</v>
      </c>
      <c r="AA12" s="46" t="e">
        <f t="shared" si="13"/>
        <v>#N/A</v>
      </c>
      <c r="AB12" s="46" t="e">
        <f t="shared" si="13"/>
        <v>#N/A</v>
      </c>
      <c r="AC12" s="46" t="e">
        <f t="shared" si="13"/>
        <v>#N/A</v>
      </c>
      <c r="AD12" s="46" t="e">
        <f t="shared" si="13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  <c r="CX12" t="s">
        <v>130</v>
      </c>
      <c r="CZ12" s="27" t="s">
        <v>5153</v>
      </c>
    </row>
    <row r="13" spans="2:104" ht="15" customHeight="1" x14ac:dyDescent="0.15">
      <c r="B13" s="2" t="s">
        <v>2920</v>
      </c>
      <c r="C13" s="15" t="e">
        <f>BT7</f>
        <v>#N/A</v>
      </c>
      <c r="D13" s="30" t="e">
        <f t="shared" si="1"/>
        <v>#N/A</v>
      </c>
      <c r="E13" s="30" t="e">
        <f t="shared" si="2"/>
        <v>#N/A</v>
      </c>
      <c r="F13" s="35" t="e">
        <f>AV7</f>
        <v>#N/A</v>
      </c>
      <c r="G13" s="17"/>
      <c r="H13" s="2" t="s">
        <v>2920</v>
      </c>
      <c r="I13" s="15" t="e">
        <f>BT5</f>
        <v>#N/A</v>
      </c>
      <c r="J13" s="30" t="e">
        <f t="shared" si="3"/>
        <v>#N/A</v>
      </c>
      <c r="K13" s="30" t="e">
        <f t="shared" si="4"/>
        <v>#N/A</v>
      </c>
      <c r="L13" s="34"/>
      <c r="O13" s="80" t="s">
        <v>2919</v>
      </c>
      <c r="R13" s="86" t="s">
        <v>3054</v>
      </c>
      <c r="U13" s="57">
        <f>AK43</f>
        <v>42</v>
      </c>
      <c r="V13" s="48" t="e">
        <f>AL43</f>
        <v>#N/A</v>
      </c>
      <c r="Z13" s="65" t="s">
        <v>2955</v>
      </c>
      <c r="AA13" s="46" t="str">
        <f>N47</f>
        <v>×</v>
      </c>
      <c r="AB13" s="66" t="s">
        <v>2929</v>
      </c>
      <c r="AC13" s="46" t="str">
        <f>O47</f>
        <v>×</v>
      </c>
      <c r="AD13" s="66" t="s">
        <v>2930</v>
      </c>
      <c r="AE13" s="46" t="str">
        <f>P47</f>
        <v>○</v>
      </c>
      <c r="AF13" s="65" t="s">
        <v>2956</v>
      </c>
      <c r="AG13" s="46">
        <f>Q47</f>
        <v>0</v>
      </c>
      <c r="AH13" s="13"/>
      <c r="AI13" s="13"/>
      <c r="CX13" t="s">
        <v>364</v>
      </c>
      <c r="CZ13" s="27" t="s">
        <v>5154</v>
      </c>
    </row>
    <row r="14" spans="2:104" ht="15" customHeight="1" x14ac:dyDescent="0.15">
      <c r="B14" s="1" t="s">
        <v>2919</v>
      </c>
      <c r="C14" s="15" t="e">
        <f>BB7</f>
        <v>#N/A</v>
      </c>
      <c r="D14" s="30" t="e">
        <f t="shared" si="1"/>
        <v>#N/A</v>
      </c>
      <c r="E14" s="30" t="e">
        <f t="shared" si="2"/>
        <v>#N/A</v>
      </c>
      <c r="F14" s="34" t="e">
        <f>AS7</f>
        <v>#N/A</v>
      </c>
      <c r="G14" s="17"/>
      <c r="H14" s="1" t="s">
        <v>2919</v>
      </c>
      <c r="I14" s="15" t="e">
        <f>BB5</f>
        <v>#N/A</v>
      </c>
      <c r="J14" s="30" t="e">
        <f t="shared" si="3"/>
        <v>#N/A</v>
      </c>
      <c r="K14" s="30" t="e">
        <f t="shared" si="4"/>
        <v>#N/A</v>
      </c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2941</v>
      </c>
      <c r="V14" s="55" t="s">
        <v>2948</v>
      </c>
      <c r="W14" s="53" t="s">
        <v>2917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  <c r="CX14" t="s">
        <v>832</v>
      </c>
      <c r="CZ14" s="27" t="s">
        <v>5152</v>
      </c>
    </row>
    <row r="15" spans="2:104" ht="15" customHeight="1" x14ac:dyDescent="0.15">
      <c r="B15" s="1" t="s">
        <v>2919</v>
      </c>
      <c r="C15" s="15" t="e">
        <f>BE7</f>
        <v>#N/A</v>
      </c>
      <c r="D15" s="30" t="e">
        <f t="shared" si="1"/>
        <v>#N/A</v>
      </c>
      <c r="E15" s="30" t="e">
        <f t="shared" si="2"/>
        <v>#N/A</v>
      </c>
      <c r="F15" s="31"/>
      <c r="G15" s="17"/>
      <c r="H15" s="1" t="s">
        <v>2919</v>
      </c>
      <c r="I15" s="15" t="e">
        <f>BE5</f>
        <v>#N/A</v>
      </c>
      <c r="J15" s="30" t="e">
        <f t="shared" si="3"/>
        <v>#N/A</v>
      </c>
      <c r="K15" s="30" t="e">
        <f t="shared" si="4"/>
        <v>#N/A</v>
      </c>
      <c r="L15" s="31"/>
      <c r="N15" s="8"/>
      <c r="O15" s="83" t="s">
        <v>3067</v>
      </c>
      <c r="U15" s="73">
        <f>系統表!W6</f>
        <v>0</v>
      </c>
      <c r="V15" s="48" t="e">
        <f>AL59</f>
        <v>#N/A</v>
      </c>
      <c r="W15" s="46" t="e">
        <f t="shared" ref="W15" si="14">AM59</f>
        <v>#N/A</v>
      </c>
      <c r="X15" s="46" t="e">
        <f t="shared" ref="X15:Y15" si="15">BH59</f>
        <v>#N/A</v>
      </c>
      <c r="Y15" s="46" t="e">
        <f t="shared" si="15"/>
        <v>#N/A</v>
      </c>
      <c r="Z15" s="46" t="e">
        <f t="shared" ref="Z15:AD15" si="16">AW59</f>
        <v>#N/A</v>
      </c>
      <c r="AA15" s="46" t="e">
        <f t="shared" si="16"/>
        <v>#N/A</v>
      </c>
      <c r="AB15" s="46" t="e">
        <f t="shared" si="16"/>
        <v>#N/A</v>
      </c>
      <c r="AC15" s="46" t="e">
        <f t="shared" si="16"/>
        <v>#N/A</v>
      </c>
      <c r="AD15" s="46" t="e">
        <f t="shared" si="16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  <c r="CX15" t="s">
        <v>949</v>
      </c>
      <c r="CZ15" s="27" t="s">
        <v>5154</v>
      </c>
    </row>
    <row r="16" spans="2:104" ht="15" customHeight="1" x14ac:dyDescent="0.15">
      <c r="B16" s="1" t="s">
        <v>2919</v>
      </c>
      <c r="C16" s="15" t="e">
        <f>BU7</f>
        <v>#N/A</v>
      </c>
      <c r="D16" s="30" t="e">
        <f t="shared" si="1"/>
        <v>#N/A</v>
      </c>
      <c r="E16" s="30" t="e">
        <f t="shared" si="2"/>
        <v>#N/A</v>
      </c>
      <c r="F16" s="31"/>
      <c r="G16" s="17"/>
      <c r="H16" s="1" t="s">
        <v>2919</v>
      </c>
      <c r="I16" s="15" t="e">
        <f>BU5</f>
        <v>#N/A</v>
      </c>
      <c r="J16" s="30" t="e">
        <f t="shared" si="3"/>
        <v>#N/A</v>
      </c>
      <c r="K16" s="30" t="e">
        <f t="shared" si="4"/>
        <v>#N/A</v>
      </c>
      <c r="L16" s="31"/>
      <c r="N16" s="8"/>
      <c r="O16" s="78" t="s">
        <v>2920</v>
      </c>
      <c r="U16" s="57">
        <f>AK61</f>
        <v>43</v>
      </c>
      <c r="V16" s="48" t="e">
        <f>AL61</f>
        <v>#N/A</v>
      </c>
      <c r="Z16" s="65" t="s">
        <v>2955</v>
      </c>
      <c r="AA16" s="46" t="str">
        <f>N65</f>
        <v>×</v>
      </c>
      <c r="AB16" s="66" t="s">
        <v>2929</v>
      </c>
      <c r="AC16" s="46" t="str">
        <f>O65</f>
        <v>×</v>
      </c>
      <c r="AD16" s="66" t="s">
        <v>2930</v>
      </c>
      <c r="AE16" s="46" t="str">
        <f>P65</f>
        <v>○</v>
      </c>
      <c r="AF16" s="65" t="s">
        <v>2956</v>
      </c>
      <c r="AG16" s="46">
        <f>Q65</f>
        <v>0</v>
      </c>
      <c r="AH16" s="13"/>
      <c r="AI16" s="13"/>
      <c r="CX16" t="s">
        <v>1150</v>
      </c>
      <c r="CY16" s="27" t="s">
        <v>5152</v>
      </c>
      <c r="CZ16" s="27" t="s">
        <v>5156</v>
      </c>
    </row>
    <row r="17" spans="2:104" ht="15" customHeight="1" x14ac:dyDescent="0.15">
      <c r="B17" s="2" t="s">
        <v>2920</v>
      </c>
      <c r="C17" s="15" t="e">
        <f>BV7</f>
        <v>#N/A</v>
      </c>
      <c r="D17" s="30" t="e">
        <f t="shared" si="1"/>
        <v>#N/A</v>
      </c>
      <c r="E17" s="30" t="e">
        <f t="shared" si="2"/>
        <v>#N/A</v>
      </c>
      <c r="F17" s="35" t="e">
        <f>AW7</f>
        <v>#N/A</v>
      </c>
      <c r="G17" s="17"/>
      <c r="H17" s="2" t="s">
        <v>2920</v>
      </c>
      <c r="I17" s="15" t="e">
        <f>BV5</f>
        <v>#N/A</v>
      </c>
      <c r="J17" s="30" t="e">
        <f t="shared" si="3"/>
        <v>#N/A</v>
      </c>
      <c r="K17" s="30" t="e">
        <f t="shared" si="4"/>
        <v>#N/A</v>
      </c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2942</v>
      </c>
      <c r="V17" s="55" t="s">
        <v>2948</v>
      </c>
      <c r="W17" s="53" t="s">
        <v>2917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  <c r="CX17" t="s">
        <v>148</v>
      </c>
      <c r="CY17" s="27" t="s">
        <v>5153</v>
      </c>
      <c r="CZ17" s="27" t="s">
        <v>2936</v>
      </c>
    </row>
    <row r="18" spans="2:104" ht="15" customHeight="1" x14ac:dyDescent="0.15">
      <c r="B18" s="1" t="s">
        <v>2919</v>
      </c>
      <c r="C18" s="15" t="e">
        <f>BF7</f>
        <v>#N/A</v>
      </c>
      <c r="D18" s="30" t="e">
        <f t="shared" si="1"/>
        <v>#N/A</v>
      </c>
      <c r="E18" s="30" t="e">
        <f t="shared" si="2"/>
        <v>#N/A</v>
      </c>
      <c r="F18" s="34" t="e">
        <f>AT7</f>
        <v>#N/A</v>
      </c>
      <c r="G18" s="17"/>
      <c r="H18" s="1" t="s">
        <v>2919</v>
      </c>
      <c r="I18" s="15" t="e">
        <f>BF5</f>
        <v>#N/A</v>
      </c>
      <c r="J18" s="30" t="e">
        <f t="shared" si="3"/>
        <v>#N/A</v>
      </c>
      <c r="K18" s="30" t="e">
        <f t="shared" si="4"/>
        <v>#N/A</v>
      </c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系統表!W7</f>
        <v>0</v>
      </c>
      <c r="V18" s="48" t="e">
        <f>AL77</f>
        <v>#N/A</v>
      </c>
      <c r="W18" s="46" t="e">
        <f t="shared" ref="W18" si="17">AM77</f>
        <v>#N/A</v>
      </c>
      <c r="X18" s="46" t="e">
        <f t="shared" ref="X18:Y18" si="18">BH77</f>
        <v>#N/A</v>
      </c>
      <c r="Y18" s="46" t="e">
        <f t="shared" si="18"/>
        <v>#N/A</v>
      </c>
      <c r="Z18" s="46" t="e">
        <f t="shared" ref="Z18:AD18" si="19">AW77</f>
        <v>#N/A</v>
      </c>
      <c r="AA18" s="46" t="e">
        <f t="shared" si="19"/>
        <v>#N/A</v>
      </c>
      <c r="AB18" s="46" t="e">
        <f t="shared" si="19"/>
        <v>#N/A</v>
      </c>
      <c r="AC18" s="46" t="e">
        <f t="shared" si="19"/>
        <v>#N/A</v>
      </c>
      <c r="AD18" s="46" t="e">
        <f t="shared" si="19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  <c r="CX18" t="s">
        <v>2150</v>
      </c>
      <c r="CZ18" s="27" t="s">
        <v>5154</v>
      </c>
    </row>
    <row r="19" spans="2:104" ht="15" customHeight="1" x14ac:dyDescent="0.15">
      <c r="B19" s="1" t="s">
        <v>2919</v>
      </c>
      <c r="C19" s="15" t="e">
        <f>BW7</f>
        <v>#N/A</v>
      </c>
      <c r="D19" s="30" t="e">
        <f t="shared" si="1"/>
        <v>#N/A</v>
      </c>
      <c r="E19" s="30" t="e">
        <f t="shared" si="2"/>
        <v>#N/A</v>
      </c>
      <c r="F19" s="31"/>
      <c r="G19" s="17"/>
      <c r="H19" s="1" t="s">
        <v>2919</v>
      </c>
      <c r="I19" s="15" t="e">
        <f>BW5</f>
        <v>#N/A</v>
      </c>
      <c r="J19" s="30" t="e">
        <f t="shared" si="3"/>
        <v>#N/A</v>
      </c>
      <c r="K19" s="30" t="e">
        <f t="shared" si="4"/>
        <v>#N/A</v>
      </c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20">N19*Q19</f>
        <v>#N/A</v>
      </c>
      <c r="S19" s="14"/>
      <c r="T19" s="14"/>
      <c r="U19" s="57">
        <f>AK79</f>
        <v>44</v>
      </c>
      <c r="V19" s="48" t="e">
        <f>AL79</f>
        <v>#N/A</v>
      </c>
      <c r="Z19" s="65" t="s">
        <v>2955</v>
      </c>
      <c r="AA19" s="46" t="str">
        <f>N83</f>
        <v>×</v>
      </c>
      <c r="AB19" s="66" t="s">
        <v>2929</v>
      </c>
      <c r="AC19" s="46" t="str">
        <f>O83</f>
        <v>×</v>
      </c>
      <c r="AD19" s="66" t="s">
        <v>2930</v>
      </c>
      <c r="AE19" s="46" t="str">
        <f>P83</f>
        <v>○</v>
      </c>
      <c r="AF19" s="65" t="s">
        <v>2956</v>
      </c>
      <c r="AG19" s="46">
        <f>Q83</f>
        <v>0</v>
      </c>
      <c r="AH19" s="13"/>
      <c r="CX19" t="s">
        <v>80</v>
      </c>
      <c r="CY19" s="27" t="s">
        <v>5153</v>
      </c>
      <c r="CZ19" s="27" t="s">
        <v>2936</v>
      </c>
    </row>
    <row r="20" spans="2:104" ht="15" customHeight="1" x14ac:dyDescent="0.15">
      <c r="B20" s="2" t="s">
        <v>2920</v>
      </c>
      <c r="C20" s="15" t="e">
        <f>BX7</f>
        <v>#N/A</v>
      </c>
      <c r="D20" s="30" t="e">
        <f t="shared" si="1"/>
        <v>#N/A</v>
      </c>
      <c r="E20" s="30" t="e">
        <f t="shared" si="2"/>
        <v>#N/A</v>
      </c>
      <c r="F20" s="35" t="e">
        <f>AX7</f>
        <v>#N/A</v>
      </c>
      <c r="G20" s="17"/>
      <c r="H20" s="2" t="s">
        <v>2920</v>
      </c>
      <c r="I20" s="15" t="e">
        <f>BX5</f>
        <v>#N/A</v>
      </c>
      <c r="J20" s="30" t="e">
        <f t="shared" si="3"/>
        <v>#N/A</v>
      </c>
      <c r="K20" s="30" t="e">
        <f t="shared" si="4"/>
        <v>#N/A</v>
      </c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20"/>
        <v>#N/A</v>
      </c>
      <c r="S20" s="14"/>
      <c r="T20" s="14"/>
      <c r="U20" s="56" t="s">
        <v>2943</v>
      </c>
      <c r="V20" s="55" t="s">
        <v>2948</v>
      </c>
      <c r="W20" s="53" t="s">
        <v>2917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  <c r="CX20" t="s">
        <v>591</v>
      </c>
      <c r="CZ20" s="27" t="s">
        <v>5151</v>
      </c>
    </row>
    <row r="21" spans="2:104" ht="15" customHeight="1" x14ac:dyDescent="0.15">
      <c r="U21" s="73"/>
      <c r="V21" s="48" t="e">
        <f>AL95</f>
        <v>#N/A</v>
      </c>
      <c r="W21" s="46" t="e">
        <f t="shared" ref="W21" si="21">AM95</f>
        <v>#N/A</v>
      </c>
      <c r="X21" s="46" t="e">
        <f t="shared" ref="X21:Y21" si="22">BH95</f>
        <v>#N/A</v>
      </c>
      <c r="Y21" s="46" t="e">
        <f t="shared" si="22"/>
        <v>#N/A</v>
      </c>
      <c r="Z21" s="46" t="e">
        <f t="shared" ref="Z21:AD21" si="23">AW95</f>
        <v>#N/A</v>
      </c>
      <c r="AA21" s="46" t="e">
        <f t="shared" si="23"/>
        <v>#N/A</v>
      </c>
      <c r="AB21" s="46" t="e">
        <f t="shared" si="23"/>
        <v>#N/A</v>
      </c>
      <c r="AC21" s="46" t="e">
        <f t="shared" si="23"/>
        <v>#N/A</v>
      </c>
      <c r="AD21" s="46" t="e">
        <f t="shared" si="23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  <c r="CX21" t="s">
        <v>261</v>
      </c>
      <c r="CY21" s="27" t="s">
        <v>5152</v>
      </c>
      <c r="CZ21" s="27" t="s">
        <v>5156</v>
      </c>
    </row>
    <row r="22" spans="2:104" ht="15" customHeight="1" x14ac:dyDescent="0.15">
      <c r="B22" s="16" t="e">
        <f>AM23</f>
        <v>#N/A</v>
      </c>
      <c r="C22" s="36" t="e">
        <f>BH23</f>
        <v>#N/A</v>
      </c>
      <c r="D22" s="44"/>
      <c r="E22" s="44" t="e">
        <f>BL23</f>
        <v>#N/A</v>
      </c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45</v>
      </c>
      <c r="V22" s="48" t="e">
        <f>AL97</f>
        <v>#N/A</v>
      </c>
      <c r="Z22" s="65" t="s">
        <v>2955</v>
      </c>
      <c r="AA22" s="46" t="str">
        <f>N101</f>
        <v>×</v>
      </c>
      <c r="AB22" s="66" t="s">
        <v>2929</v>
      </c>
      <c r="AC22" s="46" t="str">
        <f>O101</f>
        <v>×</v>
      </c>
      <c r="AD22" s="66" t="s">
        <v>2930</v>
      </c>
      <c r="AE22" s="46" t="str">
        <f>P101</f>
        <v>○</v>
      </c>
      <c r="AF22" s="65" t="s">
        <v>2956</v>
      </c>
      <c r="AG22" s="46">
        <f>Q101</f>
        <v>0</v>
      </c>
      <c r="AH22" s="13"/>
      <c r="AI22" s="9"/>
      <c r="AJ22" s="10"/>
      <c r="AK22" s="22" t="s">
        <v>2921</v>
      </c>
      <c r="AL22" s="23" t="s">
        <v>2918</v>
      </c>
      <c r="AM22" s="24" t="s">
        <v>2917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  <c r="CX22" t="s">
        <v>231</v>
      </c>
      <c r="CY22" s="27" t="s">
        <v>5152</v>
      </c>
      <c r="CZ22" s="27" t="s">
        <v>5157</v>
      </c>
    </row>
    <row r="23" spans="2:104" ht="15" customHeight="1" x14ac:dyDescent="0.15">
      <c r="B23" s="29" t="e">
        <f>BG23</f>
        <v>#N/A</v>
      </c>
      <c r="C23" s="36" t="e">
        <f>AL23</f>
        <v>#N/A</v>
      </c>
      <c r="D23" s="44"/>
      <c r="E23" s="44" t="e">
        <f>AY23</f>
        <v>#N/A</v>
      </c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3019</v>
      </c>
      <c r="O23" s="63" t="s">
        <v>3020</v>
      </c>
      <c r="P23" s="62" t="s">
        <v>3021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  <c r="CX23" t="s">
        <v>246</v>
      </c>
      <c r="CY23" s="27" t="s">
        <v>5154</v>
      </c>
      <c r="CZ23" s="27" t="s">
        <v>5158</v>
      </c>
    </row>
    <row r="24" spans="2:104" ht="15" customHeight="1" x14ac:dyDescent="0.15">
      <c r="B24" s="1" t="s">
        <v>2919</v>
      </c>
      <c r="C24" s="32" t="e">
        <f>AZ23</f>
        <v>#N/A</v>
      </c>
      <c r="D24" s="27" t="e">
        <f t="shared" ref="D24:D38" si="24">VLOOKUP(C24,$CX$1:$CZ$2000,2,0)</f>
        <v>#N/A</v>
      </c>
      <c r="E24" s="27" t="e">
        <f t="shared" ref="E24:E38" si="25">VLOOKUP(C24,$CX$1:$CZ$2000,3,0)</f>
        <v>#N/A</v>
      </c>
      <c r="F24" s="34" t="e">
        <f>AQ23</f>
        <v>#N/A</v>
      </c>
      <c r="G24" s="17"/>
      <c r="H24" s="1" t="s">
        <v>2919</v>
      </c>
      <c r="I24" s="32" t="e">
        <f>C5</f>
        <v>#N/A</v>
      </c>
      <c r="J24" s="27" t="e">
        <f t="shared" ref="J24:J38" si="26">VLOOKUP(I24,$CX$1:$CZ$2000,2,0)</f>
        <v>#N/A</v>
      </c>
      <c r="K24" s="27" t="e">
        <f t="shared" ref="K24:K38" si="27">VLOOKUP(I24,$CX$1:$CZ$2000,3,0)</f>
        <v>#N/A</v>
      </c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2921</v>
      </c>
      <c r="AL24" s="40" t="s">
        <v>2918</v>
      </c>
      <c r="AM24" s="41" t="s">
        <v>2917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  <c r="CX24" t="s">
        <v>460</v>
      </c>
      <c r="CZ24" s="27" t="s">
        <v>5152</v>
      </c>
    </row>
    <row r="25" spans="2:104" ht="15" customHeight="1" x14ac:dyDescent="0.15">
      <c r="B25" s="1" t="s">
        <v>2919</v>
      </c>
      <c r="C25" s="15" t="e">
        <f>BA23</f>
        <v>#N/A</v>
      </c>
      <c r="D25" s="30" t="e">
        <f t="shared" si="24"/>
        <v>#N/A</v>
      </c>
      <c r="E25" s="30" t="e">
        <f t="shared" si="25"/>
        <v>#N/A</v>
      </c>
      <c r="F25" s="31"/>
      <c r="G25" s="17"/>
      <c r="H25" s="1" t="s">
        <v>2919</v>
      </c>
      <c r="I25" s="32" t="e">
        <f t="shared" ref="I25:I27" si="28">C6</f>
        <v>#N/A</v>
      </c>
      <c r="J25" s="30" t="e">
        <f t="shared" si="26"/>
        <v>#N/A</v>
      </c>
      <c r="K25" s="30" t="e">
        <f t="shared" si="27"/>
        <v>#N/A</v>
      </c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41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  <c r="CX25" t="s">
        <v>194</v>
      </c>
      <c r="CZ25" s="27" t="s">
        <v>5154</v>
      </c>
    </row>
    <row r="26" spans="2:104" ht="15" customHeight="1" x14ac:dyDescent="0.15">
      <c r="B26" s="1" t="s">
        <v>2919</v>
      </c>
      <c r="C26" s="15" t="e">
        <f>BC23</f>
        <v>#N/A</v>
      </c>
      <c r="D26" s="30" t="e">
        <f t="shared" si="24"/>
        <v>#N/A</v>
      </c>
      <c r="E26" s="30" t="e">
        <f t="shared" si="25"/>
        <v>#N/A</v>
      </c>
      <c r="F26" s="31"/>
      <c r="G26" s="17"/>
      <c r="H26" s="1" t="s">
        <v>2919</v>
      </c>
      <c r="I26" s="32" t="e">
        <f t="shared" si="28"/>
        <v>#N/A</v>
      </c>
      <c r="J26" s="30" t="e">
        <f t="shared" si="26"/>
        <v>#N/A</v>
      </c>
      <c r="K26" s="30" t="e">
        <f t="shared" si="27"/>
        <v>#N/A</v>
      </c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  <c r="CX26" t="s">
        <v>557</v>
      </c>
      <c r="CZ26" s="27" t="s">
        <v>5151</v>
      </c>
    </row>
    <row r="27" spans="2:104" ht="15" customHeight="1" x14ac:dyDescent="0.15">
      <c r="B27" s="1" t="s">
        <v>2919</v>
      </c>
      <c r="C27" s="15" t="e">
        <f>BQ23</f>
        <v>#N/A</v>
      </c>
      <c r="D27" s="30" t="e">
        <f t="shared" si="24"/>
        <v>#N/A</v>
      </c>
      <c r="E27" s="30" t="e">
        <f t="shared" si="25"/>
        <v>#N/A</v>
      </c>
      <c r="F27" s="31"/>
      <c r="G27" s="17"/>
      <c r="H27" s="1" t="s">
        <v>2919</v>
      </c>
      <c r="I27" s="32" t="e">
        <f t="shared" si="28"/>
        <v>#N/A</v>
      </c>
      <c r="J27" s="30" t="e">
        <f t="shared" si="26"/>
        <v>#N/A</v>
      </c>
      <c r="K27" s="30" t="e">
        <f t="shared" si="27"/>
        <v>#N/A</v>
      </c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  <c r="CX27" t="s">
        <v>156</v>
      </c>
      <c r="CZ27" s="27" t="s">
        <v>5153</v>
      </c>
    </row>
    <row r="28" spans="2:104" ht="15" customHeight="1" x14ac:dyDescent="0.15">
      <c r="B28" s="2" t="s">
        <v>2920</v>
      </c>
      <c r="C28" s="15" t="e">
        <f>BR23</f>
        <v>#N/A</v>
      </c>
      <c r="D28" s="30" t="e">
        <f t="shared" si="24"/>
        <v>#N/A</v>
      </c>
      <c r="E28" s="30" t="e">
        <f t="shared" si="25"/>
        <v>#N/A</v>
      </c>
      <c r="F28" s="35" t="e">
        <f>AU23</f>
        <v>#N/A</v>
      </c>
      <c r="G28" s="17"/>
      <c r="H28" s="2" t="s">
        <v>2920</v>
      </c>
      <c r="I28" s="15" t="e">
        <f>C11</f>
        <v>#N/A</v>
      </c>
      <c r="J28" s="30" t="e">
        <f t="shared" si="26"/>
        <v>#N/A</v>
      </c>
      <c r="K28" s="30" t="e">
        <f t="shared" si="27"/>
        <v>#N/A</v>
      </c>
      <c r="L28" s="38" t="e">
        <f>F11</f>
        <v>#N/A</v>
      </c>
      <c r="N28" s="65" t="s">
        <v>2955</v>
      </c>
      <c r="O28" s="66" t="s">
        <v>2929</v>
      </c>
      <c r="P28" s="66" t="s">
        <v>2930</v>
      </c>
      <c r="Q28" s="65" t="s">
        <v>2956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  <c r="CX28" t="s">
        <v>321</v>
      </c>
      <c r="CZ28" s="27" t="s">
        <v>5152</v>
      </c>
    </row>
    <row r="29" spans="2:104" ht="15" customHeight="1" x14ac:dyDescent="0.15">
      <c r="B29" s="1" t="s">
        <v>2919</v>
      </c>
      <c r="C29" s="15" t="e">
        <f>BD23</f>
        <v>#N/A</v>
      </c>
      <c r="D29" s="30" t="e">
        <f t="shared" si="24"/>
        <v>#N/A</v>
      </c>
      <c r="E29" s="30" t="e">
        <f t="shared" si="25"/>
        <v>#N/A</v>
      </c>
      <c r="F29" s="34" t="e">
        <f>AR23</f>
        <v>#N/A</v>
      </c>
      <c r="G29" s="17"/>
      <c r="H29" s="1" t="s">
        <v>2919</v>
      </c>
      <c r="I29" s="15" t="e">
        <f>C14</f>
        <v>#N/A</v>
      </c>
      <c r="J29" s="30" t="e">
        <f t="shared" si="26"/>
        <v>#N/A</v>
      </c>
      <c r="K29" s="30" t="e">
        <f t="shared" si="27"/>
        <v>#N/A</v>
      </c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9">U12</f>
        <v>0</v>
      </c>
      <c r="V29" s="47" t="e">
        <f t="shared" si="29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  <c r="CX29" t="s">
        <v>900</v>
      </c>
      <c r="CZ29" s="27" t="s">
        <v>5152</v>
      </c>
    </row>
    <row r="30" spans="2:104" ht="15" customHeight="1" x14ac:dyDescent="0.15">
      <c r="B30" s="1" t="s">
        <v>2919</v>
      </c>
      <c r="C30" s="15" t="e">
        <f>BS23</f>
        <v>#N/A</v>
      </c>
      <c r="D30" s="30" t="e">
        <f t="shared" si="24"/>
        <v>#N/A</v>
      </c>
      <c r="E30" s="30" t="e">
        <f t="shared" si="25"/>
        <v>#N/A</v>
      </c>
      <c r="F30" s="31"/>
      <c r="G30" s="17"/>
      <c r="H30" s="1" t="s">
        <v>2919</v>
      </c>
      <c r="I30" s="15" t="e">
        <f>C15</f>
        <v>#N/A</v>
      </c>
      <c r="J30" s="30" t="e">
        <f t="shared" si="26"/>
        <v>#N/A</v>
      </c>
      <c r="K30" s="30" t="e">
        <f t="shared" si="27"/>
        <v>#N/A</v>
      </c>
      <c r="L30" s="31"/>
      <c r="U30" s="45">
        <f t="shared" ref="U30:V30" si="30">U15</f>
        <v>0</v>
      </c>
      <c r="V30" s="47" t="e">
        <f t="shared" si="30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  <c r="CX30" t="s">
        <v>266</v>
      </c>
      <c r="CY30" s="27" t="s">
        <v>5159</v>
      </c>
      <c r="CZ30" s="27" t="s">
        <v>2936</v>
      </c>
    </row>
    <row r="31" spans="2:104" ht="15" customHeight="1" x14ac:dyDescent="0.15">
      <c r="B31" s="2" t="s">
        <v>2920</v>
      </c>
      <c r="C31" s="15" t="e">
        <f>BT23</f>
        <v>#N/A</v>
      </c>
      <c r="D31" s="30" t="e">
        <f t="shared" si="24"/>
        <v>#N/A</v>
      </c>
      <c r="E31" s="30" t="e">
        <f t="shared" si="25"/>
        <v>#N/A</v>
      </c>
      <c r="F31" s="35" t="e">
        <f>AV23</f>
        <v>#N/A</v>
      </c>
      <c r="G31" s="17"/>
      <c r="H31" s="2" t="s">
        <v>2920</v>
      </c>
      <c r="I31" s="15" t="e">
        <f>C18</f>
        <v>#N/A</v>
      </c>
      <c r="J31" s="30" t="e">
        <f t="shared" si="26"/>
        <v>#N/A</v>
      </c>
      <c r="K31" s="30" t="e">
        <f t="shared" si="27"/>
        <v>#N/A</v>
      </c>
      <c r="L31" s="38" t="e">
        <f>F18</f>
        <v>#N/A</v>
      </c>
      <c r="O31" s="80" t="s">
        <v>2919</v>
      </c>
      <c r="R31" s="86" t="s">
        <v>3054</v>
      </c>
      <c r="U31" s="45">
        <f t="shared" ref="U31:V31" si="31">U18</f>
        <v>0</v>
      </c>
      <c r="V31" s="47" t="e">
        <f t="shared" si="31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  <c r="CX31" t="s">
        <v>394</v>
      </c>
      <c r="CZ31" s="27" t="s">
        <v>5152</v>
      </c>
    </row>
    <row r="32" spans="2:104" ht="15" customHeight="1" x14ac:dyDescent="0.15">
      <c r="B32" s="1" t="s">
        <v>2919</v>
      </c>
      <c r="C32" s="15" t="e">
        <f>BB23</f>
        <v>#N/A</v>
      </c>
      <c r="D32" s="30" t="e">
        <f t="shared" si="24"/>
        <v>#N/A</v>
      </c>
      <c r="E32" s="30" t="e">
        <f t="shared" si="25"/>
        <v>#N/A</v>
      </c>
      <c r="F32" s="34" t="e">
        <f>AS23</f>
        <v>#N/A</v>
      </c>
      <c r="G32" s="17"/>
      <c r="H32" s="1" t="s">
        <v>2919</v>
      </c>
      <c r="I32" s="15" t="e">
        <f>I6</f>
        <v>#N/A</v>
      </c>
      <c r="J32" s="30" t="e">
        <f t="shared" si="26"/>
        <v>#N/A</v>
      </c>
      <c r="K32" s="30" t="e">
        <f t="shared" si="27"/>
        <v>#N/A</v>
      </c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  <c r="CX32" t="s">
        <v>415</v>
      </c>
      <c r="CZ32" s="27" t="s">
        <v>5153</v>
      </c>
    </row>
    <row r="33" spans="2:104" ht="15" customHeight="1" x14ac:dyDescent="0.15">
      <c r="B33" s="1" t="s">
        <v>2919</v>
      </c>
      <c r="C33" s="15" t="e">
        <f>BE23</f>
        <v>#N/A</v>
      </c>
      <c r="D33" s="30" t="e">
        <f t="shared" si="24"/>
        <v>#N/A</v>
      </c>
      <c r="E33" s="30" t="e">
        <f t="shared" si="25"/>
        <v>#N/A</v>
      </c>
      <c r="F33" s="31"/>
      <c r="G33" s="17"/>
      <c r="H33" s="1" t="s">
        <v>2919</v>
      </c>
      <c r="I33" s="15" t="e">
        <f t="shared" ref="I33:I34" si="32">I7</f>
        <v>#N/A</v>
      </c>
      <c r="J33" s="30" t="e">
        <f t="shared" si="26"/>
        <v>#N/A</v>
      </c>
      <c r="K33" s="30" t="e">
        <f t="shared" si="27"/>
        <v>#N/A</v>
      </c>
      <c r="L33" s="31"/>
      <c r="N33" s="8"/>
      <c r="O33" s="83" t="s">
        <v>3067</v>
      </c>
      <c r="AH33" s="13"/>
      <c r="AI33" s="13"/>
      <c r="CX33" t="s">
        <v>362</v>
      </c>
      <c r="CZ33" s="27" t="s">
        <v>5152</v>
      </c>
    </row>
    <row r="34" spans="2:104" ht="15" customHeight="1" x14ac:dyDescent="0.15">
      <c r="B34" s="1" t="s">
        <v>2919</v>
      </c>
      <c r="C34" s="15" t="e">
        <f>BU23</f>
        <v>#N/A</v>
      </c>
      <c r="D34" s="30" t="e">
        <f t="shared" si="24"/>
        <v>#N/A</v>
      </c>
      <c r="E34" s="30" t="e">
        <f t="shared" si="25"/>
        <v>#N/A</v>
      </c>
      <c r="F34" s="31"/>
      <c r="G34" s="17"/>
      <c r="H34" s="1" t="s">
        <v>2919</v>
      </c>
      <c r="I34" s="15" t="e">
        <f t="shared" si="32"/>
        <v>#N/A</v>
      </c>
      <c r="J34" s="30" t="e">
        <f t="shared" si="26"/>
        <v>#N/A</v>
      </c>
      <c r="K34" s="30" t="e">
        <f t="shared" si="27"/>
        <v>#N/A</v>
      </c>
      <c r="L34" s="31"/>
      <c r="N34" s="8"/>
      <c r="O34" s="78" t="s">
        <v>2920</v>
      </c>
      <c r="AH34" s="13"/>
      <c r="AI34" s="13"/>
      <c r="CX34" t="s">
        <v>206</v>
      </c>
      <c r="CZ34" s="27" t="s">
        <v>5151</v>
      </c>
    </row>
    <row r="35" spans="2:104" ht="15" customHeight="1" x14ac:dyDescent="0.15">
      <c r="B35" s="2" t="s">
        <v>2920</v>
      </c>
      <c r="C35" s="15" t="e">
        <f>BV23</f>
        <v>#N/A</v>
      </c>
      <c r="D35" s="30" t="e">
        <f t="shared" si="24"/>
        <v>#N/A</v>
      </c>
      <c r="E35" s="30" t="e">
        <f t="shared" si="25"/>
        <v>#N/A</v>
      </c>
      <c r="F35" s="35" t="e">
        <f>AW23</f>
        <v>#N/A</v>
      </c>
      <c r="G35" s="17"/>
      <c r="H35" s="2" t="s">
        <v>2920</v>
      </c>
      <c r="I35" s="15" t="e">
        <f>I11</f>
        <v>#N/A</v>
      </c>
      <c r="J35" s="30" t="e">
        <f t="shared" si="26"/>
        <v>#N/A</v>
      </c>
      <c r="K35" s="30" t="e">
        <f t="shared" si="27"/>
        <v>#N/A</v>
      </c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  <c r="CX35" t="s">
        <v>1087</v>
      </c>
      <c r="CZ35" s="27" t="s">
        <v>5153</v>
      </c>
    </row>
    <row r="36" spans="2:104" ht="15" customHeight="1" x14ac:dyDescent="0.15">
      <c r="B36" s="1" t="s">
        <v>2919</v>
      </c>
      <c r="C36" s="15" t="e">
        <f>BF23</f>
        <v>#N/A</v>
      </c>
      <c r="D36" s="30" t="e">
        <f t="shared" si="24"/>
        <v>#N/A</v>
      </c>
      <c r="E36" s="30" t="e">
        <f t="shared" si="25"/>
        <v>#N/A</v>
      </c>
      <c r="F36" s="34" t="e">
        <f>AT23</f>
        <v>#N/A</v>
      </c>
      <c r="G36" s="17"/>
      <c r="H36" s="1" t="s">
        <v>2919</v>
      </c>
      <c r="I36" s="15" t="e">
        <f>I14</f>
        <v>#N/A</v>
      </c>
      <c r="J36" s="30" t="e">
        <f t="shared" si="26"/>
        <v>#N/A</v>
      </c>
      <c r="K36" s="30" t="e">
        <f t="shared" si="27"/>
        <v>#N/A</v>
      </c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  <c r="CX36" t="s">
        <v>496</v>
      </c>
      <c r="CZ36" s="27" t="s">
        <v>5154</v>
      </c>
    </row>
    <row r="37" spans="2:104" ht="15" customHeight="1" x14ac:dyDescent="0.15">
      <c r="B37" s="1" t="s">
        <v>2919</v>
      </c>
      <c r="C37" s="15" t="e">
        <f>BW23</f>
        <v>#N/A</v>
      </c>
      <c r="D37" s="30" t="e">
        <f t="shared" si="24"/>
        <v>#N/A</v>
      </c>
      <c r="E37" s="30" t="e">
        <f t="shared" si="25"/>
        <v>#N/A</v>
      </c>
      <c r="F37" s="31"/>
      <c r="G37" s="17"/>
      <c r="H37" s="1" t="s">
        <v>2919</v>
      </c>
      <c r="I37" s="15" t="e">
        <f>I15</f>
        <v>#N/A</v>
      </c>
      <c r="J37" s="30" t="e">
        <f t="shared" si="26"/>
        <v>#N/A</v>
      </c>
      <c r="K37" s="30" t="e">
        <f t="shared" si="27"/>
        <v>#N/A</v>
      </c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33">N37*Q37</f>
        <v>#N/A</v>
      </c>
      <c r="S37" s="14"/>
      <c r="T37" s="14"/>
      <c r="AH37" s="13"/>
      <c r="CX37" t="s">
        <v>112</v>
      </c>
      <c r="CZ37" s="27" t="s">
        <v>5151</v>
      </c>
    </row>
    <row r="38" spans="2:104" ht="15" customHeight="1" x14ac:dyDescent="0.15">
      <c r="B38" s="2" t="s">
        <v>2920</v>
      </c>
      <c r="C38" s="15" t="e">
        <f>BX23</f>
        <v>#N/A</v>
      </c>
      <c r="D38" s="30" t="e">
        <f t="shared" si="24"/>
        <v>#N/A</v>
      </c>
      <c r="E38" s="30" t="e">
        <f t="shared" si="25"/>
        <v>#N/A</v>
      </c>
      <c r="F38" s="35" t="e">
        <f>AX23</f>
        <v>#N/A</v>
      </c>
      <c r="G38" s="17"/>
      <c r="H38" s="2" t="s">
        <v>2920</v>
      </c>
      <c r="I38" s="15" t="e">
        <f>I18</f>
        <v>#N/A</v>
      </c>
      <c r="J38" s="30" t="e">
        <f t="shared" si="26"/>
        <v>#N/A</v>
      </c>
      <c r="K38" s="30" t="e">
        <f t="shared" si="27"/>
        <v>#N/A</v>
      </c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33"/>
        <v>#N/A</v>
      </c>
      <c r="S38" s="14"/>
      <c r="T38" s="14"/>
      <c r="AH38" s="13"/>
      <c r="CX38" t="s">
        <v>590</v>
      </c>
      <c r="CZ38" s="27" t="s">
        <v>5156</v>
      </c>
    </row>
    <row r="39" spans="2:104" ht="15" customHeight="1" x14ac:dyDescent="0.15">
      <c r="AH39" s="13"/>
      <c r="CX39" t="s">
        <v>269</v>
      </c>
      <c r="CY39" s="27" t="s">
        <v>5160</v>
      </c>
      <c r="CZ39" s="27" t="s">
        <v>5161</v>
      </c>
    </row>
    <row r="40" spans="2:104" ht="15" customHeight="1" x14ac:dyDescent="0.15">
      <c r="B40" s="16" t="e">
        <f>AM41</f>
        <v>#N/A</v>
      </c>
      <c r="C40" s="36" t="e">
        <f>BH41</f>
        <v>#N/A</v>
      </c>
      <c r="D40" s="44"/>
      <c r="E40" s="44" t="e">
        <f>BL41</f>
        <v>#N/A</v>
      </c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2921</v>
      </c>
      <c r="AL40" s="23" t="s">
        <v>2918</v>
      </c>
      <c r="AM40" s="24" t="s">
        <v>2917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  <c r="CX40" t="s">
        <v>361</v>
      </c>
      <c r="CZ40" s="27" t="s">
        <v>5154</v>
      </c>
    </row>
    <row r="41" spans="2:104" ht="15" customHeight="1" x14ac:dyDescent="0.15">
      <c r="B41" s="29" t="e">
        <f>BG41</f>
        <v>#N/A</v>
      </c>
      <c r="C41" s="36" t="e">
        <f>AL41</f>
        <v>#N/A</v>
      </c>
      <c r="D41" s="44"/>
      <c r="E41" s="44" t="e">
        <f>AY41</f>
        <v>#N/A</v>
      </c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3019</v>
      </c>
      <c r="O41" s="63" t="s">
        <v>3020</v>
      </c>
      <c r="P41" s="62" t="s">
        <v>3021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  <c r="CX41" t="s">
        <v>258</v>
      </c>
      <c r="CY41" s="27" t="s">
        <v>5152</v>
      </c>
      <c r="CZ41" s="27" t="s">
        <v>5162</v>
      </c>
    </row>
    <row r="42" spans="2:104" ht="15" customHeight="1" x14ac:dyDescent="0.15">
      <c r="B42" s="1" t="s">
        <v>2919</v>
      </c>
      <c r="C42" s="32" t="e">
        <f>AZ41</f>
        <v>#N/A</v>
      </c>
      <c r="D42" s="27" t="e">
        <f t="shared" ref="D42:D56" si="34">VLOOKUP(C42,$CX$1:$CZ$2000,2,0)</f>
        <v>#N/A</v>
      </c>
      <c r="E42" s="27" t="e">
        <f t="shared" ref="E42:E56" si="35">VLOOKUP(C42,$CX$1:$CZ$2000,3,0)</f>
        <v>#N/A</v>
      </c>
      <c r="F42" s="34" t="e">
        <f>AQ41</f>
        <v>#N/A</v>
      </c>
      <c r="G42" s="17"/>
      <c r="H42" s="1" t="s">
        <v>2919</v>
      </c>
      <c r="I42" s="32" t="e">
        <f>C23</f>
        <v>#N/A</v>
      </c>
      <c r="J42" s="27" t="e">
        <f t="shared" ref="J42:J56" si="36">VLOOKUP(I42,$CX$1:$CZ$2000,2,0)</f>
        <v>#N/A</v>
      </c>
      <c r="K42" s="27" t="e">
        <f t="shared" ref="K42:K56" si="37">VLOOKUP(I42,$CX$1:$CZ$2000,3,0)</f>
        <v>#N/A</v>
      </c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2921</v>
      </c>
      <c r="AL42" s="40" t="s">
        <v>2918</v>
      </c>
      <c r="AM42" s="41" t="s">
        <v>2917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  <c r="CX42" t="s">
        <v>58</v>
      </c>
      <c r="CZ42" s="27" t="s">
        <v>5160</v>
      </c>
    </row>
    <row r="43" spans="2:104" ht="15" customHeight="1" x14ac:dyDescent="0.15">
      <c r="B43" s="1" t="s">
        <v>2919</v>
      </c>
      <c r="C43" s="15" t="e">
        <f>BA41</f>
        <v>#N/A</v>
      </c>
      <c r="D43" s="30" t="e">
        <f t="shared" si="34"/>
        <v>#N/A</v>
      </c>
      <c r="E43" s="30" t="e">
        <f t="shared" si="35"/>
        <v>#N/A</v>
      </c>
      <c r="F43" s="31"/>
      <c r="G43" s="17"/>
      <c r="H43" s="1" t="s">
        <v>2919</v>
      </c>
      <c r="I43" s="32" t="e">
        <f t="shared" ref="I43:I45" si="38">C24</f>
        <v>#N/A</v>
      </c>
      <c r="J43" s="30" t="e">
        <f t="shared" si="36"/>
        <v>#N/A</v>
      </c>
      <c r="K43" s="30" t="e">
        <f t="shared" si="37"/>
        <v>#N/A</v>
      </c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42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  <c r="CX43" t="s">
        <v>1044</v>
      </c>
      <c r="CZ43" s="27" t="s">
        <v>5156</v>
      </c>
    </row>
    <row r="44" spans="2:104" ht="15" customHeight="1" x14ac:dyDescent="0.15">
      <c r="B44" s="1" t="s">
        <v>2919</v>
      </c>
      <c r="C44" s="15" t="e">
        <f>BC41</f>
        <v>#N/A</v>
      </c>
      <c r="D44" s="30" t="e">
        <f t="shared" si="34"/>
        <v>#N/A</v>
      </c>
      <c r="E44" s="30" t="e">
        <f t="shared" si="35"/>
        <v>#N/A</v>
      </c>
      <c r="F44" s="31"/>
      <c r="G44" s="17"/>
      <c r="H44" s="1" t="s">
        <v>2919</v>
      </c>
      <c r="I44" s="32" t="e">
        <f t="shared" si="38"/>
        <v>#N/A</v>
      </c>
      <c r="J44" s="30" t="e">
        <f t="shared" si="36"/>
        <v>#N/A</v>
      </c>
      <c r="K44" s="30" t="e">
        <f t="shared" si="37"/>
        <v>#N/A</v>
      </c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  <c r="CX44" t="s">
        <v>291</v>
      </c>
      <c r="CY44" s="27" t="s">
        <v>5151</v>
      </c>
      <c r="CZ44" s="27" t="s">
        <v>5154</v>
      </c>
    </row>
    <row r="45" spans="2:104" ht="15" customHeight="1" x14ac:dyDescent="0.15">
      <c r="B45" s="1" t="s">
        <v>2919</v>
      </c>
      <c r="C45" s="15" t="e">
        <f>BQ41</f>
        <v>#N/A</v>
      </c>
      <c r="D45" s="30" t="e">
        <f t="shared" si="34"/>
        <v>#N/A</v>
      </c>
      <c r="E45" s="30" t="e">
        <f t="shared" si="35"/>
        <v>#N/A</v>
      </c>
      <c r="F45" s="31"/>
      <c r="G45" s="17"/>
      <c r="H45" s="1" t="s">
        <v>2919</v>
      </c>
      <c r="I45" s="32" t="e">
        <f t="shared" si="38"/>
        <v>#N/A</v>
      </c>
      <c r="J45" s="30" t="e">
        <f t="shared" si="36"/>
        <v>#N/A</v>
      </c>
      <c r="K45" s="30" t="e">
        <f t="shared" si="37"/>
        <v>#N/A</v>
      </c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  <c r="CX45" t="s">
        <v>995</v>
      </c>
      <c r="CY45" s="27" t="s">
        <v>5163</v>
      </c>
      <c r="CZ45" s="27" t="s">
        <v>5164</v>
      </c>
    </row>
    <row r="46" spans="2:104" ht="15" customHeight="1" x14ac:dyDescent="0.15">
      <c r="B46" s="2" t="s">
        <v>2920</v>
      </c>
      <c r="C46" s="15" t="e">
        <f>BR41</f>
        <v>#N/A</v>
      </c>
      <c r="D46" s="30" t="e">
        <f t="shared" si="34"/>
        <v>#N/A</v>
      </c>
      <c r="E46" s="30" t="e">
        <f t="shared" si="35"/>
        <v>#N/A</v>
      </c>
      <c r="F46" s="35" t="e">
        <f>AU41</f>
        <v>#N/A</v>
      </c>
      <c r="G46" s="17"/>
      <c r="H46" s="2" t="s">
        <v>2920</v>
      </c>
      <c r="I46" s="15" t="e">
        <f>C29</f>
        <v>#N/A</v>
      </c>
      <c r="J46" s="30" t="e">
        <f t="shared" si="36"/>
        <v>#N/A</v>
      </c>
      <c r="K46" s="30" t="e">
        <f t="shared" si="37"/>
        <v>#N/A</v>
      </c>
      <c r="L46" s="38" t="e">
        <f>F29</f>
        <v>#N/A</v>
      </c>
      <c r="N46" s="65" t="s">
        <v>2955</v>
      </c>
      <c r="O46" s="66" t="s">
        <v>2929</v>
      </c>
      <c r="P46" s="66" t="s">
        <v>2930</v>
      </c>
      <c r="Q46" s="65" t="s">
        <v>2956</v>
      </c>
      <c r="AH46" s="13"/>
      <c r="AI46" s="13"/>
      <c r="CX46" t="s">
        <v>57</v>
      </c>
      <c r="CZ46" s="27" t="s">
        <v>5154</v>
      </c>
    </row>
    <row r="47" spans="2:104" ht="15" customHeight="1" x14ac:dyDescent="0.15">
      <c r="B47" s="1" t="s">
        <v>2919</v>
      </c>
      <c r="C47" s="15" t="e">
        <f>BD41</f>
        <v>#N/A</v>
      </c>
      <c r="D47" s="30" t="e">
        <f t="shared" si="34"/>
        <v>#N/A</v>
      </c>
      <c r="E47" s="30" t="e">
        <f t="shared" si="35"/>
        <v>#N/A</v>
      </c>
      <c r="F47" s="34" t="e">
        <f>AR41</f>
        <v>#N/A</v>
      </c>
      <c r="G47" s="17"/>
      <c r="H47" s="1" t="s">
        <v>2919</v>
      </c>
      <c r="I47" s="15" t="e">
        <f>C32</f>
        <v>#N/A</v>
      </c>
      <c r="J47" s="30" t="e">
        <f t="shared" si="36"/>
        <v>#N/A</v>
      </c>
      <c r="K47" s="30" t="e">
        <f t="shared" si="37"/>
        <v>#N/A</v>
      </c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  <c r="CX47" t="s">
        <v>138</v>
      </c>
      <c r="CY47" s="27" t="s">
        <v>5163</v>
      </c>
      <c r="CZ47" s="27" t="s">
        <v>5165</v>
      </c>
    </row>
    <row r="48" spans="2:104" ht="15" customHeight="1" x14ac:dyDescent="0.15">
      <c r="B48" s="1" t="s">
        <v>2919</v>
      </c>
      <c r="C48" s="15" t="e">
        <f>BS41</f>
        <v>#N/A</v>
      </c>
      <c r="D48" s="30" t="e">
        <f t="shared" si="34"/>
        <v>#N/A</v>
      </c>
      <c r="E48" s="30" t="e">
        <f t="shared" si="35"/>
        <v>#N/A</v>
      </c>
      <c r="F48" s="31"/>
      <c r="G48" s="17"/>
      <c r="H48" s="1" t="s">
        <v>2919</v>
      </c>
      <c r="I48" s="15" t="e">
        <f>C33</f>
        <v>#N/A</v>
      </c>
      <c r="J48" s="30" t="e">
        <f t="shared" si="36"/>
        <v>#N/A</v>
      </c>
      <c r="K48" s="30" t="e">
        <f t="shared" si="37"/>
        <v>#N/A</v>
      </c>
      <c r="L48" s="31"/>
      <c r="AH48" s="13"/>
      <c r="AI48" s="13"/>
      <c r="CX48" t="s">
        <v>536</v>
      </c>
      <c r="CZ48" s="27" t="s">
        <v>5160</v>
      </c>
    </row>
    <row r="49" spans="2:104" ht="15" customHeight="1" x14ac:dyDescent="0.15">
      <c r="B49" s="2" t="s">
        <v>2920</v>
      </c>
      <c r="C49" s="15" t="e">
        <f>BT41</f>
        <v>#N/A</v>
      </c>
      <c r="D49" s="30" t="e">
        <f t="shared" si="34"/>
        <v>#N/A</v>
      </c>
      <c r="E49" s="30" t="e">
        <f t="shared" si="35"/>
        <v>#N/A</v>
      </c>
      <c r="F49" s="35" t="e">
        <f>AV41</f>
        <v>#N/A</v>
      </c>
      <c r="G49" s="17"/>
      <c r="H49" s="2" t="s">
        <v>2920</v>
      </c>
      <c r="I49" s="15" t="e">
        <f>C36</f>
        <v>#N/A</v>
      </c>
      <c r="J49" s="30" t="e">
        <f t="shared" si="36"/>
        <v>#N/A</v>
      </c>
      <c r="K49" s="30" t="e">
        <f t="shared" si="37"/>
        <v>#N/A</v>
      </c>
      <c r="L49" s="38" t="e">
        <f>F36</f>
        <v>#N/A</v>
      </c>
      <c r="O49" s="80" t="s">
        <v>2919</v>
      </c>
      <c r="R49" s="86" t="s">
        <v>3054</v>
      </c>
      <c r="AH49" s="13"/>
      <c r="AI49" s="13"/>
      <c r="CX49" t="s">
        <v>523</v>
      </c>
      <c r="CZ49" s="27" t="s">
        <v>5165</v>
      </c>
    </row>
    <row r="50" spans="2:104" ht="15" customHeight="1" x14ac:dyDescent="0.15">
      <c r="B50" s="1" t="s">
        <v>2919</v>
      </c>
      <c r="C50" s="15" t="e">
        <f>BB41</f>
        <v>#N/A</v>
      </c>
      <c r="D50" s="30" t="e">
        <f t="shared" si="34"/>
        <v>#N/A</v>
      </c>
      <c r="E50" s="30" t="e">
        <f t="shared" si="35"/>
        <v>#N/A</v>
      </c>
      <c r="F50" s="34" t="e">
        <f>AS41</f>
        <v>#N/A</v>
      </c>
      <c r="G50" s="17"/>
      <c r="H50" s="1" t="s">
        <v>2919</v>
      </c>
      <c r="I50" s="15" t="e">
        <f>I24</f>
        <v>#N/A</v>
      </c>
      <c r="J50" s="30" t="e">
        <f t="shared" si="36"/>
        <v>#N/A</v>
      </c>
      <c r="K50" s="30" t="e">
        <f t="shared" si="37"/>
        <v>#N/A</v>
      </c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  <c r="CX50" t="s">
        <v>562</v>
      </c>
      <c r="CZ50" s="27" t="s">
        <v>5153</v>
      </c>
    </row>
    <row r="51" spans="2:104" ht="15" customHeight="1" x14ac:dyDescent="0.15">
      <c r="B51" s="1" t="s">
        <v>2919</v>
      </c>
      <c r="C51" s="15" t="e">
        <f>BE41</f>
        <v>#N/A</v>
      </c>
      <c r="D51" s="30" t="e">
        <f t="shared" si="34"/>
        <v>#N/A</v>
      </c>
      <c r="E51" s="30" t="e">
        <f t="shared" si="35"/>
        <v>#N/A</v>
      </c>
      <c r="F51" s="31"/>
      <c r="G51" s="17"/>
      <c r="H51" s="1" t="s">
        <v>2919</v>
      </c>
      <c r="I51" s="15" t="e">
        <f t="shared" ref="I51:I52" si="39">I25</f>
        <v>#N/A</v>
      </c>
      <c r="J51" s="30" t="e">
        <f t="shared" si="36"/>
        <v>#N/A</v>
      </c>
      <c r="K51" s="30" t="e">
        <f t="shared" si="37"/>
        <v>#N/A</v>
      </c>
      <c r="L51" s="31"/>
      <c r="N51" s="8"/>
      <c r="O51" s="83" t="s">
        <v>3067</v>
      </c>
      <c r="AH51" s="13"/>
      <c r="AI51" s="13"/>
      <c r="CX51" t="s">
        <v>176</v>
      </c>
      <c r="CZ51" s="27" t="s">
        <v>5152</v>
      </c>
    </row>
    <row r="52" spans="2:104" ht="15" customHeight="1" x14ac:dyDescent="0.15">
      <c r="B52" s="1" t="s">
        <v>2919</v>
      </c>
      <c r="C52" s="15" t="e">
        <f>BU41</f>
        <v>#N/A</v>
      </c>
      <c r="D52" s="30" t="e">
        <f t="shared" si="34"/>
        <v>#N/A</v>
      </c>
      <c r="E52" s="30" t="e">
        <f t="shared" si="35"/>
        <v>#N/A</v>
      </c>
      <c r="F52" s="31"/>
      <c r="G52" s="17"/>
      <c r="H52" s="1" t="s">
        <v>2919</v>
      </c>
      <c r="I52" s="15" t="e">
        <f t="shared" si="39"/>
        <v>#N/A</v>
      </c>
      <c r="J52" s="30" t="e">
        <f t="shared" si="36"/>
        <v>#N/A</v>
      </c>
      <c r="K52" s="30" t="e">
        <f t="shared" si="37"/>
        <v>#N/A</v>
      </c>
      <c r="L52" s="31"/>
      <c r="N52" s="8"/>
      <c r="O52" s="78" t="s">
        <v>2920</v>
      </c>
      <c r="AH52" s="13"/>
      <c r="AI52" s="13"/>
      <c r="CX52" t="s">
        <v>101</v>
      </c>
      <c r="CY52" s="27" t="s">
        <v>5153</v>
      </c>
      <c r="CZ52" s="27" t="s">
        <v>5154</v>
      </c>
    </row>
    <row r="53" spans="2:104" ht="15" customHeight="1" x14ac:dyDescent="0.15">
      <c r="B53" s="2" t="s">
        <v>2920</v>
      </c>
      <c r="C53" s="15" t="e">
        <f>BV41</f>
        <v>#N/A</v>
      </c>
      <c r="D53" s="30" t="e">
        <f t="shared" si="34"/>
        <v>#N/A</v>
      </c>
      <c r="E53" s="30" t="e">
        <f t="shared" si="35"/>
        <v>#N/A</v>
      </c>
      <c r="F53" s="35" t="e">
        <f>AW41</f>
        <v>#N/A</v>
      </c>
      <c r="G53" s="17"/>
      <c r="H53" s="2" t="s">
        <v>2920</v>
      </c>
      <c r="I53" s="15" t="e">
        <f>I29</f>
        <v>#N/A</v>
      </c>
      <c r="J53" s="30" t="e">
        <f t="shared" si="36"/>
        <v>#N/A</v>
      </c>
      <c r="K53" s="30" t="e">
        <f t="shared" si="37"/>
        <v>#N/A</v>
      </c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  <c r="CX53" t="s">
        <v>597</v>
      </c>
      <c r="CZ53" s="27" t="s">
        <v>5163</v>
      </c>
    </row>
    <row r="54" spans="2:104" ht="15" customHeight="1" x14ac:dyDescent="0.15">
      <c r="B54" s="1" t="s">
        <v>2919</v>
      </c>
      <c r="C54" s="15" t="e">
        <f>BF41</f>
        <v>#N/A</v>
      </c>
      <c r="D54" s="30" t="e">
        <f t="shared" si="34"/>
        <v>#N/A</v>
      </c>
      <c r="E54" s="30" t="e">
        <f t="shared" si="35"/>
        <v>#N/A</v>
      </c>
      <c r="F54" s="34" t="e">
        <f>AT41</f>
        <v>#N/A</v>
      </c>
      <c r="G54" s="17"/>
      <c r="H54" s="1" t="s">
        <v>2919</v>
      </c>
      <c r="I54" s="15" t="e">
        <f>I32</f>
        <v>#N/A</v>
      </c>
      <c r="J54" s="30" t="e">
        <f t="shared" si="36"/>
        <v>#N/A</v>
      </c>
      <c r="K54" s="30" t="e">
        <f t="shared" si="37"/>
        <v>#N/A</v>
      </c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  <c r="CX54" t="s">
        <v>329</v>
      </c>
      <c r="CY54" s="27" t="s">
        <v>5166</v>
      </c>
      <c r="CZ54" s="27" t="s">
        <v>5165</v>
      </c>
    </row>
    <row r="55" spans="2:104" ht="15" customHeight="1" x14ac:dyDescent="0.15">
      <c r="B55" s="1" t="s">
        <v>2919</v>
      </c>
      <c r="C55" s="15" t="e">
        <f>BW41</f>
        <v>#N/A</v>
      </c>
      <c r="D55" s="30" t="e">
        <f t="shared" si="34"/>
        <v>#N/A</v>
      </c>
      <c r="E55" s="30" t="e">
        <f t="shared" si="35"/>
        <v>#N/A</v>
      </c>
      <c r="F55" s="31"/>
      <c r="G55" s="17"/>
      <c r="H55" s="1" t="s">
        <v>2919</v>
      </c>
      <c r="I55" s="15" t="e">
        <f>I33</f>
        <v>#N/A</v>
      </c>
      <c r="J55" s="30" t="e">
        <f t="shared" si="36"/>
        <v>#N/A</v>
      </c>
      <c r="K55" s="30" t="e">
        <f t="shared" si="37"/>
        <v>#N/A</v>
      </c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40">N55*Q55</f>
        <v>#N/A</v>
      </c>
      <c r="S55" s="14"/>
      <c r="T55" s="14"/>
      <c r="AH55" s="13"/>
      <c r="CX55" t="s">
        <v>339</v>
      </c>
      <c r="CY55" s="27" t="s">
        <v>2936</v>
      </c>
      <c r="CZ55" s="27" t="s">
        <v>5167</v>
      </c>
    </row>
    <row r="56" spans="2:104" ht="15" customHeight="1" x14ac:dyDescent="0.15">
      <c r="B56" s="2" t="s">
        <v>2920</v>
      </c>
      <c r="C56" s="15" t="e">
        <f>BX41</f>
        <v>#N/A</v>
      </c>
      <c r="D56" s="30" t="e">
        <f t="shared" si="34"/>
        <v>#N/A</v>
      </c>
      <c r="E56" s="30" t="e">
        <f t="shared" si="35"/>
        <v>#N/A</v>
      </c>
      <c r="F56" s="35" t="e">
        <f>AX41</f>
        <v>#N/A</v>
      </c>
      <c r="G56" s="17"/>
      <c r="H56" s="2" t="s">
        <v>2920</v>
      </c>
      <c r="I56" s="15" t="e">
        <f>I36</f>
        <v>#N/A</v>
      </c>
      <c r="J56" s="30" t="e">
        <f t="shared" si="36"/>
        <v>#N/A</v>
      </c>
      <c r="K56" s="30" t="e">
        <f t="shared" si="37"/>
        <v>#N/A</v>
      </c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40"/>
        <v>#N/A</v>
      </c>
      <c r="S56" s="14"/>
      <c r="T56" s="14"/>
      <c r="AH56" s="13"/>
      <c r="CX56" t="s">
        <v>600</v>
      </c>
      <c r="CZ56" s="27" t="s">
        <v>5166</v>
      </c>
    </row>
    <row r="57" spans="2:104" ht="15" customHeight="1" x14ac:dyDescent="0.15">
      <c r="AH57" s="13"/>
      <c r="CX57" t="s">
        <v>51</v>
      </c>
      <c r="CZ57" s="27" t="s">
        <v>5154</v>
      </c>
    </row>
    <row r="58" spans="2:104" ht="15" customHeight="1" x14ac:dyDescent="0.15">
      <c r="B58" s="16" t="e">
        <f>AM59</f>
        <v>#N/A</v>
      </c>
      <c r="C58" s="36" t="e">
        <f>BH59</f>
        <v>#N/A</v>
      </c>
      <c r="D58" s="44"/>
      <c r="E58" s="44" t="e">
        <f>BL59</f>
        <v>#N/A</v>
      </c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2921</v>
      </c>
      <c r="AL58" s="23" t="s">
        <v>2918</v>
      </c>
      <c r="AM58" s="24" t="s">
        <v>2917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  <c r="CX58" t="s">
        <v>1574</v>
      </c>
      <c r="CZ58" s="27" t="s">
        <v>5152</v>
      </c>
    </row>
    <row r="59" spans="2:104" ht="15" customHeight="1" x14ac:dyDescent="0.15">
      <c r="B59" s="29" t="e">
        <f>BG59</f>
        <v>#N/A</v>
      </c>
      <c r="C59" s="36" t="e">
        <f>AL59</f>
        <v>#N/A</v>
      </c>
      <c r="D59" s="44"/>
      <c r="E59" s="44" t="e">
        <f>AY59</f>
        <v>#N/A</v>
      </c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3019</v>
      </c>
      <c r="O59" s="63" t="s">
        <v>3020</v>
      </c>
      <c r="P59" s="62" t="s">
        <v>3021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  <c r="CX59" t="s">
        <v>250</v>
      </c>
      <c r="CZ59" s="27" t="s">
        <v>5152</v>
      </c>
    </row>
    <row r="60" spans="2:104" ht="15" customHeight="1" x14ac:dyDescent="0.15">
      <c r="B60" s="1" t="s">
        <v>2919</v>
      </c>
      <c r="C60" s="32" t="e">
        <f>AZ59</f>
        <v>#N/A</v>
      </c>
      <c r="D60" s="27" t="e">
        <f t="shared" ref="D60:D74" si="41">VLOOKUP(C60,$CX$1:$CZ$2000,2,0)</f>
        <v>#N/A</v>
      </c>
      <c r="E60" s="27" t="e">
        <f t="shared" ref="E60:E74" si="42">VLOOKUP(C60,$CX$1:$CZ$2000,3,0)</f>
        <v>#N/A</v>
      </c>
      <c r="F60" s="34" t="e">
        <f>AQ59</f>
        <v>#N/A</v>
      </c>
      <c r="G60" s="17"/>
      <c r="H60" s="1" t="s">
        <v>2919</v>
      </c>
      <c r="I60" s="32" t="e">
        <f>C41</f>
        <v>#N/A</v>
      </c>
      <c r="J60" s="27" t="e">
        <f t="shared" ref="J60:J74" si="43">VLOOKUP(I60,$CX$1:$CZ$2000,2,0)</f>
        <v>#N/A</v>
      </c>
      <c r="K60" s="27" t="e">
        <f t="shared" ref="K60:K74" si="44">VLOOKUP(I60,$CX$1:$CZ$2000,3,0)</f>
        <v>#N/A</v>
      </c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2921</v>
      </c>
      <c r="AL60" s="40" t="s">
        <v>2918</v>
      </c>
      <c r="AM60" s="41" t="s">
        <v>2917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  <c r="CX60" t="s">
        <v>59</v>
      </c>
      <c r="CY60" s="27" t="s">
        <v>5163</v>
      </c>
      <c r="CZ60" s="27" t="s">
        <v>5164</v>
      </c>
    </row>
    <row r="61" spans="2:104" ht="15" customHeight="1" x14ac:dyDescent="0.15">
      <c r="B61" s="1" t="s">
        <v>2919</v>
      </c>
      <c r="C61" s="15" t="e">
        <f>BA59</f>
        <v>#N/A</v>
      </c>
      <c r="D61" s="30" t="e">
        <f t="shared" si="41"/>
        <v>#N/A</v>
      </c>
      <c r="E61" s="30" t="e">
        <f t="shared" si="42"/>
        <v>#N/A</v>
      </c>
      <c r="F61" s="31"/>
      <c r="G61" s="17"/>
      <c r="H61" s="1" t="s">
        <v>2919</v>
      </c>
      <c r="I61" s="32" t="e">
        <f t="shared" ref="I61:I63" si="45">C42</f>
        <v>#N/A</v>
      </c>
      <c r="J61" s="30" t="e">
        <f t="shared" si="43"/>
        <v>#N/A</v>
      </c>
      <c r="K61" s="30" t="e">
        <f t="shared" si="44"/>
        <v>#N/A</v>
      </c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43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  <c r="CX61" t="s">
        <v>155</v>
      </c>
      <c r="CZ61" s="27" t="s">
        <v>5166</v>
      </c>
    </row>
    <row r="62" spans="2:104" ht="15" customHeight="1" x14ac:dyDescent="0.15">
      <c r="B62" s="1" t="s">
        <v>2919</v>
      </c>
      <c r="C62" s="15" t="e">
        <f>BC59</f>
        <v>#N/A</v>
      </c>
      <c r="D62" s="30" t="e">
        <f t="shared" si="41"/>
        <v>#N/A</v>
      </c>
      <c r="E62" s="30" t="e">
        <f t="shared" si="42"/>
        <v>#N/A</v>
      </c>
      <c r="F62" s="31"/>
      <c r="G62" s="17"/>
      <c r="H62" s="1" t="s">
        <v>2919</v>
      </c>
      <c r="I62" s="32" t="e">
        <f t="shared" si="45"/>
        <v>#N/A</v>
      </c>
      <c r="J62" s="30" t="e">
        <f t="shared" si="43"/>
        <v>#N/A</v>
      </c>
      <c r="K62" s="30" t="e">
        <f t="shared" si="44"/>
        <v>#N/A</v>
      </c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  <c r="CX62" t="s">
        <v>376</v>
      </c>
      <c r="CZ62" s="27" t="s">
        <v>5154</v>
      </c>
    </row>
    <row r="63" spans="2:104" ht="15" customHeight="1" x14ac:dyDescent="0.15">
      <c r="B63" s="1" t="s">
        <v>2919</v>
      </c>
      <c r="C63" s="15" t="e">
        <f>BQ59</f>
        <v>#N/A</v>
      </c>
      <c r="D63" s="30" t="e">
        <f t="shared" si="41"/>
        <v>#N/A</v>
      </c>
      <c r="E63" s="30" t="e">
        <f t="shared" si="42"/>
        <v>#N/A</v>
      </c>
      <c r="F63" s="31"/>
      <c r="G63" s="17"/>
      <c r="H63" s="1" t="s">
        <v>2919</v>
      </c>
      <c r="I63" s="32" t="e">
        <f t="shared" si="45"/>
        <v>#N/A</v>
      </c>
      <c r="J63" s="30" t="e">
        <f t="shared" si="43"/>
        <v>#N/A</v>
      </c>
      <c r="K63" s="30" t="e">
        <f t="shared" si="44"/>
        <v>#N/A</v>
      </c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  <c r="CX63" t="s">
        <v>1053</v>
      </c>
      <c r="CZ63" s="27" t="s">
        <v>5152</v>
      </c>
    </row>
    <row r="64" spans="2:104" ht="15" customHeight="1" x14ac:dyDescent="0.15">
      <c r="B64" s="2" t="s">
        <v>2920</v>
      </c>
      <c r="C64" s="15" t="e">
        <f>BR59</f>
        <v>#N/A</v>
      </c>
      <c r="D64" s="30" t="e">
        <f t="shared" si="41"/>
        <v>#N/A</v>
      </c>
      <c r="E64" s="30" t="e">
        <f t="shared" si="42"/>
        <v>#N/A</v>
      </c>
      <c r="F64" s="35" t="e">
        <f>AU59</f>
        <v>#N/A</v>
      </c>
      <c r="G64" s="17"/>
      <c r="H64" s="2" t="s">
        <v>2920</v>
      </c>
      <c r="I64" s="15" t="e">
        <f>C47</f>
        <v>#N/A</v>
      </c>
      <c r="J64" s="30" t="e">
        <f t="shared" si="43"/>
        <v>#N/A</v>
      </c>
      <c r="K64" s="30" t="e">
        <f t="shared" si="44"/>
        <v>#N/A</v>
      </c>
      <c r="L64" s="38" t="e">
        <f>F47</f>
        <v>#N/A</v>
      </c>
      <c r="N64" s="65" t="s">
        <v>2955</v>
      </c>
      <c r="O64" s="66" t="s">
        <v>2929</v>
      </c>
      <c r="P64" s="66" t="s">
        <v>2930</v>
      </c>
      <c r="Q64" s="65" t="s">
        <v>2956</v>
      </c>
      <c r="AH64" s="13"/>
      <c r="AI64" s="13"/>
      <c r="CX64" t="s">
        <v>484</v>
      </c>
      <c r="CZ64" s="27" t="s">
        <v>5152</v>
      </c>
    </row>
    <row r="65" spans="2:104" ht="15" customHeight="1" x14ac:dyDescent="0.15">
      <c r="B65" s="1" t="s">
        <v>2919</v>
      </c>
      <c r="C65" s="15" t="e">
        <f>BD59</f>
        <v>#N/A</v>
      </c>
      <c r="D65" s="30" t="e">
        <f t="shared" si="41"/>
        <v>#N/A</v>
      </c>
      <c r="E65" s="30" t="e">
        <f t="shared" si="42"/>
        <v>#N/A</v>
      </c>
      <c r="F65" s="34" t="e">
        <f>AR59</f>
        <v>#N/A</v>
      </c>
      <c r="G65" s="17"/>
      <c r="H65" s="1" t="s">
        <v>2919</v>
      </c>
      <c r="I65" s="15" t="e">
        <f>C50</f>
        <v>#N/A</v>
      </c>
      <c r="J65" s="30" t="e">
        <f t="shared" si="43"/>
        <v>#N/A</v>
      </c>
      <c r="K65" s="30" t="e">
        <f t="shared" si="44"/>
        <v>#N/A</v>
      </c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  <c r="CX65" t="s">
        <v>615</v>
      </c>
      <c r="CY65" s="27" t="s">
        <v>5153</v>
      </c>
      <c r="CZ65" s="27" t="s">
        <v>5162</v>
      </c>
    </row>
    <row r="66" spans="2:104" ht="15" customHeight="1" x14ac:dyDescent="0.15">
      <c r="B66" s="1" t="s">
        <v>2919</v>
      </c>
      <c r="C66" s="15" t="e">
        <f>BS59</f>
        <v>#N/A</v>
      </c>
      <c r="D66" s="30" t="e">
        <f t="shared" si="41"/>
        <v>#N/A</v>
      </c>
      <c r="E66" s="30" t="e">
        <f t="shared" si="42"/>
        <v>#N/A</v>
      </c>
      <c r="F66" s="31"/>
      <c r="G66" s="17"/>
      <c r="H66" s="1" t="s">
        <v>2919</v>
      </c>
      <c r="I66" s="15" t="e">
        <f>C51</f>
        <v>#N/A</v>
      </c>
      <c r="J66" s="30" t="e">
        <f t="shared" si="43"/>
        <v>#N/A</v>
      </c>
      <c r="K66" s="30" t="e">
        <f t="shared" si="44"/>
        <v>#N/A</v>
      </c>
      <c r="L66" s="31"/>
      <c r="AH66" s="13"/>
      <c r="AI66" s="13"/>
      <c r="CX66" t="s">
        <v>285</v>
      </c>
      <c r="CY66" s="27" t="s">
        <v>5165</v>
      </c>
      <c r="CZ66" s="27" t="s">
        <v>5160</v>
      </c>
    </row>
    <row r="67" spans="2:104" ht="15" customHeight="1" x14ac:dyDescent="0.15">
      <c r="B67" s="2" t="s">
        <v>2920</v>
      </c>
      <c r="C67" s="15" t="e">
        <f>BT59</f>
        <v>#N/A</v>
      </c>
      <c r="D67" s="30" t="e">
        <f t="shared" si="41"/>
        <v>#N/A</v>
      </c>
      <c r="E67" s="30" t="e">
        <f t="shared" si="42"/>
        <v>#N/A</v>
      </c>
      <c r="F67" s="35" t="e">
        <f>AV59</f>
        <v>#N/A</v>
      </c>
      <c r="G67" s="17"/>
      <c r="H67" s="2" t="s">
        <v>2920</v>
      </c>
      <c r="I67" s="15" t="e">
        <f>C54</f>
        <v>#N/A</v>
      </c>
      <c r="J67" s="30" t="e">
        <f t="shared" si="43"/>
        <v>#N/A</v>
      </c>
      <c r="K67" s="30" t="e">
        <f t="shared" si="44"/>
        <v>#N/A</v>
      </c>
      <c r="L67" s="38" t="e">
        <f>F54</f>
        <v>#N/A</v>
      </c>
      <c r="O67" s="80" t="s">
        <v>2919</v>
      </c>
      <c r="R67" s="86" t="s">
        <v>3054</v>
      </c>
      <c r="AH67" s="13"/>
      <c r="AI67" s="13"/>
      <c r="CX67" t="s">
        <v>48</v>
      </c>
      <c r="CZ67" s="27" t="s">
        <v>5165</v>
      </c>
    </row>
    <row r="68" spans="2:104" ht="15" customHeight="1" x14ac:dyDescent="0.15">
      <c r="B68" s="1" t="s">
        <v>2919</v>
      </c>
      <c r="C68" s="15" t="e">
        <f>BB59</f>
        <v>#N/A</v>
      </c>
      <c r="D68" s="30" t="e">
        <f t="shared" si="41"/>
        <v>#N/A</v>
      </c>
      <c r="E68" s="30" t="e">
        <f t="shared" si="42"/>
        <v>#N/A</v>
      </c>
      <c r="F68" s="34" t="e">
        <f>AS59</f>
        <v>#N/A</v>
      </c>
      <c r="G68" s="17"/>
      <c r="H68" s="1" t="s">
        <v>2919</v>
      </c>
      <c r="I68" s="15" t="e">
        <f>I42</f>
        <v>#N/A</v>
      </c>
      <c r="J68" s="30" t="e">
        <f t="shared" si="43"/>
        <v>#N/A</v>
      </c>
      <c r="K68" s="30" t="e">
        <f t="shared" si="44"/>
        <v>#N/A</v>
      </c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  <c r="CX68" t="s">
        <v>335</v>
      </c>
      <c r="CZ68" s="27" t="s">
        <v>5154</v>
      </c>
    </row>
    <row r="69" spans="2:104" ht="15" customHeight="1" x14ac:dyDescent="0.15">
      <c r="B69" s="1" t="s">
        <v>2919</v>
      </c>
      <c r="C69" s="15" t="e">
        <f>BE59</f>
        <v>#N/A</v>
      </c>
      <c r="D69" s="30" t="e">
        <f t="shared" si="41"/>
        <v>#N/A</v>
      </c>
      <c r="E69" s="30" t="e">
        <f t="shared" si="42"/>
        <v>#N/A</v>
      </c>
      <c r="F69" s="31"/>
      <c r="G69" s="17"/>
      <c r="H69" s="1" t="s">
        <v>2919</v>
      </c>
      <c r="I69" s="15" t="e">
        <f t="shared" ref="I69:I70" si="46">I43</f>
        <v>#N/A</v>
      </c>
      <c r="J69" s="30" t="e">
        <f t="shared" si="43"/>
        <v>#N/A</v>
      </c>
      <c r="K69" s="30" t="e">
        <f t="shared" si="44"/>
        <v>#N/A</v>
      </c>
      <c r="L69" s="31"/>
      <c r="N69" s="8"/>
      <c r="O69" s="83" t="s">
        <v>3067</v>
      </c>
      <c r="AH69" s="13"/>
      <c r="AI69" s="13"/>
      <c r="CX69" t="s">
        <v>410</v>
      </c>
      <c r="CZ69" s="27" t="s">
        <v>5153</v>
      </c>
    </row>
    <row r="70" spans="2:104" ht="15" customHeight="1" x14ac:dyDescent="0.15">
      <c r="B70" s="1" t="s">
        <v>2919</v>
      </c>
      <c r="C70" s="15" t="e">
        <f>BU59</f>
        <v>#N/A</v>
      </c>
      <c r="D70" s="30" t="e">
        <f t="shared" si="41"/>
        <v>#N/A</v>
      </c>
      <c r="E70" s="30" t="e">
        <f t="shared" si="42"/>
        <v>#N/A</v>
      </c>
      <c r="F70" s="31"/>
      <c r="G70" s="17"/>
      <c r="H70" s="1" t="s">
        <v>2919</v>
      </c>
      <c r="I70" s="15" t="e">
        <f t="shared" si="46"/>
        <v>#N/A</v>
      </c>
      <c r="J70" s="30" t="e">
        <f t="shared" si="43"/>
        <v>#N/A</v>
      </c>
      <c r="K70" s="30" t="e">
        <f t="shared" si="44"/>
        <v>#N/A</v>
      </c>
      <c r="L70" s="31"/>
      <c r="N70" s="8"/>
      <c r="O70" s="78" t="s">
        <v>2920</v>
      </c>
      <c r="AH70" s="13"/>
      <c r="AI70" s="13"/>
      <c r="CX70" t="s">
        <v>189</v>
      </c>
      <c r="CZ70" s="27" t="s">
        <v>5166</v>
      </c>
    </row>
    <row r="71" spans="2:104" ht="15" customHeight="1" x14ac:dyDescent="0.15">
      <c r="B71" s="2" t="s">
        <v>2920</v>
      </c>
      <c r="C71" s="15" t="e">
        <f>BV59</f>
        <v>#N/A</v>
      </c>
      <c r="D71" s="30" t="e">
        <f t="shared" si="41"/>
        <v>#N/A</v>
      </c>
      <c r="E71" s="30" t="e">
        <f t="shared" si="42"/>
        <v>#N/A</v>
      </c>
      <c r="F71" s="35" t="e">
        <f>AW59</f>
        <v>#N/A</v>
      </c>
      <c r="G71" s="17"/>
      <c r="H71" s="2" t="s">
        <v>2920</v>
      </c>
      <c r="I71" s="15" t="e">
        <f>I47</f>
        <v>#N/A</v>
      </c>
      <c r="J71" s="30" t="e">
        <f t="shared" si="43"/>
        <v>#N/A</v>
      </c>
      <c r="K71" s="30" t="e">
        <f t="shared" si="44"/>
        <v>#N/A</v>
      </c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  <c r="CX71" t="s">
        <v>193</v>
      </c>
      <c r="CY71" s="27" t="s">
        <v>5151</v>
      </c>
      <c r="CZ71" s="27" t="s">
        <v>5155</v>
      </c>
    </row>
    <row r="72" spans="2:104" ht="15" customHeight="1" x14ac:dyDescent="0.15">
      <c r="B72" s="1" t="s">
        <v>2919</v>
      </c>
      <c r="C72" s="15" t="e">
        <f>BF59</f>
        <v>#N/A</v>
      </c>
      <c r="D72" s="30" t="e">
        <f t="shared" si="41"/>
        <v>#N/A</v>
      </c>
      <c r="E72" s="30" t="e">
        <f t="shared" si="42"/>
        <v>#N/A</v>
      </c>
      <c r="F72" s="34" t="e">
        <f>AT59</f>
        <v>#N/A</v>
      </c>
      <c r="G72" s="17"/>
      <c r="H72" s="1" t="s">
        <v>2919</v>
      </c>
      <c r="I72" s="15" t="e">
        <f>I50</f>
        <v>#N/A</v>
      </c>
      <c r="J72" s="30" t="e">
        <f t="shared" si="43"/>
        <v>#N/A</v>
      </c>
      <c r="K72" s="30" t="e">
        <f t="shared" si="44"/>
        <v>#N/A</v>
      </c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  <c r="CX72" t="s">
        <v>95</v>
      </c>
      <c r="CY72" s="27" t="s">
        <v>5153</v>
      </c>
      <c r="CZ72" s="27" t="s">
        <v>5154</v>
      </c>
    </row>
    <row r="73" spans="2:104" ht="15" customHeight="1" x14ac:dyDescent="0.15">
      <c r="B73" s="1" t="s">
        <v>2919</v>
      </c>
      <c r="C73" s="15" t="e">
        <f>BW59</f>
        <v>#N/A</v>
      </c>
      <c r="D73" s="30" t="e">
        <f t="shared" si="41"/>
        <v>#N/A</v>
      </c>
      <c r="E73" s="30" t="e">
        <f t="shared" si="42"/>
        <v>#N/A</v>
      </c>
      <c r="F73" s="31"/>
      <c r="G73" s="17"/>
      <c r="H73" s="1" t="s">
        <v>2919</v>
      </c>
      <c r="I73" s="15" t="e">
        <f>I51</f>
        <v>#N/A</v>
      </c>
      <c r="J73" s="30" t="e">
        <f t="shared" si="43"/>
        <v>#N/A</v>
      </c>
      <c r="K73" s="30" t="e">
        <f t="shared" si="44"/>
        <v>#N/A</v>
      </c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47">N73*Q73</f>
        <v>#N/A</v>
      </c>
      <c r="S73" s="14"/>
      <c r="T73" s="14"/>
      <c r="AH73" s="13"/>
      <c r="CX73" t="s">
        <v>131</v>
      </c>
      <c r="CY73" s="27" t="s">
        <v>5166</v>
      </c>
      <c r="CZ73" s="27" t="s">
        <v>5165</v>
      </c>
    </row>
    <row r="74" spans="2:104" ht="15" customHeight="1" x14ac:dyDescent="0.15">
      <c r="B74" s="2" t="s">
        <v>2920</v>
      </c>
      <c r="C74" s="15" t="e">
        <f>BX59</f>
        <v>#N/A</v>
      </c>
      <c r="D74" s="30" t="e">
        <f t="shared" si="41"/>
        <v>#N/A</v>
      </c>
      <c r="E74" s="30" t="e">
        <f t="shared" si="42"/>
        <v>#N/A</v>
      </c>
      <c r="F74" s="35" t="e">
        <f>AX59</f>
        <v>#N/A</v>
      </c>
      <c r="G74" s="17"/>
      <c r="H74" s="2" t="s">
        <v>2920</v>
      </c>
      <c r="I74" s="15" t="e">
        <f>I54</f>
        <v>#N/A</v>
      </c>
      <c r="J74" s="30" t="e">
        <f t="shared" si="43"/>
        <v>#N/A</v>
      </c>
      <c r="K74" s="30" t="e">
        <f t="shared" si="44"/>
        <v>#N/A</v>
      </c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47"/>
        <v>#N/A</v>
      </c>
      <c r="S74" s="14"/>
      <c r="T74" s="14"/>
      <c r="AH74" s="13"/>
      <c r="CX74" t="s">
        <v>115</v>
      </c>
      <c r="CZ74" s="27" t="s">
        <v>5153</v>
      </c>
    </row>
    <row r="75" spans="2:104" ht="15" customHeight="1" x14ac:dyDescent="0.15">
      <c r="AH75" s="13"/>
      <c r="CX75" t="s">
        <v>287</v>
      </c>
      <c r="CY75" s="27" t="s">
        <v>5153</v>
      </c>
      <c r="CZ75" s="27" t="s">
        <v>2936</v>
      </c>
    </row>
    <row r="76" spans="2:104" ht="15" customHeight="1" x14ac:dyDescent="0.15">
      <c r="B76" s="16" t="e">
        <f>AM77</f>
        <v>#N/A</v>
      </c>
      <c r="C76" s="36" t="e">
        <f>BH77</f>
        <v>#N/A</v>
      </c>
      <c r="D76" s="44"/>
      <c r="E76" s="44" t="e">
        <f>BL77</f>
        <v>#N/A</v>
      </c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2921</v>
      </c>
      <c r="AL76" s="23" t="s">
        <v>2918</v>
      </c>
      <c r="AM76" s="24" t="s">
        <v>2917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  <c r="CX76" t="s">
        <v>289</v>
      </c>
      <c r="CY76" s="27" t="s">
        <v>5153</v>
      </c>
      <c r="CZ76" s="27" t="s">
        <v>5155</v>
      </c>
    </row>
    <row r="77" spans="2:104" ht="15" customHeight="1" x14ac:dyDescent="0.15">
      <c r="B77" s="29" t="e">
        <f>BG77</f>
        <v>#N/A</v>
      </c>
      <c r="C77" s="36" t="e">
        <f>AL77</f>
        <v>#N/A</v>
      </c>
      <c r="D77" s="44"/>
      <c r="E77" s="44" t="e">
        <f>AY77</f>
        <v>#N/A</v>
      </c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3019</v>
      </c>
      <c r="O77" s="63" t="s">
        <v>3020</v>
      </c>
      <c r="P77" s="62" t="s">
        <v>3021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  <c r="CX77" t="s">
        <v>79</v>
      </c>
      <c r="CZ77" s="27" t="s">
        <v>5154</v>
      </c>
    </row>
    <row r="78" spans="2:104" ht="15" customHeight="1" x14ac:dyDescent="0.15">
      <c r="B78" s="1" t="s">
        <v>2919</v>
      </c>
      <c r="C78" s="32" t="e">
        <f>AZ77</f>
        <v>#N/A</v>
      </c>
      <c r="D78" s="27" t="e">
        <f t="shared" ref="D78:D92" si="48">VLOOKUP(C78,$CX$1:$CZ$2000,2,0)</f>
        <v>#N/A</v>
      </c>
      <c r="E78" s="27" t="e">
        <f t="shared" ref="E78:E92" si="49">VLOOKUP(C78,$CX$1:$CZ$2000,3,0)</f>
        <v>#N/A</v>
      </c>
      <c r="F78" s="34" t="e">
        <f>AQ77</f>
        <v>#N/A</v>
      </c>
      <c r="G78" s="17"/>
      <c r="H78" s="1" t="s">
        <v>2919</v>
      </c>
      <c r="I78" s="32" t="e">
        <f>C59</f>
        <v>#N/A</v>
      </c>
      <c r="J78" s="27" t="e">
        <f t="shared" ref="J78:J92" si="50">VLOOKUP(I78,$CX$1:$CZ$2000,2,0)</f>
        <v>#N/A</v>
      </c>
      <c r="K78" s="27" t="e">
        <f t="shared" ref="K78:K92" si="51">VLOOKUP(I78,$CX$1:$CZ$2000,3,0)</f>
        <v>#N/A</v>
      </c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2921</v>
      </c>
      <c r="AL78" s="40" t="s">
        <v>2918</v>
      </c>
      <c r="AM78" s="41" t="s">
        <v>2917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  <c r="CX78" t="s">
        <v>910</v>
      </c>
      <c r="CZ78" s="27" t="s">
        <v>5151</v>
      </c>
    </row>
    <row r="79" spans="2:104" ht="15" customHeight="1" x14ac:dyDescent="0.15">
      <c r="B79" s="1" t="s">
        <v>2919</v>
      </c>
      <c r="C79" s="15" t="e">
        <f>BA77</f>
        <v>#N/A</v>
      </c>
      <c r="D79" s="30" t="e">
        <f t="shared" si="48"/>
        <v>#N/A</v>
      </c>
      <c r="E79" s="30" t="e">
        <f t="shared" si="49"/>
        <v>#N/A</v>
      </c>
      <c r="F79" s="31"/>
      <c r="G79" s="17"/>
      <c r="H79" s="1" t="s">
        <v>2919</v>
      </c>
      <c r="I79" s="32" t="e">
        <f t="shared" ref="I79:I81" si="52">C60</f>
        <v>#N/A</v>
      </c>
      <c r="J79" s="30" t="e">
        <f t="shared" si="50"/>
        <v>#N/A</v>
      </c>
      <c r="K79" s="30" t="e">
        <f t="shared" si="51"/>
        <v>#N/A</v>
      </c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44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  <c r="CX79" t="s">
        <v>527</v>
      </c>
      <c r="CZ79" s="27" t="s">
        <v>5154</v>
      </c>
    </row>
    <row r="80" spans="2:104" ht="15" customHeight="1" x14ac:dyDescent="0.15">
      <c r="B80" s="1" t="s">
        <v>2919</v>
      </c>
      <c r="C80" s="15" t="e">
        <f>BC77</f>
        <v>#N/A</v>
      </c>
      <c r="D80" s="30" t="e">
        <f t="shared" si="48"/>
        <v>#N/A</v>
      </c>
      <c r="E80" s="30" t="e">
        <f t="shared" si="49"/>
        <v>#N/A</v>
      </c>
      <c r="F80" s="31"/>
      <c r="G80" s="17"/>
      <c r="H80" s="1" t="s">
        <v>2919</v>
      </c>
      <c r="I80" s="32" t="e">
        <f t="shared" si="52"/>
        <v>#N/A</v>
      </c>
      <c r="J80" s="30" t="e">
        <f t="shared" si="50"/>
        <v>#N/A</v>
      </c>
      <c r="K80" s="30" t="e">
        <f t="shared" si="51"/>
        <v>#N/A</v>
      </c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  <c r="CX80" t="s">
        <v>397</v>
      </c>
      <c r="CZ80" s="27" t="s">
        <v>5153</v>
      </c>
    </row>
    <row r="81" spans="2:104" ht="15" customHeight="1" x14ac:dyDescent="0.15">
      <c r="B81" s="1" t="s">
        <v>2919</v>
      </c>
      <c r="C81" s="15" t="e">
        <f>BQ77</f>
        <v>#N/A</v>
      </c>
      <c r="D81" s="30" t="e">
        <f t="shared" si="48"/>
        <v>#N/A</v>
      </c>
      <c r="E81" s="30" t="e">
        <f t="shared" si="49"/>
        <v>#N/A</v>
      </c>
      <c r="F81" s="31"/>
      <c r="G81" s="17"/>
      <c r="H81" s="1" t="s">
        <v>2919</v>
      </c>
      <c r="I81" s="32" t="e">
        <f t="shared" si="52"/>
        <v>#N/A</v>
      </c>
      <c r="J81" s="30" t="e">
        <f t="shared" si="50"/>
        <v>#N/A</v>
      </c>
      <c r="K81" s="30" t="e">
        <f t="shared" si="51"/>
        <v>#N/A</v>
      </c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  <c r="CX81" t="s">
        <v>3099</v>
      </c>
      <c r="CZ81" s="27" t="s">
        <v>5151</v>
      </c>
    </row>
    <row r="82" spans="2:104" ht="15" customHeight="1" x14ac:dyDescent="0.15">
      <c r="B82" s="2" t="s">
        <v>2920</v>
      </c>
      <c r="C82" s="15" t="e">
        <f>BR77</f>
        <v>#N/A</v>
      </c>
      <c r="D82" s="30" t="e">
        <f t="shared" si="48"/>
        <v>#N/A</v>
      </c>
      <c r="E82" s="30" t="e">
        <f t="shared" si="49"/>
        <v>#N/A</v>
      </c>
      <c r="F82" s="35" t="e">
        <f>AU77</f>
        <v>#N/A</v>
      </c>
      <c r="G82" s="17"/>
      <c r="H82" s="2" t="s">
        <v>2920</v>
      </c>
      <c r="I82" s="15" t="e">
        <f>C65</f>
        <v>#N/A</v>
      </c>
      <c r="J82" s="30" t="e">
        <f t="shared" si="50"/>
        <v>#N/A</v>
      </c>
      <c r="K82" s="30" t="e">
        <f t="shared" si="51"/>
        <v>#N/A</v>
      </c>
      <c r="L82" s="38" t="e">
        <f>F65</f>
        <v>#N/A</v>
      </c>
      <c r="N82" s="65" t="s">
        <v>2955</v>
      </c>
      <c r="O82" s="66" t="s">
        <v>2929</v>
      </c>
      <c r="P82" s="66" t="s">
        <v>2930</v>
      </c>
      <c r="Q82" s="65" t="s">
        <v>2956</v>
      </c>
      <c r="AH82" s="13"/>
      <c r="AI82" s="13"/>
      <c r="CX82" t="s">
        <v>580</v>
      </c>
      <c r="CZ82" s="27" t="s">
        <v>2936</v>
      </c>
    </row>
    <row r="83" spans="2:104" ht="15" customHeight="1" x14ac:dyDescent="0.15">
      <c r="B83" s="1" t="s">
        <v>2919</v>
      </c>
      <c r="C83" s="15" t="e">
        <f>BD77</f>
        <v>#N/A</v>
      </c>
      <c r="D83" s="30" t="e">
        <f t="shared" si="48"/>
        <v>#N/A</v>
      </c>
      <c r="E83" s="30" t="e">
        <f t="shared" si="49"/>
        <v>#N/A</v>
      </c>
      <c r="F83" s="34" t="e">
        <f>AR77</f>
        <v>#N/A</v>
      </c>
      <c r="G83" s="17"/>
      <c r="H83" s="1" t="s">
        <v>2919</v>
      </c>
      <c r="I83" s="15" t="e">
        <f>C68</f>
        <v>#N/A</v>
      </c>
      <c r="J83" s="30" t="e">
        <f t="shared" si="50"/>
        <v>#N/A</v>
      </c>
      <c r="K83" s="30" t="e">
        <f t="shared" si="51"/>
        <v>#N/A</v>
      </c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  <c r="CX83" t="s">
        <v>157</v>
      </c>
      <c r="CZ83" s="27" t="s">
        <v>5154</v>
      </c>
    </row>
    <row r="84" spans="2:104" ht="15" customHeight="1" x14ac:dyDescent="0.15">
      <c r="B84" s="1" t="s">
        <v>2919</v>
      </c>
      <c r="C84" s="15" t="e">
        <f>BS77</f>
        <v>#N/A</v>
      </c>
      <c r="D84" s="30" t="e">
        <f t="shared" si="48"/>
        <v>#N/A</v>
      </c>
      <c r="E84" s="30" t="e">
        <f t="shared" si="49"/>
        <v>#N/A</v>
      </c>
      <c r="F84" s="31"/>
      <c r="G84" s="17"/>
      <c r="H84" s="1" t="s">
        <v>2919</v>
      </c>
      <c r="I84" s="15" t="e">
        <f>C69</f>
        <v>#N/A</v>
      </c>
      <c r="J84" s="30" t="e">
        <f t="shared" si="50"/>
        <v>#N/A</v>
      </c>
      <c r="K84" s="30" t="e">
        <f t="shared" si="51"/>
        <v>#N/A</v>
      </c>
      <c r="L84" s="31"/>
      <c r="AH84" s="13"/>
      <c r="AI84" s="13"/>
      <c r="CX84" t="s">
        <v>617</v>
      </c>
      <c r="CZ84" s="27" t="s">
        <v>5151</v>
      </c>
    </row>
    <row r="85" spans="2:104" ht="15" customHeight="1" x14ac:dyDescent="0.15">
      <c r="B85" s="2" t="s">
        <v>2920</v>
      </c>
      <c r="C85" s="15" t="e">
        <f>BT77</f>
        <v>#N/A</v>
      </c>
      <c r="D85" s="30" t="e">
        <f t="shared" si="48"/>
        <v>#N/A</v>
      </c>
      <c r="E85" s="30" t="e">
        <f t="shared" si="49"/>
        <v>#N/A</v>
      </c>
      <c r="F85" s="35" t="e">
        <f>AV77</f>
        <v>#N/A</v>
      </c>
      <c r="G85" s="17"/>
      <c r="H85" s="2" t="s">
        <v>2920</v>
      </c>
      <c r="I85" s="15" t="e">
        <f>C72</f>
        <v>#N/A</v>
      </c>
      <c r="J85" s="30" t="e">
        <f t="shared" si="50"/>
        <v>#N/A</v>
      </c>
      <c r="K85" s="30" t="e">
        <f t="shared" si="51"/>
        <v>#N/A</v>
      </c>
      <c r="L85" s="38" t="e">
        <f>F72</f>
        <v>#N/A</v>
      </c>
      <c r="O85" s="80" t="s">
        <v>2919</v>
      </c>
      <c r="R85" s="86" t="s">
        <v>3054</v>
      </c>
      <c r="AH85" s="13"/>
      <c r="AI85" s="13"/>
      <c r="CX85" t="s">
        <v>842</v>
      </c>
      <c r="CZ85" s="27" t="s">
        <v>5152</v>
      </c>
    </row>
    <row r="86" spans="2:104" ht="15" customHeight="1" x14ac:dyDescent="0.15">
      <c r="B86" s="1" t="s">
        <v>2919</v>
      </c>
      <c r="C86" s="15" t="e">
        <f>BB77</f>
        <v>#N/A</v>
      </c>
      <c r="D86" s="30" t="e">
        <f t="shared" si="48"/>
        <v>#N/A</v>
      </c>
      <c r="E86" s="30" t="e">
        <f t="shared" si="49"/>
        <v>#N/A</v>
      </c>
      <c r="F86" s="34" t="e">
        <f>AS77</f>
        <v>#N/A</v>
      </c>
      <c r="G86" s="17"/>
      <c r="H86" s="1" t="s">
        <v>2919</v>
      </c>
      <c r="I86" s="15" t="e">
        <f>I60</f>
        <v>#N/A</v>
      </c>
      <c r="J86" s="30" t="e">
        <f t="shared" si="50"/>
        <v>#N/A</v>
      </c>
      <c r="K86" s="30" t="e">
        <f t="shared" si="51"/>
        <v>#N/A</v>
      </c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  <c r="CX86" t="s">
        <v>292</v>
      </c>
      <c r="CZ86" s="27" t="s">
        <v>5152</v>
      </c>
    </row>
    <row r="87" spans="2:104" ht="15" customHeight="1" x14ac:dyDescent="0.15">
      <c r="B87" s="1" t="s">
        <v>2919</v>
      </c>
      <c r="C87" s="15" t="e">
        <f>BE77</f>
        <v>#N/A</v>
      </c>
      <c r="D87" s="30" t="e">
        <f t="shared" si="48"/>
        <v>#N/A</v>
      </c>
      <c r="E87" s="30" t="e">
        <f t="shared" si="49"/>
        <v>#N/A</v>
      </c>
      <c r="F87" s="31"/>
      <c r="G87" s="17"/>
      <c r="H87" s="1" t="s">
        <v>2919</v>
      </c>
      <c r="I87" s="15" t="e">
        <f t="shared" ref="I87:I88" si="53">I61</f>
        <v>#N/A</v>
      </c>
      <c r="J87" s="30" t="e">
        <f t="shared" si="50"/>
        <v>#N/A</v>
      </c>
      <c r="K87" s="30" t="e">
        <f t="shared" si="51"/>
        <v>#N/A</v>
      </c>
      <c r="L87" s="31"/>
      <c r="N87" s="8"/>
      <c r="O87" s="83" t="s">
        <v>3067</v>
      </c>
      <c r="AH87" s="13"/>
      <c r="AI87" s="13"/>
      <c r="CX87" t="s">
        <v>495</v>
      </c>
      <c r="CY87" s="27" t="s">
        <v>5152</v>
      </c>
      <c r="CZ87" s="27" t="s">
        <v>5156</v>
      </c>
    </row>
    <row r="88" spans="2:104" ht="15" customHeight="1" x14ac:dyDescent="0.15">
      <c r="B88" s="1" t="s">
        <v>2919</v>
      </c>
      <c r="C88" s="15" t="e">
        <f>BU77</f>
        <v>#N/A</v>
      </c>
      <c r="D88" s="30" t="e">
        <f t="shared" si="48"/>
        <v>#N/A</v>
      </c>
      <c r="E88" s="30" t="e">
        <f t="shared" si="49"/>
        <v>#N/A</v>
      </c>
      <c r="F88" s="31"/>
      <c r="G88" s="17"/>
      <c r="H88" s="1" t="s">
        <v>2919</v>
      </c>
      <c r="I88" s="15" t="e">
        <f t="shared" si="53"/>
        <v>#N/A</v>
      </c>
      <c r="J88" s="30" t="e">
        <f t="shared" si="50"/>
        <v>#N/A</v>
      </c>
      <c r="K88" s="30" t="e">
        <f t="shared" si="51"/>
        <v>#N/A</v>
      </c>
      <c r="L88" s="31"/>
      <c r="N88" s="8"/>
      <c r="O88" s="78" t="s">
        <v>2920</v>
      </c>
      <c r="AH88" s="13"/>
      <c r="AI88" s="13"/>
      <c r="CX88" t="s">
        <v>117</v>
      </c>
      <c r="CZ88" s="27" t="s">
        <v>5152</v>
      </c>
    </row>
    <row r="89" spans="2:104" ht="15" customHeight="1" x14ac:dyDescent="0.15">
      <c r="B89" s="2" t="s">
        <v>2920</v>
      </c>
      <c r="C89" s="15" t="e">
        <f>BV77</f>
        <v>#N/A</v>
      </c>
      <c r="D89" s="30" t="e">
        <f t="shared" si="48"/>
        <v>#N/A</v>
      </c>
      <c r="E89" s="30" t="e">
        <f t="shared" si="49"/>
        <v>#N/A</v>
      </c>
      <c r="F89" s="35" t="e">
        <f>AW77</f>
        <v>#N/A</v>
      </c>
      <c r="G89" s="17"/>
      <c r="H89" s="2" t="s">
        <v>2920</v>
      </c>
      <c r="I89" s="15" t="e">
        <f>I65</f>
        <v>#N/A</v>
      </c>
      <c r="J89" s="30" t="e">
        <f t="shared" si="50"/>
        <v>#N/A</v>
      </c>
      <c r="K89" s="30" t="e">
        <f t="shared" si="51"/>
        <v>#N/A</v>
      </c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  <c r="CX89" t="s">
        <v>644</v>
      </c>
      <c r="CZ89" s="27" t="s">
        <v>5154</v>
      </c>
    </row>
    <row r="90" spans="2:104" ht="15" customHeight="1" x14ac:dyDescent="0.15">
      <c r="B90" s="1" t="s">
        <v>2919</v>
      </c>
      <c r="C90" s="15" t="e">
        <f>BF77</f>
        <v>#N/A</v>
      </c>
      <c r="D90" s="30" t="e">
        <f t="shared" si="48"/>
        <v>#N/A</v>
      </c>
      <c r="E90" s="30" t="e">
        <f t="shared" si="49"/>
        <v>#N/A</v>
      </c>
      <c r="F90" s="34" t="e">
        <f>AT77</f>
        <v>#N/A</v>
      </c>
      <c r="G90" s="17"/>
      <c r="H90" s="1" t="s">
        <v>2919</v>
      </c>
      <c r="I90" s="15" t="e">
        <f>I68</f>
        <v>#N/A</v>
      </c>
      <c r="J90" s="30" t="e">
        <f t="shared" si="50"/>
        <v>#N/A</v>
      </c>
      <c r="K90" s="30" t="e">
        <f t="shared" si="51"/>
        <v>#N/A</v>
      </c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  <c r="CX90" t="s">
        <v>429</v>
      </c>
      <c r="CZ90" s="27" t="s">
        <v>5154</v>
      </c>
    </row>
    <row r="91" spans="2:104" ht="15" customHeight="1" x14ac:dyDescent="0.15">
      <c r="B91" s="1" t="s">
        <v>2919</v>
      </c>
      <c r="C91" s="15" t="e">
        <f>BW77</f>
        <v>#N/A</v>
      </c>
      <c r="D91" s="30" t="e">
        <f t="shared" si="48"/>
        <v>#N/A</v>
      </c>
      <c r="E91" s="30" t="e">
        <f t="shared" si="49"/>
        <v>#N/A</v>
      </c>
      <c r="F91" s="31"/>
      <c r="G91" s="17"/>
      <c r="H91" s="1" t="s">
        <v>2919</v>
      </c>
      <c r="I91" s="15" t="e">
        <f>I69</f>
        <v>#N/A</v>
      </c>
      <c r="J91" s="30" t="e">
        <f t="shared" si="50"/>
        <v>#N/A</v>
      </c>
      <c r="K91" s="30" t="e">
        <f t="shared" si="51"/>
        <v>#N/A</v>
      </c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54">N91*Q91</f>
        <v>#N/A</v>
      </c>
      <c r="S91" s="14"/>
      <c r="T91" s="14"/>
      <c r="AH91" s="13"/>
      <c r="CX91" t="s">
        <v>402</v>
      </c>
      <c r="CY91" s="27" t="s">
        <v>5151</v>
      </c>
      <c r="CZ91" s="27" t="s">
        <v>5158</v>
      </c>
    </row>
    <row r="92" spans="2:104" ht="15" customHeight="1" x14ac:dyDescent="0.15">
      <c r="B92" s="2" t="s">
        <v>2920</v>
      </c>
      <c r="C92" s="15" t="e">
        <f>BX77</f>
        <v>#N/A</v>
      </c>
      <c r="D92" s="30" t="e">
        <f t="shared" si="48"/>
        <v>#N/A</v>
      </c>
      <c r="E92" s="30" t="e">
        <f t="shared" si="49"/>
        <v>#N/A</v>
      </c>
      <c r="F92" s="35" t="e">
        <f>AX77</f>
        <v>#N/A</v>
      </c>
      <c r="G92" s="17"/>
      <c r="H92" s="2" t="s">
        <v>2920</v>
      </c>
      <c r="I92" s="15" t="e">
        <f>I72</f>
        <v>#N/A</v>
      </c>
      <c r="J92" s="30" t="e">
        <f t="shared" si="50"/>
        <v>#N/A</v>
      </c>
      <c r="K92" s="30" t="e">
        <f t="shared" si="51"/>
        <v>#N/A</v>
      </c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54"/>
        <v>#N/A</v>
      </c>
      <c r="S92" s="14"/>
      <c r="T92" s="14"/>
      <c r="AH92" s="13"/>
      <c r="CX92" t="s">
        <v>196</v>
      </c>
      <c r="CY92" s="27" t="s">
        <v>5152</v>
      </c>
      <c r="CZ92" s="27" t="s">
        <v>2936</v>
      </c>
    </row>
    <row r="93" spans="2:104" ht="15" customHeight="1" x14ac:dyDescent="0.15">
      <c r="AH93" s="13"/>
      <c r="CX93" t="s">
        <v>229</v>
      </c>
      <c r="CZ93" s="27" t="s">
        <v>5154</v>
      </c>
    </row>
    <row r="94" spans="2:104" ht="15" customHeight="1" x14ac:dyDescent="0.15">
      <c r="B94" s="16" t="e">
        <f>AM95</f>
        <v>#N/A</v>
      </c>
      <c r="C94" s="36" t="e">
        <f>BH95</f>
        <v>#N/A</v>
      </c>
      <c r="D94" s="44"/>
      <c r="E94" s="44" t="e">
        <f>BL95</f>
        <v>#N/A</v>
      </c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2921</v>
      </c>
      <c r="AL94" s="23" t="s">
        <v>2918</v>
      </c>
      <c r="AM94" s="24" t="s">
        <v>2917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  <c r="CX94" t="s">
        <v>77</v>
      </c>
      <c r="CZ94" s="27" t="s">
        <v>5153</v>
      </c>
    </row>
    <row r="95" spans="2:104" ht="15" customHeight="1" x14ac:dyDescent="0.15">
      <c r="B95" s="29" t="e">
        <f>BG95</f>
        <v>#N/A</v>
      </c>
      <c r="C95" s="36" t="e">
        <f>AL95</f>
        <v>#N/A</v>
      </c>
      <c r="D95" s="44"/>
      <c r="E95" s="44" t="e">
        <f>AY95</f>
        <v>#N/A</v>
      </c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3019</v>
      </c>
      <c r="O95" s="63" t="s">
        <v>3020</v>
      </c>
      <c r="P95" s="62" t="s">
        <v>3021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  <c r="CX95" t="s">
        <v>140</v>
      </c>
      <c r="CY95" s="27" t="s">
        <v>5153</v>
      </c>
      <c r="CZ95" s="27" t="s">
        <v>2936</v>
      </c>
    </row>
    <row r="96" spans="2:104" ht="15" customHeight="1" x14ac:dyDescent="0.15">
      <c r="B96" s="1" t="s">
        <v>2919</v>
      </c>
      <c r="C96" s="32" t="e">
        <f>AZ95</f>
        <v>#N/A</v>
      </c>
      <c r="D96" s="27" t="e">
        <f t="shared" ref="D96:D110" si="55">VLOOKUP(C96,$CX$1:$CZ$2000,2,0)</f>
        <v>#N/A</v>
      </c>
      <c r="E96" s="27" t="e">
        <f t="shared" ref="E96:E110" si="56">VLOOKUP(C96,$CX$1:$CZ$2000,3,0)</f>
        <v>#N/A</v>
      </c>
      <c r="F96" s="34" t="e">
        <f>AQ95</f>
        <v>#N/A</v>
      </c>
      <c r="G96" s="17"/>
      <c r="H96" s="1" t="s">
        <v>2919</v>
      </c>
      <c r="I96" s="32" t="e">
        <f>C77</f>
        <v>#N/A</v>
      </c>
      <c r="J96" s="27" t="e">
        <f t="shared" ref="J96:J110" si="57">VLOOKUP(I96,$CX$1:$CZ$2000,2,0)</f>
        <v>#N/A</v>
      </c>
      <c r="K96" s="27" t="e">
        <f t="shared" ref="K96:K110" si="58">VLOOKUP(I96,$CX$1:$CZ$2000,3,0)</f>
        <v>#N/A</v>
      </c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2921</v>
      </c>
      <c r="AL96" s="40" t="s">
        <v>2918</v>
      </c>
      <c r="AM96" s="41" t="s">
        <v>2917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  <c r="CX96" t="s">
        <v>183</v>
      </c>
      <c r="CY96" s="27" t="s">
        <v>5151</v>
      </c>
      <c r="CZ96" s="27" t="s">
        <v>5167</v>
      </c>
    </row>
    <row r="97" spans="2:104" ht="15" customHeight="1" x14ac:dyDescent="0.15">
      <c r="B97" s="1" t="s">
        <v>2919</v>
      </c>
      <c r="C97" s="15" t="e">
        <f>BA95</f>
        <v>#N/A</v>
      </c>
      <c r="D97" s="30" t="e">
        <f t="shared" si="55"/>
        <v>#N/A</v>
      </c>
      <c r="E97" s="30" t="e">
        <f t="shared" si="56"/>
        <v>#N/A</v>
      </c>
      <c r="F97" s="31"/>
      <c r="G97" s="17"/>
      <c r="H97" s="1" t="s">
        <v>2919</v>
      </c>
      <c r="I97" s="32" t="e">
        <f t="shared" ref="I97:I99" si="59">C78</f>
        <v>#N/A</v>
      </c>
      <c r="J97" s="30" t="e">
        <f t="shared" si="57"/>
        <v>#N/A</v>
      </c>
      <c r="K97" s="30" t="e">
        <f t="shared" si="58"/>
        <v>#N/A</v>
      </c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45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  <c r="CX97" t="s">
        <v>396</v>
      </c>
      <c r="CZ97" s="27" t="s">
        <v>5152</v>
      </c>
    </row>
    <row r="98" spans="2:104" ht="15" customHeight="1" x14ac:dyDescent="0.15">
      <c r="B98" s="1" t="s">
        <v>2919</v>
      </c>
      <c r="C98" s="15" t="e">
        <f>BC95</f>
        <v>#N/A</v>
      </c>
      <c r="D98" s="30" t="e">
        <f t="shared" si="55"/>
        <v>#N/A</v>
      </c>
      <c r="E98" s="30" t="e">
        <f t="shared" si="56"/>
        <v>#N/A</v>
      </c>
      <c r="F98" s="31"/>
      <c r="G98" s="17"/>
      <c r="H98" s="1" t="s">
        <v>2919</v>
      </c>
      <c r="I98" s="32" t="e">
        <f t="shared" si="59"/>
        <v>#N/A</v>
      </c>
      <c r="J98" s="30" t="e">
        <f t="shared" si="57"/>
        <v>#N/A</v>
      </c>
      <c r="K98" s="30" t="e">
        <f t="shared" si="58"/>
        <v>#N/A</v>
      </c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  <c r="CX98" t="s">
        <v>2319</v>
      </c>
      <c r="CZ98" s="27" t="s">
        <v>5152</v>
      </c>
    </row>
    <row r="99" spans="2:104" ht="15" customHeight="1" x14ac:dyDescent="0.15">
      <c r="B99" s="1" t="s">
        <v>2919</v>
      </c>
      <c r="C99" s="15" t="e">
        <f>BQ95</f>
        <v>#N/A</v>
      </c>
      <c r="D99" s="30" t="e">
        <f t="shared" si="55"/>
        <v>#N/A</v>
      </c>
      <c r="E99" s="30" t="e">
        <f t="shared" si="56"/>
        <v>#N/A</v>
      </c>
      <c r="F99" s="31"/>
      <c r="G99" s="17"/>
      <c r="H99" s="1" t="s">
        <v>2919</v>
      </c>
      <c r="I99" s="32" t="e">
        <f t="shared" si="59"/>
        <v>#N/A</v>
      </c>
      <c r="J99" s="30" t="e">
        <f t="shared" si="57"/>
        <v>#N/A</v>
      </c>
      <c r="K99" s="30" t="e">
        <f t="shared" si="58"/>
        <v>#N/A</v>
      </c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  <c r="CX99" t="s">
        <v>202</v>
      </c>
      <c r="CY99" s="27" t="s">
        <v>5154</v>
      </c>
      <c r="CZ99" s="27" t="s">
        <v>5155</v>
      </c>
    </row>
    <row r="100" spans="2:104" ht="15" customHeight="1" x14ac:dyDescent="0.15">
      <c r="B100" s="2" t="s">
        <v>2920</v>
      </c>
      <c r="C100" s="15" t="e">
        <f>BR95</f>
        <v>#N/A</v>
      </c>
      <c r="D100" s="30" t="e">
        <f t="shared" si="55"/>
        <v>#N/A</v>
      </c>
      <c r="E100" s="30" t="e">
        <f t="shared" si="56"/>
        <v>#N/A</v>
      </c>
      <c r="F100" s="35" t="e">
        <f>AU95</f>
        <v>#N/A</v>
      </c>
      <c r="G100" s="17"/>
      <c r="H100" s="2" t="s">
        <v>2920</v>
      </c>
      <c r="I100" s="15" t="e">
        <f>C83</f>
        <v>#N/A</v>
      </c>
      <c r="J100" s="30" t="e">
        <f t="shared" si="57"/>
        <v>#N/A</v>
      </c>
      <c r="K100" s="30" t="e">
        <f t="shared" si="58"/>
        <v>#N/A</v>
      </c>
      <c r="L100" s="38" t="e">
        <f>F83</f>
        <v>#N/A</v>
      </c>
      <c r="N100" s="65" t="s">
        <v>2955</v>
      </c>
      <c r="O100" s="66" t="s">
        <v>2929</v>
      </c>
      <c r="P100" s="66" t="s">
        <v>2930</v>
      </c>
      <c r="Q100" s="65" t="s">
        <v>2956</v>
      </c>
      <c r="AH100" s="13"/>
      <c r="AI100" s="13"/>
      <c r="CX100" t="s">
        <v>828</v>
      </c>
      <c r="CZ100" s="27" t="s">
        <v>5152</v>
      </c>
    </row>
    <row r="101" spans="2:104" ht="15" customHeight="1" x14ac:dyDescent="0.15">
      <c r="B101" s="1" t="s">
        <v>2919</v>
      </c>
      <c r="C101" s="15" t="e">
        <f>BD95</f>
        <v>#N/A</v>
      </c>
      <c r="D101" s="30" t="e">
        <f t="shared" si="55"/>
        <v>#N/A</v>
      </c>
      <c r="E101" s="30" t="e">
        <f t="shared" si="56"/>
        <v>#N/A</v>
      </c>
      <c r="F101" s="34" t="e">
        <f>AR95</f>
        <v>#N/A</v>
      </c>
      <c r="G101" s="17"/>
      <c r="H101" s="1" t="s">
        <v>2919</v>
      </c>
      <c r="I101" s="15" t="e">
        <f>C86</f>
        <v>#N/A</v>
      </c>
      <c r="J101" s="30" t="e">
        <f t="shared" si="57"/>
        <v>#N/A</v>
      </c>
      <c r="K101" s="30" t="e">
        <f t="shared" si="58"/>
        <v>#N/A</v>
      </c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  <c r="CX101" t="s">
        <v>84</v>
      </c>
      <c r="CZ101" s="27" t="s">
        <v>5165</v>
      </c>
    </row>
    <row r="102" spans="2:104" ht="15" customHeight="1" x14ac:dyDescent="0.15">
      <c r="B102" s="1" t="s">
        <v>2919</v>
      </c>
      <c r="C102" s="15" t="e">
        <f>BS95</f>
        <v>#N/A</v>
      </c>
      <c r="D102" s="30" t="e">
        <f t="shared" si="55"/>
        <v>#N/A</v>
      </c>
      <c r="E102" s="30" t="e">
        <f t="shared" si="56"/>
        <v>#N/A</v>
      </c>
      <c r="F102" s="31"/>
      <c r="G102" s="17"/>
      <c r="H102" s="1" t="s">
        <v>2919</v>
      </c>
      <c r="I102" s="15" t="e">
        <f>C87</f>
        <v>#N/A</v>
      </c>
      <c r="J102" s="30" t="e">
        <f t="shared" si="57"/>
        <v>#N/A</v>
      </c>
      <c r="K102" s="30" t="e">
        <f t="shared" si="58"/>
        <v>#N/A</v>
      </c>
      <c r="L102" s="31"/>
      <c r="AH102" s="13"/>
      <c r="AI102" s="13"/>
      <c r="CX102" t="s">
        <v>49</v>
      </c>
      <c r="CY102" s="27" t="s">
        <v>5160</v>
      </c>
      <c r="CZ102" s="27" t="s">
        <v>5164</v>
      </c>
    </row>
    <row r="103" spans="2:104" ht="15" customHeight="1" x14ac:dyDescent="0.15">
      <c r="B103" s="2" t="s">
        <v>2920</v>
      </c>
      <c r="C103" s="15" t="e">
        <f>BT95</f>
        <v>#N/A</v>
      </c>
      <c r="D103" s="30" t="e">
        <f t="shared" si="55"/>
        <v>#N/A</v>
      </c>
      <c r="E103" s="30" t="e">
        <f t="shared" si="56"/>
        <v>#N/A</v>
      </c>
      <c r="F103" s="35" t="e">
        <f>AV95</f>
        <v>#N/A</v>
      </c>
      <c r="G103" s="17"/>
      <c r="H103" s="2" t="s">
        <v>2920</v>
      </c>
      <c r="I103" s="15" t="e">
        <f>C90</f>
        <v>#N/A</v>
      </c>
      <c r="J103" s="30" t="e">
        <f t="shared" si="57"/>
        <v>#N/A</v>
      </c>
      <c r="K103" s="30" t="e">
        <f t="shared" si="58"/>
        <v>#N/A</v>
      </c>
      <c r="L103" s="38" t="e">
        <f>F90</f>
        <v>#N/A</v>
      </c>
      <c r="O103" s="80" t="s">
        <v>2919</v>
      </c>
      <c r="R103" s="86" t="s">
        <v>3054</v>
      </c>
      <c r="AH103" s="13"/>
      <c r="AI103" s="13"/>
      <c r="CX103" t="s">
        <v>405</v>
      </c>
      <c r="CZ103" s="27" t="s">
        <v>5154</v>
      </c>
    </row>
    <row r="104" spans="2:104" ht="15" customHeight="1" x14ac:dyDescent="0.15">
      <c r="B104" s="1" t="s">
        <v>2919</v>
      </c>
      <c r="C104" s="15" t="e">
        <f>BB95</f>
        <v>#N/A</v>
      </c>
      <c r="D104" s="30" t="e">
        <f t="shared" si="55"/>
        <v>#N/A</v>
      </c>
      <c r="E104" s="30" t="e">
        <f t="shared" si="56"/>
        <v>#N/A</v>
      </c>
      <c r="F104" s="34" t="e">
        <f>AS95</f>
        <v>#N/A</v>
      </c>
      <c r="G104" s="17"/>
      <c r="H104" s="1" t="s">
        <v>2919</v>
      </c>
      <c r="I104" s="15" t="e">
        <f>I78</f>
        <v>#N/A</v>
      </c>
      <c r="J104" s="30" t="e">
        <f t="shared" si="57"/>
        <v>#N/A</v>
      </c>
      <c r="K104" s="30" t="e">
        <f t="shared" si="58"/>
        <v>#N/A</v>
      </c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  <c r="CX104" t="s">
        <v>236</v>
      </c>
      <c r="CZ104" s="27" t="s">
        <v>5154</v>
      </c>
    </row>
    <row r="105" spans="2:104" ht="15" customHeight="1" x14ac:dyDescent="0.15">
      <c r="B105" s="1" t="s">
        <v>2919</v>
      </c>
      <c r="C105" s="15" t="e">
        <f>BE95</f>
        <v>#N/A</v>
      </c>
      <c r="D105" s="30" t="e">
        <f t="shared" si="55"/>
        <v>#N/A</v>
      </c>
      <c r="E105" s="30" t="e">
        <f t="shared" si="56"/>
        <v>#N/A</v>
      </c>
      <c r="F105" s="31"/>
      <c r="G105" s="17"/>
      <c r="H105" s="1" t="s">
        <v>2919</v>
      </c>
      <c r="I105" s="15" t="e">
        <f t="shared" ref="I105:I106" si="60">I79</f>
        <v>#N/A</v>
      </c>
      <c r="J105" s="30" t="e">
        <f t="shared" si="57"/>
        <v>#N/A</v>
      </c>
      <c r="K105" s="30" t="e">
        <f t="shared" si="58"/>
        <v>#N/A</v>
      </c>
      <c r="L105" s="31"/>
      <c r="N105" s="8"/>
      <c r="O105" s="83" t="s">
        <v>3067</v>
      </c>
      <c r="AH105" s="13"/>
      <c r="AI105" s="13"/>
      <c r="CX105" t="s">
        <v>333</v>
      </c>
      <c r="CZ105" s="27" t="s">
        <v>5154</v>
      </c>
    </row>
    <row r="106" spans="2:104" ht="15" customHeight="1" x14ac:dyDescent="0.15">
      <c r="B106" s="1" t="s">
        <v>2919</v>
      </c>
      <c r="C106" s="15" t="e">
        <f>BU95</f>
        <v>#N/A</v>
      </c>
      <c r="D106" s="30" t="e">
        <f t="shared" si="55"/>
        <v>#N/A</v>
      </c>
      <c r="E106" s="30" t="e">
        <f t="shared" si="56"/>
        <v>#N/A</v>
      </c>
      <c r="F106" s="31"/>
      <c r="G106" s="17"/>
      <c r="H106" s="1" t="s">
        <v>2919</v>
      </c>
      <c r="I106" s="15" t="e">
        <f t="shared" si="60"/>
        <v>#N/A</v>
      </c>
      <c r="J106" s="30" t="e">
        <f t="shared" si="57"/>
        <v>#N/A</v>
      </c>
      <c r="K106" s="30" t="e">
        <f t="shared" si="58"/>
        <v>#N/A</v>
      </c>
      <c r="L106" s="31"/>
      <c r="N106" s="8"/>
      <c r="O106" s="78" t="s">
        <v>2920</v>
      </c>
      <c r="AH106" s="13"/>
      <c r="AI106" s="13"/>
      <c r="CX106" t="s">
        <v>309</v>
      </c>
      <c r="CY106" s="27" t="s">
        <v>5160</v>
      </c>
      <c r="CZ106" s="27" t="s">
        <v>5161</v>
      </c>
    </row>
    <row r="107" spans="2:104" ht="15" customHeight="1" x14ac:dyDescent="0.15">
      <c r="B107" s="2" t="s">
        <v>2920</v>
      </c>
      <c r="C107" s="15" t="e">
        <f>BV95</f>
        <v>#N/A</v>
      </c>
      <c r="D107" s="30" t="e">
        <f t="shared" si="55"/>
        <v>#N/A</v>
      </c>
      <c r="E107" s="30" t="e">
        <f t="shared" si="56"/>
        <v>#N/A</v>
      </c>
      <c r="F107" s="35" t="e">
        <f>AW95</f>
        <v>#N/A</v>
      </c>
      <c r="G107" s="17"/>
      <c r="H107" s="2" t="s">
        <v>2920</v>
      </c>
      <c r="I107" s="15" t="e">
        <f>I83</f>
        <v>#N/A</v>
      </c>
      <c r="J107" s="30" t="e">
        <f t="shared" si="57"/>
        <v>#N/A</v>
      </c>
      <c r="K107" s="30" t="e">
        <f t="shared" si="58"/>
        <v>#N/A</v>
      </c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  <c r="CX107" t="s">
        <v>411</v>
      </c>
      <c r="CZ107" s="27" t="s">
        <v>5153</v>
      </c>
    </row>
    <row r="108" spans="2:104" ht="15" customHeight="1" x14ac:dyDescent="0.15">
      <c r="B108" s="1" t="s">
        <v>2919</v>
      </c>
      <c r="C108" s="15" t="e">
        <f>BF95</f>
        <v>#N/A</v>
      </c>
      <c r="D108" s="30" t="e">
        <f t="shared" si="55"/>
        <v>#N/A</v>
      </c>
      <c r="E108" s="30" t="e">
        <f t="shared" si="56"/>
        <v>#N/A</v>
      </c>
      <c r="F108" s="34" t="e">
        <f>AT95</f>
        <v>#N/A</v>
      </c>
      <c r="G108" s="17"/>
      <c r="H108" s="1" t="s">
        <v>2919</v>
      </c>
      <c r="I108" s="15" t="e">
        <f>I86</f>
        <v>#N/A</v>
      </c>
      <c r="J108" s="30" t="e">
        <f t="shared" si="57"/>
        <v>#N/A</v>
      </c>
      <c r="K108" s="30" t="e">
        <f t="shared" si="58"/>
        <v>#N/A</v>
      </c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  <c r="CX108" t="s">
        <v>424</v>
      </c>
      <c r="CY108" s="27" t="s">
        <v>5153</v>
      </c>
      <c r="CZ108" s="27" t="s">
        <v>5155</v>
      </c>
    </row>
    <row r="109" spans="2:104" ht="15" customHeight="1" x14ac:dyDescent="0.15">
      <c r="B109" s="1" t="s">
        <v>2919</v>
      </c>
      <c r="C109" s="15" t="e">
        <f>BW95</f>
        <v>#N/A</v>
      </c>
      <c r="D109" s="30" t="e">
        <f t="shared" si="55"/>
        <v>#N/A</v>
      </c>
      <c r="E109" s="30" t="e">
        <f t="shared" si="56"/>
        <v>#N/A</v>
      </c>
      <c r="F109" s="31"/>
      <c r="G109" s="17"/>
      <c r="H109" s="1" t="s">
        <v>2919</v>
      </c>
      <c r="I109" s="15" t="e">
        <f>I87</f>
        <v>#N/A</v>
      </c>
      <c r="J109" s="30" t="e">
        <f t="shared" si="57"/>
        <v>#N/A</v>
      </c>
      <c r="K109" s="30" t="e">
        <f t="shared" si="58"/>
        <v>#N/A</v>
      </c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61">N109*Q109</f>
        <v>#N/A</v>
      </c>
      <c r="S109" s="14"/>
      <c r="T109" s="14"/>
      <c r="AH109" s="13"/>
      <c r="CX109" t="s">
        <v>688</v>
      </c>
      <c r="CZ109" s="27" t="s">
        <v>5152</v>
      </c>
    </row>
    <row r="110" spans="2:104" ht="15" customHeight="1" x14ac:dyDescent="0.15">
      <c r="B110" s="2" t="s">
        <v>2920</v>
      </c>
      <c r="C110" s="15" t="e">
        <f>BX95</f>
        <v>#N/A</v>
      </c>
      <c r="D110" s="30" t="e">
        <f t="shared" si="55"/>
        <v>#N/A</v>
      </c>
      <c r="E110" s="30" t="e">
        <f t="shared" si="56"/>
        <v>#N/A</v>
      </c>
      <c r="F110" s="35" t="e">
        <f>AX95</f>
        <v>#N/A</v>
      </c>
      <c r="G110" s="17"/>
      <c r="H110" s="2" t="s">
        <v>2920</v>
      </c>
      <c r="I110" s="15" t="e">
        <f>I90</f>
        <v>#N/A</v>
      </c>
      <c r="J110" s="30" t="e">
        <f t="shared" si="57"/>
        <v>#N/A</v>
      </c>
      <c r="K110" s="30" t="e">
        <f t="shared" si="58"/>
        <v>#N/A</v>
      </c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61"/>
        <v>#N/A</v>
      </c>
      <c r="S110" s="14"/>
      <c r="T110" s="14"/>
      <c r="AH110" s="13"/>
      <c r="CX110" t="s">
        <v>73</v>
      </c>
      <c r="CY110" s="27" t="s">
        <v>5165</v>
      </c>
      <c r="CZ110" s="27" t="s">
        <v>5164</v>
      </c>
    </row>
    <row r="111" spans="2:104" ht="15" customHeight="1" x14ac:dyDescent="0.15">
      <c r="AH111" s="13"/>
      <c r="CX111" t="s">
        <v>305</v>
      </c>
      <c r="CZ111" s="27" t="s">
        <v>5166</v>
      </c>
    </row>
    <row r="112" spans="2:104" ht="15" customHeight="1" x14ac:dyDescent="0.15">
      <c r="AH112" s="13"/>
      <c r="CX112" t="s">
        <v>493</v>
      </c>
      <c r="CY112" s="27" t="s">
        <v>5154</v>
      </c>
      <c r="CZ112" s="27" t="s">
        <v>5155</v>
      </c>
    </row>
    <row r="113" spans="16:104" ht="15" customHeight="1" x14ac:dyDescent="0.15">
      <c r="Q113" s="13" t="s">
        <v>2951</v>
      </c>
      <c r="AH113" s="13"/>
      <c r="CX113" t="s">
        <v>319</v>
      </c>
      <c r="CY113" s="27" t="s">
        <v>5151</v>
      </c>
      <c r="CZ113" s="27" t="s">
        <v>5162</v>
      </c>
    </row>
    <row r="114" spans="16:104" ht="15" customHeight="1" x14ac:dyDescent="0.15">
      <c r="Q114" s="13" t="s">
        <v>2952</v>
      </c>
      <c r="AH114" s="13"/>
      <c r="CX114" t="s">
        <v>430</v>
      </c>
      <c r="CZ114" s="27" t="s">
        <v>5151</v>
      </c>
    </row>
    <row r="115" spans="16:104" ht="15" customHeight="1" x14ac:dyDescent="0.15">
      <c r="Q115" s="13" t="s">
        <v>2953</v>
      </c>
      <c r="AH115" s="13"/>
      <c r="CX115" t="s">
        <v>240</v>
      </c>
      <c r="CZ115" s="27" t="s">
        <v>5154</v>
      </c>
    </row>
    <row r="116" spans="16:104" ht="15" customHeight="1" x14ac:dyDescent="0.15">
      <c r="Q116" s="13" t="s">
        <v>2954</v>
      </c>
      <c r="AH116" s="13"/>
      <c r="CX116" t="s">
        <v>307</v>
      </c>
      <c r="CY116" s="27" t="s">
        <v>5153</v>
      </c>
      <c r="CZ116" s="27" t="s">
        <v>5154</v>
      </c>
    </row>
    <row r="117" spans="16:104" ht="15" customHeight="1" x14ac:dyDescent="0.15">
      <c r="AH117" s="13"/>
      <c r="CX117" t="s">
        <v>646</v>
      </c>
      <c r="CZ117" s="27" t="s">
        <v>5152</v>
      </c>
    </row>
    <row r="118" spans="16:104" ht="15" customHeight="1" x14ac:dyDescent="0.15">
      <c r="P118" s="21"/>
      <c r="Q118" s="5" t="s">
        <v>2919</v>
      </c>
      <c r="AH118" s="13"/>
      <c r="CX118" t="s">
        <v>736</v>
      </c>
      <c r="CZ118" s="27" t="s">
        <v>5152</v>
      </c>
    </row>
    <row r="119" spans="16:104" ht="15" customHeight="1" x14ac:dyDescent="0.15">
      <c r="P119" s="5" t="s">
        <v>3045</v>
      </c>
      <c r="Q119" s="5">
        <v>3</v>
      </c>
      <c r="AH119" s="13"/>
      <c r="CX119" t="s">
        <v>780</v>
      </c>
      <c r="CY119" s="27" t="s">
        <v>5153</v>
      </c>
      <c r="CZ119" s="27" t="s">
        <v>5158</v>
      </c>
    </row>
    <row r="120" spans="16:104" ht="15" customHeight="1" x14ac:dyDescent="0.15">
      <c r="P120" s="5" t="s">
        <v>3046</v>
      </c>
      <c r="Q120" s="5">
        <v>2.5</v>
      </c>
      <c r="AH120" s="13"/>
      <c r="CX120" t="s">
        <v>344</v>
      </c>
      <c r="CZ120" s="27" t="s">
        <v>5151</v>
      </c>
    </row>
    <row r="121" spans="16:104" ht="15" customHeight="1" x14ac:dyDescent="0.15">
      <c r="P121" s="5" t="s">
        <v>3047</v>
      </c>
      <c r="Q121" s="5">
        <v>2</v>
      </c>
      <c r="AH121" s="13"/>
      <c r="CX121" t="s">
        <v>450</v>
      </c>
      <c r="CZ121" s="27" t="s">
        <v>5152</v>
      </c>
    </row>
    <row r="122" spans="16:104" ht="15" customHeight="1" x14ac:dyDescent="0.15">
      <c r="P122" s="5" t="s">
        <v>3048</v>
      </c>
      <c r="Q122" s="5">
        <v>1.5</v>
      </c>
      <c r="AH122" s="13"/>
      <c r="CX122" t="s">
        <v>222</v>
      </c>
      <c r="CY122" s="27" t="s">
        <v>5154</v>
      </c>
      <c r="CZ122" s="27" t="s">
        <v>5157</v>
      </c>
    </row>
    <row r="123" spans="16:104" ht="15" customHeight="1" x14ac:dyDescent="0.15">
      <c r="P123" s="5" t="s">
        <v>3049</v>
      </c>
      <c r="Q123" s="5">
        <v>1</v>
      </c>
      <c r="AH123" s="13"/>
      <c r="CX123" t="s">
        <v>497</v>
      </c>
      <c r="CZ123" s="27" t="s">
        <v>5152</v>
      </c>
    </row>
    <row r="124" spans="16:104" ht="15" customHeight="1" x14ac:dyDescent="0.15">
      <c r="AH124" s="13"/>
      <c r="CX124" t="s">
        <v>168</v>
      </c>
      <c r="CY124" s="27" t="s">
        <v>5154</v>
      </c>
      <c r="CZ124" s="27" t="s">
        <v>2936</v>
      </c>
    </row>
    <row r="125" spans="16:104" ht="15" customHeight="1" x14ac:dyDescent="0.15">
      <c r="P125" s="21"/>
      <c r="Q125" s="5" t="s">
        <v>3051</v>
      </c>
      <c r="R125" s="14"/>
      <c r="S125" s="14"/>
      <c r="T125" s="14"/>
      <c r="AH125" s="13"/>
      <c r="CX125" t="s">
        <v>129</v>
      </c>
      <c r="CZ125" s="27" t="s">
        <v>5152</v>
      </c>
    </row>
    <row r="126" spans="16:104" ht="15" customHeight="1" x14ac:dyDescent="0.15">
      <c r="P126" s="5" t="s">
        <v>3045</v>
      </c>
      <c r="Q126" s="5">
        <v>2.5</v>
      </c>
      <c r="R126" s="14"/>
      <c r="S126" s="14"/>
      <c r="T126" s="14"/>
      <c r="AH126" s="13"/>
      <c r="CX126" t="s">
        <v>299</v>
      </c>
      <c r="CY126" s="27" t="s">
        <v>5166</v>
      </c>
      <c r="CZ126" s="27" t="s">
        <v>5168</v>
      </c>
    </row>
    <row r="127" spans="16:104" ht="15" customHeight="1" x14ac:dyDescent="0.15">
      <c r="P127" s="5" t="s">
        <v>3046</v>
      </c>
      <c r="Q127" s="5">
        <v>2</v>
      </c>
      <c r="R127" s="14"/>
      <c r="S127" s="14"/>
      <c r="T127" s="14"/>
      <c r="AH127" s="13"/>
      <c r="CX127" t="s">
        <v>1003</v>
      </c>
      <c r="CZ127" s="27" t="s">
        <v>5152</v>
      </c>
    </row>
    <row r="128" spans="16:104" ht="15" customHeight="1" x14ac:dyDescent="0.15">
      <c r="P128" s="5" t="s">
        <v>3047</v>
      </c>
      <c r="Q128" s="5">
        <v>1.5</v>
      </c>
      <c r="R128" s="14"/>
      <c r="S128" s="14"/>
      <c r="T128" s="14"/>
      <c r="AH128" s="13"/>
      <c r="CX128" t="s">
        <v>171</v>
      </c>
      <c r="CZ128" s="27" t="s">
        <v>5153</v>
      </c>
    </row>
    <row r="129" spans="16:105" ht="15" customHeight="1" x14ac:dyDescent="0.15">
      <c r="P129" s="5" t="s">
        <v>3048</v>
      </c>
      <c r="Q129" s="5">
        <v>1.5</v>
      </c>
      <c r="AH129" s="13"/>
      <c r="CX129" t="s">
        <v>235</v>
      </c>
      <c r="CY129" s="27" t="s">
        <v>5165</v>
      </c>
      <c r="CZ129" s="27" t="s">
        <v>5169</v>
      </c>
    </row>
    <row r="130" spans="16:105" ht="15" customHeight="1" x14ac:dyDescent="0.15">
      <c r="P130" s="5" t="s">
        <v>3049</v>
      </c>
      <c r="Q130" s="5">
        <v>1</v>
      </c>
      <c r="AH130" s="13"/>
      <c r="CX130" t="s">
        <v>260</v>
      </c>
      <c r="CZ130" s="27" t="s">
        <v>5152</v>
      </c>
    </row>
    <row r="131" spans="16:105" ht="15" customHeight="1" x14ac:dyDescent="0.15">
      <c r="AH131" s="13"/>
      <c r="CX131" t="s">
        <v>438</v>
      </c>
      <c r="CY131" s="27" t="s">
        <v>5153</v>
      </c>
      <c r="CZ131" s="27" t="s">
        <v>5155</v>
      </c>
    </row>
    <row r="132" spans="16:105" ht="15" customHeight="1" x14ac:dyDescent="0.15">
      <c r="P132" s="21"/>
      <c r="Q132" s="5" t="s">
        <v>3052</v>
      </c>
      <c r="AH132" s="13"/>
      <c r="CX132" t="s">
        <v>334</v>
      </c>
      <c r="CY132" s="27" t="s">
        <v>5153</v>
      </c>
      <c r="CZ132" s="27" t="s">
        <v>5162</v>
      </c>
    </row>
    <row r="133" spans="16:105" ht="15" customHeight="1" x14ac:dyDescent="0.15">
      <c r="P133" s="5" t="s">
        <v>3045</v>
      </c>
      <c r="Q133" s="5">
        <v>2</v>
      </c>
      <c r="AH133" s="13"/>
      <c r="CX133" t="s">
        <v>144</v>
      </c>
      <c r="CY133" s="27" t="s">
        <v>5153</v>
      </c>
      <c r="CZ133" s="27" t="s">
        <v>5156</v>
      </c>
    </row>
    <row r="134" spans="16:105" ht="15" customHeight="1" x14ac:dyDescent="0.15">
      <c r="P134" s="5" t="s">
        <v>3046</v>
      </c>
      <c r="Q134" s="5">
        <v>1.5</v>
      </c>
      <c r="AH134" s="13"/>
      <c r="CX134" t="s">
        <v>638</v>
      </c>
      <c r="CZ134" s="27" t="s">
        <v>5160</v>
      </c>
    </row>
    <row r="135" spans="16:105" ht="15" customHeight="1" x14ac:dyDescent="0.15">
      <c r="P135" s="5" t="s">
        <v>3047</v>
      </c>
      <c r="Q135" s="5">
        <v>1.5</v>
      </c>
      <c r="AH135" s="13"/>
      <c r="CX135" t="s">
        <v>110</v>
      </c>
      <c r="CZ135" s="27" t="s">
        <v>5152</v>
      </c>
    </row>
    <row r="136" spans="16:105" ht="15" customHeight="1" x14ac:dyDescent="0.15">
      <c r="P136" s="5" t="s">
        <v>3048</v>
      </c>
      <c r="Q136" s="5">
        <v>1.2</v>
      </c>
      <c r="AH136" s="13"/>
      <c r="CX136" t="s">
        <v>563</v>
      </c>
      <c r="CZ136" s="27" t="s">
        <v>5152</v>
      </c>
    </row>
    <row r="137" spans="16:105" ht="15" customHeight="1" x14ac:dyDescent="0.15">
      <c r="P137" s="5" t="s">
        <v>3049</v>
      </c>
      <c r="Q137" s="5">
        <v>1</v>
      </c>
      <c r="AH137" s="13"/>
      <c r="CX137" t="s">
        <v>253</v>
      </c>
      <c r="CY137" s="27" t="s">
        <v>5166</v>
      </c>
      <c r="CZ137" s="27" t="s">
        <v>5165</v>
      </c>
    </row>
    <row r="138" spans="16:105" ht="15" customHeight="1" x14ac:dyDescent="0.15">
      <c r="AH138" s="13"/>
      <c r="CX138" t="s">
        <v>114</v>
      </c>
      <c r="CY138" s="27" t="s">
        <v>5152</v>
      </c>
      <c r="CZ138" s="27" t="s">
        <v>5157</v>
      </c>
    </row>
    <row r="139" spans="16:105" ht="15" customHeight="1" x14ac:dyDescent="0.15">
      <c r="P139" s="21"/>
      <c r="Q139" s="5" t="s">
        <v>3053</v>
      </c>
      <c r="AH139" s="13"/>
      <c r="CX139" t="s">
        <v>338</v>
      </c>
      <c r="CZ139" s="27" t="s">
        <v>5154</v>
      </c>
    </row>
    <row r="140" spans="16:105" ht="15" customHeight="1" x14ac:dyDescent="0.15">
      <c r="P140" s="5" t="s">
        <v>3045</v>
      </c>
      <c r="Q140" s="5">
        <v>2</v>
      </c>
      <c r="AH140" s="13"/>
      <c r="CX140" t="s">
        <v>461</v>
      </c>
      <c r="CZ140" s="27" t="s">
        <v>5154</v>
      </c>
    </row>
    <row r="141" spans="16:105" ht="15" customHeight="1" x14ac:dyDescent="0.15">
      <c r="P141" s="5" t="s">
        <v>3046</v>
      </c>
      <c r="Q141" s="5">
        <v>1.2</v>
      </c>
      <c r="AH141" s="13"/>
      <c r="CX141" t="s">
        <v>169</v>
      </c>
      <c r="CZ141" s="27" t="s">
        <v>5151</v>
      </c>
    </row>
    <row r="142" spans="16:105" ht="15" customHeight="1" x14ac:dyDescent="0.15">
      <c r="P142" s="5" t="s">
        <v>3047</v>
      </c>
      <c r="Q142" s="5">
        <v>1.2</v>
      </c>
      <c r="AH142" s="13"/>
      <c r="CX142" t="s">
        <v>478</v>
      </c>
      <c r="CZ142" s="27" t="s">
        <v>5152</v>
      </c>
    </row>
    <row r="143" spans="16:105" ht="15" customHeight="1" x14ac:dyDescent="0.15">
      <c r="P143" s="5" t="s">
        <v>3048</v>
      </c>
      <c r="Q143" s="5">
        <v>1</v>
      </c>
      <c r="R143" s="14"/>
      <c r="S143" s="14"/>
      <c r="T143" s="14"/>
      <c r="AH143" s="13"/>
      <c r="CX143" t="s">
        <v>694</v>
      </c>
      <c r="CY143" s="27" t="s">
        <v>5152</v>
      </c>
      <c r="CZ143" s="27" t="s">
        <v>5157</v>
      </c>
    </row>
    <row r="144" spans="16:105" ht="15" customHeight="1" x14ac:dyDescent="0.15">
      <c r="P144" s="5" t="s">
        <v>3049</v>
      </c>
      <c r="Q144" s="5">
        <v>1</v>
      </c>
      <c r="R144" s="14"/>
      <c r="S144" s="14"/>
      <c r="T144" s="14"/>
      <c r="AH144" s="13"/>
      <c r="CX144" t="s">
        <v>5089</v>
      </c>
      <c r="CY144" s="27" t="s">
        <v>5153</v>
      </c>
      <c r="CZ144" s="27" t="s">
        <v>5152</v>
      </c>
      <c r="DA144" s="27" t="s">
        <v>5152</v>
      </c>
    </row>
    <row r="145" spans="18:105" ht="15" customHeight="1" x14ac:dyDescent="0.15">
      <c r="R145" s="14"/>
      <c r="S145" s="14"/>
      <c r="T145" s="14"/>
      <c r="AH145" s="13"/>
      <c r="CX145" t="s">
        <v>4758</v>
      </c>
      <c r="CZ145" s="27" t="s">
        <v>5151</v>
      </c>
    </row>
    <row r="146" spans="18:105" ht="15" customHeight="1" x14ac:dyDescent="0.15">
      <c r="R146" s="14"/>
      <c r="S146" s="14"/>
      <c r="T146" s="14"/>
      <c r="AH146" s="13"/>
      <c r="CX146" t="s">
        <v>4743</v>
      </c>
      <c r="CZ146" s="27" t="s">
        <v>5151</v>
      </c>
    </row>
    <row r="147" spans="18:105" ht="15" customHeight="1" x14ac:dyDescent="0.15">
      <c r="AH147" s="13"/>
      <c r="CX147" t="s">
        <v>3813</v>
      </c>
      <c r="CZ147" s="27" t="s">
        <v>5151</v>
      </c>
    </row>
    <row r="148" spans="18:105" ht="15" customHeight="1" x14ac:dyDescent="0.15">
      <c r="AH148" s="13"/>
      <c r="CX148" t="s">
        <v>4006</v>
      </c>
      <c r="CZ148" s="27" t="s">
        <v>5153</v>
      </c>
    </row>
    <row r="149" spans="18:105" ht="15" customHeight="1" x14ac:dyDescent="0.15">
      <c r="AH149" s="13"/>
      <c r="CX149" t="s">
        <v>5066</v>
      </c>
      <c r="CY149" s="27" t="s">
        <v>5152</v>
      </c>
      <c r="CZ149" s="27" t="s">
        <v>5153</v>
      </c>
    </row>
    <row r="150" spans="18:105" ht="15" customHeight="1" x14ac:dyDescent="0.15">
      <c r="AH150" s="13"/>
      <c r="CX150" t="s">
        <v>4747</v>
      </c>
      <c r="CZ150" s="27" t="s">
        <v>5151</v>
      </c>
    </row>
    <row r="151" spans="18:105" ht="15" customHeight="1" x14ac:dyDescent="0.15">
      <c r="AH151" s="13"/>
      <c r="CX151" t="s">
        <v>4906</v>
      </c>
      <c r="CY151" s="27" t="s">
        <v>5153</v>
      </c>
      <c r="CZ151" s="27" t="s">
        <v>5151</v>
      </c>
    </row>
    <row r="152" spans="18:105" ht="15" customHeight="1" x14ac:dyDescent="0.15">
      <c r="AH152" s="13"/>
      <c r="CX152" t="s">
        <v>5080</v>
      </c>
      <c r="CY152" s="27" t="s">
        <v>5153</v>
      </c>
    </row>
    <row r="153" spans="18:105" ht="15" customHeight="1" x14ac:dyDescent="0.15">
      <c r="AH153" s="13"/>
      <c r="CX153" t="s">
        <v>4982</v>
      </c>
      <c r="CY153" s="27" t="s">
        <v>5153</v>
      </c>
      <c r="CZ153" s="27" t="s">
        <v>5154</v>
      </c>
      <c r="DA153" s="27" t="s">
        <v>5154</v>
      </c>
    </row>
    <row r="154" spans="18:105" ht="15" customHeight="1" x14ac:dyDescent="0.15">
      <c r="AH154" s="13"/>
      <c r="CX154" t="s">
        <v>4981</v>
      </c>
      <c r="CY154" s="27" t="s">
        <v>5153</v>
      </c>
      <c r="CZ154" s="27" t="s">
        <v>5151</v>
      </c>
    </row>
    <row r="155" spans="18:105" ht="15" customHeight="1" x14ac:dyDescent="0.15">
      <c r="AH155" s="13"/>
      <c r="CX155" t="s">
        <v>3348</v>
      </c>
      <c r="CZ155" s="27" t="s">
        <v>5153</v>
      </c>
    </row>
    <row r="156" spans="18:105" ht="15" customHeight="1" x14ac:dyDescent="0.15">
      <c r="AH156" s="13"/>
      <c r="CX156" t="s">
        <v>4643</v>
      </c>
      <c r="CZ156" s="27" t="s">
        <v>5153</v>
      </c>
    </row>
    <row r="157" spans="18:105" ht="15" customHeight="1" x14ac:dyDescent="0.15">
      <c r="AH157" s="13"/>
      <c r="CX157" t="s">
        <v>3343</v>
      </c>
      <c r="CZ157" s="27" t="s">
        <v>5154</v>
      </c>
    </row>
    <row r="158" spans="18:105" ht="15" customHeight="1" x14ac:dyDescent="0.15">
      <c r="AH158" s="13"/>
      <c r="CX158" t="s">
        <v>3270</v>
      </c>
      <c r="CZ158" s="27" t="s">
        <v>5154</v>
      </c>
    </row>
    <row r="159" spans="18:105" ht="15" customHeight="1" x14ac:dyDescent="0.15">
      <c r="AH159" s="13"/>
      <c r="CX159" t="s">
        <v>5014</v>
      </c>
      <c r="CY159" s="27" t="s">
        <v>5153</v>
      </c>
      <c r="CZ159" s="27" t="s">
        <v>2936</v>
      </c>
    </row>
    <row r="160" spans="18:105" ht="15" customHeight="1" x14ac:dyDescent="0.15">
      <c r="AH160" s="13"/>
      <c r="CX160" t="s">
        <v>4944</v>
      </c>
      <c r="CY160" s="27" t="s">
        <v>5154</v>
      </c>
      <c r="CZ160" s="27" t="s">
        <v>5153</v>
      </c>
    </row>
    <row r="161" spans="18:105" ht="15" customHeight="1" x14ac:dyDescent="0.15">
      <c r="R161" s="14"/>
      <c r="S161" s="14"/>
      <c r="T161" s="14"/>
      <c r="AH161" s="13"/>
      <c r="CX161" t="s">
        <v>3316</v>
      </c>
      <c r="CZ161" s="27" t="s">
        <v>5152</v>
      </c>
    </row>
    <row r="162" spans="18:105" ht="15" customHeight="1" x14ac:dyDescent="0.15">
      <c r="R162" s="14"/>
      <c r="S162" s="14"/>
      <c r="T162" s="14"/>
      <c r="AH162" s="13"/>
      <c r="CX162" t="s">
        <v>3236</v>
      </c>
      <c r="CZ162" s="27" t="s">
        <v>5152</v>
      </c>
    </row>
    <row r="163" spans="18:105" ht="15" customHeight="1" x14ac:dyDescent="0.15">
      <c r="R163" s="14"/>
      <c r="S163" s="14"/>
      <c r="T163" s="14"/>
      <c r="AH163" s="13"/>
      <c r="CX163" t="s">
        <v>4490</v>
      </c>
      <c r="CZ163" s="27" t="s">
        <v>5152</v>
      </c>
    </row>
    <row r="164" spans="18:105" ht="15" customHeight="1" x14ac:dyDescent="0.15">
      <c r="R164" s="14"/>
      <c r="S164" s="14"/>
      <c r="T164" s="14"/>
      <c r="AH164" s="13"/>
      <c r="CX164" t="s">
        <v>4648</v>
      </c>
      <c r="CZ164" s="27" t="s">
        <v>5153</v>
      </c>
    </row>
    <row r="165" spans="18:105" ht="15" customHeight="1" x14ac:dyDescent="0.15">
      <c r="AH165" s="13"/>
      <c r="CX165" t="s">
        <v>4888</v>
      </c>
      <c r="CZ165" s="27" t="s">
        <v>5154</v>
      </c>
    </row>
    <row r="166" spans="18:105" ht="15" customHeight="1" x14ac:dyDescent="0.15">
      <c r="AH166" s="13"/>
      <c r="CX166" t="s">
        <v>4522</v>
      </c>
      <c r="CZ166" s="27" t="s">
        <v>5154</v>
      </c>
    </row>
    <row r="167" spans="18:105" ht="15" customHeight="1" x14ac:dyDescent="0.15">
      <c r="AH167" s="13"/>
      <c r="CX167" t="s">
        <v>4971</v>
      </c>
      <c r="CY167" s="27" t="s">
        <v>5153</v>
      </c>
      <c r="CZ167" s="27" t="s">
        <v>5154</v>
      </c>
      <c r="DA167" s="27" t="s">
        <v>5154</v>
      </c>
    </row>
    <row r="168" spans="18:105" ht="15" customHeight="1" x14ac:dyDescent="0.15">
      <c r="AH168" s="13"/>
      <c r="CX168" t="s">
        <v>1523</v>
      </c>
      <c r="CZ168" s="27" t="s">
        <v>5153</v>
      </c>
    </row>
    <row r="169" spans="18:105" ht="15" customHeight="1" x14ac:dyDescent="0.15">
      <c r="AH169" s="13"/>
      <c r="CX169" t="s">
        <v>4492</v>
      </c>
      <c r="CZ169" s="27" t="s">
        <v>5153</v>
      </c>
    </row>
    <row r="170" spans="18:105" ht="15" customHeight="1" x14ac:dyDescent="0.15">
      <c r="AH170" s="13"/>
      <c r="CX170" t="s">
        <v>4889</v>
      </c>
      <c r="CY170" s="27" t="s">
        <v>5153</v>
      </c>
      <c r="CZ170" s="27" t="s">
        <v>5156</v>
      </c>
    </row>
    <row r="171" spans="18:105" ht="15" customHeight="1" x14ac:dyDescent="0.15">
      <c r="AH171" s="13"/>
      <c r="CX171" t="s">
        <v>4931</v>
      </c>
      <c r="CY171" s="27" t="s">
        <v>5154</v>
      </c>
      <c r="CZ171" s="27" t="s">
        <v>5153</v>
      </c>
    </row>
    <row r="172" spans="18:105" ht="15" customHeight="1" x14ac:dyDescent="0.15">
      <c r="AH172" s="13"/>
      <c r="CX172" t="s">
        <v>4651</v>
      </c>
      <c r="CZ172" s="27" t="s">
        <v>5153</v>
      </c>
    </row>
    <row r="173" spans="18:105" ht="15" customHeight="1" x14ac:dyDescent="0.15">
      <c r="AH173" s="13"/>
      <c r="CX173" t="s">
        <v>1575</v>
      </c>
      <c r="CY173" s="27" t="s">
        <v>5152</v>
      </c>
      <c r="CZ173" s="27" t="s">
        <v>5154</v>
      </c>
    </row>
    <row r="174" spans="18:105" ht="15" customHeight="1" x14ac:dyDescent="0.15">
      <c r="AH174" s="13"/>
      <c r="CX174" t="s">
        <v>4750</v>
      </c>
      <c r="CY174" s="27" t="s">
        <v>5153</v>
      </c>
      <c r="CZ174" s="27" t="s">
        <v>5154</v>
      </c>
    </row>
    <row r="175" spans="18:105" ht="15" customHeight="1" x14ac:dyDescent="0.15">
      <c r="AH175" s="13"/>
      <c r="CX175" t="s">
        <v>4751</v>
      </c>
      <c r="CY175" s="27" t="s">
        <v>5153</v>
      </c>
      <c r="CZ175" s="27" t="s">
        <v>5154</v>
      </c>
    </row>
    <row r="176" spans="18:105" ht="15" customHeight="1" x14ac:dyDescent="0.15">
      <c r="AH176" s="13"/>
      <c r="CX176" t="s">
        <v>5049</v>
      </c>
      <c r="CY176" s="27" t="s">
        <v>5152</v>
      </c>
      <c r="CZ176" s="27" t="s">
        <v>5153</v>
      </c>
    </row>
    <row r="177" spans="18:105" ht="15" customHeight="1" x14ac:dyDescent="0.15">
      <c r="AH177" s="13"/>
      <c r="CX177" t="s">
        <v>5179</v>
      </c>
      <c r="CY177" s="27" t="s">
        <v>5166</v>
      </c>
      <c r="CZ177" s="27" t="s">
        <v>5165</v>
      </c>
    </row>
    <row r="178" spans="18:105" ht="15" customHeight="1" x14ac:dyDescent="0.15">
      <c r="AH178" s="13"/>
      <c r="CX178" t="s">
        <v>4932</v>
      </c>
      <c r="CY178" s="27" t="s">
        <v>5153</v>
      </c>
      <c r="CZ178" s="27" t="s">
        <v>5151</v>
      </c>
      <c r="DA178" s="27" t="s">
        <v>5151</v>
      </c>
    </row>
    <row r="179" spans="18:105" ht="15" customHeight="1" x14ac:dyDescent="0.15">
      <c r="R179" s="14"/>
      <c r="S179" s="14"/>
      <c r="T179" s="14"/>
      <c r="AH179" s="13"/>
      <c r="CX179" t="s">
        <v>820</v>
      </c>
      <c r="CY179" s="27" t="s">
        <v>5157</v>
      </c>
      <c r="CZ179" s="27" t="s">
        <v>5152</v>
      </c>
    </row>
    <row r="180" spans="18:105" ht="15" customHeight="1" x14ac:dyDescent="0.15">
      <c r="R180" s="14"/>
      <c r="S180" s="14"/>
      <c r="T180" s="14"/>
      <c r="AH180" s="13"/>
      <c r="CX180" t="s">
        <v>4939</v>
      </c>
      <c r="CY180" s="27" t="s">
        <v>5153</v>
      </c>
      <c r="CZ180" s="27" t="s">
        <v>5154</v>
      </c>
      <c r="DA180" s="27" t="s">
        <v>5152</v>
      </c>
    </row>
    <row r="181" spans="18:105" ht="15" customHeight="1" x14ac:dyDescent="0.15">
      <c r="R181" s="14"/>
      <c r="S181" s="14"/>
      <c r="T181" s="14"/>
      <c r="AH181" s="13"/>
      <c r="CX181" t="s">
        <v>3819</v>
      </c>
      <c r="CZ181" s="27" t="s">
        <v>5154</v>
      </c>
    </row>
    <row r="182" spans="18:105" ht="15" customHeight="1" x14ac:dyDescent="0.15">
      <c r="R182" s="14"/>
      <c r="S182" s="14"/>
      <c r="T182" s="14"/>
      <c r="AH182" s="13"/>
      <c r="CX182" t="s">
        <v>558</v>
      </c>
      <c r="CY182" s="27" t="s">
        <v>5157</v>
      </c>
      <c r="CZ182" s="27" t="s">
        <v>5152</v>
      </c>
    </row>
    <row r="183" spans="18:105" ht="15" customHeight="1" x14ac:dyDescent="0.15">
      <c r="AH183" s="13"/>
      <c r="CX183" t="s">
        <v>3892</v>
      </c>
      <c r="CZ183" s="27" t="s">
        <v>5152</v>
      </c>
    </row>
    <row r="184" spans="18:105" ht="15" customHeight="1" x14ac:dyDescent="0.15">
      <c r="AH184" s="13"/>
      <c r="CX184" t="s">
        <v>3883</v>
      </c>
      <c r="CZ184" s="27" t="s">
        <v>5152</v>
      </c>
    </row>
    <row r="185" spans="18:105" ht="15" customHeight="1" x14ac:dyDescent="0.15">
      <c r="AH185" s="13"/>
      <c r="CX185" t="s">
        <v>456</v>
      </c>
      <c r="CY185" s="27" t="s">
        <v>5157</v>
      </c>
      <c r="CZ185" s="27" t="s">
        <v>5154</v>
      </c>
    </row>
    <row r="186" spans="18:105" ht="15" customHeight="1" x14ac:dyDescent="0.15">
      <c r="AH186" s="13"/>
      <c r="CX186" t="s">
        <v>5136</v>
      </c>
      <c r="CY186" s="27" t="s">
        <v>5151</v>
      </c>
      <c r="CZ186" s="27" t="s">
        <v>5154</v>
      </c>
    </row>
    <row r="187" spans="18:105" ht="15" customHeight="1" x14ac:dyDescent="0.15">
      <c r="AH187" s="13"/>
      <c r="CX187" t="s">
        <v>3352</v>
      </c>
      <c r="CZ187" s="27" t="s">
        <v>5151</v>
      </c>
    </row>
    <row r="188" spans="18:105" ht="15" customHeight="1" x14ac:dyDescent="0.15">
      <c r="AH188" s="13"/>
      <c r="CX188" t="s">
        <v>4500</v>
      </c>
      <c r="CZ188" s="27" t="s">
        <v>5153</v>
      </c>
    </row>
    <row r="189" spans="18:105" ht="15" customHeight="1" x14ac:dyDescent="0.15">
      <c r="AH189" s="13"/>
      <c r="CX189" t="s">
        <v>4979</v>
      </c>
      <c r="CY189" s="27" t="s">
        <v>5154</v>
      </c>
      <c r="CZ189" s="27" t="s">
        <v>5153</v>
      </c>
    </row>
    <row r="190" spans="18:105" ht="15" customHeight="1" x14ac:dyDescent="0.15">
      <c r="AH190" s="13"/>
      <c r="CX190" t="s">
        <v>4978</v>
      </c>
      <c r="CY190" s="27" t="s">
        <v>5168</v>
      </c>
      <c r="CZ190" s="27" t="s">
        <v>5153</v>
      </c>
    </row>
    <row r="191" spans="18:105" ht="15" customHeight="1" x14ac:dyDescent="0.15">
      <c r="AH191" s="13"/>
      <c r="CX191" t="s">
        <v>4940</v>
      </c>
      <c r="CY191" s="27" t="s">
        <v>5153</v>
      </c>
      <c r="CZ191" s="27" t="s">
        <v>5153</v>
      </c>
      <c r="DA191" s="27" t="s">
        <v>5152</v>
      </c>
    </row>
    <row r="192" spans="18:105" ht="15" customHeight="1" x14ac:dyDescent="0.15">
      <c r="AH192" s="13"/>
      <c r="CX192" t="s">
        <v>4501</v>
      </c>
      <c r="CZ192" s="27" t="s">
        <v>5153</v>
      </c>
    </row>
    <row r="193" spans="18:105" ht="15" customHeight="1" x14ac:dyDescent="0.15">
      <c r="AH193" s="13"/>
      <c r="CX193" t="s">
        <v>4826</v>
      </c>
      <c r="CY193" s="27" t="s">
        <v>5153</v>
      </c>
      <c r="CZ193" s="27" t="s">
        <v>5154</v>
      </c>
    </row>
    <row r="194" spans="18:105" ht="15" customHeight="1" x14ac:dyDescent="0.15">
      <c r="AH194" s="13"/>
      <c r="CX194" t="s">
        <v>4951</v>
      </c>
      <c r="CY194" s="27" t="s">
        <v>5153</v>
      </c>
      <c r="CZ194" s="27" t="s">
        <v>5153</v>
      </c>
      <c r="DA194" s="27" t="s">
        <v>5159</v>
      </c>
    </row>
    <row r="195" spans="18:105" ht="15" customHeight="1" x14ac:dyDescent="0.15">
      <c r="AH195" s="13"/>
      <c r="CX195" t="s">
        <v>3985</v>
      </c>
      <c r="CZ195" s="27" t="s">
        <v>5153</v>
      </c>
    </row>
    <row r="196" spans="18:105" ht="15" customHeight="1" x14ac:dyDescent="0.15">
      <c r="AH196" s="13"/>
      <c r="CX196" t="s">
        <v>4353</v>
      </c>
      <c r="CZ196" s="27" t="s">
        <v>5152</v>
      </c>
    </row>
    <row r="197" spans="18:105" ht="15" customHeight="1" x14ac:dyDescent="0.15">
      <c r="R197" s="14"/>
      <c r="S197" s="14"/>
      <c r="T197" s="14"/>
      <c r="AH197" s="13"/>
      <c r="CX197" t="s">
        <v>4503</v>
      </c>
      <c r="CZ197" s="27" t="s">
        <v>5152</v>
      </c>
    </row>
    <row r="198" spans="18:105" ht="15" customHeight="1" x14ac:dyDescent="0.15">
      <c r="R198" s="14"/>
      <c r="S198" s="14"/>
      <c r="T198" s="14"/>
      <c r="AH198" s="13"/>
      <c r="CX198" t="s">
        <v>5092</v>
      </c>
      <c r="CY198" s="27" t="s">
        <v>5152</v>
      </c>
      <c r="CZ198" s="27" t="s">
        <v>5153</v>
      </c>
    </row>
    <row r="199" spans="18:105" ht="15" customHeight="1" x14ac:dyDescent="0.15">
      <c r="R199" s="14"/>
      <c r="S199" s="14"/>
      <c r="T199" s="14"/>
      <c r="AH199" s="13"/>
      <c r="CX199" t="s">
        <v>4905</v>
      </c>
      <c r="CY199" s="27" t="s">
        <v>5153</v>
      </c>
      <c r="CZ199" s="27" t="s">
        <v>5153</v>
      </c>
      <c r="DA199" s="27" t="s">
        <v>5152</v>
      </c>
    </row>
    <row r="200" spans="18:105" ht="15" customHeight="1" x14ac:dyDescent="0.15">
      <c r="R200" s="14"/>
      <c r="S200" s="14"/>
      <c r="T200" s="14"/>
      <c r="AH200" s="13"/>
      <c r="CX200" t="s">
        <v>3886</v>
      </c>
      <c r="CY200" s="27" t="s">
        <v>5153</v>
      </c>
      <c r="CZ200" s="27" t="s">
        <v>5152</v>
      </c>
    </row>
    <row r="201" spans="18:105" ht="15" customHeight="1" x14ac:dyDescent="0.15">
      <c r="AH201" s="13"/>
      <c r="CX201" t="s">
        <v>5050</v>
      </c>
      <c r="CY201" s="27" t="s">
        <v>5153</v>
      </c>
      <c r="CZ201" s="27" t="s">
        <v>5154</v>
      </c>
      <c r="DA201" s="27" t="s">
        <v>5152</v>
      </c>
    </row>
    <row r="202" spans="18:105" ht="15" customHeight="1" x14ac:dyDescent="0.15">
      <c r="CX202" t="s">
        <v>3821</v>
      </c>
      <c r="CZ202" s="27" t="s">
        <v>5152</v>
      </c>
    </row>
    <row r="203" spans="18:105" ht="15" customHeight="1" x14ac:dyDescent="0.15">
      <c r="CX203" t="s">
        <v>4904</v>
      </c>
      <c r="CY203" s="27" t="s">
        <v>5153</v>
      </c>
      <c r="CZ203" s="27" t="s">
        <v>5153</v>
      </c>
      <c r="DA203" s="27" t="s">
        <v>5161</v>
      </c>
    </row>
    <row r="204" spans="18:105" ht="15" customHeight="1" x14ac:dyDescent="0.15">
      <c r="CX204" t="s">
        <v>3353</v>
      </c>
      <c r="CZ204" s="27" t="s">
        <v>5153</v>
      </c>
    </row>
    <row r="205" spans="18:105" ht="15" customHeight="1" x14ac:dyDescent="0.15">
      <c r="CX205" t="s">
        <v>4173</v>
      </c>
      <c r="CY205" s="27" t="s">
        <v>5153</v>
      </c>
      <c r="CZ205" s="27" t="s">
        <v>5156</v>
      </c>
    </row>
    <row r="206" spans="18:105" ht="15" customHeight="1" x14ac:dyDescent="0.15">
      <c r="CX206" t="s">
        <v>956</v>
      </c>
      <c r="CZ206" s="27" t="s">
        <v>5157</v>
      </c>
    </row>
    <row r="207" spans="18:105" ht="15" customHeight="1" x14ac:dyDescent="0.15">
      <c r="CX207" t="s">
        <v>398</v>
      </c>
      <c r="CY207" s="27" t="s">
        <v>5153</v>
      </c>
      <c r="CZ207" s="27" t="s">
        <v>5155</v>
      </c>
    </row>
    <row r="208" spans="18:105" ht="15" customHeight="1" x14ac:dyDescent="0.15">
      <c r="CX208" t="s">
        <v>3762</v>
      </c>
      <c r="CY208" s="27" t="s">
        <v>5153</v>
      </c>
      <c r="CZ208" s="27" t="s">
        <v>5155</v>
      </c>
    </row>
    <row r="209" spans="102:105" ht="15" customHeight="1" x14ac:dyDescent="0.15">
      <c r="CX209" t="s">
        <v>3900</v>
      </c>
      <c r="CZ209" s="27" t="s">
        <v>5151</v>
      </c>
    </row>
    <row r="210" spans="102:105" ht="15" customHeight="1" x14ac:dyDescent="0.15">
      <c r="CX210" t="s">
        <v>4533</v>
      </c>
      <c r="CZ210" s="27" t="s">
        <v>5153</v>
      </c>
    </row>
    <row r="211" spans="102:105" ht="15" customHeight="1" x14ac:dyDescent="0.15">
      <c r="CX211" t="s">
        <v>4537</v>
      </c>
      <c r="CY211" s="27" t="s">
        <v>5153</v>
      </c>
      <c r="CZ211" s="27" t="s">
        <v>5156</v>
      </c>
    </row>
    <row r="212" spans="102:105" ht="15" customHeight="1" x14ac:dyDescent="0.15">
      <c r="CX212" t="s">
        <v>3119</v>
      </c>
      <c r="CY212" s="27" t="s">
        <v>5152</v>
      </c>
      <c r="CZ212" s="27" t="s">
        <v>5155</v>
      </c>
    </row>
    <row r="213" spans="102:105" ht="15" customHeight="1" x14ac:dyDescent="0.15">
      <c r="CX213" t="s">
        <v>3091</v>
      </c>
      <c r="CY213" s="27" t="s">
        <v>5152</v>
      </c>
      <c r="CZ213" s="27" t="s">
        <v>5155</v>
      </c>
    </row>
    <row r="214" spans="102:105" ht="15" customHeight="1" x14ac:dyDescent="0.15">
      <c r="CX214" t="s">
        <v>4952</v>
      </c>
      <c r="CY214" s="27" t="s">
        <v>5153</v>
      </c>
      <c r="CZ214" s="27" t="s">
        <v>5153</v>
      </c>
      <c r="DA214" s="27" t="s">
        <v>5159</v>
      </c>
    </row>
    <row r="215" spans="102:105" ht="15" customHeight="1" x14ac:dyDescent="0.15">
      <c r="CX215" t="s">
        <v>3888</v>
      </c>
      <c r="CY215" s="27" t="s">
        <v>5153</v>
      </c>
      <c r="CZ215" s="27" t="s">
        <v>5154</v>
      </c>
    </row>
    <row r="216" spans="102:105" ht="15" customHeight="1" x14ac:dyDescent="0.15">
      <c r="CX216" t="s">
        <v>3823</v>
      </c>
      <c r="CZ216" s="27" t="s">
        <v>5151</v>
      </c>
    </row>
    <row r="217" spans="102:105" ht="15" customHeight="1" x14ac:dyDescent="0.15">
      <c r="CX217" t="s">
        <v>4954</v>
      </c>
      <c r="CY217" s="27" t="s">
        <v>5153</v>
      </c>
      <c r="CZ217" s="27" t="s">
        <v>5153</v>
      </c>
      <c r="DA217" s="27" t="s">
        <v>5168</v>
      </c>
    </row>
    <row r="218" spans="102:105" ht="15" customHeight="1" x14ac:dyDescent="0.15">
      <c r="CX218" t="s">
        <v>4251</v>
      </c>
      <c r="CY218" s="27" t="s">
        <v>5154</v>
      </c>
      <c r="CZ218" s="27" t="s">
        <v>5158</v>
      </c>
    </row>
    <row r="219" spans="102:105" ht="15" customHeight="1" x14ac:dyDescent="0.15">
      <c r="CX219" t="s">
        <v>4278</v>
      </c>
      <c r="CY219" s="27" t="s">
        <v>5154</v>
      </c>
      <c r="CZ219" s="27" t="s">
        <v>5158</v>
      </c>
    </row>
    <row r="220" spans="102:105" ht="15" customHeight="1" x14ac:dyDescent="0.15">
      <c r="CX220" t="s">
        <v>3412</v>
      </c>
      <c r="CY220" s="27" t="s">
        <v>5153</v>
      </c>
      <c r="CZ220" s="27" t="s">
        <v>5154</v>
      </c>
    </row>
    <row r="221" spans="102:105" ht="15" customHeight="1" x14ac:dyDescent="0.15">
      <c r="CX221" t="s">
        <v>3026</v>
      </c>
      <c r="CY221" s="27" t="s">
        <v>5153</v>
      </c>
      <c r="CZ221" s="27" t="s">
        <v>5154</v>
      </c>
    </row>
    <row r="222" spans="102:105" ht="15" customHeight="1" x14ac:dyDescent="0.15">
      <c r="CX222" t="s">
        <v>3148</v>
      </c>
      <c r="CY222" s="27" t="s">
        <v>5153</v>
      </c>
      <c r="CZ222" s="27" t="s">
        <v>5154</v>
      </c>
    </row>
    <row r="223" spans="102:105" ht="15" customHeight="1" x14ac:dyDescent="0.15">
      <c r="CX223" t="s">
        <v>5042</v>
      </c>
      <c r="CY223" s="27" t="s">
        <v>5153</v>
      </c>
      <c r="CZ223" s="27" t="s">
        <v>5151</v>
      </c>
    </row>
    <row r="224" spans="102:105" ht="15" customHeight="1" x14ac:dyDescent="0.15">
      <c r="CX224" t="s">
        <v>4832</v>
      </c>
      <c r="CY224" s="27" t="s">
        <v>5153</v>
      </c>
      <c r="CZ224" s="27" t="s">
        <v>5152</v>
      </c>
    </row>
    <row r="225" spans="102:105" ht="15" customHeight="1" x14ac:dyDescent="0.15">
      <c r="CX225" t="s">
        <v>4540</v>
      </c>
      <c r="CY225" s="27" t="s">
        <v>5154</v>
      </c>
      <c r="CZ225" s="27" t="s">
        <v>5152</v>
      </c>
    </row>
    <row r="226" spans="102:105" ht="15" customHeight="1" x14ac:dyDescent="0.15">
      <c r="CX226" t="s">
        <v>4980</v>
      </c>
      <c r="CY226" s="27" t="s">
        <v>5152</v>
      </c>
      <c r="CZ226" s="27" t="s">
        <v>5153</v>
      </c>
    </row>
    <row r="227" spans="102:105" ht="15" customHeight="1" x14ac:dyDescent="0.15">
      <c r="CX227" t="s">
        <v>5027</v>
      </c>
      <c r="CY227" s="27" t="s">
        <v>5151</v>
      </c>
      <c r="CZ227" s="27" t="s">
        <v>5153</v>
      </c>
      <c r="DA227" s="27" t="s">
        <v>5153</v>
      </c>
    </row>
    <row r="228" spans="102:105" ht="15" customHeight="1" x14ac:dyDescent="0.15">
      <c r="CX228" t="s">
        <v>3824</v>
      </c>
      <c r="CZ228" s="27" t="s">
        <v>5153</v>
      </c>
    </row>
    <row r="229" spans="102:105" ht="15" customHeight="1" x14ac:dyDescent="0.15">
      <c r="CX229" t="s">
        <v>5083</v>
      </c>
      <c r="CY229" s="27" t="s">
        <v>5151</v>
      </c>
      <c r="CZ229" s="27" t="s">
        <v>5153</v>
      </c>
      <c r="DA229" s="27" t="s">
        <v>5154</v>
      </c>
    </row>
    <row r="230" spans="102:105" ht="15" customHeight="1" x14ac:dyDescent="0.15">
      <c r="CX230" t="s">
        <v>4549</v>
      </c>
      <c r="CY230" s="27" t="s">
        <v>5153</v>
      </c>
      <c r="CZ230" s="27" t="s">
        <v>5167</v>
      </c>
    </row>
    <row r="231" spans="102:105" ht="15" customHeight="1" x14ac:dyDescent="0.15">
      <c r="CX231" t="s">
        <v>4552</v>
      </c>
      <c r="CY231" s="27" t="s">
        <v>5153</v>
      </c>
      <c r="CZ231" s="27" t="s">
        <v>5167</v>
      </c>
    </row>
    <row r="232" spans="102:105" ht="15" customHeight="1" x14ac:dyDescent="0.15">
      <c r="CX232" t="s">
        <v>379</v>
      </c>
      <c r="CZ232" s="27" t="s">
        <v>5152</v>
      </c>
    </row>
    <row r="233" spans="102:105" ht="15" customHeight="1" x14ac:dyDescent="0.15">
      <c r="CX233" t="s">
        <v>573</v>
      </c>
      <c r="CZ233" s="27" t="s">
        <v>5152</v>
      </c>
    </row>
    <row r="234" spans="102:105" ht="15" customHeight="1" x14ac:dyDescent="0.15">
      <c r="CX234" t="s">
        <v>3309</v>
      </c>
      <c r="CZ234" s="27" t="s">
        <v>5152</v>
      </c>
    </row>
    <row r="235" spans="102:105" ht="15" customHeight="1" x14ac:dyDescent="0.15">
      <c r="CX235" t="s">
        <v>4825</v>
      </c>
      <c r="CY235" s="27" t="s">
        <v>5153</v>
      </c>
      <c r="CZ235" s="27" t="s">
        <v>5152</v>
      </c>
    </row>
    <row r="236" spans="102:105" ht="15" customHeight="1" x14ac:dyDescent="0.15">
      <c r="CX236" t="s">
        <v>5071</v>
      </c>
      <c r="CY236" s="27" t="s">
        <v>5153</v>
      </c>
      <c r="CZ236" s="27" t="s">
        <v>5152</v>
      </c>
      <c r="DA236" s="27" t="s">
        <v>5152</v>
      </c>
    </row>
    <row r="237" spans="102:105" ht="15" customHeight="1" x14ac:dyDescent="0.15">
      <c r="CX237" t="s">
        <v>4898</v>
      </c>
      <c r="CY237" s="27" t="s">
        <v>5153</v>
      </c>
      <c r="CZ237" s="27" t="s">
        <v>5154</v>
      </c>
    </row>
    <row r="238" spans="102:105" ht="15" customHeight="1" x14ac:dyDescent="0.15">
      <c r="CX238" t="s">
        <v>4897</v>
      </c>
      <c r="CY238" s="27" t="s">
        <v>5153</v>
      </c>
      <c r="CZ238" s="27" t="s">
        <v>5153</v>
      </c>
      <c r="DA238" s="27" t="s">
        <v>5159</v>
      </c>
    </row>
    <row r="239" spans="102:105" ht="15" customHeight="1" x14ac:dyDescent="0.15">
      <c r="CX239" t="s">
        <v>3890</v>
      </c>
      <c r="CZ239" s="27" t="s">
        <v>5153</v>
      </c>
    </row>
    <row r="240" spans="102:105" ht="15" customHeight="1" x14ac:dyDescent="0.15">
      <c r="CX240" t="s">
        <v>4177</v>
      </c>
      <c r="CY240" s="27" t="s">
        <v>5154</v>
      </c>
      <c r="CZ240" s="27" t="s">
        <v>5152</v>
      </c>
    </row>
    <row r="241" spans="102:105" ht="15" customHeight="1" x14ac:dyDescent="0.15">
      <c r="CX241" t="s">
        <v>4901</v>
      </c>
      <c r="CY241" s="27" t="s">
        <v>5154</v>
      </c>
      <c r="CZ241" s="27" t="s">
        <v>5153</v>
      </c>
      <c r="DA241" s="27" t="s">
        <v>5153</v>
      </c>
    </row>
    <row r="242" spans="102:105" ht="15" customHeight="1" x14ac:dyDescent="0.15">
      <c r="CX242" t="s">
        <v>3904</v>
      </c>
      <c r="CZ242" s="27" t="s">
        <v>5154</v>
      </c>
    </row>
    <row r="243" spans="102:105" ht="15" customHeight="1" x14ac:dyDescent="0.15">
      <c r="CX243" t="s">
        <v>4756</v>
      </c>
      <c r="CY243" s="27" t="s">
        <v>5152</v>
      </c>
      <c r="CZ243" s="27" t="s">
        <v>2936</v>
      </c>
    </row>
    <row r="244" spans="102:105" ht="15" customHeight="1" x14ac:dyDescent="0.15">
      <c r="CX244" t="s">
        <v>5093</v>
      </c>
      <c r="CY244" s="27" t="s">
        <v>5154</v>
      </c>
      <c r="CZ244" s="27" t="s">
        <v>5153</v>
      </c>
    </row>
    <row r="245" spans="102:105" ht="15" customHeight="1" x14ac:dyDescent="0.15">
      <c r="CX245" t="s">
        <v>5175</v>
      </c>
      <c r="CZ245" s="27" t="s">
        <v>5152</v>
      </c>
    </row>
    <row r="246" spans="102:105" ht="15" customHeight="1" x14ac:dyDescent="0.15">
      <c r="CX246" t="s">
        <v>4716</v>
      </c>
      <c r="CZ246" s="27" t="s">
        <v>5152</v>
      </c>
    </row>
    <row r="247" spans="102:105" ht="15" customHeight="1" x14ac:dyDescent="0.15">
      <c r="CX247" t="s">
        <v>4639</v>
      </c>
      <c r="CZ247" s="27" t="s">
        <v>5152</v>
      </c>
    </row>
    <row r="248" spans="102:105" ht="15" customHeight="1" x14ac:dyDescent="0.15">
      <c r="CX248" t="s">
        <v>4782</v>
      </c>
      <c r="CY248" s="27" t="s">
        <v>5151</v>
      </c>
      <c r="CZ248" s="27" t="s">
        <v>5153</v>
      </c>
    </row>
    <row r="249" spans="102:105" ht="15" customHeight="1" x14ac:dyDescent="0.15">
      <c r="CX249" t="s">
        <v>581</v>
      </c>
      <c r="CZ249" s="27" t="s">
        <v>5157</v>
      </c>
    </row>
    <row r="250" spans="102:105" ht="15" customHeight="1" x14ac:dyDescent="0.15">
      <c r="CX250" t="s">
        <v>4556</v>
      </c>
      <c r="CZ250" s="27" t="s">
        <v>5153</v>
      </c>
    </row>
    <row r="251" spans="102:105" ht="15" customHeight="1" x14ac:dyDescent="0.15">
      <c r="CX251" t="s">
        <v>4991</v>
      </c>
      <c r="CZ251" s="27" t="s">
        <v>5151</v>
      </c>
    </row>
    <row r="252" spans="102:105" ht="15" customHeight="1" x14ac:dyDescent="0.15">
      <c r="CX252" t="s">
        <v>4956</v>
      </c>
      <c r="CY252" s="27" t="s">
        <v>5153</v>
      </c>
      <c r="CZ252" s="27" t="s">
        <v>5151</v>
      </c>
    </row>
    <row r="253" spans="102:105" ht="15" customHeight="1" x14ac:dyDescent="0.15">
      <c r="CX253" t="s">
        <v>4759</v>
      </c>
      <c r="CZ253" s="27" t="s">
        <v>5152</v>
      </c>
    </row>
    <row r="254" spans="102:105" ht="15" customHeight="1" x14ac:dyDescent="0.15">
      <c r="CX254" t="s">
        <v>3522</v>
      </c>
      <c r="CZ254" s="27" t="s">
        <v>5152</v>
      </c>
    </row>
    <row r="255" spans="102:105" ht="15" customHeight="1" x14ac:dyDescent="0.15">
      <c r="CX255" t="s">
        <v>4047</v>
      </c>
      <c r="CZ255" s="27" t="s">
        <v>5153</v>
      </c>
    </row>
    <row r="256" spans="102:105" ht="15" customHeight="1" x14ac:dyDescent="0.15">
      <c r="CX256" t="s">
        <v>4957</v>
      </c>
      <c r="CY256" s="27" t="s">
        <v>5153</v>
      </c>
      <c r="CZ256" s="27" t="s">
        <v>5152</v>
      </c>
      <c r="DA256" s="27" t="s">
        <v>5152</v>
      </c>
    </row>
    <row r="257" spans="102:105" ht="15" customHeight="1" x14ac:dyDescent="0.15">
      <c r="CX257" t="s">
        <v>5121</v>
      </c>
      <c r="CY257" s="27" t="s">
        <v>5153</v>
      </c>
      <c r="CZ257" s="27" t="s">
        <v>5153</v>
      </c>
      <c r="DA257" s="27" t="s">
        <v>5159</v>
      </c>
    </row>
    <row r="258" spans="102:105" ht="15" customHeight="1" x14ac:dyDescent="0.15">
      <c r="CX258" t="s">
        <v>4902</v>
      </c>
      <c r="CY258" s="27" t="s">
        <v>5153</v>
      </c>
      <c r="CZ258" s="27" t="s">
        <v>5153</v>
      </c>
      <c r="DA258" s="27" t="s">
        <v>5152</v>
      </c>
    </row>
    <row r="259" spans="102:105" ht="15" customHeight="1" x14ac:dyDescent="0.15">
      <c r="CX259" t="s">
        <v>4181</v>
      </c>
      <c r="CZ259" s="27" t="s">
        <v>5153</v>
      </c>
    </row>
    <row r="260" spans="102:105" ht="15" customHeight="1" x14ac:dyDescent="0.15">
      <c r="CX260" t="s">
        <v>3831</v>
      </c>
      <c r="CZ260" s="27" t="s">
        <v>5153</v>
      </c>
    </row>
    <row r="261" spans="102:105" ht="15" customHeight="1" x14ac:dyDescent="0.15">
      <c r="CX261" t="s">
        <v>5025</v>
      </c>
      <c r="CY261" s="27" t="s">
        <v>5152</v>
      </c>
      <c r="CZ261" s="27" t="s">
        <v>5153</v>
      </c>
    </row>
    <row r="262" spans="102:105" ht="15" customHeight="1" x14ac:dyDescent="0.15">
      <c r="CX262" t="s">
        <v>5001</v>
      </c>
      <c r="CY262" s="27" t="s">
        <v>5153</v>
      </c>
      <c r="CZ262" s="27" t="s">
        <v>5153</v>
      </c>
      <c r="DA262" s="27" t="s">
        <v>5151</v>
      </c>
    </row>
    <row r="263" spans="102:105" ht="15" customHeight="1" x14ac:dyDescent="0.15">
      <c r="CX263" t="s">
        <v>3832</v>
      </c>
      <c r="CZ263" s="27" t="s">
        <v>5153</v>
      </c>
    </row>
    <row r="264" spans="102:105" ht="15" customHeight="1" x14ac:dyDescent="0.15">
      <c r="CX264" t="s">
        <v>4504</v>
      </c>
      <c r="CY264" s="27" t="s">
        <v>5153</v>
      </c>
      <c r="CZ264" s="27" t="s">
        <v>5151</v>
      </c>
    </row>
    <row r="265" spans="102:105" ht="15" customHeight="1" x14ac:dyDescent="0.15">
      <c r="CX265" t="s">
        <v>4558</v>
      </c>
      <c r="CZ265" s="27" t="s">
        <v>5151</v>
      </c>
    </row>
    <row r="266" spans="102:105" ht="15" customHeight="1" x14ac:dyDescent="0.15">
      <c r="CX266" t="s">
        <v>3910</v>
      </c>
      <c r="CZ266" s="27" t="s">
        <v>5154</v>
      </c>
    </row>
    <row r="267" spans="102:105" ht="15" customHeight="1" x14ac:dyDescent="0.15">
      <c r="CX267" t="s">
        <v>5028</v>
      </c>
      <c r="CY267" s="27" t="s">
        <v>5153</v>
      </c>
      <c r="CZ267" s="27" t="s">
        <v>5153</v>
      </c>
      <c r="DA267" s="27" t="s">
        <v>5152</v>
      </c>
    </row>
    <row r="268" spans="102:105" ht="15" customHeight="1" x14ac:dyDescent="0.15">
      <c r="CX268" t="s">
        <v>4187</v>
      </c>
      <c r="CZ268" s="27" t="s">
        <v>5153</v>
      </c>
    </row>
    <row r="269" spans="102:105" ht="15" customHeight="1" x14ac:dyDescent="0.15">
      <c r="CX269" t="s">
        <v>5098</v>
      </c>
      <c r="CY269" s="27" t="s">
        <v>5152</v>
      </c>
      <c r="CZ269" s="27" t="s">
        <v>5153</v>
      </c>
    </row>
    <row r="270" spans="102:105" ht="15" customHeight="1" x14ac:dyDescent="0.15">
      <c r="CX270" t="s">
        <v>2916</v>
      </c>
      <c r="CZ270" s="27" t="s">
        <v>5152</v>
      </c>
    </row>
    <row r="271" spans="102:105" ht="15" customHeight="1" x14ac:dyDescent="0.15">
      <c r="CX271" t="s">
        <v>705</v>
      </c>
      <c r="CZ271" s="27" t="s">
        <v>5152</v>
      </c>
    </row>
    <row r="272" spans="102:105" ht="15" customHeight="1" x14ac:dyDescent="0.15">
      <c r="CX272" t="s">
        <v>5087</v>
      </c>
      <c r="CY272" s="27" t="s">
        <v>5153</v>
      </c>
      <c r="CZ272" s="27" t="s">
        <v>5154</v>
      </c>
      <c r="DA272" s="27" t="s">
        <v>5152</v>
      </c>
    </row>
    <row r="273" spans="102:105" ht="15" customHeight="1" x14ac:dyDescent="0.15">
      <c r="CX273" t="s">
        <v>4297</v>
      </c>
      <c r="CY273" s="27" t="s">
        <v>5153</v>
      </c>
      <c r="CZ273" s="27" t="s">
        <v>5152</v>
      </c>
    </row>
    <row r="274" spans="102:105" ht="15" customHeight="1" x14ac:dyDescent="0.15">
      <c r="CX274" t="s">
        <v>4918</v>
      </c>
      <c r="CY274" s="27" t="s">
        <v>5166</v>
      </c>
      <c r="CZ274" s="27" t="s">
        <v>5168</v>
      </c>
    </row>
    <row r="275" spans="102:105" ht="15" customHeight="1" x14ac:dyDescent="0.15">
      <c r="CX275" t="s">
        <v>4908</v>
      </c>
      <c r="CY275" s="27" t="s">
        <v>5153</v>
      </c>
      <c r="CZ275" s="27" t="s">
        <v>5153</v>
      </c>
      <c r="DA275" s="27" t="s">
        <v>5168</v>
      </c>
    </row>
    <row r="276" spans="102:105" ht="15" customHeight="1" x14ac:dyDescent="0.15">
      <c r="CX276" t="s">
        <v>137</v>
      </c>
      <c r="CY276" s="27" t="s">
        <v>5153</v>
      </c>
      <c r="CZ276" s="27" t="s">
        <v>5154</v>
      </c>
    </row>
    <row r="277" spans="102:105" ht="15" customHeight="1" x14ac:dyDescent="0.15">
      <c r="CX277" t="s">
        <v>716</v>
      </c>
      <c r="CY277" s="27" t="s">
        <v>5153</v>
      </c>
      <c r="CZ277" s="27" t="s">
        <v>5154</v>
      </c>
    </row>
    <row r="278" spans="102:105" ht="15" customHeight="1" x14ac:dyDescent="0.15">
      <c r="CX278" t="s">
        <v>720</v>
      </c>
      <c r="CY278" s="27" t="s">
        <v>5153</v>
      </c>
      <c r="CZ278" s="27" t="s">
        <v>5154</v>
      </c>
    </row>
    <row r="279" spans="102:105" ht="15" customHeight="1" x14ac:dyDescent="0.15">
      <c r="CX279" t="s">
        <v>3545</v>
      </c>
      <c r="CY279" s="27" t="s">
        <v>5153</v>
      </c>
      <c r="CZ279" s="27" t="s">
        <v>5153</v>
      </c>
    </row>
    <row r="280" spans="102:105" ht="15" customHeight="1" x14ac:dyDescent="0.15">
      <c r="CX280" t="s">
        <v>4864</v>
      </c>
      <c r="CY280" s="27" t="s">
        <v>5153</v>
      </c>
      <c r="CZ280" s="27" t="s">
        <v>5153</v>
      </c>
      <c r="DA280" s="27" t="s">
        <v>5166</v>
      </c>
    </row>
    <row r="281" spans="102:105" ht="15" customHeight="1" x14ac:dyDescent="0.15">
      <c r="CX281" t="s">
        <v>4506</v>
      </c>
      <c r="CY281" s="27" t="s">
        <v>5153</v>
      </c>
      <c r="CZ281" s="27" t="s">
        <v>5152</v>
      </c>
    </row>
    <row r="282" spans="102:105" ht="15" customHeight="1" x14ac:dyDescent="0.15">
      <c r="CX282" t="s">
        <v>4734</v>
      </c>
      <c r="CZ282" s="27" t="s">
        <v>5153</v>
      </c>
    </row>
    <row r="283" spans="102:105" ht="15" customHeight="1" x14ac:dyDescent="0.15">
      <c r="CX283" t="s">
        <v>3345</v>
      </c>
      <c r="CY283" s="27" t="s">
        <v>5154</v>
      </c>
      <c r="CZ283" s="27" t="s">
        <v>5158</v>
      </c>
    </row>
    <row r="284" spans="102:105" ht="15" customHeight="1" x14ac:dyDescent="0.15">
      <c r="CX284" t="s">
        <v>3366</v>
      </c>
      <c r="CY284" s="27" t="s">
        <v>5154</v>
      </c>
      <c r="CZ284" s="27" t="s">
        <v>5158</v>
      </c>
    </row>
    <row r="285" spans="102:105" ht="15" customHeight="1" x14ac:dyDescent="0.15">
      <c r="CX285" t="s">
        <v>5099</v>
      </c>
      <c r="CY285" s="27" t="s">
        <v>5153</v>
      </c>
      <c r="CZ285" s="27" t="s">
        <v>5153</v>
      </c>
      <c r="DA285" s="27" t="s">
        <v>5159</v>
      </c>
    </row>
    <row r="286" spans="102:105" ht="15" customHeight="1" x14ac:dyDescent="0.15">
      <c r="CX286" t="s">
        <v>603</v>
      </c>
      <c r="CY286" s="27" t="s">
        <v>5157</v>
      </c>
      <c r="CZ286" s="27" t="s">
        <v>5152</v>
      </c>
    </row>
    <row r="287" spans="102:105" ht="15" customHeight="1" x14ac:dyDescent="0.15">
      <c r="CX287" t="s">
        <v>5065</v>
      </c>
      <c r="CY287" s="27" t="s">
        <v>5153</v>
      </c>
      <c r="CZ287" s="27" t="s">
        <v>5153</v>
      </c>
    </row>
    <row r="288" spans="102:105" ht="15" customHeight="1" x14ac:dyDescent="0.15">
      <c r="CX288" t="s">
        <v>3814</v>
      </c>
      <c r="CZ288" s="27" t="s">
        <v>5153</v>
      </c>
    </row>
    <row r="289" spans="102:105" ht="15" customHeight="1" x14ac:dyDescent="0.15">
      <c r="CX289" t="s">
        <v>3771</v>
      </c>
      <c r="CZ289" s="27" t="s">
        <v>5153</v>
      </c>
    </row>
    <row r="290" spans="102:105" ht="15" customHeight="1" x14ac:dyDescent="0.15">
      <c r="CX290" t="s">
        <v>5003</v>
      </c>
      <c r="CY290" s="27" t="s">
        <v>5153</v>
      </c>
      <c r="CZ290" s="27" t="s">
        <v>5151</v>
      </c>
      <c r="DA290" s="27" t="s">
        <v>5151</v>
      </c>
    </row>
    <row r="291" spans="102:105" ht="15" customHeight="1" x14ac:dyDescent="0.15">
      <c r="CX291" t="s">
        <v>4561</v>
      </c>
      <c r="CZ291" s="27" t="s">
        <v>5152</v>
      </c>
    </row>
    <row r="292" spans="102:105" ht="15" customHeight="1" x14ac:dyDescent="0.15">
      <c r="CX292" t="s">
        <v>4304</v>
      </c>
      <c r="CZ292" s="27" t="s">
        <v>5153</v>
      </c>
    </row>
    <row r="293" spans="102:105" ht="15" customHeight="1" x14ac:dyDescent="0.15">
      <c r="CX293" t="s">
        <v>3369</v>
      </c>
      <c r="CZ293" s="27" t="s">
        <v>5153</v>
      </c>
    </row>
    <row r="294" spans="102:105" ht="15" customHeight="1" x14ac:dyDescent="0.15">
      <c r="CX294" t="s">
        <v>890</v>
      </c>
      <c r="CY294" s="27" t="s">
        <v>2936</v>
      </c>
      <c r="CZ294" s="27" t="s">
        <v>5153</v>
      </c>
    </row>
    <row r="295" spans="102:105" ht="15" customHeight="1" x14ac:dyDescent="0.15">
      <c r="CX295" t="s">
        <v>3370</v>
      </c>
      <c r="CZ295" s="27" t="s">
        <v>5154</v>
      </c>
    </row>
    <row r="296" spans="102:105" ht="15" customHeight="1" x14ac:dyDescent="0.15">
      <c r="CX296" t="s">
        <v>4833</v>
      </c>
      <c r="CY296" s="27" t="s">
        <v>5154</v>
      </c>
      <c r="CZ296" s="27" t="s">
        <v>5152</v>
      </c>
    </row>
    <row r="297" spans="102:105" ht="15" customHeight="1" x14ac:dyDescent="0.15">
      <c r="CX297" t="s">
        <v>4914</v>
      </c>
      <c r="CY297" s="27" t="s">
        <v>5153</v>
      </c>
      <c r="CZ297" s="27" t="s">
        <v>5154</v>
      </c>
    </row>
    <row r="298" spans="102:105" ht="15" customHeight="1" x14ac:dyDescent="0.15">
      <c r="CX298" t="s">
        <v>4850</v>
      </c>
      <c r="CY298" s="27" t="s">
        <v>5153</v>
      </c>
      <c r="CZ298" s="27" t="s">
        <v>5152</v>
      </c>
    </row>
    <row r="299" spans="102:105" ht="15" customHeight="1" x14ac:dyDescent="0.15">
      <c r="CX299" t="s">
        <v>4563</v>
      </c>
      <c r="CZ299" s="27" t="s">
        <v>5153</v>
      </c>
    </row>
    <row r="300" spans="102:105" ht="15" customHeight="1" x14ac:dyDescent="0.15">
      <c r="CX300" t="s">
        <v>3835</v>
      </c>
      <c r="CZ300" s="27" t="s">
        <v>5153</v>
      </c>
    </row>
    <row r="301" spans="102:105" ht="15" customHeight="1" x14ac:dyDescent="0.15">
      <c r="CX301" t="s">
        <v>3973</v>
      </c>
      <c r="CZ301" s="27" t="s">
        <v>5153</v>
      </c>
    </row>
    <row r="302" spans="102:105" ht="15" customHeight="1" x14ac:dyDescent="0.15">
      <c r="CX302" t="s">
        <v>5051</v>
      </c>
      <c r="CY302" s="27" t="s">
        <v>5153</v>
      </c>
      <c r="CZ302" s="27" t="s">
        <v>5153</v>
      </c>
      <c r="DA302" s="27" t="s">
        <v>5152</v>
      </c>
    </row>
    <row r="303" spans="102:105" ht="15" customHeight="1" x14ac:dyDescent="0.15">
      <c r="CX303" t="s">
        <v>4787</v>
      </c>
      <c r="CY303" s="27" t="s">
        <v>5153</v>
      </c>
      <c r="CZ303" s="27" t="s">
        <v>5152</v>
      </c>
    </row>
    <row r="304" spans="102:105" ht="15" customHeight="1" x14ac:dyDescent="0.15">
      <c r="CX304" t="s">
        <v>3837</v>
      </c>
      <c r="CZ304" s="27" t="s">
        <v>5152</v>
      </c>
    </row>
    <row r="305" spans="102:105" ht="15" customHeight="1" x14ac:dyDescent="0.15">
      <c r="CX305" t="s">
        <v>4983</v>
      </c>
      <c r="CY305" s="27" t="s">
        <v>5151</v>
      </c>
      <c r="CZ305" s="27" t="s">
        <v>5151</v>
      </c>
    </row>
    <row r="306" spans="102:105" ht="15" customHeight="1" x14ac:dyDescent="0.15">
      <c r="CX306" t="s">
        <v>4399</v>
      </c>
      <c r="CZ306" s="27" t="s">
        <v>5153</v>
      </c>
    </row>
    <row r="307" spans="102:105" ht="15" customHeight="1" x14ac:dyDescent="0.15">
      <c r="CX307" t="s">
        <v>4508</v>
      </c>
      <c r="CY307" s="27" t="s">
        <v>5153</v>
      </c>
      <c r="CZ307" s="27" t="s">
        <v>5153</v>
      </c>
    </row>
    <row r="308" spans="102:105" ht="15" customHeight="1" x14ac:dyDescent="0.15">
      <c r="CX308" t="s">
        <v>3371</v>
      </c>
      <c r="CZ308" s="27" t="s">
        <v>5152</v>
      </c>
    </row>
    <row r="309" spans="102:105" ht="15" customHeight="1" x14ac:dyDescent="0.15">
      <c r="CX309" t="s">
        <v>5022</v>
      </c>
      <c r="CY309" s="27" t="s">
        <v>5153</v>
      </c>
      <c r="CZ309" s="27" t="s">
        <v>5153</v>
      </c>
      <c r="DA309" s="27" t="s">
        <v>5153</v>
      </c>
    </row>
    <row r="310" spans="102:105" ht="15" customHeight="1" x14ac:dyDescent="0.15">
      <c r="CX310" t="s">
        <v>4569</v>
      </c>
      <c r="CZ310" s="27" t="s">
        <v>5152</v>
      </c>
    </row>
    <row r="311" spans="102:105" ht="15" customHeight="1" x14ac:dyDescent="0.15">
      <c r="CX311" t="s">
        <v>4571</v>
      </c>
      <c r="CZ311" s="27" t="s">
        <v>5151</v>
      </c>
    </row>
    <row r="312" spans="102:105" ht="15" customHeight="1" x14ac:dyDescent="0.15">
      <c r="CX312" t="s">
        <v>994</v>
      </c>
      <c r="CZ312" s="27" t="s">
        <v>5151</v>
      </c>
    </row>
    <row r="313" spans="102:105" ht="15" customHeight="1" x14ac:dyDescent="0.15">
      <c r="CX313" t="s">
        <v>3974</v>
      </c>
      <c r="CZ313" s="27" t="s">
        <v>5151</v>
      </c>
    </row>
    <row r="314" spans="102:105" ht="15" customHeight="1" x14ac:dyDescent="0.15">
      <c r="CX314" t="s">
        <v>3245</v>
      </c>
      <c r="CZ314" s="27" t="s">
        <v>5151</v>
      </c>
    </row>
    <row r="315" spans="102:105" ht="15" customHeight="1" x14ac:dyDescent="0.15">
      <c r="CX315" t="s">
        <v>4789</v>
      </c>
      <c r="CY315" s="27" t="s">
        <v>5153</v>
      </c>
      <c r="CZ315" s="27" t="s">
        <v>5153</v>
      </c>
    </row>
    <row r="316" spans="102:105" ht="15" customHeight="1" x14ac:dyDescent="0.15">
      <c r="CX316" t="s">
        <v>3574</v>
      </c>
      <c r="CZ316" s="27" t="s">
        <v>5152</v>
      </c>
    </row>
    <row r="317" spans="102:105" ht="15" customHeight="1" x14ac:dyDescent="0.15">
      <c r="CX317" t="s">
        <v>5070</v>
      </c>
      <c r="CY317" s="27" t="s">
        <v>5153</v>
      </c>
      <c r="CZ317" s="27" t="s">
        <v>5153</v>
      </c>
      <c r="DA317" s="27" t="s">
        <v>5152</v>
      </c>
    </row>
    <row r="318" spans="102:105" ht="15" customHeight="1" x14ac:dyDescent="0.15">
      <c r="CX318" t="s">
        <v>4401</v>
      </c>
      <c r="CZ318" s="27" t="s">
        <v>5153</v>
      </c>
    </row>
    <row r="319" spans="102:105" ht="15" customHeight="1" x14ac:dyDescent="0.15">
      <c r="CX319" t="s">
        <v>4862</v>
      </c>
      <c r="CY319" s="27" t="s">
        <v>5151</v>
      </c>
      <c r="CZ319" s="27" t="s">
        <v>5153</v>
      </c>
    </row>
    <row r="320" spans="102:105" ht="15" customHeight="1" x14ac:dyDescent="0.15">
      <c r="CX320" t="s">
        <v>4313</v>
      </c>
      <c r="CY320" s="27" t="s">
        <v>5153</v>
      </c>
      <c r="CZ320" s="27" t="s">
        <v>2936</v>
      </c>
    </row>
    <row r="321" spans="102:105" ht="15" customHeight="1" x14ac:dyDescent="0.15">
      <c r="CX321" t="s">
        <v>4402</v>
      </c>
      <c r="CZ321" s="27" t="s">
        <v>5153</v>
      </c>
    </row>
    <row r="322" spans="102:105" ht="15" customHeight="1" x14ac:dyDescent="0.15">
      <c r="CX322" t="s">
        <v>5111</v>
      </c>
      <c r="CY322" s="27" t="s">
        <v>5152</v>
      </c>
      <c r="CZ322" s="27" t="s">
        <v>5153</v>
      </c>
    </row>
    <row r="323" spans="102:105" ht="15" customHeight="1" x14ac:dyDescent="0.15">
      <c r="CX323" t="s">
        <v>1172</v>
      </c>
      <c r="CY323" s="27" t="s">
        <v>5167</v>
      </c>
      <c r="CZ323" s="27" t="s">
        <v>5153</v>
      </c>
    </row>
    <row r="324" spans="102:105" ht="15" customHeight="1" x14ac:dyDescent="0.15">
      <c r="CX324" t="s">
        <v>3294</v>
      </c>
      <c r="CZ324" s="27" t="s">
        <v>5153</v>
      </c>
    </row>
    <row r="325" spans="102:105" ht="15" customHeight="1" x14ac:dyDescent="0.15">
      <c r="CX325" t="s">
        <v>4315</v>
      </c>
      <c r="CY325" s="27" t="s">
        <v>5153</v>
      </c>
      <c r="CZ325" s="27" t="s">
        <v>5152</v>
      </c>
    </row>
    <row r="326" spans="102:105" ht="15" customHeight="1" x14ac:dyDescent="0.15">
      <c r="CX326" t="s">
        <v>4894</v>
      </c>
      <c r="CY326" s="27" t="s">
        <v>5153</v>
      </c>
      <c r="CZ326" s="27" t="s">
        <v>5152</v>
      </c>
      <c r="DA326" s="27" t="s">
        <v>5152</v>
      </c>
    </row>
    <row r="327" spans="102:105" ht="15" customHeight="1" x14ac:dyDescent="0.15">
      <c r="CX327" t="s">
        <v>4762</v>
      </c>
      <c r="CY327" s="27" t="s">
        <v>5153</v>
      </c>
      <c r="CZ327" s="27" t="s">
        <v>2936</v>
      </c>
    </row>
    <row r="328" spans="102:105" ht="15" customHeight="1" x14ac:dyDescent="0.15">
      <c r="CX328" t="s">
        <v>5123</v>
      </c>
      <c r="CY328" s="27" t="s">
        <v>5153</v>
      </c>
      <c r="CZ328" s="27" t="s">
        <v>5153</v>
      </c>
      <c r="DA328" s="27" t="s">
        <v>5152</v>
      </c>
    </row>
    <row r="329" spans="102:105" ht="15" customHeight="1" x14ac:dyDescent="0.15">
      <c r="CX329" t="s">
        <v>4834</v>
      </c>
      <c r="CY329" s="27" t="s">
        <v>5153</v>
      </c>
      <c r="CZ329" s="27" t="s">
        <v>5152</v>
      </c>
    </row>
    <row r="330" spans="102:105" ht="15" customHeight="1" x14ac:dyDescent="0.15">
      <c r="CX330" t="s">
        <v>82</v>
      </c>
      <c r="CY330" s="27" t="s">
        <v>5167</v>
      </c>
      <c r="CZ330" s="27" t="s">
        <v>5153</v>
      </c>
    </row>
    <row r="331" spans="102:105" ht="15" customHeight="1" x14ac:dyDescent="0.15">
      <c r="CX331" t="s">
        <v>830</v>
      </c>
      <c r="CY331" s="27" t="s">
        <v>5153</v>
      </c>
      <c r="CZ331" s="27" t="s">
        <v>5155</v>
      </c>
    </row>
    <row r="332" spans="102:105" ht="15" customHeight="1" x14ac:dyDescent="0.15">
      <c r="CX332" t="s">
        <v>3376</v>
      </c>
      <c r="CY332" s="27" t="s">
        <v>5153</v>
      </c>
      <c r="CZ332" s="27" t="s">
        <v>5155</v>
      </c>
    </row>
    <row r="333" spans="102:105" ht="15" customHeight="1" x14ac:dyDescent="0.15">
      <c r="CX333" t="s">
        <v>827</v>
      </c>
      <c r="CZ333" s="27" t="s">
        <v>5153</v>
      </c>
    </row>
    <row r="334" spans="102:105" ht="15" customHeight="1" x14ac:dyDescent="0.15">
      <c r="CX334" t="s">
        <v>3589</v>
      </c>
      <c r="CZ334" s="27" t="s">
        <v>5153</v>
      </c>
    </row>
    <row r="335" spans="102:105" ht="15" customHeight="1" x14ac:dyDescent="0.15">
      <c r="CX335" t="s">
        <v>3914</v>
      </c>
      <c r="CZ335" s="27" t="s">
        <v>5156</v>
      </c>
    </row>
    <row r="336" spans="102:105" ht="15" customHeight="1" x14ac:dyDescent="0.15">
      <c r="CX336" t="s">
        <v>635</v>
      </c>
      <c r="CZ336" s="27" t="s">
        <v>5156</v>
      </c>
    </row>
    <row r="337" spans="102:104" ht="15" customHeight="1" x14ac:dyDescent="0.15">
      <c r="CX337" t="s">
        <v>5139</v>
      </c>
      <c r="CY337" s="27" t="s">
        <v>5152</v>
      </c>
    </row>
    <row r="338" spans="102:104" ht="15" customHeight="1" x14ac:dyDescent="0.15">
      <c r="CX338" t="s">
        <v>357</v>
      </c>
      <c r="CY338" s="27" t="s">
        <v>5152</v>
      </c>
      <c r="CZ338" s="27" t="s">
        <v>5154</v>
      </c>
    </row>
    <row r="339" spans="102:104" ht="15" customHeight="1" x14ac:dyDescent="0.15">
      <c r="CX339" t="s">
        <v>4574</v>
      </c>
      <c r="CY339" s="27" t="s">
        <v>5153</v>
      </c>
      <c r="CZ339" s="27" t="s">
        <v>5154</v>
      </c>
    </row>
    <row r="340" spans="102:104" ht="15" customHeight="1" x14ac:dyDescent="0.15">
      <c r="CX340" t="s">
        <v>4890</v>
      </c>
      <c r="CY340" s="27" t="s">
        <v>5151</v>
      </c>
      <c r="CZ340" s="27" t="s">
        <v>5153</v>
      </c>
    </row>
    <row r="341" spans="102:104" ht="15" customHeight="1" x14ac:dyDescent="0.15">
      <c r="CX341" t="s">
        <v>4935</v>
      </c>
      <c r="CY341" s="27" t="s">
        <v>2936</v>
      </c>
      <c r="CZ341" s="27" t="s">
        <v>5153</v>
      </c>
    </row>
    <row r="342" spans="102:104" ht="15" customHeight="1" x14ac:dyDescent="0.15">
      <c r="CX342" t="s">
        <v>4190</v>
      </c>
      <c r="CZ342" s="27" t="s">
        <v>5152</v>
      </c>
    </row>
    <row r="343" spans="102:104" ht="15" customHeight="1" x14ac:dyDescent="0.15">
      <c r="CX343" t="s">
        <v>997</v>
      </c>
      <c r="CZ343" s="27" t="s">
        <v>5152</v>
      </c>
    </row>
    <row r="344" spans="102:104" ht="15" customHeight="1" x14ac:dyDescent="0.15">
      <c r="CX344" t="s">
        <v>3976</v>
      </c>
      <c r="CZ344" s="27" t="s">
        <v>5151</v>
      </c>
    </row>
    <row r="345" spans="102:104" ht="15" customHeight="1" x14ac:dyDescent="0.15">
      <c r="CX345" t="s">
        <v>5052</v>
      </c>
      <c r="CY345" s="27" t="s">
        <v>5153</v>
      </c>
    </row>
    <row r="346" spans="102:104" ht="15" customHeight="1" x14ac:dyDescent="0.15">
      <c r="CX346" t="s">
        <v>5005</v>
      </c>
      <c r="CY346" s="27" t="s">
        <v>5151</v>
      </c>
      <c r="CZ346" s="27" t="s">
        <v>5151</v>
      </c>
    </row>
    <row r="347" spans="102:104" ht="15" customHeight="1" x14ac:dyDescent="0.15">
      <c r="CX347" t="s">
        <v>3982</v>
      </c>
      <c r="CY347" s="27" t="s">
        <v>5153</v>
      </c>
      <c r="CZ347" s="27" t="s">
        <v>5154</v>
      </c>
    </row>
    <row r="348" spans="102:104" ht="15" customHeight="1" x14ac:dyDescent="0.15">
      <c r="CX348" t="s">
        <v>3922</v>
      </c>
      <c r="CZ348" s="27" t="s">
        <v>5152</v>
      </c>
    </row>
    <row r="349" spans="102:104" ht="15" customHeight="1" x14ac:dyDescent="0.15">
      <c r="CX349" t="s">
        <v>5124</v>
      </c>
      <c r="CY349" s="27" t="s">
        <v>5152</v>
      </c>
    </row>
    <row r="350" spans="102:104" ht="15" customHeight="1" x14ac:dyDescent="0.15">
      <c r="CX350" t="s">
        <v>3839</v>
      </c>
      <c r="CZ350" s="27" t="s">
        <v>5153</v>
      </c>
    </row>
    <row r="351" spans="102:104" ht="15" customHeight="1" x14ac:dyDescent="0.15">
      <c r="CX351" t="s">
        <v>4320</v>
      </c>
      <c r="CY351" s="27" t="s">
        <v>5153</v>
      </c>
      <c r="CZ351" s="27" t="s">
        <v>2936</v>
      </c>
    </row>
    <row r="352" spans="102:104" ht="15" customHeight="1" x14ac:dyDescent="0.15">
      <c r="CX352" t="s">
        <v>5180</v>
      </c>
      <c r="CY352" s="27" t="s">
        <v>5159</v>
      </c>
      <c r="CZ352" s="27" t="s">
        <v>2936</v>
      </c>
    </row>
    <row r="353" spans="102:105" ht="15" customHeight="1" x14ac:dyDescent="0.15">
      <c r="CX353" t="s">
        <v>5053</v>
      </c>
      <c r="CY353" s="27" t="s">
        <v>5153</v>
      </c>
      <c r="CZ353" s="27" t="s">
        <v>5153</v>
      </c>
      <c r="DA353" s="27" t="s">
        <v>5159</v>
      </c>
    </row>
    <row r="354" spans="102:105" ht="15" customHeight="1" x14ac:dyDescent="0.15">
      <c r="CX354" t="s">
        <v>3895</v>
      </c>
      <c r="CZ354" s="27" t="s">
        <v>5152</v>
      </c>
    </row>
    <row r="355" spans="102:105" ht="15" customHeight="1" x14ac:dyDescent="0.15">
      <c r="CX355" t="s">
        <v>4928</v>
      </c>
      <c r="CY355" s="27" t="s">
        <v>5152</v>
      </c>
      <c r="CZ355" s="27" t="s">
        <v>5152</v>
      </c>
      <c r="DA355" s="27" t="s">
        <v>5152</v>
      </c>
    </row>
    <row r="356" spans="102:105" ht="15" customHeight="1" x14ac:dyDescent="0.15">
      <c r="CX356" t="s">
        <v>3927</v>
      </c>
      <c r="CZ356" s="27" t="s">
        <v>5153</v>
      </c>
    </row>
    <row r="357" spans="102:105" ht="15" customHeight="1" x14ac:dyDescent="0.15">
      <c r="CX357" t="s">
        <v>4851</v>
      </c>
      <c r="CY357" s="27" t="s">
        <v>5153</v>
      </c>
      <c r="CZ357" s="27" t="s">
        <v>5154</v>
      </c>
    </row>
    <row r="358" spans="102:105" ht="15" customHeight="1" x14ac:dyDescent="0.15">
      <c r="CX358" t="s">
        <v>4852</v>
      </c>
      <c r="CY358" s="27" t="s">
        <v>5151</v>
      </c>
      <c r="CZ358" s="27" t="s">
        <v>5153</v>
      </c>
    </row>
    <row r="359" spans="102:105" ht="15" customHeight="1" x14ac:dyDescent="0.15">
      <c r="CX359" t="s">
        <v>5125</v>
      </c>
      <c r="CY359" s="27" t="s">
        <v>5151</v>
      </c>
      <c r="CZ359" s="27" t="s">
        <v>5153</v>
      </c>
      <c r="DA359" s="27" t="s">
        <v>5153</v>
      </c>
    </row>
    <row r="360" spans="102:105" ht="15" customHeight="1" x14ac:dyDescent="0.15">
      <c r="CX360" t="s">
        <v>5069</v>
      </c>
      <c r="CY360" s="27" t="s">
        <v>5153</v>
      </c>
      <c r="CZ360" s="27" t="s">
        <v>5152</v>
      </c>
      <c r="DA360" s="27" t="s">
        <v>5152</v>
      </c>
    </row>
    <row r="361" spans="102:105" ht="15" customHeight="1" x14ac:dyDescent="0.15">
      <c r="CX361" t="s">
        <v>5067</v>
      </c>
      <c r="CY361" s="27" t="s">
        <v>5152</v>
      </c>
      <c r="CZ361" s="27" t="s">
        <v>5153</v>
      </c>
    </row>
    <row r="362" spans="102:105" ht="15" customHeight="1" x14ac:dyDescent="0.15">
      <c r="CX362" t="s">
        <v>72</v>
      </c>
      <c r="CY362" s="27" t="s">
        <v>5158</v>
      </c>
      <c r="CZ362" s="27" t="s">
        <v>5151</v>
      </c>
    </row>
    <row r="363" spans="102:105" ht="15" customHeight="1" x14ac:dyDescent="0.15">
      <c r="CX363" t="s">
        <v>908</v>
      </c>
      <c r="CY363" s="27" t="s">
        <v>5151</v>
      </c>
      <c r="CZ363" s="27" t="s">
        <v>5158</v>
      </c>
    </row>
    <row r="364" spans="102:105" ht="15" customHeight="1" x14ac:dyDescent="0.15">
      <c r="CX364" t="s">
        <v>4510</v>
      </c>
      <c r="CY364" s="27" t="s">
        <v>5151</v>
      </c>
      <c r="CZ364" s="27" t="s">
        <v>5153</v>
      </c>
    </row>
    <row r="365" spans="102:105" ht="15" customHeight="1" x14ac:dyDescent="0.15">
      <c r="CX365" t="s">
        <v>5024</v>
      </c>
      <c r="CY365" s="27" t="s">
        <v>5153</v>
      </c>
      <c r="CZ365" s="27" t="s">
        <v>5151</v>
      </c>
      <c r="DA365" s="27" t="s">
        <v>5151</v>
      </c>
    </row>
    <row r="366" spans="102:105" ht="15" customHeight="1" x14ac:dyDescent="0.15">
      <c r="CX366" t="s">
        <v>4667</v>
      </c>
      <c r="CY366" s="27" t="s">
        <v>5153</v>
      </c>
      <c r="CZ366" s="27" t="s">
        <v>2936</v>
      </c>
    </row>
    <row r="367" spans="102:105" ht="15" customHeight="1" x14ac:dyDescent="0.15">
      <c r="CX367" t="s">
        <v>403</v>
      </c>
      <c r="CY367" s="27" t="s">
        <v>5156</v>
      </c>
      <c r="CZ367" s="27" t="s">
        <v>2936</v>
      </c>
    </row>
    <row r="368" spans="102:105" ht="15" customHeight="1" x14ac:dyDescent="0.15">
      <c r="CX368" t="s">
        <v>4859</v>
      </c>
      <c r="CY368" s="27" t="s">
        <v>5153</v>
      </c>
      <c r="CZ368" s="27" t="s">
        <v>5153</v>
      </c>
      <c r="DA368" s="27" t="s">
        <v>5152</v>
      </c>
    </row>
    <row r="369" spans="102:105" ht="15" customHeight="1" x14ac:dyDescent="0.15">
      <c r="CX369" t="s">
        <v>3387</v>
      </c>
      <c r="CZ369" s="27" t="s">
        <v>5153</v>
      </c>
    </row>
    <row r="370" spans="102:105" ht="15" customHeight="1" x14ac:dyDescent="0.15">
      <c r="CX370" t="s">
        <v>4194</v>
      </c>
      <c r="CY370" s="27" t="s">
        <v>5153</v>
      </c>
      <c r="CZ370" s="27" t="s">
        <v>5152</v>
      </c>
    </row>
    <row r="371" spans="102:105" ht="15" customHeight="1" x14ac:dyDescent="0.15">
      <c r="CX371" t="s">
        <v>4580</v>
      </c>
      <c r="CZ371" s="27" t="s">
        <v>5153</v>
      </c>
    </row>
    <row r="372" spans="102:105" ht="15" customHeight="1" x14ac:dyDescent="0.15">
      <c r="CX372" t="s">
        <v>3783</v>
      </c>
      <c r="CZ372" s="27" t="s">
        <v>5152</v>
      </c>
    </row>
    <row r="373" spans="102:105" ht="15" customHeight="1" x14ac:dyDescent="0.15">
      <c r="CX373" t="s">
        <v>3929</v>
      </c>
      <c r="CZ373" s="27" t="s">
        <v>5154</v>
      </c>
    </row>
    <row r="374" spans="102:105" ht="15" customHeight="1" x14ac:dyDescent="0.15">
      <c r="CX374" t="s">
        <v>4325</v>
      </c>
      <c r="CY374" s="27" t="s">
        <v>5153</v>
      </c>
      <c r="CZ374" s="27" t="s">
        <v>5154</v>
      </c>
    </row>
    <row r="375" spans="102:105" ht="15" customHeight="1" x14ac:dyDescent="0.15">
      <c r="CX375" t="s">
        <v>4794</v>
      </c>
      <c r="CY375" s="27" t="s">
        <v>5151</v>
      </c>
      <c r="CZ375" s="27" t="s">
        <v>5153</v>
      </c>
    </row>
    <row r="376" spans="102:105" ht="15" customHeight="1" x14ac:dyDescent="0.15">
      <c r="CX376" t="s">
        <v>5078</v>
      </c>
      <c r="CY376" s="27" t="s">
        <v>5151</v>
      </c>
      <c r="CZ376" s="27" t="s">
        <v>5153</v>
      </c>
      <c r="DA376" s="27" t="s">
        <v>5153</v>
      </c>
    </row>
    <row r="377" spans="102:105" ht="15" customHeight="1" x14ac:dyDescent="0.15">
      <c r="CX377" t="s">
        <v>3842</v>
      </c>
      <c r="CZ377" s="27" t="s">
        <v>5153</v>
      </c>
    </row>
    <row r="378" spans="102:105" ht="15" customHeight="1" x14ac:dyDescent="0.15">
      <c r="CX378" t="s">
        <v>446</v>
      </c>
      <c r="CY378" s="27" t="s">
        <v>5167</v>
      </c>
      <c r="CZ378" s="27" t="s">
        <v>5154</v>
      </c>
    </row>
    <row r="379" spans="102:105" ht="15" customHeight="1" x14ac:dyDescent="0.15">
      <c r="CX379" t="s">
        <v>920</v>
      </c>
      <c r="CY379" s="27" t="s">
        <v>5154</v>
      </c>
      <c r="CZ379" s="27" t="s">
        <v>5155</v>
      </c>
    </row>
    <row r="380" spans="102:105" ht="15" customHeight="1" x14ac:dyDescent="0.15">
      <c r="CX380" t="s">
        <v>4736</v>
      </c>
      <c r="CY380" s="27" t="s">
        <v>5151</v>
      </c>
      <c r="CZ380" s="27" t="s">
        <v>5153</v>
      </c>
    </row>
    <row r="381" spans="102:105" ht="15" customHeight="1" x14ac:dyDescent="0.15">
      <c r="CX381" t="s">
        <v>5072</v>
      </c>
      <c r="CY381" s="27" t="s">
        <v>5153</v>
      </c>
      <c r="CZ381" s="27" t="s">
        <v>5151</v>
      </c>
      <c r="DA381" s="27" t="s">
        <v>5151</v>
      </c>
    </row>
    <row r="382" spans="102:105" ht="15" customHeight="1" x14ac:dyDescent="0.15">
      <c r="CX382" t="s">
        <v>3390</v>
      </c>
      <c r="CZ382" s="27" t="s">
        <v>5151</v>
      </c>
    </row>
    <row r="383" spans="102:105" ht="15" customHeight="1" x14ac:dyDescent="0.15">
      <c r="CX383" t="s">
        <v>5056</v>
      </c>
      <c r="CY383" s="27" t="s">
        <v>5153</v>
      </c>
      <c r="CZ383" s="27" t="s">
        <v>5151</v>
      </c>
    </row>
    <row r="384" spans="102:105" ht="15" customHeight="1" x14ac:dyDescent="0.15">
      <c r="CX384" t="s">
        <v>4196</v>
      </c>
      <c r="CY384" s="27" t="s">
        <v>5153</v>
      </c>
      <c r="CZ384" s="27" t="s">
        <v>5154</v>
      </c>
    </row>
    <row r="385" spans="102:105" ht="15" customHeight="1" x14ac:dyDescent="0.15">
      <c r="CX385" t="s">
        <v>4900</v>
      </c>
      <c r="CY385" s="27" t="s">
        <v>5153</v>
      </c>
      <c r="CZ385" s="27" t="s">
        <v>5154</v>
      </c>
      <c r="DA385" s="27" t="s">
        <v>5154</v>
      </c>
    </row>
    <row r="386" spans="102:105" ht="15" customHeight="1" x14ac:dyDescent="0.15">
      <c r="CX386" t="s">
        <v>3310</v>
      </c>
      <c r="CZ386" s="27" t="s">
        <v>5154</v>
      </c>
    </row>
    <row r="387" spans="102:105" ht="15" customHeight="1" x14ac:dyDescent="0.15">
      <c r="CX387" t="s">
        <v>3931</v>
      </c>
      <c r="CY387" s="27" t="s">
        <v>5153</v>
      </c>
      <c r="CZ387" s="27" t="s">
        <v>5154</v>
      </c>
    </row>
    <row r="388" spans="102:105" ht="15" customHeight="1" x14ac:dyDescent="0.15">
      <c r="CX388" t="s">
        <v>5127</v>
      </c>
      <c r="CY388" s="27" t="s">
        <v>5153</v>
      </c>
      <c r="CZ388" s="27" t="s">
        <v>5154</v>
      </c>
      <c r="DA388" s="27" t="s">
        <v>5154</v>
      </c>
    </row>
    <row r="389" spans="102:105" ht="15" customHeight="1" x14ac:dyDescent="0.15">
      <c r="CX389" t="s">
        <v>1139</v>
      </c>
      <c r="CZ389" s="27" t="s">
        <v>5153</v>
      </c>
    </row>
    <row r="390" spans="102:105" ht="15" customHeight="1" x14ac:dyDescent="0.15">
      <c r="CX390" t="s">
        <v>3332</v>
      </c>
      <c r="CZ390" s="27" t="s">
        <v>5153</v>
      </c>
    </row>
    <row r="391" spans="102:105" ht="15" customHeight="1" x14ac:dyDescent="0.15">
      <c r="CX391" t="s">
        <v>946</v>
      </c>
      <c r="CZ391" s="27" t="s">
        <v>5153</v>
      </c>
    </row>
    <row r="392" spans="102:105" ht="15" customHeight="1" x14ac:dyDescent="0.15">
      <c r="CX392" t="s">
        <v>4899</v>
      </c>
      <c r="CY392" s="27" t="s">
        <v>5153</v>
      </c>
      <c r="CZ392" s="27" t="s">
        <v>5153</v>
      </c>
      <c r="DA392" s="27" t="s">
        <v>5168</v>
      </c>
    </row>
    <row r="393" spans="102:105" ht="15" customHeight="1" x14ac:dyDescent="0.15">
      <c r="CX393" t="s">
        <v>4198</v>
      </c>
      <c r="CY393" s="27" t="s">
        <v>5153</v>
      </c>
      <c r="CZ393" s="27" t="s">
        <v>5162</v>
      </c>
    </row>
    <row r="394" spans="102:105" ht="15" customHeight="1" x14ac:dyDescent="0.15">
      <c r="CX394" t="s">
        <v>4835</v>
      </c>
      <c r="CY394" s="27" t="s">
        <v>5153</v>
      </c>
      <c r="CZ394" s="27" t="s">
        <v>5154</v>
      </c>
    </row>
    <row r="395" spans="102:105" ht="15" customHeight="1" x14ac:dyDescent="0.15">
      <c r="CX395" t="s">
        <v>5057</v>
      </c>
      <c r="CY395" s="27" t="s">
        <v>5151</v>
      </c>
      <c r="CZ395" s="27" t="s">
        <v>5151</v>
      </c>
      <c r="DA395" s="27" t="s">
        <v>5153</v>
      </c>
    </row>
    <row r="396" spans="102:105" ht="15" customHeight="1" x14ac:dyDescent="0.15">
      <c r="CX396" t="s">
        <v>5140</v>
      </c>
      <c r="CY396" s="27" t="s">
        <v>5153</v>
      </c>
    </row>
    <row r="397" spans="102:105" ht="15" customHeight="1" x14ac:dyDescent="0.15">
      <c r="CX397" t="s">
        <v>5059</v>
      </c>
      <c r="CY397" s="27" t="s">
        <v>5153</v>
      </c>
      <c r="CZ397" s="27" t="s">
        <v>5153</v>
      </c>
      <c r="DA397" s="27" t="s">
        <v>5152</v>
      </c>
    </row>
    <row r="398" spans="102:105" ht="15" customHeight="1" x14ac:dyDescent="0.15">
      <c r="CX398" t="s">
        <v>4585</v>
      </c>
      <c r="CY398" s="27" t="s">
        <v>5153</v>
      </c>
      <c r="CZ398" s="27" t="s">
        <v>5152</v>
      </c>
    </row>
    <row r="399" spans="102:105" ht="15" customHeight="1" x14ac:dyDescent="0.15">
      <c r="CX399" t="s">
        <v>4200</v>
      </c>
      <c r="CZ399" s="27" t="s">
        <v>5153</v>
      </c>
    </row>
    <row r="400" spans="102:105" ht="15" customHeight="1" x14ac:dyDescent="0.15">
      <c r="CX400" t="s">
        <v>4588</v>
      </c>
      <c r="CZ400" s="27" t="s">
        <v>5152</v>
      </c>
    </row>
    <row r="401" spans="102:105" ht="15" customHeight="1" x14ac:dyDescent="0.15">
      <c r="CX401" t="s">
        <v>3392</v>
      </c>
      <c r="CY401" s="27" t="s">
        <v>5154</v>
      </c>
      <c r="CZ401" s="27" t="s">
        <v>5157</v>
      </c>
    </row>
    <row r="402" spans="102:105" ht="15" customHeight="1" x14ac:dyDescent="0.15">
      <c r="CX402" t="s">
        <v>3346</v>
      </c>
      <c r="CY402" s="27" t="s">
        <v>5154</v>
      </c>
      <c r="CZ402" s="27" t="s">
        <v>5157</v>
      </c>
    </row>
    <row r="403" spans="102:105" ht="15" customHeight="1" x14ac:dyDescent="0.15">
      <c r="CX403" t="s">
        <v>5085</v>
      </c>
      <c r="CY403" s="27" t="s">
        <v>5151</v>
      </c>
      <c r="CZ403" s="27" t="s">
        <v>5153</v>
      </c>
      <c r="DA403" s="27" t="s">
        <v>5153</v>
      </c>
    </row>
    <row r="404" spans="102:105" ht="15" customHeight="1" x14ac:dyDescent="0.15">
      <c r="CX404" t="s">
        <v>4797</v>
      </c>
      <c r="CY404" s="27" t="s">
        <v>5153</v>
      </c>
      <c r="CZ404" s="27" t="s">
        <v>5154</v>
      </c>
    </row>
    <row r="405" spans="102:105" ht="15" customHeight="1" x14ac:dyDescent="0.15">
      <c r="CX405" t="s">
        <v>3933</v>
      </c>
      <c r="CZ405" s="27" t="s">
        <v>5153</v>
      </c>
    </row>
    <row r="406" spans="102:105" ht="15" customHeight="1" x14ac:dyDescent="0.15">
      <c r="CX406" t="s">
        <v>4403</v>
      </c>
      <c r="CY406" s="27" t="s">
        <v>5153</v>
      </c>
      <c r="CZ406" s="27" t="s">
        <v>5152</v>
      </c>
    </row>
    <row r="407" spans="102:105" ht="15" customHeight="1" x14ac:dyDescent="0.15">
      <c r="CX407" t="s">
        <v>4903</v>
      </c>
      <c r="CY407" s="27" t="s">
        <v>5153</v>
      </c>
      <c r="CZ407" s="27" t="s">
        <v>5154</v>
      </c>
      <c r="DA407" s="27" t="s">
        <v>5152</v>
      </c>
    </row>
    <row r="408" spans="102:105" ht="15" customHeight="1" x14ac:dyDescent="0.15">
      <c r="CX408" t="s">
        <v>4205</v>
      </c>
      <c r="CZ408" s="27" t="s">
        <v>5152</v>
      </c>
    </row>
    <row r="409" spans="102:105" ht="15" customHeight="1" x14ac:dyDescent="0.15">
      <c r="CX409" t="s">
        <v>4972</v>
      </c>
      <c r="CY409" s="27" t="s">
        <v>5154</v>
      </c>
      <c r="CZ409" s="27" t="s">
        <v>5153</v>
      </c>
    </row>
    <row r="410" spans="102:105" ht="15" customHeight="1" x14ac:dyDescent="0.15">
      <c r="CX410" t="s">
        <v>3792</v>
      </c>
      <c r="CZ410" s="27" t="s">
        <v>5153</v>
      </c>
    </row>
    <row r="411" spans="102:105" ht="15" customHeight="1" x14ac:dyDescent="0.15">
      <c r="CX411" t="s">
        <v>5081</v>
      </c>
      <c r="CZ411" s="27" t="s">
        <v>5166</v>
      </c>
    </row>
    <row r="412" spans="102:105" ht="15" customHeight="1" x14ac:dyDescent="0.15">
      <c r="CX412" t="s">
        <v>5016</v>
      </c>
      <c r="CY412" s="27" t="s">
        <v>5151</v>
      </c>
      <c r="CZ412" s="27" t="s">
        <v>5153</v>
      </c>
      <c r="DA412" s="27" t="s">
        <v>5154</v>
      </c>
    </row>
    <row r="413" spans="102:105" ht="15" customHeight="1" x14ac:dyDescent="0.15">
      <c r="CX413" t="s">
        <v>4895</v>
      </c>
      <c r="CY413" s="27" t="s">
        <v>5153</v>
      </c>
      <c r="CZ413" s="27" t="s">
        <v>5154</v>
      </c>
      <c r="DA413" s="27" t="s">
        <v>5152</v>
      </c>
    </row>
    <row r="414" spans="102:105" ht="15" customHeight="1" x14ac:dyDescent="0.15">
      <c r="CX414" t="s">
        <v>3296</v>
      </c>
      <c r="CZ414" s="27" t="s">
        <v>5152</v>
      </c>
    </row>
    <row r="415" spans="102:105" ht="15" customHeight="1" x14ac:dyDescent="0.15">
      <c r="CX415" t="s">
        <v>3394</v>
      </c>
      <c r="CZ415" s="27" t="s">
        <v>5153</v>
      </c>
    </row>
    <row r="416" spans="102:105" ht="15" customHeight="1" x14ac:dyDescent="0.15">
      <c r="CX416" t="s">
        <v>3269</v>
      </c>
      <c r="CY416" s="27" t="s">
        <v>5152</v>
      </c>
      <c r="CZ416" s="27" t="s">
        <v>5154</v>
      </c>
    </row>
    <row r="417" spans="102:105" ht="15" customHeight="1" x14ac:dyDescent="0.15">
      <c r="CX417" t="s">
        <v>3395</v>
      </c>
      <c r="CY417" s="27" t="s">
        <v>5152</v>
      </c>
      <c r="CZ417" s="27" t="s">
        <v>5154</v>
      </c>
    </row>
    <row r="418" spans="102:105" ht="15" customHeight="1" x14ac:dyDescent="0.15">
      <c r="CX418" t="s">
        <v>5142</v>
      </c>
      <c r="CY418" s="27" t="s">
        <v>5153</v>
      </c>
      <c r="CZ418" s="27" t="s">
        <v>5154</v>
      </c>
      <c r="DA418" s="27" t="s">
        <v>5152</v>
      </c>
    </row>
    <row r="419" spans="102:105" ht="15" customHeight="1" x14ac:dyDescent="0.15">
      <c r="CX419" t="s">
        <v>4867</v>
      </c>
      <c r="CY419" s="27" t="s">
        <v>5153</v>
      </c>
      <c r="CZ419" s="27" t="s">
        <v>5152</v>
      </c>
    </row>
    <row r="420" spans="102:105" ht="15" customHeight="1" x14ac:dyDescent="0.15">
      <c r="CX420" t="s">
        <v>3313</v>
      </c>
      <c r="CZ420" s="27" t="s">
        <v>5153</v>
      </c>
    </row>
    <row r="421" spans="102:105" ht="15" customHeight="1" x14ac:dyDescent="0.15">
      <c r="CX421" t="s">
        <v>264</v>
      </c>
      <c r="CZ421" s="27" t="s">
        <v>5153</v>
      </c>
    </row>
    <row r="422" spans="102:105" ht="15" customHeight="1" x14ac:dyDescent="0.15">
      <c r="CX422" t="s">
        <v>999</v>
      </c>
      <c r="CZ422" s="27" t="s">
        <v>5153</v>
      </c>
    </row>
    <row r="423" spans="102:105" ht="15" customHeight="1" x14ac:dyDescent="0.15">
      <c r="CX423" t="s">
        <v>3935</v>
      </c>
      <c r="CY423" s="27" t="s">
        <v>5151</v>
      </c>
      <c r="CZ423" s="27" t="s">
        <v>5153</v>
      </c>
    </row>
    <row r="424" spans="102:105" ht="15" customHeight="1" x14ac:dyDescent="0.15">
      <c r="CX424" t="s">
        <v>4872</v>
      </c>
      <c r="CY424" s="27" t="s">
        <v>5153</v>
      </c>
      <c r="CZ424" s="27" t="s">
        <v>5154</v>
      </c>
    </row>
    <row r="425" spans="102:105" ht="15" customHeight="1" x14ac:dyDescent="0.15">
      <c r="CX425" t="s">
        <v>4866</v>
      </c>
      <c r="CY425" s="27" t="s">
        <v>5153</v>
      </c>
      <c r="CZ425" s="27" t="s">
        <v>5154</v>
      </c>
      <c r="DA425" s="27" t="s">
        <v>5152</v>
      </c>
    </row>
    <row r="426" spans="102:105" ht="15" customHeight="1" x14ac:dyDescent="0.15">
      <c r="CX426" t="s">
        <v>3844</v>
      </c>
      <c r="CZ426" s="27" t="s">
        <v>5153</v>
      </c>
    </row>
    <row r="427" spans="102:105" ht="15" customHeight="1" x14ac:dyDescent="0.15">
      <c r="CX427" t="s">
        <v>4924</v>
      </c>
      <c r="CY427" s="27" t="s">
        <v>5168</v>
      </c>
      <c r="CZ427" s="27" t="s">
        <v>5152</v>
      </c>
    </row>
    <row r="428" spans="102:105" ht="15" customHeight="1" x14ac:dyDescent="0.15">
      <c r="CX428" t="s">
        <v>172</v>
      </c>
      <c r="CY428" s="27" t="s">
        <v>5162</v>
      </c>
      <c r="CZ428" s="27" t="s">
        <v>5152</v>
      </c>
    </row>
    <row r="429" spans="102:105" ht="15" customHeight="1" x14ac:dyDescent="0.15">
      <c r="CX429" t="s">
        <v>4589</v>
      </c>
      <c r="CY429" s="27" t="s">
        <v>5152</v>
      </c>
      <c r="CZ429" s="27" t="s">
        <v>5162</v>
      </c>
    </row>
    <row r="430" spans="102:105" ht="15" customHeight="1" x14ac:dyDescent="0.15">
      <c r="CX430" t="s">
        <v>5007</v>
      </c>
      <c r="CY430" s="27" t="s">
        <v>5153</v>
      </c>
      <c r="CZ430" s="27" t="s">
        <v>5153</v>
      </c>
      <c r="DA430" s="27" t="s">
        <v>5152</v>
      </c>
    </row>
    <row r="431" spans="102:105" ht="15" customHeight="1" x14ac:dyDescent="0.15">
      <c r="CX431" t="s">
        <v>4081</v>
      </c>
      <c r="CZ431" s="27" t="s">
        <v>5153</v>
      </c>
    </row>
    <row r="432" spans="102:105" ht="15" customHeight="1" x14ac:dyDescent="0.15">
      <c r="CX432" t="s">
        <v>4082</v>
      </c>
      <c r="CZ432" s="27" t="s">
        <v>5151</v>
      </c>
    </row>
    <row r="433" spans="102:104" ht="15" customHeight="1" x14ac:dyDescent="0.15">
      <c r="CX433" t="s">
        <v>3396</v>
      </c>
      <c r="CZ433" s="27" t="s">
        <v>5156</v>
      </c>
    </row>
    <row r="434" spans="102:104" ht="15" customHeight="1" x14ac:dyDescent="0.15">
      <c r="CX434" t="s">
        <v>256</v>
      </c>
      <c r="CY434" s="27" t="s">
        <v>5153</v>
      </c>
      <c r="CZ434" s="27" t="s">
        <v>5162</v>
      </c>
    </row>
    <row r="435" spans="102:104" ht="15" customHeight="1" x14ac:dyDescent="0.15">
      <c r="CX435" t="s">
        <v>3253</v>
      </c>
      <c r="CY435" s="27" t="s">
        <v>5153</v>
      </c>
      <c r="CZ435" s="27" t="s">
        <v>5162</v>
      </c>
    </row>
    <row r="436" spans="102:104" ht="15" customHeight="1" x14ac:dyDescent="0.15">
      <c r="CX436" t="s">
        <v>1005</v>
      </c>
      <c r="CY436" s="27" t="s">
        <v>5153</v>
      </c>
      <c r="CZ436" s="27" t="s">
        <v>5162</v>
      </c>
    </row>
    <row r="437" spans="102:104" ht="15" customHeight="1" x14ac:dyDescent="0.15">
      <c r="CX437" t="s">
        <v>4836</v>
      </c>
      <c r="CY437" s="27" t="s">
        <v>5153</v>
      </c>
      <c r="CZ437" s="27" t="s">
        <v>5153</v>
      </c>
    </row>
    <row r="438" spans="102:104" ht="15" customHeight="1" x14ac:dyDescent="0.15">
      <c r="CX438" t="s">
        <v>5023</v>
      </c>
      <c r="CY438" s="27" t="s">
        <v>5154</v>
      </c>
      <c r="CZ438" s="27" t="s">
        <v>5152</v>
      </c>
    </row>
    <row r="439" spans="102:104" ht="15" customHeight="1" x14ac:dyDescent="0.15">
      <c r="CX439" t="s">
        <v>4863</v>
      </c>
      <c r="CY439" s="27" t="s">
        <v>5153</v>
      </c>
      <c r="CZ439" s="27" t="s">
        <v>5154</v>
      </c>
    </row>
    <row r="440" spans="102:104" ht="15" customHeight="1" x14ac:dyDescent="0.15">
      <c r="CX440" t="s">
        <v>613</v>
      </c>
      <c r="CY440" s="27" t="s">
        <v>5153</v>
      </c>
      <c r="CZ440" s="27" t="s">
        <v>5154</v>
      </c>
    </row>
    <row r="441" spans="102:104" ht="15" customHeight="1" x14ac:dyDescent="0.15">
      <c r="CX441" t="s">
        <v>3662</v>
      </c>
      <c r="CY441" s="27" t="s">
        <v>5153</v>
      </c>
      <c r="CZ441" s="27" t="s">
        <v>5154</v>
      </c>
    </row>
    <row r="442" spans="102:104" ht="15" customHeight="1" x14ac:dyDescent="0.15">
      <c r="CX442" t="s">
        <v>4865</v>
      </c>
      <c r="CY442" s="27" t="s">
        <v>5153</v>
      </c>
      <c r="CZ442" s="27" t="s">
        <v>5152</v>
      </c>
    </row>
    <row r="443" spans="102:104" ht="15" customHeight="1" x14ac:dyDescent="0.15">
      <c r="CX443" t="s">
        <v>4837</v>
      </c>
      <c r="CY443" s="27" t="s">
        <v>5153</v>
      </c>
      <c r="CZ443" s="27" t="s">
        <v>5154</v>
      </c>
    </row>
    <row r="444" spans="102:104" ht="15" customHeight="1" x14ac:dyDescent="0.15">
      <c r="CX444" t="s">
        <v>3846</v>
      </c>
      <c r="CZ444" s="27" t="s">
        <v>5153</v>
      </c>
    </row>
    <row r="445" spans="102:104" ht="15" customHeight="1" x14ac:dyDescent="0.15">
      <c r="CX445" t="s">
        <v>4678</v>
      </c>
      <c r="CY445" s="27" t="s">
        <v>5153</v>
      </c>
      <c r="CZ445" s="27" t="s">
        <v>5154</v>
      </c>
    </row>
    <row r="446" spans="102:104" ht="15" customHeight="1" x14ac:dyDescent="0.15">
      <c r="CX446" t="s">
        <v>4799</v>
      </c>
      <c r="CY446" s="27" t="s">
        <v>5153</v>
      </c>
      <c r="CZ446" s="27" t="s">
        <v>5156</v>
      </c>
    </row>
    <row r="447" spans="102:104" ht="15" customHeight="1" x14ac:dyDescent="0.15">
      <c r="CX447" t="s">
        <v>3761</v>
      </c>
      <c r="CZ447" s="27" t="s">
        <v>5154</v>
      </c>
    </row>
    <row r="448" spans="102:104" ht="15" customHeight="1" x14ac:dyDescent="0.15">
      <c r="CX448" t="s">
        <v>3793</v>
      </c>
      <c r="CZ448" s="27" t="s">
        <v>5154</v>
      </c>
    </row>
    <row r="449" spans="102:105" ht="15" customHeight="1" x14ac:dyDescent="0.15">
      <c r="CX449" t="s">
        <v>4593</v>
      </c>
      <c r="CY449" s="27" t="s">
        <v>5153</v>
      </c>
      <c r="CZ449" s="27" t="s">
        <v>5152</v>
      </c>
    </row>
    <row r="450" spans="102:105" ht="15" customHeight="1" x14ac:dyDescent="0.15">
      <c r="CX450" t="s">
        <v>4838</v>
      </c>
      <c r="CY450" s="27" t="s">
        <v>5153</v>
      </c>
      <c r="CZ450" s="27" t="s">
        <v>5152</v>
      </c>
    </row>
    <row r="451" spans="102:105" ht="15" customHeight="1" x14ac:dyDescent="0.15">
      <c r="CX451" t="s">
        <v>3760</v>
      </c>
      <c r="CY451" s="27" t="s">
        <v>5152</v>
      </c>
      <c r="CZ451" s="27" t="s">
        <v>5157</v>
      </c>
    </row>
    <row r="452" spans="102:105" ht="15" customHeight="1" x14ac:dyDescent="0.15">
      <c r="CX452" t="s">
        <v>3796</v>
      </c>
      <c r="CY452" s="27" t="s">
        <v>5152</v>
      </c>
      <c r="CZ452" s="27" t="s">
        <v>5157</v>
      </c>
    </row>
    <row r="453" spans="102:105" ht="15" customHeight="1" x14ac:dyDescent="0.15">
      <c r="CX453" t="s">
        <v>4333</v>
      </c>
      <c r="CY453" s="27" t="s">
        <v>5153</v>
      </c>
      <c r="CZ453" s="27" t="s">
        <v>5152</v>
      </c>
    </row>
    <row r="454" spans="102:105" ht="15" customHeight="1" x14ac:dyDescent="0.15">
      <c r="CX454" t="s">
        <v>5181</v>
      </c>
      <c r="CY454" s="27" t="s">
        <v>5153</v>
      </c>
      <c r="CZ454" s="27" t="s">
        <v>2936</v>
      </c>
    </row>
    <row r="455" spans="102:105" ht="15" customHeight="1" x14ac:dyDescent="0.15">
      <c r="CX455" t="s">
        <v>5060</v>
      </c>
      <c r="CY455" s="27" t="s">
        <v>5151</v>
      </c>
      <c r="CZ455" s="27" t="s">
        <v>5153</v>
      </c>
      <c r="DA455" s="27" t="s">
        <v>5153</v>
      </c>
    </row>
    <row r="456" spans="102:105" ht="15" customHeight="1" x14ac:dyDescent="0.15">
      <c r="CX456" t="s">
        <v>4765</v>
      </c>
      <c r="CY456" s="27" t="s">
        <v>5152</v>
      </c>
      <c r="CZ456" s="27" t="s">
        <v>2936</v>
      </c>
    </row>
    <row r="457" spans="102:105" ht="15" customHeight="1" x14ac:dyDescent="0.15">
      <c r="CX457" t="s">
        <v>4719</v>
      </c>
      <c r="CY457" s="27" t="s">
        <v>5151</v>
      </c>
      <c r="CZ457" s="27" t="s">
        <v>5158</v>
      </c>
    </row>
    <row r="458" spans="102:105" ht="15" customHeight="1" x14ac:dyDescent="0.15">
      <c r="CX458" t="s">
        <v>4642</v>
      </c>
      <c r="CY458" s="27" t="s">
        <v>5163</v>
      </c>
      <c r="CZ458" s="27" t="s">
        <v>5164</v>
      </c>
    </row>
    <row r="459" spans="102:105" ht="15" customHeight="1" x14ac:dyDescent="0.15">
      <c r="CX459" s="69" t="s">
        <v>274</v>
      </c>
      <c r="CY459" s="27" t="s">
        <v>2936</v>
      </c>
      <c r="CZ459" s="27" t="s">
        <v>5154</v>
      </c>
    </row>
    <row r="460" spans="102:105" ht="15" customHeight="1" x14ac:dyDescent="0.15">
      <c r="CX460" s="69" t="s">
        <v>3200</v>
      </c>
      <c r="CZ460" s="27" t="s">
        <v>5154</v>
      </c>
    </row>
    <row r="461" spans="102:105" ht="15" customHeight="1" x14ac:dyDescent="0.15">
      <c r="CX461" t="s">
        <v>3200</v>
      </c>
      <c r="CZ461" s="27" t="s">
        <v>5154</v>
      </c>
    </row>
    <row r="462" spans="102:105" ht="15" customHeight="1" x14ac:dyDescent="0.15">
      <c r="CX462" t="s">
        <v>3212</v>
      </c>
      <c r="CZ462" s="27" t="s">
        <v>5154</v>
      </c>
    </row>
    <row r="463" spans="102:105" ht="15" customHeight="1" x14ac:dyDescent="0.15">
      <c r="CX463" t="s">
        <v>4681</v>
      </c>
      <c r="CY463" s="27" t="s">
        <v>5153</v>
      </c>
      <c r="CZ463" s="27" t="s">
        <v>5152</v>
      </c>
    </row>
    <row r="464" spans="102:105" ht="15" customHeight="1" x14ac:dyDescent="0.15">
      <c r="CX464" t="s">
        <v>3991</v>
      </c>
      <c r="CZ464" s="27" t="s">
        <v>5153</v>
      </c>
    </row>
    <row r="465" spans="102:104" ht="15" customHeight="1" x14ac:dyDescent="0.15">
      <c r="CX465" s="69" t="s">
        <v>4801</v>
      </c>
      <c r="CY465" s="27" t="s">
        <v>5154</v>
      </c>
      <c r="CZ465" s="27" t="s">
        <v>5152</v>
      </c>
    </row>
    <row r="466" spans="102:104" ht="15" customHeight="1" x14ac:dyDescent="0.15">
      <c r="CX466" s="69" t="s">
        <v>406</v>
      </c>
      <c r="CY466" s="27" t="s">
        <v>5152</v>
      </c>
      <c r="CZ466" s="27" t="s">
        <v>5157</v>
      </c>
    </row>
    <row r="467" spans="102:104" ht="15" customHeight="1" x14ac:dyDescent="0.15">
      <c r="CX467" t="s">
        <v>4803</v>
      </c>
      <c r="CY467" s="27" t="s">
        <v>5154</v>
      </c>
      <c r="CZ467" s="27" t="s">
        <v>5152</v>
      </c>
    </row>
    <row r="468" spans="102:104" ht="15" customHeight="1" x14ac:dyDescent="0.15">
      <c r="CX468" t="s">
        <v>3940</v>
      </c>
      <c r="CZ468" s="27" t="s">
        <v>5151</v>
      </c>
    </row>
    <row r="469" spans="102:104" ht="15" customHeight="1" x14ac:dyDescent="0.15">
      <c r="CX469" t="s">
        <v>5144</v>
      </c>
      <c r="CY469" s="27" t="s">
        <v>5151</v>
      </c>
    </row>
    <row r="470" spans="102:104" ht="15" customHeight="1" x14ac:dyDescent="0.15">
      <c r="CX470" t="s">
        <v>251</v>
      </c>
      <c r="CZ470" s="27" t="s">
        <v>5152</v>
      </c>
    </row>
    <row r="471" spans="102:104" ht="15" customHeight="1" x14ac:dyDescent="0.15">
      <c r="CX471" t="s">
        <v>4772</v>
      </c>
      <c r="CZ471" s="27" t="s">
        <v>5152</v>
      </c>
    </row>
    <row r="472" spans="102:104" ht="15" customHeight="1" x14ac:dyDescent="0.15">
      <c r="CX472" t="s">
        <v>4390</v>
      </c>
      <c r="CY472" s="27" t="s">
        <v>5152</v>
      </c>
      <c r="CZ472" s="27" t="s">
        <v>5156</v>
      </c>
    </row>
    <row r="473" spans="102:104" ht="15" customHeight="1" x14ac:dyDescent="0.15">
      <c r="CX473" t="s">
        <v>4405</v>
      </c>
      <c r="CY473" s="27" t="s">
        <v>5152</v>
      </c>
      <c r="CZ473" s="27" t="s">
        <v>5156</v>
      </c>
    </row>
    <row r="474" spans="102:104" ht="15" customHeight="1" x14ac:dyDescent="0.15">
      <c r="CX474" t="s">
        <v>4685</v>
      </c>
      <c r="CY474" s="27" t="s">
        <v>5153</v>
      </c>
      <c r="CZ474" s="27" t="s">
        <v>5152</v>
      </c>
    </row>
    <row r="475" spans="102:104" ht="15" customHeight="1" x14ac:dyDescent="0.15">
      <c r="CX475" t="s">
        <v>3897</v>
      </c>
      <c r="CZ475" s="27" t="s">
        <v>5154</v>
      </c>
    </row>
    <row r="476" spans="102:104" ht="15" customHeight="1" x14ac:dyDescent="0.15">
      <c r="CX476" t="s">
        <v>4810</v>
      </c>
      <c r="CZ476" s="27" t="s">
        <v>5151</v>
      </c>
    </row>
    <row r="477" spans="102:104" ht="15" customHeight="1" x14ac:dyDescent="0.15">
      <c r="CX477" t="s">
        <v>4602</v>
      </c>
      <c r="CZ477" s="27" t="s">
        <v>5153</v>
      </c>
    </row>
    <row r="478" spans="102:104" ht="15" customHeight="1" x14ac:dyDescent="0.15">
      <c r="CX478" t="s">
        <v>3172</v>
      </c>
      <c r="CY478" s="27" t="s">
        <v>5154</v>
      </c>
      <c r="CZ478" s="27" t="s">
        <v>5155</v>
      </c>
    </row>
    <row r="479" spans="102:104" ht="15" customHeight="1" x14ac:dyDescent="0.15">
      <c r="CX479" t="s">
        <v>3088</v>
      </c>
      <c r="CY479" s="27" t="s">
        <v>5154</v>
      </c>
      <c r="CZ479" s="27" t="s">
        <v>5155</v>
      </c>
    </row>
    <row r="480" spans="102:104" ht="15" customHeight="1" x14ac:dyDescent="0.15">
      <c r="CX480" t="s">
        <v>3949</v>
      </c>
      <c r="CZ480" s="27" t="s">
        <v>5153</v>
      </c>
    </row>
    <row r="481" spans="102:105" ht="15" customHeight="1" x14ac:dyDescent="0.15">
      <c r="CX481" t="s">
        <v>3799</v>
      </c>
      <c r="CY481" s="27" t="s">
        <v>5152</v>
      </c>
      <c r="CZ481" s="27" t="s">
        <v>2936</v>
      </c>
    </row>
    <row r="482" spans="102:105" ht="15" customHeight="1" x14ac:dyDescent="0.15">
      <c r="CX482" t="s">
        <v>4855</v>
      </c>
      <c r="CY482" s="27" t="s">
        <v>5151</v>
      </c>
      <c r="CZ482" s="27" t="s">
        <v>5153</v>
      </c>
    </row>
    <row r="483" spans="102:105" ht="15" customHeight="1" x14ac:dyDescent="0.15">
      <c r="CX483" t="s">
        <v>5128</v>
      </c>
      <c r="CY483" s="27" t="s">
        <v>5151</v>
      </c>
      <c r="CZ483" s="27" t="s">
        <v>5153</v>
      </c>
      <c r="DA483" s="27" t="s">
        <v>5153</v>
      </c>
    </row>
    <row r="484" spans="102:105" ht="15" customHeight="1" x14ac:dyDescent="0.15">
      <c r="CX484" t="s">
        <v>282</v>
      </c>
      <c r="CZ484" s="27" t="s">
        <v>5152</v>
      </c>
    </row>
    <row r="485" spans="102:105" ht="15" customHeight="1" x14ac:dyDescent="0.15">
      <c r="CX485" s="69" t="s">
        <v>3993</v>
      </c>
      <c r="CZ485" s="27" t="s">
        <v>5154</v>
      </c>
    </row>
    <row r="486" spans="102:105" ht="15" customHeight="1" x14ac:dyDescent="0.15">
      <c r="CX486" s="69" t="s">
        <v>3984</v>
      </c>
      <c r="CZ486" s="27" t="s">
        <v>5154</v>
      </c>
    </row>
    <row r="487" spans="102:105" ht="15" customHeight="1" x14ac:dyDescent="0.15">
      <c r="CX487" t="s">
        <v>3438</v>
      </c>
      <c r="CY487" s="27" t="s">
        <v>5151</v>
      </c>
      <c r="CZ487" s="27" t="s">
        <v>5154</v>
      </c>
    </row>
    <row r="488" spans="102:105" ht="15" customHeight="1" x14ac:dyDescent="0.15">
      <c r="CX488" t="s">
        <v>3687</v>
      </c>
      <c r="CY488" s="27" t="s">
        <v>5151</v>
      </c>
      <c r="CZ488" s="27" t="s">
        <v>5154</v>
      </c>
    </row>
    <row r="489" spans="102:105" ht="15" customHeight="1" x14ac:dyDescent="0.15">
      <c r="CX489" t="s">
        <v>5068</v>
      </c>
      <c r="CY489" s="27" t="s">
        <v>5153</v>
      </c>
      <c r="CZ489" s="27" t="s">
        <v>5151</v>
      </c>
    </row>
    <row r="490" spans="102:105" ht="15" customHeight="1" x14ac:dyDescent="0.15">
      <c r="CX490" t="s">
        <v>3854</v>
      </c>
      <c r="CZ490" s="27" t="s">
        <v>5152</v>
      </c>
    </row>
    <row r="491" spans="102:105" ht="15" customHeight="1" x14ac:dyDescent="0.15">
      <c r="CX491" t="s">
        <v>685</v>
      </c>
      <c r="CY491" s="27" t="s">
        <v>2936</v>
      </c>
      <c r="CZ491" s="27" t="s">
        <v>5154</v>
      </c>
    </row>
    <row r="492" spans="102:105" ht="15" customHeight="1" x14ac:dyDescent="0.15">
      <c r="CX492" t="s">
        <v>4775</v>
      </c>
      <c r="CY492" s="27" t="s">
        <v>5151</v>
      </c>
      <c r="CZ492" s="27" t="s">
        <v>2936</v>
      </c>
    </row>
    <row r="493" spans="102:105" ht="15" customHeight="1" x14ac:dyDescent="0.15">
      <c r="CX493" t="s">
        <v>5145</v>
      </c>
      <c r="CY493" s="27" t="s">
        <v>5168</v>
      </c>
    </row>
    <row r="494" spans="102:105" ht="15" customHeight="1" x14ac:dyDescent="0.15">
      <c r="CX494" t="s">
        <v>4811</v>
      </c>
      <c r="CY494" s="27" t="s">
        <v>5151</v>
      </c>
      <c r="CZ494" s="27" t="s">
        <v>5154</v>
      </c>
    </row>
    <row r="495" spans="102:105" ht="15" customHeight="1" x14ac:dyDescent="0.15">
      <c r="CX495" t="s">
        <v>5146</v>
      </c>
      <c r="CY495" s="27" t="s">
        <v>5153</v>
      </c>
      <c r="CZ495" s="27" t="s">
        <v>5152</v>
      </c>
    </row>
    <row r="496" spans="102:105" ht="15" customHeight="1" x14ac:dyDescent="0.15">
      <c r="CX496" t="s">
        <v>4209</v>
      </c>
      <c r="CZ496" s="27" t="s">
        <v>5153</v>
      </c>
    </row>
    <row r="497" spans="102:105" ht="15" customHeight="1" x14ac:dyDescent="0.15">
      <c r="CX497" t="s">
        <v>810</v>
      </c>
      <c r="CZ497" s="27" t="s">
        <v>5154</v>
      </c>
    </row>
    <row r="498" spans="102:105" ht="15" customHeight="1" x14ac:dyDescent="0.15">
      <c r="CX498" t="s">
        <v>1129</v>
      </c>
      <c r="CZ498" s="27" t="s">
        <v>5154</v>
      </c>
    </row>
    <row r="499" spans="102:105" ht="15" customHeight="1" x14ac:dyDescent="0.15">
      <c r="CX499" t="s">
        <v>4868</v>
      </c>
      <c r="CY499" s="27" t="s">
        <v>5153</v>
      </c>
      <c r="CZ499" s="27" t="s">
        <v>5154</v>
      </c>
    </row>
    <row r="500" spans="102:105" ht="15" customHeight="1" x14ac:dyDescent="0.15">
      <c r="CX500" t="s">
        <v>3342</v>
      </c>
      <c r="CZ500" s="27" t="s">
        <v>5152</v>
      </c>
    </row>
    <row r="501" spans="102:105" ht="15" customHeight="1" x14ac:dyDescent="0.15">
      <c r="CX501" t="s">
        <v>3405</v>
      </c>
      <c r="CZ501" s="27" t="s">
        <v>5151</v>
      </c>
    </row>
    <row r="502" spans="102:105" ht="15" customHeight="1" x14ac:dyDescent="0.15">
      <c r="CX502" t="s">
        <v>3022</v>
      </c>
      <c r="CY502" s="27" t="s">
        <v>5153</v>
      </c>
      <c r="CZ502" s="27" t="s">
        <v>5154</v>
      </c>
    </row>
    <row r="503" spans="102:105" ht="15" customHeight="1" x14ac:dyDescent="0.15">
      <c r="CX503" t="s">
        <v>3314</v>
      </c>
      <c r="CY503" s="27" t="s">
        <v>5153</v>
      </c>
      <c r="CZ503" s="27" t="s">
        <v>5154</v>
      </c>
    </row>
    <row r="504" spans="102:105" ht="15" customHeight="1" x14ac:dyDescent="0.15">
      <c r="CX504" t="s">
        <v>3163</v>
      </c>
      <c r="CY504" s="27" t="s">
        <v>5153</v>
      </c>
      <c r="CZ504" s="27" t="s">
        <v>5154</v>
      </c>
    </row>
    <row r="505" spans="102:105" ht="15" customHeight="1" x14ac:dyDescent="0.15">
      <c r="CX505" t="s">
        <v>4514</v>
      </c>
      <c r="CY505" s="27" t="s">
        <v>5153</v>
      </c>
      <c r="CZ505" s="27" t="s">
        <v>5153</v>
      </c>
    </row>
    <row r="506" spans="102:105" ht="15" customHeight="1" x14ac:dyDescent="0.15">
      <c r="CX506" t="s">
        <v>4907</v>
      </c>
      <c r="CY506" s="27" t="s">
        <v>5153</v>
      </c>
      <c r="CZ506" s="27" t="s">
        <v>5153</v>
      </c>
      <c r="DA506" s="27" t="s">
        <v>5153</v>
      </c>
    </row>
    <row r="507" spans="102:105" ht="15" customHeight="1" x14ac:dyDescent="0.15">
      <c r="CX507" t="s">
        <v>5130</v>
      </c>
      <c r="CY507" s="27" t="s">
        <v>5151</v>
      </c>
      <c r="CZ507" s="27" t="s">
        <v>5151</v>
      </c>
    </row>
    <row r="508" spans="102:105" ht="15" customHeight="1" x14ac:dyDescent="0.15">
      <c r="CX508" t="s">
        <v>3951</v>
      </c>
      <c r="CZ508" s="27" t="s">
        <v>5153</v>
      </c>
    </row>
    <row r="509" spans="102:105" ht="15" customHeight="1" x14ac:dyDescent="0.15">
      <c r="CX509" t="s">
        <v>5148</v>
      </c>
      <c r="CY509" s="27" t="s">
        <v>5153</v>
      </c>
      <c r="CZ509" s="27" t="s">
        <v>5154</v>
      </c>
      <c r="DA509" s="27" t="s">
        <v>5152</v>
      </c>
    </row>
    <row r="510" spans="102:105" ht="15" customHeight="1" x14ac:dyDescent="0.15">
      <c r="CX510" t="s">
        <v>4687</v>
      </c>
      <c r="CY510" s="27" t="s">
        <v>5153</v>
      </c>
      <c r="CZ510" s="27" t="s">
        <v>5154</v>
      </c>
    </row>
    <row r="511" spans="102:105" ht="15" customHeight="1" x14ac:dyDescent="0.15">
      <c r="CX511" t="s">
        <v>4641</v>
      </c>
      <c r="CY511" s="27" t="s">
        <v>5152</v>
      </c>
      <c r="CZ511" s="27" t="s">
        <v>5154</v>
      </c>
    </row>
    <row r="512" spans="102:105" ht="15" customHeight="1" x14ac:dyDescent="0.15">
      <c r="CX512" t="s">
        <v>4689</v>
      </c>
      <c r="CY512" s="27" t="s">
        <v>5152</v>
      </c>
      <c r="CZ512" s="27" t="s">
        <v>5154</v>
      </c>
    </row>
    <row r="513" spans="102:105" ht="15" customHeight="1" x14ac:dyDescent="0.15">
      <c r="CX513" t="s">
        <v>4738</v>
      </c>
      <c r="CY513" s="27" t="s">
        <v>5153</v>
      </c>
      <c r="CZ513" s="27" t="s">
        <v>5154</v>
      </c>
    </row>
    <row r="514" spans="102:105" ht="15" customHeight="1" x14ac:dyDescent="0.15">
      <c r="CX514" t="s">
        <v>3953</v>
      </c>
      <c r="CZ514" s="27" t="s">
        <v>5153</v>
      </c>
    </row>
    <row r="515" spans="102:105" ht="15" customHeight="1" x14ac:dyDescent="0.15">
      <c r="CX515" t="s">
        <v>4691</v>
      </c>
      <c r="CZ515" s="27" t="s">
        <v>5152</v>
      </c>
    </row>
    <row r="516" spans="102:105" ht="15" customHeight="1" x14ac:dyDescent="0.15">
      <c r="CX516" t="s">
        <v>4516</v>
      </c>
      <c r="CZ516" s="27" t="s">
        <v>5152</v>
      </c>
    </row>
    <row r="517" spans="102:105" ht="15" customHeight="1" x14ac:dyDescent="0.15">
      <c r="CX517" t="s">
        <v>3315</v>
      </c>
      <c r="CZ517" s="27" t="s">
        <v>5152</v>
      </c>
    </row>
    <row r="518" spans="102:105" ht="15" customHeight="1" x14ac:dyDescent="0.15">
      <c r="CX518" t="s">
        <v>4346</v>
      </c>
      <c r="CY518" s="27" t="s">
        <v>5154</v>
      </c>
      <c r="CZ518" s="27" t="s">
        <v>5152</v>
      </c>
    </row>
    <row r="519" spans="102:105" ht="15" customHeight="1" x14ac:dyDescent="0.15">
      <c r="CX519" t="s">
        <v>5064</v>
      </c>
      <c r="CY519" s="27" t="s">
        <v>5153</v>
      </c>
      <c r="CZ519" s="27" t="s">
        <v>5162</v>
      </c>
      <c r="DA519" s="27" t="s">
        <v>5152</v>
      </c>
    </row>
    <row r="520" spans="102:105" ht="15" customHeight="1" x14ac:dyDescent="0.15">
      <c r="CX520" t="s">
        <v>4693</v>
      </c>
      <c r="CY520" s="27" t="s">
        <v>5152</v>
      </c>
      <c r="CZ520" s="27" t="s">
        <v>5162</v>
      </c>
    </row>
    <row r="521" spans="102:105" ht="15" customHeight="1" x14ac:dyDescent="0.15">
      <c r="CX521" t="s">
        <v>3803</v>
      </c>
      <c r="CZ521" s="27" t="s">
        <v>5153</v>
      </c>
    </row>
    <row r="522" spans="102:105" ht="15" customHeight="1" x14ac:dyDescent="0.15">
      <c r="CX522" t="s">
        <v>4844</v>
      </c>
      <c r="CY522" s="27" t="s">
        <v>5154</v>
      </c>
      <c r="CZ522" s="27" t="s">
        <v>5152</v>
      </c>
    </row>
    <row r="523" spans="102:105" ht="15" customHeight="1" x14ac:dyDescent="0.15">
      <c r="CX523" t="s">
        <v>3344</v>
      </c>
      <c r="CZ523" s="27" t="s">
        <v>5154</v>
      </c>
    </row>
    <row r="524" spans="102:105" ht="15" customHeight="1" x14ac:dyDescent="0.15">
      <c r="CX524" t="s">
        <v>3406</v>
      </c>
      <c r="CZ524" s="27" t="s">
        <v>5154</v>
      </c>
    </row>
    <row r="525" spans="102:105" ht="15" customHeight="1" x14ac:dyDescent="0.15">
      <c r="CX525" t="s">
        <v>3898</v>
      </c>
      <c r="CZ525" s="27" t="s">
        <v>5153</v>
      </c>
    </row>
    <row r="526" spans="102:105" ht="15" customHeight="1" x14ac:dyDescent="0.15">
      <c r="CX526" t="s">
        <v>870</v>
      </c>
      <c r="CY526" s="27" t="s">
        <v>5153</v>
      </c>
      <c r="CZ526" s="27" t="s">
        <v>5162</v>
      </c>
    </row>
    <row r="527" spans="102:105" ht="15" customHeight="1" x14ac:dyDescent="0.15">
      <c r="CX527" t="s">
        <v>4845</v>
      </c>
      <c r="CY527" s="27" t="s">
        <v>5153</v>
      </c>
      <c r="CZ527" s="27" t="s">
        <v>5162</v>
      </c>
    </row>
    <row r="528" spans="102:105" ht="15" customHeight="1" x14ac:dyDescent="0.15">
      <c r="CX528" t="s">
        <v>4695</v>
      </c>
      <c r="CZ528" s="27" t="s">
        <v>5152</v>
      </c>
    </row>
    <row r="529" spans="102:105" ht="15" customHeight="1" x14ac:dyDescent="0.15">
      <c r="CX529" t="s">
        <v>5046</v>
      </c>
      <c r="CY529" s="27" t="s">
        <v>5160</v>
      </c>
      <c r="CZ529" s="27" t="s">
        <v>5161</v>
      </c>
    </row>
    <row r="530" spans="102:105" ht="15" customHeight="1" x14ac:dyDescent="0.15">
      <c r="CX530" t="s">
        <v>5020</v>
      </c>
      <c r="CY530" s="27" t="s">
        <v>5153</v>
      </c>
      <c r="CZ530" s="27" t="s">
        <v>5154</v>
      </c>
      <c r="DA530" s="27" t="s">
        <v>5152</v>
      </c>
    </row>
    <row r="531" spans="102:105" ht="15" customHeight="1" x14ac:dyDescent="0.15">
      <c r="CX531" t="s">
        <v>4109</v>
      </c>
      <c r="CZ531" s="27" t="s">
        <v>5152</v>
      </c>
    </row>
    <row r="532" spans="102:105" ht="15" customHeight="1" x14ac:dyDescent="0.15">
      <c r="CX532" t="s">
        <v>5132</v>
      </c>
      <c r="CY532" s="27" t="s">
        <v>5153</v>
      </c>
      <c r="CZ532" s="27" t="s">
        <v>5152</v>
      </c>
      <c r="DA532" s="27" t="s">
        <v>5152</v>
      </c>
    </row>
    <row r="533" spans="102:105" ht="15" customHeight="1" x14ac:dyDescent="0.15">
      <c r="CX533" t="s">
        <v>2965</v>
      </c>
      <c r="CZ533" s="27" t="s">
        <v>5152</v>
      </c>
    </row>
    <row r="534" spans="102:105" ht="15" customHeight="1" x14ac:dyDescent="0.15">
      <c r="CX534" t="s">
        <v>2991</v>
      </c>
      <c r="CZ534" s="27" t="s">
        <v>5152</v>
      </c>
    </row>
    <row r="535" spans="102:105" ht="15" customHeight="1" x14ac:dyDescent="0.15">
      <c r="CX535" t="s">
        <v>5044</v>
      </c>
      <c r="CY535" s="27" t="s">
        <v>5152</v>
      </c>
      <c r="CZ535" s="27" t="s">
        <v>5153</v>
      </c>
    </row>
    <row r="536" spans="102:105" ht="15" customHeight="1" x14ac:dyDescent="0.15">
      <c r="CX536" t="s">
        <v>4387</v>
      </c>
      <c r="CZ536" s="27" t="s">
        <v>5154</v>
      </c>
    </row>
    <row r="537" spans="102:105" ht="15" customHeight="1" x14ac:dyDescent="0.15">
      <c r="CX537" t="s">
        <v>4409</v>
      </c>
      <c r="CZ537" s="27" t="s">
        <v>5154</v>
      </c>
    </row>
    <row r="538" spans="102:105" ht="15" customHeight="1" x14ac:dyDescent="0.15">
      <c r="CX538" t="s">
        <v>4161</v>
      </c>
      <c r="CZ538" s="27" t="s">
        <v>5153</v>
      </c>
    </row>
    <row r="539" spans="102:105" ht="15" customHeight="1" x14ac:dyDescent="0.15">
      <c r="CX539" t="s">
        <v>4212</v>
      </c>
      <c r="CZ539" s="27" t="s">
        <v>5153</v>
      </c>
    </row>
    <row r="540" spans="102:105" ht="15" customHeight="1" x14ac:dyDescent="0.15">
      <c r="CX540" t="s">
        <v>4860</v>
      </c>
      <c r="CY540" s="27" t="s">
        <v>5151</v>
      </c>
      <c r="CZ540" s="27" t="s">
        <v>5151</v>
      </c>
      <c r="DA540" s="27" t="s">
        <v>5153</v>
      </c>
    </row>
    <row r="541" spans="102:105" ht="15" customHeight="1" x14ac:dyDescent="0.15">
      <c r="CX541" t="s">
        <v>4698</v>
      </c>
      <c r="CZ541" s="27" t="s">
        <v>5154</v>
      </c>
    </row>
    <row r="542" spans="102:105" ht="15" customHeight="1" x14ac:dyDescent="0.15">
      <c r="CX542" t="s">
        <v>4519</v>
      </c>
      <c r="CY542" s="27" t="s">
        <v>5151</v>
      </c>
      <c r="CZ542" s="27" t="s">
        <v>5158</v>
      </c>
    </row>
    <row r="543" spans="102:105" ht="15" customHeight="1" x14ac:dyDescent="0.15">
      <c r="CX543" t="s">
        <v>4610</v>
      </c>
      <c r="CY543" s="27" t="s">
        <v>5151</v>
      </c>
      <c r="CZ543" s="27" t="s">
        <v>5158</v>
      </c>
    </row>
    <row r="544" spans="102:105" ht="15" customHeight="1" x14ac:dyDescent="0.15">
      <c r="CX544" t="s">
        <v>4701</v>
      </c>
      <c r="CY544" s="27" t="s">
        <v>5154</v>
      </c>
      <c r="CZ544" s="27" t="s">
        <v>5152</v>
      </c>
    </row>
    <row r="545" spans="102:105" ht="15" customHeight="1" x14ac:dyDescent="0.15">
      <c r="CX545" t="s">
        <v>4853</v>
      </c>
      <c r="CY545" s="27" t="s">
        <v>5153</v>
      </c>
      <c r="CZ545" s="27" t="s">
        <v>5154</v>
      </c>
    </row>
    <row r="546" spans="102:105" ht="15" customHeight="1" x14ac:dyDescent="0.15">
      <c r="CX546" t="s">
        <v>3261</v>
      </c>
      <c r="CZ546" s="27" t="s">
        <v>5152</v>
      </c>
    </row>
    <row r="547" spans="102:105" ht="15" customHeight="1" x14ac:dyDescent="0.15">
      <c r="CX547" t="s">
        <v>683</v>
      </c>
      <c r="CZ547" s="27" t="s">
        <v>5152</v>
      </c>
    </row>
    <row r="548" spans="102:105" ht="15" customHeight="1" x14ac:dyDescent="0.15">
      <c r="CX548" t="s">
        <v>1251</v>
      </c>
      <c r="CZ548" s="27" t="s">
        <v>5152</v>
      </c>
    </row>
    <row r="549" spans="102:105" ht="15" customHeight="1" x14ac:dyDescent="0.15">
      <c r="CX549" t="s">
        <v>3806</v>
      </c>
      <c r="CZ549" s="27" t="s">
        <v>5152</v>
      </c>
    </row>
    <row r="550" spans="102:105" ht="15" customHeight="1" x14ac:dyDescent="0.15">
      <c r="CX550" t="s">
        <v>4959</v>
      </c>
      <c r="CY550" s="27" t="s">
        <v>5153</v>
      </c>
      <c r="CZ550" s="27" t="s">
        <v>5153</v>
      </c>
      <c r="DA550" s="27" t="s">
        <v>5152</v>
      </c>
    </row>
    <row r="551" spans="102:105" ht="15" customHeight="1" x14ac:dyDescent="0.15">
      <c r="CX551" t="s">
        <v>4814</v>
      </c>
      <c r="CZ551" s="27" t="s">
        <v>5153</v>
      </c>
    </row>
    <row r="552" spans="102:105" ht="15" customHeight="1" x14ac:dyDescent="0.15">
      <c r="CX552" t="s">
        <v>3748</v>
      </c>
      <c r="CZ552" s="27" t="s">
        <v>5153</v>
      </c>
    </row>
    <row r="553" spans="102:105" ht="15" customHeight="1" x14ac:dyDescent="0.15">
      <c r="CX553" t="s">
        <v>4612</v>
      </c>
      <c r="CY553" s="27" t="s">
        <v>5151</v>
      </c>
      <c r="CZ553" s="27" t="s">
        <v>5153</v>
      </c>
    </row>
    <row r="554" spans="102:105" ht="15" customHeight="1" x14ac:dyDescent="0.15">
      <c r="CX554" t="s">
        <v>3318</v>
      </c>
      <c r="CZ554" s="27" t="s">
        <v>5151</v>
      </c>
    </row>
    <row r="555" spans="102:105" ht="15" customHeight="1" x14ac:dyDescent="0.15">
      <c r="CX555" t="s">
        <v>5086</v>
      </c>
      <c r="CY555" s="27" t="s">
        <v>5153</v>
      </c>
      <c r="CZ555" s="27" t="s">
        <v>5151</v>
      </c>
      <c r="DA555" s="27" t="s">
        <v>5151</v>
      </c>
    </row>
    <row r="556" spans="102:105" ht="15" customHeight="1" x14ac:dyDescent="0.15">
      <c r="CX556" t="s">
        <v>4923</v>
      </c>
      <c r="CY556" s="27" t="s">
        <v>5160</v>
      </c>
      <c r="CZ556" s="27" t="s">
        <v>5164</v>
      </c>
    </row>
    <row r="557" spans="102:105" ht="15" customHeight="1" x14ac:dyDescent="0.15">
      <c r="CX557" t="s">
        <v>4896</v>
      </c>
      <c r="CY557" s="27" t="s">
        <v>5153</v>
      </c>
      <c r="CZ557" s="27" t="s">
        <v>5152</v>
      </c>
      <c r="DA557" s="27" t="s">
        <v>5152</v>
      </c>
    </row>
    <row r="558" spans="102:105" ht="15" customHeight="1" x14ac:dyDescent="0.15">
      <c r="CX558" t="s">
        <v>4740</v>
      </c>
      <c r="CZ558" s="27" t="s">
        <v>5154</v>
      </c>
    </row>
    <row r="559" spans="102:105" ht="15" customHeight="1" x14ac:dyDescent="0.15">
      <c r="CX559" t="s">
        <v>5026</v>
      </c>
      <c r="CY559" s="27" t="s">
        <v>5153</v>
      </c>
      <c r="CZ559" s="27" t="s">
        <v>5154</v>
      </c>
    </row>
    <row r="560" spans="102:105" ht="15" customHeight="1" x14ac:dyDescent="0.15">
      <c r="CX560" t="s">
        <v>5170</v>
      </c>
      <c r="CY560" s="27" t="s">
        <v>5154</v>
      </c>
    </row>
    <row r="561" spans="102:104" ht="15" customHeight="1" x14ac:dyDescent="0.15">
      <c r="CX561" t="s">
        <v>244</v>
      </c>
      <c r="CY561" s="27" t="s">
        <v>5154</v>
      </c>
    </row>
    <row r="562" spans="102:104" ht="15" customHeight="1" x14ac:dyDescent="0.15">
      <c r="CX562" t="s">
        <v>5171</v>
      </c>
      <c r="CY562" s="27" t="s">
        <v>5154</v>
      </c>
    </row>
    <row r="563" spans="102:104" ht="15" customHeight="1" x14ac:dyDescent="0.15">
      <c r="CX563" t="s">
        <v>5172</v>
      </c>
      <c r="CY563" s="27" t="s">
        <v>5152</v>
      </c>
    </row>
    <row r="564" spans="102:104" ht="15" customHeight="1" x14ac:dyDescent="0.15">
      <c r="CX564" t="s">
        <v>1189</v>
      </c>
      <c r="CY564" s="27" t="s">
        <v>5152</v>
      </c>
    </row>
    <row r="565" spans="102:104" ht="15" customHeight="1" x14ac:dyDescent="0.15">
      <c r="CX565" t="s">
        <v>1190</v>
      </c>
      <c r="CY565" s="27" t="s">
        <v>5152</v>
      </c>
    </row>
    <row r="566" spans="102:104" ht="15" customHeight="1" x14ac:dyDescent="0.15">
      <c r="CX566" t="s">
        <v>421</v>
      </c>
      <c r="CY566" s="27" t="s">
        <v>5152</v>
      </c>
    </row>
    <row r="567" spans="102:104" ht="15" customHeight="1" x14ac:dyDescent="0.15">
      <c r="CX567" t="s">
        <v>214</v>
      </c>
      <c r="CY567" s="27" t="s">
        <v>5153</v>
      </c>
      <c r="CZ567" s="27" t="s">
        <v>5178</v>
      </c>
    </row>
    <row r="568" spans="102:104" ht="15" customHeight="1" x14ac:dyDescent="0.15">
      <c r="CX568" t="s">
        <v>214</v>
      </c>
      <c r="CY568" s="27" t="s">
        <v>5153</v>
      </c>
      <c r="CZ568" s="27" t="s">
        <v>5178</v>
      </c>
    </row>
    <row r="569" spans="102:104" ht="15" customHeight="1" x14ac:dyDescent="0.15">
      <c r="CX569" t="s">
        <v>546</v>
      </c>
      <c r="CY569" s="27" t="s">
        <v>5153</v>
      </c>
    </row>
    <row r="570" spans="102:104" ht="15" customHeight="1" x14ac:dyDescent="0.15">
      <c r="CX570" t="s">
        <v>1211</v>
      </c>
      <c r="CY570" s="27" t="s">
        <v>5153</v>
      </c>
    </row>
    <row r="571" spans="102:104" ht="15" customHeight="1" x14ac:dyDescent="0.15">
      <c r="CX571" t="s">
        <v>1212</v>
      </c>
      <c r="CY571" s="27" t="s">
        <v>5153</v>
      </c>
    </row>
    <row r="572" spans="102:104" ht="15" customHeight="1" x14ac:dyDescent="0.15">
      <c r="CX572" t="s">
        <v>500</v>
      </c>
      <c r="CY572" s="27" t="s">
        <v>5153</v>
      </c>
    </row>
    <row r="573" spans="102:104" ht="15" customHeight="1" x14ac:dyDescent="0.15">
      <c r="CX573" t="s">
        <v>1586</v>
      </c>
      <c r="CY573" s="27" t="s">
        <v>5154</v>
      </c>
    </row>
    <row r="574" spans="102:104" ht="15" customHeight="1" x14ac:dyDescent="0.15">
      <c r="CX574" t="s">
        <v>4206</v>
      </c>
      <c r="CY574" s="27" t="s">
        <v>5154</v>
      </c>
    </row>
    <row r="575" spans="102:104" ht="15" customHeight="1" x14ac:dyDescent="0.15">
      <c r="CX575" t="s">
        <v>5173</v>
      </c>
      <c r="CY575" s="27" t="s">
        <v>5154</v>
      </c>
    </row>
    <row r="576" spans="102:104" ht="15" customHeight="1" x14ac:dyDescent="0.15">
      <c r="CX576" t="s">
        <v>5174</v>
      </c>
      <c r="CY576" s="27" t="s">
        <v>5153</v>
      </c>
      <c r="CZ576" s="27" t="s">
        <v>5152</v>
      </c>
    </row>
    <row r="577" spans="102:104" ht="15" customHeight="1" x14ac:dyDescent="0.15">
      <c r="CX577" t="s">
        <v>5175</v>
      </c>
      <c r="CY577" s="27" t="s">
        <v>5152</v>
      </c>
    </row>
    <row r="578" spans="102:104" ht="15" customHeight="1" x14ac:dyDescent="0.15">
      <c r="CX578" t="s">
        <v>5176</v>
      </c>
      <c r="CY578" s="27" t="s">
        <v>5154</v>
      </c>
      <c r="CZ578" s="27" t="s">
        <v>5152</v>
      </c>
    </row>
    <row r="579" spans="102:104" ht="15" customHeight="1" x14ac:dyDescent="0.15">
      <c r="CX579" t="s">
        <v>5177</v>
      </c>
      <c r="CY579" s="27" t="s">
        <v>5151</v>
      </c>
      <c r="CZ579" s="27" t="s">
        <v>5178</v>
      </c>
    </row>
    <row r="580" spans="102:104" ht="15" customHeight="1" x14ac:dyDescent="0.15">
      <c r="CX580" t="s">
        <v>513</v>
      </c>
      <c r="CY580" s="27" t="s">
        <v>5154</v>
      </c>
      <c r="CZ580" s="27" t="s">
        <v>5152</v>
      </c>
    </row>
    <row r="581" spans="102:104" ht="15" customHeight="1" x14ac:dyDescent="0.15">
      <c r="CX581" t="s">
        <v>517</v>
      </c>
      <c r="CY581" s="27" t="s">
        <v>5154</v>
      </c>
      <c r="CZ581" s="27" t="s">
        <v>5152</v>
      </c>
    </row>
    <row r="582" spans="102:104" ht="15" customHeight="1" x14ac:dyDescent="0.15">
      <c r="CX582" t="s">
        <v>521</v>
      </c>
      <c r="CY582" s="27" t="s">
        <v>5154</v>
      </c>
      <c r="CZ582" s="27" t="s">
        <v>5152</v>
      </c>
    </row>
    <row r="583" spans="102:104" ht="15" customHeight="1" x14ac:dyDescent="0.15">
      <c r="CX583" t="s">
        <v>1018</v>
      </c>
      <c r="CY583" s="27" t="s">
        <v>5154</v>
      </c>
    </row>
    <row r="584" spans="102:104" ht="15" customHeight="1" x14ac:dyDescent="0.15">
      <c r="CX584" t="s">
        <v>1020</v>
      </c>
      <c r="CY584" s="27" t="s">
        <v>5154</v>
      </c>
    </row>
    <row r="585" spans="102:104" ht="15" customHeight="1" x14ac:dyDescent="0.15">
      <c r="CX585" t="s">
        <v>744</v>
      </c>
      <c r="CY585" s="27" t="s">
        <v>5154</v>
      </c>
    </row>
    <row r="586" spans="102:104" ht="15" customHeight="1" x14ac:dyDescent="0.15">
      <c r="CX586" t="s">
        <v>3249</v>
      </c>
      <c r="CY586" s="27" t="s">
        <v>5152</v>
      </c>
    </row>
    <row r="587" spans="102:104" ht="15" customHeight="1" x14ac:dyDescent="0.15">
      <c r="CX587" t="s">
        <v>955</v>
      </c>
      <c r="CY587" s="27" t="s">
        <v>5152</v>
      </c>
    </row>
    <row r="588" spans="102:104" ht="15" customHeight="1" x14ac:dyDescent="0.15">
      <c r="CX588" t="s">
        <v>174</v>
      </c>
      <c r="CY588" s="27" t="s">
        <v>5152</v>
      </c>
    </row>
    <row r="589" spans="102:104" ht="15" customHeight="1" x14ac:dyDescent="0.15">
      <c r="CX589" t="s">
        <v>916</v>
      </c>
      <c r="CY589" s="27" t="s">
        <v>5153</v>
      </c>
    </row>
    <row r="590" spans="102:104" ht="15" customHeight="1" x14ac:dyDescent="0.15">
      <c r="CX590" t="s">
        <v>911</v>
      </c>
      <c r="CY590" s="27" t="s">
        <v>5152</v>
      </c>
    </row>
    <row r="591" spans="102:104" ht="15" customHeight="1" x14ac:dyDescent="0.15">
      <c r="CX591" t="s">
        <v>913</v>
      </c>
      <c r="CY591" s="27" t="s">
        <v>5152</v>
      </c>
    </row>
    <row r="592" spans="102:104" ht="15" customHeight="1" x14ac:dyDescent="0.15">
      <c r="CX592" t="s">
        <v>3106</v>
      </c>
      <c r="CY592" s="27" t="s">
        <v>5152</v>
      </c>
    </row>
    <row r="593" spans="102:105" ht="15" customHeight="1" x14ac:dyDescent="0.15">
      <c r="CX593" t="s">
        <v>3210</v>
      </c>
      <c r="CY593" s="27" t="s">
        <v>5152</v>
      </c>
    </row>
    <row r="594" spans="102:105" ht="15" customHeight="1" x14ac:dyDescent="0.15">
      <c r="CX594" t="s">
        <v>227</v>
      </c>
      <c r="CY594" s="27" t="s">
        <v>5152</v>
      </c>
    </row>
    <row r="595" spans="102:105" ht="15" customHeight="1" x14ac:dyDescent="0.15">
      <c r="CX595" t="s">
        <v>568</v>
      </c>
      <c r="CY595" s="27" t="s">
        <v>5154</v>
      </c>
    </row>
    <row r="596" spans="102:105" ht="15" customHeight="1" x14ac:dyDescent="0.15">
      <c r="CX596" t="s">
        <v>3357</v>
      </c>
      <c r="CY596" s="27" t="s">
        <v>5154</v>
      </c>
    </row>
    <row r="597" spans="102:105" ht="15" customHeight="1" x14ac:dyDescent="0.15">
      <c r="CX597" t="s">
        <v>951</v>
      </c>
      <c r="CY597" s="27" t="s">
        <v>5154</v>
      </c>
    </row>
    <row r="598" spans="102:105" ht="15" customHeight="1" x14ac:dyDescent="0.15">
      <c r="CX598" t="s">
        <v>5197</v>
      </c>
      <c r="CY598" s="27" t="s">
        <v>5152</v>
      </c>
      <c r="CZ598" s="27" t="s">
        <v>5154</v>
      </c>
      <c r="DA598" s="27" t="s">
        <v>5154</v>
      </c>
    </row>
    <row r="599" spans="102:105" ht="15" customHeight="1" x14ac:dyDescent="0.15">
      <c r="CX599" t="s">
        <v>5191</v>
      </c>
      <c r="CY599" s="27" t="s">
        <v>5153</v>
      </c>
      <c r="CZ599" s="27" t="s">
        <v>5152</v>
      </c>
      <c r="DA599" s="27" t="s">
        <v>5162</v>
      </c>
    </row>
    <row r="600" spans="102:105" ht="15" customHeight="1" x14ac:dyDescent="0.15">
      <c r="CX600" t="s">
        <v>5190</v>
      </c>
      <c r="CY600" s="27" t="s">
        <v>5151</v>
      </c>
      <c r="CZ600" s="27" t="s">
        <v>5178</v>
      </c>
    </row>
    <row r="601" spans="102:105" ht="15" customHeight="1" x14ac:dyDescent="0.15">
      <c r="CX601" t="s">
        <v>5198</v>
      </c>
      <c r="CY601" s="27" t="s">
        <v>5153</v>
      </c>
      <c r="CZ601" s="27" t="s">
        <v>5151</v>
      </c>
      <c r="DA601" s="27" t="s">
        <v>5178</v>
      </c>
    </row>
    <row r="602" spans="102:105" ht="15" customHeight="1" x14ac:dyDescent="0.15">
      <c r="CX602" t="s">
        <v>5202</v>
      </c>
      <c r="CY602" s="27" t="s">
        <v>5153</v>
      </c>
      <c r="CZ602" s="27" t="s">
        <v>5151</v>
      </c>
    </row>
    <row r="603" spans="102:105" ht="15" customHeight="1" x14ac:dyDescent="0.15">
      <c r="CX603" t="s">
        <v>5206</v>
      </c>
      <c r="CY603" s="27" t="s">
        <v>5153</v>
      </c>
      <c r="CZ603" s="27" t="s">
        <v>5151</v>
      </c>
    </row>
    <row r="604" spans="102:105" ht="15" customHeight="1" x14ac:dyDescent="0.15">
      <c r="CX604" t="s">
        <v>5195</v>
      </c>
      <c r="CY604" s="27" t="s">
        <v>5178</v>
      </c>
    </row>
    <row r="605" spans="102:105" ht="15" customHeight="1" x14ac:dyDescent="0.15">
      <c r="CX605" t="s">
        <v>5194</v>
      </c>
      <c r="CY605" s="27" t="s">
        <v>5153</v>
      </c>
    </row>
    <row r="606" spans="102:105" ht="15" customHeight="1" x14ac:dyDescent="0.15">
      <c r="CX606" t="s">
        <v>5204</v>
      </c>
      <c r="CY606" s="27" t="s">
        <v>5151</v>
      </c>
    </row>
    <row r="607" spans="102:105" ht="15" customHeight="1" x14ac:dyDescent="0.15">
      <c r="CX607" t="s">
        <v>5205</v>
      </c>
      <c r="CY607" s="27" t="s">
        <v>5178</v>
      </c>
    </row>
    <row r="608" spans="102:105" ht="15" customHeight="1" x14ac:dyDescent="0.15">
      <c r="CX608" t="s">
        <v>5193</v>
      </c>
      <c r="CY608" s="27" t="s">
        <v>5162</v>
      </c>
    </row>
    <row r="609" spans="102:105" ht="15" customHeight="1" x14ac:dyDescent="0.15">
      <c r="CX609" t="s">
        <v>5196</v>
      </c>
      <c r="CY609" s="27" t="s">
        <v>5153</v>
      </c>
    </row>
    <row r="610" spans="102:105" ht="15" customHeight="1" x14ac:dyDescent="0.15">
      <c r="CX610" t="s">
        <v>5203</v>
      </c>
      <c r="CY610" s="27" t="s">
        <v>5151</v>
      </c>
    </row>
    <row r="611" spans="102:105" ht="15" customHeight="1" x14ac:dyDescent="0.15">
      <c r="CX611" t="s">
        <v>5192</v>
      </c>
      <c r="CY611" s="27" t="s">
        <v>5153</v>
      </c>
      <c r="CZ611" s="27" t="s">
        <v>5178</v>
      </c>
    </row>
    <row r="612" spans="102:105" ht="15" customHeight="1" x14ac:dyDescent="0.15">
      <c r="CX612" t="s">
        <v>5189</v>
      </c>
      <c r="CY612" s="27" t="s">
        <v>5153</v>
      </c>
      <c r="CZ612" s="27" t="s">
        <v>5178</v>
      </c>
    </row>
    <row r="613" spans="102:105" ht="15" customHeight="1" x14ac:dyDescent="0.15">
      <c r="CX613" t="s">
        <v>5208</v>
      </c>
      <c r="CY613" s="27" t="s">
        <v>5153</v>
      </c>
      <c r="CZ613" s="27" t="s">
        <v>5153</v>
      </c>
      <c r="DA613" s="27" t="s">
        <v>5152</v>
      </c>
    </row>
    <row r="614" spans="102:105" ht="15" customHeight="1" x14ac:dyDescent="0.15">
      <c r="CX614" t="s">
        <v>5213</v>
      </c>
      <c r="CY614" s="27" t="s">
        <v>5153</v>
      </c>
      <c r="CZ614" s="27" t="s">
        <v>5153</v>
      </c>
      <c r="DA614" s="27" t="s">
        <v>5178</v>
      </c>
    </row>
    <row r="615" spans="102:105" ht="15" customHeight="1" x14ac:dyDescent="0.15">
      <c r="CX615" t="s">
        <v>5211</v>
      </c>
      <c r="CY615" s="27" t="s">
        <v>5152</v>
      </c>
      <c r="CZ615" s="27" t="s">
        <v>5154</v>
      </c>
    </row>
    <row r="616" spans="102:105" ht="15" customHeight="1" x14ac:dyDescent="0.15">
      <c r="CX616" t="s">
        <v>5215</v>
      </c>
      <c r="CY616" s="27" t="s">
        <v>5153</v>
      </c>
      <c r="CZ616" s="27" t="s">
        <v>5153</v>
      </c>
      <c r="DA616" s="27" t="s">
        <v>5153</v>
      </c>
    </row>
    <row r="617" spans="102:105" ht="15" customHeight="1" x14ac:dyDescent="0.15">
      <c r="CX617" t="s">
        <v>5212</v>
      </c>
      <c r="CY617" s="27" t="s">
        <v>5153</v>
      </c>
      <c r="CZ617" s="27" t="s">
        <v>5153</v>
      </c>
      <c r="DA617" s="27" t="s">
        <v>5152</v>
      </c>
    </row>
    <row r="618" spans="102:105" ht="15" customHeight="1" x14ac:dyDescent="0.15">
      <c r="CX618" t="s">
        <v>5210</v>
      </c>
      <c r="CY618" s="27" t="s">
        <v>5151</v>
      </c>
    </row>
    <row r="619" spans="102:105" ht="15" customHeight="1" x14ac:dyDescent="0.15">
      <c r="CX619" t="s">
        <v>5216</v>
      </c>
      <c r="CY619" s="27" t="s">
        <v>5154</v>
      </c>
      <c r="CZ619" s="27" t="s">
        <v>5154</v>
      </c>
      <c r="DA619" s="27" t="s">
        <v>5154</v>
      </c>
    </row>
    <row r="620" spans="102:105" ht="15" customHeight="1" x14ac:dyDescent="0.15">
      <c r="CX620" t="s">
        <v>5217</v>
      </c>
      <c r="CY620" s="27" t="s">
        <v>5153</v>
      </c>
      <c r="CZ620" s="27" t="s">
        <v>5151</v>
      </c>
      <c r="DA620" s="27" t="s">
        <v>5151</v>
      </c>
    </row>
    <row r="621" spans="102:105" ht="15" customHeight="1" x14ac:dyDescent="0.15">
      <c r="CX621" t="s">
        <v>5218</v>
      </c>
      <c r="CY621" s="27" t="s">
        <v>5153</v>
      </c>
      <c r="CZ621" s="27" t="s">
        <v>5152</v>
      </c>
    </row>
    <row r="622" spans="102:105" ht="15" customHeight="1" x14ac:dyDescent="0.15">
      <c r="CX622" t="s">
        <v>5219</v>
      </c>
      <c r="CY622" s="27" t="s">
        <v>5153</v>
      </c>
      <c r="CZ622" s="27" t="s">
        <v>5153</v>
      </c>
      <c r="DA622" s="27" t="s">
        <v>5152</v>
      </c>
    </row>
    <row r="623" spans="102:105" ht="15" customHeight="1" x14ac:dyDescent="0.15">
      <c r="CX623" t="s">
        <v>5220</v>
      </c>
      <c r="CY623" s="27" t="s">
        <v>5153</v>
      </c>
      <c r="CZ623" s="27" t="s">
        <v>5151</v>
      </c>
    </row>
    <row r="624" spans="102:105" ht="15" customHeight="1" x14ac:dyDescent="0.15">
      <c r="CX624" t="s">
        <v>5221</v>
      </c>
      <c r="CY624" s="27" t="s">
        <v>5153</v>
      </c>
      <c r="CZ624" s="27" t="s">
        <v>5151</v>
      </c>
    </row>
    <row r="625" spans="102:105" ht="15" customHeight="1" x14ac:dyDescent="0.15">
      <c r="CX625" t="s">
        <v>5222</v>
      </c>
      <c r="CY625" s="27" t="s">
        <v>5153</v>
      </c>
      <c r="CZ625" s="27" t="s">
        <v>5178</v>
      </c>
    </row>
    <row r="626" spans="102:105" ht="15" customHeight="1" x14ac:dyDescent="0.15">
      <c r="CX626" t="s">
        <v>5223</v>
      </c>
      <c r="CY626" s="27" t="s">
        <v>5153</v>
      </c>
      <c r="CZ626" s="27" t="s">
        <v>5153</v>
      </c>
      <c r="DA626" s="27" t="s">
        <v>5152</v>
      </c>
    </row>
    <row r="627" spans="102:105" ht="15" customHeight="1" x14ac:dyDescent="0.15">
      <c r="CX627" t="s">
        <v>5224</v>
      </c>
      <c r="CY627" s="27" t="s">
        <v>5151</v>
      </c>
      <c r="CZ627" s="27" t="s">
        <v>5153</v>
      </c>
      <c r="DA627" s="27" t="s">
        <v>5153</v>
      </c>
    </row>
    <row r="628" spans="102:105" ht="15" customHeight="1" x14ac:dyDescent="0.15">
      <c r="CX628" t="s">
        <v>5225</v>
      </c>
      <c r="CY628" s="27" t="s">
        <v>5178</v>
      </c>
    </row>
    <row r="629" spans="102:105" ht="15" customHeight="1" x14ac:dyDescent="0.15">
      <c r="CX629" t="s">
        <v>5226</v>
      </c>
      <c r="CY629" s="27" t="s">
        <v>5153</v>
      </c>
    </row>
    <row r="630" spans="102:105" ht="15" customHeight="1" x14ac:dyDescent="0.15">
      <c r="CX630" t="s">
        <v>5227</v>
      </c>
      <c r="CY630" s="27" t="s">
        <v>5153</v>
      </c>
      <c r="CZ630" s="27" t="s">
        <v>5151</v>
      </c>
    </row>
    <row r="631" spans="102:105" ht="15" customHeight="1" x14ac:dyDescent="0.15">
      <c r="CX631" t="s">
        <v>5228</v>
      </c>
      <c r="CY631" s="27" t="s">
        <v>5152</v>
      </c>
    </row>
    <row r="632" spans="102:105" ht="15" customHeight="1" x14ac:dyDescent="0.15">
      <c r="CX632" t="s">
        <v>5229</v>
      </c>
      <c r="CY632" s="27" t="s">
        <v>5152</v>
      </c>
      <c r="CZ632" s="27" t="s">
        <v>5154</v>
      </c>
    </row>
    <row r="633" spans="102:105" ht="15" customHeight="1" x14ac:dyDescent="0.15">
      <c r="CX633" t="s">
        <v>5230</v>
      </c>
      <c r="CY633" s="27" t="s">
        <v>5155</v>
      </c>
      <c r="CZ633" s="27" t="s">
        <v>5151</v>
      </c>
    </row>
    <row r="634" spans="102:105" ht="15" customHeight="1" x14ac:dyDescent="0.15">
      <c r="CX634" t="s">
        <v>5250</v>
      </c>
      <c r="CY634" s="27" t="s">
        <v>5153</v>
      </c>
      <c r="CZ634" s="27" t="s">
        <v>5154</v>
      </c>
      <c r="DA634" s="27" t="s">
        <v>5154</v>
      </c>
    </row>
    <row r="635" spans="102:105" ht="15" customHeight="1" x14ac:dyDescent="0.15">
      <c r="CX635" t="s">
        <v>5257</v>
      </c>
      <c r="CY635" s="27" t="s">
        <v>5154</v>
      </c>
      <c r="CZ635" s="27" t="s">
        <v>5152</v>
      </c>
      <c r="DA635" s="27" t="s">
        <v>5152</v>
      </c>
    </row>
    <row r="636" spans="102:105" ht="15" customHeight="1" x14ac:dyDescent="0.15">
      <c r="CX636" t="s">
        <v>5259</v>
      </c>
      <c r="CY636" s="27" t="s">
        <v>5151</v>
      </c>
    </row>
    <row r="637" spans="102:105" ht="15" customHeight="1" x14ac:dyDescent="0.15">
      <c r="CX637" t="s">
        <v>5248</v>
      </c>
      <c r="CY637" s="27" t="s">
        <v>5154</v>
      </c>
    </row>
    <row r="638" spans="102:105" ht="15" customHeight="1" x14ac:dyDescent="0.15">
      <c r="CX638" t="s">
        <v>5249</v>
      </c>
      <c r="CY638" s="27" t="s">
        <v>5153</v>
      </c>
    </row>
    <row r="639" spans="102:105" ht="15" customHeight="1" x14ac:dyDescent="0.15">
      <c r="CX639" t="s">
        <v>5246</v>
      </c>
      <c r="CY639" s="27" t="s">
        <v>5153</v>
      </c>
      <c r="CZ639" s="27" t="s">
        <v>5154</v>
      </c>
      <c r="DA639" s="27" t="s">
        <v>5152</v>
      </c>
    </row>
    <row r="640" spans="102:105" ht="15" customHeight="1" x14ac:dyDescent="0.15">
      <c r="CX640" t="s">
        <v>5242</v>
      </c>
      <c r="CY640" s="27" t="s">
        <v>5153</v>
      </c>
      <c r="CZ640" s="27" t="s">
        <v>5152</v>
      </c>
    </row>
    <row r="641" spans="102:105" ht="15" customHeight="1" x14ac:dyDescent="0.15">
      <c r="CX641" t="s">
        <v>5244</v>
      </c>
      <c r="CY641" s="27" t="s">
        <v>5153</v>
      </c>
      <c r="CZ641" s="27" t="s">
        <v>5153</v>
      </c>
    </row>
    <row r="642" spans="102:105" ht="15" customHeight="1" x14ac:dyDescent="0.15">
      <c r="CX642" t="s">
        <v>5252</v>
      </c>
      <c r="CY642" s="27" t="s">
        <v>5153</v>
      </c>
      <c r="CZ642" s="27" t="s">
        <v>5152</v>
      </c>
    </row>
    <row r="643" spans="102:105" ht="15" customHeight="1" x14ac:dyDescent="0.15">
      <c r="CX643" t="s">
        <v>5255</v>
      </c>
      <c r="CY643" s="27" t="s">
        <v>5153</v>
      </c>
      <c r="CZ643" s="27" t="s">
        <v>5153</v>
      </c>
      <c r="DA643" s="27" t="s">
        <v>5162</v>
      </c>
    </row>
    <row r="644" spans="102:105" ht="15" customHeight="1" x14ac:dyDescent="0.15">
      <c r="CX644" t="s">
        <v>5254</v>
      </c>
      <c r="CY644" s="27" t="s">
        <v>5151</v>
      </c>
      <c r="CZ644" s="27" t="s">
        <v>5151</v>
      </c>
    </row>
    <row r="645" spans="102:105" ht="15" customHeight="1" x14ac:dyDescent="0.15">
      <c r="CX645" t="s">
        <v>5260</v>
      </c>
      <c r="CY645" s="27" t="s">
        <v>5152</v>
      </c>
    </row>
    <row r="646" spans="102:105" ht="15" customHeight="1" x14ac:dyDescent="0.15">
      <c r="CX646" t="s">
        <v>5261</v>
      </c>
      <c r="CY646" s="27" t="s">
        <v>5152</v>
      </c>
      <c r="CZ646" s="27" t="s">
        <v>5152</v>
      </c>
      <c r="DA646" s="27" t="s">
        <v>5152</v>
      </c>
    </row>
    <row r="647" spans="102:105" ht="15" customHeight="1" x14ac:dyDescent="0.15">
      <c r="CX647" t="s">
        <v>5263</v>
      </c>
      <c r="CY647" s="27" t="s">
        <v>5153</v>
      </c>
      <c r="CZ647" s="27" t="s">
        <v>5151</v>
      </c>
      <c r="DA647" s="27" t="s">
        <v>5151</v>
      </c>
    </row>
    <row r="648" spans="102:105" ht="15" customHeight="1" x14ac:dyDescent="0.15">
      <c r="CX648" t="s">
        <v>5265</v>
      </c>
      <c r="CY648" s="27" t="s">
        <v>5153</v>
      </c>
      <c r="CZ648" s="27" t="s">
        <v>5178</v>
      </c>
    </row>
    <row r="649" spans="102:105" ht="15" customHeight="1" x14ac:dyDescent="0.15">
      <c r="CX649" t="s">
        <v>5287</v>
      </c>
      <c r="CY649" s="27" t="s">
        <v>5153</v>
      </c>
      <c r="CZ649" s="27" t="s">
        <v>5151</v>
      </c>
      <c r="DA649" s="27" t="s">
        <v>5178</v>
      </c>
    </row>
    <row r="650" spans="102:105" ht="15" customHeight="1" x14ac:dyDescent="0.15">
      <c r="CX650" t="s">
        <v>5298</v>
      </c>
      <c r="CY650" s="27" t="s">
        <v>5151</v>
      </c>
      <c r="CZ650" s="27" t="s">
        <v>5153</v>
      </c>
      <c r="DA650" s="27" t="s">
        <v>5153</v>
      </c>
    </row>
    <row r="651" spans="102:105" ht="15" customHeight="1" x14ac:dyDescent="0.15">
      <c r="CX651" t="s">
        <v>5301</v>
      </c>
      <c r="CY651" s="27" t="s">
        <v>5153</v>
      </c>
      <c r="CZ651" s="27" t="s">
        <v>5153</v>
      </c>
      <c r="DA651" s="27" t="s">
        <v>5178</v>
      </c>
    </row>
    <row r="652" spans="102:105" ht="15" customHeight="1" x14ac:dyDescent="0.15">
      <c r="CX652" t="s">
        <v>5271</v>
      </c>
      <c r="CY652" s="27" t="s">
        <v>5152</v>
      </c>
      <c r="CZ652" s="27" t="s">
        <v>5152</v>
      </c>
    </row>
    <row r="653" spans="102:105" ht="15" customHeight="1" x14ac:dyDescent="0.15">
      <c r="CX653" t="s">
        <v>5306</v>
      </c>
      <c r="CY653" s="27" t="s">
        <v>5178</v>
      </c>
    </row>
    <row r="654" spans="102:105" ht="15" customHeight="1" x14ac:dyDescent="0.15">
      <c r="CX654" t="s">
        <v>5285</v>
      </c>
      <c r="CY654" s="27" t="s">
        <v>5153</v>
      </c>
      <c r="CZ654" s="27" t="s">
        <v>5151</v>
      </c>
      <c r="DA654" s="27" t="s">
        <v>5151</v>
      </c>
    </row>
    <row r="655" spans="102:105" ht="15" customHeight="1" x14ac:dyDescent="0.15">
      <c r="CX655" t="s">
        <v>5288</v>
      </c>
      <c r="CY655" s="27" t="s">
        <v>5153</v>
      </c>
      <c r="CZ655" s="27" t="s">
        <v>5153</v>
      </c>
      <c r="DA655" s="27" t="s">
        <v>5153</v>
      </c>
    </row>
    <row r="656" spans="102:105" ht="15" customHeight="1" x14ac:dyDescent="0.15">
      <c r="CX656" t="s">
        <v>5304</v>
      </c>
      <c r="CY656" s="27" t="s">
        <v>5151</v>
      </c>
      <c r="CZ656" s="27" t="s">
        <v>5153</v>
      </c>
      <c r="DA656" s="27" t="s">
        <v>5162</v>
      </c>
    </row>
    <row r="657" spans="102:105" ht="15" customHeight="1" x14ac:dyDescent="0.15">
      <c r="CX657" t="s">
        <v>5273</v>
      </c>
      <c r="CY657" s="27" t="s">
        <v>5153</v>
      </c>
      <c r="CZ657" s="27" t="s">
        <v>5154</v>
      </c>
      <c r="DA657" s="27" t="s">
        <v>5154</v>
      </c>
    </row>
    <row r="658" spans="102:105" ht="15" customHeight="1" x14ac:dyDescent="0.15">
      <c r="CX658" t="s">
        <v>5294</v>
      </c>
      <c r="CY658" s="27" t="s">
        <v>5151</v>
      </c>
      <c r="CZ658" s="27" t="s">
        <v>5153</v>
      </c>
    </row>
    <row r="659" spans="102:105" ht="15" customHeight="1" x14ac:dyDescent="0.15">
      <c r="CX659" t="s">
        <v>5293</v>
      </c>
      <c r="CY659" s="27" t="s">
        <v>5178</v>
      </c>
    </row>
    <row r="660" spans="102:105" ht="15" customHeight="1" x14ac:dyDescent="0.15">
      <c r="CX660" t="s">
        <v>5276</v>
      </c>
      <c r="CY660" s="27" t="s">
        <v>5152</v>
      </c>
    </row>
    <row r="661" spans="102:105" ht="15" customHeight="1" x14ac:dyDescent="0.15">
      <c r="CX661" t="s">
        <v>5275</v>
      </c>
      <c r="CY661" s="27" t="s">
        <v>5153</v>
      </c>
    </row>
    <row r="662" spans="102:105" ht="15" customHeight="1" x14ac:dyDescent="0.15">
      <c r="CX662" t="s">
        <v>5296</v>
      </c>
      <c r="CY662" s="27" t="s">
        <v>5151</v>
      </c>
    </row>
    <row r="663" spans="102:105" ht="15" customHeight="1" x14ac:dyDescent="0.15">
      <c r="CX663" t="s">
        <v>5297</v>
      </c>
      <c r="CY663" s="27" t="s">
        <v>5151</v>
      </c>
      <c r="CZ663" s="27" t="s">
        <v>5153</v>
      </c>
    </row>
    <row r="664" spans="102:105" ht="15" customHeight="1" x14ac:dyDescent="0.15">
      <c r="CX664" t="s">
        <v>5283</v>
      </c>
      <c r="CY664" s="27" t="s">
        <v>5151</v>
      </c>
      <c r="CZ664" s="27" t="s">
        <v>5151</v>
      </c>
      <c r="DA664" s="27" t="s">
        <v>5178</v>
      </c>
    </row>
    <row r="665" spans="102:105" ht="15" customHeight="1" x14ac:dyDescent="0.15">
      <c r="CX665" t="s">
        <v>5291</v>
      </c>
      <c r="CY665" s="27" t="s">
        <v>5153</v>
      </c>
      <c r="CZ665" s="27" t="s">
        <v>5154</v>
      </c>
      <c r="DA665" s="27" t="s">
        <v>5152</v>
      </c>
    </row>
    <row r="666" spans="102:105" ht="15" customHeight="1" x14ac:dyDescent="0.15">
      <c r="CX666" t="s">
        <v>5282</v>
      </c>
      <c r="CY666" s="27" t="s">
        <v>5153</v>
      </c>
    </row>
    <row r="667" spans="102:105" ht="15" customHeight="1" x14ac:dyDescent="0.15">
      <c r="CX667" t="s">
        <v>5279</v>
      </c>
      <c r="CY667" s="27" t="s">
        <v>5178</v>
      </c>
    </row>
    <row r="668" spans="102:105" ht="15" customHeight="1" x14ac:dyDescent="0.15">
      <c r="CX668" t="s">
        <v>5280</v>
      </c>
      <c r="CY668" s="27" t="s">
        <v>5151</v>
      </c>
      <c r="CZ668" s="27" t="s">
        <v>5153</v>
      </c>
      <c r="DA668" s="27" t="s">
        <v>5153</v>
      </c>
    </row>
    <row r="669" spans="102:105" ht="15" customHeight="1" x14ac:dyDescent="0.15">
      <c r="CX669" t="s">
        <v>5390</v>
      </c>
      <c r="CY669" s="27" t="s">
        <v>5153</v>
      </c>
      <c r="CZ669" s="27" t="s">
        <v>5151</v>
      </c>
      <c r="DA669" s="27" t="s">
        <v>5178</v>
      </c>
    </row>
    <row r="670" spans="102:105" ht="15" customHeight="1" x14ac:dyDescent="0.15">
      <c r="CX670" t="s">
        <v>5389</v>
      </c>
      <c r="CY670" s="27" t="s">
        <v>5153</v>
      </c>
      <c r="CZ670" s="27" t="s">
        <v>5152</v>
      </c>
      <c r="DA670" s="27" t="s">
        <v>5152</v>
      </c>
    </row>
    <row r="671" spans="102:105" ht="15" customHeight="1" x14ac:dyDescent="0.15">
      <c r="CX671" t="s">
        <v>5388</v>
      </c>
      <c r="CY671" s="27" t="s">
        <v>5153</v>
      </c>
      <c r="CZ671" s="27" t="s">
        <v>5154</v>
      </c>
      <c r="DA671" s="27" t="s">
        <v>5154</v>
      </c>
    </row>
    <row r="672" spans="102:105" ht="15" customHeight="1" x14ac:dyDescent="0.15">
      <c r="CX672" t="s">
        <v>5387</v>
      </c>
      <c r="CY672" s="27" t="s">
        <v>5153</v>
      </c>
      <c r="CZ672" s="27" t="s">
        <v>5152</v>
      </c>
    </row>
    <row r="673" spans="102:104" ht="15" customHeight="1" x14ac:dyDescent="0.15">
      <c r="CX673" t="s">
        <v>5313</v>
      </c>
      <c r="CY673" s="27" t="s">
        <v>5153</v>
      </c>
      <c r="CZ673" s="27" t="s">
        <v>5178</v>
      </c>
    </row>
  </sheetData>
  <phoneticPr fontId="1"/>
  <conditionalFormatting sqref="J95:K95 B5:E5 B23:E23 B41:E41 B59:E59 B77:E77 B95:E95 J5:K5 J23:K23 J41:K41 J59:K59 J77:K77">
    <cfRule type="cellIs" dxfId="14366" priority="1940" operator="equal">
      <formula>"C"</formula>
    </cfRule>
    <cfRule type="cellIs" dxfId="14365" priority="1941" operator="equal">
      <formula>"B"</formula>
    </cfRule>
    <cfRule type="cellIs" dxfId="14364" priority="1942" operator="equal">
      <formula>"A"</formula>
    </cfRule>
  </conditionalFormatting>
  <conditionalFormatting sqref="V1:AG1 V4:AG1048576 W2:AG3 B1:M1048576">
    <cfRule type="containsErrors" dxfId="14363" priority="1939">
      <formula>ISERROR(B1)</formula>
    </cfRule>
  </conditionalFormatting>
  <conditionalFormatting sqref="D1:E1048576 J1:K1048576">
    <cfRule type="cellIs" dxfId="14362" priority="1926" operator="equal">
      <formula>"◎"</formula>
    </cfRule>
    <cfRule type="cellIs" dxfId="14361" priority="1927" operator="equal">
      <formula>"△"</formula>
    </cfRule>
    <cfRule type="cellIs" dxfId="14360" priority="1928" operator="equal">
      <formula>"〇"</formula>
    </cfRule>
    <cfRule type="cellIs" dxfId="14359" priority="1929" operator="equal">
      <formula>"晩"</formula>
    </cfRule>
    <cfRule type="cellIs" dxfId="14358" priority="1930" operator="equal">
      <formula>"堅"</formula>
    </cfRule>
    <cfRule type="cellIs" dxfId="14357" priority="1931" operator="equal">
      <formula>"丈"</formula>
    </cfRule>
    <cfRule type="cellIs" dxfId="14356" priority="1932" operator="equal">
      <formula>"早"</formula>
    </cfRule>
    <cfRule type="cellIs" dxfId="14355" priority="1933" operator="equal">
      <formula>"気"</formula>
    </cfRule>
    <cfRule type="cellIs" dxfId="14354" priority="1934" operator="equal">
      <formula>"ダ"</formula>
    </cfRule>
    <cfRule type="cellIs" dxfId="14353" priority="1935" operator="equal">
      <formula>"長"</formula>
    </cfRule>
    <cfRule type="cellIs" dxfId="14352" priority="1936" operator="equal">
      <formula>"底"</formula>
    </cfRule>
    <cfRule type="cellIs" dxfId="14351" priority="1937" operator="equal">
      <formula>"短"</formula>
    </cfRule>
    <cfRule type="cellIs" dxfId="14350" priority="1938" operator="equal">
      <formula>0</formula>
    </cfRule>
  </conditionalFormatting>
  <conditionalFormatting sqref="J1:K1048576">
    <cfRule type="cellIs" dxfId="14349" priority="1924" operator="equal">
      <formula>"短"</formula>
    </cfRule>
    <cfRule type="cellIs" dxfId="14348" priority="1925" operator="equal">
      <formula>0</formula>
    </cfRule>
  </conditionalFormatting>
  <conditionalFormatting sqref="E1:E1048576 J1:K1048576">
    <cfRule type="cellIs" dxfId="14347" priority="1923" operator="equal">
      <formula>"速"</formula>
    </cfRule>
  </conditionalFormatting>
  <conditionalFormatting sqref="AC1:AG1048576">
    <cfRule type="cellIs" dxfId="14346" priority="1920" operator="equal">
      <formula>"C"</formula>
    </cfRule>
    <cfRule type="cellIs" dxfId="14345" priority="1921" operator="equal">
      <formula>"B"</formula>
    </cfRule>
    <cfRule type="cellIs" dxfId="14344" priority="1922" operator="equal">
      <formula>"A"</formula>
    </cfRule>
  </conditionalFormatting>
  <conditionalFormatting sqref="AB1:AB1048576 AD10 AD13 AD16 AD19 AD22 AD5">
    <cfRule type="cellIs" dxfId="14343" priority="1917" operator="equal">
      <formula>"△"</formula>
    </cfRule>
    <cfRule type="cellIs" dxfId="14342" priority="1918" operator="equal">
      <formula>"◎"</formula>
    </cfRule>
    <cfRule type="cellIs" dxfId="14341" priority="1919" operator="equal">
      <formula>"〇"</formula>
    </cfRule>
  </conditionalFormatting>
  <conditionalFormatting sqref="X1:X1048576">
    <cfRule type="cellIs" dxfId="14340" priority="1915" operator="equal">
      <formula>0</formula>
    </cfRule>
  </conditionalFormatting>
  <conditionalFormatting sqref="V2:V3">
    <cfRule type="containsErrors" dxfId="14339" priority="1836">
      <formula>ISERROR(V2)</formula>
    </cfRule>
  </conditionalFormatting>
  <conditionalFormatting sqref="W26">
    <cfRule type="containsErrors" dxfId="14338" priority="1643">
      <formula>ISERROR(W26)</formula>
    </cfRule>
  </conditionalFormatting>
  <conditionalFormatting sqref="X5">
    <cfRule type="containsErrors" dxfId="14337" priority="1642">
      <formula>ISERROR(X5)</formula>
    </cfRule>
  </conditionalFormatting>
  <conditionalFormatting sqref="X5">
    <cfRule type="cellIs" dxfId="14336" priority="1641" operator="equal">
      <formula>0</formula>
    </cfRule>
  </conditionalFormatting>
  <conditionalFormatting sqref="X5">
    <cfRule type="containsErrors" dxfId="14335" priority="1640">
      <formula>ISERROR(X5)</formula>
    </cfRule>
  </conditionalFormatting>
  <conditionalFormatting sqref="X5">
    <cfRule type="cellIs" dxfId="14334" priority="1639" operator="equal">
      <formula>0</formula>
    </cfRule>
  </conditionalFormatting>
  <conditionalFormatting sqref="X26">
    <cfRule type="containsErrors" dxfId="14333" priority="1638">
      <formula>ISERROR(X26)</formula>
    </cfRule>
  </conditionalFormatting>
  <conditionalFormatting sqref="X26">
    <cfRule type="cellIs" dxfId="14332" priority="1637" operator="equal">
      <formula>0</formula>
    </cfRule>
  </conditionalFormatting>
  <conditionalFormatting sqref="N111:Q1048576">
    <cfRule type="containsErrors" dxfId="14331" priority="1636">
      <formula>ISERROR(N111)</formula>
    </cfRule>
  </conditionalFormatting>
  <conditionalFormatting sqref="P119:Q1048576 P111:Q117 N111:O1048576">
    <cfRule type="containsErrors" dxfId="14330" priority="1635">
      <formula>ISERROR(N111)</formula>
    </cfRule>
  </conditionalFormatting>
  <conditionalFormatting sqref="N111:N1048576">
    <cfRule type="containsErrors" dxfId="14329" priority="1634">
      <formula>ISERROR(N111)</formula>
    </cfRule>
  </conditionalFormatting>
  <conditionalFormatting sqref="N111:N1048576">
    <cfRule type="containsErrors" dxfId="14328" priority="1632">
      <formula>ISERROR(N111)</formula>
    </cfRule>
  </conditionalFormatting>
  <conditionalFormatting sqref="N111:N1048576">
    <cfRule type="containsErrors" dxfId="14327" priority="1631">
      <formula>ISERROR(N111)</formula>
    </cfRule>
  </conditionalFormatting>
  <conditionalFormatting sqref="N111:N1048576">
    <cfRule type="containsErrors" dxfId="14326" priority="1630">
      <formula>ISERROR(N111)</formula>
    </cfRule>
  </conditionalFormatting>
  <conditionalFormatting sqref="N111:N1048576">
    <cfRule type="containsErrors" dxfId="14325" priority="1629">
      <formula>ISERROR(N111)</formula>
    </cfRule>
  </conditionalFormatting>
  <conditionalFormatting sqref="N111:N1048576">
    <cfRule type="containsErrors" dxfId="14324" priority="1627">
      <formula>ISERROR(N111)</formula>
    </cfRule>
  </conditionalFormatting>
  <conditionalFormatting sqref="N111:N1048576">
    <cfRule type="containsErrors" dxfId="14323" priority="1626">
      <formula>ISERROR(N111)</formula>
    </cfRule>
  </conditionalFormatting>
  <conditionalFormatting sqref="N111:N1048576">
    <cfRule type="containsErrors" dxfId="14322" priority="1625">
      <formula>ISERROR(N111)</formula>
    </cfRule>
  </conditionalFormatting>
  <conditionalFormatting sqref="N111">
    <cfRule type="cellIs" dxfId="14321" priority="1624" operator="notEqual">
      <formula>0</formula>
    </cfRule>
  </conditionalFormatting>
  <conditionalFormatting sqref="N111">
    <cfRule type="cellIs" dxfId="14320" priority="1623" operator="not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14319" priority="1418">
      <formula>ISERROR(N1)</formula>
    </cfRule>
  </conditionalFormatting>
  <conditionalFormatting sqref="O13">
    <cfRule type="containsErrors" dxfId="14318" priority="1417">
      <formula>ISERROR(O13)</formula>
    </cfRule>
  </conditionalFormatting>
  <conditionalFormatting sqref="O16">
    <cfRule type="containsErrors" dxfId="14317" priority="1416">
      <formula>ISERROR(O16)</formula>
    </cfRule>
  </conditionalFormatting>
  <conditionalFormatting sqref="O103">
    <cfRule type="containsErrors" dxfId="14316" priority="1415">
      <formula>ISERROR(O103)</formula>
    </cfRule>
  </conditionalFormatting>
  <conditionalFormatting sqref="O106">
    <cfRule type="containsErrors" dxfId="14315" priority="1414">
      <formula>ISERROR(O106)</formula>
    </cfRule>
  </conditionalFormatting>
  <conditionalFormatting sqref="O85">
    <cfRule type="containsErrors" dxfId="14314" priority="1413">
      <formula>ISERROR(O85)</formula>
    </cfRule>
  </conditionalFormatting>
  <conditionalFormatting sqref="O88">
    <cfRule type="containsErrors" dxfId="14313" priority="1412">
      <formula>ISERROR(O88)</formula>
    </cfRule>
  </conditionalFormatting>
  <conditionalFormatting sqref="O67">
    <cfRule type="containsErrors" dxfId="14312" priority="1411">
      <formula>ISERROR(O67)</formula>
    </cfRule>
  </conditionalFormatting>
  <conditionalFormatting sqref="O70">
    <cfRule type="containsErrors" dxfId="14311" priority="1410">
      <formula>ISERROR(O70)</formula>
    </cfRule>
  </conditionalFormatting>
  <conditionalFormatting sqref="O49">
    <cfRule type="containsErrors" dxfId="14310" priority="1409">
      <formula>ISERROR(O49)</formula>
    </cfRule>
  </conditionalFormatting>
  <conditionalFormatting sqref="O52">
    <cfRule type="containsErrors" dxfId="14309" priority="1408">
      <formula>ISERROR(O52)</formula>
    </cfRule>
  </conditionalFormatting>
  <conditionalFormatting sqref="O31">
    <cfRule type="containsErrors" dxfId="14308" priority="1407">
      <formula>ISERROR(O31)</formula>
    </cfRule>
  </conditionalFormatting>
  <conditionalFormatting sqref="O34">
    <cfRule type="containsErrors" dxfId="14307" priority="1406">
      <formula>ISERROR(O34)</formula>
    </cfRule>
  </conditionalFormatting>
  <conditionalFormatting sqref="O13">
    <cfRule type="containsErrors" dxfId="14306" priority="1405">
      <formula>ISERROR(O13)</formula>
    </cfRule>
  </conditionalFormatting>
  <conditionalFormatting sqref="O16">
    <cfRule type="containsErrors" dxfId="14305" priority="1404">
      <formula>ISERROR(O16)</formula>
    </cfRule>
  </conditionalFormatting>
  <conditionalFormatting sqref="O49">
    <cfRule type="containsErrors" dxfId="14304" priority="1403">
      <formula>ISERROR(O49)</formula>
    </cfRule>
  </conditionalFormatting>
  <conditionalFormatting sqref="O52">
    <cfRule type="containsErrors" dxfId="14303" priority="1402">
      <formula>ISERROR(O52)</formula>
    </cfRule>
  </conditionalFormatting>
  <conditionalFormatting sqref="O67">
    <cfRule type="containsErrors" dxfId="14302" priority="1401">
      <formula>ISERROR(O67)</formula>
    </cfRule>
  </conditionalFormatting>
  <conditionalFormatting sqref="O70">
    <cfRule type="containsErrors" dxfId="14301" priority="1400">
      <formula>ISERROR(O70)</formula>
    </cfRule>
  </conditionalFormatting>
  <conditionalFormatting sqref="O67">
    <cfRule type="containsErrors" dxfId="14300" priority="1399">
      <formula>ISERROR(O67)</formula>
    </cfRule>
  </conditionalFormatting>
  <conditionalFormatting sqref="O70">
    <cfRule type="containsErrors" dxfId="14299" priority="1398">
      <formula>ISERROR(O70)</formula>
    </cfRule>
  </conditionalFormatting>
  <conditionalFormatting sqref="O31">
    <cfRule type="containsErrors" dxfId="14298" priority="1397">
      <formula>ISERROR(O31)</formula>
    </cfRule>
  </conditionalFormatting>
  <conditionalFormatting sqref="O34">
    <cfRule type="containsErrors" dxfId="14297" priority="1396">
      <formula>ISERROR(O34)</formula>
    </cfRule>
  </conditionalFormatting>
  <conditionalFormatting sqref="O31">
    <cfRule type="containsErrors" dxfId="14296" priority="1395">
      <formula>ISERROR(O31)</formula>
    </cfRule>
  </conditionalFormatting>
  <conditionalFormatting sqref="O34">
    <cfRule type="containsErrors" dxfId="14295" priority="1394">
      <formula>ISERROR(O34)</formula>
    </cfRule>
  </conditionalFormatting>
  <conditionalFormatting sqref="O49">
    <cfRule type="containsErrors" dxfId="14294" priority="1393">
      <formula>ISERROR(O49)</formula>
    </cfRule>
  </conditionalFormatting>
  <conditionalFormatting sqref="O52">
    <cfRule type="containsErrors" dxfId="14293" priority="1392">
      <formula>ISERROR(O52)</formula>
    </cfRule>
  </conditionalFormatting>
  <conditionalFormatting sqref="O49">
    <cfRule type="containsErrors" dxfId="14292" priority="1391">
      <formula>ISERROR(O49)</formula>
    </cfRule>
  </conditionalFormatting>
  <conditionalFormatting sqref="O52">
    <cfRule type="containsErrors" dxfId="14291" priority="1390">
      <formula>ISERROR(O52)</formula>
    </cfRule>
  </conditionalFormatting>
  <conditionalFormatting sqref="O49">
    <cfRule type="containsErrors" dxfId="14290" priority="1389">
      <formula>ISERROR(O49)</formula>
    </cfRule>
  </conditionalFormatting>
  <conditionalFormatting sqref="O52">
    <cfRule type="containsErrors" dxfId="14289" priority="1388">
      <formula>ISERROR(O52)</formula>
    </cfRule>
  </conditionalFormatting>
  <conditionalFormatting sqref="O49">
    <cfRule type="containsErrors" dxfId="14288" priority="1387">
      <formula>ISERROR(O49)</formula>
    </cfRule>
  </conditionalFormatting>
  <conditionalFormatting sqref="O52">
    <cfRule type="containsErrors" dxfId="14287" priority="1386">
      <formula>ISERROR(O52)</formula>
    </cfRule>
  </conditionalFormatting>
  <conditionalFormatting sqref="O49">
    <cfRule type="containsErrors" dxfId="14286" priority="1385">
      <formula>ISERROR(O49)</formula>
    </cfRule>
  </conditionalFormatting>
  <conditionalFormatting sqref="O52">
    <cfRule type="containsErrors" dxfId="14285" priority="1384">
      <formula>ISERROR(O52)</formula>
    </cfRule>
  </conditionalFormatting>
  <conditionalFormatting sqref="O49">
    <cfRule type="containsErrors" dxfId="14284" priority="1383">
      <formula>ISERROR(O49)</formula>
    </cfRule>
  </conditionalFormatting>
  <conditionalFormatting sqref="O52">
    <cfRule type="containsErrors" dxfId="14283" priority="1382">
      <formula>ISERROR(O52)</formula>
    </cfRule>
  </conditionalFormatting>
  <conditionalFormatting sqref="O67">
    <cfRule type="containsErrors" dxfId="14282" priority="1381">
      <formula>ISERROR(O67)</formula>
    </cfRule>
  </conditionalFormatting>
  <conditionalFormatting sqref="O70">
    <cfRule type="containsErrors" dxfId="14281" priority="1380">
      <formula>ISERROR(O70)</formula>
    </cfRule>
  </conditionalFormatting>
  <conditionalFormatting sqref="O67">
    <cfRule type="containsErrors" dxfId="14280" priority="1379">
      <formula>ISERROR(O67)</formula>
    </cfRule>
  </conditionalFormatting>
  <conditionalFormatting sqref="O70">
    <cfRule type="containsErrors" dxfId="14279" priority="1378">
      <formula>ISERROR(O70)</formula>
    </cfRule>
  </conditionalFormatting>
  <conditionalFormatting sqref="O67">
    <cfRule type="containsErrors" dxfId="14278" priority="1377">
      <formula>ISERROR(O67)</formula>
    </cfRule>
  </conditionalFormatting>
  <conditionalFormatting sqref="O70">
    <cfRule type="containsErrors" dxfId="14277" priority="1376">
      <formula>ISERROR(O70)</formula>
    </cfRule>
  </conditionalFormatting>
  <conditionalFormatting sqref="O85">
    <cfRule type="containsErrors" dxfId="14276" priority="1375">
      <formula>ISERROR(O85)</formula>
    </cfRule>
  </conditionalFormatting>
  <conditionalFormatting sqref="O88">
    <cfRule type="containsErrors" dxfId="14275" priority="1374">
      <formula>ISERROR(O88)</formula>
    </cfRule>
  </conditionalFormatting>
  <conditionalFormatting sqref="O85">
    <cfRule type="containsErrors" dxfId="14274" priority="1373">
      <formula>ISERROR(O85)</formula>
    </cfRule>
  </conditionalFormatting>
  <conditionalFormatting sqref="O88">
    <cfRule type="containsErrors" dxfId="14273" priority="1372">
      <formula>ISERROR(O88)</formula>
    </cfRule>
  </conditionalFormatting>
  <conditionalFormatting sqref="O85">
    <cfRule type="containsErrors" dxfId="14272" priority="1371">
      <formula>ISERROR(O85)</formula>
    </cfRule>
  </conditionalFormatting>
  <conditionalFormatting sqref="O88">
    <cfRule type="containsErrors" dxfId="14271" priority="1370">
      <formula>ISERROR(O88)</formula>
    </cfRule>
  </conditionalFormatting>
  <conditionalFormatting sqref="O103">
    <cfRule type="containsErrors" dxfId="14270" priority="1369">
      <formula>ISERROR(O103)</formula>
    </cfRule>
  </conditionalFormatting>
  <conditionalFormatting sqref="O106">
    <cfRule type="containsErrors" dxfId="14269" priority="1368">
      <formula>ISERROR(O106)</formula>
    </cfRule>
  </conditionalFormatting>
  <conditionalFormatting sqref="O103">
    <cfRule type="containsErrors" dxfId="14268" priority="1367">
      <formula>ISERROR(O103)</formula>
    </cfRule>
  </conditionalFormatting>
  <conditionalFormatting sqref="O106">
    <cfRule type="containsErrors" dxfId="14267" priority="1366">
      <formula>ISERROR(O106)</formula>
    </cfRule>
  </conditionalFormatting>
  <conditionalFormatting sqref="O103">
    <cfRule type="containsErrors" dxfId="14266" priority="1365">
      <formula>ISERROR(O103)</formula>
    </cfRule>
  </conditionalFormatting>
  <conditionalFormatting sqref="O106">
    <cfRule type="containsErrors" dxfId="14265" priority="1364">
      <formula>ISERROR(O106)</formula>
    </cfRule>
  </conditionalFormatting>
  <conditionalFormatting sqref="O49">
    <cfRule type="containsErrors" dxfId="14264" priority="1363">
      <formula>ISERROR(O49)</formula>
    </cfRule>
  </conditionalFormatting>
  <conditionalFormatting sqref="O52">
    <cfRule type="containsErrors" dxfId="14263" priority="1362">
      <formula>ISERROR(O52)</formula>
    </cfRule>
  </conditionalFormatting>
  <conditionalFormatting sqref="O49">
    <cfRule type="containsErrors" dxfId="14262" priority="1361">
      <formula>ISERROR(O49)</formula>
    </cfRule>
  </conditionalFormatting>
  <conditionalFormatting sqref="O52">
    <cfRule type="containsErrors" dxfId="14261" priority="1360">
      <formula>ISERROR(O52)</formula>
    </cfRule>
  </conditionalFormatting>
  <conditionalFormatting sqref="O49">
    <cfRule type="containsErrors" dxfId="14260" priority="1359">
      <formula>ISERROR(O49)</formula>
    </cfRule>
  </conditionalFormatting>
  <conditionalFormatting sqref="O52">
    <cfRule type="containsErrors" dxfId="14259" priority="1358">
      <formula>ISERROR(O52)</formula>
    </cfRule>
  </conditionalFormatting>
  <conditionalFormatting sqref="O67">
    <cfRule type="containsErrors" dxfId="14258" priority="1357">
      <formula>ISERROR(O67)</formula>
    </cfRule>
  </conditionalFormatting>
  <conditionalFormatting sqref="O70">
    <cfRule type="containsErrors" dxfId="14257" priority="1356">
      <formula>ISERROR(O70)</formula>
    </cfRule>
  </conditionalFormatting>
  <conditionalFormatting sqref="O67">
    <cfRule type="containsErrors" dxfId="14256" priority="1355">
      <formula>ISERROR(O67)</formula>
    </cfRule>
  </conditionalFormatting>
  <conditionalFormatting sqref="O70">
    <cfRule type="containsErrors" dxfId="14255" priority="1354">
      <formula>ISERROR(O70)</formula>
    </cfRule>
  </conditionalFormatting>
  <conditionalFormatting sqref="O67">
    <cfRule type="containsErrors" dxfId="14254" priority="1353">
      <formula>ISERROR(O67)</formula>
    </cfRule>
  </conditionalFormatting>
  <conditionalFormatting sqref="O70">
    <cfRule type="containsErrors" dxfId="14253" priority="1352">
      <formula>ISERROR(O70)</formula>
    </cfRule>
  </conditionalFormatting>
  <conditionalFormatting sqref="O67">
    <cfRule type="containsErrors" dxfId="14252" priority="1351">
      <formula>ISERROR(O67)</formula>
    </cfRule>
  </conditionalFormatting>
  <conditionalFormatting sqref="O70">
    <cfRule type="containsErrors" dxfId="14251" priority="1350">
      <formula>ISERROR(O70)</formula>
    </cfRule>
  </conditionalFormatting>
  <conditionalFormatting sqref="O67">
    <cfRule type="containsErrors" dxfId="14250" priority="1349">
      <formula>ISERROR(O67)</formula>
    </cfRule>
  </conditionalFormatting>
  <conditionalFormatting sqref="O70">
    <cfRule type="containsErrors" dxfId="14249" priority="1348">
      <formula>ISERROR(O70)</formula>
    </cfRule>
  </conditionalFormatting>
  <conditionalFormatting sqref="O67">
    <cfRule type="containsErrors" dxfId="14248" priority="1347">
      <formula>ISERROR(O67)</formula>
    </cfRule>
  </conditionalFormatting>
  <conditionalFormatting sqref="O70">
    <cfRule type="containsErrors" dxfId="14247" priority="1346">
      <formula>ISERROR(O70)</formula>
    </cfRule>
  </conditionalFormatting>
  <conditionalFormatting sqref="O67">
    <cfRule type="containsErrors" dxfId="14246" priority="1345">
      <formula>ISERROR(O67)</formula>
    </cfRule>
  </conditionalFormatting>
  <conditionalFormatting sqref="O70">
    <cfRule type="containsErrors" dxfId="14245" priority="1344">
      <formula>ISERROR(O70)</formula>
    </cfRule>
  </conditionalFormatting>
  <conditionalFormatting sqref="O67">
    <cfRule type="containsErrors" dxfId="14244" priority="1343">
      <formula>ISERROR(O67)</formula>
    </cfRule>
  </conditionalFormatting>
  <conditionalFormatting sqref="O70">
    <cfRule type="containsErrors" dxfId="14243" priority="1342">
      <formula>ISERROR(O70)</formula>
    </cfRule>
  </conditionalFormatting>
  <conditionalFormatting sqref="O67">
    <cfRule type="containsErrors" dxfId="14242" priority="1341">
      <formula>ISERROR(O67)</formula>
    </cfRule>
  </conditionalFormatting>
  <conditionalFormatting sqref="O70">
    <cfRule type="containsErrors" dxfId="14241" priority="1340">
      <formula>ISERROR(O70)</formula>
    </cfRule>
  </conditionalFormatting>
  <conditionalFormatting sqref="O67">
    <cfRule type="containsErrors" dxfId="14240" priority="1339">
      <formula>ISERROR(O67)</formula>
    </cfRule>
  </conditionalFormatting>
  <conditionalFormatting sqref="O70">
    <cfRule type="containsErrors" dxfId="14239" priority="1338">
      <formula>ISERROR(O70)</formula>
    </cfRule>
  </conditionalFormatting>
  <conditionalFormatting sqref="O67">
    <cfRule type="containsErrors" dxfId="14238" priority="1337">
      <formula>ISERROR(O67)</formula>
    </cfRule>
  </conditionalFormatting>
  <conditionalFormatting sqref="O70">
    <cfRule type="containsErrors" dxfId="14237" priority="1336">
      <formula>ISERROR(O70)</formula>
    </cfRule>
  </conditionalFormatting>
  <conditionalFormatting sqref="O85">
    <cfRule type="containsErrors" dxfId="14236" priority="1335">
      <formula>ISERROR(O85)</formula>
    </cfRule>
  </conditionalFormatting>
  <conditionalFormatting sqref="O88">
    <cfRule type="containsErrors" dxfId="14235" priority="1334">
      <formula>ISERROR(O88)</formula>
    </cfRule>
  </conditionalFormatting>
  <conditionalFormatting sqref="O85">
    <cfRule type="containsErrors" dxfId="14234" priority="1333">
      <formula>ISERROR(O85)</formula>
    </cfRule>
  </conditionalFormatting>
  <conditionalFormatting sqref="O88">
    <cfRule type="containsErrors" dxfId="14233" priority="1332">
      <formula>ISERROR(O88)</formula>
    </cfRule>
  </conditionalFormatting>
  <conditionalFormatting sqref="O85">
    <cfRule type="containsErrors" dxfId="14232" priority="1331">
      <formula>ISERROR(O85)</formula>
    </cfRule>
  </conditionalFormatting>
  <conditionalFormatting sqref="O88">
    <cfRule type="containsErrors" dxfId="14231" priority="1330">
      <formula>ISERROR(O88)</formula>
    </cfRule>
  </conditionalFormatting>
  <conditionalFormatting sqref="O85">
    <cfRule type="containsErrors" dxfId="14230" priority="1329">
      <formula>ISERROR(O85)</formula>
    </cfRule>
  </conditionalFormatting>
  <conditionalFormatting sqref="O88">
    <cfRule type="containsErrors" dxfId="14229" priority="1328">
      <formula>ISERROR(O88)</formula>
    </cfRule>
  </conditionalFormatting>
  <conditionalFormatting sqref="O85">
    <cfRule type="containsErrors" dxfId="14228" priority="1327">
      <formula>ISERROR(O85)</formula>
    </cfRule>
  </conditionalFormatting>
  <conditionalFormatting sqref="O88">
    <cfRule type="containsErrors" dxfId="14227" priority="1326">
      <formula>ISERROR(O88)</formula>
    </cfRule>
  </conditionalFormatting>
  <conditionalFormatting sqref="O85">
    <cfRule type="containsErrors" dxfId="14226" priority="1325">
      <formula>ISERROR(O85)</formula>
    </cfRule>
  </conditionalFormatting>
  <conditionalFormatting sqref="O88">
    <cfRule type="containsErrors" dxfId="14225" priority="1324">
      <formula>ISERROR(O88)</formula>
    </cfRule>
  </conditionalFormatting>
  <conditionalFormatting sqref="O85">
    <cfRule type="containsErrors" dxfId="14224" priority="1323">
      <formula>ISERROR(O85)</formula>
    </cfRule>
  </conditionalFormatting>
  <conditionalFormatting sqref="O88">
    <cfRule type="containsErrors" dxfId="14223" priority="1322">
      <formula>ISERROR(O88)</formula>
    </cfRule>
  </conditionalFormatting>
  <conditionalFormatting sqref="O85">
    <cfRule type="containsErrors" dxfId="14222" priority="1321">
      <formula>ISERROR(O85)</formula>
    </cfRule>
  </conditionalFormatting>
  <conditionalFormatting sqref="O88">
    <cfRule type="containsErrors" dxfId="14221" priority="1320">
      <formula>ISERROR(O88)</formula>
    </cfRule>
  </conditionalFormatting>
  <conditionalFormatting sqref="O85">
    <cfRule type="containsErrors" dxfId="14220" priority="1319">
      <formula>ISERROR(O85)</formula>
    </cfRule>
  </conditionalFormatting>
  <conditionalFormatting sqref="O88">
    <cfRule type="containsErrors" dxfId="14219" priority="1318">
      <formula>ISERROR(O88)</formula>
    </cfRule>
  </conditionalFormatting>
  <conditionalFormatting sqref="O85">
    <cfRule type="containsErrors" dxfId="14218" priority="1317">
      <formula>ISERROR(O85)</formula>
    </cfRule>
  </conditionalFormatting>
  <conditionalFormatting sqref="O88">
    <cfRule type="containsErrors" dxfId="14217" priority="1316">
      <formula>ISERROR(O88)</formula>
    </cfRule>
  </conditionalFormatting>
  <conditionalFormatting sqref="O85">
    <cfRule type="containsErrors" dxfId="14216" priority="1315">
      <formula>ISERROR(O85)</formula>
    </cfRule>
  </conditionalFormatting>
  <conditionalFormatting sqref="O88">
    <cfRule type="containsErrors" dxfId="14215" priority="1314">
      <formula>ISERROR(O88)</formula>
    </cfRule>
  </conditionalFormatting>
  <conditionalFormatting sqref="O103">
    <cfRule type="containsErrors" dxfId="14214" priority="1313">
      <formula>ISERROR(O103)</formula>
    </cfRule>
  </conditionalFormatting>
  <conditionalFormatting sqref="O106">
    <cfRule type="containsErrors" dxfId="14213" priority="1312">
      <formula>ISERROR(O106)</formula>
    </cfRule>
  </conditionalFormatting>
  <conditionalFormatting sqref="O103">
    <cfRule type="containsErrors" dxfId="14212" priority="1311">
      <formula>ISERROR(O103)</formula>
    </cfRule>
  </conditionalFormatting>
  <conditionalFormatting sqref="O106">
    <cfRule type="containsErrors" dxfId="14211" priority="1310">
      <formula>ISERROR(O106)</formula>
    </cfRule>
  </conditionalFormatting>
  <conditionalFormatting sqref="O103">
    <cfRule type="containsErrors" dxfId="14210" priority="1309">
      <formula>ISERROR(O103)</formula>
    </cfRule>
  </conditionalFormatting>
  <conditionalFormatting sqref="O106">
    <cfRule type="containsErrors" dxfId="14209" priority="1308">
      <formula>ISERROR(O106)</formula>
    </cfRule>
  </conditionalFormatting>
  <conditionalFormatting sqref="O103">
    <cfRule type="containsErrors" dxfId="14208" priority="1307">
      <formula>ISERROR(O103)</formula>
    </cfRule>
  </conditionalFormatting>
  <conditionalFormatting sqref="O106">
    <cfRule type="containsErrors" dxfId="14207" priority="1306">
      <formula>ISERROR(O106)</formula>
    </cfRule>
  </conditionalFormatting>
  <conditionalFormatting sqref="O103">
    <cfRule type="containsErrors" dxfId="14206" priority="1305">
      <formula>ISERROR(O103)</formula>
    </cfRule>
  </conditionalFormatting>
  <conditionalFormatting sqref="O106">
    <cfRule type="containsErrors" dxfId="14205" priority="1304">
      <formula>ISERROR(O106)</formula>
    </cfRule>
  </conditionalFormatting>
  <conditionalFormatting sqref="O103">
    <cfRule type="containsErrors" dxfId="14204" priority="1303">
      <formula>ISERROR(O103)</formula>
    </cfRule>
  </conditionalFormatting>
  <conditionalFormatting sqref="O106">
    <cfRule type="containsErrors" dxfId="14203" priority="1302">
      <formula>ISERROR(O106)</formula>
    </cfRule>
  </conditionalFormatting>
  <conditionalFormatting sqref="O103">
    <cfRule type="containsErrors" dxfId="14202" priority="1301">
      <formula>ISERROR(O103)</formula>
    </cfRule>
  </conditionalFormatting>
  <conditionalFormatting sqref="O106">
    <cfRule type="containsErrors" dxfId="14201" priority="1300">
      <formula>ISERROR(O106)</formula>
    </cfRule>
  </conditionalFormatting>
  <conditionalFormatting sqref="O103">
    <cfRule type="containsErrors" dxfId="14200" priority="1299">
      <formula>ISERROR(O103)</formula>
    </cfRule>
  </conditionalFormatting>
  <conditionalFormatting sqref="O106">
    <cfRule type="containsErrors" dxfId="14199" priority="1298">
      <formula>ISERROR(O106)</formula>
    </cfRule>
  </conditionalFormatting>
  <conditionalFormatting sqref="O103">
    <cfRule type="containsErrors" dxfId="14198" priority="1297">
      <formula>ISERROR(O103)</formula>
    </cfRule>
  </conditionalFormatting>
  <conditionalFormatting sqref="O106">
    <cfRule type="containsErrors" dxfId="14197" priority="1296">
      <formula>ISERROR(O106)</formula>
    </cfRule>
  </conditionalFormatting>
  <conditionalFormatting sqref="O103">
    <cfRule type="containsErrors" dxfId="14196" priority="1295">
      <formula>ISERROR(O103)</formula>
    </cfRule>
  </conditionalFormatting>
  <conditionalFormatting sqref="O106">
    <cfRule type="containsErrors" dxfId="14195" priority="1294">
      <formula>ISERROR(O106)</formula>
    </cfRule>
  </conditionalFormatting>
  <conditionalFormatting sqref="O103">
    <cfRule type="containsErrors" dxfId="14194" priority="1293">
      <formula>ISERROR(O103)</formula>
    </cfRule>
  </conditionalFormatting>
  <conditionalFormatting sqref="O106">
    <cfRule type="containsErrors" dxfId="14193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14192" priority="1291">
      <formula>ISERROR(N1)</formula>
    </cfRule>
  </conditionalFormatting>
  <conditionalFormatting sqref="O13">
    <cfRule type="containsErrors" dxfId="14191" priority="1290">
      <formula>ISERROR(O13)</formula>
    </cfRule>
  </conditionalFormatting>
  <conditionalFormatting sqref="O16">
    <cfRule type="containsErrors" dxfId="14190" priority="1289">
      <formula>ISERROR(O16)</formula>
    </cfRule>
  </conditionalFormatting>
  <conditionalFormatting sqref="O103">
    <cfRule type="containsErrors" dxfId="14189" priority="1288">
      <formula>ISERROR(O103)</formula>
    </cfRule>
  </conditionalFormatting>
  <conditionalFormatting sqref="O106">
    <cfRule type="containsErrors" dxfId="14188" priority="1287">
      <formula>ISERROR(O106)</formula>
    </cfRule>
  </conditionalFormatting>
  <conditionalFormatting sqref="O85">
    <cfRule type="containsErrors" dxfId="14187" priority="1286">
      <formula>ISERROR(O85)</formula>
    </cfRule>
  </conditionalFormatting>
  <conditionalFormatting sqref="O88">
    <cfRule type="containsErrors" dxfId="14186" priority="1285">
      <formula>ISERROR(O88)</formula>
    </cfRule>
  </conditionalFormatting>
  <conditionalFormatting sqref="O67">
    <cfRule type="containsErrors" dxfId="14185" priority="1284">
      <formula>ISERROR(O67)</formula>
    </cfRule>
  </conditionalFormatting>
  <conditionalFormatting sqref="O70">
    <cfRule type="containsErrors" dxfId="14184" priority="1283">
      <formula>ISERROR(O70)</formula>
    </cfRule>
  </conditionalFormatting>
  <conditionalFormatting sqref="O49">
    <cfRule type="containsErrors" dxfId="14183" priority="1282">
      <formula>ISERROR(O49)</formula>
    </cfRule>
  </conditionalFormatting>
  <conditionalFormatting sqref="O52">
    <cfRule type="containsErrors" dxfId="14182" priority="1281">
      <formula>ISERROR(O52)</formula>
    </cfRule>
  </conditionalFormatting>
  <conditionalFormatting sqref="O31">
    <cfRule type="containsErrors" dxfId="14181" priority="1280">
      <formula>ISERROR(O31)</formula>
    </cfRule>
  </conditionalFormatting>
  <conditionalFormatting sqref="O34">
    <cfRule type="containsErrors" dxfId="14180" priority="1279">
      <formula>ISERROR(O34)</formula>
    </cfRule>
  </conditionalFormatting>
  <conditionalFormatting sqref="O13">
    <cfRule type="containsErrors" dxfId="14179" priority="1278">
      <formula>ISERROR(O13)</formula>
    </cfRule>
  </conditionalFormatting>
  <conditionalFormatting sqref="O16">
    <cfRule type="containsErrors" dxfId="14178" priority="1277">
      <formula>ISERROR(O16)</formula>
    </cfRule>
  </conditionalFormatting>
  <conditionalFormatting sqref="O49">
    <cfRule type="containsErrors" dxfId="14177" priority="1276">
      <formula>ISERROR(O49)</formula>
    </cfRule>
  </conditionalFormatting>
  <conditionalFormatting sqref="O52">
    <cfRule type="containsErrors" dxfId="14176" priority="1275">
      <formula>ISERROR(O52)</formula>
    </cfRule>
  </conditionalFormatting>
  <conditionalFormatting sqref="O67">
    <cfRule type="containsErrors" dxfId="14175" priority="1274">
      <formula>ISERROR(O67)</formula>
    </cfRule>
  </conditionalFormatting>
  <conditionalFormatting sqref="O70">
    <cfRule type="containsErrors" dxfId="14174" priority="1273">
      <formula>ISERROR(O70)</formula>
    </cfRule>
  </conditionalFormatting>
  <conditionalFormatting sqref="O67">
    <cfRule type="containsErrors" dxfId="14173" priority="1272">
      <formula>ISERROR(O67)</formula>
    </cfRule>
  </conditionalFormatting>
  <conditionalFormatting sqref="O70">
    <cfRule type="containsErrors" dxfId="14172" priority="1271">
      <formula>ISERROR(O70)</formula>
    </cfRule>
  </conditionalFormatting>
  <conditionalFormatting sqref="O31">
    <cfRule type="containsErrors" dxfId="14171" priority="1270">
      <formula>ISERROR(O31)</formula>
    </cfRule>
  </conditionalFormatting>
  <conditionalFormatting sqref="O34">
    <cfRule type="containsErrors" dxfId="14170" priority="1269">
      <formula>ISERROR(O34)</formula>
    </cfRule>
  </conditionalFormatting>
  <conditionalFormatting sqref="O31">
    <cfRule type="containsErrors" dxfId="14169" priority="1268">
      <formula>ISERROR(O31)</formula>
    </cfRule>
  </conditionalFormatting>
  <conditionalFormatting sqref="O34">
    <cfRule type="containsErrors" dxfId="14168" priority="1267">
      <formula>ISERROR(O34)</formula>
    </cfRule>
  </conditionalFormatting>
  <conditionalFormatting sqref="O49">
    <cfRule type="containsErrors" dxfId="14167" priority="1266">
      <formula>ISERROR(O49)</formula>
    </cfRule>
  </conditionalFormatting>
  <conditionalFormatting sqref="O52">
    <cfRule type="containsErrors" dxfId="14166" priority="1265">
      <formula>ISERROR(O52)</formula>
    </cfRule>
  </conditionalFormatting>
  <conditionalFormatting sqref="O49">
    <cfRule type="containsErrors" dxfId="14165" priority="1264">
      <formula>ISERROR(O49)</formula>
    </cfRule>
  </conditionalFormatting>
  <conditionalFormatting sqref="O52">
    <cfRule type="containsErrors" dxfId="14164" priority="1263">
      <formula>ISERROR(O52)</formula>
    </cfRule>
  </conditionalFormatting>
  <conditionalFormatting sqref="O49">
    <cfRule type="containsErrors" dxfId="14163" priority="1262">
      <formula>ISERROR(O49)</formula>
    </cfRule>
  </conditionalFormatting>
  <conditionalFormatting sqref="O52">
    <cfRule type="containsErrors" dxfId="14162" priority="1261">
      <formula>ISERROR(O52)</formula>
    </cfRule>
  </conditionalFormatting>
  <conditionalFormatting sqref="O49">
    <cfRule type="containsErrors" dxfId="14161" priority="1260">
      <formula>ISERROR(O49)</formula>
    </cfRule>
  </conditionalFormatting>
  <conditionalFormatting sqref="O52">
    <cfRule type="containsErrors" dxfId="14160" priority="1259">
      <formula>ISERROR(O52)</formula>
    </cfRule>
  </conditionalFormatting>
  <conditionalFormatting sqref="O49">
    <cfRule type="containsErrors" dxfId="14159" priority="1258">
      <formula>ISERROR(O49)</formula>
    </cfRule>
  </conditionalFormatting>
  <conditionalFormatting sqref="O52">
    <cfRule type="containsErrors" dxfId="14158" priority="1257">
      <formula>ISERROR(O52)</formula>
    </cfRule>
  </conditionalFormatting>
  <conditionalFormatting sqref="O49">
    <cfRule type="containsErrors" dxfId="14157" priority="1256">
      <formula>ISERROR(O49)</formula>
    </cfRule>
  </conditionalFormatting>
  <conditionalFormatting sqref="O52">
    <cfRule type="containsErrors" dxfId="14156" priority="1255">
      <formula>ISERROR(O52)</formula>
    </cfRule>
  </conditionalFormatting>
  <conditionalFormatting sqref="O67">
    <cfRule type="containsErrors" dxfId="14155" priority="1254">
      <formula>ISERROR(O67)</formula>
    </cfRule>
  </conditionalFormatting>
  <conditionalFormatting sqref="O70">
    <cfRule type="containsErrors" dxfId="14154" priority="1253">
      <formula>ISERROR(O70)</formula>
    </cfRule>
  </conditionalFormatting>
  <conditionalFormatting sqref="O67">
    <cfRule type="containsErrors" dxfId="14153" priority="1252">
      <formula>ISERROR(O67)</formula>
    </cfRule>
  </conditionalFormatting>
  <conditionalFormatting sqref="O70">
    <cfRule type="containsErrors" dxfId="14152" priority="1251">
      <formula>ISERROR(O70)</formula>
    </cfRule>
  </conditionalFormatting>
  <conditionalFormatting sqref="O67">
    <cfRule type="containsErrors" dxfId="14151" priority="1250">
      <formula>ISERROR(O67)</formula>
    </cfRule>
  </conditionalFormatting>
  <conditionalFormatting sqref="O70">
    <cfRule type="containsErrors" dxfId="14150" priority="1249">
      <formula>ISERROR(O70)</formula>
    </cfRule>
  </conditionalFormatting>
  <conditionalFormatting sqref="O85">
    <cfRule type="containsErrors" dxfId="14149" priority="1248">
      <formula>ISERROR(O85)</formula>
    </cfRule>
  </conditionalFormatting>
  <conditionalFormatting sqref="O88">
    <cfRule type="containsErrors" dxfId="14148" priority="1247">
      <formula>ISERROR(O88)</formula>
    </cfRule>
  </conditionalFormatting>
  <conditionalFormatting sqref="O85">
    <cfRule type="containsErrors" dxfId="14147" priority="1246">
      <formula>ISERROR(O85)</formula>
    </cfRule>
  </conditionalFormatting>
  <conditionalFormatting sqref="O88">
    <cfRule type="containsErrors" dxfId="14146" priority="1245">
      <formula>ISERROR(O88)</formula>
    </cfRule>
  </conditionalFormatting>
  <conditionalFormatting sqref="O85">
    <cfRule type="containsErrors" dxfId="14145" priority="1244">
      <formula>ISERROR(O85)</formula>
    </cfRule>
  </conditionalFormatting>
  <conditionalFormatting sqref="O88">
    <cfRule type="containsErrors" dxfId="14144" priority="1243">
      <formula>ISERROR(O88)</formula>
    </cfRule>
  </conditionalFormatting>
  <conditionalFormatting sqref="O103">
    <cfRule type="containsErrors" dxfId="14143" priority="1242">
      <formula>ISERROR(O103)</formula>
    </cfRule>
  </conditionalFormatting>
  <conditionalFormatting sqref="O106">
    <cfRule type="containsErrors" dxfId="14142" priority="1241">
      <formula>ISERROR(O106)</formula>
    </cfRule>
  </conditionalFormatting>
  <conditionalFormatting sqref="O103">
    <cfRule type="containsErrors" dxfId="14141" priority="1240">
      <formula>ISERROR(O103)</formula>
    </cfRule>
  </conditionalFormatting>
  <conditionalFormatting sqref="O106">
    <cfRule type="containsErrors" dxfId="14140" priority="1239">
      <formula>ISERROR(O106)</formula>
    </cfRule>
  </conditionalFormatting>
  <conditionalFormatting sqref="O103">
    <cfRule type="containsErrors" dxfId="14139" priority="1238">
      <formula>ISERROR(O103)</formula>
    </cfRule>
  </conditionalFormatting>
  <conditionalFormatting sqref="O106">
    <cfRule type="containsErrors" dxfId="14138" priority="1237">
      <formula>ISERROR(O106)</formula>
    </cfRule>
  </conditionalFormatting>
  <conditionalFormatting sqref="O49">
    <cfRule type="containsErrors" dxfId="14137" priority="1236">
      <formula>ISERROR(O49)</formula>
    </cfRule>
  </conditionalFormatting>
  <conditionalFormatting sqref="O52">
    <cfRule type="containsErrors" dxfId="14136" priority="1235">
      <formula>ISERROR(O52)</formula>
    </cfRule>
  </conditionalFormatting>
  <conditionalFormatting sqref="O49">
    <cfRule type="containsErrors" dxfId="14135" priority="1234">
      <formula>ISERROR(O49)</formula>
    </cfRule>
  </conditionalFormatting>
  <conditionalFormatting sqref="O52">
    <cfRule type="containsErrors" dxfId="14134" priority="1233">
      <formula>ISERROR(O52)</formula>
    </cfRule>
  </conditionalFormatting>
  <conditionalFormatting sqref="O49">
    <cfRule type="containsErrors" dxfId="14133" priority="1232">
      <formula>ISERROR(O49)</formula>
    </cfRule>
  </conditionalFormatting>
  <conditionalFormatting sqref="O52">
    <cfRule type="containsErrors" dxfId="14132" priority="1231">
      <formula>ISERROR(O52)</formula>
    </cfRule>
  </conditionalFormatting>
  <conditionalFormatting sqref="O67">
    <cfRule type="containsErrors" dxfId="14131" priority="1230">
      <formula>ISERROR(O67)</formula>
    </cfRule>
  </conditionalFormatting>
  <conditionalFormatting sqref="O70">
    <cfRule type="containsErrors" dxfId="14130" priority="1229">
      <formula>ISERROR(O70)</formula>
    </cfRule>
  </conditionalFormatting>
  <conditionalFormatting sqref="O67">
    <cfRule type="containsErrors" dxfId="14129" priority="1228">
      <formula>ISERROR(O67)</formula>
    </cfRule>
  </conditionalFormatting>
  <conditionalFormatting sqref="O70">
    <cfRule type="containsErrors" dxfId="14128" priority="1227">
      <formula>ISERROR(O70)</formula>
    </cfRule>
  </conditionalFormatting>
  <conditionalFormatting sqref="O67">
    <cfRule type="containsErrors" dxfId="14127" priority="1226">
      <formula>ISERROR(O67)</formula>
    </cfRule>
  </conditionalFormatting>
  <conditionalFormatting sqref="O70">
    <cfRule type="containsErrors" dxfId="14126" priority="1225">
      <formula>ISERROR(O70)</formula>
    </cfRule>
  </conditionalFormatting>
  <conditionalFormatting sqref="O67">
    <cfRule type="containsErrors" dxfId="14125" priority="1224">
      <formula>ISERROR(O67)</formula>
    </cfRule>
  </conditionalFormatting>
  <conditionalFormatting sqref="O70">
    <cfRule type="containsErrors" dxfId="14124" priority="1223">
      <formula>ISERROR(O70)</formula>
    </cfRule>
  </conditionalFormatting>
  <conditionalFormatting sqref="O67">
    <cfRule type="containsErrors" dxfId="14123" priority="1222">
      <formula>ISERROR(O67)</formula>
    </cfRule>
  </conditionalFormatting>
  <conditionalFormatting sqref="O70">
    <cfRule type="containsErrors" dxfId="14122" priority="1221">
      <formula>ISERROR(O70)</formula>
    </cfRule>
  </conditionalFormatting>
  <conditionalFormatting sqref="O67">
    <cfRule type="containsErrors" dxfId="14121" priority="1220">
      <formula>ISERROR(O67)</formula>
    </cfRule>
  </conditionalFormatting>
  <conditionalFormatting sqref="O70">
    <cfRule type="containsErrors" dxfId="14120" priority="1219">
      <formula>ISERROR(O70)</formula>
    </cfRule>
  </conditionalFormatting>
  <conditionalFormatting sqref="O67">
    <cfRule type="containsErrors" dxfId="14119" priority="1218">
      <formula>ISERROR(O67)</formula>
    </cfRule>
  </conditionalFormatting>
  <conditionalFormatting sqref="O70">
    <cfRule type="containsErrors" dxfId="14118" priority="1217">
      <formula>ISERROR(O70)</formula>
    </cfRule>
  </conditionalFormatting>
  <conditionalFormatting sqref="O67">
    <cfRule type="containsErrors" dxfId="14117" priority="1216">
      <formula>ISERROR(O67)</formula>
    </cfRule>
  </conditionalFormatting>
  <conditionalFormatting sqref="O70">
    <cfRule type="containsErrors" dxfId="14116" priority="1215">
      <formula>ISERROR(O70)</formula>
    </cfRule>
  </conditionalFormatting>
  <conditionalFormatting sqref="O67">
    <cfRule type="containsErrors" dxfId="14115" priority="1214">
      <formula>ISERROR(O67)</formula>
    </cfRule>
  </conditionalFormatting>
  <conditionalFormatting sqref="O70">
    <cfRule type="containsErrors" dxfId="14114" priority="1213">
      <formula>ISERROR(O70)</formula>
    </cfRule>
  </conditionalFormatting>
  <conditionalFormatting sqref="O67">
    <cfRule type="containsErrors" dxfId="14113" priority="1212">
      <formula>ISERROR(O67)</formula>
    </cfRule>
  </conditionalFormatting>
  <conditionalFormatting sqref="O70">
    <cfRule type="containsErrors" dxfId="14112" priority="1211">
      <formula>ISERROR(O70)</formula>
    </cfRule>
  </conditionalFormatting>
  <conditionalFormatting sqref="O67">
    <cfRule type="containsErrors" dxfId="14111" priority="1210">
      <formula>ISERROR(O67)</formula>
    </cfRule>
  </conditionalFormatting>
  <conditionalFormatting sqref="O70">
    <cfRule type="containsErrors" dxfId="14110" priority="1209">
      <formula>ISERROR(O70)</formula>
    </cfRule>
  </conditionalFormatting>
  <conditionalFormatting sqref="O85">
    <cfRule type="containsErrors" dxfId="14109" priority="1208">
      <formula>ISERROR(O85)</formula>
    </cfRule>
  </conditionalFormatting>
  <conditionalFormatting sqref="O88">
    <cfRule type="containsErrors" dxfId="14108" priority="1207">
      <formula>ISERROR(O88)</formula>
    </cfRule>
  </conditionalFormatting>
  <conditionalFormatting sqref="O85">
    <cfRule type="containsErrors" dxfId="14107" priority="1206">
      <formula>ISERROR(O85)</formula>
    </cfRule>
  </conditionalFormatting>
  <conditionalFormatting sqref="O88">
    <cfRule type="containsErrors" dxfId="14106" priority="1205">
      <formula>ISERROR(O88)</formula>
    </cfRule>
  </conditionalFormatting>
  <conditionalFormatting sqref="O85">
    <cfRule type="containsErrors" dxfId="14105" priority="1204">
      <formula>ISERROR(O85)</formula>
    </cfRule>
  </conditionalFormatting>
  <conditionalFormatting sqref="O88">
    <cfRule type="containsErrors" dxfId="14104" priority="1203">
      <formula>ISERROR(O88)</formula>
    </cfRule>
  </conditionalFormatting>
  <conditionalFormatting sqref="O85">
    <cfRule type="containsErrors" dxfId="14103" priority="1202">
      <formula>ISERROR(O85)</formula>
    </cfRule>
  </conditionalFormatting>
  <conditionalFormatting sqref="O88">
    <cfRule type="containsErrors" dxfId="14102" priority="1201">
      <formula>ISERROR(O88)</formula>
    </cfRule>
  </conditionalFormatting>
  <conditionalFormatting sqref="O85">
    <cfRule type="containsErrors" dxfId="14101" priority="1200">
      <formula>ISERROR(O85)</formula>
    </cfRule>
  </conditionalFormatting>
  <conditionalFormatting sqref="O88">
    <cfRule type="containsErrors" dxfId="14100" priority="1199">
      <formula>ISERROR(O88)</formula>
    </cfRule>
  </conditionalFormatting>
  <conditionalFormatting sqref="O85">
    <cfRule type="containsErrors" dxfId="14099" priority="1198">
      <formula>ISERROR(O85)</formula>
    </cfRule>
  </conditionalFormatting>
  <conditionalFormatting sqref="O88">
    <cfRule type="containsErrors" dxfId="14098" priority="1197">
      <formula>ISERROR(O88)</formula>
    </cfRule>
  </conditionalFormatting>
  <conditionalFormatting sqref="O85">
    <cfRule type="containsErrors" dxfId="14097" priority="1196">
      <formula>ISERROR(O85)</formula>
    </cfRule>
  </conditionalFormatting>
  <conditionalFormatting sqref="O88">
    <cfRule type="containsErrors" dxfId="14096" priority="1195">
      <formula>ISERROR(O88)</formula>
    </cfRule>
  </conditionalFormatting>
  <conditionalFormatting sqref="O85">
    <cfRule type="containsErrors" dxfId="14095" priority="1194">
      <formula>ISERROR(O85)</formula>
    </cfRule>
  </conditionalFormatting>
  <conditionalFormatting sqref="O88">
    <cfRule type="containsErrors" dxfId="14094" priority="1193">
      <formula>ISERROR(O88)</formula>
    </cfRule>
  </conditionalFormatting>
  <conditionalFormatting sqref="O85">
    <cfRule type="containsErrors" dxfId="14093" priority="1192">
      <formula>ISERROR(O85)</formula>
    </cfRule>
  </conditionalFormatting>
  <conditionalFormatting sqref="O88">
    <cfRule type="containsErrors" dxfId="14092" priority="1191">
      <formula>ISERROR(O88)</formula>
    </cfRule>
  </conditionalFormatting>
  <conditionalFormatting sqref="O85">
    <cfRule type="containsErrors" dxfId="14091" priority="1190">
      <formula>ISERROR(O85)</formula>
    </cfRule>
  </conditionalFormatting>
  <conditionalFormatting sqref="O88">
    <cfRule type="containsErrors" dxfId="14090" priority="1189">
      <formula>ISERROR(O88)</formula>
    </cfRule>
  </conditionalFormatting>
  <conditionalFormatting sqref="O85">
    <cfRule type="containsErrors" dxfId="14089" priority="1188">
      <formula>ISERROR(O85)</formula>
    </cfRule>
  </conditionalFormatting>
  <conditionalFormatting sqref="O88">
    <cfRule type="containsErrors" dxfId="14088" priority="1187">
      <formula>ISERROR(O88)</formula>
    </cfRule>
  </conditionalFormatting>
  <conditionalFormatting sqref="O103">
    <cfRule type="containsErrors" dxfId="14087" priority="1186">
      <formula>ISERROR(O103)</formula>
    </cfRule>
  </conditionalFormatting>
  <conditionalFormatting sqref="O106">
    <cfRule type="containsErrors" dxfId="14086" priority="1185">
      <formula>ISERROR(O106)</formula>
    </cfRule>
  </conditionalFormatting>
  <conditionalFormatting sqref="O103">
    <cfRule type="containsErrors" dxfId="14085" priority="1184">
      <formula>ISERROR(O103)</formula>
    </cfRule>
  </conditionalFormatting>
  <conditionalFormatting sqref="O106">
    <cfRule type="containsErrors" dxfId="14084" priority="1183">
      <formula>ISERROR(O106)</formula>
    </cfRule>
  </conditionalFormatting>
  <conditionalFormatting sqref="O103">
    <cfRule type="containsErrors" dxfId="14083" priority="1182">
      <formula>ISERROR(O103)</formula>
    </cfRule>
  </conditionalFormatting>
  <conditionalFormatting sqref="O106">
    <cfRule type="containsErrors" dxfId="14082" priority="1181">
      <formula>ISERROR(O106)</formula>
    </cfRule>
  </conditionalFormatting>
  <conditionalFormatting sqref="O103">
    <cfRule type="containsErrors" dxfId="14081" priority="1180">
      <formula>ISERROR(O103)</formula>
    </cfRule>
  </conditionalFormatting>
  <conditionalFormatting sqref="O106">
    <cfRule type="containsErrors" dxfId="14080" priority="1179">
      <formula>ISERROR(O106)</formula>
    </cfRule>
  </conditionalFormatting>
  <conditionalFormatting sqref="O103">
    <cfRule type="containsErrors" dxfId="14079" priority="1178">
      <formula>ISERROR(O103)</formula>
    </cfRule>
  </conditionalFormatting>
  <conditionalFormatting sqref="O106">
    <cfRule type="containsErrors" dxfId="14078" priority="1177">
      <formula>ISERROR(O106)</formula>
    </cfRule>
  </conditionalFormatting>
  <conditionalFormatting sqref="O103">
    <cfRule type="containsErrors" dxfId="14077" priority="1176">
      <formula>ISERROR(O103)</formula>
    </cfRule>
  </conditionalFormatting>
  <conditionalFormatting sqref="O106">
    <cfRule type="containsErrors" dxfId="14076" priority="1175">
      <formula>ISERROR(O106)</formula>
    </cfRule>
  </conditionalFormatting>
  <conditionalFormatting sqref="O103">
    <cfRule type="containsErrors" dxfId="14075" priority="1174">
      <formula>ISERROR(O103)</formula>
    </cfRule>
  </conditionalFormatting>
  <conditionalFormatting sqref="O106">
    <cfRule type="containsErrors" dxfId="14074" priority="1173">
      <formula>ISERROR(O106)</formula>
    </cfRule>
  </conditionalFormatting>
  <conditionalFormatting sqref="O103">
    <cfRule type="containsErrors" dxfId="14073" priority="1172">
      <formula>ISERROR(O103)</formula>
    </cfRule>
  </conditionalFormatting>
  <conditionalFormatting sqref="O106">
    <cfRule type="containsErrors" dxfId="14072" priority="1171">
      <formula>ISERROR(O106)</formula>
    </cfRule>
  </conditionalFormatting>
  <conditionalFormatting sqref="O103">
    <cfRule type="containsErrors" dxfId="14071" priority="1170">
      <formula>ISERROR(O103)</formula>
    </cfRule>
  </conditionalFormatting>
  <conditionalFormatting sqref="O106">
    <cfRule type="containsErrors" dxfId="14070" priority="1169">
      <formula>ISERROR(O106)</formula>
    </cfRule>
  </conditionalFormatting>
  <conditionalFormatting sqref="O103">
    <cfRule type="containsErrors" dxfId="14069" priority="1168">
      <formula>ISERROR(O103)</formula>
    </cfRule>
  </conditionalFormatting>
  <conditionalFormatting sqref="O106">
    <cfRule type="containsErrors" dxfId="14068" priority="1167">
      <formula>ISERROR(O106)</formula>
    </cfRule>
  </conditionalFormatting>
  <conditionalFormatting sqref="O103">
    <cfRule type="containsErrors" dxfId="14067" priority="1166">
      <formula>ISERROR(O103)</formula>
    </cfRule>
  </conditionalFormatting>
  <conditionalFormatting sqref="O106">
    <cfRule type="containsErrors" dxfId="14066" priority="1165">
      <formula>ISERROR(O106)</formula>
    </cfRule>
  </conditionalFormatting>
  <conditionalFormatting sqref="O49">
    <cfRule type="containsErrors" dxfId="14065" priority="1164">
      <formula>ISERROR(O49)</formula>
    </cfRule>
  </conditionalFormatting>
  <conditionalFormatting sqref="O52">
    <cfRule type="containsErrors" dxfId="14064" priority="1163">
      <formula>ISERROR(O52)</formula>
    </cfRule>
  </conditionalFormatting>
  <conditionalFormatting sqref="O49">
    <cfRule type="containsErrors" dxfId="14063" priority="1162">
      <formula>ISERROR(O49)</formula>
    </cfRule>
  </conditionalFormatting>
  <conditionalFormatting sqref="O52">
    <cfRule type="containsErrors" dxfId="14062" priority="1161">
      <formula>ISERROR(O52)</formula>
    </cfRule>
  </conditionalFormatting>
  <conditionalFormatting sqref="O49">
    <cfRule type="containsErrors" dxfId="14061" priority="1160">
      <formula>ISERROR(O49)</formula>
    </cfRule>
  </conditionalFormatting>
  <conditionalFormatting sqref="O52">
    <cfRule type="containsErrors" dxfId="14060" priority="1159">
      <formula>ISERROR(O52)</formula>
    </cfRule>
  </conditionalFormatting>
  <conditionalFormatting sqref="O67">
    <cfRule type="containsErrors" dxfId="14059" priority="1158">
      <formula>ISERROR(O67)</formula>
    </cfRule>
  </conditionalFormatting>
  <conditionalFormatting sqref="O70">
    <cfRule type="containsErrors" dxfId="14058" priority="1157">
      <formula>ISERROR(O70)</formula>
    </cfRule>
  </conditionalFormatting>
  <conditionalFormatting sqref="O67">
    <cfRule type="containsErrors" dxfId="14057" priority="1156">
      <formula>ISERROR(O67)</formula>
    </cfRule>
  </conditionalFormatting>
  <conditionalFormatting sqref="O70">
    <cfRule type="containsErrors" dxfId="14056" priority="1155">
      <formula>ISERROR(O70)</formula>
    </cfRule>
  </conditionalFormatting>
  <conditionalFormatting sqref="O67">
    <cfRule type="containsErrors" dxfId="14055" priority="1154">
      <formula>ISERROR(O67)</formula>
    </cfRule>
  </conditionalFormatting>
  <conditionalFormatting sqref="O70">
    <cfRule type="containsErrors" dxfId="14054" priority="1153">
      <formula>ISERROR(O70)</formula>
    </cfRule>
  </conditionalFormatting>
  <conditionalFormatting sqref="O85">
    <cfRule type="containsErrors" dxfId="14053" priority="1152">
      <formula>ISERROR(O85)</formula>
    </cfRule>
  </conditionalFormatting>
  <conditionalFormatting sqref="O88">
    <cfRule type="containsErrors" dxfId="14052" priority="1151">
      <formula>ISERROR(O88)</formula>
    </cfRule>
  </conditionalFormatting>
  <conditionalFormatting sqref="O85">
    <cfRule type="containsErrors" dxfId="14051" priority="1150">
      <formula>ISERROR(O85)</formula>
    </cfRule>
  </conditionalFormatting>
  <conditionalFormatting sqref="O88">
    <cfRule type="containsErrors" dxfId="14050" priority="1149">
      <formula>ISERROR(O88)</formula>
    </cfRule>
  </conditionalFormatting>
  <conditionalFormatting sqref="O85">
    <cfRule type="containsErrors" dxfId="14049" priority="1148">
      <formula>ISERROR(O85)</formula>
    </cfRule>
  </conditionalFormatting>
  <conditionalFormatting sqref="O88">
    <cfRule type="containsErrors" dxfId="14048" priority="1147">
      <formula>ISERROR(O88)</formula>
    </cfRule>
  </conditionalFormatting>
  <conditionalFormatting sqref="O103">
    <cfRule type="containsErrors" dxfId="14047" priority="1146">
      <formula>ISERROR(O103)</formula>
    </cfRule>
  </conditionalFormatting>
  <conditionalFormatting sqref="O106">
    <cfRule type="containsErrors" dxfId="14046" priority="1145">
      <formula>ISERROR(O106)</formula>
    </cfRule>
  </conditionalFormatting>
  <conditionalFormatting sqref="O103">
    <cfRule type="containsErrors" dxfId="14045" priority="1144">
      <formula>ISERROR(O103)</formula>
    </cfRule>
  </conditionalFormatting>
  <conditionalFormatting sqref="O106">
    <cfRule type="containsErrors" dxfId="14044" priority="1143">
      <formula>ISERROR(O106)</formula>
    </cfRule>
  </conditionalFormatting>
  <conditionalFormatting sqref="O103">
    <cfRule type="containsErrors" dxfId="14043" priority="1142">
      <formula>ISERROR(O103)</formula>
    </cfRule>
  </conditionalFormatting>
  <conditionalFormatting sqref="O106">
    <cfRule type="containsErrors" dxfId="14042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14041" priority="1140">
      <formula>ISERROR(N1)</formula>
    </cfRule>
  </conditionalFormatting>
  <conditionalFormatting sqref="O13">
    <cfRule type="containsErrors" dxfId="14040" priority="1139">
      <formula>ISERROR(O13)</formula>
    </cfRule>
  </conditionalFormatting>
  <conditionalFormatting sqref="O16">
    <cfRule type="containsErrors" dxfId="14039" priority="1138">
      <formula>ISERROR(O16)</formula>
    </cfRule>
  </conditionalFormatting>
  <conditionalFormatting sqref="O103">
    <cfRule type="containsErrors" dxfId="14038" priority="1137">
      <formula>ISERROR(O103)</formula>
    </cfRule>
  </conditionalFormatting>
  <conditionalFormatting sqref="O106">
    <cfRule type="containsErrors" dxfId="14037" priority="1136">
      <formula>ISERROR(O106)</formula>
    </cfRule>
  </conditionalFormatting>
  <conditionalFormatting sqref="O85">
    <cfRule type="containsErrors" dxfId="14036" priority="1135">
      <formula>ISERROR(O85)</formula>
    </cfRule>
  </conditionalFormatting>
  <conditionalFormatting sqref="O88">
    <cfRule type="containsErrors" dxfId="14035" priority="1134">
      <formula>ISERROR(O88)</formula>
    </cfRule>
  </conditionalFormatting>
  <conditionalFormatting sqref="O67">
    <cfRule type="containsErrors" dxfId="14034" priority="1133">
      <formula>ISERROR(O67)</formula>
    </cfRule>
  </conditionalFormatting>
  <conditionalFormatting sqref="O70">
    <cfRule type="containsErrors" dxfId="14033" priority="1132">
      <formula>ISERROR(O70)</formula>
    </cfRule>
  </conditionalFormatting>
  <conditionalFormatting sqref="O49">
    <cfRule type="containsErrors" dxfId="14032" priority="1131">
      <formula>ISERROR(O49)</formula>
    </cfRule>
  </conditionalFormatting>
  <conditionalFormatting sqref="O52">
    <cfRule type="containsErrors" dxfId="14031" priority="1130">
      <formula>ISERROR(O52)</formula>
    </cfRule>
  </conditionalFormatting>
  <conditionalFormatting sqref="O31">
    <cfRule type="containsErrors" dxfId="14030" priority="1129">
      <formula>ISERROR(O31)</formula>
    </cfRule>
  </conditionalFormatting>
  <conditionalFormatting sqref="O34">
    <cfRule type="containsErrors" dxfId="14029" priority="1128">
      <formula>ISERROR(O34)</formula>
    </cfRule>
  </conditionalFormatting>
  <conditionalFormatting sqref="O13">
    <cfRule type="containsErrors" dxfId="14028" priority="1127">
      <formula>ISERROR(O13)</formula>
    </cfRule>
  </conditionalFormatting>
  <conditionalFormatting sqref="O16">
    <cfRule type="containsErrors" dxfId="14027" priority="1126">
      <formula>ISERROR(O16)</formula>
    </cfRule>
  </conditionalFormatting>
  <conditionalFormatting sqref="O49">
    <cfRule type="containsErrors" dxfId="14026" priority="1125">
      <formula>ISERROR(O49)</formula>
    </cfRule>
  </conditionalFormatting>
  <conditionalFormatting sqref="O52">
    <cfRule type="containsErrors" dxfId="14025" priority="1124">
      <formula>ISERROR(O52)</formula>
    </cfRule>
  </conditionalFormatting>
  <conditionalFormatting sqref="O67">
    <cfRule type="containsErrors" dxfId="14024" priority="1123">
      <formula>ISERROR(O67)</formula>
    </cfRule>
  </conditionalFormatting>
  <conditionalFormatting sqref="O70">
    <cfRule type="containsErrors" dxfId="14023" priority="1122">
      <formula>ISERROR(O70)</formula>
    </cfRule>
  </conditionalFormatting>
  <conditionalFormatting sqref="O67">
    <cfRule type="containsErrors" dxfId="14022" priority="1121">
      <formula>ISERROR(O67)</formula>
    </cfRule>
  </conditionalFormatting>
  <conditionalFormatting sqref="O70">
    <cfRule type="containsErrors" dxfId="14021" priority="1120">
      <formula>ISERROR(O70)</formula>
    </cfRule>
  </conditionalFormatting>
  <conditionalFormatting sqref="O31">
    <cfRule type="containsErrors" dxfId="14020" priority="1119">
      <formula>ISERROR(O31)</formula>
    </cfRule>
  </conditionalFormatting>
  <conditionalFormatting sqref="O34">
    <cfRule type="containsErrors" dxfId="14019" priority="1118">
      <formula>ISERROR(O34)</formula>
    </cfRule>
  </conditionalFormatting>
  <conditionalFormatting sqref="O31">
    <cfRule type="containsErrors" dxfId="14018" priority="1117">
      <formula>ISERROR(O31)</formula>
    </cfRule>
  </conditionalFormatting>
  <conditionalFormatting sqref="O34">
    <cfRule type="containsErrors" dxfId="14017" priority="1116">
      <formula>ISERROR(O34)</formula>
    </cfRule>
  </conditionalFormatting>
  <conditionalFormatting sqref="O49">
    <cfRule type="containsErrors" dxfId="14016" priority="1115">
      <formula>ISERROR(O49)</formula>
    </cfRule>
  </conditionalFormatting>
  <conditionalFormatting sqref="O52">
    <cfRule type="containsErrors" dxfId="14015" priority="1114">
      <formula>ISERROR(O52)</formula>
    </cfRule>
  </conditionalFormatting>
  <conditionalFormatting sqref="O49">
    <cfRule type="containsErrors" dxfId="14014" priority="1113">
      <formula>ISERROR(O49)</formula>
    </cfRule>
  </conditionalFormatting>
  <conditionalFormatting sqref="O52">
    <cfRule type="containsErrors" dxfId="14013" priority="1112">
      <formula>ISERROR(O52)</formula>
    </cfRule>
  </conditionalFormatting>
  <conditionalFormatting sqref="O49">
    <cfRule type="containsErrors" dxfId="14012" priority="1111">
      <formula>ISERROR(O49)</formula>
    </cfRule>
  </conditionalFormatting>
  <conditionalFormatting sqref="O52">
    <cfRule type="containsErrors" dxfId="14011" priority="1110">
      <formula>ISERROR(O52)</formula>
    </cfRule>
  </conditionalFormatting>
  <conditionalFormatting sqref="O49">
    <cfRule type="containsErrors" dxfId="14010" priority="1109">
      <formula>ISERROR(O49)</formula>
    </cfRule>
  </conditionalFormatting>
  <conditionalFormatting sqref="O52">
    <cfRule type="containsErrors" dxfId="14009" priority="1108">
      <formula>ISERROR(O52)</formula>
    </cfRule>
  </conditionalFormatting>
  <conditionalFormatting sqref="O49">
    <cfRule type="containsErrors" dxfId="14008" priority="1107">
      <formula>ISERROR(O49)</formula>
    </cfRule>
  </conditionalFormatting>
  <conditionalFormatting sqref="O52">
    <cfRule type="containsErrors" dxfId="14007" priority="1106">
      <formula>ISERROR(O52)</formula>
    </cfRule>
  </conditionalFormatting>
  <conditionalFormatting sqref="O49">
    <cfRule type="containsErrors" dxfId="14006" priority="1105">
      <formula>ISERROR(O49)</formula>
    </cfRule>
  </conditionalFormatting>
  <conditionalFormatting sqref="O52">
    <cfRule type="containsErrors" dxfId="14005" priority="1104">
      <formula>ISERROR(O52)</formula>
    </cfRule>
  </conditionalFormatting>
  <conditionalFormatting sqref="O67">
    <cfRule type="containsErrors" dxfId="14004" priority="1103">
      <formula>ISERROR(O67)</formula>
    </cfRule>
  </conditionalFormatting>
  <conditionalFormatting sqref="O70">
    <cfRule type="containsErrors" dxfId="14003" priority="1102">
      <formula>ISERROR(O70)</formula>
    </cfRule>
  </conditionalFormatting>
  <conditionalFormatting sqref="O67">
    <cfRule type="containsErrors" dxfId="14002" priority="1101">
      <formula>ISERROR(O67)</formula>
    </cfRule>
  </conditionalFormatting>
  <conditionalFormatting sqref="O70">
    <cfRule type="containsErrors" dxfId="14001" priority="1100">
      <formula>ISERROR(O70)</formula>
    </cfRule>
  </conditionalFormatting>
  <conditionalFormatting sqref="O67">
    <cfRule type="containsErrors" dxfId="14000" priority="1099">
      <formula>ISERROR(O67)</formula>
    </cfRule>
  </conditionalFormatting>
  <conditionalFormatting sqref="O70">
    <cfRule type="containsErrors" dxfId="13999" priority="1098">
      <formula>ISERROR(O70)</formula>
    </cfRule>
  </conditionalFormatting>
  <conditionalFormatting sqref="O85">
    <cfRule type="containsErrors" dxfId="13998" priority="1097">
      <formula>ISERROR(O85)</formula>
    </cfRule>
  </conditionalFormatting>
  <conditionalFormatting sqref="O88">
    <cfRule type="containsErrors" dxfId="13997" priority="1096">
      <formula>ISERROR(O88)</formula>
    </cfRule>
  </conditionalFormatting>
  <conditionalFormatting sqref="O85">
    <cfRule type="containsErrors" dxfId="13996" priority="1095">
      <formula>ISERROR(O85)</formula>
    </cfRule>
  </conditionalFormatting>
  <conditionalFormatting sqref="O88">
    <cfRule type="containsErrors" dxfId="13995" priority="1094">
      <formula>ISERROR(O88)</formula>
    </cfRule>
  </conditionalFormatting>
  <conditionalFormatting sqref="O85">
    <cfRule type="containsErrors" dxfId="13994" priority="1093">
      <formula>ISERROR(O85)</formula>
    </cfRule>
  </conditionalFormatting>
  <conditionalFormatting sqref="O88">
    <cfRule type="containsErrors" dxfId="13993" priority="1092">
      <formula>ISERROR(O88)</formula>
    </cfRule>
  </conditionalFormatting>
  <conditionalFormatting sqref="O103">
    <cfRule type="containsErrors" dxfId="13992" priority="1091">
      <formula>ISERROR(O103)</formula>
    </cfRule>
  </conditionalFormatting>
  <conditionalFormatting sqref="O106">
    <cfRule type="containsErrors" dxfId="13991" priority="1090">
      <formula>ISERROR(O106)</formula>
    </cfRule>
  </conditionalFormatting>
  <conditionalFormatting sqref="O103">
    <cfRule type="containsErrors" dxfId="13990" priority="1089">
      <formula>ISERROR(O103)</formula>
    </cfRule>
  </conditionalFormatting>
  <conditionalFormatting sqref="O106">
    <cfRule type="containsErrors" dxfId="13989" priority="1088">
      <formula>ISERROR(O106)</formula>
    </cfRule>
  </conditionalFormatting>
  <conditionalFormatting sqref="O103">
    <cfRule type="containsErrors" dxfId="13988" priority="1087">
      <formula>ISERROR(O103)</formula>
    </cfRule>
  </conditionalFormatting>
  <conditionalFormatting sqref="O106">
    <cfRule type="containsErrors" dxfId="13987" priority="1086">
      <formula>ISERROR(O106)</formula>
    </cfRule>
  </conditionalFormatting>
  <conditionalFormatting sqref="O49">
    <cfRule type="containsErrors" dxfId="13986" priority="1085">
      <formula>ISERROR(O49)</formula>
    </cfRule>
  </conditionalFormatting>
  <conditionalFormatting sqref="O52">
    <cfRule type="containsErrors" dxfId="13985" priority="1084">
      <formula>ISERROR(O52)</formula>
    </cfRule>
  </conditionalFormatting>
  <conditionalFormatting sqref="O49">
    <cfRule type="containsErrors" dxfId="13984" priority="1083">
      <formula>ISERROR(O49)</formula>
    </cfRule>
  </conditionalFormatting>
  <conditionalFormatting sqref="O52">
    <cfRule type="containsErrors" dxfId="13983" priority="1082">
      <formula>ISERROR(O52)</formula>
    </cfRule>
  </conditionalFormatting>
  <conditionalFormatting sqref="O49">
    <cfRule type="containsErrors" dxfId="13982" priority="1081">
      <formula>ISERROR(O49)</formula>
    </cfRule>
  </conditionalFormatting>
  <conditionalFormatting sqref="O52">
    <cfRule type="containsErrors" dxfId="13981" priority="1080">
      <formula>ISERROR(O52)</formula>
    </cfRule>
  </conditionalFormatting>
  <conditionalFormatting sqref="O67">
    <cfRule type="containsErrors" dxfId="13980" priority="1079">
      <formula>ISERROR(O67)</formula>
    </cfRule>
  </conditionalFormatting>
  <conditionalFormatting sqref="O70">
    <cfRule type="containsErrors" dxfId="13979" priority="1078">
      <formula>ISERROR(O70)</formula>
    </cfRule>
  </conditionalFormatting>
  <conditionalFormatting sqref="O67">
    <cfRule type="containsErrors" dxfId="13978" priority="1077">
      <formula>ISERROR(O67)</formula>
    </cfRule>
  </conditionalFormatting>
  <conditionalFormatting sqref="O70">
    <cfRule type="containsErrors" dxfId="13977" priority="1076">
      <formula>ISERROR(O70)</formula>
    </cfRule>
  </conditionalFormatting>
  <conditionalFormatting sqref="O67">
    <cfRule type="containsErrors" dxfId="13976" priority="1075">
      <formula>ISERROR(O67)</formula>
    </cfRule>
  </conditionalFormatting>
  <conditionalFormatting sqref="O70">
    <cfRule type="containsErrors" dxfId="13975" priority="1074">
      <formula>ISERROR(O70)</formula>
    </cfRule>
  </conditionalFormatting>
  <conditionalFormatting sqref="O67">
    <cfRule type="containsErrors" dxfId="13974" priority="1073">
      <formula>ISERROR(O67)</formula>
    </cfRule>
  </conditionalFormatting>
  <conditionalFormatting sqref="O70">
    <cfRule type="containsErrors" dxfId="13973" priority="1072">
      <formula>ISERROR(O70)</formula>
    </cfRule>
  </conditionalFormatting>
  <conditionalFormatting sqref="O67">
    <cfRule type="containsErrors" dxfId="13972" priority="1071">
      <formula>ISERROR(O67)</formula>
    </cfRule>
  </conditionalFormatting>
  <conditionalFormatting sqref="O70">
    <cfRule type="containsErrors" dxfId="13971" priority="1070">
      <formula>ISERROR(O70)</formula>
    </cfRule>
  </conditionalFormatting>
  <conditionalFormatting sqref="O67">
    <cfRule type="containsErrors" dxfId="13970" priority="1069">
      <formula>ISERROR(O67)</formula>
    </cfRule>
  </conditionalFormatting>
  <conditionalFormatting sqref="O70">
    <cfRule type="containsErrors" dxfId="13969" priority="1068">
      <formula>ISERROR(O70)</formula>
    </cfRule>
  </conditionalFormatting>
  <conditionalFormatting sqref="O67">
    <cfRule type="containsErrors" dxfId="13968" priority="1067">
      <formula>ISERROR(O67)</formula>
    </cfRule>
  </conditionalFormatting>
  <conditionalFormatting sqref="O70">
    <cfRule type="containsErrors" dxfId="13967" priority="1066">
      <formula>ISERROR(O70)</formula>
    </cfRule>
  </conditionalFormatting>
  <conditionalFormatting sqref="O67">
    <cfRule type="containsErrors" dxfId="13966" priority="1065">
      <formula>ISERROR(O67)</formula>
    </cfRule>
  </conditionalFormatting>
  <conditionalFormatting sqref="O70">
    <cfRule type="containsErrors" dxfId="13965" priority="1064">
      <formula>ISERROR(O70)</formula>
    </cfRule>
  </conditionalFormatting>
  <conditionalFormatting sqref="O67">
    <cfRule type="containsErrors" dxfId="13964" priority="1063">
      <formula>ISERROR(O67)</formula>
    </cfRule>
  </conditionalFormatting>
  <conditionalFormatting sqref="O70">
    <cfRule type="containsErrors" dxfId="13963" priority="1062">
      <formula>ISERROR(O70)</formula>
    </cfRule>
  </conditionalFormatting>
  <conditionalFormatting sqref="O67">
    <cfRule type="containsErrors" dxfId="13962" priority="1061">
      <formula>ISERROR(O67)</formula>
    </cfRule>
  </conditionalFormatting>
  <conditionalFormatting sqref="O70">
    <cfRule type="containsErrors" dxfId="13961" priority="1060">
      <formula>ISERROR(O70)</formula>
    </cfRule>
  </conditionalFormatting>
  <conditionalFormatting sqref="O67">
    <cfRule type="containsErrors" dxfId="13960" priority="1059">
      <formula>ISERROR(O67)</formula>
    </cfRule>
  </conditionalFormatting>
  <conditionalFormatting sqref="O70">
    <cfRule type="containsErrors" dxfId="13959" priority="1058">
      <formula>ISERROR(O70)</formula>
    </cfRule>
  </conditionalFormatting>
  <conditionalFormatting sqref="O85">
    <cfRule type="containsErrors" dxfId="13958" priority="1057">
      <formula>ISERROR(O85)</formula>
    </cfRule>
  </conditionalFormatting>
  <conditionalFormatting sqref="O88">
    <cfRule type="containsErrors" dxfId="13957" priority="1056">
      <formula>ISERROR(O88)</formula>
    </cfRule>
  </conditionalFormatting>
  <conditionalFormatting sqref="O85">
    <cfRule type="containsErrors" dxfId="13956" priority="1055">
      <formula>ISERROR(O85)</formula>
    </cfRule>
  </conditionalFormatting>
  <conditionalFormatting sqref="O88">
    <cfRule type="containsErrors" dxfId="13955" priority="1054">
      <formula>ISERROR(O88)</formula>
    </cfRule>
  </conditionalFormatting>
  <conditionalFormatting sqref="O85">
    <cfRule type="containsErrors" dxfId="13954" priority="1053">
      <formula>ISERROR(O85)</formula>
    </cfRule>
  </conditionalFormatting>
  <conditionalFormatting sqref="O88">
    <cfRule type="containsErrors" dxfId="13953" priority="1052">
      <formula>ISERROR(O88)</formula>
    </cfRule>
  </conditionalFormatting>
  <conditionalFormatting sqref="O85">
    <cfRule type="containsErrors" dxfId="13952" priority="1051">
      <formula>ISERROR(O85)</formula>
    </cfRule>
  </conditionalFormatting>
  <conditionalFormatting sqref="O88">
    <cfRule type="containsErrors" dxfId="13951" priority="1050">
      <formula>ISERROR(O88)</formula>
    </cfRule>
  </conditionalFormatting>
  <conditionalFormatting sqref="O85">
    <cfRule type="containsErrors" dxfId="13950" priority="1049">
      <formula>ISERROR(O85)</formula>
    </cfRule>
  </conditionalFormatting>
  <conditionalFormatting sqref="O88">
    <cfRule type="containsErrors" dxfId="13949" priority="1048">
      <formula>ISERROR(O88)</formula>
    </cfRule>
  </conditionalFormatting>
  <conditionalFormatting sqref="O85">
    <cfRule type="containsErrors" dxfId="13948" priority="1047">
      <formula>ISERROR(O85)</formula>
    </cfRule>
  </conditionalFormatting>
  <conditionalFormatting sqref="O88">
    <cfRule type="containsErrors" dxfId="13947" priority="1046">
      <formula>ISERROR(O88)</formula>
    </cfRule>
  </conditionalFormatting>
  <conditionalFormatting sqref="O85">
    <cfRule type="containsErrors" dxfId="13946" priority="1045">
      <formula>ISERROR(O85)</formula>
    </cfRule>
  </conditionalFormatting>
  <conditionalFormatting sqref="O88">
    <cfRule type="containsErrors" dxfId="13945" priority="1044">
      <formula>ISERROR(O88)</formula>
    </cfRule>
  </conditionalFormatting>
  <conditionalFormatting sqref="O85">
    <cfRule type="containsErrors" dxfId="13944" priority="1043">
      <formula>ISERROR(O85)</formula>
    </cfRule>
  </conditionalFormatting>
  <conditionalFormatting sqref="O88">
    <cfRule type="containsErrors" dxfId="13943" priority="1042">
      <formula>ISERROR(O88)</formula>
    </cfRule>
  </conditionalFormatting>
  <conditionalFormatting sqref="O85">
    <cfRule type="containsErrors" dxfId="13942" priority="1041">
      <formula>ISERROR(O85)</formula>
    </cfRule>
  </conditionalFormatting>
  <conditionalFormatting sqref="O88">
    <cfRule type="containsErrors" dxfId="13941" priority="1040">
      <formula>ISERROR(O88)</formula>
    </cfRule>
  </conditionalFormatting>
  <conditionalFormatting sqref="O85">
    <cfRule type="containsErrors" dxfId="13940" priority="1039">
      <formula>ISERROR(O85)</formula>
    </cfRule>
  </conditionalFormatting>
  <conditionalFormatting sqref="O88">
    <cfRule type="containsErrors" dxfId="13939" priority="1038">
      <formula>ISERROR(O88)</formula>
    </cfRule>
  </conditionalFormatting>
  <conditionalFormatting sqref="O85">
    <cfRule type="containsErrors" dxfId="13938" priority="1037">
      <formula>ISERROR(O85)</formula>
    </cfRule>
  </conditionalFormatting>
  <conditionalFormatting sqref="O88">
    <cfRule type="containsErrors" dxfId="13937" priority="1036">
      <formula>ISERROR(O88)</formula>
    </cfRule>
  </conditionalFormatting>
  <conditionalFormatting sqref="O103">
    <cfRule type="containsErrors" dxfId="13936" priority="1035">
      <formula>ISERROR(O103)</formula>
    </cfRule>
  </conditionalFormatting>
  <conditionalFormatting sqref="O106">
    <cfRule type="containsErrors" dxfId="13935" priority="1034">
      <formula>ISERROR(O106)</formula>
    </cfRule>
  </conditionalFormatting>
  <conditionalFormatting sqref="O103">
    <cfRule type="containsErrors" dxfId="13934" priority="1033">
      <formula>ISERROR(O103)</formula>
    </cfRule>
  </conditionalFormatting>
  <conditionalFormatting sqref="O106">
    <cfRule type="containsErrors" dxfId="13933" priority="1032">
      <formula>ISERROR(O106)</formula>
    </cfRule>
  </conditionalFormatting>
  <conditionalFormatting sqref="O103">
    <cfRule type="containsErrors" dxfId="13932" priority="1031">
      <formula>ISERROR(O103)</formula>
    </cfRule>
  </conditionalFormatting>
  <conditionalFormatting sqref="O106">
    <cfRule type="containsErrors" dxfId="13931" priority="1030">
      <formula>ISERROR(O106)</formula>
    </cfRule>
  </conditionalFormatting>
  <conditionalFormatting sqref="O103">
    <cfRule type="containsErrors" dxfId="13930" priority="1029">
      <formula>ISERROR(O103)</formula>
    </cfRule>
  </conditionalFormatting>
  <conditionalFormatting sqref="O106">
    <cfRule type="containsErrors" dxfId="13929" priority="1028">
      <formula>ISERROR(O106)</formula>
    </cfRule>
  </conditionalFormatting>
  <conditionalFormatting sqref="O103">
    <cfRule type="containsErrors" dxfId="13928" priority="1027">
      <formula>ISERROR(O103)</formula>
    </cfRule>
  </conditionalFormatting>
  <conditionalFormatting sqref="O106">
    <cfRule type="containsErrors" dxfId="13927" priority="1026">
      <formula>ISERROR(O106)</formula>
    </cfRule>
  </conditionalFormatting>
  <conditionalFormatting sqref="O103">
    <cfRule type="containsErrors" dxfId="13926" priority="1025">
      <formula>ISERROR(O103)</formula>
    </cfRule>
  </conditionalFormatting>
  <conditionalFormatting sqref="O106">
    <cfRule type="containsErrors" dxfId="13925" priority="1024">
      <formula>ISERROR(O106)</formula>
    </cfRule>
  </conditionalFormatting>
  <conditionalFormatting sqref="O103">
    <cfRule type="containsErrors" dxfId="13924" priority="1023">
      <formula>ISERROR(O103)</formula>
    </cfRule>
  </conditionalFormatting>
  <conditionalFormatting sqref="O106">
    <cfRule type="containsErrors" dxfId="13923" priority="1022">
      <formula>ISERROR(O106)</formula>
    </cfRule>
  </conditionalFormatting>
  <conditionalFormatting sqref="O103">
    <cfRule type="containsErrors" dxfId="13922" priority="1021">
      <formula>ISERROR(O103)</formula>
    </cfRule>
  </conditionalFormatting>
  <conditionalFormatting sqref="O106">
    <cfRule type="containsErrors" dxfId="13921" priority="1020">
      <formula>ISERROR(O106)</formula>
    </cfRule>
  </conditionalFormatting>
  <conditionalFormatting sqref="O103">
    <cfRule type="containsErrors" dxfId="13920" priority="1019">
      <formula>ISERROR(O103)</formula>
    </cfRule>
  </conditionalFormatting>
  <conditionalFormatting sqref="O106">
    <cfRule type="containsErrors" dxfId="13919" priority="1018">
      <formula>ISERROR(O106)</formula>
    </cfRule>
  </conditionalFormatting>
  <conditionalFormatting sqref="O103">
    <cfRule type="containsErrors" dxfId="13918" priority="1017">
      <formula>ISERROR(O103)</formula>
    </cfRule>
  </conditionalFormatting>
  <conditionalFormatting sqref="O106">
    <cfRule type="containsErrors" dxfId="13917" priority="1016">
      <formula>ISERROR(O106)</formula>
    </cfRule>
  </conditionalFormatting>
  <conditionalFormatting sqref="O103">
    <cfRule type="containsErrors" dxfId="13916" priority="1015">
      <formula>ISERROR(O103)</formula>
    </cfRule>
  </conditionalFormatting>
  <conditionalFormatting sqref="O106">
    <cfRule type="containsErrors" dxfId="13915" priority="1014">
      <formula>ISERROR(O106)</formula>
    </cfRule>
  </conditionalFormatting>
  <conditionalFormatting sqref="O49">
    <cfRule type="containsErrors" dxfId="13914" priority="1013">
      <formula>ISERROR(O49)</formula>
    </cfRule>
  </conditionalFormatting>
  <conditionalFormatting sqref="O52">
    <cfRule type="containsErrors" dxfId="13913" priority="1012">
      <formula>ISERROR(O52)</formula>
    </cfRule>
  </conditionalFormatting>
  <conditionalFormatting sqref="O49">
    <cfRule type="containsErrors" dxfId="13912" priority="1011">
      <formula>ISERROR(O49)</formula>
    </cfRule>
  </conditionalFormatting>
  <conditionalFormatting sqref="O52">
    <cfRule type="containsErrors" dxfId="13911" priority="1010">
      <formula>ISERROR(O52)</formula>
    </cfRule>
  </conditionalFormatting>
  <conditionalFormatting sqref="O49">
    <cfRule type="containsErrors" dxfId="13910" priority="1009">
      <formula>ISERROR(O49)</formula>
    </cfRule>
  </conditionalFormatting>
  <conditionalFormatting sqref="O52">
    <cfRule type="containsErrors" dxfId="13909" priority="1008">
      <formula>ISERROR(O52)</formula>
    </cfRule>
  </conditionalFormatting>
  <conditionalFormatting sqref="O67">
    <cfRule type="containsErrors" dxfId="13908" priority="1007">
      <formula>ISERROR(O67)</formula>
    </cfRule>
  </conditionalFormatting>
  <conditionalFormatting sqref="O70">
    <cfRule type="containsErrors" dxfId="13907" priority="1006">
      <formula>ISERROR(O70)</formula>
    </cfRule>
  </conditionalFormatting>
  <conditionalFormatting sqref="O67">
    <cfRule type="containsErrors" dxfId="13906" priority="1005">
      <formula>ISERROR(O67)</formula>
    </cfRule>
  </conditionalFormatting>
  <conditionalFormatting sqref="O70">
    <cfRule type="containsErrors" dxfId="13905" priority="1004">
      <formula>ISERROR(O70)</formula>
    </cfRule>
  </conditionalFormatting>
  <conditionalFormatting sqref="O67">
    <cfRule type="containsErrors" dxfId="13904" priority="1003">
      <formula>ISERROR(O67)</formula>
    </cfRule>
  </conditionalFormatting>
  <conditionalFormatting sqref="O70">
    <cfRule type="containsErrors" dxfId="13903" priority="1002">
      <formula>ISERROR(O70)</formula>
    </cfRule>
  </conditionalFormatting>
  <conditionalFormatting sqref="O85">
    <cfRule type="containsErrors" dxfId="13902" priority="1001">
      <formula>ISERROR(O85)</formula>
    </cfRule>
  </conditionalFormatting>
  <conditionalFormatting sqref="O88">
    <cfRule type="containsErrors" dxfId="13901" priority="1000">
      <formula>ISERROR(O88)</formula>
    </cfRule>
  </conditionalFormatting>
  <conditionalFormatting sqref="O85">
    <cfRule type="containsErrors" dxfId="13900" priority="999">
      <formula>ISERROR(O85)</formula>
    </cfRule>
  </conditionalFormatting>
  <conditionalFormatting sqref="O88">
    <cfRule type="containsErrors" dxfId="13899" priority="998">
      <formula>ISERROR(O88)</formula>
    </cfRule>
  </conditionalFormatting>
  <conditionalFormatting sqref="O85">
    <cfRule type="containsErrors" dxfId="13898" priority="997">
      <formula>ISERROR(O85)</formula>
    </cfRule>
  </conditionalFormatting>
  <conditionalFormatting sqref="O88">
    <cfRule type="containsErrors" dxfId="13897" priority="996">
      <formula>ISERROR(O88)</formula>
    </cfRule>
  </conditionalFormatting>
  <conditionalFormatting sqref="O103">
    <cfRule type="containsErrors" dxfId="13896" priority="995">
      <formula>ISERROR(O103)</formula>
    </cfRule>
  </conditionalFormatting>
  <conditionalFormatting sqref="O106">
    <cfRule type="containsErrors" dxfId="13895" priority="994">
      <formula>ISERROR(O106)</formula>
    </cfRule>
  </conditionalFormatting>
  <conditionalFormatting sqref="O103">
    <cfRule type="containsErrors" dxfId="13894" priority="993">
      <formula>ISERROR(O103)</formula>
    </cfRule>
  </conditionalFormatting>
  <conditionalFormatting sqref="O106">
    <cfRule type="containsErrors" dxfId="13893" priority="992">
      <formula>ISERROR(O106)</formula>
    </cfRule>
  </conditionalFormatting>
  <conditionalFormatting sqref="O103">
    <cfRule type="containsErrors" dxfId="13892" priority="991">
      <formula>ISERROR(O103)</formula>
    </cfRule>
  </conditionalFormatting>
  <conditionalFormatting sqref="O106">
    <cfRule type="containsErrors" dxfId="13891" priority="990">
      <formula>ISERROR(O106)</formula>
    </cfRule>
  </conditionalFormatting>
  <conditionalFormatting sqref="O103">
    <cfRule type="containsErrors" dxfId="13890" priority="989">
      <formula>ISERROR(O103)</formula>
    </cfRule>
  </conditionalFormatting>
  <conditionalFormatting sqref="O106">
    <cfRule type="containsErrors" dxfId="13889" priority="988">
      <formula>ISERROR(O106)</formula>
    </cfRule>
  </conditionalFormatting>
  <conditionalFormatting sqref="O103">
    <cfRule type="containsErrors" dxfId="13888" priority="987">
      <formula>ISERROR(O103)</formula>
    </cfRule>
  </conditionalFormatting>
  <conditionalFormatting sqref="O106">
    <cfRule type="containsErrors" dxfId="13887" priority="986">
      <formula>ISERROR(O106)</formula>
    </cfRule>
  </conditionalFormatting>
  <conditionalFormatting sqref="O103">
    <cfRule type="containsErrors" dxfId="13886" priority="985">
      <formula>ISERROR(O103)</formula>
    </cfRule>
  </conditionalFormatting>
  <conditionalFormatting sqref="O106">
    <cfRule type="containsErrors" dxfId="13885" priority="984">
      <formula>ISERROR(O106)</formula>
    </cfRule>
  </conditionalFormatting>
  <conditionalFormatting sqref="O103">
    <cfRule type="containsErrors" dxfId="13884" priority="983">
      <formula>ISERROR(O103)</formula>
    </cfRule>
  </conditionalFormatting>
  <conditionalFormatting sqref="O106">
    <cfRule type="containsErrors" dxfId="13883" priority="982">
      <formula>ISERROR(O106)</formula>
    </cfRule>
  </conditionalFormatting>
  <conditionalFormatting sqref="O103">
    <cfRule type="containsErrors" dxfId="13882" priority="981">
      <formula>ISERROR(O103)</formula>
    </cfRule>
  </conditionalFormatting>
  <conditionalFormatting sqref="O106">
    <cfRule type="containsErrors" dxfId="13881" priority="980">
      <formula>ISERROR(O106)</formula>
    </cfRule>
  </conditionalFormatting>
  <conditionalFormatting sqref="O103">
    <cfRule type="containsErrors" dxfId="13880" priority="979">
      <formula>ISERROR(O103)</formula>
    </cfRule>
  </conditionalFormatting>
  <conditionalFormatting sqref="O106">
    <cfRule type="containsErrors" dxfId="13879" priority="978">
      <formula>ISERROR(O106)</formula>
    </cfRule>
  </conditionalFormatting>
  <conditionalFormatting sqref="O103">
    <cfRule type="containsErrors" dxfId="13878" priority="977">
      <formula>ISERROR(O103)</formula>
    </cfRule>
  </conditionalFormatting>
  <conditionalFormatting sqref="O106">
    <cfRule type="containsErrors" dxfId="13877" priority="976">
      <formula>ISERROR(O106)</formula>
    </cfRule>
  </conditionalFormatting>
  <conditionalFormatting sqref="O103">
    <cfRule type="containsErrors" dxfId="13876" priority="975">
      <formula>ISERROR(O103)</formula>
    </cfRule>
  </conditionalFormatting>
  <conditionalFormatting sqref="O106">
    <cfRule type="containsErrors" dxfId="13875" priority="974">
      <formula>ISERROR(O106)</formula>
    </cfRule>
  </conditionalFormatting>
  <conditionalFormatting sqref="O103">
    <cfRule type="containsErrors" dxfId="13874" priority="973">
      <formula>ISERROR(O103)</formula>
    </cfRule>
  </conditionalFormatting>
  <conditionalFormatting sqref="O106">
    <cfRule type="containsErrors" dxfId="13873" priority="972">
      <formula>ISERROR(O106)</formula>
    </cfRule>
  </conditionalFormatting>
  <conditionalFormatting sqref="O103">
    <cfRule type="containsErrors" dxfId="13872" priority="971">
      <formula>ISERROR(O103)</formula>
    </cfRule>
  </conditionalFormatting>
  <conditionalFormatting sqref="O106">
    <cfRule type="containsErrors" dxfId="13871" priority="970">
      <formula>ISERROR(O106)</formula>
    </cfRule>
  </conditionalFormatting>
  <conditionalFormatting sqref="O103">
    <cfRule type="containsErrors" dxfId="13870" priority="969">
      <formula>ISERROR(O103)</formula>
    </cfRule>
  </conditionalFormatting>
  <conditionalFormatting sqref="O106">
    <cfRule type="containsErrors" dxfId="13869" priority="968">
      <formula>ISERROR(O106)</formula>
    </cfRule>
  </conditionalFormatting>
  <conditionalFormatting sqref="O103">
    <cfRule type="containsErrors" dxfId="13868" priority="967">
      <formula>ISERROR(O103)</formula>
    </cfRule>
  </conditionalFormatting>
  <conditionalFormatting sqref="O106">
    <cfRule type="containsErrors" dxfId="13867" priority="966">
      <formula>ISERROR(O106)</formula>
    </cfRule>
  </conditionalFormatting>
  <conditionalFormatting sqref="O103">
    <cfRule type="containsErrors" dxfId="13866" priority="965">
      <formula>ISERROR(O103)</formula>
    </cfRule>
  </conditionalFormatting>
  <conditionalFormatting sqref="O106">
    <cfRule type="containsErrors" dxfId="13865" priority="964">
      <formula>ISERROR(O106)</formula>
    </cfRule>
  </conditionalFormatting>
  <conditionalFormatting sqref="O103">
    <cfRule type="containsErrors" dxfId="13864" priority="963">
      <formula>ISERROR(O103)</formula>
    </cfRule>
  </conditionalFormatting>
  <conditionalFormatting sqref="O106">
    <cfRule type="containsErrors" dxfId="13863" priority="962">
      <formula>ISERROR(O106)</formula>
    </cfRule>
  </conditionalFormatting>
  <conditionalFormatting sqref="O103">
    <cfRule type="containsErrors" dxfId="13862" priority="961">
      <formula>ISERROR(O103)</formula>
    </cfRule>
  </conditionalFormatting>
  <conditionalFormatting sqref="O106">
    <cfRule type="containsErrors" dxfId="13861" priority="960">
      <formula>ISERROR(O106)</formula>
    </cfRule>
  </conditionalFormatting>
  <conditionalFormatting sqref="O103">
    <cfRule type="containsErrors" dxfId="13860" priority="959">
      <formula>ISERROR(O103)</formula>
    </cfRule>
  </conditionalFormatting>
  <conditionalFormatting sqref="O106">
    <cfRule type="containsErrors" dxfId="13859" priority="958">
      <formula>ISERROR(O106)</formula>
    </cfRule>
  </conditionalFormatting>
  <conditionalFormatting sqref="O103">
    <cfRule type="containsErrors" dxfId="13858" priority="957">
      <formula>ISERROR(O103)</formula>
    </cfRule>
  </conditionalFormatting>
  <conditionalFormatting sqref="O106">
    <cfRule type="containsErrors" dxfId="13857" priority="956">
      <formula>ISERROR(O106)</formula>
    </cfRule>
  </conditionalFormatting>
  <conditionalFormatting sqref="O103">
    <cfRule type="containsErrors" dxfId="13856" priority="955">
      <formula>ISERROR(O103)</formula>
    </cfRule>
  </conditionalFormatting>
  <conditionalFormatting sqref="O106">
    <cfRule type="containsErrors" dxfId="13855" priority="954">
      <formula>ISERROR(O106)</formula>
    </cfRule>
  </conditionalFormatting>
  <conditionalFormatting sqref="O103">
    <cfRule type="containsErrors" dxfId="13854" priority="953">
      <formula>ISERROR(O103)</formula>
    </cfRule>
  </conditionalFormatting>
  <conditionalFormatting sqref="O106">
    <cfRule type="containsErrors" dxfId="13853" priority="952">
      <formula>ISERROR(O106)</formula>
    </cfRule>
  </conditionalFormatting>
  <conditionalFormatting sqref="O103">
    <cfRule type="containsErrors" dxfId="13852" priority="951">
      <formula>ISERROR(O103)</formula>
    </cfRule>
  </conditionalFormatting>
  <conditionalFormatting sqref="O106">
    <cfRule type="containsErrors" dxfId="13851" priority="950">
      <formula>ISERROR(O106)</formula>
    </cfRule>
  </conditionalFormatting>
  <conditionalFormatting sqref="O103">
    <cfRule type="containsErrors" dxfId="13850" priority="949">
      <formula>ISERROR(O103)</formula>
    </cfRule>
  </conditionalFormatting>
  <conditionalFormatting sqref="O106">
    <cfRule type="containsErrors" dxfId="13849" priority="948">
      <formula>ISERROR(O106)</formula>
    </cfRule>
  </conditionalFormatting>
  <conditionalFormatting sqref="O103">
    <cfRule type="containsErrors" dxfId="13848" priority="947">
      <formula>ISERROR(O103)</formula>
    </cfRule>
  </conditionalFormatting>
  <conditionalFormatting sqref="O106">
    <cfRule type="containsErrors" dxfId="13847" priority="946">
      <formula>ISERROR(O106)</formula>
    </cfRule>
  </conditionalFormatting>
  <conditionalFormatting sqref="O103">
    <cfRule type="containsErrors" dxfId="13846" priority="945">
      <formula>ISERROR(O103)</formula>
    </cfRule>
  </conditionalFormatting>
  <conditionalFormatting sqref="O106">
    <cfRule type="containsErrors" dxfId="13845" priority="944">
      <formula>ISERROR(O106)</formula>
    </cfRule>
  </conditionalFormatting>
  <conditionalFormatting sqref="O103">
    <cfRule type="containsErrors" dxfId="13844" priority="943">
      <formula>ISERROR(O103)</formula>
    </cfRule>
  </conditionalFormatting>
  <conditionalFormatting sqref="O106">
    <cfRule type="containsErrors" dxfId="13843" priority="942">
      <formula>ISERROR(O106)</formula>
    </cfRule>
  </conditionalFormatting>
  <conditionalFormatting sqref="O103">
    <cfRule type="containsErrors" dxfId="13842" priority="941">
      <formula>ISERROR(O103)</formula>
    </cfRule>
  </conditionalFormatting>
  <conditionalFormatting sqref="O106">
    <cfRule type="containsErrors" dxfId="13841" priority="940">
      <formula>ISERROR(O106)</formula>
    </cfRule>
  </conditionalFormatting>
  <conditionalFormatting sqref="O103">
    <cfRule type="containsErrors" dxfId="13840" priority="939">
      <formula>ISERROR(O103)</formula>
    </cfRule>
  </conditionalFormatting>
  <conditionalFormatting sqref="O106">
    <cfRule type="containsErrors" dxfId="13839" priority="938">
      <formula>ISERROR(O106)</formula>
    </cfRule>
  </conditionalFormatting>
  <conditionalFormatting sqref="O103">
    <cfRule type="containsErrors" dxfId="13838" priority="937">
      <formula>ISERROR(O103)</formula>
    </cfRule>
  </conditionalFormatting>
  <conditionalFormatting sqref="O106">
    <cfRule type="containsErrors" dxfId="13837" priority="936">
      <formula>ISERROR(O106)</formula>
    </cfRule>
  </conditionalFormatting>
  <conditionalFormatting sqref="O103">
    <cfRule type="containsErrors" dxfId="13836" priority="935">
      <formula>ISERROR(O103)</formula>
    </cfRule>
  </conditionalFormatting>
  <conditionalFormatting sqref="O106">
    <cfRule type="containsErrors" dxfId="13835" priority="934">
      <formula>ISERROR(O106)</formula>
    </cfRule>
  </conditionalFormatting>
  <conditionalFormatting sqref="O103">
    <cfRule type="containsErrors" dxfId="13834" priority="933">
      <formula>ISERROR(O103)</formula>
    </cfRule>
  </conditionalFormatting>
  <conditionalFormatting sqref="O106">
    <cfRule type="containsErrors" dxfId="13833" priority="932">
      <formula>ISERROR(O106)</formula>
    </cfRule>
  </conditionalFormatting>
  <conditionalFormatting sqref="O103">
    <cfRule type="containsErrors" dxfId="13832" priority="931">
      <formula>ISERROR(O103)</formula>
    </cfRule>
  </conditionalFormatting>
  <conditionalFormatting sqref="O106">
    <cfRule type="containsErrors" dxfId="13831" priority="930">
      <formula>ISERROR(O106)</formula>
    </cfRule>
  </conditionalFormatting>
  <conditionalFormatting sqref="O103">
    <cfRule type="containsErrors" dxfId="13830" priority="929">
      <formula>ISERROR(O103)</formula>
    </cfRule>
  </conditionalFormatting>
  <conditionalFormatting sqref="O106">
    <cfRule type="containsErrors" dxfId="13829" priority="928">
      <formula>ISERROR(O106)</formula>
    </cfRule>
  </conditionalFormatting>
  <conditionalFormatting sqref="O103">
    <cfRule type="containsErrors" dxfId="13828" priority="927">
      <formula>ISERROR(O103)</formula>
    </cfRule>
  </conditionalFormatting>
  <conditionalFormatting sqref="O106">
    <cfRule type="containsErrors" dxfId="13827" priority="926">
      <formula>ISERROR(O106)</formula>
    </cfRule>
  </conditionalFormatting>
  <conditionalFormatting sqref="O103">
    <cfRule type="containsErrors" dxfId="13826" priority="925">
      <formula>ISERROR(O103)</formula>
    </cfRule>
  </conditionalFormatting>
  <conditionalFormatting sqref="O106">
    <cfRule type="containsErrors" dxfId="13825" priority="924">
      <formula>ISERROR(O106)</formula>
    </cfRule>
  </conditionalFormatting>
  <conditionalFormatting sqref="O106">
    <cfRule type="containsErrors" dxfId="13824" priority="923">
      <formula>ISERROR(O106)</formula>
    </cfRule>
  </conditionalFormatting>
  <conditionalFormatting sqref="O103">
    <cfRule type="containsErrors" dxfId="13823" priority="922">
      <formula>ISERROR(O103)</formula>
    </cfRule>
  </conditionalFormatting>
  <conditionalFormatting sqref="O106">
    <cfRule type="containsErrors" dxfId="13822" priority="921">
      <formula>ISERROR(O106)</formula>
    </cfRule>
  </conditionalFormatting>
  <conditionalFormatting sqref="O103">
    <cfRule type="containsErrors" dxfId="13821" priority="920">
      <formula>ISERROR(O103)</formula>
    </cfRule>
  </conditionalFormatting>
  <conditionalFormatting sqref="O106">
    <cfRule type="containsErrors" dxfId="13820" priority="919">
      <formula>ISERROR(O106)</formula>
    </cfRule>
  </conditionalFormatting>
  <conditionalFormatting sqref="O103">
    <cfRule type="containsErrors" dxfId="13819" priority="918">
      <formula>ISERROR(O103)</formula>
    </cfRule>
  </conditionalFormatting>
  <conditionalFormatting sqref="N101:Q101 N100:P100 N94:Q99 N102:O110">
    <cfRule type="containsErrors" dxfId="13818" priority="917">
      <formula>ISERROR(N94)</formula>
    </cfRule>
  </conditionalFormatting>
  <conditionalFormatting sqref="N101:Q101 N100:P100 N94:Q99 N102:O110">
    <cfRule type="containsErrors" dxfId="13817" priority="916">
      <formula>ISERROR(N94)</formula>
    </cfRule>
  </conditionalFormatting>
  <conditionalFormatting sqref="N107:N110">
    <cfRule type="cellIs" dxfId="13816" priority="915" operator="notEqual">
      <formula>0</formula>
    </cfRule>
  </conditionalFormatting>
  <conditionalFormatting sqref="O85">
    <cfRule type="containsErrors" dxfId="13815" priority="914">
      <formula>ISERROR(O85)</formula>
    </cfRule>
  </conditionalFormatting>
  <conditionalFormatting sqref="O88">
    <cfRule type="containsErrors" dxfId="13814" priority="913">
      <formula>ISERROR(O88)</formula>
    </cfRule>
  </conditionalFormatting>
  <conditionalFormatting sqref="O85">
    <cfRule type="containsErrors" dxfId="13813" priority="912">
      <formula>ISERROR(O85)</formula>
    </cfRule>
  </conditionalFormatting>
  <conditionalFormatting sqref="O88">
    <cfRule type="containsErrors" dxfId="13812" priority="911">
      <formula>ISERROR(O88)</formula>
    </cfRule>
  </conditionalFormatting>
  <conditionalFormatting sqref="O85">
    <cfRule type="containsErrors" dxfId="13811" priority="910">
      <formula>ISERROR(O85)</formula>
    </cfRule>
  </conditionalFormatting>
  <conditionalFormatting sqref="O88">
    <cfRule type="containsErrors" dxfId="13810" priority="909">
      <formula>ISERROR(O88)</formula>
    </cfRule>
  </conditionalFormatting>
  <conditionalFormatting sqref="O85">
    <cfRule type="containsErrors" dxfId="13809" priority="908">
      <formula>ISERROR(O85)</formula>
    </cfRule>
  </conditionalFormatting>
  <conditionalFormatting sqref="O88">
    <cfRule type="containsErrors" dxfId="13808" priority="907">
      <formula>ISERROR(O88)</formula>
    </cfRule>
  </conditionalFormatting>
  <conditionalFormatting sqref="O85">
    <cfRule type="containsErrors" dxfId="13807" priority="906">
      <formula>ISERROR(O85)</formula>
    </cfRule>
  </conditionalFormatting>
  <conditionalFormatting sqref="O88">
    <cfRule type="containsErrors" dxfId="13806" priority="905">
      <formula>ISERROR(O88)</formula>
    </cfRule>
  </conditionalFormatting>
  <conditionalFormatting sqref="O85">
    <cfRule type="containsErrors" dxfId="13805" priority="904">
      <formula>ISERROR(O85)</formula>
    </cfRule>
  </conditionalFormatting>
  <conditionalFormatting sqref="O88">
    <cfRule type="containsErrors" dxfId="13804" priority="903">
      <formula>ISERROR(O88)</formula>
    </cfRule>
  </conditionalFormatting>
  <conditionalFormatting sqref="O85">
    <cfRule type="containsErrors" dxfId="13803" priority="902">
      <formula>ISERROR(O85)</formula>
    </cfRule>
  </conditionalFormatting>
  <conditionalFormatting sqref="O88">
    <cfRule type="containsErrors" dxfId="13802" priority="901">
      <formula>ISERROR(O88)</formula>
    </cfRule>
  </conditionalFormatting>
  <conditionalFormatting sqref="O85">
    <cfRule type="containsErrors" dxfId="13801" priority="900">
      <formula>ISERROR(O85)</formula>
    </cfRule>
  </conditionalFormatting>
  <conditionalFormatting sqref="O88">
    <cfRule type="containsErrors" dxfId="13800" priority="899">
      <formula>ISERROR(O88)</formula>
    </cfRule>
  </conditionalFormatting>
  <conditionalFormatting sqref="O85">
    <cfRule type="containsErrors" dxfId="13799" priority="898">
      <formula>ISERROR(O85)</formula>
    </cfRule>
  </conditionalFormatting>
  <conditionalFormatting sqref="O88">
    <cfRule type="containsErrors" dxfId="13798" priority="897">
      <formula>ISERROR(O88)</formula>
    </cfRule>
  </conditionalFormatting>
  <conditionalFormatting sqref="O85">
    <cfRule type="containsErrors" dxfId="13797" priority="896">
      <formula>ISERROR(O85)</formula>
    </cfRule>
  </conditionalFormatting>
  <conditionalFormatting sqref="O88">
    <cfRule type="containsErrors" dxfId="13796" priority="895">
      <formula>ISERROR(O88)</formula>
    </cfRule>
  </conditionalFormatting>
  <conditionalFormatting sqref="O85">
    <cfRule type="containsErrors" dxfId="13795" priority="894">
      <formula>ISERROR(O85)</formula>
    </cfRule>
  </conditionalFormatting>
  <conditionalFormatting sqref="O88">
    <cfRule type="containsErrors" dxfId="13794" priority="893">
      <formula>ISERROR(O88)</formula>
    </cfRule>
  </conditionalFormatting>
  <conditionalFormatting sqref="O85">
    <cfRule type="containsErrors" dxfId="13793" priority="892">
      <formula>ISERROR(O85)</formula>
    </cfRule>
  </conditionalFormatting>
  <conditionalFormatting sqref="O88">
    <cfRule type="containsErrors" dxfId="13792" priority="891">
      <formula>ISERROR(O88)</formula>
    </cfRule>
  </conditionalFormatting>
  <conditionalFormatting sqref="O85">
    <cfRule type="containsErrors" dxfId="13791" priority="890">
      <formula>ISERROR(O85)</formula>
    </cfRule>
  </conditionalFormatting>
  <conditionalFormatting sqref="O88">
    <cfRule type="containsErrors" dxfId="13790" priority="889">
      <formula>ISERROR(O88)</formula>
    </cfRule>
  </conditionalFormatting>
  <conditionalFormatting sqref="O85">
    <cfRule type="containsErrors" dxfId="13789" priority="888">
      <formula>ISERROR(O85)</formula>
    </cfRule>
  </conditionalFormatting>
  <conditionalFormatting sqref="O88">
    <cfRule type="containsErrors" dxfId="13788" priority="887">
      <formula>ISERROR(O88)</formula>
    </cfRule>
  </conditionalFormatting>
  <conditionalFormatting sqref="O85">
    <cfRule type="containsErrors" dxfId="13787" priority="886">
      <formula>ISERROR(O85)</formula>
    </cfRule>
  </conditionalFormatting>
  <conditionalFormatting sqref="O88">
    <cfRule type="containsErrors" dxfId="13786" priority="885">
      <formula>ISERROR(O88)</formula>
    </cfRule>
  </conditionalFormatting>
  <conditionalFormatting sqref="O85">
    <cfRule type="containsErrors" dxfId="13785" priority="884">
      <formula>ISERROR(O85)</formula>
    </cfRule>
  </conditionalFormatting>
  <conditionalFormatting sqref="O88">
    <cfRule type="containsErrors" dxfId="13784" priority="883">
      <formula>ISERROR(O88)</formula>
    </cfRule>
  </conditionalFormatting>
  <conditionalFormatting sqref="O85">
    <cfRule type="containsErrors" dxfId="13783" priority="882">
      <formula>ISERROR(O85)</formula>
    </cfRule>
  </conditionalFormatting>
  <conditionalFormatting sqref="O88">
    <cfRule type="containsErrors" dxfId="13782" priority="881">
      <formula>ISERROR(O88)</formula>
    </cfRule>
  </conditionalFormatting>
  <conditionalFormatting sqref="O85">
    <cfRule type="containsErrors" dxfId="13781" priority="880">
      <formula>ISERROR(O85)</formula>
    </cfRule>
  </conditionalFormatting>
  <conditionalFormatting sqref="O88">
    <cfRule type="containsErrors" dxfId="13780" priority="879">
      <formula>ISERROR(O88)</formula>
    </cfRule>
  </conditionalFormatting>
  <conditionalFormatting sqref="O85">
    <cfRule type="containsErrors" dxfId="13779" priority="878">
      <formula>ISERROR(O85)</formula>
    </cfRule>
  </conditionalFormatting>
  <conditionalFormatting sqref="O88">
    <cfRule type="containsErrors" dxfId="13778" priority="877">
      <formula>ISERROR(O88)</formula>
    </cfRule>
  </conditionalFormatting>
  <conditionalFormatting sqref="O85">
    <cfRule type="containsErrors" dxfId="13777" priority="876">
      <formula>ISERROR(O85)</formula>
    </cfRule>
  </conditionalFormatting>
  <conditionalFormatting sqref="O88">
    <cfRule type="containsErrors" dxfId="13776" priority="875">
      <formula>ISERROR(O88)</formula>
    </cfRule>
  </conditionalFormatting>
  <conditionalFormatting sqref="O85">
    <cfRule type="containsErrors" dxfId="13775" priority="874">
      <formula>ISERROR(O85)</formula>
    </cfRule>
  </conditionalFormatting>
  <conditionalFormatting sqref="O88">
    <cfRule type="containsErrors" dxfId="13774" priority="873">
      <formula>ISERROR(O88)</formula>
    </cfRule>
  </conditionalFormatting>
  <conditionalFormatting sqref="O85">
    <cfRule type="containsErrors" dxfId="13773" priority="872">
      <formula>ISERROR(O85)</formula>
    </cfRule>
  </conditionalFormatting>
  <conditionalFormatting sqref="O88">
    <cfRule type="containsErrors" dxfId="13772" priority="871">
      <formula>ISERROR(O88)</formula>
    </cfRule>
  </conditionalFormatting>
  <conditionalFormatting sqref="O85">
    <cfRule type="containsErrors" dxfId="13771" priority="870">
      <formula>ISERROR(O85)</formula>
    </cfRule>
  </conditionalFormatting>
  <conditionalFormatting sqref="O88">
    <cfRule type="containsErrors" dxfId="13770" priority="869">
      <formula>ISERROR(O88)</formula>
    </cfRule>
  </conditionalFormatting>
  <conditionalFormatting sqref="O85">
    <cfRule type="containsErrors" dxfId="13769" priority="868">
      <formula>ISERROR(O85)</formula>
    </cfRule>
  </conditionalFormatting>
  <conditionalFormatting sqref="O88">
    <cfRule type="containsErrors" dxfId="13768" priority="867">
      <formula>ISERROR(O88)</formula>
    </cfRule>
  </conditionalFormatting>
  <conditionalFormatting sqref="O85">
    <cfRule type="containsErrors" dxfId="13767" priority="866">
      <formula>ISERROR(O85)</formula>
    </cfRule>
  </conditionalFormatting>
  <conditionalFormatting sqref="O88">
    <cfRule type="containsErrors" dxfId="13766" priority="865">
      <formula>ISERROR(O88)</formula>
    </cfRule>
  </conditionalFormatting>
  <conditionalFormatting sqref="O85">
    <cfRule type="containsErrors" dxfId="13765" priority="864">
      <formula>ISERROR(O85)</formula>
    </cfRule>
  </conditionalFormatting>
  <conditionalFormatting sqref="O88">
    <cfRule type="containsErrors" dxfId="13764" priority="863">
      <formula>ISERROR(O88)</formula>
    </cfRule>
  </conditionalFormatting>
  <conditionalFormatting sqref="O85">
    <cfRule type="containsErrors" dxfId="13763" priority="862">
      <formula>ISERROR(O85)</formula>
    </cfRule>
  </conditionalFormatting>
  <conditionalFormatting sqref="O88">
    <cfRule type="containsErrors" dxfId="13762" priority="861">
      <formula>ISERROR(O88)</formula>
    </cfRule>
  </conditionalFormatting>
  <conditionalFormatting sqref="O85">
    <cfRule type="containsErrors" dxfId="13761" priority="860">
      <formula>ISERROR(O85)</formula>
    </cfRule>
  </conditionalFormatting>
  <conditionalFormatting sqref="O88">
    <cfRule type="containsErrors" dxfId="13760" priority="859">
      <formula>ISERROR(O88)</formula>
    </cfRule>
  </conditionalFormatting>
  <conditionalFormatting sqref="O85">
    <cfRule type="containsErrors" dxfId="13759" priority="858">
      <formula>ISERROR(O85)</formula>
    </cfRule>
  </conditionalFormatting>
  <conditionalFormatting sqref="O88">
    <cfRule type="containsErrors" dxfId="13758" priority="857">
      <formula>ISERROR(O88)</formula>
    </cfRule>
  </conditionalFormatting>
  <conditionalFormatting sqref="O85">
    <cfRule type="containsErrors" dxfId="13757" priority="856">
      <formula>ISERROR(O85)</formula>
    </cfRule>
  </conditionalFormatting>
  <conditionalFormatting sqref="O88">
    <cfRule type="containsErrors" dxfId="13756" priority="855">
      <formula>ISERROR(O88)</formula>
    </cfRule>
  </conditionalFormatting>
  <conditionalFormatting sqref="O85">
    <cfRule type="containsErrors" dxfId="13755" priority="854">
      <formula>ISERROR(O85)</formula>
    </cfRule>
  </conditionalFormatting>
  <conditionalFormatting sqref="O88">
    <cfRule type="containsErrors" dxfId="13754" priority="853">
      <formula>ISERROR(O88)</formula>
    </cfRule>
  </conditionalFormatting>
  <conditionalFormatting sqref="O85">
    <cfRule type="containsErrors" dxfId="13753" priority="852">
      <formula>ISERROR(O85)</formula>
    </cfRule>
  </conditionalFormatting>
  <conditionalFormatting sqref="O88">
    <cfRule type="containsErrors" dxfId="13752" priority="851">
      <formula>ISERROR(O88)</formula>
    </cfRule>
  </conditionalFormatting>
  <conditionalFormatting sqref="O85">
    <cfRule type="containsErrors" dxfId="13751" priority="850">
      <formula>ISERROR(O85)</formula>
    </cfRule>
  </conditionalFormatting>
  <conditionalFormatting sqref="O88">
    <cfRule type="containsErrors" dxfId="13750" priority="849">
      <formula>ISERROR(O88)</formula>
    </cfRule>
  </conditionalFormatting>
  <conditionalFormatting sqref="O88">
    <cfRule type="containsErrors" dxfId="13749" priority="848">
      <formula>ISERROR(O88)</formula>
    </cfRule>
  </conditionalFormatting>
  <conditionalFormatting sqref="O85">
    <cfRule type="containsErrors" dxfId="13748" priority="847">
      <formula>ISERROR(O85)</formula>
    </cfRule>
  </conditionalFormatting>
  <conditionalFormatting sqref="O88">
    <cfRule type="containsErrors" dxfId="13747" priority="846">
      <formula>ISERROR(O88)</formula>
    </cfRule>
  </conditionalFormatting>
  <conditionalFormatting sqref="O85">
    <cfRule type="containsErrors" dxfId="13746" priority="845">
      <formula>ISERROR(O85)</formula>
    </cfRule>
  </conditionalFormatting>
  <conditionalFormatting sqref="O88">
    <cfRule type="containsErrors" dxfId="13745" priority="844">
      <formula>ISERROR(O88)</formula>
    </cfRule>
  </conditionalFormatting>
  <conditionalFormatting sqref="O85">
    <cfRule type="containsErrors" dxfId="13744" priority="843">
      <formula>ISERROR(O85)</formula>
    </cfRule>
  </conditionalFormatting>
  <conditionalFormatting sqref="N83:Q83 N82:P82 N76:Q81 N84:O92">
    <cfRule type="containsErrors" dxfId="13743" priority="842">
      <formula>ISERROR(N76)</formula>
    </cfRule>
  </conditionalFormatting>
  <conditionalFormatting sqref="N83:Q83 N82:P82 N76:Q81 N84:O92">
    <cfRule type="containsErrors" dxfId="13742" priority="841">
      <formula>ISERROR(N76)</formula>
    </cfRule>
  </conditionalFormatting>
  <conditionalFormatting sqref="N89:N92">
    <cfRule type="cellIs" dxfId="13741" priority="840" operator="notEqual">
      <formula>0</formula>
    </cfRule>
  </conditionalFormatting>
  <conditionalFormatting sqref="O67">
    <cfRule type="containsErrors" dxfId="13740" priority="839">
      <formula>ISERROR(O67)</formula>
    </cfRule>
  </conditionalFormatting>
  <conditionalFormatting sqref="O70">
    <cfRule type="containsErrors" dxfId="13739" priority="838">
      <formula>ISERROR(O70)</formula>
    </cfRule>
  </conditionalFormatting>
  <conditionalFormatting sqref="O67">
    <cfRule type="containsErrors" dxfId="13738" priority="837">
      <formula>ISERROR(O67)</formula>
    </cfRule>
  </conditionalFormatting>
  <conditionalFormatting sqref="O70">
    <cfRule type="containsErrors" dxfId="13737" priority="836">
      <formula>ISERROR(O70)</formula>
    </cfRule>
  </conditionalFormatting>
  <conditionalFormatting sqref="O67">
    <cfRule type="containsErrors" dxfId="13736" priority="835">
      <formula>ISERROR(O67)</formula>
    </cfRule>
  </conditionalFormatting>
  <conditionalFormatting sqref="O70">
    <cfRule type="containsErrors" dxfId="13735" priority="834">
      <formula>ISERROR(O70)</formula>
    </cfRule>
  </conditionalFormatting>
  <conditionalFormatting sqref="O67">
    <cfRule type="containsErrors" dxfId="13734" priority="833">
      <formula>ISERROR(O67)</formula>
    </cfRule>
  </conditionalFormatting>
  <conditionalFormatting sqref="O70">
    <cfRule type="containsErrors" dxfId="13733" priority="832">
      <formula>ISERROR(O70)</formula>
    </cfRule>
  </conditionalFormatting>
  <conditionalFormatting sqref="O67">
    <cfRule type="containsErrors" dxfId="13732" priority="831">
      <formula>ISERROR(O67)</formula>
    </cfRule>
  </conditionalFormatting>
  <conditionalFormatting sqref="O70">
    <cfRule type="containsErrors" dxfId="13731" priority="830">
      <formula>ISERROR(O70)</formula>
    </cfRule>
  </conditionalFormatting>
  <conditionalFormatting sqref="O67">
    <cfRule type="containsErrors" dxfId="13730" priority="829">
      <formula>ISERROR(O67)</formula>
    </cfRule>
  </conditionalFormatting>
  <conditionalFormatting sqref="O70">
    <cfRule type="containsErrors" dxfId="13729" priority="828">
      <formula>ISERROR(O70)</formula>
    </cfRule>
  </conditionalFormatting>
  <conditionalFormatting sqref="O67">
    <cfRule type="containsErrors" dxfId="13728" priority="827">
      <formula>ISERROR(O67)</formula>
    </cfRule>
  </conditionalFormatting>
  <conditionalFormatting sqref="O70">
    <cfRule type="containsErrors" dxfId="13727" priority="826">
      <formula>ISERROR(O70)</formula>
    </cfRule>
  </conditionalFormatting>
  <conditionalFormatting sqref="O67">
    <cfRule type="containsErrors" dxfId="13726" priority="825">
      <formula>ISERROR(O67)</formula>
    </cfRule>
  </conditionalFormatting>
  <conditionalFormatting sqref="O70">
    <cfRule type="containsErrors" dxfId="13725" priority="824">
      <formula>ISERROR(O70)</formula>
    </cfRule>
  </conditionalFormatting>
  <conditionalFormatting sqref="O67">
    <cfRule type="containsErrors" dxfId="13724" priority="823">
      <formula>ISERROR(O67)</formula>
    </cfRule>
  </conditionalFormatting>
  <conditionalFormatting sqref="O70">
    <cfRule type="containsErrors" dxfId="13723" priority="822">
      <formula>ISERROR(O70)</formula>
    </cfRule>
  </conditionalFormatting>
  <conditionalFormatting sqref="O67">
    <cfRule type="containsErrors" dxfId="13722" priority="821">
      <formula>ISERROR(O67)</formula>
    </cfRule>
  </conditionalFormatting>
  <conditionalFormatting sqref="O70">
    <cfRule type="containsErrors" dxfId="13721" priority="820">
      <formula>ISERROR(O70)</formula>
    </cfRule>
  </conditionalFormatting>
  <conditionalFormatting sqref="O67">
    <cfRule type="containsErrors" dxfId="13720" priority="819">
      <formula>ISERROR(O67)</formula>
    </cfRule>
  </conditionalFormatting>
  <conditionalFormatting sqref="O70">
    <cfRule type="containsErrors" dxfId="13719" priority="818">
      <formula>ISERROR(O70)</formula>
    </cfRule>
  </conditionalFormatting>
  <conditionalFormatting sqref="O67">
    <cfRule type="containsErrors" dxfId="13718" priority="817">
      <formula>ISERROR(O67)</formula>
    </cfRule>
  </conditionalFormatting>
  <conditionalFormatting sqref="O70">
    <cfRule type="containsErrors" dxfId="13717" priority="816">
      <formula>ISERROR(O70)</formula>
    </cfRule>
  </conditionalFormatting>
  <conditionalFormatting sqref="O67">
    <cfRule type="containsErrors" dxfId="13716" priority="815">
      <formula>ISERROR(O67)</formula>
    </cfRule>
  </conditionalFormatting>
  <conditionalFormatting sqref="O70">
    <cfRule type="containsErrors" dxfId="13715" priority="814">
      <formula>ISERROR(O70)</formula>
    </cfRule>
  </conditionalFormatting>
  <conditionalFormatting sqref="O67">
    <cfRule type="containsErrors" dxfId="13714" priority="813">
      <formula>ISERROR(O67)</formula>
    </cfRule>
  </conditionalFormatting>
  <conditionalFormatting sqref="O70">
    <cfRule type="containsErrors" dxfId="13713" priority="812">
      <formula>ISERROR(O70)</formula>
    </cfRule>
  </conditionalFormatting>
  <conditionalFormatting sqref="O67">
    <cfRule type="containsErrors" dxfId="13712" priority="811">
      <formula>ISERROR(O67)</formula>
    </cfRule>
  </conditionalFormatting>
  <conditionalFormatting sqref="O70">
    <cfRule type="containsErrors" dxfId="13711" priority="810">
      <formula>ISERROR(O70)</formula>
    </cfRule>
  </conditionalFormatting>
  <conditionalFormatting sqref="O67">
    <cfRule type="containsErrors" dxfId="13710" priority="809">
      <formula>ISERROR(O67)</formula>
    </cfRule>
  </conditionalFormatting>
  <conditionalFormatting sqref="O70">
    <cfRule type="containsErrors" dxfId="13709" priority="808">
      <formula>ISERROR(O70)</formula>
    </cfRule>
  </conditionalFormatting>
  <conditionalFormatting sqref="O67">
    <cfRule type="containsErrors" dxfId="13708" priority="807">
      <formula>ISERROR(O67)</formula>
    </cfRule>
  </conditionalFormatting>
  <conditionalFormatting sqref="O70">
    <cfRule type="containsErrors" dxfId="13707" priority="806">
      <formula>ISERROR(O70)</formula>
    </cfRule>
  </conditionalFormatting>
  <conditionalFormatting sqref="O67">
    <cfRule type="containsErrors" dxfId="13706" priority="805">
      <formula>ISERROR(O67)</formula>
    </cfRule>
  </conditionalFormatting>
  <conditionalFormatting sqref="O70">
    <cfRule type="containsErrors" dxfId="13705" priority="804">
      <formula>ISERROR(O70)</formula>
    </cfRule>
  </conditionalFormatting>
  <conditionalFormatting sqref="O67">
    <cfRule type="containsErrors" dxfId="13704" priority="803">
      <formula>ISERROR(O67)</formula>
    </cfRule>
  </conditionalFormatting>
  <conditionalFormatting sqref="O70">
    <cfRule type="containsErrors" dxfId="13703" priority="802">
      <formula>ISERROR(O70)</formula>
    </cfRule>
  </conditionalFormatting>
  <conditionalFormatting sqref="O67">
    <cfRule type="containsErrors" dxfId="13702" priority="801">
      <formula>ISERROR(O67)</formula>
    </cfRule>
  </conditionalFormatting>
  <conditionalFormatting sqref="O70">
    <cfRule type="containsErrors" dxfId="13701" priority="800">
      <formula>ISERROR(O70)</formula>
    </cfRule>
  </conditionalFormatting>
  <conditionalFormatting sqref="O67">
    <cfRule type="containsErrors" dxfId="13700" priority="799">
      <formula>ISERROR(O67)</formula>
    </cfRule>
  </conditionalFormatting>
  <conditionalFormatting sqref="O70">
    <cfRule type="containsErrors" dxfId="13699" priority="798">
      <formula>ISERROR(O70)</formula>
    </cfRule>
  </conditionalFormatting>
  <conditionalFormatting sqref="O67">
    <cfRule type="containsErrors" dxfId="13698" priority="797">
      <formula>ISERROR(O67)</formula>
    </cfRule>
  </conditionalFormatting>
  <conditionalFormatting sqref="O70">
    <cfRule type="containsErrors" dxfId="13697" priority="796">
      <formula>ISERROR(O70)</formula>
    </cfRule>
  </conditionalFormatting>
  <conditionalFormatting sqref="O67">
    <cfRule type="containsErrors" dxfId="13696" priority="795">
      <formula>ISERROR(O67)</formula>
    </cfRule>
  </conditionalFormatting>
  <conditionalFormatting sqref="O70">
    <cfRule type="containsErrors" dxfId="13695" priority="794">
      <formula>ISERROR(O70)</formula>
    </cfRule>
  </conditionalFormatting>
  <conditionalFormatting sqref="O67">
    <cfRule type="containsErrors" dxfId="13694" priority="793">
      <formula>ISERROR(O67)</formula>
    </cfRule>
  </conditionalFormatting>
  <conditionalFormatting sqref="O70">
    <cfRule type="containsErrors" dxfId="13693" priority="792">
      <formula>ISERROR(O70)</formula>
    </cfRule>
  </conditionalFormatting>
  <conditionalFormatting sqref="O67">
    <cfRule type="containsErrors" dxfId="13692" priority="791">
      <formula>ISERROR(O67)</formula>
    </cfRule>
  </conditionalFormatting>
  <conditionalFormatting sqref="O70">
    <cfRule type="containsErrors" dxfId="13691" priority="790">
      <formula>ISERROR(O70)</formula>
    </cfRule>
  </conditionalFormatting>
  <conditionalFormatting sqref="O67">
    <cfRule type="containsErrors" dxfId="13690" priority="789">
      <formula>ISERROR(O67)</formula>
    </cfRule>
  </conditionalFormatting>
  <conditionalFormatting sqref="O70">
    <cfRule type="containsErrors" dxfId="13689" priority="788">
      <formula>ISERROR(O70)</formula>
    </cfRule>
  </conditionalFormatting>
  <conditionalFormatting sqref="O67">
    <cfRule type="containsErrors" dxfId="13688" priority="787">
      <formula>ISERROR(O67)</formula>
    </cfRule>
  </conditionalFormatting>
  <conditionalFormatting sqref="O70">
    <cfRule type="containsErrors" dxfId="13687" priority="786">
      <formula>ISERROR(O70)</formula>
    </cfRule>
  </conditionalFormatting>
  <conditionalFormatting sqref="O67">
    <cfRule type="containsErrors" dxfId="13686" priority="785">
      <formula>ISERROR(O67)</formula>
    </cfRule>
  </conditionalFormatting>
  <conditionalFormatting sqref="O70">
    <cfRule type="containsErrors" dxfId="13685" priority="784">
      <formula>ISERROR(O70)</formula>
    </cfRule>
  </conditionalFormatting>
  <conditionalFormatting sqref="O67">
    <cfRule type="containsErrors" dxfId="13684" priority="783">
      <formula>ISERROR(O67)</formula>
    </cfRule>
  </conditionalFormatting>
  <conditionalFormatting sqref="O70">
    <cfRule type="containsErrors" dxfId="13683" priority="782">
      <formula>ISERROR(O70)</formula>
    </cfRule>
  </conditionalFormatting>
  <conditionalFormatting sqref="O67">
    <cfRule type="containsErrors" dxfId="13682" priority="781">
      <formula>ISERROR(O67)</formula>
    </cfRule>
  </conditionalFormatting>
  <conditionalFormatting sqref="O70">
    <cfRule type="containsErrors" dxfId="13681" priority="780">
      <formula>ISERROR(O70)</formula>
    </cfRule>
  </conditionalFormatting>
  <conditionalFormatting sqref="O67">
    <cfRule type="containsErrors" dxfId="13680" priority="779">
      <formula>ISERROR(O67)</formula>
    </cfRule>
  </conditionalFormatting>
  <conditionalFormatting sqref="O70">
    <cfRule type="containsErrors" dxfId="13679" priority="778">
      <formula>ISERROR(O70)</formula>
    </cfRule>
  </conditionalFormatting>
  <conditionalFormatting sqref="O67">
    <cfRule type="containsErrors" dxfId="13678" priority="777">
      <formula>ISERROR(O67)</formula>
    </cfRule>
  </conditionalFormatting>
  <conditionalFormatting sqref="O70">
    <cfRule type="containsErrors" dxfId="13677" priority="776">
      <formula>ISERROR(O70)</formula>
    </cfRule>
  </conditionalFormatting>
  <conditionalFormatting sqref="O67">
    <cfRule type="containsErrors" dxfId="13676" priority="775">
      <formula>ISERROR(O67)</formula>
    </cfRule>
  </conditionalFormatting>
  <conditionalFormatting sqref="O70">
    <cfRule type="containsErrors" dxfId="13675" priority="774">
      <formula>ISERROR(O70)</formula>
    </cfRule>
  </conditionalFormatting>
  <conditionalFormatting sqref="O70">
    <cfRule type="containsErrors" dxfId="13674" priority="773">
      <formula>ISERROR(O70)</formula>
    </cfRule>
  </conditionalFormatting>
  <conditionalFormatting sqref="O67">
    <cfRule type="containsErrors" dxfId="13673" priority="772">
      <formula>ISERROR(O67)</formula>
    </cfRule>
  </conditionalFormatting>
  <conditionalFormatting sqref="O70">
    <cfRule type="containsErrors" dxfId="13672" priority="771">
      <formula>ISERROR(O70)</formula>
    </cfRule>
  </conditionalFormatting>
  <conditionalFormatting sqref="O67">
    <cfRule type="containsErrors" dxfId="13671" priority="770">
      <formula>ISERROR(O67)</formula>
    </cfRule>
  </conditionalFormatting>
  <conditionalFormatting sqref="O70">
    <cfRule type="containsErrors" dxfId="13670" priority="769">
      <formula>ISERROR(O70)</formula>
    </cfRule>
  </conditionalFormatting>
  <conditionalFormatting sqref="O67">
    <cfRule type="containsErrors" dxfId="13669" priority="768">
      <formula>ISERROR(O67)</formula>
    </cfRule>
  </conditionalFormatting>
  <conditionalFormatting sqref="N65:Q65 N64:P64 N58:Q63 N66:O74">
    <cfRule type="containsErrors" dxfId="13668" priority="767">
      <formula>ISERROR(N58)</formula>
    </cfRule>
  </conditionalFormatting>
  <conditionalFormatting sqref="N65:Q65 N64:P64 N58:Q63 N66:O74">
    <cfRule type="containsErrors" dxfId="13667" priority="766">
      <formula>ISERROR(N58)</formula>
    </cfRule>
  </conditionalFormatting>
  <conditionalFormatting sqref="N71:N74">
    <cfRule type="cellIs" dxfId="13666" priority="765" operator="notEqual">
      <formula>0</formula>
    </cfRule>
  </conditionalFormatting>
  <conditionalFormatting sqref="O49">
    <cfRule type="containsErrors" dxfId="13665" priority="764">
      <formula>ISERROR(O49)</formula>
    </cfRule>
  </conditionalFormatting>
  <conditionalFormatting sqref="O52">
    <cfRule type="containsErrors" dxfId="13664" priority="763">
      <formula>ISERROR(O52)</formula>
    </cfRule>
  </conditionalFormatting>
  <conditionalFormatting sqref="O49">
    <cfRule type="containsErrors" dxfId="13663" priority="762">
      <formula>ISERROR(O49)</formula>
    </cfRule>
  </conditionalFormatting>
  <conditionalFormatting sqref="O52">
    <cfRule type="containsErrors" dxfId="13662" priority="761">
      <formula>ISERROR(O52)</formula>
    </cfRule>
  </conditionalFormatting>
  <conditionalFormatting sqref="O49">
    <cfRule type="containsErrors" dxfId="13661" priority="760">
      <formula>ISERROR(O49)</formula>
    </cfRule>
  </conditionalFormatting>
  <conditionalFormatting sqref="O52">
    <cfRule type="containsErrors" dxfId="13660" priority="759">
      <formula>ISERROR(O52)</formula>
    </cfRule>
  </conditionalFormatting>
  <conditionalFormatting sqref="O49">
    <cfRule type="containsErrors" dxfId="13659" priority="758">
      <formula>ISERROR(O49)</formula>
    </cfRule>
  </conditionalFormatting>
  <conditionalFormatting sqref="O52">
    <cfRule type="containsErrors" dxfId="13658" priority="757">
      <formula>ISERROR(O52)</formula>
    </cfRule>
  </conditionalFormatting>
  <conditionalFormatting sqref="O49">
    <cfRule type="containsErrors" dxfId="13657" priority="756">
      <formula>ISERROR(O49)</formula>
    </cfRule>
  </conditionalFormatting>
  <conditionalFormatting sqref="O52">
    <cfRule type="containsErrors" dxfId="13656" priority="755">
      <formula>ISERROR(O52)</formula>
    </cfRule>
  </conditionalFormatting>
  <conditionalFormatting sqref="O49">
    <cfRule type="containsErrors" dxfId="13655" priority="754">
      <formula>ISERROR(O49)</formula>
    </cfRule>
  </conditionalFormatting>
  <conditionalFormatting sqref="O52">
    <cfRule type="containsErrors" dxfId="13654" priority="753">
      <formula>ISERROR(O52)</formula>
    </cfRule>
  </conditionalFormatting>
  <conditionalFormatting sqref="O49">
    <cfRule type="containsErrors" dxfId="13653" priority="752">
      <formula>ISERROR(O49)</formula>
    </cfRule>
  </conditionalFormatting>
  <conditionalFormatting sqref="O52">
    <cfRule type="containsErrors" dxfId="13652" priority="751">
      <formula>ISERROR(O52)</formula>
    </cfRule>
  </conditionalFormatting>
  <conditionalFormatting sqref="O49">
    <cfRule type="containsErrors" dxfId="13651" priority="750">
      <formula>ISERROR(O49)</formula>
    </cfRule>
  </conditionalFormatting>
  <conditionalFormatting sqref="O52">
    <cfRule type="containsErrors" dxfId="13650" priority="749">
      <formula>ISERROR(O52)</formula>
    </cfRule>
  </conditionalFormatting>
  <conditionalFormatting sqref="O49">
    <cfRule type="containsErrors" dxfId="13649" priority="748">
      <formula>ISERROR(O49)</formula>
    </cfRule>
  </conditionalFormatting>
  <conditionalFormatting sqref="O52">
    <cfRule type="containsErrors" dxfId="13648" priority="747">
      <formula>ISERROR(O52)</formula>
    </cfRule>
  </conditionalFormatting>
  <conditionalFormatting sqref="O49">
    <cfRule type="containsErrors" dxfId="13647" priority="746">
      <formula>ISERROR(O49)</formula>
    </cfRule>
  </conditionalFormatting>
  <conditionalFormatting sqref="O52">
    <cfRule type="containsErrors" dxfId="13646" priority="745">
      <formula>ISERROR(O52)</formula>
    </cfRule>
  </conditionalFormatting>
  <conditionalFormatting sqref="O49">
    <cfRule type="containsErrors" dxfId="13645" priority="744">
      <formula>ISERROR(O49)</formula>
    </cfRule>
  </conditionalFormatting>
  <conditionalFormatting sqref="O52">
    <cfRule type="containsErrors" dxfId="13644" priority="743">
      <formula>ISERROR(O52)</formula>
    </cfRule>
  </conditionalFormatting>
  <conditionalFormatting sqref="O49">
    <cfRule type="containsErrors" dxfId="13643" priority="742">
      <formula>ISERROR(O49)</formula>
    </cfRule>
  </conditionalFormatting>
  <conditionalFormatting sqref="O52">
    <cfRule type="containsErrors" dxfId="13642" priority="741">
      <formula>ISERROR(O52)</formula>
    </cfRule>
  </conditionalFormatting>
  <conditionalFormatting sqref="O49">
    <cfRule type="containsErrors" dxfId="13641" priority="740">
      <formula>ISERROR(O49)</formula>
    </cfRule>
  </conditionalFormatting>
  <conditionalFormatting sqref="O52">
    <cfRule type="containsErrors" dxfId="13640" priority="739">
      <formula>ISERROR(O52)</formula>
    </cfRule>
  </conditionalFormatting>
  <conditionalFormatting sqref="O49">
    <cfRule type="containsErrors" dxfId="13639" priority="738">
      <formula>ISERROR(O49)</formula>
    </cfRule>
  </conditionalFormatting>
  <conditionalFormatting sqref="O52">
    <cfRule type="containsErrors" dxfId="13638" priority="737">
      <formula>ISERROR(O52)</formula>
    </cfRule>
  </conditionalFormatting>
  <conditionalFormatting sqref="O49">
    <cfRule type="containsErrors" dxfId="13637" priority="736">
      <formula>ISERROR(O49)</formula>
    </cfRule>
  </conditionalFormatting>
  <conditionalFormatting sqref="O52">
    <cfRule type="containsErrors" dxfId="13636" priority="735">
      <formula>ISERROR(O52)</formula>
    </cfRule>
  </conditionalFormatting>
  <conditionalFormatting sqref="O49">
    <cfRule type="containsErrors" dxfId="13635" priority="734">
      <formula>ISERROR(O49)</formula>
    </cfRule>
  </conditionalFormatting>
  <conditionalFormatting sqref="O52">
    <cfRule type="containsErrors" dxfId="13634" priority="733">
      <formula>ISERROR(O52)</formula>
    </cfRule>
  </conditionalFormatting>
  <conditionalFormatting sqref="O49">
    <cfRule type="containsErrors" dxfId="13633" priority="732">
      <formula>ISERROR(O49)</formula>
    </cfRule>
  </conditionalFormatting>
  <conditionalFormatting sqref="O52">
    <cfRule type="containsErrors" dxfId="13632" priority="731">
      <formula>ISERROR(O52)</formula>
    </cfRule>
  </conditionalFormatting>
  <conditionalFormatting sqref="O49">
    <cfRule type="containsErrors" dxfId="13631" priority="730">
      <formula>ISERROR(O49)</formula>
    </cfRule>
  </conditionalFormatting>
  <conditionalFormatting sqref="O52">
    <cfRule type="containsErrors" dxfId="13630" priority="729">
      <formula>ISERROR(O52)</formula>
    </cfRule>
  </conditionalFormatting>
  <conditionalFormatting sqref="O49">
    <cfRule type="containsErrors" dxfId="13629" priority="728">
      <formula>ISERROR(O49)</formula>
    </cfRule>
  </conditionalFormatting>
  <conditionalFormatting sqref="O52">
    <cfRule type="containsErrors" dxfId="13628" priority="727">
      <formula>ISERROR(O52)</formula>
    </cfRule>
  </conditionalFormatting>
  <conditionalFormatting sqref="O49">
    <cfRule type="containsErrors" dxfId="13627" priority="726">
      <formula>ISERROR(O49)</formula>
    </cfRule>
  </conditionalFormatting>
  <conditionalFormatting sqref="O52">
    <cfRule type="containsErrors" dxfId="13626" priority="725">
      <formula>ISERROR(O52)</formula>
    </cfRule>
  </conditionalFormatting>
  <conditionalFormatting sqref="O49">
    <cfRule type="containsErrors" dxfId="13625" priority="724">
      <formula>ISERROR(O49)</formula>
    </cfRule>
  </conditionalFormatting>
  <conditionalFormatting sqref="O52">
    <cfRule type="containsErrors" dxfId="13624" priority="723">
      <formula>ISERROR(O52)</formula>
    </cfRule>
  </conditionalFormatting>
  <conditionalFormatting sqref="O49">
    <cfRule type="containsErrors" dxfId="13623" priority="722">
      <formula>ISERROR(O49)</formula>
    </cfRule>
  </conditionalFormatting>
  <conditionalFormatting sqref="O52">
    <cfRule type="containsErrors" dxfId="13622" priority="721">
      <formula>ISERROR(O52)</formula>
    </cfRule>
  </conditionalFormatting>
  <conditionalFormatting sqref="O49">
    <cfRule type="containsErrors" dxfId="13621" priority="720">
      <formula>ISERROR(O49)</formula>
    </cfRule>
  </conditionalFormatting>
  <conditionalFormatting sqref="O52">
    <cfRule type="containsErrors" dxfId="13620" priority="719">
      <formula>ISERROR(O52)</formula>
    </cfRule>
  </conditionalFormatting>
  <conditionalFormatting sqref="O49">
    <cfRule type="containsErrors" dxfId="13619" priority="718">
      <formula>ISERROR(O49)</formula>
    </cfRule>
  </conditionalFormatting>
  <conditionalFormatting sqref="O52">
    <cfRule type="containsErrors" dxfId="13618" priority="717">
      <formula>ISERROR(O52)</formula>
    </cfRule>
  </conditionalFormatting>
  <conditionalFormatting sqref="O49">
    <cfRule type="containsErrors" dxfId="13617" priority="716">
      <formula>ISERROR(O49)</formula>
    </cfRule>
  </conditionalFormatting>
  <conditionalFormatting sqref="O52">
    <cfRule type="containsErrors" dxfId="13616" priority="715">
      <formula>ISERROR(O52)</formula>
    </cfRule>
  </conditionalFormatting>
  <conditionalFormatting sqref="O49">
    <cfRule type="containsErrors" dxfId="13615" priority="714">
      <formula>ISERROR(O49)</formula>
    </cfRule>
  </conditionalFormatting>
  <conditionalFormatting sqref="O52">
    <cfRule type="containsErrors" dxfId="13614" priority="713">
      <formula>ISERROR(O52)</formula>
    </cfRule>
  </conditionalFormatting>
  <conditionalFormatting sqref="O49">
    <cfRule type="containsErrors" dxfId="13613" priority="712">
      <formula>ISERROR(O49)</formula>
    </cfRule>
  </conditionalFormatting>
  <conditionalFormatting sqref="O52">
    <cfRule type="containsErrors" dxfId="13612" priority="711">
      <formula>ISERROR(O52)</formula>
    </cfRule>
  </conditionalFormatting>
  <conditionalFormatting sqref="O49">
    <cfRule type="containsErrors" dxfId="13611" priority="710">
      <formula>ISERROR(O49)</formula>
    </cfRule>
  </conditionalFormatting>
  <conditionalFormatting sqref="O52">
    <cfRule type="containsErrors" dxfId="13610" priority="709">
      <formula>ISERROR(O52)</formula>
    </cfRule>
  </conditionalFormatting>
  <conditionalFormatting sqref="O49">
    <cfRule type="containsErrors" dxfId="13609" priority="708">
      <formula>ISERROR(O49)</formula>
    </cfRule>
  </conditionalFormatting>
  <conditionalFormatting sqref="O52">
    <cfRule type="containsErrors" dxfId="13608" priority="707">
      <formula>ISERROR(O52)</formula>
    </cfRule>
  </conditionalFormatting>
  <conditionalFormatting sqref="O49">
    <cfRule type="containsErrors" dxfId="13607" priority="706">
      <formula>ISERROR(O49)</formula>
    </cfRule>
  </conditionalFormatting>
  <conditionalFormatting sqref="O52">
    <cfRule type="containsErrors" dxfId="13606" priority="705">
      <formula>ISERROR(O52)</formula>
    </cfRule>
  </conditionalFormatting>
  <conditionalFormatting sqref="O49">
    <cfRule type="containsErrors" dxfId="13605" priority="704">
      <formula>ISERROR(O49)</formula>
    </cfRule>
  </conditionalFormatting>
  <conditionalFormatting sqref="O52">
    <cfRule type="containsErrors" dxfId="13604" priority="703">
      <formula>ISERROR(O52)</formula>
    </cfRule>
  </conditionalFormatting>
  <conditionalFormatting sqref="O49">
    <cfRule type="containsErrors" dxfId="13603" priority="702">
      <formula>ISERROR(O49)</formula>
    </cfRule>
  </conditionalFormatting>
  <conditionalFormatting sqref="O52">
    <cfRule type="containsErrors" dxfId="13602" priority="701">
      <formula>ISERROR(O52)</formula>
    </cfRule>
  </conditionalFormatting>
  <conditionalFormatting sqref="O49">
    <cfRule type="containsErrors" dxfId="13601" priority="700">
      <formula>ISERROR(O49)</formula>
    </cfRule>
  </conditionalFormatting>
  <conditionalFormatting sqref="O52">
    <cfRule type="containsErrors" dxfId="13600" priority="699">
      <formula>ISERROR(O52)</formula>
    </cfRule>
  </conditionalFormatting>
  <conditionalFormatting sqref="O52">
    <cfRule type="containsErrors" dxfId="13599" priority="698">
      <formula>ISERROR(O52)</formula>
    </cfRule>
  </conditionalFormatting>
  <conditionalFormatting sqref="O49">
    <cfRule type="containsErrors" dxfId="13598" priority="697">
      <formula>ISERROR(O49)</formula>
    </cfRule>
  </conditionalFormatting>
  <conditionalFormatting sqref="O52">
    <cfRule type="containsErrors" dxfId="13597" priority="696">
      <formula>ISERROR(O52)</formula>
    </cfRule>
  </conditionalFormatting>
  <conditionalFormatting sqref="O49">
    <cfRule type="containsErrors" dxfId="13596" priority="695">
      <formula>ISERROR(O49)</formula>
    </cfRule>
  </conditionalFormatting>
  <conditionalFormatting sqref="O52">
    <cfRule type="containsErrors" dxfId="13595" priority="694">
      <formula>ISERROR(O52)</formula>
    </cfRule>
  </conditionalFormatting>
  <conditionalFormatting sqref="O49">
    <cfRule type="containsErrors" dxfId="13594" priority="693">
      <formula>ISERROR(O49)</formula>
    </cfRule>
  </conditionalFormatting>
  <conditionalFormatting sqref="N47:Q47 N46:P46 N40:Q45 N48:O56">
    <cfRule type="containsErrors" dxfId="13593" priority="692">
      <formula>ISERROR(N40)</formula>
    </cfRule>
  </conditionalFormatting>
  <conditionalFormatting sqref="N47:Q47 N46:P46 N40:Q45 N48:O56">
    <cfRule type="containsErrors" dxfId="13592" priority="691">
      <formula>ISERROR(N40)</formula>
    </cfRule>
  </conditionalFormatting>
  <conditionalFormatting sqref="N53:N56">
    <cfRule type="cellIs" dxfId="13591" priority="690" operator="notEqual">
      <formula>0</formula>
    </cfRule>
  </conditionalFormatting>
  <conditionalFormatting sqref="O10:P10 N4:Q9 N11:Q11 N19:O20 O13:O18">
    <cfRule type="containsErrors" dxfId="13590" priority="689">
      <formula>ISERROR(N4)</formula>
    </cfRule>
  </conditionalFormatting>
  <conditionalFormatting sqref="O10:P10 N4:Q9 N11:Q11 O13:O20">
    <cfRule type="containsErrors" dxfId="13589" priority="688">
      <formula>ISERROR(N4)</formula>
    </cfRule>
  </conditionalFormatting>
  <conditionalFormatting sqref="N17:N20">
    <cfRule type="cellIs" dxfId="13588" priority="687" operator="notEqual">
      <formula>0</formula>
    </cfRule>
  </conditionalFormatting>
  <conditionalFormatting sqref="O31">
    <cfRule type="containsErrors" dxfId="13587" priority="686">
      <formula>ISERROR(O31)</formula>
    </cfRule>
  </conditionalFormatting>
  <conditionalFormatting sqref="O34">
    <cfRule type="containsErrors" dxfId="13586" priority="685">
      <formula>ISERROR(O34)</formula>
    </cfRule>
  </conditionalFormatting>
  <conditionalFormatting sqref="O31">
    <cfRule type="containsErrors" dxfId="13585" priority="684">
      <formula>ISERROR(O31)</formula>
    </cfRule>
  </conditionalFormatting>
  <conditionalFormatting sqref="O34">
    <cfRule type="containsErrors" dxfId="13584" priority="683">
      <formula>ISERROR(O34)</formula>
    </cfRule>
  </conditionalFormatting>
  <conditionalFormatting sqref="O31">
    <cfRule type="containsErrors" dxfId="13583" priority="682">
      <formula>ISERROR(O31)</formula>
    </cfRule>
  </conditionalFormatting>
  <conditionalFormatting sqref="O34">
    <cfRule type="containsErrors" dxfId="13582" priority="681">
      <formula>ISERROR(O34)</formula>
    </cfRule>
  </conditionalFormatting>
  <conditionalFormatting sqref="O31">
    <cfRule type="containsErrors" dxfId="13581" priority="680">
      <formula>ISERROR(O31)</formula>
    </cfRule>
  </conditionalFormatting>
  <conditionalFormatting sqref="O34">
    <cfRule type="containsErrors" dxfId="13580" priority="679">
      <formula>ISERROR(O34)</formula>
    </cfRule>
  </conditionalFormatting>
  <conditionalFormatting sqref="O31">
    <cfRule type="containsErrors" dxfId="13579" priority="678">
      <formula>ISERROR(O31)</formula>
    </cfRule>
  </conditionalFormatting>
  <conditionalFormatting sqref="O34">
    <cfRule type="containsErrors" dxfId="13578" priority="677">
      <formula>ISERROR(O34)</formula>
    </cfRule>
  </conditionalFormatting>
  <conditionalFormatting sqref="O31">
    <cfRule type="containsErrors" dxfId="13577" priority="676">
      <formula>ISERROR(O31)</formula>
    </cfRule>
  </conditionalFormatting>
  <conditionalFormatting sqref="O34">
    <cfRule type="containsErrors" dxfId="13576" priority="675">
      <formula>ISERROR(O34)</formula>
    </cfRule>
  </conditionalFormatting>
  <conditionalFormatting sqref="O31">
    <cfRule type="containsErrors" dxfId="13575" priority="674">
      <formula>ISERROR(O31)</formula>
    </cfRule>
  </conditionalFormatting>
  <conditionalFormatting sqref="O34">
    <cfRule type="containsErrors" dxfId="13574" priority="673">
      <formula>ISERROR(O34)</formula>
    </cfRule>
  </conditionalFormatting>
  <conditionalFormatting sqref="O31">
    <cfRule type="containsErrors" dxfId="13573" priority="672">
      <formula>ISERROR(O31)</formula>
    </cfRule>
  </conditionalFormatting>
  <conditionalFormatting sqref="O34">
    <cfRule type="containsErrors" dxfId="13572" priority="671">
      <formula>ISERROR(O34)</formula>
    </cfRule>
  </conditionalFormatting>
  <conditionalFormatting sqref="O31">
    <cfRule type="containsErrors" dxfId="13571" priority="670">
      <formula>ISERROR(O31)</formula>
    </cfRule>
  </conditionalFormatting>
  <conditionalFormatting sqref="O34">
    <cfRule type="containsErrors" dxfId="13570" priority="669">
      <formula>ISERROR(O34)</formula>
    </cfRule>
  </conditionalFormatting>
  <conditionalFormatting sqref="O31">
    <cfRule type="containsErrors" dxfId="13569" priority="668">
      <formula>ISERROR(O31)</formula>
    </cfRule>
  </conditionalFormatting>
  <conditionalFormatting sqref="O34">
    <cfRule type="containsErrors" dxfId="13568" priority="667">
      <formula>ISERROR(O34)</formula>
    </cfRule>
  </conditionalFormatting>
  <conditionalFormatting sqref="O31">
    <cfRule type="containsErrors" dxfId="13567" priority="666">
      <formula>ISERROR(O31)</formula>
    </cfRule>
  </conditionalFormatting>
  <conditionalFormatting sqref="O34">
    <cfRule type="containsErrors" dxfId="13566" priority="665">
      <formula>ISERROR(O34)</formula>
    </cfRule>
  </conditionalFormatting>
  <conditionalFormatting sqref="O31">
    <cfRule type="containsErrors" dxfId="13565" priority="664">
      <formula>ISERROR(O31)</formula>
    </cfRule>
  </conditionalFormatting>
  <conditionalFormatting sqref="O34">
    <cfRule type="containsErrors" dxfId="13564" priority="663">
      <formula>ISERROR(O34)</formula>
    </cfRule>
  </conditionalFormatting>
  <conditionalFormatting sqref="O31">
    <cfRule type="containsErrors" dxfId="13563" priority="662">
      <formula>ISERROR(O31)</formula>
    </cfRule>
  </conditionalFormatting>
  <conditionalFormatting sqref="O34">
    <cfRule type="containsErrors" dxfId="13562" priority="661">
      <formula>ISERROR(O34)</formula>
    </cfRule>
  </conditionalFormatting>
  <conditionalFormatting sqref="O31">
    <cfRule type="containsErrors" dxfId="13561" priority="660">
      <formula>ISERROR(O31)</formula>
    </cfRule>
  </conditionalFormatting>
  <conditionalFormatting sqref="O34">
    <cfRule type="containsErrors" dxfId="13560" priority="659">
      <formula>ISERROR(O34)</formula>
    </cfRule>
  </conditionalFormatting>
  <conditionalFormatting sqref="O31">
    <cfRule type="containsErrors" dxfId="13559" priority="658">
      <formula>ISERROR(O31)</formula>
    </cfRule>
  </conditionalFormatting>
  <conditionalFormatting sqref="O34">
    <cfRule type="containsErrors" dxfId="13558" priority="657">
      <formula>ISERROR(O34)</formula>
    </cfRule>
  </conditionalFormatting>
  <conditionalFormatting sqref="O31">
    <cfRule type="containsErrors" dxfId="13557" priority="656">
      <formula>ISERROR(O31)</formula>
    </cfRule>
  </conditionalFormatting>
  <conditionalFormatting sqref="O34">
    <cfRule type="containsErrors" dxfId="13556" priority="655">
      <formula>ISERROR(O34)</formula>
    </cfRule>
  </conditionalFormatting>
  <conditionalFormatting sqref="O31">
    <cfRule type="containsErrors" dxfId="13555" priority="654">
      <formula>ISERROR(O31)</formula>
    </cfRule>
  </conditionalFormatting>
  <conditionalFormatting sqref="O34">
    <cfRule type="containsErrors" dxfId="13554" priority="653">
      <formula>ISERROR(O34)</formula>
    </cfRule>
  </conditionalFormatting>
  <conditionalFormatting sqref="O31">
    <cfRule type="containsErrors" dxfId="13553" priority="652">
      <formula>ISERROR(O31)</formula>
    </cfRule>
  </conditionalFormatting>
  <conditionalFormatting sqref="O34">
    <cfRule type="containsErrors" dxfId="13552" priority="651">
      <formula>ISERROR(O34)</formula>
    </cfRule>
  </conditionalFormatting>
  <conditionalFormatting sqref="O31">
    <cfRule type="containsErrors" dxfId="13551" priority="650">
      <formula>ISERROR(O31)</formula>
    </cfRule>
  </conditionalFormatting>
  <conditionalFormatting sqref="O34">
    <cfRule type="containsErrors" dxfId="13550" priority="649">
      <formula>ISERROR(O34)</formula>
    </cfRule>
  </conditionalFormatting>
  <conditionalFormatting sqref="O31">
    <cfRule type="containsErrors" dxfId="13549" priority="648">
      <formula>ISERROR(O31)</formula>
    </cfRule>
  </conditionalFormatting>
  <conditionalFormatting sqref="O34">
    <cfRule type="containsErrors" dxfId="13548" priority="647">
      <formula>ISERROR(O34)</formula>
    </cfRule>
  </conditionalFormatting>
  <conditionalFormatting sqref="O31">
    <cfRule type="containsErrors" dxfId="13547" priority="646">
      <formula>ISERROR(O31)</formula>
    </cfRule>
  </conditionalFormatting>
  <conditionalFormatting sqref="O34">
    <cfRule type="containsErrors" dxfId="13546" priority="645">
      <formula>ISERROR(O34)</formula>
    </cfRule>
  </conditionalFormatting>
  <conditionalFormatting sqref="O31">
    <cfRule type="containsErrors" dxfId="13545" priority="644">
      <formula>ISERROR(O31)</formula>
    </cfRule>
  </conditionalFormatting>
  <conditionalFormatting sqref="O34">
    <cfRule type="containsErrors" dxfId="13544" priority="643">
      <formula>ISERROR(O34)</formula>
    </cfRule>
  </conditionalFormatting>
  <conditionalFormatting sqref="O31">
    <cfRule type="containsErrors" dxfId="13543" priority="642">
      <formula>ISERROR(O31)</formula>
    </cfRule>
  </conditionalFormatting>
  <conditionalFormatting sqref="O34">
    <cfRule type="containsErrors" dxfId="13542" priority="641">
      <formula>ISERROR(O34)</formula>
    </cfRule>
  </conditionalFormatting>
  <conditionalFormatting sqref="O31">
    <cfRule type="containsErrors" dxfId="13541" priority="640">
      <formula>ISERROR(O31)</formula>
    </cfRule>
  </conditionalFormatting>
  <conditionalFormatting sqref="O34">
    <cfRule type="containsErrors" dxfId="13540" priority="639">
      <formula>ISERROR(O34)</formula>
    </cfRule>
  </conditionalFormatting>
  <conditionalFormatting sqref="O31">
    <cfRule type="containsErrors" dxfId="13539" priority="638">
      <formula>ISERROR(O31)</formula>
    </cfRule>
  </conditionalFormatting>
  <conditionalFormatting sqref="O34">
    <cfRule type="containsErrors" dxfId="13538" priority="637">
      <formula>ISERROR(O34)</formula>
    </cfRule>
  </conditionalFormatting>
  <conditionalFormatting sqref="O31">
    <cfRule type="containsErrors" dxfId="13537" priority="636">
      <formula>ISERROR(O31)</formula>
    </cfRule>
  </conditionalFormatting>
  <conditionalFormatting sqref="O34">
    <cfRule type="containsErrors" dxfId="13536" priority="635">
      <formula>ISERROR(O34)</formula>
    </cfRule>
  </conditionalFormatting>
  <conditionalFormatting sqref="O31">
    <cfRule type="containsErrors" dxfId="13535" priority="634">
      <formula>ISERROR(O31)</formula>
    </cfRule>
  </conditionalFormatting>
  <conditionalFormatting sqref="O34">
    <cfRule type="containsErrors" dxfId="13534" priority="633">
      <formula>ISERROR(O34)</formula>
    </cfRule>
  </conditionalFormatting>
  <conditionalFormatting sqref="O31">
    <cfRule type="containsErrors" dxfId="13533" priority="632">
      <formula>ISERROR(O31)</formula>
    </cfRule>
  </conditionalFormatting>
  <conditionalFormatting sqref="O34">
    <cfRule type="containsErrors" dxfId="13532" priority="631">
      <formula>ISERROR(O34)</formula>
    </cfRule>
  </conditionalFormatting>
  <conditionalFormatting sqref="O31">
    <cfRule type="containsErrors" dxfId="13531" priority="630">
      <formula>ISERROR(O31)</formula>
    </cfRule>
  </conditionalFormatting>
  <conditionalFormatting sqref="O34">
    <cfRule type="containsErrors" dxfId="13530" priority="629">
      <formula>ISERROR(O34)</formula>
    </cfRule>
  </conditionalFormatting>
  <conditionalFormatting sqref="O31">
    <cfRule type="containsErrors" dxfId="13529" priority="628">
      <formula>ISERROR(O31)</formula>
    </cfRule>
  </conditionalFormatting>
  <conditionalFormatting sqref="O34">
    <cfRule type="containsErrors" dxfId="13528" priority="627">
      <formula>ISERROR(O34)</formula>
    </cfRule>
  </conditionalFormatting>
  <conditionalFormatting sqref="O31">
    <cfRule type="containsErrors" dxfId="13527" priority="626">
      <formula>ISERROR(O31)</formula>
    </cfRule>
  </conditionalFormatting>
  <conditionalFormatting sqref="O34">
    <cfRule type="containsErrors" dxfId="13526" priority="625">
      <formula>ISERROR(O34)</formula>
    </cfRule>
  </conditionalFormatting>
  <conditionalFormatting sqref="O31">
    <cfRule type="containsErrors" dxfId="13525" priority="624">
      <formula>ISERROR(O31)</formula>
    </cfRule>
  </conditionalFormatting>
  <conditionalFormatting sqref="O34">
    <cfRule type="containsErrors" dxfId="13524" priority="623">
      <formula>ISERROR(O34)</formula>
    </cfRule>
  </conditionalFormatting>
  <conditionalFormatting sqref="O31">
    <cfRule type="containsErrors" dxfId="13523" priority="622">
      <formula>ISERROR(O31)</formula>
    </cfRule>
  </conditionalFormatting>
  <conditionalFormatting sqref="O34">
    <cfRule type="containsErrors" dxfId="13522" priority="621">
      <formula>ISERROR(O34)</formula>
    </cfRule>
  </conditionalFormatting>
  <conditionalFormatting sqref="O31">
    <cfRule type="containsErrors" dxfId="13521" priority="620">
      <formula>ISERROR(O31)</formula>
    </cfRule>
  </conditionalFormatting>
  <conditionalFormatting sqref="O34">
    <cfRule type="containsErrors" dxfId="13520" priority="619">
      <formula>ISERROR(O34)</formula>
    </cfRule>
  </conditionalFormatting>
  <conditionalFormatting sqref="O31">
    <cfRule type="containsErrors" dxfId="13519" priority="618">
      <formula>ISERROR(O31)</formula>
    </cfRule>
  </conditionalFormatting>
  <conditionalFormatting sqref="O34">
    <cfRule type="containsErrors" dxfId="13518" priority="617">
      <formula>ISERROR(O34)</formula>
    </cfRule>
  </conditionalFormatting>
  <conditionalFormatting sqref="O31">
    <cfRule type="containsErrors" dxfId="13517" priority="616">
      <formula>ISERROR(O31)</formula>
    </cfRule>
  </conditionalFormatting>
  <conditionalFormatting sqref="O34">
    <cfRule type="containsErrors" dxfId="13516" priority="615">
      <formula>ISERROR(O34)</formula>
    </cfRule>
  </conditionalFormatting>
  <conditionalFormatting sqref="O31">
    <cfRule type="containsErrors" dxfId="13515" priority="614">
      <formula>ISERROR(O31)</formula>
    </cfRule>
  </conditionalFormatting>
  <conditionalFormatting sqref="O34">
    <cfRule type="containsErrors" dxfId="13514" priority="613">
      <formula>ISERROR(O34)</formula>
    </cfRule>
  </conditionalFormatting>
  <conditionalFormatting sqref="O31">
    <cfRule type="containsErrors" dxfId="13513" priority="612">
      <formula>ISERROR(O31)</formula>
    </cfRule>
  </conditionalFormatting>
  <conditionalFormatting sqref="O34">
    <cfRule type="containsErrors" dxfId="13512" priority="611">
      <formula>ISERROR(O34)</formula>
    </cfRule>
  </conditionalFormatting>
  <conditionalFormatting sqref="O31">
    <cfRule type="containsErrors" dxfId="13511" priority="610">
      <formula>ISERROR(O31)</formula>
    </cfRule>
  </conditionalFormatting>
  <conditionalFormatting sqref="O34">
    <cfRule type="containsErrors" dxfId="13510" priority="609">
      <formula>ISERROR(O34)</formula>
    </cfRule>
  </conditionalFormatting>
  <conditionalFormatting sqref="O31">
    <cfRule type="containsErrors" dxfId="13509" priority="608">
      <formula>ISERROR(O31)</formula>
    </cfRule>
  </conditionalFormatting>
  <conditionalFormatting sqref="O34">
    <cfRule type="containsErrors" dxfId="13508" priority="607">
      <formula>ISERROR(O34)</formula>
    </cfRule>
  </conditionalFormatting>
  <conditionalFormatting sqref="O31">
    <cfRule type="containsErrors" dxfId="13507" priority="606">
      <formula>ISERROR(O31)</formula>
    </cfRule>
  </conditionalFormatting>
  <conditionalFormatting sqref="O34">
    <cfRule type="containsErrors" dxfId="13506" priority="605">
      <formula>ISERROR(O34)</formula>
    </cfRule>
  </conditionalFormatting>
  <conditionalFormatting sqref="O31">
    <cfRule type="containsErrors" dxfId="13505" priority="604">
      <formula>ISERROR(O31)</formula>
    </cfRule>
  </conditionalFormatting>
  <conditionalFormatting sqref="O34">
    <cfRule type="containsErrors" dxfId="13504" priority="603">
      <formula>ISERROR(O34)</formula>
    </cfRule>
  </conditionalFormatting>
  <conditionalFormatting sqref="O31">
    <cfRule type="containsErrors" dxfId="13503" priority="602">
      <formula>ISERROR(O31)</formula>
    </cfRule>
  </conditionalFormatting>
  <conditionalFormatting sqref="O34">
    <cfRule type="containsErrors" dxfId="13502" priority="601">
      <formula>ISERROR(O34)</formula>
    </cfRule>
  </conditionalFormatting>
  <conditionalFormatting sqref="O31">
    <cfRule type="containsErrors" dxfId="13501" priority="600">
      <formula>ISERROR(O31)</formula>
    </cfRule>
  </conditionalFormatting>
  <conditionalFormatting sqref="O34">
    <cfRule type="containsErrors" dxfId="13500" priority="599">
      <formula>ISERROR(O34)</formula>
    </cfRule>
  </conditionalFormatting>
  <conditionalFormatting sqref="O31">
    <cfRule type="containsErrors" dxfId="13499" priority="598">
      <formula>ISERROR(O31)</formula>
    </cfRule>
  </conditionalFormatting>
  <conditionalFormatting sqref="O34">
    <cfRule type="containsErrors" dxfId="13498" priority="597">
      <formula>ISERROR(O34)</formula>
    </cfRule>
  </conditionalFormatting>
  <conditionalFormatting sqref="O31">
    <cfRule type="containsErrors" dxfId="13497" priority="596">
      <formula>ISERROR(O31)</formula>
    </cfRule>
  </conditionalFormatting>
  <conditionalFormatting sqref="O34">
    <cfRule type="containsErrors" dxfId="13496" priority="595">
      <formula>ISERROR(O34)</formula>
    </cfRule>
  </conditionalFormatting>
  <conditionalFormatting sqref="O31">
    <cfRule type="containsErrors" dxfId="13495" priority="594">
      <formula>ISERROR(O31)</formula>
    </cfRule>
  </conditionalFormatting>
  <conditionalFormatting sqref="O34">
    <cfRule type="containsErrors" dxfId="13494" priority="593">
      <formula>ISERROR(O34)</formula>
    </cfRule>
  </conditionalFormatting>
  <conditionalFormatting sqref="O34">
    <cfRule type="containsErrors" dxfId="13493" priority="592">
      <formula>ISERROR(O34)</formula>
    </cfRule>
  </conditionalFormatting>
  <conditionalFormatting sqref="O31">
    <cfRule type="containsErrors" dxfId="13492" priority="591">
      <formula>ISERROR(O31)</formula>
    </cfRule>
  </conditionalFormatting>
  <conditionalFormatting sqref="O34">
    <cfRule type="containsErrors" dxfId="13491" priority="590">
      <formula>ISERROR(O34)</formula>
    </cfRule>
  </conditionalFormatting>
  <conditionalFormatting sqref="O31">
    <cfRule type="containsErrors" dxfId="13490" priority="589">
      <formula>ISERROR(O31)</formula>
    </cfRule>
  </conditionalFormatting>
  <conditionalFormatting sqref="O34">
    <cfRule type="containsErrors" dxfId="13489" priority="588">
      <formula>ISERROR(O34)</formula>
    </cfRule>
  </conditionalFormatting>
  <conditionalFormatting sqref="O31">
    <cfRule type="containsErrors" dxfId="13488" priority="587">
      <formula>ISERROR(O31)</formula>
    </cfRule>
  </conditionalFormatting>
  <conditionalFormatting sqref="N29:Q29 N28:P28 N22:Q27 N30:O38">
    <cfRule type="containsErrors" dxfId="13487" priority="586">
      <formula>ISERROR(N22)</formula>
    </cfRule>
  </conditionalFormatting>
  <conditionalFormatting sqref="N29:Q29 N28:P28 N22:Q27 N30:O38">
    <cfRule type="containsErrors" dxfId="13486" priority="585">
      <formula>ISERROR(N22)</formula>
    </cfRule>
  </conditionalFormatting>
  <conditionalFormatting sqref="N35:N38">
    <cfRule type="cellIs" dxfId="13485" priority="584" operator="notEqual">
      <formula>0</formula>
    </cfRule>
  </conditionalFormatting>
  <conditionalFormatting sqref="N50">
    <cfRule type="containsErrors" dxfId="13484" priority="583">
      <formula>ISERROR(N50)</formula>
    </cfRule>
  </conditionalFormatting>
  <conditionalFormatting sqref="N50">
    <cfRule type="containsErrors" dxfId="13483" priority="582">
      <formula>ISERROR(N50)</formula>
    </cfRule>
  </conditionalFormatting>
  <conditionalFormatting sqref="N68">
    <cfRule type="containsErrors" dxfId="13482" priority="581">
      <formula>ISERROR(N68)</formula>
    </cfRule>
  </conditionalFormatting>
  <conditionalFormatting sqref="N68">
    <cfRule type="containsErrors" dxfId="13481" priority="580">
      <formula>ISERROR(N68)</formula>
    </cfRule>
  </conditionalFormatting>
  <conditionalFormatting sqref="N86">
    <cfRule type="containsErrors" dxfId="13480" priority="579">
      <formula>ISERROR(N86)</formula>
    </cfRule>
  </conditionalFormatting>
  <conditionalFormatting sqref="N86">
    <cfRule type="containsErrors" dxfId="13479" priority="578">
      <formula>ISERROR(N86)</formula>
    </cfRule>
  </conditionalFormatting>
  <conditionalFormatting sqref="N104">
    <cfRule type="containsErrors" dxfId="13478" priority="577">
      <formula>ISERROR(N104)</formula>
    </cfRule>
  </conditionalFormatting>
  <conditionalFormatting sqref="N104">
    <cfRule type="containsErrors" dxfId="13477" priority="576">
      <formula>ISERROR(N104)</formula>
    </cfRule>
  </conditionalFormatting>
  <conditionalFormatting sqref="N31:O38">
    <cfRule type="containsErrors" dxfId="13476" priority="575">
      <formula>ISERROR(N31)</formula>
    </cfRule>
  </conditionalFormatting>
  <conditionalFormatting sqref="N31:O38">
    <cfRule type="containsErrors" dxfId="13475" priority="574">
      <formula>ISERROR(N31)</formula>
    </cfRule>
  </conditionalFormatting>
  <conditionalFormatting sqref="N35:N38">
    <cfRule type="cellIs" dxfId="13474" priority="573" operator="notEqual">
      <formula>0</formula>
    </cfRule>
  </conditionalFormatting>
  <conditionalFormatting sqref="O49">
    <cfRule type="containsErrors" dxfId="13473" priority="572">
      <formula>ISERROR(O49)</formula>
    </cfRule>
  </conditionalFormatting>
  <conditionalFormatting sqref="O52">
    <cfRule type="containsErrors" dxfId="13472" priority="571">
      <formula>ISERROR(O52)</formula>
    </cfRule>
  </conditionalFormatting>
  <conditionalFormatting sqref="O49">
    <cfRule type="containsErrors" dxfId="13471" priority="570">
      <formula>ISERROR(O49)</formula>
    </cfRule>
  </conditionalFormatting>
  <conditionalFormatting sqref="O52">
    <cfRule type="containsErrors" dxfId="13470" priority="569">
      <formula>ISERROR(O52)</formula>
    </cfRule>
  </conditionalFormatting>
  <conditionalFormatting sqref="O49">
    <cfRule type="containsErrors" dxfId="13469" priority="568">
      <formula>ISERROR(O49)</formula>
    </cfRule>
  </conditionalFormatting>
  <conditionalFormatting sqref="O52">
    <cfRule type="containsErrors" dxfId="13468" priority="567">
      <formula>ISERROR(O52)</formula>
    </cfRule>
  </conditionalFormatting>
  <conditionalFormatting sqref="O49">
    <cfRule type="containsErrors" dxfId="13467" priority="566">
      <formula>ISERROR(O49)</formula>
    </cfRule>
  </conditionalFormatting>
  <conditionalFormatting sqref="O52">
    <cfRule type="containsErrors" dxfId="13466" priority="565">
      <formula>ISERROR(O52)</formula>
    </cfRule>
  </conditionalFormatting>
  <conditionalFormatting sqref="O49">
    <cfRule type="containsErrors" dxfId="13465" priority="564">
      <formula>ISERROR(O49)</formula>
    </cfRule>
  </conditionalFormatting>
  <conditionalFormatting sqref="O52">
    <cfRule type="containsErrors" dxfId="13464" priority="563">
      <formula>ISERROR(O52)</formula>
    </cfRule>
  </conditionalFormatting>
  <conditionalFormatting sqref="O49">
    <cfRule type="containsErrors" dxfId="13463" priority="562">
      <formula>ISERROR(O49)</formula>
    </cfRule>
  </conditionalFormatting>
  <conditionalFormatting sqref="O52">
    <cfRule type="containsErrors" dxfId="13462" priority="561">
      <formula>ISERROR(O52)</formula>
    </cfRule>
  </conditionalFormatting>
  <conditionalFormatting sqref="O49">
    <cfRule type="containsErrors" dxfId="13461" priority="560">
      <formula>ISERROR(O49)</formula>
    </cfRule>
  </conditionalFormatting>
  <conditionalFormatting sqref="O52">
    <cfRule type="containsErrors" dxfId="13460" priority="559">
      <formula>ISERROR(O52)</formula>
    </cfRule>
  </conditionalFormatting>
  <conditionalFormatting sqref="O49">
    <cfRule type="containsErrors" dxfId="13459" priority="558">
      <formula>ISERROR(O49)</formula>
    </cfRule>
  </conditionalFormatting>
  <conditionalFormatting sqref="O52">
    <cfRule type="containsErrors" dxfId="13458" priority="557">
      <formula>ISERROR(O52)</formula>
    </cfRule>
  </conditionalFormatting>
  <conditionalFormatting sqref="O49">
    <cfRule type="containsErrors" dxfId="13457" priority="556">
      <formula>ISERROR(O49)</formula>
    </cfRule>
  </conditionalFormatting>
  <conditionalFormatting sqref="O52">
    <cfRule type="containsErrors" dxfId="13456" priority="555">
      <formula>ISERROR(O52)</formula>
    </cfRule>
  </conditionalFormatting>
  <conditionalFormatting sqref="O49">
    <cfRule type="containsErrors" dxfId="13455" priority="554">
      <formula>ISERROR(O49)</formula>
    </cfRule>
  </conditionalFormatting>
  <conditionalFormatting sqref="O52">
    <cfRule type="containsErrors" dxfId="13454" priority="553">
      <formula>ISERROR(O52)</formula>
    </cfRule>
  </conditionalFormatting>
  <conditionalFormatting sqref="O49">
    <cfRule type="containsErrors" dxfId="13453" priority="552">
      <formula>ISERROR(O49)</formula>
    </cfRule>
  </conditionalFormatting>
  <conditionalFormatting sqref="O52">
    <cfRule type="containsErrors" dxfId="13452" priority="551">
      <formula>ISERROR(O52)</formula>
    </cfRule>
  </conditionalFormatting>
  <conditionalFormatting sqref="O49">
    <cfRule type="containsErrors" dxfId="13451" priority="550">
      <formula>ISERROR(O49)</formula>
    </cfRule>
  </conditionalFormatting>
  <conditionalFormatting sqref="O52">
    <cfRule type="containsErrors" dxfId="13450" priority="549">
      <formula>ISERROR(O52)</formula>
    </cfRule>
  </conditionalFormatting>
  <conditionalFormatting sqref="O49">
    <cfRule type="containsErrors" dxfId="13449" priority="548">
      <formula>ISERROR(O49)</formula>
    </cfRule>
  </conditionalFormatting>
  <conditionalFormatting sqref="O52">
    <cfRule type="containsErrors" dxfId="13448" priority="547">
      <formula>ISERROR(O52)</formula>
    </cfRule>
  </conditionalFormatting>
  <conditionalFormatting sqref="O49">
    <cfRule type="containsErrors" dxfId="13447" priority="546">
      <formula>ISERROR(O49)</formula>
    </cfRule>
  </conditionalFormatting>
  <conditionalFormatting sqref="O52">
    <cfRule type="containsErrors" dxfId="13446" priority="545">
      <formula>ISERROR(O52)</formula>
    </cfRule>
  </conditionalFormatting>
  <conditionalFormatting sqref="O49">
    <cfRule type="containsErrors" dxfId="13445" priority="544">
      <formula>ISERROR(O49)</formula>
    </cfRule>
  </conditionalFormatting>
  <conditionalFormatting sqref="O52">
    <cfRule type="containsErrors" dxfId="13444" priority="543">
      <formula>ISERROR(O52)</formula>
    </cfRule>
  </conditionalFormatting>
  <conditionalFormatting sqref="O49">
    <cfRule type="containsErrors" dxfId="13443" priority="542">
      <formula>ISERROR(O49)</formula>
    </cfRule>
  </conditionalFormatting>
  <conditionalFormatting sqref="O52">
    <cfRule type="containsErrors" dxfId="13442" priority="541">
      <formula>ISERROR(O52)</formula>
    </cfRule>
  </conditionalFormatting>
  <conditionalFormatting sqref="O49">
    <cfRule type="containsErrors" dxfId="13441" priority="540">
      <formula>ISERROR(O49)</formula>
    </cfRule>
  </conditionalFormatting>
  <conditionalFormatting sqref="O52">
    <cfRule type="containsErrors" dxfId="13440" priority="539">
      <formula>ISERROR(O52)</formula>
    </cfRule>
  </conditionalFormatting>
  <conditionalFormatting sqref="O49">
    <cfRule type="containsErrors" dxfId="13439" priority="538">
      <formula>ISERROR(O49)</formula>
    </cfRule>
  </conditionalFormatting>
  <conditionalFormatting sqref="O52">
    <cfRule type="containsErrors" dxfId="13438" priority="537">
      <formula>ISERROR(O52)</formula>
    </cfRule>
  </conditionalFormatting>
  <conditionalFormatting sqref="O49">
    <cfRule type="containsErrors" dxfId="13437" priority="536">
      <formula>ISERROR(O49)</formula>
    </cfRule>
  </conditionalFormatting>
  <conditionalFormatting sqref="O52">
    <cfRule type="containsErrors" dxfId="13436" priority="535">
      <formula>ISERROR(O52)</formula>
    </cfRule>
  </conditionalFormatting>
  <conditionalFormatting sqref="O49">
    <cfRule type="containsErrors" dxfId="13435" priority="534">
      <formula>ISERROR(O49)</formula>
    </cfRule>
  </conditionalFormatting>
  <conditionalFormatting sqref="O52">
    <cfRule type="containsErrors" dxfId="13434" priority="533">
      <formula>ISERROR(O52)</formula>
    </cfRule>
  </conditionalFormatting>
  <conditionalFormatting sqref="O49">
    <cfRule type="containsErrors" dxfId="13433" priority="532">
      <formula>ISERROR(O49)</formula>
    </cfRule>
  </conditionalFormatting>
  <conditionalFormatting sqref="O52">
    <cfRule type="containsErrors" dxfId="13432" priority="531">
      <formula>ISERROR(O52)</formula>
    </cfRule>
  </conditionalFormatting>
  <conditionalFormatting sqref="O49">
    <cfRule type="containsErrors" dxfId="13431" priority="530">
      <formula>ISERROR(O49)</formula>
    </cfRule>
  </conditionalFormatting>
  <conditionalFormatting sqref="O52">
    <cfRule type="containsErrors" dxfId="13430" priority="529">
      <formula>ISERROR(O52)</formula>
    </cfRule>
  </conditionalFormatting>
  <conditionalFormatting sqref="O49">
    <cfRule type="containsErrors" dxfId="13429" priority="528">
      <formula>ISERROR(O49)</formula>
    </cfRule>
  </conditionalFormatting>
  <conditionalFormatting sqref="O52">
    <cfRule type="containsErrors" dxfId="13428" priority="527">
      <formula>ISERROR(O52)</formula>
    </cfRule>
  </conditionalFormatting>
  <conditionalFormatting sqref="O49">
    <cfRule type="containsErrors" dxfId="13427" priority="526">
      <formula>ISERROR(O49)</formula>
    </cfRule>
  </conditionalFormatting>
  <conditionalFormatting sqref="O52">
    <cfRule type="containsErrors" dxfId="13426" priority="525">
      <formula>ISERROR(O52)</formula>
    </cfRule>
  </conditionalFormatting>
  <conditionalFormatting sqref="O49">
    <cfRule type="containsErrors" dxfId="13425" priority="524">
      <formula>ISERROR(O49)</formula>
    </cfRule>
  </conditionalFormatting>
  <conditionalFormatting sqref="O52">
    <cfRule type="containsErrors" dxfId="13424" priority="523">
      <formula>ISERROR(O52)</formula>
    </cfRule>
  </conditionalFormatting>
  <conditionalFormatting sqref="O49">
    <cfRule type="containsErrors" dxfId="13423" priority="522">
      <formula>ISERROR(O49)</formula>
    </cfRule>
  </conditionalFormatting>
  <conditionalFormatting sqref="O52">
    <cfRule type="containsErrors" dxfId="13422" priority="521">
      <formula>ISERROR(O52)</formula>
    </cfRule>
  </conditionalFormatting>
  <conditionalFormatting sqref="O49">
    <cfRule type="containsErrors" dxfId="13421" priority="520">
      <formula>ISERROR(O49)</formula>
    </cfRule>
  </conditionalFormatting>
  <conditionalFormatting sqref="O52">
    <cfRule type="containsErrors" dxfId="13420" priority="519">
      <formula>ISERROR(O52)</formula>
    </cfRule>
  </conditionalFormatting>
  <conditionalFormatting sqref="O49">
    <cfRule type="containsErrors" dxfId="13419" priority="518">
      <formula>ISERROR(O49)</formula>
    </cfRule>
  </conditionalFormatting>
  <conditionalFormatting sqref="O52">
    <cfRule type="containsErrors" dxfId="13418" priority="517">
      <formula>ISERROR(O52)</formula>
    </cfRule>
  </conditionalFormatting>
  <conditionalFormatting sqref="O49">
    <cfRule type="containsErrors" dxfId="13417" priority="516">
      <formula>ISERROR(O49)</formula>
    </cfRule>
  </conditionalFormatting>
  <conditionalFormatting sqref="O52">
    <cfRule type="containsErrors" dxfId="13416" priority="515">
      <formula>ISERROR(O52)</formula>
    </cfRule>
  </conditionalFormatting>
  <conditionalFormatting sqref="O49">
    <cfRule type="containsErrors" dxfId="13415" priority="514">
      <formula>ISERROR(O49)</formula>
    </cfRule>
  </conditionalFormatting>
  <conditionalFormatting sqref="O52">
    <cfRule type="containsErrors" dxfId="13414" priority="513">
      <formula>ISERROR(O52)</formula>
    </cfRule>
  </conditionalFormatting>
  <conditionalFormatting sqref="O49">
    <cfRule type="containsErrors" dxfId="13413" priority="512">
      <formula>ISERROR(O49)</formula>
    </cfRule>
  </conditionalFormatting>
  <conditionalFormatting sqref="O52">
    <cfRule type="containsErrors" dxfId="13412" priority="511">
      <formula>ISERROR(O52)</formula>
    </cfRule>
  </conditionalFormatting>
  <conditionalFormatting sqref="O49">
    <cfRule type="containsErrors" dxfId="13411" priority="510">
      <formula>ISERROR(O49)</formula>
    </cfRule>
  </conditionalFormatting>
  <conditionalFormatting sqref="O52">
    <cfRule type="containsErrors" dxfId="13410" priority="509">
      <formula>ISERROR(O52)</formula>
    </cfRule>
  </conditionalFormatting>
  <conditionalFormatting sqref="O49">
    <cfRule type="containsErrors" dxfId="13409" priority="508">
      <formula>ISERROR(O49)</formula>
    </cfRule>
  </conditionalFormatting>
  <conditionalFormatting sqref="O52">
    <cfRule type="containsErrors" dxfId="13408" priority="507">
      <formula>ISERROR(O52)</formula>
    </cfRule>
  </conditionalFormatting>
  <conditionalFormatting sqref="O49">
    <cfRule type="containsErrors" dxfId="13407" priority="506">
      <formula>ISERROR(O49)</formula>
    </cfRule>
  </conditionalFormatting>
  <conditionalFormatting sqref="O52">
    <cfRule type="containsErrors" dxfId="13406" priority="505">
      <formula>ISERROR(O52)</formula>
    </cfRule>
  </conditionalFormatting>
  <conditionalFormatting sqref="O49">
    <cfRule type="containsErrors" dxfId="13405" priority="504">
      <formula>ISERROR(O49)</formula>
    </cfRule>
  </conditionalFormatting>
  <conditionalFormatting sqref="O52">
    <cfRule type="containsErrors" dxfId="13404" priority="503">
      <formula>ISERROR(O52)</formula>
    </cfRule>
  </conditionalFormatting>
  <conditionalFormatting sqref="O49">
    <cfRule type="containsErrors" dxfId="13403" priority="502">
      <formula>ISERROR(O49)</formula>
    </cfRule>
  </conditionalFormatting>
  <conditionalFormatting sqref="O52">
    <cfRule type="containsErrors" dxfId="13402" priority="501">
      <formula>ISERROR(O52)</formula>
    </cfRule>
  </conditionalFormatting>
  <conditionalFormatting sqref="O49">
    <cfRule type="containsErrors" dxfId="13401" priority="500">
      <formula>ISERROR(O49)</formula>
    </cfRule>
  </conditionalFormatting>
  <conditionalFormatting sqref="O52">
    <cfRule type="containsErrors" dxfId="13400" priority="499">
      <formula>ISERROR(O52)</formula>
    </cfRule>
  </conditionalFormatting>
  <conditionalFormatting sqref="O49">
    <cfRule type="containsErrors" dxfId="13399" priority="498">
      <formula>ISERROR(O49)</formula>
    </cfRule>
  </conditionalFormatting>
  <conditionalFormatting sqref="O52">
    <cfRule type="containsErrors" dxfId="13398" priority="497">
      <formula>ISERROR(O52)</formula>
    </cfRule>
  </conditionalFormatting>
  <conditionalFormatting sqref="O49">
    <cfRule type="containsErrors" dxfId="13397" priority="496">
      <formula>ISERROR(O49)</formula>
    </cfRule>
  </conditionalFormatting>
  <conditionalFormatting sqref="O52">
    <cfRule type="containsErrors" dxfId="13396" priority="495">
      <formula>ISERROR(O52)</formula>
    </cfRule>
  </conditionalFormatting>
  <conditionalFormatting sqref="O49">
    <cfRule type="containsErrors" dxfId="13395" priority="494">
      <formula>ISERROR(O49)</formula>
    </cfRule>
  </conditionalFormatting>
  <conditionalFormatting sqref="O52">
    <cfRule type="containsErrors" dxfId="13394" priority="493">
      <formula>ISERROR(O52)</formula>
    </cfRule>
  </conditionalFormatting>
  <conditionalFormatting sqref="O49">
    <cfRule type="containsErrors" dxfId="13393" priority="492">
      <formula>ISERROR(O49)</formula>
    </cfRule>
  </conditionalFormatting>
  <conditionalFormatting sqref="O52">
    <cfRule type="containsErrors" dxfId="13392" priority="491">
      <formula>ISERROR(O52)</formula>
    </cfRule>
  </conditionalFormatting>
  <conditionalFormatting sqref="O49">
    <cfRule type="containsErrors" dxfId="13391" priority="490">
      <formula>ISERROR(O49)</formula>
    </cfRule>
  </conditionalFormatting>
  <conditionalFormatting sqref="O52">
    <cfRule type="containsErrors" dxfId="13390" priority="489">
      <formula>ISERROR(O52)</formula>
    </cfRule>
  </conditionalFormatting>
  <conditionalFormatting sqref="O49">
    <cfRule type="containsErrors" dxfId="13389" priority="488">
      <formula>ISERROR(O49)</formula>
    </cfRule>
  </conditionalFormatting>
  <conditionalFormatting sqref="O52">
    <cfRule type="containsErrors" dxfId="13388" priority="487">
      <formula>ISERROR(O52)</formula>
    </cfRule>
  </conditionalFormatting>
  <conditionalFormatting sqref="O49">
    <cfRule type="containsErrors" dxfId="13387" priority="486">
      <formula>ISERROR(O49)</formula>
    </cfRule>
  </conditionalFormatting>
  <conditionalFormatting sqref="O52">
    <cfRule type="containsErrors" dxfId="13386" priority="485">
      <formula>ISERROR(O52)</formula>
    </cfRule>
  </conditionalFormatting>
  <conditionalFormatting sqref="O49">
    <cfRule type="containsErrors" dxfId="13385" priority="484">
      <formula>ISERROR(O49)</formula>
    </cfRule>
  </conditionalFormatting>
  <conditionalFormatting sqref="O52">
    <cfRule type="containsErrors" dxfId="13384" priority="483">
      <formula>ISERROR(O52)</formula>
    </cfRule>
  </conditionalFormatting>
  <conditionalFormatting sqref="O49">
    <cfRule type="containsErrors" dxfId="13383" priority="482">
      <formula>ISERROR(O49)</formula>
    </cfRule>
  </conditionalFormatting>
  <conditionalFormatting sqref="O52">
    <cfRule type="containsErrors" dxfId="13382" priority="481">
      <formula>ISERROR(O52)</formula>
    </cfRule>
  </conditionalFormatting>
  <conditionalFormatting sqref="O49">
    <cfRule type="containsErrors" dxfId="13381" priority="480">
      <formula>ISERROR(O49)</formula>
    </cfRule>
  </conditionalFormatting>
  <conditionalFormatting sqref="O52">
    <cfRule type="containsErrors" dxfId="13380" priority="479">
      <formula>ISERROR(O52)</formula>
    </cfRule>
  </conditionalFormatting>
  <conditionalFormatting sqref="O49">
    <cfRule type="containsErrors" dxfId="13379" priority="478">
      <formula>ISERROR(O49)</formula>
    </cfRule>
  </conditionalFormatting>
  <conditionalFormatting sqref="O52">
    <cfRule type="containsErrors" dxfId="13378" priority="477">
      <formula>ISERROR(O52)</formula>
    </cfRule>
  </conditionalFormatting>
  <conditionalFormatting sqref="O49">
    <cfRule type="containsErrors" dxfId="13377" priority="476">
      <formula>ISERROR(O49)</formula>
    </cfRule>
  </conditionalFormatting>
  <conditionalFormatting sqref="O52">
    <cfRule type="containsErrors" dxfId="13376" priority="475">
      <formula>ISERROR(O52)</formula>
    </cfRule>
  </conditionalFormatting>
  <conditionalFormatting sqref="O49">
    <cfRule type="containsErrors" dxfId="13375" priority="474">
      <formula>ISERROR(O49)</formula>
    </cfRule>
  </conditionalFormatting>
  <conditionalFormatting sqref="O52">
    <cfRule type="containsErrors" dxfId="13374" priority="473">
      <formula>ISERROR(O52)</formula>
    </cfRule>
  </conditionalFormatting>
  <conditionalFormatting sqref="O52">
    <cfRule type="containsErrors" dxfId="13373" priority="472">
      <formula>ISERROR(O52)</formula>
    </cfRule>
  </conditionalFormatting>
  <conditionalFormatting sqref="O49">
    <cfRule type="containsErrors" dxfId="13372" priority="471">
      <formula>ISERROR(O49)</formula>
    </cfRule>
  </conditionalFormatting>
  <conditionalFormatting sqref="O52">
    <cfRule type="containsErrors" dxfId="13371" priority="470">
      <formula>ISERROR(O52)</formula>
    </cfRule>
  </conditionalFormatting>
  <conditionalFormatting sqref="O49">
    <cfRule type="containsErrors" dxfId="13370" priority="469">
      <formula>ISERROR(O49)</formula>
    </cfRule>
  </conditionalFormatting>
  <conditionalFormatting sqref="O52">
    <cfRule type="containsErrors" dxfId="13369" priority="468">
      <formula>ISERROR(O52)</formula>
    </cfRule>
  </conditionalFormatting>
  <conditionalFormatting sqref="O49">
    <cfRule type="containsErrors" dxfId="13368" priority="467">
      <formula>ISERROR(O49)</formula>
    </cfRule>
  </conditionalFormatting>
  <conditionalFormatting sqref="N49:O56">
    <cfRule type="containsErrors" dxfId="13367" priority="466">
      <formula>ISERROR(N49)</formula>
    </cfRule>
  </conditionalFormatting>
  <conditionalFormatting sqref="N49:O56">
    <cfRule type="containsErrors" dxfId="13366" priority="465">
      <formula>ISERROR(N49)</formula>
    </cfRule>
  </conditionalFormatting>
  <conditionalFormatting sqref="N53:N56">
    <cfRule type="cellIs" dxfId="13365" priority="464" operator="notEqual">
      <formula>0</formula>
    </cfRule>
  </conditionalFormatting>
  <conditionalFormatting sqref="N49:O56">
    <cfRule type="containsErrors" dxfId="13364" priority="463">
      <formula>ISERROR(N49)</formula>
    </cfRule>
  </conditionalFormatting>
  <conditionalFormatting sqref="N49:O56">
    <cfRule type="containsErrors" dxfId="13363" priority="462">
      <formula>ISERROR(N49)</formula>
    </cfRule>
  </conditionalFormatting>
  <conditionalFormatting sqref="N53:N56">
    <cfRule type="cellIs" dxfId="13362" priority="461" operator="notEqual">
      <formula>0</formula>
    </cfRule>
  </conditionalFormatting>
  <conditionalFormatting sqref="N31:O38">
    <cfRule type="containsErrors" dxfId="13361" priority="460">
      <formula>ISERROR(N31)</formula>
    </cfRule>
  </conditionalFormatting>
  <conditionalFormatting sqref="N31:O38">
    <cfRule type="containsErrors" dxfId="13360" priority="459">
      <formula>ISERROR(N31)</formula>
    </cfRule>
  </conditionalFormatting>
  <conditionalFormatting sqref="N35:N38">
    <cfRule type="cellIs" dxfId="13359" priority="458" operator="notEqual">
      <formula>0</formula>
    </cfRule>
  </conditionalFormatting>
  <conditionalFormatting sqref="N49:O56">
    <cfRule type="containsErrors" dxfId="13358" priority="457">
      <formula>ISERROR(N49)</formula>
    </cfRule>
  </conditionalFormatting>
  <conditionalFormatting sqref="N49:O56">
    <cfRule type="containsErrors" dxfId="13357" priority="456">
      <formula>ISERROR(N49)</formula>
    </cfRule>
  </conditionalFormatting>
  <conditionalFormatting sqref="N53:N56">
    <cfRule type="cellIs" dxfId="13356" priority="455" operator="notEqual">
      <formula>0</formula>
    </cfRule>
  </conditionalFormatting>
  <conditionalFormatting sqref="N1:N9 N11 N19:N110">
    <cfRule type="containsErrors" dxfId="13355" priority="454">
      <formula>ISERROR(N1)</formula>
    </cfRule>
  </conditionalFormatting>
  <conditionalFormatting sqref="N1:N9 N11 N19:N110">
    <cfRule type="containsErrors" dxfId="13354" priority="453">
      <formula>ISERROR(N1)</formula>
    </cfRule>
  </conditionalFormatting>
  <conditionalFormatting sqref="N1:N9 N11 N19:N110">
    <cfRule type="containsErrors" dxfId="13353" priority="452">
      <formula>ISERROR(N1)</formula>
    </cfRule>
  </conditionalFormatting>
  <conditionalFormatting sqref="N94:N110">
    <cfRule type="containsErrors" dxfId="13352" priority="451">
      <formula>ISERROR(N94)</formula>
    </cfRule>
  </conditionalFormatting>
  <conditionalFormatting sqref="N94:N110">
    <cfRule type="containsErrors" dxfId="13351" priority="450">
      <formula>ISERROR(N94)</formula>
    </cfRule>
  </conditionalFormatting>
  <conditionalFormatting sqref="N107:N110">
    <cfRule type="cellIs" dxfId="13350" priority="449" operator="notEqual">
      <formula>0</formula>
    </cfRule>
  </conditionalFormatting>
  <conditionalFormatting sqref="N76:N92">
    <cfRule type="containsErrors" dxfId="13349" priority="448">
      <formula>ISERROR(N76)</formula>
    </cfRule>
  </conditionalFormatting>
  <conditionalFormatting sqref="N76:N92">
    <cfRule type="containsErrors" dxfId="13348" priority="447">
      <formula>ISERROR(N76)</formula>
    </cfRule>
  </conditionalFormatting>
  <conditionalFormatting sqref="N89:N92">
    <cfRule type="cellIs" dxfId="13347" priority="446" operator="notEqual">
      <formula>0</formula>
    </cfRule>
  </conditionalFormatting>
  <conditionalFormatting sqref="N58:N74">
    <cfRule type="containsErrors" dxfId="13346" priority="445">
      <formula>ISERROR(N58)</formula>
    </cfRule>
  </conditionalFormatting>
  <conditionalFormatting sqref="N58:N74">
    <cfRule type="containsErrors" dxfId="13345" priority="444">
      <formula>ISERROR(N58)</formula>
    </cfRule>
  </conditionalFormatting>
  <conditionalFormatting sqref="N71:N74">
    <cfRule type="cellIs" dxfId="13344" priority="443" operator="notEqual">
      <formula>0</formula>
    </cfRule>
  </conditionalFormatting>
  <conditionalFormatting sqref="N40:N56">
    <cfRule type="containsErrors" dxfId="13343" priority="442">
      <formula>ISERROR(N40)</formula>
    </cfRule>
  </conditionalFormatting>
  <conditionalFormatting sqref="N40:N56">
    <cfRule type="containsErrors" dxfId="13342" priority="441">
      <formula>ISERROR(N40)</formula>
    </cfRule>
  </conditionalFormatting>
  <conditionalFormatting sqref="N53:N56">
    <cfRule type="cellIs" dxfId="13341" priority="440" operator="notEqual">
      <formula>0</formula>
    </cfRule>
  </conditionalFormatting>
  <conditionalFormatting sqref="N4:N9 N11 N19:N20">
    <cfRule type="containsErrors" dxfId="13340" priority="439">
      <formula>ISERROR(N4)</formula>
    </cfRule>
  </conditionalFormatting>
  <conditionalFormatting sqref="N4:N9 N11">
    <cfRule type="containsErrors" dxfId="13339" priority="438">
      <formula>ISERROR(N4)</formula>
    </cfRule>
  </conditionalFormatting>
  <conditionalFormatting sqref="N17:N20">
    <cfRule type="cellIs" dxfId="13338" priority="437" operator="notEqual">
      <formula>0</formula>
    </cfRule>
  </conditionalFormatting>
  <conditionalFormatting sqref="N22:N38">
    <cfRule type="containsErrors" dxfId="13337" priority="436">
      <formula>ISERROR(N22)</formula>
    </cfRule>
  </conditionalFormatting>
  <conditionalFormatting sqref="N22:N38">
    <cfRule type="containsErrors" dxfId="13336" priority="435">
      <formula>ISERROR(N22)</formula>
    </cfRule>
  </conditionalFormatting>
  <conditionalFormatting sqref="N35:N38">
    <cfRule type="cellIs" dxfId="13335" priority="434" operator="notEqual">
      <formula>0</formula>
    </cfRule>
  </conditionalFormatting>
  <conditionalFormatting sqref="N50">
    <cfRule type="containsErrors" dxfId="13334" priority="433">
      <formula>ISERROR(N50)</formula>
    </cfRule>
  </conditionalFormatting>
  <conditionalFormatting sqref="N50">
    <cfRule type="containsErrors" dxfId="13333" priority="432">
      <formula>ISERROR(N50)</formula>
    </cfRule>
  </conditionalFormatting>
  <conditionalFormatting sqref="N68">
    <cfRule type="containsErrors" dxfId="13332" priority="431">
      <formula>ISERROR(N68)</formula>
    </cfRule>
  </conditionalFormatting>
  <conditionalFormatting sqref="N68">
    <cfRule type="containsErrors" dxfId="13331" priority="430">
      <formula>ISERROR(N68)</formula>
    </cfRule>
  </conditionalFormatting>
  <conditionalFormatting sqref="N86">
    <cfRule type="containsErrors" dxfId="13330" priority="429">
      <formula>ISERROR(N86)</formula>
    </cfRule>
  </conditionalFormatting>
  <conditionalFormatting sqref="N86">
    <cfRule type="containsErrors" dxfId="13329" priority="428">
      <formula>ISERROR(N86)</formula>
    </cfRule>
  </conditionalFormatting>
  <conditionalFormatting sqref="N104">
    <cfRule type="containsErrors" dxfId="13328" priority="427">
      <formula>ISERROR(N104)</formula>
    </cfRule>
  </conditionalFormatting>
  <conditionalFormatting sqref="N104">
    <cfRule type="containsErrors" dxfId="13327" priority="426">
      <formula>ISERROR(N104)</formula>
    </cfRule>
  </conditionalFormatting>
  <conditionalFormatting sqref="N31:N38">
    <cfRule type="containsErrors" dxfId="13326" priority="425">
      <formula>ISERROR(N31)</formula>
    </cfRule>
  </conditionalFormatting>
  <conditionalFormatting sqref="N31:N38">
    <cfRule type="containsErrors" dxfId="13325" priority="424">
      <formula>ISERROR(N31)</formula>
    </cfRule>
  </conditionalFormatting>
  <conditionalFormatting sqref="N35:N38">
    <cfRule type="cellIs" dxfId="13324" priority="423" operator="notEqual">
      <formula>0</formula>
    </cfRule>
  </conditionalFormatting>
  <conditionalFormatting sqref="N49:N56">
    <cfRule type="containsErrors" dxfId="13323" priority="422">
      <formula>ISERROR(N49)</formula>
    </cfRule>
  </conditionalFormatting>
  <conditionalFormatting sqref="N49:N56">
    <cfRule type="containsErrors" dxfId="13322" priority="421">
      <formula>ISERROR(N49)</formula>
    </cfRule>
  </conditionalFormatting>
  <conditionalFormatting sqref="N53:N56">
    <cfRule type="cellIs" dxfId="13321" priority="420" operator="notEqual">
      <formula>0</formula>
    </cfRule>
  </conditionalFormatting>
  <conditionalFormatting sqref="N49:N56">
    <cfRule type="containsErrors" dxfId="13320" priority="419">
      <formula>ISERROR(N49)</formula>
    </cfRule>
  </conditionalFormatting>
  <conditionalFormatting sqref="N49:N56">
    <cfRule type="containsErrors" dxfId="13319" priority="418">
      <formula>ISERROR(N49)</formula>
    </cfRule>
  </conditionalFormatting>
  <conditionalFormatting sqref="N53:N56">
    <cfRule type="cellIs" dxfId="13318" priority="417" operator="notEqual">
      <formula>0</formula>
    </cfRule>
  </conditionalFormatting>
  <conditionalFormatting sqref="N31:N38">
    <cfRule type="containsErrors" dxfId="13317" priority="416">
      <formula>ISERROR(N31)</formula>
    </cfRule>
  </conditionalFormatting>
  <conditionalFormatting sqref="N31:N38">
    <cfRule type="containsErrors" dxfId="13316" priority="415">
      <formula>ISERROR(N31)</formula>
    </cfRule>
  </conditionalFormatting>
  <conditionalFormatting sqref="N35:N38">
    <cfRule type="cellIs" dxfId="13315" priority="414" operator="notEqual">
      <formula>0</formula>
    </cfRule>
  </conditionalFormatting>
  <conditionalFormatting sqref="N49:N56">
    <cfRule type="containsErrors" dxfId="13314" priority="413">
      <formula>ISERROR(N49)</formula>
    </cfRule>
  </conditionalFormatting>
  <conditionalFormatting sqref="N49:N56">
    <cfRule type="containsErrors" dxfId="13313" priority="412">
      <formula>ISERROR(N49)</formula>
    </cfRule>
  </conditionalFormatting>
  <conditionalFormatting sqref="N53:N56">
    <cfRule type="cellIs" dxfId="13312" priority="411" operator="notEqual">
      <formula>0</formula>
    </cfRule>
  </conditionalFormatting>
  <conditionalFormatting sqref="N1:N9 N11 N19:N110">
    <cfRule type="containsErrors" dxfId="13311" priority="410">
      <formula>ISERROR(N1)</formula>
    </cfRule>
  </conditionalFormatting>
  <conditionalFormatting sqref="N1:N9 N11 N19:N110">
    <cfRule type="containsErrors" dxfId="13310" priority="409">
      <formula>ISERROR(N1)</formula>
    </cfRule>
  </conditionalFormatting>
  <conditionalFormatting sqref="N1:N9 N11 N19:N110">
    <cfRule type="containsErrors" dxfId="13309" priority="408">
      <formula>ISERROR(N1)</formula>
    </cfRule>
  </conditionalFormatting>
  <conditionalFormatting sqref="N94:N110">
    <cfRule type="containsErrors" dxfId="13308" priority="407">
      <formula>ISERROR(N94)</formula>
    </cfRule>
  </conditionalFormatting>
  <conditionalFormatting sqref="N94:N110">
    <cfRule type="containsErrors" dxfId="13307" priority="406">
      <formula>ISERROR(N94)</formula>
    </cfRule>
  </conditionalFormatting>
  <conditionalFormatting sqref="N107:N110">
    <cfRule type="cellIs" dxfId="13306" priority="405" operator="notEqual">
      <formula>0</formula>
    </cfRule>
  </conditionalFormatting>
  <conditionalFormatting sqref="N76:N92">
    <cfRule type="containsErrors" dxfId="13305" priority="404">
      <formula>ISERROR(N76)</formula>
    </cfRule>
  </conditionalFormatting>
  <conditionalFormatting sqref="N76:N92">
    <cfRule type="containsErrors" dxfId="13304" priority="403">
      <formula>ISERROR(N76)</formula>
    </cfRule>
  </conditionalFormatting>
  <conditionalFormatting sqref="N89:N92">
    <cfRule type="cellIs" dxfId="13303" priority="402" operator="notEqual">
      <formula>0</formula>
    </cfRule>
  </conditionalFormatting>
  <conditionalFormatting sqref="N58:N74">
    <cfRule type="containsErrors" dxfId="13302" priority="401">
      <formula>ISERROR(N58)</formula>
    </cfRule>
  </conditionalFormatting>
  <conditionalFormatting sqref="N58:N74">
    <cfRule type="containsErrors" dxfId="13301" priority="400">
      <formula>ISERROR(N58)</formula>
    </cfRule>
  </conditionalFormatting>
  <conditionalFormatting sqref="N71:N74">
    <cfRule type="cellIs" dxfId="13300" priority="399" operator="notEqual">
      <formula>0</formula>
    </cfRule>
  </conditionalFormatting>
  <conditionalFormatting sqref="N40:N56">
    <cfRule type="containsErrors" dxfId="13299" priority="398">
      <formula>ISERROR(N40)</formula>
    </cfRule>
  </conditionalFormatting>
  <conditionalFormatting sqref="N40:N56">
    <cfRule type="containsErrors" dxfId="13298" priority="397">
      <formula>ISERROR(N40)</formula>
    </cfRule>
  </conditionalFormatting>
  <conditionalFormatting sqref="N53:N56">
    <cfRule type="cellIs" dxfId="13297" priority="396" operator="notEqual">
      <formula>0</formula>
    </cfRule>
  </conditionalFormatting>
  <conditionalFormatting sqref="N4:N9 N11 N19:N20">
    <cfRule type="containsErrors" dxfId="13296" priority="395">
      <formula>ISERROR(N4)</formula>
    </cfRule>
  </conditionalFormatting>
  <conditionalFormatting sqref="N4:N9 N11">
    <cfRule type="containsErrors" dxfId="13295" priority="394">
      <formula>ISERROR(N4)</formula>
    </cfRule>
  </conditionalFormatting>
  <conditionalFormatting sqref="N17:N20">
    <cfRule type="cellIs" dxfId="13294" priority="393" operator="notEqual">
      <formula>0</formula>
    </cfRule>
  </conditionalFormatting>
  <conditionalFormatting sqref="N22:N38">
    <cfRule type="containsErrors" dxfId="13293" priority="392">
      <formula>ISERROR(N22)</formula>
    </cfRule>
  </conditionalFormatting>
  <conditionalFormatting sqref="N22:N38">
    <cfRule type="containsErrors" dxfId="13292" priority="391">
      <formula>ISERROR(N22)</formula>
    </cfRule>
  </conditionalFormatting>
  <conditionalFormatting sqref="N35:N38">
    <cfRule type="cellIs" dxfId="13291" priority="390" operator="notEqual">
      <formula>0</formula>
    </cfRule>
  </conditionalFormatting>
  <conditionalFormatting sqref="N50">
    <cfRule type="containsErrors" dxfId="13290" priority="389">
      <formula>ISERROR(N50)</formula>
    </cfRule>
  </conditionalFormatting>
  <conditionalFormatting sqref="N50">
    <cfRule type="containsErrors" dxfId="13289" priority="388">
      <formula>ISERROR(N50)</formula>
    </cfRule>
  </conditionalFormatting>
  <conditionalFormatting sqref="N68">
    <cfRule type="containsErrors" dxfId="13288" priority="387">
      <formula>ISERROR(N68)</formula>
    </cfRule>
  </conditionalFormatting>
  <conditionalFormatting sqref="N68">
    <cfRule type="containsErrors" dxfId="13287" priority="386">
      <formula>ISERROR(N68)</formula>
    </cfRule>
  </conditionalFormatting>
  <conditionalFormatting sqref="N86">
    <cfRule type="containsErrors" dxfId="13286" priority="385">
      <formula>ISERROR(N86)</formula>
    </cfRule>
  </conditionalFormatting>
  <conditionalFormatting sqref="N86">
    <cfRule type="containsErrors" dxfId="13285" priority="384">
      <formula>ISERROR(N86)</formula>
    </cfRule>
  </conditionalFormatting>
  <conditionalFormatting sqref="N104">
    <cfRule type="containsErrors" dxfId="13284" priority="383">
      <formula>ISERROR(N104)</formula>
    </cfRule>
  </conditionalFormatting>
  <conditionalFormatting sqref="N104">
    <cfRule type="containsErrors" dxfId="13283" priority="382">
      <formula>ISERROR(N104)</formula>
    </cfRule>
  </conditionalFormatting>
  <conditionalFormatting sqref="N31:N38">
    <cfRule type="containsErrors" dxfId="13282" priority="381">
      <formula>ISERROR(N31)</formula>
    </cfRule>
  </conditionalFormatting>
  <conditionalFormatting sqref="N31:N38">
    <cfRule type="containsErrors" dxfId="13281" priority="380">
      <formula>ISERROR(N31)</formula>
    </cfRule>
  </conditionalFormatting>
  <conditionalFormatting sqref="N35:N38">
    <cfRule type="cellIs" dxfId="13280" priority="379" operator="notEqual">
      <formula>0</formula>
    </cfRule>
  </conditionalFormatting>
  <conditionalFormatting sqref="N49:N56">
    <cfRule type="containsErrors" dxfId="13279" priority="378">
      <formula>ISERROR(N49)</formula>
    </cfRule>
  </conditionalFormatting>
  <conditionalFormatting sqref="N49:N56">
    <cfRule type="containsErrors" dxfId="13278" priority="377">
      <formula>ISERROR(N49)</formula>
    </cfRule>
  </conditionalFormatting>
  <conditionalFormatting sqref="N53:N56">
    <cfRule type="cellIs" dxfId="13277" priority="376" operator="notEqual">
      <formula>0</formula>
    </cfRule>
  </conditionalFormatting>
  <conditionalFormatting sqref="N49:N56">
    <cfRule type="containsErrors" dxfId="13276" priority="375">
      <formula>ISERROR(N49)</formula>
    </cfRule>
  </conditionalFormatting>
  <conditionalFormatting sqref="N49:N56">
    <cfRule type="containsErrors" dxfId="13275" priority="374">
      <formula>ISERROR(N49)</formula>
    </cfRule>
  </conditionalFormatting>
  <conditionalFormatting sqref="N53:N56">
    <cfRule type="cellIs" dxfId="13274" priority="373" operator="notEqual">
      <formula>0</formula>
    </cfRule>
  </conditionalFormatting>
  <conditionalFormatting sqref="N31:N38">
    <cfRule type="containsErrors" dxfId="13273" priority="372">
      <formula>ISERROR(N31)</formula>
    </cfRule>
  </conditionalFormatting>
  <conditionalFormatting sqref="N31:N38">
    <cfRule type="containsErrors" dxfId="13272" priority="371">
      <formula>ISERROR(N31)</formula>
    </cfRule>
  </conditionalFormatting>
  <conditionalFormatting sqref="N35:N38">
    <cfRule type="cellIs" dxfId="13271" priority="370" operator="notEqual">
      <formula>0</formula>
    </cfRule>
  </conditionalFormatting>
  <conditionalFormatting sqref="N49:N56">
    <cfRule type="containsErrors" dxfId="13270" priority="369">
      <formula>ISERROR(N49)</formula>
    </cfRule>
  </conditionalFormatting>
  <conditionalFormatting sqref="N49:N56">
    <cfRule type="containsErrors" dxfId="13269" priority="368">
      <formula>ISERROR(N49)</formula>
    </cfRule>
  </conditionalFormatting>
  <conditionalFormatting sqref="N53:N56">
    <cfRule type="cellIs" dxfId="13268" priority="367" operator="notEqual">
      <formula>0</formula>
    </cfRule>
  </conditionalFormatting>
  <conditionalFormatting sqref="N19:N20">
    <cfRule type="containsErrors" dxfId="13267" priority="366">
      <formula>ISERROR(N19)</formula>
    </cfRule>
  </conditionalFormatting>
  <conditionalFormatting sqref="N17:N20">
    <cfRule type="cellIs" dxfId="13266" priority="365" operator="notEqual">
      <formula>0</formula>
    </cfRule>
  </conditionalFormatting>
  <conditionalFormatting sqref="N19:N20">
    <cfRule type="containsErrors" dxfId="13265" priority="364">
      <formula>ISERROR(N19)</formula>
    </cfRule>
  </conditionalFormatting>
  <conditionalFormatting sqref="N17:N20">
    <cfRule type="cellIs" dxfId="13264" priority="363" operator="notEqual">
      <formula>0</formula>
    </cfRule>
  </conditionalFormatting>
  <conditionalFormatting sqref="N19:N20">
    <cfRule type="containsErrors" dxfId="13263" priority="362">
      <formula>ISERROR(N19)</formula>
    </cfRule>
  </conditionalFormatting>
  <conditionalFormatting sqref="N17:N20">
    <cfRule type="cellIs" dxfId="13262" priority="361" operator="notEqual">
      <formula>0</formula>
    </cfRule>
  </conditionalFormatting>
  <conditionalFormatting sqref="N19:N20">
    <cfRule type="containsErrors" dxfId="13261" priority="360">
      <formula>ISERROR(N19)</formula>
    </cfRule>
  </conditionalFormatting>
  <conditionalFormatting sqref="N17:N20">
    <cfRule type="cellIs" dxfId="13260" priority="359" operator="notEqual">
      <formula>0</formula>
    </cfRule>
  </conditionalFormatting>
  <conditionalFormatting sqref="N19:N20">
    <cfRule type="containsErrors" dxfId="13259" priority="358">
      <formula>ISERROR(N19)</formula>
    </cfRule>
  </conditionalFormatting>
  <conditionalFormatting sqref="N17:N20">
    <cfRule type="cellIs" dxfId="13258" priority="357" operator="notEqual">
      <formula>0</formula>
    </cfRule>
  </conditionalFormatting>
  <conditionalFormatting sqref="N37:N38">
    <cfRule type="containsErrors" dxfId="13257" priority="356">
      <formula>ISERROR(N37)</formula>
    </cfRule>
  </conditionalFormatting>
  <conditionalFormatting sqref="N35:N38">
    <cfRule type="cellIs" dxfId="13256" priority="355" operator="notEqual">
      <formula>0</formula>
    </cfRule>
  </conditionalFormatting>
  <conditionalFormatting sqref="N37:N38">
    <cfRule type="containsErrors" dxfId="13255" priority="354">
      <formula>ISERROR(N37)</formula>
    </cfRule>
  </conditionalFormatting>
  <conditionalFormatting sqref="N35:N38">
    <cfRule type="cellIs" dxfId="13254" priority="353" operator="notEqual">
      <formula>0</formula>
    </cfRule>
  </conditionalFormatting>
  <conditionalFormatting sqref="N37:N38">
    <cfRule type="containsErrors" dxfId="13253" priority="352">
      <formula>ISERROR(N37)</formula>
    </cfRule>
  </conditionalFormatting>
  <conditionalFormatting sqref="N35:N38">
    <cfRule type="cellIs" dxfId="13252" priority="351" operator="notEqual">
      <formula>0</formula>
    </cfRule>
  </conditionalFormatting>
  <conditionalFormatting sqref="N37:N38">
    <cfRule type="containsErrors" dxfId="13251" priority="350">
      <formula>ISERROR(N37)</formula>
    </cfRule>
  </conditionalFormatting>
  <conditionalFormatting sqref="N35:N38">
    <cfRule type="cellIs" dxfId="13250" priority="349" operator="notEqual">
      <formula>0</formula>
    </cfRule>
  </conditionalFormatting>
  <conditionalFormatting sqref="N37:N38">
    <cfRule type="containsErrors" dxfId="13249" priority="348">
      <formula>ISERROR(N37)</formula>
    </cfRule>
  </conditionalFormatting>
  <conditionalFormatting sqref="N35:N38">
    <cfRule type="cellIs" dxfId="13248" priority="347" operator="notEqual">
      <formula>0</formula>
    </cfRule>
  </conditionalFormatting>
  <conditionalFormatting sqref="N55:N56">
    <cfRule type="containsErrors" dxfId="13247" priority="346">
      <formula>ISERROR(N55)</formula>
    </cfRule>
  </conditionalFormatting>
  <conditionalFormatting sqref="N53:N56">
    <cfRule type="cellIs" dxfId="13246" priority="345" operator="notEqual">
      <formula>0</formula>
    </cfRule>
  </conditionalFormatting>
  <conditionalFormatting sqref="N55:N56">
    <cfRule type="containsErrors" dxfId="13245" priority="344">
      <formula>ISERROR(N55)</formula>
    </cfRule>
  </conditionalFormatting>
  <conditionalFormatting sqref="N53:N56">
    <cfRule type="cellIs" dxfId="13244" priority="343" operator="notEqual">
      <formula>0</formula>
    </cfRule>
  </conditionalFormatting>
  <conditionalFormatting sqref="N55:N56">
    <cfRule type="containsErrors" dxfId="13243" priority="342">
      <formula>ISERROR(N55)</formula>
    </cfRule>
  </conditionalFormatting>
  <conditionalFormatting sqref="N53:N56">
    <cfRule type="cellIs" dxfId="13242" priority="341" operator="notEqual">
      <formula>0</formula>
    </cfRule>
  </conditionalFormatting>
  <conditionalFormatting sqref="N55:N56">
    <cfRule type="containsErrors" dxfId="13241" priority="340">
      <formula>ISERROR(N55)</formula>
    </cfRule>
  </conditionalFormatting>
  <conditionalFormatting sqref="N53:N56">
    <cfRule type="cellIs" dxfId="13240" priority="339" operator="notEqual">
      <formula>0</formula>
    </cfRule>
  </conditionalFormatting>
  <conditionalFormatting sqref="N55:N56">
    <cfRule type="containsErrors" dxfId="13239" priority="338">
      <formula>ISERROR(N55)</formula>
    </cfRule>
  </conditionalFormatting>
  <conditionalFormatting sqref="N53:N56">
    <cfRule type="cellIs" dxfId="13238" priority="337" operator="notEqual">
      <formula>0</formula>
    </cfRule>
  </conditionalFormatting>
  <conditionalFormatting sqref="N73:N74">
    <cfRule type="containsErrors" dxfId="13237" priority="336">
      <formula>ISERROR(N73)</formula>
    </cfRule>
  </conditionalFormatting>
  <conditionalFormatting sqref="N71:N74">
    <cfRule type="cellIs" dxfId="13236" priority="335" operator="notEqual">
      <formula>0</formula>
    </cfRule>
  </conditionalFormatting>
  <conditionalFormatting sqref="N73:N74">
    <cfRule type="containsErrors" dxfId="13235" priority="334">
      <formula>ISERROR(N73)</formula>
    </cfRule>
  </conditionalFormatting>
  <conditionalFormatting sqref="N71:N74">
    <cfRule type="cellIs" dxfId="13234" priority="333" operator="notEqual">
      <formula>0</formula>
    </cfRule>
  </conditionalFormatting>
  <conditionalFormatting sqref="N73:N74">
    <cfRule type="containsErrors" dxfId="13233" priority="332">
      <formula>ISERROR(N73)</formula>
    </cfRule>
  </conditionalFormatting>
  <conditionalFormatting sqref="N71:N74">
    <cfRule type="cellIs" dxfId="13232" priority="331" operator="notEqual">
      <formula>0</formula>
    </cfRule>
  </conditionalFormatting>
  <conditionalFormatting sqref="N73:N74">
    <cfRule type="containsErrors" dxfId="13231" priority="330">
      <formula>ISERROR(N73)</formula>
    </cfRule>
  </conditionalFormatting>
  <conditionalFormatting sqref="N71:N74">
    <cfRule type="cellIs" dxfId="13230" priority="329" operator="notEqual">
      <formula>0</formula>
    </cfRule>
  </conditionalFormatting>
  <conditionalFormatting sqref="N73:N74">
    <cfRule type="containsErrors" dxfId="13229" priority="328">
      <formula>ISERROR(N73)</formula>
    </cfRule>
  </conditionalFormatting>
  <conditionalFormatting sqref="N71:N74">
    <cfRule type="cellIs" dxfId="13228" priority="327" operator="notEqual">
      <formula>0</formula>
    </cfRule>
  </conditionalFormatting>
  <conditionalFormatting sqref="N91:N92">
    <cfRule type="containsErrors" dxfId="13227" priority="326">
      <formula>ISERROR(N91)</formula>
    </cfRule>
  </conditionalFormatting>
  <conditionalFormatting sqref="N89:N92">
    <cfRule type="cellIs" dxfId="13226" priority="325" operator="notEqual">
      <formula>0</formula>
    </cfRule>
  </conditionalFormatting>
  <conditionalFormatting sqref="N91:N92">
    <cfRule type="containsErrors" dxfId="13225" priority="324">
      <formula>ISERROR(N91)</formula>
    </cfRule>
  </conditionalFormatting>
  <conditionalFormatting sqref="N89:N92">
    <cfRule type="cellIs" dxfId="13224" priority="323" operator="notEqual">
      <formula>0</formula>
    </cfRule>
  </conditionalFormatting>
  <conditionalFormatting sqref="N91:N92">
    <cfRule type="containsErrors" dxfId="13223" priority="322">
      <formula>ISERROR(N91)</formula>
    </cfRule>
  </conditionalFormatting>
  <conditionalFormatting sqref="N89:N92">
    <cfRule type="cellIs" dxfId="13222" priority="321" operator="notEqual">
      <formula>0</formula>
    </cfRule>
  </conditionalFormatting>
  <conditionalFormatting sqref="N91:N92">
    <cfRule type="containsErrors" dxfId="13221" priority="320">
      <formula>ISERROR(N91)</formula>
    </cfRule>
  </conditionalFormatting>
  <conditionalFormatting sqref="N89:N92">
    <cfRule type="cellIs" dxfId="13220" priority="319" operator="notEqual">
      <formula>0</formula>
    </cfRule>
  </conditionalFormatting>
  <conditionalFormatting sqref="N91:N92">
    <cfRule type="containsErrors" dxfId="13219" priority="318">
      <formula>ISERROR(N91)</formula>
    </cfRule>
  </conditionalFormatting>
  <conditionalFormatting sqref="N89:N92">
    <cfRule type="cellIs" dxfId="13218" priority="317" operator="notEqual">
      <formula>0</formula>
    </cfRule>
  </conditionalFormatting>
  <conditionalFormatting sqref="N109:N110">
    <cfRule type="containsErrors" dxfId="13217" priority="316">
      <formula>ISERROR(N109)</formula>
    </cfRule>
  </conditionalFormatting>
  <conditionalFormatting sqref="N107:N110">
    <cfRule type="cellIs" dxfId="13216" priority="315" operator="notEqual">
      <formula>0</formula>
    </cfRule>
  </conditionalFormatting>
  <conditionalFormatting sqref="N109:N110">
    <cfRule type="containsErrors" dxfId="13215" priority="314">
      <formula>ISERROR(N109)</formula>
    </cfRule>
  </conditionalFormatting>
  <conditionalFormatting sqref="N107:N110">
    <cfRule type="cellIs" dxfId="13214" priority="313" operator="notEqual">
      <formula>0</formula>
    </cfRule>
  </conditionalFormatting>
  <conditionalFormatting sqref="N109:N110">
    <cfRule type="containsErrors" dxfId="13213" priority="312">
      <formula>ISERROR(N109)</formula>
    </cfRule>
  </conditionalFormatting>
  <conditionalFormatting sqref="N107:N110">
    <cfRule type="cellIs" dxfId="13212" priority="311" operator="notEqual">
      <formula>0</formula>
    </cfRule>
  </conditionalFormatting>
  <conditionalFormatting sqref="N109:N110">
    <cfRule type="containsErrors" dxfId="13211" priority="310">
      <formula>ISERROR(N109)</formula>
    </cfRule>
  </conditionalFormatting>
  <conditionalFormatting sqref="N107:N110">
    <cfRule type="cellIs" dxfId="13210" priority="309" operator="notEqual">
      <formula>0</formula>
    </cfRule>
  </conditionalFormatting>
  <conditionalFormatting sqref="N109:N110">
    <cfRule type="containsErrors" dxfId="13209" priority="308">
      <formula>ISERROR(N109)</formula>
    </cfRule>
  </conditionalFormatting>
  <conditionalFormatting sqref="N107:N110">
    <cfRule type="cellIs" dxfId="13208" priority="307" operator="notEqual">
      <formula>0</formula>
    </cfRule>
  </conditionalFormatting>
  <conditionalFormatting sqref="CY1:DA1048576">
    <cfRule type="containsErrors" dxfId="203" priority="17">
      <formula>ISERROR(CY1)</formula>
    </cfRule>
  </conditionalFormatting>
  <conditionalFormatting sqref="CY1:DA1048576">
    <cfRule type="cellIs" dxfId="202" priority="1" operator="equal">
      <formula>"◎"</formula>
    </cfRule>
    <cfRule type="cellIs" dxfId="201" priority="2" operator="equal">
      <formula>"△"</formula>
    </cfRule>
    <cfRule type="cellIs" dxfId="200" priority="3" operator="equal">
      <formula>"〇"</formula>
    </cfRule>
    <cfRule type="cellIs" dxfId="199" priority="4" operator="equal">
      <formula>"晩"</formula>
    </cfRule>
    <cfRule type="cellIs" dxfId="198" priority="5" operator="equal">
      <formula>"堅"</formula>
    </cfRule>
    <cfRule type="cellIs" dxfId="197" priority="6" operator="equal">
      <formula>"丈"</formula>
    </cfRule>
    <cfRule type="cellIs" dxfId="196" priority="7" operator="equal">
      <formula>"早"</formula>
    </cfRule>
    <cfRule type="cellIs" dxfId="195" priority="8" operator="equal">
      <formula>"難"</formula>
    </cfRule>
    <cfRule type="cellIs" dxfId="194" priority="9" operator="equal">
      <formula>"ダ"</formula>
    </cfRule>
    <cfRule type="cellIs" dxfId="193" priority="10" operator="equal">
      <formula>"長"</formula>
    </cfRule>
    <cfRule type="cellIs" dxfId="192" priority="11" operator="equal">
      <formula>"底"</formula>
    </cfRule>
    <cfRule type="cellIs" dxfId="191" priority="15" operator="equal">
      <formula>"短"</formula>
    </cfRule>
    <cfRule type="cellIs" dxfId="190" priority="16" operator="equal">
      <formula>0</formula>
    </cfRule>
  </conditionalFormatting>
  <conditionalFormatting sqref="CY1:DA1048576">
    <cfRule type="cellIs" dxfId="189" priority="13" operator="equal">
      <formula>"短"</formula>
    </cfRule>
    <cfRule type="cellIs" dxfId="188" priority="14" operator="equal">
      <formula>0</formula>
    </cfRule>
  </conditionalFormatting>
  <conditionalFormatting sqref="CY1:DA1048576">
    <cfRule type="cellIs" dxfId="187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600-000000000000}">
      <formula1>$Q$140:$Q$144</formula1>
    </dataValidation>
    <dataValidation type="list" allowBlank="1" showInputMessage="1" showErrorMessage="1" sqref="Q19 Q37 Q55 Q73 Q91 Q109" xr:uid="{00000000-0002-0000-0600-000001000000}">
      <formula1>$Q$133:$Q$137</formula1>
    </dataValidation>
    <dataValidation type="list" allowBlank="1" showInputMessage="1" showErrorMessage="1" sqref="Q18 Q36 Q54 Q72 Q90 Q108" xr:uid="{00000000-0002-0000-0600-000002000000}">
      <formula1>$Q$126:$Q$130</formula1>
    </dataValidation>
    <dataValidation type="list" allowBlank="1" showInputMessage="1" showErrorMessage="1" sqref="Q17 Q35 Q53 Q71 Q89 Q107" xr:uid="{00000000-0002-0000-0600-000003000000}">
      <formula1>$Q$119:$Q$123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A673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1" spans="2:104" ht="15" customHeight="1" x14ac:dyDescent="0.15">
      <c r="CX1" t="s">
        <v>988</v>
      </c>
      <c r="CZ1" s="27" t="s">
        <v>5151</v>
      </c>
    </row>
    <row r="2" spans="2:104" ht="15" customHeight="1" x14ac:dyDescent="0.15">
      <c r="V2" s="47" t="s">
        <v>3001</v>
      </c>
      <c r="CX2" t="s">
        <v>1266</v>
      </c>
      <c r="CZ2" s="27" t="s">
        <v>5151</v>
      </c>
    </row>
    <row r="3" spans="2:104" ht="15" customHeight="1" x14ac:dyDescent="0.15">
      <c r="V3" s="77" t="s">
        <v>3008</v>
      </c>
      <c r="CX3" t="s">
        <v>150</v>
      </c>
      <c r="CZ3" s="27" t="s">
        <v>5152</v>
      </c>
    </row>
    <row r="4" spans="2:104" ht="15" customHeight="1" x14ac:dyDescent="0.15">
      <c r="B4" s="16" t="e">
        <f>AM7</f>
        <v>#N/A</v>
      </c>
      <c r="C4" s="36" t="e">
        <f>BH7</f>
        <v>#N/A</v>
      </c>
      <c r="D4" s="44"/>
      <c r="E4" s="44" t="e">
        <f>BL7</f>
        <v>#N/A</v>
      </c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2937</v>
      </c>
      <c r="V4" s="59" t="s">
        <v>2948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2921</v>
      </c>
      <c r="AL4" s="28" t="s">
        <v>2918</v>
      </c>
      <c r="AM4" s="20" t="s">
        <v>2917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  <c r="CX4" t="s">
        <v>94</v>
      </c>
      <c r="CY4" s="27" t="s">
        <v>5153</v>
      </c>
      <c r="CZ4" s="27" t="s">
        <v>2936</v>
      </c>
    </row>
    <row r="5" spans="2:104" ht="15" customHeight="1" x14ac:dyDescent="0.15">
      <c r="B5" s="29" t="e">
        <f>BG7</f>
        <v>#N/A</v>
      </c>
      <c r="C5" s="36" t="e">
        <f>AL7</f>
        <v>#N/A</v>
      </c>
      <c r="D5" s="44"/>
      <c r="E5" s="44" t="e">
        <f>AY7</f>
        <v>#N/A</v>
      </c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3019</v>
      </c>
      <c r="O5" s="63" t="s">
        <v>3020</v>
      </c>
      <c r="P5" s="62" t="s">
        <v>3021</v>
      </c>
      <c r="Q5" s="63"/>
      <c r="U5" s="73">
        <f>系統表!W10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2955</v>
      </c>
      <c r="AA5" s="46" t="str">
        <f>N11</f>
        <v>×</v>
      </c>
      <c r="AB5" s="66" t="s">
        <v>2929</v>
      </c>
      <c r="AC5" s="46" t="str">
        <f>O11</f>
        <v>×</v>
      </c>
      <c r="AD5" s="66" t="s">
        <v>2930</v>
      </c>
      <c r="AE5" s="46" t="str">
        <f>P11</f>
        <v>○</v>
      </c>
      <c r="AF5" s="65" t="s">
        <v>2956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  <c r="CX5" t="s">
        <v>1557</v>
      </c>
      <c r="CZ5" s="27" t="s">
        <v>5152</v>
      </c>
    </row>
    <row r="6" spans="2:104" ht="15" customHeight="1" x14ac:dyDescent="0.15">
      <c r="B6" s="1" t="s">
        <v>2919</v>
      </c>
      <c r="C6" s="32" t="e">
        <f>AZ7</f>
        <v>#N/A</v>
      </c>
      <c r="D6" s="27" t="e">
        <f t="shared" ref="D6:D20" si="1">VLOOKUP(C6,$CX$1:$CZ$2000,2,0)</f>
        <v>#N/A</v>
      </c>
      <c r="E6" s="27" t="e">
        <f t="shared" ref="E6:E20" si="2">VLOOKUP(C6,$CX$1:$CZ$2000,3,0)</f>
        <v>#N/A</v>
      </c>
      <c r="F6" s="34" t="e">
        <f>AQ7</f>
        <v>#N/A</v>
      </c>
      <c r="G6" s="17"/>
      <c r="H6" s="1" t="s">
        <v>2919</v>
      </c>
      <c r="I6" s="32" t="e">
        <f>AZ5</f>
        <v>#N/A</v>
      </c>
      <c r="J6" s="27" t="e">
        <f t="shared" ref="J6:J20" si="3">VLOOKUP(I6,$CX$1:$CZ$2000,2,0)</f>
        <v>#N/A</v>
      </c>
      <c r="K6" s="27" t="e">
        <f t="shared" ref="K6:K20" si="4">VLOOKUP(I6,$CX$1:$CZ$2000,3,0)</f>
        <v>#N/A</v>
      </c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2938</v>
      </c>
      <c r="V6" s="55" t="s">
        <v>2948</v>
      </c>
      <c r="W6" s="53" t="s">
        <v>2917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2921</v>
      </c>
      <c r="AL6" s="23" t="s">
        <v>2918</v>
      </c>
      <c r="AM6" s="24" t="s">
        <v>2917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  <c r="CX6" t="s">
        <v>669</v>
      </c>
      <c r="CZ6" s="27" t="s">
        <v>5154</v>
      </c>
    </row>
    <row r="7" spans="2:104" ht="15" customHeight="1" x14ac:dyDescent="0.15">
      <c r="B7" s="1" t="s">
        <v>2919</v>
      </c>
      <c r="C7" s="15" t="e">
        <f>BA7</f>
        <v>#N/A</v>
      </c>
      <c r="D7" s="30" t="e">
        <f t="shared" si="1"/>
        <v>#N/A</v>
      </c>
      <c r="E7" s="30" t="e">
        <f t="shared" si="2"/>
        <v>#N/A</v>
      </c>
      <c r="F7" s="31"/>
      <c r="G7" s="17"/>
      <c r="H7" s="1" t="s">
        <v>2919</v>
      </c>
      <c r="I7" s="15" t="e">
        <f>BA5</f>
        <v>#N/A</v>
      </c>
      <c r="J7" s="30" t="e">
        <f t="shared" si="3"/>
        <v>#N/A</v>
      </c>
      <c r="K7" s="30" t="e">
        <f t="shared" si="4"/>
        <v>#N/A</v>
      </c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系統表!W11</f>
        <v>0</v>
      </c>
      <c r="V7" s="48" t="e">
        <f>AL7</f>
        <v>#N/A</v>
      </c>
      <c r="W7" s="46" t="e">
        <f t="shared" ref="W7" si="5">AM7</f>
        <v>#N/A</v>
      </c>
      <c r="X7" s="46" t="e">
        <f t="shared" ref="X7:Y7" si="6">BH7</f>
        <v>#N/A</v>
      </c>
      <c r="Y7" s="46" t="e">
        <f t="shared" si="6"/>
        <v>#N/A</v>
      </c>
      <c r="Z7" s="46" t="e">
        <f t="shared" ref="Z7:AD7" si="7">AW7</f>
        <v>#N/A</v>
      </c>
      <c r="AA7" s="46" t="e">
        <f t="shared" si="7"/>
        <v>#N/A</v>
      </c>
      <c r="AB7" s="46" t="e">
        <f t="shared" si="7"/>
        <v>#N/A</v>
      </c>
      <c r="AC7" s="46" t="e">
        <f t="shared" si="7"/>
        <v>#N/A</v>
      </c>
      <c r="AD7" s="46" t="e">
        <f t="shared" si="7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  <c r="CX7" t="s">
        <v>712</v>
      </c>
      <c r="CZ7" s="27" t="s">
        <v>5152</v>
      </c>
    </row>
    <row r="8" spans="2:104" ht="15" customHeight="1" x14ac:dyDescent="0.15">
      <c r="B8" s="1" t="s">
        <v>2919</v>
      </c>
      <c r="C8" s="15" t="e">
        <f>BC7</f>
        <v>#N/A</v>
      </c>
      <c r="D8" s="30" t="e">
        <f t="shared" si="1"/>
        <v>#N/A</v>
      </c>
      <c r="E8" s="30" t="e">
        <f t="shared" si="2"/>
        <v>#N/A</v>
      </c>
      <c r="F8" s="31"/>
      <c r="G8" s="17"/>
      <c r="H8" s="1" t="s">
        <v>2919</v>
      </c>
      <c r="I8" s="15" t="e">
        <f>BC5</f>
        <v>#N/A</v>
      </c>
      <c r="J8" s="30" t="e">
        <f t="shared" si="3"/>
        <v>#N/A</v>
      </c>
      <c r="K8" s="30" t="e">
        <f t="shared" si="4"/>
        <v>#N/A</v>
      </c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2939</v>
      </c>
      <c r="V8" s="55" t="s">
        <v>2948</v>
      </c>
      <c r="W8" s="53" t="s">
        <v>2917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  <c r="CX8" t="s">
        <v>633</v>
      </c>
      <c r="CZ8" s="27" t="s">
        <v>5154</v>
      </c>
    </row>
    <row r="9" spans="2:104" ht="15" customHeight="1" x14ac:dyDescent="0.15">
      <c r="B9" s="1" t="s">
        <v>2919</v>
      </c>
      <c r="C9" s="15" t="e">
        <f>BQ7</f>
        <v>#N/A</v>
      </c>
      <c r="D9" s="30" t="e">
        <f t="shared" si="1"/>
        <v>#N/A</v>
      </c>
      <c r="E9" s="30" t="e">
        <f t="shared" si="2"/>
        <v>#N/A</v>
      </c>
      <c r="F9" s="31"/>
      <c r="G9" s="17"/>
      <c r="H9" s="1" t="s">
        <v>2919</v>
      </c>
      <c r="I9" s="15" t="e">
        <f>BQ5</f>
        <v>#N/A</v>
      </c>
      <c r="J9" s="30" t="e">
        <f t="shared" si="3"/>
        <v>#N/A</v>
      </c>
      <c r="K9" s="30" t="e">
        <f t="shared" si="4"/>
        <v>#N/A</v>
      </c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系統表!W12</f>
        <v>0</v>
      </c>
      <c r="V9" s="48" t="e">
        <f>AL23</f>
        <v>#N/A</v>
      </c>
      <c r="W9" s="46" t="e">
        <f t="shared" ref="W9" si="8">AM23</f>
        <v>#N/A</v>
      </c>
      <c r="X9" s="46" t="e">
        <f t="shared" ref="X9:Y9" si="9">BH23</f>
        <v>#N/A</v>
      </c>
      <c r="Y9" s="46" t="e">
        <f t="shared" si="9"/>
        <v>#N/A</v>
      </c>
      <c r="Z9" s="46" t="e">
        <f t="shared" ref="Z9:AD9" si="10">AW23</f>
        <v>#N/A</v>
      </c>
      <c r="AA9" s="46" t="e">
        <f t="shared" si="10"/>
        <v>#N/A</v>
      </c>
      <c r="AB9" s="46" t="e">
        <f t="shared" si="10"/>
        <v>#N/A</v>
      </c>
      <c r="AC9" s="46" t="e">
        <f t="shared" si="10"/>
        <v>#N/A</v>
      </c>
      <c r="AD9" s="46" t="e">
        <f t="shared" si="10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  <c r="CX9" t="s">
        <v>358</v>
      </c>
      <c r="CY9" s="27" t="s">
        <v>5154</v>
      </c>
      <c r="CZ9" s="27" t="s">
        <v>5155</v>
      </c>
    </row>
    <row r="10" spans="2:104" ht="15" customHeight="1" x14ac:dyDescent="0.15">
      <c r="B10" s="2" t="s">
        <v>2920</v>
      </c>
      <c r="C10" s="15" t="e">
        <f>BR7</f>
        <v>#N/A</v>
      </c>
      <c r="D10" s="30" t="e">
        <f t="shared" si="1"/>
        <v>#N/A</v>
      </c>
      <c r="E10" s="30" t="e">
        <f t="shared" si="2"/>
        <v>#N/A</v>
      </c>
      <c r="F10" s="35" t="e">
        <f>AU7</f>
        <v>#N/A</v>
      </c>
      <c r="G10" s="17"/>
      <c r="H10" s="2" t="s">
        <v>2920</v>
      </c>
      <c r="I10" s="15" t="e">
        <f>BR5</f>
        <v>#N/A</v>
      </c>
      <c r="J10" s="30" t="e">
        <f t="shared" si="3"/>
        <v>#N/A</v>
      </c>
      <c r="K10" s="30" t="e">
        <f t="shared" si="4"/>
        <v>#N/A</v>
      </c>
      <c r="L10" s="34"/>
      <c r="N10" s="65" t="s">
        <v>2955</v>
      </c>
      <c r="O10" s="66" t="s">
        <v>2929</v>
      </c>
      <c r="P10" s="66" t="s">
        <v>2930</v>
      </c>
      <c r="Q10" s="65" t="s">
        <v>2956</v>
      </c>
      <c r="U10" s="57">
        <f>AK25</f>
        <v>46</v>
      </c>
      <c r="V10" s="48" t="e">
        <f>AL25</f>
        <v>#N/A</v>
      </c>
      <c r="Z10" s="65" t="s">
        <v>2955</v>
      </c>
      <c r="AA10" s="46" t="str">
        <f>N29</f>
        <v>×</v>
      </c>
      <c r="AB10" s="66" t="s">
        <v>2929</v>
      </c>
      <c r="AC10" s="46" t="str">
        <f>O29</f>
        <v>×</v>
      </c>
      <c r="AD10" s="66" t="s">
        <v>2930</v>
      </c>
      <c r="AE10" s="46" t="str">
        <f>P29</f>
        <v>○</v>
      </c>
      <c r="AF10" s="65" t="s">
        <v>2956</v>
      </c>
      <c r="AG10" s="46">
        <f>Q29</f>
        <v>0</v>
      </c>
      <c r="AH10" s="13"/>
      <c r="AI10" s="13"/>
      <c r="CX10" t="s">
        <v>582</v>
      </c>
      <c r="CZ10" s="27" t="s">
        <v>5154</v>
      </c>
    </row>
    <row r="11" spans="2:104" ht="15" customHeight="1" x14ac:dyDescent="0.15">
      <c r="B11" s="1" t="s">
        <v>2919</v>
      </c>
      <c r="C11" s="15" t="e">
        <f>BD7</f>
        <v>#N/A</v>
      </c>
      <c r="D11" s="30" t="e">
        <f t="shared" si="1"/>
        <v>#N/A</v>
      </c>
      <c r="E11" s="30" t="e">
        <f t="shared" si="2"/>
        <v>#N/A</v>
      </c>
      <c r="F11" s="34" t="e">
        <f>AR7</f>
        <v>#N/A</v>
      </c>
      <c r="G11" s="17"/>
      <c r="H11" s="1" t="s">
        <v>2919</v>
      </c>
      <c r="I11" s="15" t="e">
        <f>BD5</f>
        <v>#N/A</v>
      </c>
      <c r="J11" s="30" t="e">
        <f t="shared" si="3"/>
        <v>#N/A</v>
      </c>
      <c r="K11" s="30" t="e">
        <f t="shared" si="4"/>
        <v>#N/A</v>
      </c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2940</v>
      </c>
      <c r="V11" s="55" t="s">
        <v>2948</v>
      </c>
      <c r="W11" s="53" t="s">
        <v>2917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  <c r="CX11" t="s">
        <v>1656</v>
      </c>
      <c r="CZ11" s="27" t="s">
        <v>5152</v>
      </c>
    </row>
    <row r="12" spans="2:104" ht="15" customHeight="1" x14ac:dyDescent="0.15">
      <c r="B12" s="1" t="s">
        <v>2919</v>
      </c>
      <c r="C12" s="15" t="e">
        <f>BS7</f>
        <v>#N/A</v>
      </c>
      <c r="D12" s="30" t="e">
        <f t="shared" si="1"/>
        <v>#N/A</v>
      </c>
      <c r="E12" s="30" t="e">
        <f t="shared" si="2"/>
        <v>#N/A</v>
      </c>
      <c r="F12" s="31"/>
      <c r="G12" s="17"/>
      <c r="H12" s="1" t="s">
        <v>2919</v>
      </c>
      <c r="I12" s="15" t="e">
        <f>BS5</f>
        <v>#N/A</v>
      </c>
      <c r="J12" s="30" t="e">
        <f t="shared" si="3"/>
        <v>#N/A</v>
      </c>
      <c r="K12" s="30" t="e">
        <f t="shared" si="4"/>
        <v>#N/A</v>
      </c>
      <c r="L12" s="31"/>
      <c r="U12" s="73">
        <f>系統表!W13</f>
        <v>0</v>
      </c>
      <c r="V12" s="48" t="e">
        <f>AL41</f>
        <v>#N/A</v>
      </c>
      <c r="W12" s="46" t="e">
        <f t="shared" ref="W12" si="11">AM41</f>
        <v>#N/A</v>
      </c>
      <c r="X12" s="46" t="e">
        <f t="shared" ref="X12:Y12" si="12">BH41</f>
        <v>#N/A</v>
      </c>
      <c r="Y12" s="46" t="e">
        <f t="shared" si="12"/>
        <v>#N/A</v>
      </c>
      <c r="Z12" s="46" t="e">
        <f t="shared" ref="Z12:AD12" si="13">AW41</f>
        <v>#N/A</v>
      </c>
      <c r="AA12" s="46" t="e">
        <f t="shared" si="13"/>
        <v>#N/A</v>
      </c>
      <c r="AB12" s="46" t="e">
        <f t="shared" si="13"/>
        <v>#N/A</v>
      </c>
      <c r="AC12" s="46" t="e">
        <f t="shared" si="13"/>
        <v>#N/A</v>
      </c>
      <c r="AD12" s="46" t="e">
        <f t="shared" si="13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  <c r="CX12" t="s">
        <v>130</v>
      </c>
      <c r="CZ12" s="27" t="s">
        <v>5153</v>
      </c>
    </row>
    <row r="13" spans="2:104" ht="15" customHeight="1" x14ac:dyDescent="0.15">
      <c r="B13" s="2" t="s">
        <v>2920</v>
      </c>
      <c r="C13" s="15" t="e">
        <f>BT7</f>
        <v>#N/A</v>
      </c>
      <c r="D13" s="30" t="e">
        <f t="shared" si="1"/>
        <v>#N/A</v>
      </c>
      <c r="E13" s="30" t="e">
        <f t="shared" si="2"/>
        <v>#N/A</v>
      </c>
      <c r="F13" s="35" t="e">
        <f>AV7</f>
        <v>#N/A</v>
      </c>
      <c r="G13" s="17"/>
      <c r="H13" s="2" t="s">
        <v>2920</v>
      </c>
      <c r="I13" s="15" t="e">
        <f>BT5</f>
        <v>#N/A</v>
      </c>
      <c r="J13" s="30" t="e">
        <f t="shared" si="3"/>
        <v>#N/A</v>
      </c>
      <c r="K13" s="30" t="e">
        <f t="shared" si="4"/>
        <v>#N/A</v>
      </c>
      <c r="L13" s="34"/>
      <c r="O13" s="80" t="s">
        <v>2919</v>
      </c>
      <c r="R13" s="86" t="s">
        <v>3054</v>
      </c>
      <c r="U13" s="57">
        <f>AK43</f>
        <v>47</v>
      </c>
      <c r="V13" s="48" t="e">
        <f>AL43</f>
        <v>#N/A</v>
      </c>
      <c r="Z13" s="65" t="s">
        <v>2955</v>
      </c>
      <c r="AA13" s="46" t="str">
        <f>N47</f>
        <v>×</v>
      </c>
      <c r="AB13" s="66" t="s">
        <v>2929</v>
      </c>
      <c r="AC13" s="46" t="str">
        <f>O47</f>
        <v>×</v>
      </c>
      <c r="AD13" s="66" t="s">
        <v>2930</v>
      </c>
      <c r="AE13" s="46" t="str">
        <f>P47</f>
        <v>○</v>
      </c>
      <c r="AF13" s="65" t="s">
        <v>2956</v>
      </c>
      <c r="AG13" s="46">
        <f>Q47</f>
        <v>0</v>
      </c>
      <c r="AH13" s="13"/>
      <c r="AI13" s="13"/>
      <c r="CX13" t="s">
        <v>364</v>
      </c>
      <c r="CZ13" s="27" t="s">
        <v>5154</v>
      </c>
    </row>
    <row r="14" spans="2:104" ht="15" customHeight="1" x14ac:dyDescent="0.15">
      <c r="B14" s="1" t="s">
        <v>2919</v>
      </c>
      <c r="C14" s="15" t="e">
        <f>BB7</f>
        <v>#N/A</v>
      </c>
      <c r="D14" s="30" t="e">
        <f t="shared" si="1"/>
        <v>#N/A</v>
      </c>
      <c r="E14" s="30" t="e">
        <f t="shared" si="2"/>
        <v>#N/A</v>
      </c>
      <c r="F14" s="34" t="e">
        <f>AS7</f>
        <v>#N/A</v>
      </c>
      <c r="G14" s="17"/>
      <c r="H14" s="1" t="s">
        <v>2919</v>
      </c>
      <c r="I14" s="15" t="e">
        <f>BB5</f>
        <v>#N/A</v>
      </c>
      <c r="J14" s="30" t="e">
        <f t="shared" si="3"/>
        <v>#N/A</v>
      </c>
      <c r="K14" s="30" t="e">
        <f t="shared" si="4"/>
        <v>#N/A</v>
      </c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2941</v>
      </c>
      <c r="V14" s="55" t="s">
        <v>2948</v>
      </c>
      <c r="W14" s="53" t="s">
        <v>2917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  <c r="CX14" t="s">
        <v>832</v>
      </c>
      <c r="CZ14" s="27" t="s">
        <v>5152</v>
      </c>
    </row>
    <row r="15" spans="2:104" ht="15" customHeight="1" x14ac:dyDescent="0.15">
      <c r="B15" s="1" t="s">
        <v>2919</v>
      </c>
      <c r="C15" s="15" t="e">
        <f>BE7</f>
        <v>#N/A</v>
      </c>
      <c r="D15" s="30" t="e">
        <f t="shared" si="1"/>
        <v>#N/A</v>
      </c>
      <c r="E15" s="30" t="e">
        <f t="shared" si="2"/>
        <v>#N/A</v>
      </c>
      <c r="F15" s="31"/>
      <c r="G15" s="17"/>
      <c r="H15" s="1" t="s">
        <v>2919</v>
      </c>
      <c r="I15" s="15" t="e">
        <f>BE5</f>
        <v>#N/A</v>
      </c>
      <c r="J15" s="30" t="e">
        <f t="shared" si="3"/>
        <v>#N/A</v>
      </c>
      <c r="K15" s="30" t="e">
        <f t="shared" si="4"/>
        <v>#N/A</v>
      </c>
      <c r="L15" s="31"/>
      <c r="N15" s="8"/>
      <c r="O15" s="83" t="s">
        <v>3067</v>
      </c>
      <c r="U15" s="73">
        <f>系統表!W14</f>
        <v>0</v>
      </c>
      <c r="V15" s="48" t="e">
        <f>AL59</f>
        <v>#N/A</v>
      </c>
      <c r="W15" s="46" t="e">
        <f t="shared" ref="W15" si="14">AM59</f>
        <v>#N/A</v>
      </c>
      <c r="X15" s="46" t="e">
        <f t="shared" ref="X15:Y15" si="15">BH59</f>
        <v>#N/A</v>
      </c>
      <c r="Y15" s="46" t="e">
        <f t="shared" si="15"/>
        <v>#N/A</v>
      </c>
      <c r="Z15" s="46" t="e">
        <f t="shared" ref="Z15:AD15" si="16">AW59</f>
        <v>#N/A</v>
      </c>
      <c r="AA15" s="46" t="e">
        <f t="shared" si="16"/>
        <v>#N/A</v>
      </c>
      <c r="AB15" s="46" t="e">
        <f t="shared" si="16"/>
        <v>#N/A</v>
      </c>
      <c r="AC15" s="46" t="e">
        <f t="shared" si="16"/>
        <v>#N/A</v>
      </c>
      <c r="AD15" s="46" t="e">
        <f t="shared" si="16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  <c r="CX15" t="s">
        <v>949</v>
      </c>
      <c r="CZ15" s="27" t="s">
        <v>5154</v>
      </c>
    </row>
    <row r="16" spans="2:104" ht="15" customHeight="1" x14ac:dyDescent="0.15">
      <c r="B16" s="1" t="s">
        <v>2919</v>
      </c>
      <c r="C16" s="15" t="e">
        <f>BU7</f>
        <v>#N/A</v>
      </c>
      <c r="D16" s="30" t="e">
        <f t="shared" si="1"/>
        <v>#N/A</v>
      </c>
      <c r="E16" s="30" t="e">
        <f t="shared" si="2"/>
        <v>#N/A</v>
      </c>
      <c r="F16" s="31"/>
      <c r="G16" s="17"/>
      <c r="H16" s="1" t="s">
        <v>2919</v>
      </c>
      <c r="I16" s="15" t="e">
        <f>BU5</f>
        <v>#N/A</v>
      </c>
      <c r="J16" s="30" t="e">
        <f t="shared" si="3"/>
        <v>#N/A</v>
      </c>
      <c r="K16" s="30" t="e">
        <f t="shared" si="4"/>
        <v>#N/A</v>
      </c>
      <c r="L16" s="31"/>
      <c r="N16" s="8"/>
      <c r="O16" s="78" t="s">
        <v>2920</v>
      </c>
      <c r="U16" s="57">
        <f>AK61</f>
        <v>48</v>
      </c>
      <c r="V16" s="48" t="e">
        <f>AL61</f>
        <v>#N/A</v>
      </c>
      <c r="Z16" s="65" t="s">
        <v>2955</v>
      </c>
      <c r="AA16" s="46" t="str">
        <f>N65</f>
        <v>×</v>
      </c>
      <c r="AB16" s="66" t="s">
        <v>2929</v>
      </c>
      <c r="AC16" s="46" t="str">
        <f>O65</f>
        <v>×</v>
      </c>
      <c r="AD16" s="66" t="s">
        <v>2930</v>
      </c>
      <c r="AE16" s="46" t="str">
        <f>P65</f>
        <v>○</v>
      </c>
      <c r="AF16" s="65" t="s">
        <v>2956</v>
      </c>
      <c r="AG16" s="46">
        <f>Q65</f>
        <v>0</v>
      </c>
      <c r="AH16" s="13"/>
      <c r="AI16" s="13"/>
      <c r="CX16" t="s">
        <v>1150</v>
      </c>
      <c r="CY16" s="27" t="s">
        <v>5152</v>
      </c>
      <c r="CZ16" s="27" t="s">
        <v>5156</v>
      </c>
    </row>
    <row r="17" spans="2:104" ht="15" customHeight="1" x14ac:dyDescent="0.15">
      <c r="B17" s="2" t="s">
        <v>2920</v>
      </c>
      <c r="C17" s="15" t="e">
        <f>BV7</f>
        <v>#N/A</v>
      </c>
      <c r="D17" s="30" t="e">
        <f t="shared" si="1"/>
        <v>#N/A</v>
      </c>
      <c r="E17" s="30" t="e">
        <f t="shared" si="2"/>
        <v>#N/A</v>
      </c>
      <c r="F17" s="35" t="e">
        <f>AW7</f>
        <v>#N/A</v>
      </c>
      <c r="G17" s="17"/>
      <c r="H17" s="2" t="s">
        <v>2920</v>
      </c>
      <c r="I17" s="15" t="e">
        <f>BV5</f>
        <v>#N/A</v>
      </c>
      <c r="J17" s="30" t="e">
        <f t="shared" si="3"/>
        <v>#N/A</v>
      </c>
      <c r="K17" s="30" t="e">
        <f t="shared" si="4"/>
        <v>#N/A</v>
      </c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2942</v>
      </c>
      <c r="V17" s="55" t="s">
        <v>2948</v>
      </c>
      <c r="W17" s="53" t="s">
        <v>2917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  <c r="CX17" t="s">
        <v>148</v>
      </c>
      <c r="CY17" s="27" t="s">
        <v>5153</v>
      </c>
      <c r="CZ17" s="27" t="s">
        <v>2936</v>
      </c>
    </row>
    <row r="18" spans="2:104" ht="15" customHeight="1" x14ac:dyDescent="0.15">
      <c r="B18" s="1" t="s">
        <v>2919</v>
      </c>
      <c r="C18" s="15" t="e">
        <f>BF7</f>
        <v>#N/A</v>
      </c>
      <c r="D18" s="30" t="e">
        <f t="shared" si="1"/>
        <v>#N/A</v>
      </c>
      <c r="E18" s="30" t="e">
        <f t="shared" si="2"/>
        <v>#N/A</v>
      </c>
      <c r="F18" s="34" t="e">
        <f>AT7</f>
        <v>#N/A</v>
      </c>
      <c r="G18" s="17"/>
      <c r="H18" s="1" t="s">
        <v>2919</v>
      </c>
      <c r="I18" s="15" t="e">
        <f>BF5</f>
        <v>#N/A</v>
      </c>
      <c r="J18" s="30" t="e">
        <f t="shared" si="3"/>
        <v>#N/A</v>
      </c>
      <c r="K18" s="30" t="e">
        <f t="shared" si="4"/>
        <v>#N/A</v>
      </c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系統表!W15</f>
        <v>0</v>
      </c>
      <c r="V18" s="48" t="e">
        <f>AL77</f>
        <v>#N/A</v>
      </c>
      <c r="W18" s="46" t="e">
        <f t="shared" ref="W18" si="17">AM77</f>
        <v>#N/A</v>
      </c>
      <c r="X18" s="46" t="e">
        <f t="shared" ref="X18:Y18" si="18">BH77</f>
        <v>#N/A</v>
      </c>
      <c r="Y18" s="46" t="e">
        <f t="shared" si="18"/>
        <v>#N/A</v>
      </c>
      <c r="Z18" s="46" t="e">
        <f t="shared" ref="Z18:AD18" si="19">AW77</f>
        <v>#N/A</v>
      </c>
      <c r="AA18" s="46" t="e">
        <f t="shared" si="19"/>
        <v>#N/A</v>
      </c>
      <c r="AB18" s="46" t="e">
        <f t="shared" si="19"/>
        <v>#N/A</v>
      </c>
      <c r="AC18" s="46" t="e">
        <f t="shared" si="19"/>
        <v>#N/A</v>
      </c>
      <c r="AD18" s="46" t="e">
        <f t="shared" si="19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  <c r="CX18" t="s">
        <v>2150</v>
      </c>
      <c r="CZ18" s="27" t="s">
        <v>5154</v>
      </c>
    </row>
    <row r="19" spans="2:104" ht="15" customHeight="1" x14ac:dyDescent="0.15">
      <c r="B19" s="1" t="s">
        <v>2919</v>
      </c>
      <c r="C19" s="15" t="e">
        <f>BW7</f>
        <v>#N/A</v>
      </c>
      <c r="D19" s="30" t="e">
        <f t="shared" si="1"/>
        <v>#N/A</v>
      </c>
      <c r="E19" s="30" t="e">
        <f t="shared" si="2"/>
        <v>#N/A</v>
      </c>
      <c r="F19" s="31"/>
      <c r="G19" s="17"/>
      <c r="H19" s="1" t="s">
        <v>2919</v>
      </c>
      <c r="I19" s="15" t="e">
        <f>BW5</f>
        <v>#N/A</v>
      </c>
      <c r="J19" s="30" t="e">
        <f t="shared" si="3"/>
        <v>#N/A</v>
      </c>
      <c r="K19" s="30" t="e">
        <f t="shared" si="4"/>
        <v>#N/A</v>
      </c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20">N19*Q19</f>
        <v>#N/A</v>
      </c>
      <c r="S19" s="14"/>
      <c r="T19" s="14"/>
      <c r="U19" s="57">
        <f>AK79</f>
        <v>49</v>
      </c>
      <c r="V19" s="48" t="e">
        <f>AL79</f>
        <v>#N/A</v>
      </c>
      <c r="Z19" s="65" t="s">
        <v>2955</v>
      </c>
      <c r="AA19" s="46" t="str">
        <f>N83</f>
        <v>×</v>
      </c>
      <c r="AB19" s="66" t="s">
        <v>2929</v>
      </c>
      <c r="AC19" s="46" t="str">
        <f>O83</f>
        <v>×</v>
      </c>
      <c r="AD19" s="66" t="s">
        <v>2930</v>
      </c>
      <c r="AE19" s="46" t="str">
        <f>P83</f>
        <v>○</v>
      </c>
      <c r="AF19" s="65" t="s">
        <v>2956</v>
      </c>
      <c r="AG19" s="46">
        <f>Q83</f>
        <v>0</v>
      </c>
      <c r="AH19" s="13"/>
      <c r="CX19" t="s">
        <v>80</v>
      </c>
      <c r="CY19" s="27" t="s">
        <v>5153</v>
      </c>
      <c r="CZ19" s="27" t="s">
        <v>2936</v>
      </c>
    </row>
    <row r="20" spans="2:104" ht="15" customHeight="1" x14ac:dyDescent="0.15">
      <c r="B20" s="2" t="s">
        <v>2920</v>
      </c>
      <c r="C20" s="15" t="e">
        <f>BX7</f>
        <v>#N/A</v>
      </c>
      <c r="D20" s="30" t="e">
        <f t="shared" si="1"/>
        <v>#N/A</v>
      </c>
      <c r="E20" s="30" t="e">
        <f t="shared" si="2"/>
        <v>#N/A</v>
      </c>
      <c r="F20" s="35" t="e">
        <f>AX7</f>
        <v>#N/A</v>
      </c>
      <c r="G20" s="17"/>
      <c r="H20" s="2" t="s">
        <v>2920</v>
      </c>
      <c r="I20" s="15" t="e">
        <f>BX5</f>
        <v>#N/A</v>
      </c>
      <c r="J20" s="30" t="e">
        <f t="shared" si="3"/>
        <v>#N/A</v>
      </c>
      <c r="K20" s="30" t="e">
        <f t="shared" si="4"/>
        <v>#N/A</v>
      </c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20"/>
        <v>#N/A</v>
      </c>
      <c r="S20" s="14"/>
      <c r="T20" s="14"/>
      <c r="U20" s="56" t="s">
        <v>2943</v>
      </c>
      <c r="V20" s="55" t="s">
        <v>2948</v>
      </c>
      <c r="W20" s="53" t="s">
        <v>2917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  <c r="CX20" t="s">
        <v>591</v>
      </c>
      <c r="CZ20" s="27" t="s">
        <v>5151</v>
      </c>
    </row>
    <row r="21" spans="2:104" ht="15" customHeight="1" x14ac:dyDescent="0.15">
      <c r="U21" s="73"/>
      <c r="V21" s="48" t="e">
        <f>AL95</f>
        <v>#N/A</v>
      </c>
      <c r="W21" s="46" t="e">
        <f t="shared" ref="W21" si="21">AM95</f>
        <v>#N/A</v>
      </c>
      <c r="X21" s="46" t="e">
        <f t="shared" ref="X21:Y21" si="22">BH95</f>
        <v>#N/A</v>
      </c>
      <c r="Y21" s="46" t="e">
        <f t="shared" si="22"/>
        <v>#N/A</v>
      </c>
      <c r="Z21" s="46" t="e">
        <f t="shared" ref="Z21:AD21" si="23">AW95</f>
        <v>#N/A</v>
      </c>
      <c r="AA21" s="46" t="e">
        <f t="shared" si="23"/>
        <v>#N/A</v>
      </c>
      <c r="AB21" s="46" t="e">
        <f t="shared" si="23"/>
        <v>#N/A</v>
      </c>
      <c r="AC21" s="46" t="e">
        <f t="shared" si="23"/>
        <v>#N/A</v>
      </c>
      <c r="AD21" s="46" t="e">
        <f t="shared" si="23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  <c r="CX21" t="s">
        <v>261</v>
      </c>
      <c r="CY21" s="27" t="s">
        <v>5152</v>
      </c>
      <c r="CZ21" s="27" t="s">
        <v>5156</v>
      </c>
    </row>
    <row r="22" spans="2:104" ht="15" customHeight="1" x14ac:dyDescent="0.15">
      <c r="B22" s="16" t="e">
        <f>AM23</f>
        <v>#N/A</v>
      </c>
      <c r="C22" s="36" t="e">
        <f>BH23</f>
        <v>#N/A</v>
      </c>
      <c r="D22" s="44"/>
      <c r="E22" s="44" t="e">
        <f>BL23</f>
        <v>#N/A</v>
      </c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50</v>
      </c>
      <c r="V22" s="48" t="e">
        <f>AL97</f>
        <v>#N/A</v>
      </c>
      <c r="Z22" s="65" t="s">
        <v>2955</v>
      </c>
      <c r="AA22" s="46" t="str">
        <f>N101</f>
        <v>×</v>
      </c>
      <c r="AB22" s="66" t="s">
        <v>2929</v>
      </c>
      <c r="AC22" s="46" t="str">
        <f>O101</f>
        <v>×</v>
      </c>
      <c r="AD22" s="66" t="s">
        <v>2930</v>
      </c>
      <c r="AE22" s="46" t="str">
        <f>P101</f>
        <v>○</v>
      </c>
      <c r="AF22" s="65" t="s">
        <v>2956</v>
      </c>
      <c r="AG22" s="46">
        <f>Q101</f>
        <v>0</v>
      </c>
      <c r="AH22" s="13"/>
      <c r="AI22" s="9"/>
      <c r="AJ22" s="10"/>
      <c r="AK22" s="22" t="s">
        <v>2921</v>
      </c>
      <c r="AL22" s="23" t="s">
        <v>2918</v>
      </c>
      <c r="AM22" s="24" t="s">
        <v>2917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  <c r="CX22" t="s">
        <v>231</v>
      </c>
      <c r="CY22" s="27" t="s">
        <v>5152</v>
      </c>
      <c r="CZ22" s="27" t="s">
        <v>5157</v>
      </c>
    </row>
    <row r="23" spans="2:104" ht="15" customHeight="1" x14ac:dyDescent="0.15">
      <c r="B23" s="29" t="e">
        <f>BG23</f>
        <v>#N/A</v>
      </c>
      <c r="C23" s="36" t="e">
        <f>AL23</f>
        <v>#N/A</v>
      </c>
      <c r="D23" s="44"/>
      <c r="E23" s="44" t="e">
        <f>AY23</f>
        <v>#N/A</v>
      </c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3019</v>
      </c>
      <c r="O23" s="63" t="s">
        <v>3020</v>
      </c>
      <c r="P23" s="62" t="s">
        <v>3021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  <c r="CX23" t="s">
        <v>246</v>
      </c>
      <c r="CY23" s="27" t="s">
        <v>5154</v>
      </c>
      <c r="CZ23" s="27" t="s">
        <v>5158</v>
      </c>
    </row>
    <row r="24" spans="2:104" ht="15" customHeight="1" x14ac:dyDescent="0.15">
      <c r="B24" s="1" t="s">
        <v>2919</v>
      </c>
      <c r="C24" s="32" t="e">
        <f>AZ23</f>
        <v>#N/A</v>
      </c>
      <c r="D24" s="27" t="e">
        <f t="shared" ref="D24:D38" si="24">VLOOKUP(C24,$CX$1:$CZ$2000,2,0)</f>
        <v>#N/A</v>
      </c>
      <c r="E24" s="27" t="e">
        <f t="shared" ref="E24:E38" si="25">VLOOKUP(C24,$CX$1:$CZ$2000,3,0)</f>
        <v>#N/A</v>
      </c>
      <c r="F24" s="34" t="e">
        <f>AQ23</f>
        <v>#N/A</v>
      </c>
      <c r="G24" s="17"/>
      <c r="H24" s="1" t="s">
        <v>2919</v>
      </c>
      <c r="I24" s="32" t="e">
        <f>C5</f>
        <v>#N/A</v>
      </c>
      <c r="J24" s="27" t="e">
        <f t="shared" ref="J24:J38" si="26">VLOOKUP(I24,$CX$1:$CZ$2000,2,0)</f>
        <v>#N/A</v>
      </c>
      <c r="K24" s="27" t="e">
        <f t="shared" ref="K24:K38" si="27">VLOOKUP(I24,$CX$1:$CZ$2000,3,0)</f>
        <v>#N/A</v>
      </c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2921</v>
      </c>
      <c r="AL24" s="40" t="s">
        <v>2918</v>
      </c>
      <c r="AM24" s="41" t="s">
        <v>2917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  <c r="CX24" t="s">
        <v>460</v>
      </c>
      <c r="CZ24" s="27" t="s">
        <v>5152</v>
      </c>
    </row>
    <row r="25" spans="2:104" ht="15" customHeight="1" x14ac:dyDescent="0.15">
      <c r="B25" s="1" t="s">
        <v>2919</v>
      </c>
      <c r="C25" s="15" t="e">
        <f>BA23</f>
        <v>#N/A</v>
      </c>
      <c r="D25" s="30" t="e">
        <f t="shared" si="24"/>
        <v>#N/A</v>
      </c>
      <c r="E25" s="30" t="e">
        <f t="shared" si="25"/>
        <v>#N/A</v>
      </c>
      <c r="F25" s="31"/>
      <c r="G25" s="17"/>
      <c r="H25" s="1" t="s">
        <v>2919</v>
      </c>
      <c r="I25" s="32" t="e">
        <f t="shared" ref="I25:I27" si="28">C6</f>
        <v>#N/A</v>
      </c>
      <c r="J25" s="30" t="e">
        <f t="shared" si="26"/>
        <v>#N/A</v>
      </c>
      <c r="K25" s="30" t="e">
        <f t="shared" si="27"/>
        <v>#N/A</v>
      </c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46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  <c r="CX25" t="s">
        <v>194</v>
      </c>
      <c r="CZ25" s="27" t="s">
        <v>5154</v>
      </c>
    </row>
    <row r="26" spans="2:104" ht="15" customHeight="1" x14ac:dyDescent="0.15">
      <c r="B26" s="1" t="s">
        <v>2919</v>
      </c>
      <c r="C26" s="15" t="e">
        <f>BC23</f>
        <v>#N/A</v>
      </c>
      <c r="D26" s="30" t="e">
        <f t="shared" si="24"/>
        <v>#N/A</v>
      </c>
      <c r="E26" s="30" t="e">
        <f t="shared" si="25"/>
        <v>#N/A</v>
      </c>
      <c r="F26" s="31"/>
      <c r="G26" s="17"/>
      <c r="H26" s="1" t="s">
        <v>2919</v>
      </c>
      <c r="I26" s="32" t="e">
        <f t="shared" si="28"/>
        <v>#N/A</v>
      </c>
      <c r="J26" s="30" t="e">
        <f t="shared" si="26"/>
        <v>#N/A</v>
      </c>
      <c r="K26" s="30" t="e">
        <f t="shared" si="27"/>
        <v>#N/A</v>
      </c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  <c r="CX26" t="s">
        <v>557</v>
      </c>
      <c r="CZ26" s="27" t="s">
        <v>5151</v>
      </c>
    </row>
    <row r="27" spans="2:104" ht="15" customHeight="1" x14ac:dyDescent="0.15">
      <c r="B27" s="1" t="s">
        <v>2919</v>
      </c>
      <c r="C27" s="15" t="e">
        <f>BQ23</f>
        <v>#N/A</v>
      </c>
      <c r="D27" s="30" t="e">
        <f t="shared" si="24"/>
        <v>#N/A</v>
      </c>
      <c r="E27" s="30" t="e">
        <f t="shared" si="25"/>
        <v>#N/A</v>
      </c>
      <c r="F27" s="31"/>
      <c r="G27" s="17"/>
      <c r="H27" s="1" t="s">
        <v>2919</v>
      </c>
      <c r="I27" s="32" t="e">
        <f t="shared" si="28"/>
        <v>#N/A</v>
      </c>
      <c r="J27" s="30" t="e">
        <f t="shared" si="26"/>
        <v>#N/A</v>
      </c>
      <c r="K27" s="30" t="e">
        <f t="shared" si="27"/>
        <v>#N/A</v>
      </c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  <c r="CX27" t="s">
        <v>156</v>
      </c>
      <c r="CZ27" s="27" t="s">
        <v>5153</v>
      </c>
    </row>
    <row r="28" spans="2:104" ht="15" customHeight="1" x14ac:dyDescent="0.15">
      <c r="B28" s="2" t="s">
        <v>2920</v>
      </c>
      <c r="C28" s="15" t="e">
        <f>BR23</f>
        <v>#N/A</v>
      </c>
      <c r="D28" s="30" t="e">
        <f t="shared" si="24"/>
        <v>#N/A</v>
      </c>
      <c r="E28" s="30" t="e">
        <f t="shared" si="25"/>
        <v>#N/A</v>
      </c>
      <c r="F28" s="35" t="e">
        <f>AU23</f>
        <v>#N/A</v>
      </c>
      <c r="G28" s="17"/>
      <c r="H28" s="2" t="s">
        <v>2920</v>
      </c>
      <c r="I28" s="15" t="e">
        <f>C11</f>
        <v>#N/A</v>
      </c>
      <c r="J28" s="30" t="e">
        <f t="shared" si="26"/>
        <v>#N/A</v>
      </c>
      <c r="K28" s="30" t="e">
        <f t="shared" si="27"/>
        <v>#N/A</v>
      </c>
      <c r="L28" s="38" t="e">
        <f>F11</f>
        <v>#N/A</v>
      </c>
      <c r="N28" s="65" t="s">
        <v>2955</v>
      </c>
      <c r="O28" s="66" t="s">
        <v>2929</v>
      </c>
      <c r="P28" s="66" t="s">
        <v>2930</v>
      </c>
      <c r="Q28" s="65" t="s">
        <v>2956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  <c r="CX28" t="s">
        <v>321</v>
      </c>
      <c r="CZ28" s="27" t="s">
        <v>5152</v>
      </c>
    </row>
    <row r="29" spans="2:104" ht="15" customHeight="1" x14ac:dyDescent="0.15">
      <c r="B29" s="1" t="s">
        <v>2919</v>
      </c>
      <c r="C29" s="15" t="e">
        <f>BD23</f>
        <v>#N/A</v>
      </c>
      <c r="D29" s="30" t="e">
        <f t="shared" si="24"/>
        <v>#N/A</v>
      </c>
      <c r="E29" s="30" t="e">
        <f t="shared" si="25"/>
        <v>#N/A</v>
      </c>
      <c r="F29" s="34" t="e">
        <f>AR23</f>
        <v>#N/A</v>
      </c>
      <c r="G29" s="17"/>
      <c r="H29" s="1" t="s">
        <v>2919</v>
      </c>
      <c r="I29" s="15" t="e">
        <f>C14</f>
        <v>#N/A</v>
      </c>
      <c r="J29" s="30" t="e">
        <f t="shared" si="26"/>
        <v>#N/A</v>
      </c>
      <c r="K29" s="30" t="e">
        <f t="shared" si="27"/>
        <v>#N/A</v>
      </c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 t="shared" ref="U29:V29" si="29">U12</f>
        <v>0</v>
      </c>
      <c r="V29" s="47" t="e">
        <f t="shared" si="29"/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  <c r="CX29" t="s">
        <v>900</v>
      </c>
      <c r="CZ29" s="27" t="s">
        <v>5152</v>
      </c>
    </row>
    <row r="30" spans="2:104" ht="15" customHeight="1" x14ac:dyDescent="0.15">
      <c r="B30" s="1" t="s">
        <v>2919</v>
      </c>
      <c r="C30" s="15" t="e">
        <f>BS23</f>
        <v>#N/A</v>
      </c>
      <c r="D30" s="30" t="e">
        <f t="shared" si="24"/>
        <v>#N/A</v>
      </c>
      <c r="E30" s="30" t="e">
        <f t="shared" si="25"/>
        <v>#N/A</v>
      </c>
      <c r="F30" s="31"/>
      <c r="G30" s="17"/>
      <c r="H30" s="1" t="s">
        <v>2919</v>
      </c>
      <c r="I30" s="15" t="e">
        <f>C15</f>
        <v>#N/A</v>
      </c>
      <c r="J30" s="30" t="e">
        <f t="shared" si="26"/>
        <v>#N/A</v>
      </c>
      <c r="K30" s="30" t="e">
        <f t="shared" si="27"/>
        <v>#N/A</v>
      </c>
      <c r="L30" s="31"/>
      <c r="U30" s="45">
        <f t="shared" ref="U30:V30" si="30">U15</f>
        <v>0</v>
      </c>
      <c r="V30" s="47" t="e">
        <f t="shared" si="30"/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  <c r="CX30" t="s">
        <v>266</v>
      </c>
      <c r="CY30" s="27" t="s">
        <v>5159</v>
      </c>
      <c r="CZ30" s="27" t="s">
        <v>2936</v>
      </c>
    </row>
    <row r="31" spans="2:104" ht="15" customHeight="1" x14ac:dyDescent="0.15">
      <c r="B31" s="2" t="s">
        <v>2920</v>
      </c>
      <c r="C31" s="15" t="e">
        <f>BT23</f>
        <v>#N/A</v>
      </c>
      <c r="D31" s="30" t="e">
        <f t="shared" si="24"/>
        <v>#N/A</v>
      </c>
      <c r="E31" s="30" t="e">
        <f t="shared" si="25"/>
        <v>#N/A</v>
      </c>
      <c r="F31" s="35" t="e">
        <f>AV23</f>
        <v>#N/A</v>
      </c>
      <c r="G31" s="17"/>
      <c r="H31" s="2" t="s">
        <v>2920</v>
      </c>
      <c r="I31" s="15" t="e">
        <f>C18</f>
        <v>#N/A</v>
      </c>
      <c r="J31" s="30" t="e">
        <f t="shared" si="26"/>
        <v>#N/A</v>
      </c>
      <c r="K31" s="30" t="e">
        <f t="shared" si="27"/>
        <v>#N/A</v>
      </c>
      <c r="L31" s="38" t="e">
        <f>F18</f>
        <v>#N/A</v>
      </c>
      <c r="O31" s="80" t="s">
        <v>2919</v>
      </c>
      <c r="R31" s="86" t="s">
        <v>3054</v>
      </c>
      <c r="U31" s="45">
        <f t="shared" ref="U31:V31" si="31">U18</f>
        <v>0</v>
      </c>
      <c r="V31" s="47" t="e">
        <f t="shared" si="31"/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  <c r="CX31" t="s">
        <v>394</v>
      </c>
      <c r="CZ31" s="27" t="s">
        <v>5152</v>
      </c>
    </row>
    <row r="32" spans="2:104" ht="15" customHeight="1" x14ac:dyDescent="0.15">
      <c r="B32" s="1" t="s">
        <v>2919</v>
      </c>
      <c r="C32" s="15" t="e">
        <f>BB23</f>
        <v>#N/A</v>
      </c>
      <c r="D32" s="30" t="e">
        <f t="shared" si="24"/>
        <v>#N/A</v>
      </c>
      <c r="E32" s="30" t="e">
        <f t="shared" si="25"/>
        <v>#N/A</v>
      </c>
      <c r="F32" s="34" t="e">
        <f>AS23</f>
        <v>#N/A</v>
      </c>
      <c r="G32" s="17"/>
      <c r="H32" s="1" t="s">
        <v>2919</v>
      </c>
      <c r="I32" s="15" t="e">
        <f>I6</f>
        <v>#N/A</v>
      </c>
      <c r="J32" s="30" t="e">
        <f t="shared" si="26"/>
        <v>#N/A</v>
      </c>
      <c r="K32" s="30" t="e">
        <f t="shared" si="27"/>
        <v>#N/A</v>
      </c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  <c r="CX32" t="s">
        <v>415</v>
      </c>
      <c r="CZ32" s="27" t="s">
        <v>5153</v>
      </c>
    </row>
    <row r="33" spans="2:104" ht="15" customHeight="1" x14ac:dyDescent="0.15">
      <c r="B33" s="1" t="s">
        <v>2919</v>
      </c>
      <c r="C33" s="15" t="e">
        <f>BE23</f>
        <v>#N/A</v>
      </c>
      <c r="D33" s="30" t="e">
        <f t="shared" si="24"/>
        <v>#N/A</v>
      </c>
      <c r="E33" s="30" t="e">
        <f t="shared" si="25"/>
        <v>#N/A</v>
      </c>
      <c r="F33" s="31"/>
      <c r="G33" s="17"/>
      <c r="H33" s="1" t="s">
        <v>2919</v>
      </c>
      <c r="I33" s="15" t="e">
        <f t="shared" ref="I33:I34" si="32">I7</f>
        <v>#N/A</v>
      </c>
      <c r="J33" s="30" t="e">
        <f t="shared" si="26"/>
        <v>#N/A</v>
      </c>
      <c r="K33" s="30" t="e">
        <f t="shared" si="27"/>
        <v>#N/A</v>
      </c>
      <c r="L33" s="31"/>
      <c r="N33" s="8"/>
      <c r="O33" s="83" t="s">
        <v>3067</v>
      </c>
      <c r="AH33" s="13"/>
      <c r="AI33" s="13"/>
      <c r="CX33" t="s">
        <v>362</v>
      </c>
      <c r="CZ33" s="27" t="s">
        <v>5152</v>
      </c>
    </row>
    <row r="34" spans="2:104" ht="15" customHeight="1" x14ac:dyDescent="0.15">
      <c r="B34" s="1" t="s">
        <v>2919</v>
      </c>
      <c r="C34" s="15" t="e">
        <f>BU23</f>
        <v>#N/A</v>
      </c>
      <c r="D34" s="30" t="e">
        <f t="shared" si="24"/>
        <v>#N/A</v>
      </c>
      <c r="E34" s="30" t="e">
        <f t="shared" si="25"/>
        <v>#N/A</v>
      </c>
      <c r="F34" s="31"/>
      <c r="G34" s="17"/>
      <c r="H34" s="1" t="s">
        <v>2919</v>
      </c>
      <c r="I34" s="15" t="e">
        <f t="shared" si="32"/>
        <v>#N/A</v>
      </c>
      <c r="J34" s="30" t="e">
        <f t="shared" si="26"/>
        <v>#N/A</v>
      </c>
      <c r="K34" s="30" t="e">
        <f t="shared" si="27"/>
        <v>#N/A</v>
      </c>
      <c r="L34" s="31"/>
      <c r="N34" s="8"/>
      <c r="O34" s="78" t="s">
        <v>2920</v>
      </c>
      <c r="AH34" s="13"/>
      <c r="AI34" s="13"/>
      <c r="CX34" t="s">
        <v>206</v>
      </c>
      <c r="CZ34" s="27" t="s">
        <v>5151</v>
      </c>
    </row>
    <row r="35" spans="2:104" ht="15" customHeight="1" x14ac:dyDescent="0.15">
      <c r="B35" s="2" t="s">
        <v>2920</v>
      </c>
      <c r="C35" s="15" t="e">
        <f>BV23</f>
        <v>#N/A</v>
      </c>
      <c r="D35" s="30" t="e">
        <f t="shared" si="24"/>
        <v>#N/A</v>
      </c>
      <c r="E35" s="30" t="e">
        <f t="shared" si="25"/>
        <v>#N/A</v>
      </c>
      <c r="F35" s="35" t="e">
        <f>AW23</f>
        <v>#N/A</v>
      </c>
      <c r="G35" s="17"/>
      <c r="H35" s="2" t="s">
        <v>2920</v>
      </c>
      <c r="I35" s="15" t="e">
        <f>I11</f>
        <v>#N/A</v>
      </c>
      <c r="J35" s="30" t="e">
        <f t="shared" si="26"/>
        <v>#N/A</v>
      </c>
      <c r="K35" s="30" t="e">
        <f t="shared" si="27"/>
        <v>#N/A</v>
      </c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  <c r="CX35" t="s">
        <v>1087</v>
      </c>
      <c r="CZ35" s="27" t="s">
        <v>5153</v>
      </c>
    </row>
    <row r="36" spans="2:104" ht="15" customHeight="1" x14ac:dyDescent="0.15">
      <c r="B36" s="1" t="s">
        <v>2919</v>
      </c>
      <c r="C36" s="15" t="e">
        <f>BF23</f>
        <v>#N/A</v>
      </c>
      <c r="D36" s="30" t="e">
        <f t="shared" si="24"/>
        <v>#N/A</v>
      </c>
      <c r="E36" s="30" t="e">
        <f t="shared" si="25"/>
        <v>#N/A</v>
      </c>
      <c r="F36" s="34" t="e">
        <f>AT23</f>
        <v>#N/A</v>
      </c>
      <c r="G36" s="17"/>
      <c r="H36" s="1" t="s">
        <v>2919</v>
      </c>
      <c r="I36" s="15" t="e">
        <f>I14</f>
        <v>#N/A</v>
      </c>
      <c r="J36" s="30" t="e">
        <f t="shared" si="26"/>
        <v>#N/A</v>
      </c>
      <c r="K36" s="30" t="e">
        <f t="shared" si="27"/>
        <v>#N/A</v>
      </c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  <c r="CX36" t="s">
        <v>496</v>
      </c>
      <c r="CZ36" s="27" t="s">
        <v>5154</v>
      </c>
    </row>
    <row r="37" spans="2:104" ht="15" customHeight="1" x14ac:dyDescent="0.15">
      <c r="B37" s="1" t="s">
        <v>2919</v>
      </c>
      <c r="C37" s="15" t="e">
        <f>BW23</f>
        <v>#N/A</v>
      </c>
      <c r="D37" s="30" t="e">
        <f t="shared" si="24"/>
        <v>#N/A</v>
      </c>
      <c r="E37" s="30" t="e">
        <f t="shared" si="25"/>
        <v>#N/A</v>
      </c>
      <c r="F37" s="31"/>
      <c r="G37" s="17"/>
      <c r="H37" s="1" t="s">
        <v>2919</v>
      </c>
      <c r="I37" s="15" t="e">
        <f>I15</f>
        <v>#N/A</v>
      </c>
      <c r="J37" s="30" t="e">
        <f t="shared" si="26"/>
        <v>#N/A</v>
      </c>
      <c r="K37" s="30" t="e">
        <f t="shared" si="27"/>
        <v>#N/A</v>
      </c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33">N37*Q37</f>
        <v>#N/A</v>
      </c>
      <c r="S37" s="14"/>
      <c r="T37" s="14"/>
      <c r="AH37" s="13"/>
      <c r="CX37" t="s">
        <v>112</v>
      </c>
      <c r="CZ37" s="27" t="s">
        <v>5151</v>
      </c>
    </row>
    <row r="38" spans="2:104" ht="15" customHeight="1" x14ac:dyDescent="0.15">
      <c r="B38" s="2" t="s">
        <v>2920</v>
      </c>
      <c r="C38" s="15" t="e">
        <f>BX23</f>
        <v>#N/A</v>
      </c>
      <c r="D38" s="30" t="e">
        <f t="shared" si="24"/>
        <v>#N/A</v>
      </c>
      <c r="E38" s="30" t="e">
        <f t="shared" si="25"/>
        <v>#N/A</v>
      </c>
      <c r="F38" s="35" t="e">
        <f>AX23</f>
        <v>#N/A</v>
      </c>
      <c r="G38" s="17"/>
      <c r="H38" s="2" t="s">
        <v>2920</v>
      </c>
      <c r="I38" s="15" t="e">
        <f>I18</f>
        <v>#N/A</v>
      </c>
      <c r="J38" s="30" t="e">
        <f t="shared" si="26"/>
        <v>#N/A</v>
      </c>
      <c r="K38" s="30" t="e">
        <f t="shared" si="27"/>
        <v>#N/A</v>
      </c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33"/>
        <v>#N/A</v>
      </c>
      <c r="S38" s="14"/>
      <c r="T38" s="14"/>
      <c r="AH38" s="13"/>
      <c r="CX38" t="s">
        <v>590</v>
      </c>
      <c r="CZ38" s="27" t="s">
        <v>5156</v>
      </c>
    </row>
    <row r="39" spans="2:104" ht="15" customHeight="1" x14ac:dyDescent="0.15">
      <c r="AH39" s="13"/>
      <c r="CX39" t="s">
        <v>269</v>
      </c>
      <c r="CY39" s="27" t="s">
        <v>5160</v>
      </c>
      <c r="CZ39" s="27" t="s">
        <v>5161</v>
      </c>
    </row>
    <row r="40" spans="2:104" ht="15" customHeight="1" x14ac:dyDescent="0.15">
      <c r="B40" s="16" t="e">
        <f>AM41</f>
        <v>#N/A</v>
      </c>
      <c r="C40" s="36" t="e">
        <f>BH41</f>
        <v>#N/A</v>
      </c>
      <c r="D40" s="44"/>
      <c r="E40" s="44" t="e">
        <f>BL41</f>
        <v>#N/A</v>
      </c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2921</v>
      </c>
      <c r="AL40" s="23" t="s">
        <v>2918</v>
      </c>
      <c r="AM40" s="24" t="s">
        <v>2917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  <c r="CX40" t="s">
        <v>361</v>
      </c>
      <c r="CZ40" s="27" t="s">
        <v>5154</v>
      </c>
    </row>
    <row r="41" spans="2:104" ht="15" customHeight="1" x14ac:dyDescent="0.15">
      <c r="B41" s="29" t="e">
        <f>BG41</f>
        <v>#N/A</v>
      </c>
      <c r="C41" s="36" t="e">
        <f>AL41</f>
        <v>#N/A</v>
      </c>
      <c r="D41" s="44"/>
      <c r="E41" s="44" t="e">
        <f>AY41</f>
        <v>#N/A</v>
      </c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3019</v>
      </c>
      <c r="O41" s="63" t="s">
        <v>3020</v>
      </c>
      <c r="P41" s="62" t="s">
        <v>3021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  <c r="CX41" t="s">
        <v>258</v>
      </c>
      <c r="CY41" s="27" t="s">
        <v>5152</v>
      </c>
      <c r="CZ41" s="27" t="s">
        <v>5162</v>
      </c>
    </row>
    <row r="42" spans="2:104" ht="15" customHeight="1" x14ac:dyDescent="0.15">
      <c r="B42" s="1" t="s">
        <v>2919</v>
      </c>
      <c r="C42" s="32" t="e">
        <f>AZ41</f>
        <v>#N/A</v>
      </c>
      <c r="D42" s="27" t="e">
        <f t="shared" ref="D42:D56" si="34">VLOOKUP(C42,$CX$1:$CZ$2000,2,0)</f>
        <v>#N/A</v>
      </c>
      <c r="E42" s="27" t="e">
        <f t="shared" ref="E42:E56" si="35">VLOOKUP(C42,$CX$1:$CZ$2000,3,0)</f>
        <v>#N/A</v>
      </c>
      <c r="F42" s="34" t="e">
        <f>AQ41</f>
        <v>#N/A</v>
      </c>
      <c r="G42" s="17"/>
      <c r="H42" s="1" t="s">
        <v>2919</v>
      </c>
      <c r="I42" s="32" t="e">
        <f>C23</f>
        <v>#N/A</v>
      </c>
      <c r="J42" s="27" t="e">
        <f t="shared" ref="J42:J56" si="36">VLOOKUP(I42,$CX$1:$CZ$2000,2,0)</f>
        <v>#N/A</v>
      </c>
      <c r="K42" s="27" t="e">
        <f t="shared" ref="K42:K56" si="37">VLOOKUP(I42,$CX$1:$CZ$2000,3,0)</f>
        <v>#N/A</v>
      </c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2921</v>
      </c>
      <c r="AL42" s="40" t="s">
        <v>2918</v>
      </c>
      <c r="AM42" s="41" t="s">
        <v>2917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  <c r="CX42" t="s">
        <v>58</v>
      </c>
      <c r="CZ42" s="27" t="s">
        <v>5160</v>
      </c>
    </row>
    <row r="43" spans="2:104" ht="15" customHeight="1" x14ac:dyDescent="0.15">
      <c r="B43" s="1" t="s">
        <v>2919</v>
      </c>
      <c r="C43" s="15" t="e">
        <f>BA41</f>
        <v>#N/A</v>
      </c>
      <c r="D43" s="30" t="e">
        <f t="shared" si="34"/>
        <v>#N/A</v>
      </c>
      <c r="E43" s="30" t="e">
        <f t="shared" si="35"/>
        <v>#N/A</v>
      </c>
      <c r="F43" s="31"/>
      <c r="G43" s="17"/>
      <c r="H43" s="1" t="s">
        <v>2919</v>
      </c>
      <c r="I43" s="32" t="e">
        <f t="shared" ref="I43:I45" si="38">C24</f>
        <v>#N/A</v>
      </c>
      <c r="J43" s="30" t="e">
        <f t="shared" si="36"/>
        <v>#N/A</v>
      </c>
      <c r="K43" s="30" t="e">
        <f t="shared" si="37"/>
        <v>#N/A</v>
      </c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47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  <c r="CX43" t="s">
        <v>1044</v>
      </c>
      <c r="CZ43" s="27" t="s">
        <v>5156</v>
      </c>
    </row>
    <row r="44" spans="2:104" ht="15" customHeight="1" x14ac:dyDescent="0.15">
      <c r="B44" s="1" t="s">
        <v>2919</v>
      </c>
      <c r="C44" s="15" t="e">
        <f>BC41</f>
        <v>#N/A</v>
      </c>
      <c r="D44" s="30" t="e">
        <f t="shared" si="34"/>
        <v>#N/A</v>
      </c>
      <c r="E44" s="30" t="e">
        <f t="shared" si="35"/>
        <v>#N/A</v>
      </c>
      <c r="F44" s="31"/>
      <c r="G44" s="17"/>
      <c r="H44" s="1" t="s">
        <v>2919</v>
      </c>
      <c r="I44" s="32" t="e">
        <f t="shared" si="38"/>
        <v>#N/A</v>
      </c>
      <c r="J44" s="30" t="e">
        <f t="shared" si="36"/>
        <v>#N/A</v>
      </c>
      <c r="K44" s="30" t="e">
        <f t="shared" si="37"/>
        <v>#N/A</v>
      </c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  <c r="CX44" t="s">
        <v>291</v>
      </c>
      <c r="CY44" s="27" t="s">
        <v>5151</v>
      </c>
      <c r="CZ44" s="27" t="s">
        <v>5154</v>
      </c>
    </row>
    <row r="45" spans="2:104" ht="15" customHeight="1" x14ac:dyDescent="0.15">
      <c r="B45" s="1" t="s">
        <v>2919</v>
      </c>
      <c r="C45" s="15" t="e">
        <f>BQ41</f>
        <v>#N/A</v>
      </c>
      <c r="D45" s="30" t="e">
        <f t="shared" si="34"/>
        <v>#N/A</v>
      </c>
      <c r="E45" s="30" t="e">
        <f t="shared" si="35"/>
        <v>#N/A</v>
      </c>
      <c r="F45" s="31"/>
      <c r="G45" s="17"/>
      <c r="H45" s="1" t="s">
        <v>2919</v>
      </c>
      <c r="I45" s="32" t="e">
        <f t="shared" si="38"/>
        <v>#N/A</v>
      </c>
      <c r="J45" s="30" t="e">
        <f t="shared" si="36"/>
        <v>#N/A</v>
      </c>
      <c r="K45" s="30" t="e">
        <f t="shared" si="37"/>
        <v>#N/A</v>
      </c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  <c r="CX45" t="s">
        <v>995</v>
      </c>
      <c r="CY45" s="27" t="s">
        <v>5163</v>
      </c>
      <c r="CZ45" s="27" t="s">
        <v>5164</v>
      </c>
    </row>
    <row r="46" spans="2:104" ht="15" customHeight="1" x14ac:dyDescent="0.15">
      <c r="B46" s="2" t="s">
        <v>2920</v>
      </c>
      <c r="C46" s="15" t="e">
        <f>BR41</f>
        <v>#N/A</v>
      </c>
      <c r="D46" s="30" t="e">
        <f t="shared" si="34"/>
        <v>#N/A</v>
      </c>
      <c r="E46" s="30" t="e">
        <f t="shared" si="35"/>
        <v>#N/A</v>
      </c>
      <c r="F46" s="35" t="e">
        <f>AU41</f>
        <v>#N/A</v>
      </c>
      <c r="G46" s="17"/>
      <c r="H46" s="2" t="s">
        <v>2920</v>
      </c>
      <c r="I46" s="15" t="e">
        <f>C29</f>
        <v>#N/A</v>
      </c>
      <c r="J46" s="30" t="e">
        <f t="shared" si="36"/>
        <v>#N/A</v>
      </c>
      <c r="K46" s="30" t="e">
        <f t="shared" si="37"/>
        <v>#N/A</v>
      </c>
      <c r="L46" s="38" t="e">
        <f>F29</f>
        <v>#N/A</v>
      </c>
      <c r="N46" s="65" t="s">
        <v>2955</v>
      </c>
      <c r="O46" s="66" t="s">
        <v>2929</v>
      </c>
      <c r="P46" s="66" t="s">
        <v>2930</v>
      </c>
      <c r="Q46" s="65" t="s">
        <v>2956</v>
      </c>
      <c r="AH46" s="13"/>
      <c r="AI46" s="13"/>
      <c r="CX46" t="s">
        <v>57</v>
      </c>
      <c r="CZ46" s="27" t="s">
        <v>5154</v>
      </c>
    </row>
    <row r="47" spans="2:104" ht="15" customHeight="1" x14ac:dyDescent="0.15">
      <c r="B47" s="1" t="s">
        <v>2919</v>
      </c>
      <c r="C47" s="15" t="e">
        <f>BD41</f>
        <v>#N/A</v>
      </c>
      <c r="D47" s="30" t="e">
        <f t="shared" si="34"/>
        <v>#N/A</v>
      </c>
      <c r="E47" s="30" t="e">
        <f t="shared" si="35"/>
        <v>#N/A</v>
      </c>
      <c r="F47" s="34" t="e">
        <f>AR41</f>
        <v>#N/A</v>
      </c>
      <c r="G47" s="17"/>
      <c r="H47" s="1" t="s">
        <v>2919</v>
      </c>
      <c r="I47" s="15" t="e">
        <f>C32</f>
        <v>#N/A</v>
      </c>
      <c r="J47" s="30" t="e">
        <f t="shared" si="36"/>
        <v>#N/A</v>
      </c>
      <c r="K47" s="30" t="e">
        <f t="shared" si="37"/>
        <v>#N/A</v>
      </c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  <c r="CX47" t="s">
        <v>138</v>
      </c>
      <c r="CY47" s="27" t="s">
        <v>5163</v>
      </c>
      <c r="CZ47" s="27" t="s">
        <v>5165</v>
      </c>
    </row>
    <row r="48" spans="2:104" ht="15" customHeight="1" x14ac:dyDescent="0.15">
      <c r="B48" s="1" t="s">
        <v>2919</v>
      </c>
      <c r="C48" s="15" t="e">
        <f>BS41</f>
        <v>#N/A</v>
      </c>
      <c r="D48" s="30" t="e">
        <f t="shared" si="34"/>
        <v>#N/A</v>
      </c>
      <c r="E48" s="30" t="e">
        <f t="shared" si="35"/>
        <v>#N/A</v>
      </c>
      <c r="F48" s="31"/>
      <c r="G48" s="17"/>
      <c r="H48" s="1" t="s">
        <v>2919</v>
      </c>
      <c r="I48" s="15" t="e">
        <f>C33</f>
        <v>#N/A</v>
      </c>
      <c r="J48" s="30" t="e">
        <f t="shared" si="36"/>
        <v>#N/A</v>
      </c>
      <c r="K48" s="30" t="e">
        <f t="shared" si="37"/>
        <v>#N/A</v>
      </c>
      <c r="L48" s="31"/>
      <c r="AH48" s="13"/>
      <c r="AI48" s="13"/>
      <c r="CX48" t="s">
        <v>536</v>
      </c>
      <c r="CZ48" s="27" t="s">
        <v>5160</v>
      </c>
    </row>
    <row r="49" spans="2:104" ht="15" customHeight="1" x14ac:dyDescent="0.15">
      <c r="B49" s="2" t="s">
        <v>2920</v>
      </c>
      <c r="C49" s="15" t="e">
        <f>BT41</f>
        <v>#N/A</v>
      </c>
      <c r="D49" s="30" t="e">
        <f t="shared" si="34"/>
        <v>#N/A</v>
      </c>
      <c r="E49" s="30" t="e">
        <f t="shared" si="35"/>
        <v>#N/A</v>
      </c>
      <c r="F49" s="35" t="e">
        <f>AV41</f>
        <v>#N/A</v>
      </c>
      <c r="G49" s="17"/>
      <c r="H49" s="2" t="s">
        <v>2920</v>
      </c>
      <c r="I49" s="15" t="e">
        <f>C36</f>
        <v>#N/A</v>
      </c>
      <c r="J49" s="30" t="e">
        <f t="shared" si="36"/>
        <v>#N/A</v>
      </c>
      <c r="K49" s="30" t="e">
        <f t="shared" si="37"/>
        <v>#N/A</v>
      </c>
      <c r="L49" s="38" t="e">
        <f>F36</f>
        <v>#N/A</v>
      </c>
      <c r="O49" s="80" t="s">
        <v>2919</v>
      </c>
      <c r="R49" s="86" t="s">
        <v>3054</v>
      </c>
      <c r="AH49" s="13"/>
      <c r="AI49" s="13"/>
      <c r="CX49" t="s">
        <v>523</v>
      </c>
      <c r="CZ49" s="27" t="s">
        <v>5165</v>
      </c>
    </row>
    <row r="50" spans="2:104" ht="15" customHeight="1" x14ac:dyDescent="0.15">
      <c r="B50" s="1" t="s">
        <v>2919</v>
      </c>
      <c r="C50" s="15" t="e">
        <f>BB41</f>
        <v>#N/A</v>
      </c>
      <c r="D50" s="30" t="e">
        <f t="shared" si="34"/>
        <v>#N/A</v>
      </c>
      <c r="E50" s="30" t="e">
        <f t="shared" si="35"/>
        <v>#N/A</v>
      </c>
      <c r="F50" s="34" t="e">
        <f>AS41</f>
        <v>#N/A</v>
      </c>
      <c r="G50" s="17"/>
      <c r="H50" s="1" t="s">
        <v>2919</v>
      </c>
      <c r="I50" s="15" t="e">
        <f>I24</f>
        <v>#N/A</v>
      </c>
      <c r="J50" s="30" t="e">
        <f t="shared" si="36"/>
        <v>#N/A</v>
      </c>
      <c r="K50" s="30" t="e">
        <f t="shared" si="37"/>
        <v>#N/A</v>
      </c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  <c r="CX50" t="s">
        <v>562</v>
      </c>
      <c r="CZ50" s="27" t="s">
        <v>5153</v>
      </c>
    </row>
    <row r="51" spans="2:104" ht="15" customHeight="1" x14ac:dyDescent="0.15">
      <c r="B51" s="1" t="s">
        <v>2919</v>
      </c>
      <c r="C51" s="15" t="e">
        <f>BE41</f>
        <v>#N/A</v>
      </c>
      <c r="D51" s="30" t="e">
        <f t="shared" si="34"/>
        <v>#N/A</v>
      </c>
      <c r="E51" s="30" t="e">
        <f t="shared" si="35"/>
        <v>#N/A</v>
      </c>
      <c r="F51" s="31"/>
      <c r="G51" s="17"/>
      <c r="H51" s="1" t="s">
        <v>2919</v>
      </c>
      <c r="I51" s="15" t="e">
        <f t="shared" ref="I51:I52" si="39">I25</f>
        <v>#N/A</v>
      </c>
      <c r="J51" s="30" t="e">
        <f t="shared" si="36"/>
        <v>#N/A</v>
      </c>
      <c r="K51" s="30" t="e">
        <f t="shared" si="37"/>
        <v>#N/A</v>
      </c>
      <c r="L51" s="31"/>
      <c r="N51" s="8"/>
      <c r="O51" s="83" t="s">
        <v>3067</v>
      </c>
      <c r="AH51" s="13"/>
      <c r="AI51" s="13"/>
      <c r="CX51" t="s">
        <v>176</v>
      </c>
      <c r="CZ51" s="27" t="s">
        <v>5152</v>
      </c>
    </row>
    <row r="52" spans="2:104" ht="15" customHeight="1" x14ac:dyDescent="0.15">
      <c r="B52" s="1" t="s">
        <v>2919</v>
      </c>
      <c r="C52" s="15" t="e">
        <f>BU41</f>
        <v>#N/A</v>
      </c>
      <c r="D52" s="30" t="e">
        <f t="shared" si="34"/>
        <v>#N/A</v>
      </c>
      <c r="E52" s="30" t="e">
        <f t="shared" si="35"/>
        <v>#N/A</v>
      </c>
      <c r="F52" s="31"/>
      <c r="G52" s="17"/>
      <c r="H52" s="1" t="s">
        <v>2919</v>
      </c>
      <c r="I52" s="15" t="e">
        <f t="shared" si="39"/>
        <v>#N/A</v>
      </c>
      <c r="J52" s="30" t="e">
        <f t="shared" si="36"/>
        <v>#N/A</v>
      </c>
      <c r="K52" s="30" t="e">
        <f t="shared" si="37"/>
        <v>#N/A</v>
      </c>
      <c r="L52" s="31"/>
      <c r="N52" s="8"/>
      <c r="O52" s="78" t="s">
        <v>2920</v>
      </c>
      <c r="AH52" s="13"/>
      <c r="AI52" s="13"/>
      <c r="CX52" t="s">
        <v>101</v>
      </c>
      <c r="CY52" s="27" t="s">
        <v>5153</v>
      </c>
      <c r="CZ52" s="27" t="s">
        <v>5154</v>
      </c>
    </row>
    <row r="53" spans="2:104" ht="15" customHeight="1" x14ac:dyDescent="0.15">
      <c r="B53" s="2" t="s">
        <v>2920</v>
      </c>
      <c r="C53" s="15" t="e">
        <f>BV41</f>
        <v>#N/A</v>
      </c>
      <c r="D53" s="30" t="e">
        <f t="shared" si="34"/>
        <v>#N/A</v>
      </c>
      <c r="E53" s="30" t="e">
        <f t="shared" si="35"/>
        <v>#N/A</v>
      </c>
      <c r="F53" s="35" t="e">
        <f>AW41</f>
        <v>#N/A</v>
      </c>
      <c r="G53" s="17"/>
      <c r="H53" s="2" t="s">
        <v>2920</v>
      </c>
      <c r="I53" s="15" t="e">
        <f>I29</f>
        <v>#N/A</v>
      </c>
      <c r="J53" s="30" t="e">
        <f t="shared" si="36"/>
        <v>#N/A</v>
      </c>
      <c r="K53" s="30" t="e">
        <f t="shared" si="37"/>
        <v>#N/A</v>
      </c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  <c r="CX53" t="s">
        <v>597</v>
      </c>
      <c r="CZ53" s="27" t="s">
        <v>5163</v>
      </c>
    </row>
    <row r="54" spans="2:104" ht="15" customHeight="1" x14ac:dyDescent="0.15">
      <c r="B54" s="1" t="s">
        <v>2919</v>
      </c>
      <c r="C54" s="15" t="e">
        <f>BF41</f>
        <v>#N/A</v>
      </c>
      <c r="D54" s="30" t="e">
        <f t="shared" si="34"/>
        <v>#N/A</v>
      </c>
      <c r="E54" s="30" t="e">
        <f t="shared" si="35"/>
        <v>#N/A</v>
      </c>
      <c r="F54" s="34" t="e">
        <f>AT41</f>
        <v>#N/A</v>
      </c>
      <c r="G54" s="17"/>
      <c r="H54" s="1" t="s">
        <v>2919</v>
      </c>
      <c r="I54" s="15" t="e">
        <f>I32</f>
        <v>#N/A</v>
      </c>
      <c r="J54" s="30" t="e">
        <f t="shared" si="36"/>
        <v>#N/A</v>
      </c>
      <c r="K54" s="30" t="e">
        <f t="shared" si="37"/>
        <v>#N/A</v>
      </c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  <c r="CX54" t="s">
        <v>329</v>
      </c>
      <c r="CY54" s="27" t="s">
        <v>5166</v>
      </c>
      <c r="CZ54" s="27" t="s">
        <v>5165</v>
      </c>
    </row>
    <row r="55" spans="2:104" ht="15" customHeight="1" x14ac:dyDescent="0.15">
      <c r="B55" s="1" t="s">
        <v>2919</v>
      </c>
      <c r="C55" s="15" t="e">
        <f>BW41</f>
        <v>#N/A</v>
      </c>
      <c r="D55" s="30" t="e">
        <f t="shared" si="34"/>
        <v>#N/A</v>
      </c>
      <c r="E55" s="30" t="e">
        <f t="shared" si="35"/>
        <v>#N/A</v>
      </c>
      <c r="F55" s="31"/>
      <c r="G55" s="17"/>
      <c r="H55" s="1" t="s">
        <v>2919</v>
      </c>
      <c r="I55" s="15" t="e">
        <f>I33</f>
        <v>#N/A</v>
      </c>
      <c r="J55" s="30" t="e">
        <f t="shared" si="36"/>
        <v>#N/A</v>
      </c>
      <c r="K55" s="30" t="e">
        <f t="shared" si="37"/>
        <v>#N/A</v>
      </c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40">N55*Q55</f>
        <v>#N/A</v>
      </c>
      <c r="S55" s="14"/>
      <c r="T55" s="14"/>
      <c r="AH55" s="13"/>
      <c r="CX55" t="s">
        <v>339</v>
      </c>
      <c r="CY55" s="27" t="s">
        <v>2936</v>
      </c>
      <c r="CZ55" s="27" t="s">
        <v>5167</v>
      </c>
    </row>
    <row r="56" spans="2:104" ht="15" customHeight="1" x14ac:dyDescent="0.15">
      <c r="B56" s="2" t="s">
        <v>2920</v>
      </c>
      <c r="C56" s="15" t="e">
        <f>BX41</f>
        <v>#N/A</v>
      </c>
      <c r="D56" s="30" t="e">
        <f t="shared" si="34"/>
        <v>#N/A</v>
      </c>
      <c r="E56" s="30" t="e">
        <f t="shared" si="35"/>
        <v>#N/A</v>
      </c>
      <c r="F56" s="35" t="e">
        <f>AX41</f>
        <v>#N/A</v>
      </c>
      <c r="G56" s="17"/>
      <c r="H56" s="2" t="s">
        <v>2920</v>
      </c>
      <c r="I56" s="15" t="e">
        <f>I36</f>
        <v>#N/A</v>
      </c>
      <c r="J56" s="30" t="e">
        <f t="shared" si="36"/>
        <v>#N/A</v>
      </c>
      <c r="K56" s="30" t="e">
        <f t="shared" si="37"/>
        <v>#N/A</v>
      </c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40"/>
        <v>#N/A</v>
      </c>
      <c r="S56" s="14"/>
      <c r="T56" s="14"/>
      <c r="AH56" s="13"/>
      <c r="CX56" t="s">
        <v>600</v>
      </c>
      <c r="CZ56" s="27" t="s">
        <v>5166</v>
      </c>
    </row>
    <row r="57" spans="2:104" ht="15" customHeight="1" x14ac:dyDescent="0.15">
      <c r="AH57" s="13"/>
      <c r="CX57" t="s">
        <v>51</v>
      </c>
      <c r="CZ57" s="27" t="s">
        <v>5154</v>
      </c>
    </row>
    <row r="58" spans="2:104" ht="15" customHeight="1" x14ac:dyDescent="0.15">
      <c r="B58" s="16" t="e">
        <f>AM59</f>
        <v>#N/A</v>
      </c>
      <c r="C58" s="36" t="e">
        <f>BH59</f>
        <v>#N/A</v>
      </c>
      <c r="D58" s="44"/>
      <c r="E58" s="44" t="e">
        <f>BL59</f>
        <v>#N/A</v>
      </c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2921</v>
      </c>
      <c r="AL58" s="23" t="s">
        <v>2918</v>
      </c>
      <c r="AM58" s="24" t="s">
        <v>2917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  <c r="CX58" t="s">
        <v>1574</v>
      </c>
      <c r="CZ58" s="27" t="s">
        <v>5152</v>
      </c>
    </row>
    <row r="59" spans="2:104" ht="15" customHeight="1" x14ac:dyDescent="0.15">
      <c r="B59" s="29" t="e">
        <f>BG59</f>
        <v>#N/A</v>
      </c>
      <c r="C59" s="36" t="e">
        <f>AL59</f>
        <v>#N/A</v>
      </c>
      <c r="D59" s="44"/>
      <c r="E59" s="44" t="e">
        <f>AY59</f>
        <v>#N/A</v>
      </c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3019</v>
      </c>
      <c r="O59" s="63" t="s">
        <v>3020</v>
      </c>
      <c r="P59" s="62" t="s">
        <v>3021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  <c r="CX59" t="s">
        <v>250</v>
      </c>
      <c r="CZ59" s="27" t="s">
        <v>5152</v>
      </c>
    </row>
    <row r="60" spans="2:104" ht="15" customHeight="1" x14ac:dyDescent="0.15">
      <c r="B60" s="1" t="s">
        <v>2919</v>
      </c>
      <c r="C60" s="32" t="e">
        <f>AZ59</f>
        <v>#N/A</v>
      </c>
      <c r="D60" s="27" t="e">
        <f t="shared" ref="D60:D74" si="41">VLOOKUP(C60,$CX$1:$CZ$2000,2,0)</f>
        <v>#N/A</v>
      </c>
      <c r="E60" s="27" t="e">
        <f t="shared" ref="E60:E74" si="42">VLOOKUP(C60,$CX$1:$CZ$2000,3,0)</f>
        <v>#N/A</v>
      </c>
      <c r="F60" s="34" t="e">
        <f>AQ59</f>
        <v>#N/A</v>
      </c>
      <c r="G60" s="17"/>
      <c r="H60" s="1" t="s">
        <v>2919</v>
      </c>
      <c r="I60" s="32" t="e">
        <f>C41</f>
        <v>#N/A</v>
      </c>
      <c r="J60" s="27" t="e">
        <f t="shared" ref="J60:J74" si="43">VLOOKUP(I60,$CX$1:$CZ$2000,2,0)</f>
        <v>#N/A</v>
      </c>
      <c r="K60" s="27" t="e">
        <f t="shared" ref="K60:K74" si="44">VLOOKUP(I60,$CX$1:$CZ$2000,3,0)</f>
        <v>#N/A</v>
      </c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2921</v>
      </c>
      <c r="AL60" s="40" t="s">
        <v>2918</v>
      </c>
      <c r="AM60" s="41" t="s">
        <v>2917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  <c r="CX60" t="s">
        <v>59</v>
      </c>
      <c r="CY60" s="27" t="s">
        <v>5163</v>
      </c>
      <c r="CZ60" s="27" t="s">
        <v>5164</v>
      </c>
    </row>
    <row r="61" spans="2:104" ht="15" customHeight="1" x14ac:dyDescent="0.15">
      <c r="B61" s="1" t="s">
        <v>2919</v>
      </c>
      <c r="C61" s="15" t="e">
        <f>BA59</f>
        <v>#N/A</v>
      </c>
      <c r="D61" s="30" t="e">
        <f t="shared" si="41"/>
        <v>#N/A</v>
      </c>
      <c r="E61" s="30" t="e">
        <f t="shared" si="42"/>
        <v>#N/A</v>
      </c>
      <c r="F61" s="31"/>
      <c r="G61" s="17"/>
      <c r="H61" s="1" t="s">
        <v>2919</v>
      </c>
      <c r="I61" s="32" t="e">
        <f t="shared" ref="I61:I63" si="45">C42</f>
        <v>#N/A</v>
      </c>
      <c r="J61" s="30" t="e">
        <f t="shared" si="43"/>
        <v>#N/A</v>
      </c>
      <c r="K61" s="30" t="e">
        <f t="shared" si="44"/>
        <v>#N/A</v>
      </c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48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  <c r="CX61" t="s">
        <v>155</v>
      </c>
      <c r="CZ61" s="27" t="s">
        <v>5166</v>
      </c>
    </row>
    <row r="62" spans="2:104" ht="15" customHeight="1" x14ac:dyDescent="0.15">
      <c r="B62" s="1" t="s">
        <v>2919</v>
      </c>
      <c r="C62" s="15" t="e">
        <f>BC59</f>
        <v>#N/A</v>
      </c>
      <c r="D62" s="30" t="e">
        <f t="shared" si="41"/>
        <v>#N/A</v>
      </c>
      <c r="E62" s="30" t="e">
        <f t="shared" si="42"/>
        <v>#N/A</v>
      </c>
      <c r="F62" s="31"/>
      <c r="G62" s="17"/>
      <c r="H62" s="1" t="s">
        <v>2919</v>
      </c>
      <c r="I62" s="32" t="e">
        <f t="shared" si="45"/>
        <v>#N/A</v>
      </c>
      <c r="J62" s="30" t="e">
        <f t="shared" si="43"/>
        <v>#N/A</v>
      </c>
      <c r="K62" s="30" t="e">
        <f t="shared" si="44"/>
        <v>#N/A</v>
      </c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  <c r="CX62" t="s">
        <v>376</v>
      </c>
      <c r="CZ62" s="27" t="s">
        <v>5154</v>
      </c>
    </row>
    <row r="63" spans="2:104" ht="15" customHeight="1" x14ac:dyDescent="0.15">
      <c r="B63" s="1" t="s">
        <v>2919</v>
      </c>
      <c r="C63" s="15" t="e">
        <f>BQ59</f>
        <v>#N/A</v>
      </c>
      <c r="D63" s="30" t="e">
        <f t="shared" si="41"/>
        <v>#N/A</v>
      </c>
      <c r="E63" s="30" t="e">
        <f t="shared" si="42"/>
        <v>#N/A</v>
      </c>
      <c r="F63" s="31"/>
      <c r="G63" s="17"/>
      <c r="H63" s="1" t="s">
        <v>2919</v>
      </c>
      <c r="I63" s="32" t="e">
        <f t="shared" si="45"/>
        <v>#N/A</v>
      </c>
      <c r="J63" s="30" t="e">
        <f t="shared" si="43"/>
        <v>#N/A</v>
      </c>
      <c r="K63" s="30" t="e">
        <f t="shared" si="44"/>
        <v>#N/A</v>
      </c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  <c r="CX63" t="s">
        <v>1053</v>
      </c>
      <c r="CZ63" s="27" t="s">
        <v>5152</v>
      </c>
    </row>
    <row r="64" spans="2:104" ht="15" customHeight="1" x14ac:dyDescent="0.15">
      <c r="B64" s="2" t="s">
        <v>2920</v>
      </c>
      <c r="C64" s="15" t="e">
        <f>BR59</f>
        <v>#N/A</v>
      </c>
      <c r="D64" s="30" t="e">
        <f t="shared" si="41"/>
        <v>#N/A</v>
      </c>
      <c r="E64" s="30" t="e">
        <f t="shared" si="42"/>
        <v>#N/A</v>
      </c>
      <c r="F64" s="35" t="e">
        <f>AU59</f>
        <v>#N/A</v>
      </c>
      <c r="G64" s="17"/>
      <c r="H64" s="2" t="s">
        <v>2920</v>
      </c>
      <c r="I64" s="15" t="e">
        <f>C47</f>
        <v>#N/A</v>
      </c>
      <c r="J64" s="30" t="e">
        <f t="shared" si="43"/>
        <v>#N/A</v>
      </c>
      <c r="K64" s="30" t="e">
        <f t="shared" si="44"/>
        <v>#N/A</v>
      </c>
      <c r="L64" s="38" t="e">
        <f>F47</f>
        <v>#N/A</v>
      </c>
      <c r="N64" s="65" t="s">
        <v>2955</v>
      </c>
      <c r="O64" s="66" t="s">
        <v>2929</v>
      </c>
      <c r="P64" s="66" t="s">
        <v>2930</v>
      </c>
      <c r="Q64" s="65" t="s">
        <v>2956</v>
      </c>
      <c r="AH64" s="13"/>
      <c r="AI64" s="13"/>
      <c r="CX64" t="s">
        <v>484</v>
      </c>
      <c r="CZ64" s="27" t="s">
        <v>5152</v>
      </c>
    </row>
    <row r="65" spans="2:104" ht="15" customHeight="1" x14ac:dyDescent="0.15">
      <c r="B65" s="1" t="s">
        <v>2919</v>
      </c>
      <c r="C65" s="15" t="e">
        <f>BD59</f>
        <v>#N/A</v>
      </c>
      <c r="D65" s="30" t="e">
        <f t="shared" si="41"/>
        <v>#N/A</v>
      </c>
      <c r="E65" s="30" t="e">
        <f t="shared" si="42"/>
        <v>#N/A</v>
      </c>
      <c r="F65" s="34" t="e">
        <f>AR59</f>
        <v>#N/A</v>
      </c>
      <c r="G65" s="17"/>
      <c r="H65" s="1" t="s">
        <v>2919</v>
      </c>
      <c r="I65" s="15" t="e">
        <f>C50</f>
        <v>#N/A</v>
      </c>
      <c r="J65" s="30" t="e">
        <f t="shared" si="43"/>
        <v>#N/A</v>
      </c>
      <c r="K65" s="30" t="e">
        <f t="shared" si="44"/>
        <v>#N/A</v>
      </c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  <c r="CX65" t="s">
        <v>615</v>
      </c>
      <c r="CY65" s="27" t="s">
        <v>5153</v>
      </c>
      <c r="CZ65" s="27" t="s">
        <v>5162</v>
      </c>
    </row>
    <row r="66" spans="2:104" ht="15" customHeight="1" x14ac:dyDescent="0.15">
      <c r="B66" s="1" t="s">
        <v>2919</v>
      </c>
      <c r="C66" s="15" t="e">
        <f>BS59</f>
        <v>#N/A</v>
      </c>
      <c r="D66" s="30" t="e">
        <f t="shared" si="41"/>
        <v>#N/A</v>
      </c>
      <c r="E66" s="30" t="e">
        <f t="shared" si="42"/>
        <v>#N/A</v>
      </c>
      <c r="F66" s="31"/>
      <c r="G66" s="17"/>
      <c r="H66" s="1" t="s">
        <v>2919</v>
      </c>
      <c r="I66" s="15" t="e">
        <f>C51</f>
        <v>#N/A</v>
      </c>
      <c r="J66" s="30" t="e">
        <f t="shared" si="43"/>
        <v>#N/A</v>
      </c>
      <c r="K66" s="30" t="e">
        <f t="shared" si="44"/>
        <v>#N/A</v>
      </c>
      <c r="L66" s="31"/>
      <c r="AH66" s="13"/>
      <c r="AI66" s="13"/>
      <c r="CX66" t="s">
        <v>285</v>
      </c>
      <c r="CY66" s="27" t="s">
        <v>5165</v>
      </c>
      <c r="CZ66" s="27" t="s">
        <v>5160</v>
      </c>
    </row>
    <row r="67" spans="2:104" ht="15" customHeight="1" x14ac:dyDescent="0.15">
      <c r="B67" s="2" t="s">
        <v>2920</v>
      </c>
      <c r="C67" s="15" t="e">
        <f>BT59</f>
        <v>#N/A</v>
      </c>
      <c r="D67" s="30" t="e">
        <f t="shared" si="41"/>
        <v>#N/A</v>
      </c>
      <c r="E67" s="30" t="e">
        <f t="shared" si="42"/>
        <v>#N/A</v>
      </c>
      <c r="F67" s="35" t="e">
        <f>AV59</f>
        <v>#N/A</v>
      </c>
      <c r="G67" s="17"/>
      <c r="H67" s="2" t="s">
        <v>2920</v>
      </c>
      <c r="I67" s="15" t="e">
        <f>C54</f>
        <v>#N/A</v>
      </c>
      <c r="J67" s="30" t="e">
        <f t="shared" si="43"/>
        <v>#N/A</v>
      </c>
      <c r="K67" s="30" t="e">
        <f t="shared" si="44"/>
        <v>#N/A</v>
      </c>
      <c r="L67" s="38" t="e">
        <f>F54</f>
        <v>#N/A</v>
      </c>
      <c r="O67" s="80" t="s">
        <v>2919</v>
      </c>
      <c r="R67" s="86" t="s">
        <v>3054</v>
      </c>
      <c r="AH67" s="13"/>
      <c r="AI67" s="13"/>
      <c r="CX67" t="s">
        <v>48</v>
      </c>
      <c r="CZ67" s="27" t="s">
        <v>5165</v>
      </c>
    </row>
    <row r="68" spans="2:104" ht="15" customHeight="1" x14ac:dyDescent="0.15">
      <c r="B68" s="1" t="s">
        <v>2919</v>
      </c>
      <c r="C68" s="15" t="e">
        <f>BB59</f>
        <v>#N/A</v>
      </c>
      <c r="D68" s="30" t="e">
        <f t="shared" si="41"/>
        <v>#N/A</v>
      </c>
      <c r="E68" s="30" t="e">
        <f t="shared" si="42"/>
        <v>#N/A</v>
      </c>
      <c r="F68" s="34" t="e">
        <f>AS59</f>
        <v>#N/A</v>
      </c>
      <c r="G68" s="17"/>
      <c r="H68" s="1" t="s">
        <v>2919</v>
      </c>
      <c r="I68" s="15" t="e">
        <f>I42</f>
        <v>#N/A</v>
      </c>
      <c r="J68" s="30" t="e">
        <f t="shared" si="43"/>
        <v>#N/A</v>
      </c>
      <c r="K68" s="30" t="e">
        <f t="shared" si="44"/>
        <v>#N/A</v>
      </c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  <c r="CX68" t="s">
        <v>335</v>
      </c>
      <c r="CZ68" s="27" t="s">
        <v>5154</v>
      </c>
    </row>
    <row r="69" spans="2:104" ht="15" customHeight="1" x14ac:dyDescent="0.15">
      <c r="B69" s="1" t="s">
        <v>2919</v>
      </c>
      <c r="C69" s="15" t="e">
        <f>BE59</f>
        <v>#N/A</v>
      </c>
      <c r="D69" s="30" t="e">
        <f t="shared" si="41"/>
        <v>#N/A</v>
      </c>
      <c r="E69" s="30" t="e">
        <f t="shared" si="42"/>
        <v>#N/A</v>
      </c>
      <c r="F69" s="31"/>
      <c r="G69" s="17"/>
      <c r="H69" s="1" t="s">
        <v>2919</v>
      </c>
      <c r="I69" s="15" t="e">
        <f t="shared" ref="I69:I70" si="46">I43</f>
        <v>#N/A</v>
      </c>
      <c r="J69" s="30" t="e">
        <f t="shared" si="43"/>
        <v>#N/A</v>
      </c>
      <c r="K69" s="30" t="e">
        <f t="shared" si="44"/>
        <v>#N/A</v>
      </c>
      <c r="L69" s="31"/>
      <c r="N69" s="8"/>
      <c r="O69" s="83" t="s">
        <v>3067</v>
      </c>
      <c r="AH69" s="13"/>
      <c r="AI69" s="13"/>
      <c r="CX69" t="s">
        <v>410</v>
      </c>
      <c r="CZ69" s="27" t="s">
        <v>5153</v>
      </c>
    </row>
    <row r="70" spans="2:104" ht="15" customHeight="1" x14ac:dyDescent="0.15">
      <c r="B70" s="1" t="s">
        <v>2919</v>
      </c>
      <c r="C70" s="15" t="e">
        <f>BU59</f>
        <v>#N/A</v>
      </c>
      <c r="D70" s="30" t="e">
        <f t="shared" si="41"/>
        <v>#N/A</v>
      </c>
      <c r="E70" s="30" t="e">
        <f t="shared" si="42"/>
        <v>#N/A</v>
      </c>
      <c r="F70" s="31"/>
      <c r="G70" s="17"/>
      <c r="H70" s="1" t="s">
        <v>2919</v>
      </c>
      <c r="I70" s="15" t="e">
        <f t="shared" si="46"/>
        <v>#N/A</v>
      </c>
      <c r="J70" s="30" t="e">
        <f t="shared" si="43"/>
        <v>#N/A</v>
      </c>
      <c r="K70" s="30" t="e">
        <f t="shared" si="44"/>
        <v>#N/A</v>
      </c>
      <c r="L70" s="31"/>
      <c r="N70" s="8"/>
      <c r="O70" s="78" t="s">
        <v>2920</v>
      </c>
      <c r="AH70" s="13"/>
      <c r="AI70" s="13"/>
      <c r="CX70" t="s">
        <v>189</v>
      </c>
      <c r="CZ70" s="27" t="s">
        <v>5166</v>
      </c>
    </row>
    <row r="71" spans="2:104" ht="15" customHeight="1" x14ac:dyDescent="0.15">
      <c r="B71" s="2" t="s">
        <v>2920</v>
      </c>
      <c r="C71" s="15" t="e">
        <f>BV59</f>
        <v>#N/A</v>
      </c>
      <c r="D71" s="30" t="e">
        <f t="shared" si="41"/>
        <v>#N/A</v>
      </c>
      <c r="E71" s="30" t="e">
        <f t="shared" si="42"/>
        <v>#N/A</v>
      </c>
      <c r="F71" s="35" t="e">
        <f>AW59</f>
        <v>#N/A</v>
      </c>
      <c r="G71" s="17"/>
      <c r="H71" s="2" t="s">
        <v>2920</v>
      </c>
      <c r="I71" s="15" t="e">
        <f>I47</f>
        <v>#N/A</v>
      </c>
      <c r="J71" s="30" t="e">
        <f t="shared" si="43"/>
        <v>#N/A</v>
      </c>
      <c r="K71" s="30" t="e">
        <f t="shared" si="44"/>
        <v>#N/A</v>
      </c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  <c r="CX71" t="s">
        <v>193</v>
      </c>
      <c r="CY71" s="27" t="s">
        <v>5151</v>
      </c>
      <c r="CZ71" s="27" t="s">
        <v>5155</v>
      </c>
    </row>
    <row r="72" spans="2:104" ht="15" customHeight="1" x14ac:dyDescent="0.15">
      <c r="B72" s="1" t="s">
        <v>2919</v>
      </c>
      <c r="C72" s="15" t="e">
        <f>BF59</f>
        <v>#N/A</v>
      </c>
      <c r="D72" s="30" t="e">
        <f t="shared" si="41"/>
        <v>#N/A</v>
      </c>
      <c r="E72" s="30" t="e">
        <f t="shared" si="42"/>
        <v>#N/A</v>
      </c>
      <c r="F72" s="34" t="e">
        <f>AT59</f>
        <v>#N/A</v>
      </c>
      <c r="G72" s="17"/>
      <c r="H72" s="1" t="s">
        <v>2919</v>
      </c>
      <c r="I72" s="15" t="e">
        <f>I50</f>
        <v>#N/A</v>
      </c>
      <c r="J72" s="30" t="e">
        <f t="shared" si="43"/>
        <v>#N/A</v>
      </c>
      <c r="K72" s="30" t="e">
        <f t="shared" si="44"/>
        <v>#N/A</v>
      </c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  <c r="CX72" t="s">
        <v>95</v>
      </c>
      <c r="CY72" s="27" t="s">
        <v>5153</v>
      </c>
      <c r="CZ72" s="27" t="s">
        <v>5154</v>
      </c>
    </row>
    <row r="73" spans="2:104" ht="15" customHeight="1" x14ac:dyDescent="0.15">
      <c r="B73" s="1" t="s">
        <v>2919</v>
      </c>
      <c r="C73" s="15" t="e">
        <f>BW59</f>
        <v>#N/A</v>
      </c>
      <c r="D73" s="30" t="e">
        <f t="shared" si="41"/>
        <v>#N/A</v>
      </c>
      <c r="E73" s="30" t="e">
        <f t="shared" si="42"/>
        <v>#N/A</v>
      </c>
      <c r="F73" s="31"/>
      <c r="G73" s="17"/>
      <c r="H73" s="1" t="s">
        <v>2919</v>
      </c>
      <c r="I73" s="15" t="e">
        <f>I51</f>
        <v>#N/A</v>
      </c>
      <c r="J73" s="30" t="e">
        <f t="shared" si="43"/>
        <v>#N/A</v>
      </c>
      <c r="K73" s="30" t="e">
        <f t="shared" si="44"/>
        <v>#N/A</v>
      </c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47">N73*Q73</f>
        <v>#N/A</v>
      </c>
      <c r="S73" s="14"/>
      <c r="T73" s="14"/>
      <c r="AH73" s="13"/>
      <c r="CX73" t="s">
        <v>131</v>
      </c>
      <c r="CY73" s="27" t="s">
        <v>5166</v>
      </c>
      <c r="CZ73" s="27" t="s">
        <v>5165</v>
      </c>
    </row>
    <row r="74" spans="2:104" ht="15" customHeight="1" x14ac:dyDescent="0.15">
      <c r="B74" s="2" t="s">
        <v>2920</v>
      </c>
      <c r="C74" s="15" t="e">
        <f>BX59</f>
        <v>#N/A</v>
      </c>
      <c r="D74" s="30" t="e">
        <f t="shared" si="41"/>
        <v>#N/A</v>
      </c>
      <c r="E74" s="30" t="e">
        <f t="shared" si="42"/>
        <v>#N/A</v>
      </c>
      <c r="F74" s="35" t="e">
        <f>AX59</f>
        <v>#N/A</v>
      </c>
      <c r="G74" s="17"/>
      <c r="H74" s="2" t="s">
        <v>2920</v>
      </c>
      <c r="I74" s="15" t="e">
        <f>I54</f>
        <v>#N/A</v>
      </c>
      <c r="J74" s="30" t="e">
        <f t="shared" si="43"/>
        <v>#N/A</v>
      </c>
      <c r="K74" s="30" t="e">
        <f t="shared" si="44"/>
        <v>#N/A</v>
      </c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47"/>
        <v>#N/A</v>
      </c>
      <c r="S74" s="14"/>
      <c r="T74" s="14"/>
      <c r="AH74" s="13"/>
      <c r="CX74" t="s">
        <v>115</v>
      </c>
      <c r="CZ74" s="27" t="s">
        <v>5153</v>
      </c>
    </row>
    <row r="75" spans="2:104" ht="15" customHeight="1" x14ac:dyDescent="0.15">
      <c r="AH75" s="13"/>
      <c r="CX75" t="s">
        <v>287</v>
      </c>
      <c r="CY75" s="27" t="s">
        <v>5153</v>
      </c>
      <c r="CZ75" s="27" t="s">
        <v>2936</v>
      </c>
    </row>
    <row r="76" spans="2:104" ht="15" customHeight="1" x14ac:dyDescent="0.15">
      <c r="B76" s="16" t="e">
        <f>AM77</f>
        <v>#N/A</v>
      </c>
      <c r="C76" s="36" t="e">
        <f>BH77</f>
        <v>#N/A</v>
      </c>
      <c r="D76" s="44"/>
      <c r="E76" s="44" t="e">
        <f>BL77</f>
        <v>#N/A</v>
      </c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2921</v>
      </c>
      <c r="AL76" s="23" t="s">
        <v>2918</v>
      </c>
      <c r="AM76" s="24" t="s">
        <v>2917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  <c r="CX76" t="s">
        <v>289</v>
      </c>
      <c r="CY76" s="27" t="s">
        <v>5153</v>
      </c>
      <c r="CZ76" s="27" t="s">
        <v>5155</v>
      </c>
    </row>
    <row r="77" spans="2:104" ht="15" customHeight="1" x14ac:dyDescent="0.15">
      <c r="B77" s="29" t="e">
        <f>BG77</f>
        <v>#N/A</v>
      </c>
      <c r="C77" s="36" t="e">
        <f>AL77</f>
        <v>#N/A</v>
      </c>
      <c r="D77" s="44"/>
      <c r="E77" s="44" t="e">
        <f>AY77</f>
        <v>#N/A</v>
      </c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3019</v>
      </c>
      <c r="O77" s="63" t="s">
        <v>3020</v>
      </c>
      <c r="P77" s="62" t="s">
        <v>3021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  <c r="CX77" t="s">
        <v>79</v>
      </c>
      <c r="CZ77" s="27" t="s">
        <v>5154</v>
      </c>
    </row>
    <row r="78" spans="2:104" ht="15" customHeight="1" x14ac:dyDescent="0.15">
      <c r="B78" s="1" t="s">
        <v>2919</v>
      </c>
      <c r="C78" s="32" t="e">
        <f>AZ77</f>
        <v>#N/A</v>
      </c>
      <c r="D78" s="27" t="e">
        <f t="shared" ref="D78:D92" si="48">VLOOKUP(C78,$CX$1:$CZ$2000,2,0)</f>
        <v>#N/A</v>
      </c>
      <c r="E78" s="27" t="e">
        <f t="shared" ref="E78:E92" si="49">VLOOKUP(C78,$CX$1:$CZ$2000,3,0)</f>
        <v>#N/A</v>
      </c>
      <c r="F78" s="34" t="e">
        <f>AQ77</f>
        <v>#N/A</v>
      </c>
      <c r="G78" s="17"/>
      <c r="H78" s="1" t="s">
        <v>2919</v>
      </c>
      <c r="I78" s="32" t="e">
        <f>C59</f>
        <v>#N/A</v>
      </c>
      <c r="J78" s="27" t="e">
        <f t="shared" ref="J78:J92" si="50">VLOOKUP(I78,$CX$1:$CZ$2000,2,0)</f>
        <v>#N/A</v>
      </c>
      <c r="K78" s="27" t="e">
        <f t="shared" ref="K78:K92" si="51">VLOOKUP(I78,$CX$1:$CZ$2000,3,0)</f>
        <v>#N/A</v>
      </c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2921</v>
      </c>
      <c r="AL78" s="40" t="s">
        <v>2918</v>
      </c>
      <c r="AM78" s="41" t="s">
        <v>2917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  <c r="CX78" t="s">
        <v>910</v>
      </c>
      <c r="CZ78" s="27" t="s">
        <v>5151</v>
      </c>
    </row>
    <row r="79" spans="2:104" ht="15" customHeight="1" x14ac:dyDescent="0.15">
      <c r="B79" s="1" t="s">
        <v>2919</v>
      </c>
      <c r="C79" s="15" t="e">
        <f>BA77</f>
        <v>#N/A</v>
      </c>
      <c r="D79" s="30" t="e">
        <f t="shared" si="48"/>
        <v>#N/A</v>
      </c>
      <c r="E79" s="30" t="e">
        <f t="shared" si="49"/>
        <v>#N/A</v>
      </c>
      <c r="F79" s="31"/>
      <c r="G79" s="17"/>
      <c r="H79" s="1" t="s">
        <v>2919</v>
      </c>
      <c r="I79" s="32" t="e">
        <f t="shared" ref="I79:I81" si="52">C60</f>
        <v>#N/A</v>
      </c>
      <c r="J79" s="30" t="e">
        <f t="shared" si="50"/>
        <v>#N/A</v>
      </c>
      <c r="K79" s="30" t="e">
        <f t="shared" si="51"/>
        <v>#N/A</v>
      </c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49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  <c r="CX79" t="s">
        <v>527</v>
      </c>
      <c r="CZ79" s="27" t="s">
        <v>5154</v>
      </c>
    </row>
    <row r="80" spans="2:104" ht="15" customHeight="1" x14ac:dyDescent="0.15">
      <c r="B80" s="1" t="s">
        <v>2919</v>
      </c>
      <c r="C80" s="15" t="e">
        <f>BC77</f>
        <v>#N/A</v>
      </c>
      <c r="D80" s="30" t="e">
        <f t="shared" si="48"/>
        <v>#N/A</v>
      </c>
      <c r="E80" s="30" t="e">
        <f t="shared" si="49"/>
        <v>#N/A</v>
      </c>
      <c r="F80" s="31"/>
      <c r="G80" s="17"/>
      <c r="H80" s="1" t="s">
        <v>2919</v>
      </c>
      <c r="I80" s="32" t="e">
        <f t="shared" si="52"/>
        <v>#N/A</v>
      </c>
      <c r="J80" s="30" t="e">
        <f t="shared" si="50"/>
        <v>#N/A</v>
      </c>
      <c r="K80" s="30" t="e">
        <f t="shared" si="51"/>
        <v>#N/A</v>
      </c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  <c r="CX80" t="s">
        <v>397</v>
      </c>
      <c r="CZ80" s="27" t="s">
        <v>5153</v>
      </c>
    </row>
    <row r="81" spans="2:104" ht="15" customHeight="1" x14ac:dyDescent="0.15">
      <c r="B81" s="1" t="s">
        <v>2919</v>
      </c>
      <c r="C81" s="15" t="e">
        <f>BQ77</f>
        <v>#N/A</v>
      </c>
      <c r="D81" s="30" t="e">
        <f t="shared" si="48"/>
        <v>#N/A</v>
      </c>
      <c r="E81" s="30" t="e">
        <f t="shared" si="49"/>
        <v>#N/A</v>
      </c>
      <c r="F81" s="31"/>
      <c r="G81" s="17"/>
      <c r="H81" s="1" t="s">
        <v>2919</v>
      </c>
      <c r="I81" s="32" t="e">
        <f t="shared" si="52"/>
        <v>#N/A</v>
      </c>
      <c r="J81" s="30" t="e">
        <f t="shared" si="50"/>
        <v>#N/A</v>
      </c>
      <c r="K81" s="30" t="e">
        <f t="shared" si="51"/>
        <v>#N/A</v>
      </c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  <c r="CX81" t="s">
        <v>3099</v>
      </c>
      <c r="CZ81" s="27" t="s">
        <v>5151</v>
      </c>
    </row>
    <row r="82" spans="2:104" ht="15" customHeight="1" x14ac:dyDescent="0.15">
      <c r="B82" s="2" t="s">
        <v>2920</v>
      </c>
      <c r="C82" s="15" t="e">
        <f>BR77</f>
        <v>#N/A</v>
      </c>
      <c r="D82" s="30" t="e">
        <f t="shared" si="48"/>
        <v>#N/A</v>
      </c>
      <c r="E82" s="30" t="e">
        <f t="shared" si="49"/>
        <v>#N/A</v>
      </c>
      <c r="F82" s="35" t="e">
        <f>AU77</f>
        <v>#N/A</v>
      </c>
      <c r="G82" s="17"/>
      <c r="H82" s="2" t="s">
        <v>2920</v>
      </c>
      <c r="I82" s="15" t="e">
        <f>C65</f>
        <v>#N/A</v>
      </c>
      <c r="J82" s="30" t="e">
        <f t="shared" si="50"/>
        <v>#N/A</v>
      </c>
      <c r="K82" s="30" t="e">
        <f t="shared" si="51"/>
        <v>#N/A</v>
      </c>
      <c r="L82" s="38" t="e">
        <f>F65</f>
        <v>#N/A</v>
      </c>
      <c r="N82" s="65" t="s">
        <v>2955</v>
      </c>
      <c r="O82" s="66" t="s">
        <v>2929</v>
      </c>
      <c r="P82" s="66" t="s">
        <v>2930</v>
      </c>
      <c r="Q82" s="65" t="s">
        <v>2956</v>
      </c>
      <c r="AH82" s="13"/>
      <c r="AI82" s="13"/>
      <c r="CX82" t="s">
        <v>580</v>
      </c>
      <c r="CZ82" s="27" t="s">
        <v>2936</v>
      </c>
    </row>
    <row r="83" spans="2:104" ht="15" customHeight="1" x14ac:dyDescent="0.15">
      <c r="B83" s="1" t="s">
        <v>2919</v>
      </c>
      <c r="C83" s="15" t="e">
        <f>BD77</f>
        <v>#N/A</v>
      </c>
      <c r="D83" s="30" t="e">
        <f t="shared" si="48"/>
        <v>#N/A</v>
      </c>
      <c r="E83" s="30" t="e">
        <f t="shared" si="49"/>
        <v>#N/A</v>
      </c>
      <c r="F83" s="34" t="e">
        <f>AR77</f>
        <v>#N/A</v>
      </c>
      <c r="G83" s="17"/>
      <c r="H83" s="1" t="s">
        <v>2919</v>
      </c>
      <c r="I83" s="15" t="e">
        <f>C68</f>
        <v>#N/A</v>
      </c>
      <c r="J83" s="30" t="e">
        <f t="shared" si="50"/>
        <v>#N/A</v>
      </c>
      <c r="K83" s="30" t="e">
        <f t="shared" si="51"/>
        <v>#N/A</v>
      </c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  <c r="CX83" t="s">
        <v>157</v>
      </c>
      <c r="CZ83" s="27" t="s">
        <v>5154</v>
      </c>
    </row>
    <row r="84" spans="2:104" ht="15" customHeight="1" x14ac:dyDescent="0.15">
      <c r="B84" s="1" t="s">
        <v>2919</v>
      </c>
      <c r="C84" s="15" t="e">
        <f>BS77</f>
        <v>#N/A</v>
      </c>
      <c r="D84" s="30" t="e">
        <f t="shared" si="48"/>
        <v>#N/A</v>
      </c>
      <c r="E84" s="30" t="e">
        <f t="shared" si="49"/>
        <v>#N/A</v>
      </c>
      <c r="F84" s="31"/>
      <c r="G84" s="17"/>
      <c r="H84" s="1" t="s">
        <v>2919</v>
      </c>
      <c r="I84" s="15" t="e">
        <f>C69</f>
        <v>#N/A</v>
      </c>
      <c r="J84" s="30" t="e">
        <f t="shared" si="50"/>
        <v>#N/A</v>
      </c>
      <c r="K84" s="30" t="e">
        <f t="shared" si="51"/>
        <v>#N/A</v>
      </c>
      <c r="L84" s="31"/>
      <c r="AH84" s="13"/>
      <c r="AI84" s="13"/>
      <c r="CX84" t="s">
        <v>617</v>
      </c>
      <c r="CZ84" s="27" t="s">
        <v>5151</v>
      </c>
    </row>
    <row r="85" spans="2:104" ht="15" customHeight="1" x14ac:dyDescent="0.15">
      <c r="B85" s="2" t="s">
        <v>2920</v>
      </c>
      <c r="C85" s="15" t="e">
        <f>BT77</f>
        <v>#N/A</v>
      </c>
      <c r="D85" s="30" t="e">
        <f t="shared" si="48"/>
        <v>#N/A</v>
      </c>
      <c r="E85" s="30" t="e">
        <f t="shared" si="49"/>
        <v>#N/A</v>
      </c>
      <c r="F85" s="35" t="e">
        <f>AV77</f>
        <v>#N/A</v>
      </c>
      <c r="G85" s="17"/>
      <c r="H85" s="2" t="s">
        <v>2920</v>
      </c>
      <c r="I85" s="15" t="e">
        <f>C72</f>
        <v>#N/A</v>
      </c>
      <c r="J85" s="30" t="e">
        <f t="shared" si="50"/>
        <v>#N/A</v>
      </c>
      <c r="K85" s="30" t="e">
        <f t="shared" si="51"/>
        <v>#N/A</v>
      </c>
      <c r="L85" s="38" t="e">
        <f>F72</f>
        <v>#N/A</v>
      </c>
      <c r="O85" s="80" t="s">
        <v>2919</v>
      </c>
      <c r="R85" s="86" t="s">
        <v>3054</v>
      </c>
      <c r="AH85" s="13"/>
      <c r="AI85" s="13"/>
      <c r="CX85" t="s">
        <v>842</v>
      </c>
      <c r="CZ85" s="27" t="s">
        <v>5152</v>
      </c>
    </row>
    <row r="86" spans="2:104" ht="15" customHeight="1" x14ac:dyDescent="0.15">
      <c r="B86" s="1" t="s">
        <v>2919</v>
      </c>
      <c r="C86" s="15" t="e">
        <f>BB77</f>
        <v>#N/A</v>
      </c>
      <c r="D86" s="30" t="e">
        <f t="shared" si="48"/>
        <v>#N/A</v>
      </c>
      <c r="E86" s="30" t="e">
        <f t="shared" si="49"/>
        <v>#N/A</v>
      </c>
      <c r="F86" s="34" t="e">
        <f>AS77</f>
        <v>#N/A</v>
      </c>
      <c r="G86" s="17"/>
      <c r="H86" s="1" t="s">
        <v>2919</v>
      </c>
      <c r="I86" s="15" t="e">
        <f>I60</f>
        <v>#N/A</v>
      </c>
      <c r="J86" s="30" t="e">
        <f t="shared" si="50"/>
        <v>#N/A</v>
      </c>
      <c r="K86" s="30" t="e">
        <f t="shared" si="51"/>
        <v>#N/A</v>
      </c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  <c r="CX86" t="s">
        <v>292</v>
      </c>
      <c r="CZ86" s="27" t="s">
        <v>5152</v>
      </c>
    </row>
    <row r="87" spans="2:104" ht="15" customHeight="1" x14ac:dyDescent="0.15">
      <c r="B87" s="1" t="s">
        <v>2919</v>
      </c>
      <c r="C87" s="15" t="e">
        <f>BE77</f>
        <v>#N/A</v>
      </c>
      <c r="D87" s="30" t="e">
        <f t="shared" si="48"/>
        <v>#N/A</v>
      </c>
      <c r="E87" s="30" t="e">
        <f t="shared" si="49"/>
        <v>#N/A</v>
      </c>
      <c r="F87" s="31"/>
      <c r="G87" s="17"/>
      <c r="H87" s="1" t="s">
        <v>2919</v>
      </c>
      <c r="I87" s="15" t="e">
        <f t="shared" ref="I87:I88" si="53">I61</f>
        <v>#N/A</v>
      </c>
      <c r="J87" s="30" t="e">
        <f t="shared" si="50"/>
        <v>#N/A</v>
      </c>
      <c r="K87" s="30" t="e">
        <f t="shared" si="51"/>
        <v>#N/A</v>
      </c>
      <c r="L87" s="31"/>
      <c r="N87" s="8"/>
      <c r="O87" s="83" t="s">
        <v>3067</v>
      </c>
      <c r="AH87" s="13"/>
      <c r="AI87" s="13"/>
      <c r="CX87" t="s">
        <v>495</v>
      </c>
      <c r="CY87" s="27" t="s">
        <v>5152</v>
      </c>
      <c r="CZ87" s="27" t="s">
        <v>5156</v>
      </c>
    </row>
    <row r="88" spans="2:104" ht="15" customHeight="1" x14ac:dyDescent="0.15">
      <c r="B88" s="1" t="s">
        <v>2919</v>
      </c>
      <c r="C88" s="15" t="e">
        <f>BU77</f>
        <v>#N/A</v>
      </c>
      <c r="D88" s="30" t="e">
        <f t="shared" si="48"/>
        <v>#N/A</v>
      </c>
      <c r="E88" s="30" t="e">
        <f t="shared" si="49"/>
        <v>#N/A</v>
      </c>
      <c r="F88" s="31"/>
      <c r="G88" s="17"/>
      <c r="H88" s="1" t="s">
        <v>2919</v>
      </c>
      <c r="I88" s="15" t="e">
        <f t="shared" si="53"/>
        <v>#N/A</v>
      </c>
      <c r="J88" s="30" t="e">
        <f t="shared" si="50"/>
        <v>#N/A</v>
      </c>
      <c r="K88" s="30" t="e">
        <f t="shared" si="51"/>
        <v>#N/A</v>
      </c>
      <c r="L88" s="31"/>
      <c r="N88" s="8"/>
      <c r="O88" s="78" t="s">
        <v>2920</v>
      </c>
      <c r="AH88" s="13"/>
      <c r="AI88" s="13"/>
      <c r="CX88" t="s">
        <v>117</v>
      </c>
      <c r="CZ88" s="27" t="s">
        <v>5152</v>
      </c>
    </row>
    <row r="89" spans="2:104" ht="15" customHeight="1" x14ac:dyDescent="0.15">
      <c r="B89" s="2" t="s">
        <v>2920</v>
      </c>
      <c r="C89" s="15" t="e">
        <f>BV77</f>
        <v>#N/A</v>
      </c>
      <c r="D89" s="30" t="e">
        <f t="shared" si="48"/>
        <v>#N/A</v>
      </c>
      <c r="E89" s="30" t="e">
        <f t="shared" si="49"/>
        <v>#N/A</v>
      </c>
      <c r="F89" s="35" t="e">
        <f>AW77</f>
        <v>#N/A</v>
      </c>
      <c r="G89" s="17"/>
      <c r="H89" s="2" t="s">
        <v>2920</v>
      </c>
      <c r="I89" s="15" t="e">
        <f>I65</f>
        <v>#N/A</v>
      </c>
      <c r="J89" s="30" t="e">
        <f t="shared" si="50"/>
        <v>#N/A</v>
      </c>
      <c r="K89" s="30" t="e">
        <f t="shared" si="51"/>
        <v>#N/A</v>
      </c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  <c r="CX89" t="s">
        <v>644</v>
      </c>
      <c r="CZ89" s="27" t="s">
        <v>5154</v>
      </c>
    </row>
    <row r="90" spans="2:104" ht="15" customHeight="1" x14ac:dyDescent="0.15">
      <c r="B90" s="1" t="s">
        <v>2919</v>
      </c>
      <c r="C90" s="15" t="e">
        <f>BF77</f>
        <v>#N/A</v>
      </c>
      <c r="D90" s="30" t="e">
        <f t="shared" si="48"/>
        <v>#N/A</v>
      </c>
      <c r="E90" s="30" t="e">
        <f t="shared" si="49"/>
        <v>#N/A</v>
      </c>
      <c r="F90" s="34" t="e">
        <f>AT77</f>
        <v>#N/A</v>
      </c>
      <c r="G90" s="17"/>
      <c r="H90" s="1" t="s">
        <v>2919</v>
      </c>
      <c r="I90" s="15" t="e">
        <f>I68</f>
        <v>#N/A</v>
      </c>
      <c r="J90" s="30" t="e">
        <f t="shared" si="50"/>
        <v>#N/A</v>
      </c>
      <c r="K90" s="30" t="e">
        <f t="shared" si="51"/>
        <v>#N/A</v>
      </c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  <c r="CX90" t="s">
        <v>429</v>
      </c>
      <c r="CZ90" s="27" t="s">
        <v>5154</v>
      </c>
    </row>
    <row r="91" spans="2:104" ht="15" customHeight="1" x14ac:dyDescent="0.15">
      <c r="B91" s="1" t="s">
        <v>2919</v>
      </c>
      <c r="C91" s="15" t="e">
        <f>BW77</f>
        <v>#N/A</v>
      </c>
      <c r="D91" s="30" t="e">
        <f t="shared" si="48"/>
        <v>#N/A</v>
      </c>
      <c r="E91" s="30" t="e">
        <f t="shared" si="49"/>
        <v>#N/A</v>
      </c>
      <c r="F91" s="31"/>
      <c r="G91" s="17"/>
      <c r="H91" s="1" t="s">
        <v>2919</v>
      </c>
      <c r="I91" s="15" t="e">
        <f>I69</f>
        <v>#N/A</v>
      </c>
      <c r="J91" s="30" t="e">
        <f t="shared" si="50"/>
        <v>#N/A</v>
      </c>
      <c r="K91" s="30" t="e">
        <f t="shared" si="51"/>
        <v>#N/A</v>
      </c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54">N91*Q91</f>
        <v>#N/A</v>
      </c>
      <c r="S91" s="14"/>
      <c r="T91" s="14"/>
      <c r="AH91" s="13"/>
      <c r="CX91" t="s">
        <v>402</v>
      </c>
      <c r="CY91" s="27" t="s">
        <v>5151</v>
      </c>
      <c r="CZ91" s="27" t="s">
        <v>5158</v>
      </c>
    </row>
    <row r="92" spans="2:104" ht="15" customHeight="1" x14ac:dyDescent="0.15">
      <c r="B92" s="2" t="s">
        <v>2920</v>
      </c>
      <c r="C92" s="15" t="e">
        <f>BX77</f>
        <v>#N/A</v>
      </c>
      <c r="D92" s="30" t="e">
        <f t="shared" si="48"/>
        <v>#N/A</v>
      </c>
      <c r="E92" s="30" t="e">
        <f t="shared" si="49"/>
        <v>#N/A</v>
      </c>
      <c r="F92" s="35" t="e">
        <f>AX77</f>
        <v>#N/A</v>
      </c>
      <c r="G92" s="17"/>
      <c r="H92" s="2" t="s">
        <v>2920</v>
      </c>
      <c r="I92" s="15" t="e">
        <f>I72</f>
        <v>#N/A</v>
      </c>
      <c r="J92" s="30" t="e">
        <f t="shared" si="50"/>
        <v>#N/A</v>
      </c>
      <c r="K92" s="30" t="e">
        <f t="shared" si="51"/>
        <v>#N/A</v>
      </c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54"/>
        <v>#N/A</v>
      </c>
      <c r="S92" s="14"/>
      <c r="T92" s="14"/>
      <c r="AH92" s="13"/>
      <c r="CX92" t="s">
        <v>196</v>
      </c>
      <c r="CY92" s="27" t="s">
        <v>5152</v>
      </c>
      <c r="CZ92" s="27" t="s">
        <v>2936</v>
      </c>
    </row>
    <row r="93" spans="2:104" ht="15" customHeight="1" x14ac:dyDescent="0.15">
      <c r="AH93" s="13"/>
      <c r="CX93" t="s">
        <v>229</v>
      </c>
      <c r="CZ93" s="27" t="s">
        <v>5154</v>
      </c>
    </row>
    <row r="94" spans="2:104" ht="15" customHeight="1" x14ac:dyDescent="0.15">
      <c r="B94" s="16" t="e">
        <f>AM95</f>
        <v>#N/A</v>
      </c>
      <c r="C94" s="36" t="e">
        <f>BH95</f>
        <v>#N/A</v>
      </c>
      <c r="D94" s="44"/>
      <c r="E94" s="44" t="e">
        <f>BL95</f>
        <v>#N/A</v>
      </c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2921</v>
      </c>
      <c r="AL94" s="23" t="s">
        <v>2918</v>
      </c>
      <c r="AM94" s="24" t="s">
        <v>2917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  <c r="CX94" t="s">
        <v>77</v>
      </c>
      <c r="CZ94" s="27" t="s">
        <v>5153</v>
      </c>
    </row>
    <row r="95" spans="2:104" ht="15" customHeight="1" x14ac:dyDescent="0.15">
      <c r="B95" s="29" t="e">
        <f>BG95</f>
        <v>#N/A</v>
      </c>
      <c r="C95" s="36" t="e">
        <f>AL95</f>
        <v>#N/A</v>
      </c>
      <c r="D95" s="44"/>
      <c r="E95" s="44" t="e">
        <f>AY95</f>
        <v>#N/A</v>
      </c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3019</v>
      </c>
      <c r="O95" s="63" t="s">
        <v>3020</v>
      </c>
      <c r="P95" s="62" t="s">
        <v>3021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  <c r="CX95" t="s">
        <v>140</v>
      </c>
      <c r="CY95" s="27" t="s">
        <v>5153</v>
      </c>
      <c r="CZ95" s="27" t="s">
        <v>2936</v>
      </c>
    </row>
    <row r="96" spans="2:104" ht="15" customHeight="1" x14ac:dyDescent="0.15">
      <c r="B96" s="1" t="s">
        <v>2919</v>
      </c>
      <c r="C96" s="32" t="e">
        <f>AZ95</f>
        <v>#N/A</v>
      </c>
      <c r="D96" s="27" t="e">
        <f t="shared" ref="D96:D110" si="55">VLOOKUP(C96,$CX$1:$CZ$2000,2,0)</f>
        <v>#N/A</v>
      </c>
      <c r="E96" s="27" t="e">
        <f t="shared" ref="E96:E110" si="56">VLOOKUP(C96,$CX$1:$CZ$2000,3,0)</f>
        <v>#N/A</v>
      </c>
      <c r="F96" s="34" t="e">
        <f>AQ95</f>
        <v>#N/A</v>
      </c>
      <c r="G96" s="17"/>
      <c r="H96" s="1" t="s">
        <v>2919</v>
      </c>
      <c r="I96" s="32" t="e">
        <f>C77</f>
        <v>#N/A</v>
      </c>
      <c r="J96" s="27" t="e">
        <f t="shared" ref="J96:J110" si="57">VLOOKUP(I96,$CX$1:$CZ$2000,2,0)</f>
        <v>#N/A</v>
      </c>
      <c r="K96" s="27" t="e">
        <f t="shared" ref="K96:K110" si="58">VLOOKUP(I96,$CX$1:$CZ$2000,3,0)</f>
        <v>#N/A</v>
      </c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2921</v>
      </c>
      <c r="AL96" s="40" t="s">
        <v>2918</v>
      </c>
      <c r="AM96" s="41" t="s">
        <v>2917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  <c r="CX96" t="s">
        <v>183</v>
      </c>
      <c r="CY96" s="27" t="s">
        <v>5151</v>
      </c>
      <c r="CZ96" s="27" t="s">
        <v>5167</v>
      </c>
    </row>
    <row r="97" spans="2:104" ht="15" customHeight="1" x14ac:dyDescent="0.15">
      <c r="B97" s="1" t="s">
        <v>2919</v>
      </c>
      <c r="C97" s="15" t="e">
        <f>BA95</f>
        <v>#N/A</v>
      </c>
      <c r="D97" s="30" t="e">
        <f t="shared" si="55"/>
        <v>#N/A</v>
      </c>
      <c r="E97" s="30" t="e">
        <f t="shared" si="56"/>
        <v>#N/A</v>
      </c>
      <c r="F97" s="31"/>
      <c r="G97" s="17"/>
      <c r="H97" s="1" t="s">
        <v>2919</v>
      </c>
      <c r="I97" s="32" t="e">
        <f t="shared" ref="I97:I99" si="59">C78</f>
        <v>#N/A</v>
      </c>
      <c r="J97" s="30" t="e">
        <f t="shared" si="57"/>
        <v>#N/A</v>
      </c>
      <c r="K97" s="30" t="e">
        <f t="shared" si="58"/>
        <v>#N/A</v>
      </c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50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  <c r="CX97" t="s">
        <v>396</v>
      </c>
      <c r="CZ97" s="27" t="s">
        <v>5152</v>
      </c>
    </row>
    <row r="98" spans="2:104" ht="15" customHeight="1" x14ac:dyDescent="0.15">
      <c r="B98" s="1" t="s">
        <v>2919</v>
      </c>
      <c r="C98" s="15" t="e">
        <f>BC95</f>
        <v>#N/A</v>
      </c>
      <c r="D98" s="30" t="e">
        <f t="shared" si="55"/>
        <v>#N/A</v>
      </c>
      <c r="E98" s="30" t="e">
        <f t="shared" si="56"/>
        <v>#N/A</v>
      </c>
      <c r="F98" s="31"/>
      <c r="G98" s="17"/>
      <c r="H98" s="1" t="s">
        <v>2919</v>
      </c>
      <c r="I98" s="32" t="e">
        <f t="shared" si="59"/>
        <v>#N/A</v>
      </c>
      <c r="J98" s="30" t="e">
        <f t="shared" si="57"/>
        <v>#N/A</v>
      </c>
      <c r="K98" s="30" t="e">
        <f t="shared" si="58"/>
        <v>#N/A</v>
      </c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  <c r="CX98" t="s">
        <v>2319</v>
      </c>
      <c r="CZ98" s="27" t="s">
        <v>5152</v>
      </c>
    </row>
    <row r="99" spans="2:104" ht="15" customHeight="1" x14ac:dyDescent="0.15">
      <c r="B99" s="1" t="s">
        <v>2919</v>
      </c>
      <c r="C99" s="15" t="e">
        <f>BQ95</f>
        <v>#N/A</v>
      </c>
      <c r="D99" s="30" t="e">
        <f t="shared" si="55"/>
        <v>#N/A</v>
      </c>
      <c r="E99" s="30" t="e">
        <f t="shared" si="56"/>
        <v>#N/A</v>
      </c>
      <c r="F99" s="31"/>
      <c r="G99" s="17"/>
      <c r="H99" s="1" t="s">
        <v>2919</v>
      </c>
      <c r="I99" s="32" t="e">
        <f t="shared" si="59"/>
        <v>#N/A</v>
      </c>
      <c r="J99" s="30" t="e">
        <f t="shared" si="57"/>
        <v>#N/A</v>
      </c>
      <c r="K99" s="30" t="e">
        <f t="shared" si="58"/>
        <v>#N/A</v>
      </c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  <c r="CX99" t="s">
        <v>202</v>
      </c>
      <c r="CY99" s="27" t="s">
        <v>5154</v>
      </c>
      <c r="CZ99" s="27" t="s">
        <v>5155</v>
      </c>
    </row>
    <row r="100" spans="2:104" ht="15" customHeight="1" x14ac:dyDescent="0.15">
      <c r="B100" s="2" t="s">
        <v>2920</v>
      </c>
      <c r="C100" s="15" t="e">
        <f>BR95</f>
        <v>#N/A</v>
      </c>
      <c r="D100" s="30" t="e">
        <f t="shared" si="55"/>
        <v>#N/A</v>
      </c>
      <c r="E100" s="30" t="e">
        <f t="shared" si="56"/>
        <v>#N/A</v>
      </c>
      <c r="F100" s="35" t="e">
        <f>AU95</f>
        <v>#N/A</v>
      </c>
      <c r="G100" s="17"/>
      <c r="H100" s="2" t="s">
        <v>2920</v>
      </c>
      <c r="I100" s="15" t="e">
        <f>C83</f>
        <v>#N/A</v>
      </c>
      <c r="J100" s="30" t="e">
        <f t="shared" si="57"/>
        <v>#N/A</v>
      </c>
      <c r="K100" s="30" t="e">
        <f t="shared" si="58"/>
        <v>#N/A</v>
      </c>
      <c r="L100" s="38" t="e">
        <f>F83</f>
        <v>#N/A</v>
      </c>
      <c r="N100" s="65" t="s">
        <v>2955</v>
      </c>
      <c r="O100" s="66" t="s">
        <v>2929</v>
      </c>
      <c r="P100" s="66" t="s">
        <v>2930</v>
      </c>
      <c r="Q100" s="65" t="s">
        <v>2956</v>
      </c>
      <c r="AH100" s="13"/>
      <c r="AI100" s="13"/>
      <c r="CX100" t="s">
        <v>828</v>
      </c>
      <c r="CZ100" s="27" t="s">
        <v>5152</v>
      </c>
    </row>
    <row r="101" spans="2:104" ht="15" customHeight="1" x14ac:dyDescent="0.15">
      <c r="B101" s="1" t="s">
        <v>2919</v>
      </c>
      <c r="C101" s="15" t="e">
        <f>BD95</f>
        <v>#N/A</v>
      </c>
      <c r="D101" s="30" t="e">
        <f t="shared" si="55"/>
        <v>#N/A</v>
      </c>
      <c r="E101" s="30" t="e">
        <f t="shared" si="56"/>
        <v>#N/A</v>
      </c>
      <c r="F101" s="34" t="e">
        <f>AR95</f>
        <v>#N/A</v>
      </c>
      <c r="G101" s="17"/>
      <c r="H101" s="1" t="s">
        <v>2919</v>
      </c>
      <c r="I101" s="15" t="e">
        <f>C86</f>
        <v>#N/A</v>
      </c>
      <c r="J101" s="30" t="e">
        <f t="shared" si="57"/>
        <v>#N/A</v>
      </c>
      <c r="K101" s="30" t="e">
        <f t="shared" si="58"/>
        <v>#N/A</v>
      </c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  <c r="CX101" t="s">
        <v>84</v>
      </c>
      <c r="CZ101" s="27" t="s">
        <v>5165</v>
      </c>
    </row>
    <row r="102" spans="2:104" ht="15" customHeight="1" x14ac:dyDescent="0.15">
      <c r="B102" s="1" t="s">
        <v>2919</v>
      </c>
      <c r="C102" s="15" t="e">
        <f>BS95</f>
        <v>#N/A</v>
      </c>
      <c r="D102" s="30" t="e">
        <f t="shared" si="55"/>
        <v>#N/A</v>
      </c>
      <c r="E102" s="30" t="e">
        <f t="shared" si="56"/>
        <v>#N/A</v>
      </c>
      <c r="F102" s="31"/>
      <c r="G102" s="17"/>
      <c r="H102" s="1" t="s">
        <v>2919</v>
      </c>
      <c r="I102" s="15" t="e">
        <f>C87</f>
        <v>#N/A</v>
      </c>
      <c r="J102" s="30" t="e">
        <f t="shared" si="57"/>
        <v>#N/A</v>
      </c>
      <c r="K102" s="30" t="e">
        <f t="shared" si="58"/>
        <v>#N/A</v>
      </c>
      <c r="L102" s="31"/>
      <c r="AH102" s="13"/>
      <c r="AI102" s="13"/>
      <c r="CX102" t="s">
        <v>49</v>
      </c>
      <c r="CY102" s="27" t="s">
        <v>5160</v>
      </c>
      <c r="CZ102" s="27" t="s">
        <v>5164</v>
      </c>
    </row>
    <row r="103" spans="2:104" ht="15" customHeight="1" x14ac:dyDescent="0.15">
      <c r="B103" s="2" t="s">
        <v>2920</v>
      </c>
      <c r="C103" s="15" t="e">
        <f>BT95</f>
        <v>#N/A</v>
      </c>
      <c r="D103" s="30" t="e">
        <f t="shared" si="55"/>
        <v>#N/A</v>
      </c>
      <c r="E103" s="30" t="e">
        <f t="shared" si="56"/>
        <v>#N/A</v>
      </c>
      <c r="F103" s="35" t="e">
        <f>AV95</f>
        <v>#N/A</v>
      </c>
      <c r="G103" s="17"/>
      <c r="H103" s="2" t="s">
        <v>2920</v>
      </c>
      <c r="I103" s="15" t="e">
        <f>C90</f>
        <v>#N/A</v>
      </c>
      <c r="J103" s="30" t="e">
        <f t="shared" si="57"/>
        <v>#N/A</v>
      </c>
      <c r="K103" s="30" t="e">
        <f t="shared" si="58"/>
        <v>#N/A</v>
      </c>
      <c r="L103" s="38" t="e">
        <f>F90</f>
        <v>#N/A</v>
      </c>
      <c r="O103" s="80" t="s">
        <v>2919</v>
      </c>
      <c r="R103" s="86" t="s">
        <v>3054</v>
      </c>
      <c r="AH103" s="13"/>
      <c r="AI103" s="13"/>
      <c r="CX103" t="s">
        <v>405</v>
      </c>
      <c r="CZ103" s="27" t="s">
        <v>5154</v>
      </c>
    </row>
    <row r="104" spans="2:104" ht="15" customHeight="1" x14ac:dyDescent="0.15">
      <c r="B104" s="1" t="s">
        <v>2919</v>
      </c>
      <c r="C104" s="15" t="e">
        <f>BB95</f>
        <v>#N/A</v>
      </c>
      <c r="D104" s="30" t="e">
        <f t="shared" si="55"/>
        <v>#N/A</v>
      </c>
      <c r="E104" s="30" t="e">
        <f t="shared" si="56"/>
        <v>#N/A</v>
      </c>
      <c r="F104" s="34" t="e">
        <f>AS95</f>
        <v>#N/A</v>
      </c>
      <c r="G104" s="17"/>
      <c r="H104" s="1" t="s">
        <v>2919</v>
      </c>
      <c r="I104" s="15" t="e">
        <f>I78</f>
        <v>#N/A</v>
      </c>
      <c r="J104" s="30" t="e">
        <f t="shared" si="57"/>
        <v>#N/A</v>
      </c>
      <c r="K104" s="30" t="e">
        <f t="shared" si="58"/>
        <v>#N/A</v>
      </c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  <c r="CX104" t="s">
        <v>236</v>
      </c>
      <c r="CZ104" s="27" t="s">
        <v>5154</v>
      </c>
    </row>
    <row r="105" spans="2:104" ht="15" customHeight="1" x14ac:dyDescent="0.15">
      <c r="B105" s="1" t="s">
        <v>2919</v>
      </c>
      <c r="C105" s="15" t="e">
        <f>BE95</f>
        <v>#N/A</v>
      </c>
      <c r="D105" s="30" t="e">
        <f t="shared" si="55"/>
        <v>#N/A</v>
      </c>
      <c r="E105" s="30" t="e">
        <f t="shared" si="56"/>
        <v>#N/A</v>
      </c>
      <c r="F105" s="31"/>
      <c r="G105" s="17"/>
      <c r="H105" s="1" t="s">
        <v>2919</v>
      </c>
      <c r="I105" s="15" t="e">
        <f t="shared" ref="I105:I106" si="60">I79</f>
        <v>#N/A</v>
      </c>
      <c r="J105" s="30" t="e">
        <f t="shared" si="57"/>
        <v>#N/A</v>
      </c>
      <c r="K105" s="30" t="e">
        <f t="shared" si="58"/>
        <v>#N/A</v>
      </c>
      <c r="L105" s="31"/>
      <c r="N105" s="8"/>
      <c r="O105" s="83" t="s">
        <v>3067</v>
      </c>
      <c r="AH105" s="13"/>
      <c r="AI105" s="13"/>
      <c r="CX105" t="s">
        <v>333</v>
      </c>
      <c r="CZ105" s="27" t="s">
        <v>5154</v>
      </c>
    </row>
    <row r="106" spans="2:104" ht="15" customHeight="1" x14ac:dyDescent="0.15">
      <c r="B106" s="1" t="s">
        <v>2919</v>
      </c>
      <c r="C106" s="15" t="e">
        <f>BU95</f>
        <v>#N/A</v>
      </c>
      <c r="D106" s="30" t="e">
        <f t="shared" si="55"/>
        <v>#N/A</v>
      </c>
      <c r="E106" s="30" t="e">
        <f t="shared" si="56"/>
        <v>#N/A</v>
      </c>
      <c r="F106" s="31"/>
      <c r="G106" s="17"/>
      <c r="H106" s="1" t="s">
        <v>2919</v>
      </c>
      <c r="I106" s="15" t="e">
        <f t="shared" si="60"/>
        <v>#N/A</v>
      </c>
      <c r="J106" s="30" t="e">
        <f t="shared" si="57"/>
        <v>#N/A</v>
      </c>
      <c r="K106" s="30" t="e">
        <f t="shared" si="58"/>
        <v>#N/A</v>
      </c>
      <c r="L106" s="31"/>
      <c r="N106" s="8"/>
      <c r="O106" s="78" t="s">
        <v>2920</v>
      </c>
      <c r="AH106" s="13"/>
      <c r="AI106" s="13"/>
      <c r="CX106" t="s">
        <v>309</v>
      </c>
      <c r="CY106" s="27" t="s">
        <v>5160</v>
      </c>
      <c r="CZ106" s="27" t="s">
        <v>5161</v>
      </c>
    </row>
    <row r="107" spans="2:104" ht="15" customHeight="1" x14ac:dyDescent="0.15">
      <c r="B107" s="2" t="s">
        <v>2920</v>
      </c>
      <c r="C107" s="15" t="e">
        <f>BV95</f>
        <v>#N/A</v>
      </c>
      <c r="D107" s="30" t="e">
        <f t="shared" si="55"/>
        <v>#N/A</v>
      </c>
      <c r="E107" s="30" t="e">
        <f t="shared" si="56"/>
        <v>#N/A</v>
      </c>
      <c r="F107" s="35" t="e">
        <f>AW95</f>
        <v>#N/A</v>
      </c>
      <c r="G107" s="17"/>
      <c r="H107" s="2" t="s">
        <v>2920</v>
      </c>
      <c r="I107" s="15" t="e">
        <f>I83</f>
        <v>#N/A</v>
      </c>
      <c r="J107" s="30" t="e">
        <f t="shared" si="57"/>
        <v>#N/A</v>
      </c>
      <c r="K107" s="30" t="e">
        <f t="shared" si="58"/>
        <v>#N/A</v>
      </c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  <c r="CX107" t="s">
        <v>411</v>
      </c>
      <c r="CZ107" s="27" t="s">
        <v>5153</v>
      </c>
    </row>
    <row r="108" spans="2:104" ht="15" customHeight="1" x14ac:dyDescent="0.15">
      <c r="B108" s="1" t="s">
        <v>2919</v>
      </c>
      <c r="C108" s="15" t="e">
        <f>BF95</f>
        <v>#N/A</v>
      </c>
      <c r="D108" s="30" t="e">
        <f t="shared" si="55"/>
        <v>#N/A</v>
      </c>
      <c r="E108" s="30" t="e">
        <f t="shared" si="56"/>
        <v>#N/A</v>
      </c>
      <c r="F108" s="34" t="e">
        <f>AT95</f>
        <v>#N/A</v>
      </c>
      <c r="G108" s="17"/>
      <c r="H108" s="1" t="s">
        <v>2919</v>
      </c>
      <c r="I108" s="15" t="e">
        <f>I86</f>
        <v>#N/A</v>
      </c>
      <c r="J108" s="30" t="e">
        <f t="shared" si="57"/>
        <v>#N/A</v>
      </c>
      <c r="K108" s="30" t="e">
        <f t="shared" si="58"/>
        <v>#N/A</v>
      </c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  <c r="CX108" t="s">
        <v>424</v>
      </c>
      <c r="CY108" s="27" t="s">
        <v>5153</v>
      </c>
      <c r="CZ108" s="27" t="s">
        <v>5155</v>
      </c>
    </row>
    <row r="109" spans="2:104" ht="15" customHeight="1" x14ac:dyDescent="0.15">
      <c r="B109" s="1" t="s">
        <v>2919</v>
      </c>
      <c r="C109" s="15" t="e">
        <f>BW95</f>
        <v>#N/A</v>
      </c>
      <c r="D109" s="30" t="e">
        <f t="shared" si="55"/>
        <v>#N/A</v>
      </c>
      <c r="E109" s="30" t="e">
        <f t="shared" si="56"/>
        <v>#N/A</v>
      </c>
      <c r="F109" s="31"/>
      <c r="G109" s="17"/>
      <c r="H109" s="1" t="s">
        <v>2919</v>
      </c>
      <c r="I109" s="15" t="e">
        <f>I87</f>
        <v>#N/A</v>
      </c>
      <c r="J109" s="30" t="e">
        <f t="shared" si="57"/>
        <v>#N/A</v>
      </c>
      <c r="K109" s="30" t="e">
        <f t="shared" si="58"/>
        <v>#N/A</v>
      </c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61">N109*Q109</f>
        <v>#N/A</v>
      </c>
      <c r="S109" s="14"/>
      <c r="T109" s="14"/>
      <c r="AH109" s="13"/>
      <c r="CX109" t="s">
        <v>688</v>
      </c>
      <c r="CZ109" s="27" t="s">
        <v>5152</v>
      </c>
    </row>
    <row r="110" spans="2:104" ht="15" customHeight="1" x14ac:dyDescent="0.15">
      <c r="B110" s="2" t="s">
        <v>2920</v>
      </c>
      <c r="C110" s="15" t="e">
        <f>BX95</f>
        <v>#N/A</v>
      </c>
      <c r="D110" s="30" t="e">
        <f t="shared" si="55"/>
        <v>#N/A</v>
      </c>
      <c r="E110" s="30" t="e">
        <f t="shared" si="56"/>
        <v>#N/A</v>
      </c>
      <c r="F110" s="35" t="e">
        <f>AX95</f>
        <v>#N/A</v>
      </c>
      <c r="G110" s="17"/>
      <c r="H110" s="2" t="s">
        <v>2920</v>
      </c>
      <c r="I110" s="15" t="e">
        <f>I90</f>
        <v>#N/A</v>
      </c>
      <c r="J110" s="30" t="e">
        <f t="shared" si="57"/>
        <v>#N/A</v>
      </c>
      <c r="K110" s="30" t="e">
        <f t="shared" si="58"/>
        <v>#N/A</v>
      </c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61"/>
        <v>#N/A</v>
      </c>
      <c r="S110" s="14"/>
      <c r="T110" s="14"/>
      <c r="AH110" s="13"/>
      <c r="CX110" t="s">
        <v>73</v>
      </c>
      <c r="CY110" s="27" t="s">
        <v>5165</v>
      </c>
      <c r="CZ110" s="27" t="s">
        <v>5164</v>
      </c>
    </row>
    <row r="111" spans="2:104" ht="15" customHeight="1" x14ac:dyDescent="0.15">
      <c r="AH111" s="13"/>
      <c r="CX111" t="s">
        <v>305</v>
      </c>
      <c r="CZ111" s="27" t="s">
        <v>5166</v>
      </c>
    </row>
    <row r="112" spans="2:104" ht="15" customHeight="1" x14ac:dyDescent="0.15">
      <c r="AH112" s="13"/>
      <c r="CX112" t="s">
        <v>493</v>
      </c>
      <c r="CY112" s="27" t="s">
        <v>5154</v>
      </c>
      <c r="CZ112" s="27" t="s">
        <v>5155</v>
      </c>
    </row>
    <row r="113" spans="16:104" ht="15" customHeight="1" x14ac:dyDescent="0.15">
      <c r="Q113" s="13" t="s">
        <v>2951</v>
      </c>
      <c r="AH113" s="13"/>
      <c r="CX113" t="s">
        <v>319</v>
      </c>
      <c r="CY113" s="27" t="s">
        <v>5151</v>
      </c>
      <c r="CZ113" s="27" t="s">
        <v>5162</v>
      </c>
    </row>
    <row r="114" spans="16:104" ht="15" customHeight="1" x14ac:dyDescent="0.15">
      <c r="Q114" s="13" t="s">
        <v>2952</v>
      </c>
      <c r="AH114" s="13"/>
      <c r="CX114" t="s">
        <v>430</v>
      </c>
      <c r="CZ114" s="27" t="s">
        <v>5151</v>
      </c>
    </row>
    <row r="115" spans="16:104" ht="15" customHeight="1" x14ac:dyDescent="0.15">
      <c r="Q115" s="13" t="s">
        <v>2953</v>
      </c>
      <c r="AH115" s="13"/>
      <c r="CX115" t="s">
        <v>240</v>
      </c>
      <c r="CZ115" s="27" t="s">
        <v>5154</v>
      </c>
    </row>
    <row r="116" spans="16:104" ht="15" customHeight="1" x14ac:dyDescent="0.15">
      <c r="Q116" s="13" t="s">
        <v>2954</v>
      </c>
      <c r="AH116" s="13"/>
      <c r="CX116" t="s">
        <v>307</v>
      </c>
      <c r="CY116" s="27" t="s">
        <v>5153</v>
      </c>
      <c r="CZ116" s="27" t="s">
        <v>5154</v>
      </c>
    </row>
    <row r="117" spans="16:104" ht="15" customHeight="1" x14ac:dyDescent="0.15">
      <c r="AH117" s="13"/>
      <c r="CX117" t="s">
        <v>646</v>
      </c>
      <c r="CZ117" s="27" t="s">
        <v>5152</v>
      </c>
    </row>
    <row r="118" spans="16:104" ht="15" customHeight="1" x14ac:dyDescent="0.15">
      <c r="P118" s="21"/>
      <c r="Q118" s="5" t="s">
        <v>2919</v>
      </c>
      <c r="AH118" s="13"/>
      <c r="CX118" t="s">
        <v>736</v>
      </c>
      <c r="CZ118" s="27" t="s">
        <v>5152</v>
      </c>
    </row>
    <row r="119" spans="16:104" ht="15" customHeight="1" x14ac:dyDescent="0.15">
      <c r="P119" s="5" t="s">
        <v>3045</v>
      </c>
      <c r="Q119" s="5">
        <v>3</v>
      </c>
      <c r="AH119" s="13"/>
      <c r="CX119" t="s">
        <v>780</v>
      </c>
      <c r="CY119" s="27" t="s">
        <v>5153</v>
      </c>
      <c r="CZ119" s="27" t="s">
        <v>5158</v>
      </c>
    </row>
    <row r="120" spans="16:104" ht="15" customHeight="1" x14ac:dyDescent="0.15">
      <c r="P120" s="5" t="s">
        <v>3046</v>
      </c>
      <c r="Q120" s="5">
        <v>2.5</v>
      </c>
      <c r="AH120" s="13"/>
      <c r="CX120" t="s">
        <v>344</v>
      </c>
      <c r="CZ120" s="27" t="s">
        <v>5151</v>
      </c>
    </row>
    <row r="121" spans="16:104" ht="15" customHeight="1" x14ac:dyDescent="0.15">
      <c r="P121" s="5" t="s">
        <v>3047</v>
      </c>
      <c r="Q121" s="5">
        <v>2</v>
      </c>
      <c r="AH121" s="13"/>
      <c r="CX121" t="s">
        <v>450</v>
      </c>
      <c r="CZ121" s="27" t="s">
        <v>5152</v>
      </c>
    </row>
    <row r="122" spans="16:104" ht="15" customHeight="1" x14ac:dyDescent="0.15">
      <c r="P122" s="5" t="s">
        <v>3048</v>
      </c>
      <c r="Q122" s="5">
        <v>1.5</v>
      </c>
      <c r="AH122" s="13"/>
      <c r="CX122" t="s">
        <v>222</v>
      </c>
      <c r="CY122" s="27" t="s">
        <v>5154</v>
      </c>
      <c r="CZ122" s="27" t="s">
        <v>5157</v>
      </c>
    </row>
    <row r="123" spans="16:104" ht="15" customHeight="1" x14ac:dyDescent="0.15">
      <c r="P123" s="5" t="s">
        <v>3049</v>
      </c>
      <c r="Q123" s="5">
        <v>1</v>
      </c>
      <c r="AH123" s="13"/>
      <c r="CX123" t="s">
        <v>497</v>
      </c>
      <c r="CZ123" s="27" t="s">
        <v>5152</v>
      </c>
    </row>
    <row r="124" spans="16:104" ht="15" customHeight="1" x14ac:dyDescent="0.15">
      <c r="AH124" s="13"/>
      <c r="CX124" t="s">
        <v>168</v>
      </c>
      <c r="CY124" s="27" t="s">
        <v>5154</v>
      </c>
      <c r="CZ124" s="27" t="s">
        <v>2936</v>
      </c>
    </row>
    <row r="125" spans="16:104" ht="15" customHeight="1" x14ac:dyDescent="0.15">
      <c r="P125" s="21"/>
      <c r="Q125" s="5" t="s">
        <v>3051</v>
      </c>
      <c r="R125" s="14"/>
      <c r="S125" s="14"/>
      <c r="T125" s="14"/>
      <c r="AH125" s="13"/>
      <c r="CX125" t="s">
        <v>129</v>
      </c>
      <c r="CZ125" s="27" t="s">
        <v>5152</v>
      </c>
    </row>
    <row r="126" spans="16:104" ht="15" customHeight="1" x14ac:dyDescent="0.15">
      <c r="P126" s="5" t="s">
        <v>3045</v>
      </c>
      <c r="Q126" s="5">
        <v>2.5</v>
      </c>
      <c r="R126" s="14"/>
      <c r="S126" s="14"/>
      <c r="T126" s="14"/>
      <c r="AH126" s="13"/>
      <c r="CX126" t="s">
        <v>299</v>
      </c>
      <c r="CY126" s="27" t="s">
        <v>5166</v>
      </c>
      <c r="CZ126" s="27" t="s">
        <v>5168</v>
      </c>
    </row>
    <row r="127" spans="16:104" ht="15" customHeight="1" x14ac:dyDescent="0.15">
      <c r="P127" s="5" t="s">
        <v>3046</v>
      </c>
      <c r="Q127" s="5">
        <v>2</v>
      </c>
      <c r="R127" s="14"/>
      <c r="S127" s="14"/>
      <c r="T127" s="14"/>
      <c r="AH127" s="13"/>
      <c r="CX127" t="s">
        <v>1003</v>
      </c>
      <c r="CZ127" s="27" t="s">
        <v>5152</v>
      </c>
    </row>
    <row r="128" spans="16:104" ht="15" customHeight="1" x14ac:dyDescent="0.15">
      <c r="P128" s="5" t="s">
        <v>3047</v>
      </c>
      <c r="Q128" s="5">
        <v>1.5</v>
      </c>
      <c r="R128" s="14"/>
      <c r="S128" s="14"/>
      <c r="T128" s="14"/>
      <c r="AH128" s="13"/>
      <c r="CX128" t="s">
        <v>171</v>
      </c>
      <c r="CZ128" s="27" t="s">
        <v>5153</v>
      </c>
    </row>
    <row r="129" spans="16:105" ht="15" customHeight="1" x14ac:dyDescent="0.15">
      <c r="P129" s="5" t="s">
        <v>3048</v>
      </c>
      <c r="Q129" s="5">
        <v>1.5</v>
      </c>
      <c r="AH129" s="13"/>
      <c r="CX129" t="s">
        <v>235</v>
      </c>
      <c r="CY129" s="27" t="s">
        <v>5165</v>
      </c>
      <c r="CZ129" s="27" t="s">
        <v>5169</v>
      </c>
    </row>
    <row r="130" spans="16:105" ht="15" customHeight="1" x14ac:dyDescent="0.15">
      <c r="P130" s="5" t="s">
        <v>3049</v>
      </c>
      <c r="Q130" s="5">
        <v>1</v>
      </c>
      <c r="AH130" s="13"/>
      <c r="CX130" t="s">
        <v>260</v>
      </c>
      <c r="CZ130" s="27" t="s">
        <v>5152</v>
      </c>
    </row>
    <row r="131" spans="16:105" ht="15" customHeight="1" x14ac:dyDescent="0.15">
      <c r="AH131" s="13"/>
      <c r="CX131" t="s">
        <v>438</v>
      </c>
      <c r="CY131" s="27" t="s">
        <v>5153</v>
      </c>
      <c r="CZ131" s="27" t="s">
        <v>5155</v>
      </c>
    </row>
    <row r="132" spans="16:105" ht="15" customHeight="1" x14ac:dyDescent="0.15">
      <c r="P132" s="21"/>
      <c r="Q132" s="5" t="s">
        <v>3052</v>
      </c>
      <c r="AH132" s="13"/>
      <c r="CX132" t="s">
        <v>334</v>
      </c>
      <c r="CY132" s="27" t="s">
        <v>5153</v>
      </c>
      <c r="CZ132" s="27" t="s">
        <v>5162</v>
      </c>
    </row>
    <row r="133" spans="16:105" ht="15" customHeight="1" x14ac:dyDescent="0.15">
      <c r="P133" s="5" t="s">
        <v>3045</v>
      </c>
      <c r="Q133" s="5">
        <v>2</v>
      </c>
      <c r="AH133" s="13"/>
      <c r="CX133" t="s">
        <v>144</v>
      </c>
      <c r="CY133" s="27" t="s">
        <v>5153</v>
      </c>
      <c r="CZ133" s="27" t="s">
        <v>5156</v>
      </c>
    </row>
    <row r="134" spans="16:105" ht="15" customHeight="1" x14ac:dyDescent="0.15">
      <c r="P134" s="5" t="s">
        <v>3046</v>
      </c>
      <c r="Q134" s="5">
        <v>1.5</v>
      </c>
      <c r="AH134" s="13"/>
      <c r="CX134" t="s">
        <v>638</v>
      </c>
      <c r="CZ134" s="27" t="s">
        <v>5160</v>
      </c>
    </row>
    <row r="135" spans="16:105" ht="15" customHeight="1" x14ac:dyDescent="0.15">
      <c r="P135" s="5" t="s">
        <v>3047</v>
      </c>
      <c r="Q135" s="5">
        <v>1.5</v>
      </c>
      <c r="AH135" s="13"/>
      <c r="CX135" t="s">
        <v>110</v>
      </c>
      <c r="CZ135" s="27" t="s">
        <v>5152</v>
      </c>
    </row>
    <row r="136" spans="16:105" ht="15" customHeight="1" x14ac:dyDescent="0.15">
      <c r="P136" s="5" t="s">
        <v>3048</v>
      </c>
      <c r="Q136" s="5">
        <v>1.2</v>
      </c>
      <c r="AH136" s="13"/>
      <c r="CX136" t="s">
        <v>563</v>
      </c>
      <c r="CZ136" s="27" t="s">
        <v>5152</v>
      </c>
    </row>
    <row r="137" spans="16:105" ht="15" customHeight="1" x14ac:dyDescent="0.15">
      <c r="P137" s="5" t="s">
        <v>3049</v>
      </c>
      <c r="Q137" s="5">
        <v>1</v>
      </c>
      <c r="AH137" s="13"/>
      <c r="CX137" t="s">
        <v>253</v>
      </c>
      <c r="CY137" s="27" t="s">
        <v>5166</v>
      </c>
      <c r="CZ137" s="27" t="s">
        <v>5165</v>
      </c>
    </row>
    <row r="138" spans="16:105" ht="15" customHeight="1" x14ac:dyDescent="0.15">
      <c r="AH138" s="13"/>
      <c r="CX138" t="s">
        <v>114</v>
      </c>
      <c r="CY138" s="27" t="s">
        <v>5152</v>
      </c>
      <c r="CZ138" s="27" t="s">
        <v>5157</v>
      </c>
    </row>
    <row r="139" spans="16:105" ht="15" customHeight="1" x14ac:dyDescent="0.15">
      <c r="P139" s="21"/>
      <c r="Q139" s="5" t="s">
        <v>3053</v>
      </c>
      <c r="AH139" s="13"/>
      <c r="CX139" t="s">
        <v>338</v>
      </c>
      <c r="CZ139" s="27" t="s">
        <v>5154</v>
      </c>
    </row>
    <row r="140" spans="16:105" ht="15" customHeight="1" x14ac:dyDescent="0.15">
      <c r="P140" s="5" t="s">
        <v>3045</v>
      </c>
      <c r="Q140" s="5">
        <v>2</v>
      </c>
      <c r="AH140" s="13"/>
      <c r="CX140" t="s">
        <v>461</v>
      </c>
      <c r="CZ140" s="27" t="s">
        <v>5154</v>
      </c>
    </row>
    <row r="141" spans="16:105" ht="15" customHeight="1" x14ac:dyDescent="0.15">
      <c r="P141" s="5" t="s">
        <v>3046</v>
      </c>
      <c r="Q141" s="5">
        <v>1.2</v>
      </c>
      <c r="AH141" s="13"/>
      <c r="CX141" t="s">
        <v>169</v>
      </c>
      <c r="CZ141" s="27" t="s">
        <v>5151</v>
      </c>
    </row>
    <row r="142" spans="16:105" ht="15" customHeight="1" x14ac:dyDescent="0.15">
      <c r="P142" s="5" t="s">
        <v>3047</v>
      </c>
      <c r="Q142" s="5">
        <v>1.2</v>
      </c>
      <c r="AH142" s="13"/>
      <c r="CX142" t="s">
        <v>478</v>
      </c>
      <c r="CZ142" s="27" t="s">
        <v>5152</v>
      </c>
    </row>
    <row r="143" spans="16:105" ht="15" customHeight="1" x14ac:dyDescent="0.15">
      <c r="P143" s="5" t="s">
        <v>3048</v>
      </c>
      <c r="Q143" s="5">
        <v>1</v>
      </c>
      <c r="R143" s="14"/>
      <c r="S143" s="14"/>
      <c r="T143" s="14"/>
      <c r="AH143" s="13"/>
      <c r="CX143" t="s">
        <v>694</v>
      </c>
      <c r="CY143" s="27" t="s">
        <v>5152</v>
      </c>
      <c r="CZ143" s="27" t="s">
        <v>5157</v>
      </c>
    </row>
    <row r="144" spans="16:105" ht="15" customHeight="1" x14ac:dyDescent="0.15">
      <c r="P144" s="5" t="s">
        <v>3049</v>
      </c>
      <c r="Q144" s="5">
        <v>1</v>
      </c>
      <c r="R144" s="14"/>
      <c r="S144" s="14"/>
      <c r="T144" s="14"/>
      <c r="AH144" s="13"/>
      <c r="CX144" t="s">
        <v>5089</v>
      </c>
      <c r="CY144" s="27" t="s">
        <v>5153</v>
      </c>
      <c r="CZ144" s="27" t="s">
        <v>5152</v>
      </c>
      <c r="DA144" s="27" t="s">
        <v>5152</v>
      </c>
    </row>
    <row r="145" spans="18:105" ht="15" customHeight="1" x14ac:dyDescent="0.15">
      <c r="R145" s="14"/>
      <c r="S145" s="14"/>
      <c r="T145" s="14"/>
      <c r="AH145" s="13"/>
      <c r="CX145" t="s">
        <v>4758</v>
      </c>
      <c r="CZ145" s="27" t="s">
        <v>5151</v>
      </c>
    </row>
    <row r="146" spans="18:105" ht="15" customHeight="1" x14ac:dyDescent="0.15">
      <c r="R146" s="14"/>
      <c r="S146" s="14"/>
      <c r="T146" s="14"/>
      <c r="AH146" s="13"/>
      <c r="CX146" t="s">
        <v>4743</v>
      </c>
      <c r="CZ146" s="27" t="s">
        <v>5151</v>
      </c>
    </row>
    <row r="147" spans="18:105" ht="15" customHeight="1" x14ac:dyDescent="0.15">
      <c r="AH147" s="13"/>
      <c r="CX147" t="s">
        <v>3813</v>
      </c>
      <c r="CZ147" s="27" t="s">
        <v>5151</v>
      </c>
    </row>
    <row r="148" spans="18:105" ht="15" customHeight="1" x14ac:dyDescent="0.15">
      <c r="AH148" s="13"/>
      <c r="CX148" t="s">
        <v>4006</v>
      </c>
      <c r="CZ148" s="27" t="s">
        <v>5153</v>
      </c>
    </row>
    <row r="149" spans="18:105" ht="15" customHeight="1" x14ac:dyDescent="0.15">
      <c r="AH149" s="13"/>
      <c r="CX149" t="s">
        <v>5066</v>
      </c>
      <c r="CY149" s="27" t="s">
        <v>5152</v>
      </c>
      <c r="CZ149" s="27" t="s">
        <v>5153</v>
      </c>
    </row>
    <row r="150" spans="18:105" ht="15" customHeight="1" x14ac:dyDescent="0.15">
      <c r="AH150" s="13"/>
      <c r="CX150" t="s">
        <v>4747</v>
      </c>
      <c r="CZ150" s="27" t="s">
        <v>5151</v>
      </c>
    </row>
    <row r="151" spans="18:105" ht="15" customHeight="1" x14ac:dyDescent="0.15">
      <c r="AH151" s="13"/>
      <c r="CX151" t="s">
        <v>4906</v>
      </c>
      <c r="CY151" s="27" t="s">
        <v>5153</v>
      </c>
      <c r="CZ151" s="27" t="s">
        <v>5151</v>
      </c>
    </row>
    <row r="152" spans="18:105" ht="15" customHeight="1" x14ac:dyDescent="0.15">
      <c r="AH152" s="13"/>
      <c r="CX152" t="s">
        <v>5080</v>
      </c>
      <c r="CY152" s="27" t="s">
        <v>5153</v>
      </c>
    </row>
    <row r="153" spans="18:105" ht="15" customHeight="1" x14ac:dyDescent="0.15">
      <c r="AH153" s="13"/>
      <c r="CX153" t="s">
        <v>4982</v>
      </c>
      <c r="CY153" s="27" t="s">
        <v>5153</v>
      </c>
      <c r="CZ153" s="27" t="s">
        <v>5154</v>
      </c>
      <c r="DA153" s="27" t="s">
        <v>5154</v>
      </c>
    </row>
    <row r="154" spans="18:105" ht="15" customHeight="1" x14ac:dyDescent="0.15">
      <c r="AH154" s="13"/>
      <c r="CX154" t="s">
        <v>4981</v>
      </c>
      <c r="CY154" s="27" t="s">
        <v>5153</v>
      </c>
      <c r="CZ154" s="27" t="s">
        <v>5151</v>
      </c>
    </row>
    <row r="155" spans="18:105" ht="15" customHeight="1" x14ac:dyDescent="0.15">
      <c r="AH155" s="13"/>
      <c r="CX155" t="s">
        <v>3348</v>
      </c>
      <c r="CZ155" s="27" t="s">
        <v>5153</v>
      </c>
    </row>
    <row r="156" spans="18:105" ht="15" customHeight="1" x14ac:dyDescent="0.15">
      <c r="AH156" s="13"/>
      <c r="CX156" t="s">
        <v>4643</v>
      </c>
      <c r="CZ156" s="27" t="s">
        <v>5153</v>
      </c>
    </row>
    <row r="157" spans="18:105" ht="15" customHeight="1" x14ac:dyDescent="0.15">
      <c r="AH157" s="13"/>
      <c r="CX157" t="s">
        <v>3343</v>
      </c>
      <c r="CZ157" s="27" t="s">
        <v>5154</v>
      </c>
    </row>
    <row r="158" spans="18:105" ht="15" customHeight="1" x14ac:dyDescent="0.15">
      <c r="AH158" s="13"/>
      <c r="CX158" t="s">
        <v>3270</v>
      </c>
      <c r="CZ158" s="27" t="s">
        <v>5154</v>
      </c>
    </row>
    <row r="159" spans="18:105" ht="15" customHeight="1" x14ac:dyDescent="0.15">
      <c r="AH159" s="13"/>
      <c r="CX159" t="s">
        <v>5014</v>
      </c>
      <c r="CY159" s="27" t="s">
        <v>5153</v>
      </c>
      <c r="CZ159" s="27" t="s">
        <v>2936</v>
      </c>
    </row>
    <row r="160" spans="18:105" ht="15" customHeight="1" x14ac:dyDescent="0.15">
      <c r="AH160" s="13"/>
      <c r="CX160" t="s">
        <v>4944</v>
      </c>
      <c r="CY160" s="27" t="s">
        <v>5154</v>
      </c>
      <c r="CZ160" s="27" t="s">
        <v>5153</v>
      </c>
    </row>
    <row r="161" spans="18:105" ht="15" customHeight="1" x14ac:dyDescent="0.15">
      <c r="R161" s="14"/>
      <c r="S161" s="14"/>
      <c r="T161" s="14"/>
      <c r="AH161" s="13"/>
      <c r="CX161" t="s">
        <v>3316</v>
      </c>
      <c r="CZ161" s="27" t="s">
        <v>5152</v>
      </c>
    </row>
    <row r="162" spans="18:105" ht="15" customHeight="1" x14ac:dyDescent="0.15">
      <c r="R162" s="14"/>
      <c r="S162" s="14"/>
      <c r="T162" s="14"/>
      <c r="AH162" s="13"/>
      <c r="CX162" t="s">
        <v>3236</v>
      </c>
      <c r="CZ162" s="27" t="s">
        <v>5152</v>
      </c>
    </row>
    <row r="163" spans="18:105" ht="15" customHeight="1" x14ac:dyDescent="0.15">
      <c r="R163" s="14"/>
      <c r="S163" s="14"/>
      <c r="T163" s="14"/>
      <c r="AH163" s="13"/>
      <c r="CX163" t="s">
        <v>4490</v>
      </c>
      <c r="CZ163" s="27" t="s">
        <v>5152</v>
      </c>
    </row>
    <row r="164" spans="18:105" ht="15" customHeight="1" x14ac:dyDescent="0.15">
      <c r="R164" s="14"/>
      <c r="S164" s="14"/>
      <c r="T164" s="14"/>
      <c r="AH164" s="13"/>
      <c r="CX164" t="s">
        <v>4648</v>
      </c>
      <c r="CZ164" s="27" t="s">
        <v>5153</v>
      </c>
    </row>
    <row r="165" spans="18:105" ht="15" customHeight="1" x14ac:dyDescent="0.15">
      <c r="AH165" s="13"/>
      <c r="CX165" t="s">
        <v>4888</v>
      </c>
      <c r="CZ165" s="27" t="s">
        <v>5154</v>
      </c>
    </row>
    <row r="166" spans="18:105" ht="15" customHeight="1" x14ac:dyDescent="0.15">
      <c r="AH166" s="13"/>
      <c r="CX166" t="s">
        <v>4522</v>
      </c>
      <c r="CZ166" s="27" t="s">
        <v>5154</v>
      </c>
    </row>
    <row r="167" spans="18:105" ht="15" customHeight="1" x14ac:dyDescent="0.15">
      <c r="AH167" s="13"/>
      <c r="CX167" t="s">
        <v>4971</v>
      </c>
      <c r="CY167" s="27" t="s">
        <v>5153</v>
      </c>
      <c r="CZ167" s="27" t="s">
        <v>5154</v>
      </c>
      <c r="DA167" s="27" t="s">
        <v>5154</v>
      </c>
    </row>
    <row r="168" spans="18:105" ht="15" customHeight="1" x14ac:dyDescent="0.15">
      <c r="AH168" s="13"/>
      <c r="CX168" t="s">
        <v>1523</v>
      </c>
      <c r="CZ168" s="27" t="s">
        <v>5153</v>
      </c>
    </row>
    <row r="169" spans="18:105" ht="15" customHeight="1" x14ac:dyDescent="0.15">
      <c r="AH169" s="13"/>
      <c r="CX169" t="s">
        <v>4492</v>
      </c>
      <c r="CZ169" s="27" t="s">
        <v>5153</v>
      </c>
    </row>
    <row r="170" spans="18:105" ht="15" customHeight="1" x14ac:dyDescent="0.15">
      <c r="AH170" s="13"/>
      <c r="CX170" t="s">
        <v>4889</v>
      </c>
      <c r="CY170" s="27" t="s">
        <v>5153</v>
      </c>
      <c r="CZ170" s="27" t="s">
        <v>5156</v>
      </c>
    </row>
    <row r="171" spans="18:105" ht="15" customHeight="1" x14ac:dyDescent="0.15">
      <c r="AH171" s="13"/>
      <c r="CX171" t="s">
        <v>4931</v>
      </c>
      <c r="CY171" s="27" t="s">
        <v>5154</v>
      </c>
      <c r="CZ171" s="27" t="s">
        <v>5153</v>
      </c>
    </row>
    <row r="172" spans="18:105" ht="15" customHeight="1" x14ac:dyDescent="0.15">
      <c r="AH172" s="13"/>
      <c r="CX172" t="s">
        <v>4651</v>
      </c>
      <c r="CZ172" s="27" t="s">
        <v>5153</v>
      </c>
    </row>
    <row r="173" spans="18:105" ht="15" customHeight="1" x14ac:dyDescent="0.15">
      <c r="AH173" s="13"/>
      <c r="CX173" t="s">
        <v>1575</v>
      </c>
      <c r="CY173" s="27" t="s">
        <v>5152</v>
      </c>
      <c r="CZ173" s="27" t="s">
        <v>5154</v>
      </c>
    </row>
    <row r="174" spans="18:105" ht="15" customHeight="1" x14ac:dyDescent="0.15">
      <c r="AH174" s="13"/>
      <c r="CX174" t="s">
        <v>4750</v>
      </c>
      <c r="CY174" s="27" t="s">
        <v>5153</v>
      </c>
      <c r="CZ174" s="27" t="s">
        <v>5154</v>
      </c>
    </row>
    <row r="175" spans="18:105" ht="15" customHeight="1" x14ac:dyDescent="0.15">
      <c r="AH175" s="13"/>
      <c r="CX175" t="s">
        <v>4751</v>
      </c>
      <c r="CY175" s="27" t="s">
        <v>5153</v>
      </c>
      <c r="CZ175" s="27" t="s">
        <v>5154</v>
      </c>
    </row>
    <row r="176" spans="18:105" ht="15" customHeight="1" x14ac:dyDescent="0.15">
      <c r="AH176" s="13"/>
      <c r="CX176" t="s">
        <v>5049</v>
      </c>
      <c r="CY176" s="27" t="s">
        <v>5152</v>
      </c>
      <c r="CZ176" s="27" t="s">
        <v>5153</v>
      </c>
    </row>
    <row r="177" spans="18:105" ht="15" customHeight="1" x14ac:dyDescent="0.15">
      <c r="AH177" s="13"/>
      <c r="CX177" t="s">
        <v>5179</v>
      </c>
      <c r="CY177" s="27" t="s">
        <v>5166</v>
      </c>
      <c r="CZ177" s="27" t="s">
        <v>5165</v>
      </c>
    </row>
    <row r="178" spans="18:105" ht="15" customHeight="1" x14ac:dyDescent="0.15">
      <c r="AH178" s="13"/>
      <c r="CX178" t="s">
        <v>4932</v>
      </c>
      <c r="CY178" s="27" t="s">
        <v>5153</v>
      </c>
      <c r="CZ178" s="27" t="s">
        <v>5151</v>
      </c>
      <c r="DA178" s="27" t="s">
        <v>5151</v>
      </c>
    </row>
    <row r="179" spans="18:105" ht="15" customHeight="1" x14ac:dyDescent="0.15">
      <c r="R179" s="14"/>
      <c r="S179" s="14"/>
      <c r="T179" s="14"/>
      <c r="AH179" s="13"/>
      <c r="CX179" t="s">
        <v>820</v>
      </c>
      <c r="CY179" s="27" t="s">
        <v>5157</v>
      </c>
      <c r="CZ179" s="27" t="s">
        <v>5152</v>
      </c>
    </row>
    <row r="180" spans="18:105" ht="15" customHeight="1" x14ac:dyDescent="0.15">
      <c r="R180" s="14"/>
      <c r="S180" s="14"/>
      <c r="T180" s="14"/>
      <c r="AH180" s="13"/>
      <c r="CX180" t="s">
        <v>4939</v>
      </c>
      <c r="CY180" s="27" t="s">
        <v>5153</v>
      </c>
      <c r="CZ180" s="27" t="s">
        <v>5154</v>
      </c>
      <c r="DA180" s="27" t="s">
        <v>5152</v>
      </c>
    </row>
    <row r="181" spans="18:105" ht="15" customHeight="1" x14ac:dyDescent="0.15">
      <c r="R181" s="14"/>
      <c r="S181" s="14"/>
      <c r="T181" s="14"/>
      <c r="AH181" s="13"/>
      <c r="CX181" t="s">
        <v>3819</v>
      </c>
      <c r="CZ181" s="27" t="s">
        <v>5154</v>
      </c>
    </row>
    <row r="182" spans="18:105" ht="15" customHeight="1" x14ac:dyDescent="0.15">
      <c r="R182" s="14"/>
      <c r="S182" s="14"/>
      <c r="T182" s="14"/>
      <c r="AH182" s="13"/>
      <c r="CX182" t="s">
        <v>558</v>
      </c>
      <c r="CY182" s="27" t="s">
        <v>5157</v>
      </c>
      <c r="CZ182" s="27" t="s">
        <v>5152</v>
      </c>
    </row>
    <row r="183" spans="18:105" ht="15" customHeight="1" x14ac:dyDescent="0.15">
      <c r="AH183" s="13"/>
      <c r="CX183" t="s">
        <v>3892</v>
      </c>
      <c r="CZ183" s="27" t="s">
        <v>5152</v>
      </c>
    </row>
    <row r="184" spans="18:105" ht="15" customHeight="1" x14ac:dyDescent="0.15">
      <c r="AH184" s="13"/>
      <c r="CX184" t="s">
        <v>3883</v>
      </c>
      <c r="CZ184" s="27" t="s">
        <v>5152</v>
      </c>
    </row>
    <row r="185" spans="18:105" ht="15" customHeight="1" x14ac:dyDescent="0.15">
      <c r="AH185" s="13"/>
      <c r="CX185" t="s">
        <v>456</v>
      </c>
      <c r="CY185" s="27" t="s">
        <v>5157</v>
      </c>
      <c r="CZ185" s="27" t="s">
        <v>5154</v>
      </c>
    </row>
    <row r="186" spans="18:105" ht="15" customHeight="1" x14ac:dyDescent="0.15">
      <c r="AH186" s="13"/>
      <c r="CX186" t="s">
        <v>5136</v>
      </c>
      <c r="CY186" s="27" t="s">
        <v>5151</v>
      </c>
      <c r="CZ186" s="27" t="s">
        <v>5154</v>
      </c>
    </row>
    <row r="187" spans="18:105" ht="15" customHeight="1" x14ac:dyDescent="0.15">
      <c r="AH187" s="13"/>
      <c r="CX187" t="s">
        <v>3352</v>
      </c>
      <c r="CZ187" s="27" t="s">
        <v>5151</v>
      </c>
    </row>
    <row r="188" spans="18:105" ht="15" customHeight="1" x14ac:dyDescent="0.15">
      <c r="AH188" s="13"/>
      <c r="CX188" t="s">
        <v>4500</v>
      </c>
      <c r="CZ188" s="27" t="s">
        <v>5153</v>
      </c>
    </row>
    <row r="189" spans="18:105" ht="15" customHeight="1" x14ac:dyDescent="0.15">
      <c r="AH189" s="13"/>
      <c r="CX189" t="s">
        <v>4979</v>
      </c>
      <c r="CY189" s="27" t="s">
        <v>5154</v>
      </c>
      <c r="CZ189" s="27" t="s">
        <v>5153</v>
      </c>
    </row>
    <row r="190" spans="18:105" ht="15" customHeight="1" x14ac:dyDescent="0.15">
      <c r="AH190" s="13"/>
      <c r="CX190" t="s">
        <v>4978</v>
      </c>
      <c r="CY190" s="27" t="s">
        <v>5168</v>
      </c>
      <c r="CZ190" s="27" t="s">
        <v>5153</v>
      </c>
    </row>
    <row r="191" spans="18:105" ht="15" customHeight="1" x14ac:dyDescent="0.15">
      <c r="AH191" s="13"/>
      <c r="CX191" t="s">
        <v>4940</v>
      </c>
      <c r="CY191" s="27" t="s">
        <v>5153</v>
      </c>
      <c r="CZ191" s="27" t="s">
        <v>5153</v>
      </c>
      <c r="DA191" s="27" t="s">
        <v>5152</v>
      </c>
    </row>
    <row r="192" spans="18:105" ht="15" customHeight="1" x14ac:dyDescent="0.15">
      <c r="AH192" s="13"/>
      <c r="CX192" t="s">
        <v>4501</v>
      </c>
      <c r="CZ192" s="27" t="s">
        <v>5153</v>
      </c>
    </row>
    <row r="193" spans="18:105" ht="15" customHeight="1" x14ac:dyDescent="0.15">
      <c r="AH193" s="13"/>
      <c r="CX193" t="s">
        <v>4826</v>
      </c>
      <c r="CY193" s="27" t="s">
        <v>5153</v>
      </c>
      <c r="CZ193" s="27" t="s">
        <v>5154</v>
      </c>
    </row>
    <row r="194" spans="18:105" ht="15" customHeight="1" x14ac:dyDescent="0.15">
      <c r="AH194" s="13"/>
      <c r="CX194" t="s">
        <v>4951</v>
      </c>
      <c r="CY194" s="27" t="s">
        <v>5153</v>
      </c>
      <c r="CZ194" s="27" t="s">
        <v>5153</v>
      </c>
      <c r="DA194" s="27" t="s">
        <v>5159</v>
      </c>
    </row>
    <row r="195" spans="18:105" ht="15" customHeight="1" x14ac:dyDescent="0.15">
      <c r="AH195" s="13"/>
      <c r="CX195" t="s">
        <v>3985</v>
      </c>
      <c r="CZ195" s="27" t="s">
        <v>5153</v>
      </c>
    </row>
    <row r="196" spans="18:105" ht="15" customHeight="1" x14ac:dyDescent="0.15">
      <c r="AH196" s="13"/>
      <c r="CX196" t="s">
        <v>4353</v>
      </c>
      <c r="CZ196" s="27" t="s">
        <v>5152</v>
      </c>
    </row>
    <row r="197" spans="18:105" ht="15" customHeight="1" x14ac:dyDescent="0.15">
      <c r="R197" s="14"/>
      <c r="S197" s="14"/>
      <c r="T197" s="14"/>
      <c r="AH197" s="13"/>
      <c r="CX197" t="s">
        <v>4503</v>
      </c>
      <c r="CZ197" s="27" t="s">
        <v>5152</v>
      </c>
    </row>
    <row r="198" spans="18:105" ht="15" customHeight="1" x14ac:dyDescent="0.15">
      <c r="R198" s="14"/>
      <c r="S198" s="14"/>
      <c r="T198" s="14"/>
      <c r="AH198" s="13"/>
      <c r="CX198" t="s">
        <v>5092</v>
      </c>
      <c r="CY198" s="27" t="s">
        <v>5152</v>
      </c>
      <c r="CZ198" s="27" t="s">
        <v>5153</v>
      </c>
    </row>
    <row r="199" spans="18:105" ht="15" customHeight="1" x14ac:dyDescent="0.15">
      <c r="R199" s="14"/>
      <c r="S199" s="14"/>
      <c r="T199" s="14"/>
      <c r="AH199" s="13"/>
      <c r="CX199" t="s">
        <v>4905</v>
      </c>
      <c r="CY199" s="27" t="s">
        <v>5153</v>
      </c>
      <c r="CZ199" s="27" t="s">
        <v>5153</v>
      </c>
      <c r="DA199" s="27" t="s">
        <v>5152</v>
      </c>
    </row>
    <row r="200" spans="18:105" ht="15" customHeight="1" x14ac:dyDescent="0.15">
      <c r="R200" s="14"/>
      <c r="S200" s="14"/>
      <c r="T200" s="14"/>
      <c r="AH200" s="13"/>
      <c r="CX200" t="s">
        <v>3886</v>
      </c>
      <c r="CY200" s="27" t="s">
        <v>5153</v>
      </c>
      <c r="CZ200" s="27" t="s">
        <v>5152</v>
      </c>
    </row>
    <row r="201" spans="18:105" ht="15" customHeight="1" x14ac:dyDescent="0.15">
      <c r="AH201" s="13"/>
      <c r="CX201" t="s">
        <v>5050</v>
      </c>
      <c r="CY201" s="27" t="s">
        <v>5153</v>
      </c>
      <c r="CZ201" s="27" t="s">
        <v>5154</v>
      </c>
      <c r="DA201" s="27" t="s">
        <v>5152</v>
      </c>
    </row>
    <row r="202" spans="18:105" ht="15" customHeight="1" x14ac:dyDescent="0.15">
      <c r="CX202" t="s">
        <v>3821</v>
      </c>
      <c r="CZ202" s="27" t="s">
        <v>5152</v>
      </c>
    </row>
    <row r="203" spans="18:105" ht="15" customHeight="1" x14ac:dyDescent="0.15">
      <c r="CX203" t="s">
        <v>4904</v>
      </c>
      <c r="CY203" s="27" t="s">
        <v>5153</v>
      </c>
      <c r="CZ203" s="27" t="s">
        <v>5153</v>
      </c>
      <c r="DA203" s="27" t="s">
        <v>5161</v>
      </c>
    </row>
    <row r="204" spans="18:105" ht="15" customHeight="1" x14ac:dyDescent="0.15">
      <c r="CX204" t="s">
        <v>3353</v>
      </c>
      <c r="CZ204" s="27" t="s">
        <v>5153</v>
      </c>
    </row>
    <row r="205" spans="18:105" ht="15" customHeight="1" x14ac:dyDescent="0.15">
      <c r="CX205" t="s">
        <v>4173</v>
      </c>
      <c r="CY205" s="27" t="s">
        <v>5153</v>
      </c>
      <c r="CZ205" s="27" t="s">
        <v>5156</v>
      </c>
    </row>
    <row r="206" spans="18:105" ht="15" customHeight="1" x14ac:dyDescent="0.15">
      <c r="CX206" t="s">
        <v>956</v>
      </c>
      <c r="CZ206" s="27" t="s">
        <v>5157</v>
      </c>
    </row>
    <row r="207" spans="18:105" ht="15" customHeight="1" x14ac:dyDescent="0.15">
      <c r="CX207" t="s">
        <v>398</v>
      </c>
      <c r="CY207" s="27" t="s">
        <v>5153</v>
      </c>
      <c r="CZ207" s="27" t="s">
        <v>5155</v>
      </c>
    </row>
    <row r="208" spans="18:105" ht="15" customHeight="1" x14ac:dyDescent="0.15">
      <c r="CX208" t="s">
        <v>3762</v>
      </c>
      <c r="CY208" s="27" t="s">
        <v>5153</v>
      </c>
      <c r="CZ208" s="27" t="s">
        <v>5155</v>
      </c>
    </row>
    <row r="209" spans="102:105" ht="15" customHeight="1" x14ac:dyDescent="0.15">
      <c r="CX209" t="s">
        <v>3900</v>
      </c>
      <c r="CZ209" s="27" t="s">
        <v>5151</v>
      </c>
    </row>
    <row r="210" spans="102:105" ht="15" customHeight="1" x14ac:dyDescent="0.15">
      <c r="CX210" t="s">
        <v>4533</v>
      </c>
      <c r="CZ210" s="27" t="s">
        <v>5153</v>
      </c>
    </row>
    <row r="211" spans="102:105" ht="15" customHeight="1" x14ac:dyDescent="0.15">
      <c r="CX211" t="s">
        <v>4537</v>
      </c>
      <c r="CY211" s="27" t="s">
        <v>5153</v>
      </c>
      <c r="CZ211" s="27" t="s">
        <v>5156</v>
      </c>
    </row>
    <row r="212" spans="102:105" ht="15" customHeight="1" x14ac:dyDescent="0.15">
      <c r="CX212" t="s">
        <v>3119</v>
      </c>
      <c r="CY212" s="27" t="s">
        <v>5152</v>
      </c>
      <c r="CZ212" s="27" t="s">
        <v>5155</v>
      </c>
    </row>
    <row r="213" spans="102:105" ht="15" customHeight="1" x14ac:dyDescent="0.15">
      <c r="CX213" t="s">
        <v>3091</v>
      </c>
      <c r="CY213" s="27" t="s">
        <v>5152</v>
      </c>
      <c r="CZ213" s="27" t="s">
        <v>5155</v>
      </c>
    </row>
    <row r="214" spans="102:105" ht="15" customHeight="1" x14ac:dyDescent="0.15">
      <c r="CX214" t="s">
        <v>4952</v>
      </c>
      <c r="CY214" s="27" t="s">
        <v>5153</v>
      </c>
      <c r="CZ214" s="27" t="s">
        <v>5153</v>
      </c>
      <c r="DA214" s="27" t="s">
        <v>5159</v>
      </c>
    </row>
    <row r="215" spans="102:105" ht="15" customHeight="1" x14ac:dyDescent="0.15">
      <c r="CX215" t="s">
        <v>3888</v>
      </c>
      <c r="CY215" s="27" t="s">
        <v>5153</v>
      </c>
      <c r="CZ215" s="27" t="s">
        <v>5154</v>
      </c>
    </row>
    <row r="216" spans="102:105" ht="15" customHeight="1" x14ac:dyDescent="0.15">
      <c r="CX216" t="s">
        <v>3823</v>
      </c>
      <c r="CZ216" s="27" t="s">
        <v>5151</v>
      </c>
    </row>
    <row r="217" spans="102:105" ht="15" customHeight="1" x14ac:dyDescent="0.15">
      <c r="CX217" t="s">
        <v>4954</v>
      </c>
      <c r="CY217" s="27" t="s">
        <v>5153</v>
      </c>
      <c r="CZ217" s="27" t="s">
        <v>5153</v>
      </c>
      <c r="DA217" s="27" t="s">
        <v>5168</v>
      </c>
    </row>
    <row r="218" spans="102:105" ht="15" customHeight="1" x14ac:dyDescent="0.15">
      <c r="CX218" t="s">
        <v>4251</v>
      </c>
      <c r="CY218" s="27" t="s">
        <v>5154</v>
      </c>
      <c r="CZ218" s="27" t="s">
        <v>5158</v>
      </c>
    </row>
    <row r="219" spans="102:105" ht="15" customHeight="1" x14ac:dyDescent="0.15">
      <c r="CX219" t="s">
        <v>4278</v>
      </c>
      <c r="CY219" s="27" t="s">
        <v>5154</v>
      </c>
      <c r="CZ219" s="27" t="s">
        <v>5158</v>
      </c>
    </row>
    <row r="220" spans="102:105" ht="15" customHeight="1" x14ac:dyDescent="0.15">
      <c r="CX220" t="s">
        <v>3412</v>
      </c>
      <c r="CY220" s="27" t="s">
        <v>5153</v>
      </c>
      <c r="CZ220" s="27" t="s">
        <v>5154</v>
      </c>
    </row>
    <row r="221" spans="102:105" ht="15" customHeight="1" x14ac:dyDescent="0.15">
      <c r="CX221" t="s">
        <v>3026</v>
      </c>
      <c r="CY221" s="27" t="s">
        <v>5153</v>
      </c>
      <c r="CZ221" s="27" t="s">
        <v>5154</v>
      </c>
    </row>
    <row r="222" spans="102:105" ht="15" customHeight="1" x14ac:dyDescent="0.15">
      <c r="CX222" t="s">
        <v>3148</v>
      </c>
      <c r="CY222" s="27" t="s">
        <v>5153</v>
      </c>
      <c r="CZ222" s="27" t="s">
        <v>5154</v>
      </c>
    </row>
    <row r="223" spans="102:105" ht="15" customHeight="1" x14ac:dyDescent="0.15">
      <c r="CX223" t="s">
        <v>5042</v>
      </c>
      <c r="CY223" s="27" t="s">
        <v>5153</v>
      </c>
      <c r="CZ223" s="27" t="s">
        <v>5151</v>
      </c>
    </row>
    <row r="224" spans="102:105" ht="15" customHeight="1" x14ac:dyDescent="0.15">
      <c r="CX224" t="s">
        <v>4832</v>
      </c>
      <c r="CY224" s="27" t="s">
        <v>5153</v>
      </c>
      <c r="CZ224" s="27" t="s">
        <v>5152</v>
      </c>
    </row>
    <row r="225" spans="102:105" ht="15" customHeight="1" x14ac:dyDescent="0.15">
      <c r="CX225" t="s">
        <v>4540</v>
      </c>
      <c r="CY225" s="27" t="s">
        <v>5154</v>
      </c>
      <c r="CZ225" s="27" t="s">
        <v>5152</v>
      </c>
    </row>
    <row r="226" spans="102:105" ht="15" customHeight="1" x14ac:dyDescent="0.15">
      <c r="CX226" t="s">
        <v>4980</v>
      </c>
      <c r="CY226" s="27" t="s">
        <v>5152</v>
      </c>
      <c r="CZ226" s="27" t="s">
        <v>5153</v>
      </c>
    </row>
    <row r="227" spans="102:105" ht="15" customHeight="1" x14ac:dyDescent="0.15">
      <c r="CX227" t="s">
        <v>5027</v>
      </c>
      <c r="CY227" s="27" t="s">
        <v>5151</v>
      </c>
      <c r="CZ227" s="27" t="s">
        <v>5153</v>
      </c>
      <c r="DA227" s="27" t="s">
        <v>5153</v>
      </c>
    </row>
    <row r="228" spans="102:105" ht="15" customHeight="1" x14ac:dyDescent="0.15">
      <c r="CX228" t="s">
        <v>3824</v>
      </c>
      <c r="CZ228" s="27" t="s">
        <v>5153</v>
      </c>
    </row>
    <row r="229" spans="102:105" ht="15" customHeight="1" x14ac:dyDescent="0.15">
      <c r="CX229" t="s">
        <v>5083</v>
      </c>
      <c r="CY229" s="27" t="s">
        <v>5151</v>
      </c>
      <c r="CZ229" s="27" t="s">
        <v>5153</v>
      </c>
      <c r="DA229" s="27" t="s">
        <v>5154</v>
      </c>
    </row>
    <row r="230" spans="102:105" ht="15" customHeight="1" x14ac:dyDescent="0.15">
      <c r="CX230" t="s">
        <v>4549</v>
      </c>
      <c r="CY230" s="27" t="s">
        <v>5153</v>
      </c>
      <c r="CZ230" s="27" t="s">
        <v>5167</v>
      </c>
    </row>
    <row r="231" spans="102:105" ht="15" customHeight="1" x14ac:dyDescent="0.15">
      <c r="CX231" t="s">
        <v>4552</v>
      </c>
      <c r="CY231" s="27" t="s">
        <v>5153</v>
      </c>
      <c r="CZ231" s="27" t="s">
        <v>5167</v>
      </c>
    </row>
    <row r="232" spans="102:105" ht="15" customHeight="1" x14ac:dyDescent="0.15">
      <c r="CX232" t="s">
        <v>379</v>
      </c>
      <c r="CZ232" s="27" t="s">
        <v>5152</v>
      </c>
    </row>
    <row r="233" spans="102:105" ht="15" customHeight="1" x14ac:dyDescent="0.15">
      <c r="CX233" t="s">
        <v>573</v>
      </c>
      <c r="CZ233" s="27" t="s">
        <v>5152</v>
      </c>
    </row>
    <row r="234" spans="102:105" ht="15" customHeight="1" x14ac:dyDescent="0.15">
      <c r="CX234" t="s">
        <v>3309</v>
      </c>
      <c r="CZ234" s="27" t="s">
        <v>5152</v>
      </c>
    </row>
    <row r="235" spans="102:105" ht="15" customHeight="1" x14ac:dyDescent="0.15">
      <c r="CX235" t="s">
        <v>4825</v>
      </c>
      <c r="CY235" s="27" t="s">
        <v>5153</v>
      </c>
      <c r="CZ235" s="27" t="s">
        <v>5152</v>
      </c>
    </row>
    <row r="236" spans="102:105" ht="15" customHeight="1" x14ac:dyDescent="0.15">
      <c r="CX236" t="s">
        <v>5071</v>
      </c>
      <c r="CY236" s="27" t="s">
        <v>5153</v>
      </c>
      <c r="CZ236" s="27" t="s">
        <v>5152</v>
      </c>
      <c r="DA236" s="27" t="s">
        <v>5152</v>
      </c>
    </row>
    <row r="237" spans="102:105" ht="15" customHeight="1" x14ac:dyDescent="0.15">
      <c r="CX237" t="s">
        <v>4898</v>
      </c>
      <c r="CY237" s="27" t="s">
        <v>5153</v>
      </c>
      <c r="CZ237" s="27" t="s">
        <v>5154</v>
      </c>
    </row>
    <row r="238" spans="102:105" ht="15" customHeight="1" x14ac:dyDescent="0.15">
      <c r="CX238" t="s">
        <v>4897</v>
      </c>
      <c r="CY238" s="27" t="s">
        <v>5153</v>
      </c>
      <c r="CZ238" s="27" t="s">
        <v>5153</v>
      </c>
      <c r="DA238" s="27" t="s">
        <v>5159</v>
      </c>
    </row>
    <row r="239" spans="102:105" ht="15" customHeight="1" x14ac:dyDescent="0.15">
      <c r="CX239" t="s">
        <v>3890</v>
      </c>
      <c r="CZ239" s="27" t="s">
        <v>5153</v>
      </c>
    </row>
    <row r="240" spans="102:105" ht="15" customHeight="1" x14ac:dyDescent="0.15">
      <c r="CX240" t="s">
        <v>4177</v>
      </c>
      <c r="CY240" s="27" t="s">
        <v>5154</v>
      </c>
      <c r="CZ240" s="27" t="s">
        <v>5152</v>
      </c>
    </row>
    <row r="241" spans="102:105" ht="15" customHeight="1" x14ac:dyDescent="0.15">
      <c r="CX241" t="s">
        <v>4901</v>
      </c>
      <c r="CY241" s="27" t="s">
        <v>5154</v>
      </c>
      <c r="CZ241" s="27" t="s">
        <v>5153</v>
      </c>
      <c r="DA241" s="27" t="s">
        <v>5153</v>
      </c>
    </row>
    <row r="242" spans="102:105" ht="15" customHeight="1" x14ac:dyDescent="0.15">
      <c r="CX242" t="s">
        <v>3904</v>
      </c>
      <c r="CZ242" s="27" t="s">
        <v>5154</v>
      </c>
    </row>
    <row r="243" spans="102:105" ht="15" customHeight="1" x14ac:dyDescent="0.15">
      <c r="CX243" t="s">
        <v>4756</v>
      </c>
      <c r="CY243" s="27" t="s">
        <v>5152</v>
      </c>
      <c r="CZ243" s="27" t="s">
        <v>2936</v>
      </c>
    </row>
    <row r="244" spans="102:105" ht="15" customHeight="1" x14ac:dyDescent="0.15">
      <c r="CX244" t="s">
        <v>5093</v>
      </c>
      <c r="CY244" s="27" t="s">
        <v>5154</v>
      </c>
      <c r="CZ244" s="27" t="s">
        <v>5153</v>
      </c>
    </row>
    <row r="245" spans="102:105" ht="15" customHeight="1" x14ac:dyDescent="0.15">
      <c r="CX245" t="s">
        <v>5175</v>
      </c>
      <c r="CZ245" s="27" t="s">
        <v>5152</v>
      </c>
    </row>
    <row r="246" spans="102:105" ht="15" customHeight="1" x14ac:dyDescent="0.15">
      <c r="CX246" t="s">
        <v>4716</v>
      </c>
      <c r="CZ246" s="27" t="s">
        <v>5152</v>
      </c>
    </row>
    <row r="247" spans="102:105" ht="15" customHeight="1" x14ac:dyDescent="0.15">
      <c r="CX247" t="s">
        <v>4639</v>
      </c>
      <c r="CZ247" s="27" t="s">
        <v>5152</v>
      </c>
    </row>
    <row r="248" spans="102:105" ht="15" customHeight="1" x14ac:dyDescent="0.15">
      <c r="CX248" t="s">
        <v>4782</v>
      </c>
      <c r="CY248" s="27" t="s">
        <v>5151</v>
      </c>
      <c r="CZ248" s="27" t="s">
        <v>5153</v>
      </c>
    </row>
    <row r="249" spans="102:105" ht="15" customHeight="1" x14ac:dyDescent="0.15">
      <c r="CX249" t="s">
        <v>581</v>
      </c>
      <c r="CZ249" s="27" t="s">
        <v>5157</v>
      </c>
    </row>
    <row r="250" spans="102:105" ht="15" customHeight="1" x14ac:dyDescent="0.15">
      <c r="CX250" t="s">
        <v>4556</v>
      </c>
      <c r="CZ250" s="27" t="s">
        <v>5153</v>
      </c>
    </row>
    <row r="251" spans="102:105" ht="15" customHeight="1" x14ac:dyDescent="0.15">
      <c r="CX251" t="s">
        <v>4991</v>
      </c>
      <c r="CZ251" s="27" t="s">
        <v>5151</v>
      </c>
    </row>
    <row r="252" spans="102:105" ht="15" customHeight="1" x14ac:dyDescent="0.15">
      <c r="CX252" t="s">
        <v>4956</v>
      </c>
      <c r="CY252" s="27" t="s">
        <v>5153</v>
      </c>
      <c r="CZ252" s="27" t="s">
        <v>5151</v>
      </c>
    </row>
    <row r="253" spans="102:105" ht="15" customHeight="1" x14ac:dyDescent="0.15">
      <c r="CX253" t="s">
        <v>4759</v>
      </c>
      <c r="CZ253" s="27" t="s">
        <v>5152</v>
      </c>
    </row>
    <row r="254" spans="102:105" ht="15" customHeight="1" x14ac:dyDescent="0.15">
      <c r="CX254" t="s">
        <v>3522</v>
      </c>
      <c r="CZ254" s="27" t="s">
        <v>5152</v>
      </c>
    </row>
    <row r="255" spans="102:105" ht="15" customHeight="1" x14ac:dyDescent="0.15">
      <c r="CX255" t="s">
        <v>4047</v>
      </c>
      <c r="CZ255" s="27" t="s">
        <v>5153</v>
      </c>
    </row>
    <row r="256" spans="102:105" ht="15" customHeight="1" x14ac:dyDescent="0.15">
      <c r="CX256" t="s">
        <v>4957</v>
      </c>
      <c r="CY256" s="27" t="s">
        <v>5153</v>
      </c>
      <c r="CZ256" s="27" t="s">
        <v>5152</v>
      </c>
      <c r="DA256" s="27" t="s">
        <v>5152</v>
      </c>
    </row>
    <row r="257" spans="102:105" ht="15" customHeight="1" x14ac:dyDescent="0.15">
      <c r="CX257" t="s">
        <v>5121</v>
      </c>
      <c r="CY257" s="27" t="s">
        <v>5153</v>
      </c>
      <c r="CZ257" s="27" t="s">
        <v>5153</v>
      </c>
      <c r="DA257" s="27" t="s">
        <v>5159</v>
      </c>
    </row>
    <row r="258" spans="102:105" ht="15" customHeight="1" x14ac:dyDescent="0.15">
      <c r="CX258" t="s">
        <v>4902</v>
      </c>
      <c r="CY258" s="27" t="s">
        <v>5153</v>
      </c>
      <c r="CZ258" s="27" t="s">
        <v>5153</v>
      </c>
      <c r="DA258" s="27" t="s">
        <v>5152</v>
      </c>
    </row>
    <row r="259" spans="102:105" ht="15" customHeight="1" x14ac:dyDescent="0.15">
      <c r="CX259" t="s">
        <v>4181</v>
      </c>
      <c r="CZ259" s="27" t="s">
        <v>5153</v>
      </c>
    </row>
    <row r="260" spans="102:105" ht="15" customHeight="1" x14ac:dyDescent="0.15">
      <c r="CX260" t="s">
        <v>3831</v>
      </c>
      <c r="CZ260" s="27" t="s">
        <v>5153</v>
      </c>
    </row>
    <row r="261" spans="102:105" ht="15" customHeight="1" x14ac:dyDescent="0.15">
      <c r="CX261" t="s">
        <v>5025</v>
      </c>
      <c r="CY261" s="27" t="s">
        <v>5152</v>
      </c>
      <c r="CZ261" s="27" t="s">
        <v>5153</v>
      </c>
    </row>
    <row r="262" spans="102:105" ht="15" customHeight="1" x14ac:dyDescent="0.15">
      <c r="CX262" t="s">
        <v>5001</v>
      </c>
      <c r="CY262" s="27" t="s">
        <v>5153</v>
      </c>
      <c r="CZ262" s="27" t="s">
        <v>5153</v>
      </c>
      <c r="DA262" s="27" t="s">
        <v>5151</v>
      </c>
    </row>
    <row r="263" spans="102:105" ht="15" customHeight="1" x14ac:dyDescent="0.15">
      <c r="CX263" t="s">
        <v>3832</v>
      </c>
      <c r="CZ263" s="27" t="s">
        <v>5153</v>
      </c>
    </row>
    <row r="264" spans="102:105" ht="15" customHeight="1" x14ac:dyDescent="0.15">
      <c r="CX264" t="s">
        <v>4504</v>
      </c>
      <c r="CY264" s="27" t="s">
        <v>5153</v>
      </c>
      <c r="CZ264" s="27" t="s">
        <v>5151</v>
      </c>
    </row>
    <row r="265" spans="102:105" ht="15" customHeight="1" x14ac:dyDescent="0.15">
      <c r="CX265" t="s">
        <v>4558</v>
      </c>
      <c r="CZ265" s="27" t="s">
        <v>5151</v>
      </c>
    </row>
    <row r="266" spans="102:105" ht="15" customHeight="1" x14ac:dyDescent="0.15">
      <c r="CX266" t="s">
        <v>3910</v>
      </c>
      <c r="CZ266" s="27" t="s">
        <v>5154</v>
      </c>
    </row>
    <row r="267" spans="102:105" ht="15" customHeight="1" x14ac:dyDescent="0.15">
      <c r="CX267" t="s">
        <v>5028</v>
      </c>
      <c r="CY267" s="27" t="s">
        <v>5153</v>
      </c>
      <c r="CZ267" s="27" t="s">
        <v>5153</v>
      </c>
      <c r="DA267" s="27" t="s">
        <v>5152</v>
      </c>
    </row>
    <row r="268" spans="102:105" ht="15" customHeight="1" x14ac:dyDescent="0.15">
      <c r="CX268" t="s">
        <v>4187</v>
      </c>
      <c r="CZ268" s="27" t="s">
        <v>5153</v>
      </c>
    </row>
    <row r="269" spans="102:105" ht="15" customHeight="1" x14ac:dyDescent="0.15">
      <c r="CX269" t="s">
        <v>5098</v>
      </c>
      <c r="CY269" s="27" t="s">
        <v>5152</v>
      </c>
      <c r="CZ269" s="27" t="s">
        <v>5153</v>
      </c>
    </row>
    <row r="270" spans="102:105" ht="15" customHeight="1" x14ac:dyDescent="0.15">
      <c r="CX270" t="s">
        <v>2916</v>
      </c>
      <c r="CZ270" s="27" t="s">
        <v>5152</v>
      </c>
    </row>
    <row r="271" spans="102:105" ht="15" customHeight="1" x14ac:dyDescent="0.15">
      <c r="CX271" t="s">
        <v>705</v>
      </c>
      <c r="CZ271" s="27" t="s">
        <v>5152</v>
      </c>
    </row>
    <row r="272" spans="102:105" ht="15" customHeight="1" x14ac:dyDescent="0.15">
      <c r="CX272" t="s">
        <v>5087</v>
      </c>
      <c r="CY272" s="27" t="s">
        <v>5153</v>
      </c>
      <c r="CZ272" s="27" t="s">
        <v>5154</v>
      </c>
      <c r="DA272" s="27" t="s">
        <v>5152</v>
      </c>
    </row>
    <row r="273" spans="102:105" ht="15" customHeight="1" x14ac:dyDescent="0.15">
      <c r="CX273" t="s">
        <v>4297</v>
      </c>
      <c r="CY273" s="27" t="s">
        <v>5153</v>
      </c>
      <c r="CZ273" s="27" t="s">
        <v>5152</v>
      </c>
    </row>
    <row r="274" spans="102:105" ht="15" customHeight="1" x14ac:dyDescent="0.15">
      <c r="CX274" t="s">
        <v>4918</v>
      </c>
      <c r="CY274" s="27" t="s">
        <v>5166</v>
      </c>
      <c r="CZ274" s="27" t="s">
        <v>5168</v>
      </c>
    </row>
    <row r="275" spans="102:105" ht="15" customHeight="1" x14ac:dyDescent="0.15">
      <c r="CX275" t="s">
        <v>4908</v>
      </c>
      <c r="CY275" s="27" t="s">
        <v>5153</v>
      </c>
      <c r="CZ275" s="27" t="s">
        <v>5153</v>
      </c>
      <c r="DA275" s="27" t="s">
        <v>5168</v>
      </c>
    </row>
    <row r="276" spans="102:105" ht="15" customHeight="1" x14ac:dyDescent="0.15">
      <c r="CX276" t="s">
        <v>137</v>
      </c>
      <c r="CY276" s="27" t="s">
        <v>5153</v>
      </c>
      <c r="CZ276" s="27" t="s">
        <v>5154</v>
      </c>
    </row>
    <row r="277" spans="102:105" ht="15" customHeight="1" x14ac:dyDescent="0.15">
      <c r="CX277" t="s">
        <v>716</v>
      </c>
      <c r="CY277" s="27" t="s">
        <v>5153</v>
      </c>
      <c r="CZ277" s="27" t="s">
        <v>5154</v>
      </c>
    </row>
    <row r="278" spans="102:105" ht="15" customHeight="1" x14ac:dyDescent="0.15">
      <c r="CX278" t="s">
        <v>720</v>
      </c>
      <c r="CY278" s="27" t="s">
        <v>5153</v>
      </c>
      <c r="CZ278" s="27" t="s">
        <v>5154</v>
      </c>
    </row>
    <row r="279" spans="102:105" ht="15" customHeight="1" x14ac:dyDescent="0.15">
      <c r="CX279" t="s">
        <v>3545</v>
      </c>
      <c r="CY279" s="27" t="s">
        <v>5153</v>
      </c>
      <c r="CZ279" s="27" t="s">
        <v>5153</v>
      </c>
    </row>
    <row r="280" spans="102:105" ht="15" customHeight="1" x14ac:dyDescent="0.15">
      <c r="CX280" t="s">
        <v>4864</v>
      </c>
      <c r="CY280" s="27" t="s">
        <v>5153</v>
      </c>
      <c r="CZ280" s="27" t="s">
        <v>5153</v>
      </c>
      <c r="DA280" s="27" t="s">
        <v>5166</v>
      </c>
    </row>
    <row r="281" spans="102:105" ht="15" customHeight="1" x14ac:dyDescent="0.15">
      <c r="CX281" t="s">
        <v>4506</v>
      </c>
      <c r="CY281" s="27" t="s">
        <v>5153</v>
      </c>
      <c r="CZ281" s="27" t="s">
        <v>5152</v>
      </c>
    </row>
    <row r="282" spans="102:105" ht="15" customHeight="1" x14ac:dyDescent="0.15">
      <c r="CX282" t="s">
        <v>4734</v>
      </c>
      <c r="CZ282" s="27" t="s">
        <v>5153</v>
      </c>
    </row>
    <row r="283" spans="102:105" ht="15" customHeight="1" x14ac:dyDescent="0.15">
      <c r="CX283" t="s">
        <v>3345</v>
      </c>
      <c r="CY283" s="27" t="s">
        <v>5154</v>
      </c>
      <c r="CZ283" s="27" t="s">
        <v>5158</v>
      </c>
    </row>
    <row r="284" spans="102:105" ht="15" customHeight="1" x14ac:dyDescent="0.15">
      <c r="CX284" t="s">
        <v>3366</v>
      </c>
      <c r="CY284" s="27" t="s">
        <v>5154</v>
      </c>
      <c r="CZ284" s="27" t="s">
        <v>5158</v>
      </c>
    </row>
    <row r="285" spans="102:105" ht="15" customHeight="1" x14ac:dyDescent="0.15">
      <c r="CX285" t="s">
        <v>5099</v>
      </c>
      <c r="CY285" s="27" t="s">
        <v>5153</v>
      </c>
      <c r="CZ285" s="27" t="s">
        <v>5153</v>
      </c>
      <c r="DA285" s="27" t="s">
        <v>5159</v>
      </c>
    </row>
    <row r="286" spans="102:105" ht="15" customHeight="1" x14ac:dyDescent="0.15">
      <c r="CX286" t="s">
        <v>603</v>
      </c>
      <c r="CY286" s="27" t="s">
        <v>5157</v>
      </c>
      <c r="CZ286" s="27" t="s">
        <v>5152</v>
      </c>
    </row>
    <row r="287" spans="102:105" ht="15" customHeight="1" x14ac:dyDescent="0.15">
      <c r="CX287" t="s">
        <v>5065</v>
      </c>
      <c r="CY287" s="27" t="s">
        <v>5153</v>
      </c>
      <c r="CZ287" s="27" t="s">
        <v>5153</v>
      </c>
    </row>
    <row r="288" spans="102:105" ht="15" customHeight="1" x14ac:dyDescent="0.15">
      <c r="CX288" t="s">
        <v>3814</v>
      </c>
      <c r="CZ288" s="27" t="s">
        <v>5153</v>
      </c>
    </row>
    <row r="289" spans="102:105" ht="15" customHeight="1" x14ac:dyDescent="0.15">
      <c r="CX289" t="s">
        <v>3771</v>
      </c>
      <c r="CZ289" s="27" t="s">
        <v>5153</v>
      </c>
    </row>
    <row r="290" spans="102:105" ht="15" customHeight="1" x14ac:dyDescent="0.15">
      <c r="CX290" t="s">
        <v>5003</v>
      </c>
      <c r="CY290" s="27" t="s">
        <v>5153</v>
      </c>
      <c r="CZ290" s="27" t="s">
        <v>5151</v>
      </c>
      <c r="DA290" s="27" t="s">
        <v>5151</v>
      </c>
    </row>
    <row r="291" spans="102:105" ht="15" customHeight="1" x14ac:dyDescent="0.15">
      <c r="CX291" t="s">
        <v>4561</v>
      </c>
      <c r="CZ291" s="27" t="s">
        <v>5152</v>
      </c>
    </row>
    <row r="292" spans="102:105" ht="15" customHeight="1" x14ac:dyDescent="0.15">
      <c r="CX292" t="s">
        <v>4304</v>
      </c>
      <c r="CZ292" s="27" t="s">
        <v>5153</v>
      </c>
    </row>
    <row r="293" spans="102:105" ht="15" customHeight="1" x14ac:dyDescent="0.15">
      <c r="CX293" t="s">
        <v>3369</v>
      </c>
      <c r="CZ293" s="27" t="s">
        <v>5153</v>
      </c>
    </row>
    <row r="294" spans="102:105" ht="15" customHeight="1" x14ac:dyDescent="0.15">
      <c r="CX294" t="s">
        <v>890</v>
      </c>
      <c r="CY294" s="27" t="s">
        <v>2936</v>
      </c>
      <c r="CZ294" s="27" t="s">
        <v>5153</v>
      </c>
    </row>
    <row r="295" spans="102:105" ht="15" customHeight="1" x14ac:dyDescent="0.15">
      <c r="CX295" t="s">
        <v>3370</v>
      </c>
      <c r="CZ295" s="27" t="s">
        <v>5154</v>
      </c>
    </row>
    <row r="296" spans="102:105" ht="15" customHeight="1" x14ac:dyDescent="0.15">
      <c r="CX296" t="s">
        <v>4833</v>
      </c>
      <c r="CY296" s="27" t="s">
        <v>5154</v>
      </c>
      <c r="CZ296" s="27" t="s">
        <v>5152</v>
      </c>
    </row>
    <row r="297" spans="102:105" ht="15" customHeight="1" x14ac:dyDescent="0.15">
      <c r="CX297" t="s">
        <v>4914</v>
      </c>
      <c r="CY297" s="27" t="s">
        <v>5153</v>
      </c>
      <c r="CZ297" s="27" t="s">
        <v>5154</v>
      </c>
    </row>
    <row r="298" spans="102:105" ht="15" customHeight="1" x14ac:dyDescent="0.15">
      <c r="CX298" t="s">
        <v>4850</v>
      </c>
      <c r="CY298" s="27" t="s">
        <v>5153</v>
      </c>
      <c r="CZ298" s="27" t="s">
        <v>5152</v>
      </c>
    </row>
    <row r="299" spans="102:105" ht="15" customHeight="1" x14ac:dyDescent="0.15">
      <c r="CX299" t="s">
        <v>4563</v>
      </c>
      <c r="CZ299" s="27" t="s">
        <v>5153</v>
      </c>
    </row>
    <row r="300" spans="102:105" ht="15" customHeight="1" x14ac:dyDescent="0.15">
      <c r="CX300" t="s">
        <v>3835</v>
      </c>
      <c r="CZ300" s="27" t="s">
        <v>5153</v>
      </c>
    </row>
    <row r="301" spans="102:105" ht="15" customHeight="1" x14ac:dyDescent="0.15">
      <c r="CX301" t="s">
        <v>3973</v>
      </c>
      <c r="CZ301" s="27" t="s">
        <v>5153</v>
      </c>
    </row>
    <row r="302" spans="102:105" ht="15" customHeight="1" x14ac:dyDescent="0.15">
      <c r="CX302" t="s">
        <v>5051</v>
      </c>
      <c r="CY302" s="27" t="s">
        <v>5153</v>
      </c>
      <c r="CZ302" s="27" t="s">
        <v>5153</v>
      </c>
      <c r="DA302" s="27" t="s">
        <v>5152</v>
      </c>
    </row>
    <row r="303" spans="102:105" ht="15" customHeight="1" x14ac:dyDescent="0.15">
      <c r="CX303" t="s">
        <v>4787</v>
      </c>
      <c r="CY303" s="27" t="s">
        <v>5153</v>
      </c>
      <c r="CZ303" s="27" t="s">
        <v>5152</v>
      </c>
    </row>
    <row r="304" spans="102:105" ht="15" customHeight="1" x14ac:dyDescent="0.15">
      <c r="CX304" t="s">
        <v>3837</v>
      </c>
      <c r="CZ304" s="27" t="s">
        <v>5152</v>
      </c>
    </row>
    <row r="305" spans="102:105" ht="15" customHeight="1" x14ac:dyDescent="0.15">
      <c r="CX305" t="s">
        <v>4983</v>
      </c>
      <c r="CY305" s="27" t="s">
        <v>5151</v>
      </c>
      <c r="CZ305" s="27" t="s">
        <v>5151</v>
      </c>
    </row>
    <row r="306" spans="102:105" ht="15" customHeight="1" x14ac:dyDescent="0.15">
      <c r="CX306" t="s">
        <v>4399</v>
      </c>
      <c r="CZ306" s="27" t="s">
        <v>5153</v>
      </c>
    </row>
    <row r="307" spans="102:105" ht="15" customHeight="1" x14ac:dyDescent="0.15">
      <c r="CX307" t="s">
        <v>4508</v>
      </c>
      <c r="CY307" s="27" t="s">
        <v>5153</v>
      </c>
      <c r="CZ307" s="27" t="s">
        <v>5153</v>
      </c>
    </row>
    <row r="308" spans="102:105" ht="15" customHeight="1" x14ac:dyDescent="0.15">
      <c r="CX308" t="s">
        <v>3371</v>
      </c>
      <c r="CZ308" s="27" t="s">
        <v>5152</v>
      </c>
    </row>
    <row r="309" spans="102:105" ht="15" customHeight="1" x14ac:dyDescent="0.15">
      <c r="CX309" t="s">
        <v>5022</v>
      </c>
      <c r="CY309" s="27" t="s">
        <v>5153</v>
      </c>
      <c r="CZ309" s="27" t="s">
        <v>5153</v>
      </c>
      <c r="DA309" s="27" t="s">
        <v>5153</v>
      </c>
    </row>
    <row r="310" spans="102:105" ht="15" customHeight="1" x14ac:dyDescent="0.15">
      <c r="CX310" t="s">
        <v>4569</v>
      </c>
      <c r="CZ310" s="27" t="s">
        <v>5152</v>
      </c>
    </row>
    <row r="311" spans="102:105" ht="15" customHeight="1" x14ac:dyDescent="0.15">
      <c r="CX311" t="s">
        <v>4571</v>
      </c>
      <c r="CZ311" s="27" t="s">
        <v>5151</v>
      </c>
    </row>
    <row r="312" spans="102:105" ht="15" customHeight="1" x14ac:dyDescent="0.15">
      <c r="CX312" t="s">
        <v>994</v>
      </c>
      <c r="CZ312" s="27" t="s">
        <v>5151</v>
      </c>
    </row>
    <row r="313" spans="102:105" ht="15" customHeight="1" x14ac:dyDescent="0.15">
      <c r="CX313" t="s">
        <v>3974</v>
      </c>
      <c r="CZ313" s="27" t="s">
        <v>5151</v>
      </c>
    </row>
    <row r="314" spans="102:105" ht="15" customHeight="1" x14ac:dyDescent="0.15">
      <c r="CX314" t="s">
        <v>3245</v>
      </c>
      <c r="CZ314" s="27" t="s">
        <v>5151</v>
      </c>
    </row>
    <row r="315" spans="102:105" ht="15" customHeight="1" x14ac:dyDescent="0.15">
      <c r="CX315" t="s">
        <v>4789</v>
      </c>
      <c r="CY315" s="27" t="s">
        <v>5153</v>
      </c>
      <c r="CZ315" s="27" t="s">
        <v>5153</v>
      </c>
    </row>
    <row r="316" spans="102:105" ht="15" customHeight="1" x14ac:dyDescent="0.15">
      <c r="CX316" t="s">
        <v>3574</v>
      </c>
      <c r="CZ316" s="27" t="s">
        <v>5152</v>
      </c>
    </row>
    <row r="317" spans="102:105" ht="15" customHeight="1" x14ac:dyDescent="0.15">
      <c r="CX317" t="s">
        <v>5070</v>
      </c>
      <c r="CY317" s="27" t="s">
        <v>5153</v>
      </c>
      <c r="CZ317" s="27" t="s">
        <v>5153</v>
      </c>
      <c r="DA317" s="27" t="s">
        <v>5152</v>
      </c>
    </row>
    <row r="318" spans="102:105" ht="15" customHeight="1" x14ac:dyDescent="0.15">
      <c r="CX318" t="s">
        <v>4401</v>
      </c>
      <c r="CZ318" s="27" t="s">
        <v>5153</v>
      </c>
    </row>
    <row r="319" spans="102:105" ht="15" customHeight="1" x14ac:dyDescent="0.15">
      <c r="CX319" t="s">
        <v>4862</v>
      </c>
      <c r="CY319" s="27" t="s">
        <v>5151</v>
      </c>
      <c r="CZ319" s="27" t="s">
        <v>5153</v>
      </c>
    </row>
    <row r="320" spans="102:105" ht="15" customHeight="1" x14ac:dyDescent="0.15">
      <c r="CX320" t="s">
        <v>4313</v>
      </c>
      <c r="CY320" s="27" t="s">
        <v>5153</v>
      </c>
      <c r="CZ320" s="27" t="s">
        <v>2936</v>
      </c>
    </row>
    <row r="321" spans="102:105" ht="15" customHeight="1" x14ac:dyDescent="0.15">
      <c r="CX321" t="s">
        <v>4402</v>
      </c>
      <c r="CZ321" s="27" t="s">
        <v>5153</v>
      </c>
    </row>
    <row r="322" spans="102:105" ht="15" customHeight="1" x14ac:dyDescent="0.15">
      <c r="CX322" t="s">
        <v>5111</v>
      </c>
      <c r="CY322" s="27" t="s">
        <v>5152</v>
      </c>
      <c r="CZ322" s="27" t="s">
        <v>5153</v>
      </c>
    </row>
    <row r="323" spans="102:105" ht="15" customHeight="1" x14ac:dyDescent="0.15">
      <c r="CX323" t="s">
        <v>1172</v>
      </c>
      <c r="CY323" s="27" t="s">
        <v>5167</v>
      </c>
      <c r="CZ323" s="27" t="s">
        <v>5153</v>
      </c>
    </row>
    <row r="324" spans="102:105" ht="15" customHeight="1" x14ac:dyDescent="0.15">
      <c r="CX324" t="s">
        <v>3294</v>
      </c>
      <c r="CZ324" s="27" t="s">
        <v>5153</v>
      </c>
    </row>
    <row r="325" spans="102:105" ht="15" customHeight="1" x14ac:dyDescent="0.15">
      <c r="CX325" t="s">
        <v>4315</v>
      </c>
      <c r="CY325" s="27" t="s">
        <v>5153</v>
      </c>
      <c r="CZ325" s="27" t="s">
        <v>5152</v>
      </c>
    </row>
    <row r="326" spans="102:105" ht="15" customHeight="1" x14ac:dyDescent="0.15">
      <c r="CX326" t="s">
        <v>4894</v>
      </c>
      <c r="CY326" s="27" t="s">
        <v>5153</v>
      </c>
      <c r="CZ326" s="27" t="s">
        <v>5152</v>
      </c>
      <c r="DA326" s="27" t="s">
        <v>5152</v>
      </c>
    </row>
    <row r="327" spans="102:105" ht="15" customHeight="1" x14ac:dyDescent="0.15">
      <c r="CX327" t="s">
        <v>4762</v>
      </c>
      <c r="CY327" s="27" t="s">
        <v>5153</v>
      </c>
      <c r="CZ327" s="27" t="s">
        <v>2936</v>
      </c>
    </row>
    <row r="328" spans="102:105" ht="15" customHeight="1" x14ac:dyDescent="0.15">
      <c r="CX328" t="s">
        <v>5123</v>
      </c>
      <c r="CY328" s="27" t="s">
        <v>5153</v>
      </c>
      <c r="CZ328" s="27" t="s">
        <v>5153</v>
      </c>
      <c r="DA328" s="27" t="s">
        <v>5152</v>
      </c>
    </row>
    <row r="329" spans="102:105" ht="15" customHeight="1" x14ac:dyDescent="0.15">
      <c r="CX329" t="s">
        <v>4834</v>
      </c>
      <c r="CY329" s="27" t="s">
        <v>5153</v>
      </c>
      <c r="CZ329" s="27" t="s">
        <v>5152</v>
      </c>
    </row>
    <row r="330" spans="102:105" ht="15" customHeight="1" x14ac:dyDescent="0.15">
      <c r="CX330" t="s">
        <v>82</v>
      </c>
      <c r="CY330" s="27" t="s">
        <v>5167</v>
      </c>
      <c r="CZ330" s="27" t="s">
        <v>5153</v>
      </c>
    </row>
    <row r="331" spans="102:105" ht="15" customHeight="1" x14ac:dyDescent="0.15">
      <c r="CX331" t="s">
        <v>830</v>
      </c>
      <c r="CY331" s="27" t="s">
        <v>5153</v>
      </c>
      <c r="CZ331" s="27" t="s">
        <v>5155</v>
      </c>
    </row>
    <row r="332" spans="102:105" ht="15" customHeight="1" x14ac:dyDescent="0.15">
      <c r="CX332" t="s">
        <v>3376</v>
      </c>
      <c r="CY332" s="27" t="s">
        <v>5153</v>
      </c>
      <c r="CZ332" s="27" t="s">
        <v>5155</v>
      </c>
    </row>
    <row r="333" spans="102:105" ht="15" customHeight="1" x14ac:dyDescent="0.15">
      <c r="CX333" t="s">
        <v>827</v>
      </c>
      <c r="CZ333" s="27" t="s">
        <v>5153</v>
      </c>
    </row>
    <row r="334" spans="102:105" ht="15" customHeight="1" x14ac:dyDescent="0.15">
      <c r="CX334" t="s">
        <v>3589</v>
      </c>
      <c r="CZ334" s="27" t="s">
        <v>5153</v>
      </c>
    </row>
    <row r="335" spans="102:105" ht="15" customHeight="1" x14ac:dyDescent="0.15">
      <c r="CX335" t="s">
        <v>3914</v>
      </c>
      <c r="CZ335" s="27" t="s">
        <v>5156</v>
      </c>
    </row>
    <row r="336" spans="102:105" ht="15" customHeight="1" x14ac:dyDescent="0.15">
      <c r="CX336" t="s">
        <v>635</v>
      </c>
      <c r="CZ336" s="27" t="s">
        <v>5156</v>
      </c>
    </row>
    <row r="337" spans="102:104" ht="15" customHeight="1" x14ac:dyDescent="0.15">
      <c r="CX337" t="s">
        <v>5139</v>
      </c>
      <c r="CY337" s="27" t="s">
        <v>5152</v>
      </c>
    </row>
    <row r="338" spans="102:104" ht="15" customHeight="1" x14ac:dyDescent="0.15">
      <c r="CX338" t="s">
        <v>357</v>
      </c>
      <c r="CY338" s="27" t="s">
        <v>5152</v>
      </c>
      <c r="CZ338" s="27" t="s">
        <v>5154</v>
      </c>
    </row>
    <row r="339" spans="102:104" ht="15" customHeight="1" x14ac:dyDescent="0.15">
      <c r="CX339" t="s">
        <v>4574</v>
      </c>
      <c r="CY339" s="27" t="s">
        <v>5153</v>
      </c>
      <c r="CZ339" s="27" t="s">
        <v>5154</v>
      </c>
    </row>
    <row r="340" spans="102:104" ht="15" customHeight="1" x14ac:dyDescent="0.15">
      <c r="CX340" t="s">
        <v>4890</v>
      </c>
      <c r="CY340" s="27" t="s">
        <v>5151</v>
      </c>
      <c r="CZ340" s="27" t="s">
        <v>5153</v>
      </c>
    </row>
    <row r="341" spans="102:104" ht="15" customHeight="1" x14ac:dyDescent="0.15">
      <c r="CX341" t="s">
        <v>4935</v>
      </c>
      <c r="CY341" s="27" t="s">
        <v>2936</v>
      </c>
      <c r="CZ341" s="27" t="s">
        <v>5153</v>
      </c>
    </row>
    <row r="342" spans="102:104" ht="15" customHeight="1" x14ac:dyDescent="0.15">
      <c r="CX342" t="s">
        <v>4190</v>
      </c>
      <c r="CZ342" s="27" t="s">
        <v>5152</v>
      </c>
    </row>
    <row r="343" spans="102:104" ht="15" customHeight="1" x14ac:dyDescent="0.15">
      <c r="CX343" t="s">
        <v>997</v>
      </c>
      <c r="CZ343" s="27" t="s">
        <v>5152</v>
      </c>
    </row>
    <row r="344" spans="102:104" ht="15" customHeight="1" x14ac:dyDescent="0.15">
      <c r="CX344" t="s">
        <v>3976</v>
      </c>
      <c r="CZ344" s="27" t="s">
        <v>5151</v>
      </c>
    </row>
    <row r="345" spans="102:104" ht="15" customHeight="1" x14ac:dyDescent="0.15">
      <c r="CX345" t="s">
        <v>5052</v>
      </c>
      <c r="CY345" s="27" t="s">
        <v>5153</v>
      </c>
    </row>
    <row r="346" spans="102:104" ht="15" customHeight="1" x14ac:dyDescent="0.15">
      <c r="CX346" t="s">
        <v>5005</v>
      </c>
      <c r="CY346" s="27" t="s">
        <v>5151</v>
      </c>
      <c r="CZ346" s="27" t="s">
        <v>5151</v>
      </c>
    </row>
    <row r="347" spans="102:104" ht="15" customHeight="1" x14ac:dyDescent="0.15">
      <c r="CX347" t="s">
        <v>3982</v>
      </c>
      <c r="CY347" s="27" t="s">
        <v>5153</v>
      </c>
      <c r="CZ347" s="27" t="s">
        <v>5154</v>
      </c>
    </row>
    <row r="348" spans="102:104" ht="15" customHeight="1" x14ac:dyDescent="0.15">
      <c r="CX348" t="s">
        <v>3922</v>
      </c>
      <c r="CZ348" s="27" t="s">
        <v>5152</v>
      </c>
    </row>
    <row r="349" spans="102:104" ht="15" customHeight="1" x14ac:dyDescent="0.15">
      <c r="CX349" t="s">
        <v>5124</v>
      </c>
      <c r="CY349" s="27" t="s">
        <v>5152</v>
      </c>
    </row>
    <row r="350" spans="102:104" ht="15" customHeight="1" x14ac:dyDescent="0.15">
      <c r="CX350" t="s">
        <v>3839</v>
      </c>
      <c r="CZ350" s="27" t="s">
        <v>5153</v>
      </c>
    </row>
    <row r="351" spans="102:104" ht="15" customHeight="1" x14ac:dyDescent="0.15">
      <c r="CX351" t="s">
        <v>4320</v>
      </c>
      <c r="CY351" s="27" t="s">
        <v>5153</v>
      </c>
      <c r="CZ351" s="27" t="s">
        <v>2936</v>
      </c>
    </row>
    <row r="352" spans="102:104" ht="15" customHeight="1" x14ac:dyDescent="0.15">
      <c r="CX352" t="s">
        <v>5180</v>
      </c>
      <c r="CY352" s="27" t="s">
        <v>5159</v>
      </c>
      <c r="CZ352" s="27" t="s">
        <v>2936</v>
      </c>
    </row>
    <row r="353" spans="102:105" ht="15" customHeight="1" x14ac:dyDescent="0.15">
      <c r="CX353" t="s">
        <v>5053</v>
      </c>
      <c r="CY353" s="27" t="s">
        <v>5153</v>
      </c>
      <c r="CZ353" s="27" t="s">
        <v>5153</v>
      </c>
      <c r="DA353" s="27" t="s">
        <v>5159</v>
      </c>
    </row>
    <row r="354" spans="102:105" ht="15" customHeight="1" x14ac:dyDescent="0.15">
      <c r="CX354" t="s">
        <v>3895</v>
      </c>
      <c r="CZ354" s="27" t="s">
        <v>5152</v>
      </c>
    </row>
    <row r="355" spans="102:105" ht="15" customHeight="1" x14ac:dyDescent="0.15">
      <c r="CX355" t="s">
        <v>4928</v>
      </c>
      <c r="CY355" s="27" t="s">
        <v>5152</v>
      </c>
      <c r="CZ355" s="27" t="s">
        <v>5152</v>
      </c>
      <c r="DA355" s="27" t="s">
        <v>5152</v>
      </c>
    </row>
    <row r="356" spans="102:105" ht="15" customHeight="1" x14ac:dyDescent="0.15">
      <c r="CX356" t="s">
        <v>3927</v>
      </c>
      <c r="CZ356" s="27" t="s">
        <v>5153</v>
      </c>
    </row>
    <row r="357" spans="102:105" ht="15" customHeight="1" x14ac:dyDescent="0.15">
      <c r="CX357" t="s">
        <v>4851</v>
      </c>
      <c r="CY357" s="27" t="s">
        <v>5153</v>
      </c>
      <c r="CZ357" s="27" t="s">
        <v>5154</v>
      </c>
    </row>
    <row r="358" spans="102:105" ht="15" customHeight="1" x14ac:dyDescent="0.15">
      <c r="CX358" t="s">
        <v>4852</v>
      </c>
      <c r="CY358" s="27" t="s">
        <v>5151</v>
      </c>
      <c r="CZ358" s="27" t="s">
        <v>5153</v>
      </c>
    </row>
    <row r="359" spans="102:105" ht="15" customHeight="1" x14ac:dyDescent="0.15">
      <c r="CX359" t="s">
        <v>5125</v>
      </c>
      <c r="CY359" s="27" t="s">
        <v>5151</v>
      </c>
      <c r="CZ359" s="27" t="s">
        <v>5153</v>
      </c>
      <c r="DA359" s="27" t="s">
        <v>5153</v>
      </c>
    </row>
    <row r="360" spans="102:105" ht="15" customHeight="1" x14ac:dyDescent="0.15">
      <c r="CX360" t="s">
        <v>5069</v>
      </c>
      <c r="CY360" s="27" t="s">
        <v>5153</v>
      </c>
      <c r="CZ360" s="27" t="s">
        <v>5152</v>
      </c>
      <c r="DA360" s="27" t="s">
        <v>5152</v>
      </c>
    </row>
    <row r="361" spans="102:105" ht="15" customHeight="1" x14ac:dyDescent="0.15">
      <c r="CX361" t="s">
        <v>5067</v>
      </c>
      <c r="CY361" s="27" t="s">
        <v>5152</v>
      </c>
      <c r="CZ361" s="27" t="s">
        <v>5153</v>
      </c>
    </row>
    <row r="362" spans="102:105" ht="15" customHeight="1" x14ac:dyDescent="0.15">
      <c r="CX362" t="s">
        <v>72</v>
      </c>
      <c r="CY362" s="27" t="s">
        <v>5158</v>
      </c>
      <c r="CZ362" s="27" t="s">
        <v>5151</v>
      </c>
    </row>
    <row r="363" spans="102:105" ht="15" customHeight="1" x14ac:dyDescent="0.15">
      <c r="CX363" t="s">
        <v>908</v>
      </c>
      <c r="CY363" s="27" t="s">
        <v>5151</v>
      </c>
      <c r="CZ363" s="27" t="s">
        <v>5158</v>
      </c>
    </row>
    <row r="364" spans="102:105" ht="15" customHeight="1" x14ac:dyDescent="0.15">
      <c r="CX364" t="s">
        <v>4510</v>
      </c>
      <c r="CY364" s="27" t="s">
        <v>5151</v>
      </c>
      <c r="CZ364" s="27" t="s">
        <v>5153</v>
      </c>
    </row>
    <row r="365" spans="102:105" ht="15" customHeight="1" x14ac:dyDescent="0.15">
      <c r="CX365" t="s">
        <v>5024</v>
      </c>
      <c r="CY365" s="27" t="s">
        <v>5153</v>
      </c>
      <c r="CZ365" s="27" t="s">
        <v>5151</v>
      </c>
      <c r="DA365" s="27" t="s">
        <v>5151</v>
      </c>
    </row>
    <row r="366" spans="102:105" ht="15" customHeight="1" x14ac:dyDescent="0.15">
      <c r="CX366" t="s">
        <v>4667</v>
      </c>
      <c r="CY366" s="27" t="s">
        <v>5153</v>
      </c>
      <c r="CZ366" s="27" t="s">
        <v>2936</v>
      </c>
    </row>
    <row r="367" spans="102:105" ht="15" customHeight="1" x14ac:dyDescent="0.15">
      <c r="CX367" t="s">
        <v>403</v>
      </c>
      <c r="CY367" s="27" t="s">
        <v>5156</v>
      </c>
      <c r="CZ367" s="27" t="s">
        <v>2936</v>
      </c>
    </row>
    <row r="368" spans="102:105" ht="15" customHeight="1" x14ac:dyDescent="0.15">
      <c r="CX368" t="s">
        <v>4859</v>
      </c>
      <c r="CY368" s="27" t="s">
        <v>5153</v>
      </c>
      <c r="CZ368" s="27" t="s">
        <v>5153</v>
      </c>
      <c r="DA368" s="27" t="s">
        <v>5152</v>
      </c>
    </row>
    <row r="369" spans="102:105" ht="15" customHeight="1" x14ac:dyDescent="0.15">
      <c r="CX369" t="s">
        <v>3387</v>
      </c>
      <c r="CZ369" s="27" t="s">
        <v>5153</v>
      </c>
    </row>
    <row r="370" spans="102:105" ht="15" customHeight="1" x14ac:dyDescent="0.15">
      <c r="CX370" t="s">
        <v>4194</v>
      </c>
      <c r="CY370" s="27" t="s">
        <v>5153</v>
      </c>
      <c r="CZ370" s="27" t="s">
        <v>5152</v>
      </c>
    </row>
    <row r="371" spans="102:105" ht="15" customHeight="1" x14ac:dyDescent="0.15">
      <c r="CX371" t="s">
        <v>4580</v>
      </c>
      <c r="CZ371" s="27" t="s">
        <v>5153</v>
      </c>
    </row>
    <row r="372" spans="102:105" ht="15" customHeight="1" x14ac:dyDescent="0.15">
      <c r="CX372" t="s">
        <v>3783</v>
      </c>
      <c r="CZ372" s="27" t="s">
        <v>5152</v>
      </c>
    </row>
    <row r="373" spans="102:105" ht="15" customHeight="1" x14ac:dyDescent="0.15">
      <c r="CX373" t="s">
        <v>3929</v>
      </c>
      <c r="CZ373" s="27" t="s">
        <v>5154</v>
      </c>
    </row>
    <row r="374" spans="102:105" ht="15" customHeight="1" x14ac:dyDescent="0.15">
      <c r="CX374" t="s">
        <v>4325</v>
      </c>
      <c r="CY374" s="27" t="s">
        <v>5153</v>
      </c>
      <c r="CZ374" s="27" t="s">
        <v>5154</v>
      </c>
    </row>
    <row r="375" spans="102:105" ht="15" customHeight="1" x14ac:dyDescent="0.15">
      <c r="CX375" t="s">
        <v>4794</v>
      </c>
      <c r="CY375" s="27" t="s">
        <v>5151</v>
      </c>
      <c r="CZ375" s="27" t="s">
        <v>5153</v>
      </c>
    </row>
    <row r="376" spans="102:105" ht="15" customHeight="1" x14ac:dyDescent="0.15">
      <c r="CX376" t="s">
        <v>5078</v>
      </c>
      <c r="CY376" s="27" t="s">
        <v>5151</v>
      </c>
      <c r="CZ376" s="27" t="s">
        <v>5153</v>
      </c>
      <c r="DA376" s="27" t="s">
        <v>5153</v>
      </c>
    </row>
    <row r="377" spans="102:105" ht="15" customHeight="1" x14ac:dyDescent="0.15">
      <c r="CX377" t="s">
        <v>3842</v>
      </c>
      <c r="CZ377" s="27" t="s">
        <v>5153</v>
      </c>
    </row>
    <row r="378" spans="102:105" ht="15" customHeight="1" x14ac:dyDescent="0.15">
      <c r="CX378" t="s">
        <v>446</v>
      </c>
      <c r="CY378" s="27" t="s">
        <v>5167</v>
      </c>
      <c r="CZ378" s="27" t="s">
        <v>5154</v>
      </c>
    </row>
    <row r="379" spans="102:105" ht="15" customHeight="1" x14ac:dyDescent="0.15">
      <c r="CX379" t="s">
        <v>920</v>
      </c>
      <c r="CY379" s="27" t="s">
        <v>5154</v>
      </c>
      <c r="CZ379" s="27" t="s">
        <v>5155</v>
      </c>
    </row>
    <row r="380" spans="102:105" ht="15" customHeight="1" x14ac:dyDescent="0.15">
      <c r="CX380" t="s">
        <v>4736</v>
      </c>
      <c r="CY380" s="27" t="s">
        <v>5151</v>
      </c>
      <c r="CZ380" s="27" t="s">
        <v>5153</v>
      </c>
    </row>
    <row r="381" spans="102:105" ht="15" customHeight="1" x14ac:dyDescent="0.15">
      <c r="CX381" t="s">
        <v>5072</v>
      </c>
      <c r="CY381" s="27" t="s">
        <v>5153</v>
      </c>
      <c r="CZ381" s="27" t="s">
        <v>5151</v>
      </c>
      <c r="DA381" s="27" t="s">
        <v>5151</v>
      </c>
    </row>
    <row r="382" spans="102:105" ht="15" customHeight="1" x14ac:dyDescent="0.15">
      <c r="CX382" t="s">
        <v>3390</v>
      </c>
      <c r="CZ382" s="27" t="s">
        <v>5151</v>
      </c>
    </row>
    <row r="383" spans="102:105" ht="15" customHeight="1" x14ac:dyDescent="0.15">
      <c r="CX383" t="s">
        <v>5056</v>
      </c>
      <c r="CY383" s="27" t="s">
        <v>5153</v>
      </c>
      <c r="CZ383" s="27" t="s">
        <v>5151</v>
      </c>
    </row>
    <row r="384" spans="102:105" ht="15" customHeight="1" x14ac:dyDescent="0.15">
      <c r="CX384" t="s">
        <v>4196</v>
      </c>
      <c r="CY384" s="27" t="s">
        <v>5153</v>
      </c>
      <c r="CZ384" s="27" t="s">
        <v>5154</v>
      </c>
    </row>
    <row r="385" spans="102:105" ht="15" customHeight="1" x14ac:dyDescent="0.15">
      <c r="CX385" t="s">
        <v>4900</v>
      </c>
      <c r="CY385" s="27" t="s">
        <v>5153</v>
      </c>
      <c r="CZ385" s="27" t="s">
        <v>5154</v>
      </c>
      <c r="DA385" s="27" t="s">
        <v>5154</v>
      </c>
    </row>
    <row r="386" spans="102:105" ht="15" customHeight="1" x14ac:dyDescent="0.15">
      <c r="CX386" t="s">
        <v>3310</v>
      </c>
      <c r="CZ386" s="27" t="s">
        <v>5154</v>
      </c>
    </row>
    <row r="387" spans="102:105" ht="15" customHeight="1" x14ac:dyDescent="0.15">
      <c r="CX387" t="s">
        <v>3931</v>
      </c>
      <c r="CY387" s="27" t="s">
        <v>5153</v>
      </c>
      <c r="CZ387" s="27" t="s">
        <v>5154</v>
      </c>
    </row>
    <row r="388" spans="102:105" ht="15" customHeight="1" x14ac:dyDescent="0.15">
      <c r="CX388" t="s">
        <v>5127</v>
      </c>
      <c r="CY388" s="27" t="s">
        <v>5153</v>
      </c>
      <c r="CZ388" s="27" t="s">
        <v>5154</v>
      </c>
      <c r="DA388" s="27" t="s">
        <v>5154</v>
      </c>
    </row>
    <row r="389" spans="102:105" ht="15" customHeight="1" x14ac:dyDescent="0.15">
      <c r="CX389" t="s">
        <v>1139</v>
      </c>
      <c r="CZ389" s="27" t="s">
        <v>5153</v>
      </c>
    </row>
    <row r="390" spans="102:105" ht="15" customHeight="1" x14ac:dyDescent="0.15">
      <c r="CX390" t="s">
        <v>3332</v>
      </c>
      <c r="CZ390" s="27" t="s">
        <v>5153</v>
      </c>
    </row>
    <row r="391" spans="102:105" ht="15" customHeight="1" x14ac:dyDescent="0.15">
      <c r="CX391" t="s">
        <v>946</v>
      </c>
      <c r="CZ391" s="27" t="s">
        <v>5153</v>
      </c>
    </row>
    <row r="392" spans="102:105" ht="15" customHeight="1" x14ac:dyDescent="0.15">
      <c r="CX392" t="s">
        <v>4899</v>
      </c>
      <c r="CY392" s="27" t="s">
        <v>5153</v>
      </c>
      <c r="CZ392" s="27" t="s">
        <v>5153</v>
      </c>
      <c r="DA392" s="27" t="s">
        <v>5168</v>
      </c>
    </row>
    <row r="393" spans="102:105" ht="15" customHeight="1" x14ac:dyDescent="0.15">
      <c r="CX393" t="s">
        <v>4198</v>
      </c>
      <c r="CY393" s="27" t="s">
        <v>5153</v>
      </c>
      <c r="CZ393" s="27" t="s">
        <v>5162</v>
      </c>
    </row>
    <row r="394" spans="102:105" ht="15" customHeight="1" x14ac:dyDescent="0.15">
      <c r="CX394" t="s">
        <v>4835</v>
      </c>
      <c r="CY394" s="27" t="s">
        <v>5153</v>
      </c>
      <c r="CZ394" s="27" t="s">
        <v>5154</v>
      </c>
    </row>
    <row r="395" spans="102:105" ht="15" customHeight="1" x14ac:dyDescent="0.15">
      <c r="CX395" t="s">
        <v>5057</v>
      </c>
      <c r="CY395" s="27" t="s">
        <v>5151</v>
      </c>
      <c r="CZ395" s="27" t="s">
        <v>5151</v>
      </c>
      <c r="DA395" s="27" t="s">
        <v>5153</v>
      </c>
    </row>
    <row r="396" spans="102:105" ht="15" customHeight="1" x14ac:dyDescent="0.15">
      <c r="CX396" t="s">
        <v>5140</v>
      </c>
      <c r="CY396" s="27" t="s">
        <v>5153</v>
      </c>
    </row>
    <row r="397" spans="102:105" ht="15" customHeight="1" x14ac:dyDescent="0.15">
      <c r="CX397" t="s">
        <v>5059</v>
      </c>
      <c r="CY397" s="27" t="s">
        <v>5153</v>
      </c>
      <c r="CZ397" s="27" t="s">
        <v>5153</v>
      </c>
      <c r="DA397" s="27" t="s">
        <v>5152</v>
      </c>
    </row>
    <row r="398" spans="102:105" ht="15" customHeight="1" x14ac:dyDescent="0.15">
      <c r="CX398" t="s">
        <v>4585</v>
      </c>
      <c r="CY398" s="27" t="s">
        <v>5153</v>
      </c>
      <c r="CZ398" s="27" t="s">
        <v>5152</v>
      </c>
    </row>
    <row r="399" spans="102:105" ht="15" customHeight="1" x14ac:dyDescent="0.15">
      <c r="CX399" t="s">
        <v>4200</v>
      </c>
      <c r="CZ399" s="27" t="s">
        <v>5153</v>
      </c>
    </row>
    <row r="400" spans="102:105" ht="15" customHeight="1" x14ac:dyDescent="0.15">
      <c r="CX400" t="s">
        <v>4588</v>
      </c>
      <c r="CZ400" s="27" t="s">
        <v>5152</v>
      </c>
    </row>
    <row r="401" spans="102:105" ht="15" customHeight="1" x14ac:dyDescent="0.15">
      <c r="CX401" t="s">
        <v>3392</v>
      </c>
      <c r="CY401" s="27" t="s">
        <v>5154</v>
      </c>
      <c r="CZ401" s="27" t="s">
        <v>5157</v>
      </c>
    </row>
    <row r="402" spans="102:105" ht="15" customHeight="1" x14ac:dyDescent="0.15">
      <c r="CX402" t="s">
        <v>3346</v>
      </c>
      <c r="CY402" s="27" t="s">
        <v>5154</v>
      </c>
      <c r="CZ402" s="27" t="s">
        <v>5157</v>
      </c>
    </row>
    <row r="403" spans="102:105" ht="15" customHeight="1" x14ac:dyDescent="0.15">
      <c r="CX403" t="s">
        <v>5085</v>
      </c>
      <c r="CY403" s="27" t="s">
        <v>5151</v>
      </c>
      <c r="CZ403" s="27" t="s">
        <v>5153</v>
      </c>
      <c r="DA403" s="27" t="s">
        <v>5153</v>
      </c>
    </row>
    <row r="404" spans="102:105" ht="15" customHeight="1" x14ac:dyDescent="0.15">
      <c r="CX404" t="s">
        <v>4797</v>
      </c>
      <c r="CY404" s="27" t="s">
        <v>5153</v>
      </c>
      <c r="CZ404" s="27" t="s">
        <v>5154</v>
      </c>
    </row>
    <row r="405" spans="102:105" ht="15" customHeight="1" x14ac:dyDescent="0.15">
      <c r="CX405" t="s">
        <v>3933</v>
      </c>
      <c r="CZ405" s="27" t="s">
        <v>5153</v>
      </c>
    </row>
    <row r="406" spans="102:105" ht="15" customHeight="1" x14ac:dyDescent="0.15">
      <c r="CX406" t="s">
        <v>4403</v>
      </c>
      <c r="CY406" s="27" t="s">
        <v>5153</v>
      </c>
      <c r="CZ406" s="27" t="s">
        <v>5152</v>
      </c>
    </row>
    <row r="407" spans="102:105" ht="15" customHeight="1" x14ac:dyDescent="0.15">
      <c r="CX407" t="s">
        <v>4903</v>
      </c>
      <c r="CY407" s="27" t="s">
        <v>5153</v>
      </c>
      <c r="CZ407" s="27" t="s">
        <v>5154</v>
      </c>
      <c r="DA407" s="27" t="s">
        <v>5152</v>
      </c>
    </row>
    <row r="408" spans="102:105" ht="15" customHeight="1" x14ac:dyDescent="0.15">
      <c r="CX408" t="s">
        <v>4205</v>
      </c>
      <c r="CZ408" s="27" t="s">
        <v>5152</v>
      </c>
    </row>
    <row r="409" spans="102:105" ht="15" customHeight="1" x14ac:dyDescent="0.15">
      <c r="CX409" t="s">
        <v>4972</v>
      </c>
      <c r="CY409" s="27" t="s">
        <v>5154</v>
      </c>
      <c r="CZ409" s="27" t="s">
        <v>5153</v>
      </c>
    </row>
    <row r="410" spans="102:105" ht="15" customHeight="1" x14ac:dyDescent="0.15">
      <c r="CX410" t="s">
        <v>3792</v>
      </c>
      <c r="CZ410" s="27" t="s">
        <v>5153</v>
      </c>
    </row>
    <row r="411" spans="102:105" ht="15" customHeight="1" x14ac:dyDescent="0.15">
      <c r="CX411" t="s">
        <v>5081</v>
      </c>
      <c r="CZ411" s="27" t="s">
        <v>5166</v>
      </c>
    </row>
    <row r="412" spans="102:105" ht="15" customHeight="1" x14ac:dyDescent="0.15">
      <c r="CX412" t="s">
        <v>5016</v>
      </c>
      <c r="CY412" s="27" t="s">
        <v>5151</v>
      </c>
      <c r="CZ412" s="27" t="s">
        <v>5153</v>
      </c>
      <c r="DA412" s="27" t="s">
        <v>5154</v>
      </c>
    </row>
    <row r="413" spans="102:105" ht="15" customHeight="1" x14ac:dyDescent="0.15">
      <c r="CX413" t="s">
        <v>4895</v>
      </c>
      <c r="CY413" s="27" t="s">
        <v>5153</v>
      </c>
      <c r="CZ413" s="27" t="s">
        <v>5154</v>
      </c>
      <c r="DA413" s="27" t="s">
        <v>5152</v>
      </c>
    </row>
    <row r="414" spans="102:105" ht="15" customHeight="1" x14ac:dyDescent="0.15">
      <c r="CX414" t="s">
        <v>3296</v>
      </c>
      <c r="CZ414" s="27" t="s">
        <v>5152</v>
      </c>
    </row>
    <row r="415" spans="102:105" ht="15" customHeight="1" x14ac:dyDescent="0.15">
      <c r="CX415" t="s">
        <v>3394</v>
      </c>
      <c r="CZ415" s="27" t="s">
        <v>5153</v>
      </c>
    </row>
    <row r="416" spans="102:105" ht="15" customHeight="1" x14ac:dyDescent="0.15">
      <c r="CX416" t="s">
        <v>3269</v>
      </c>
      <c r="CY416" s="27" t="s">
        <v>5152</v>
      </c>
      <c r="CZ416" s="27" t="s">
        <v>5154</v>
      </c>
    </row>
    <row r="417" spans="102:105" ht="15" customHeight="1" x14ac:dyDescent="0.15">
      <c r="CX417" t="s">
        <v>3395</v>
      </c>
      <c r="CY417" s="27" t="s">
        <v>5152</v>
      </c>
      <c r="CZ417" s="27" t="s">
        <v>5154</v>
      </c>
    </row>
    <row r="418" spans="102:105" ht="15" customHeight="1" x14ac:dyDescent="0.15">
      <c r="CX418" t="s">
        <v>5142</v>
      </c>
      <c r="CY418" s="27" t="s">
        <v>5153</v>
      </c>
      <c r="CZ418" s="27" t="s">
        <v>5154</v>
      </c>
      <c r="DA418" s="27" t="s">
        <v>5152</v>
      </c>
    </row>
    <row r="419" spans="102:105" ht="15" customHeight="1" x14ac:dyDescent="0.15">
      <c r="CX419" t="s">
        <v>4867</v>
      </c>
      <c r="CY419" s="27" t="s">
        <v>5153</v>
      </c>
      <c r="CZ419" s="27" t="s">
        <v>5152</v>
      </c>
    </row>
    <row r="420" spans="102:105" ht="15" customHeight="1" x14ac:dyDescent="0.15">
      <c r="CX420" t="s">
        <v>3313</v>
      </c>
      <c r="CZ420" s="27" t="s">
        <v>5153</v>
      </c>
    </row>
    <row r="421" spans="102:105" ht="15" customHeight="1" x14ac:dyDescent="0.15">
      <c r="CX421" t="s">
        <v>264</v>
      </c>
      <c r="CZ421" s="27" t="s">
        <v>5153</v>
      </c>
    </row>
    <row r="422" spans="102:105" ht="15" customHeight="1" x14ac:dyDescent="0.15">
      <c r="CX422" t="s">
        <v>999</v>
      </c>
      <c r="CZ422" s="27" t="s">
        <v>5153</v>
      </c>
    </row>
    <row r="423" spans="102:105" ht="15" customHeight="1" x14ac:dyDescent="0.15">
      <c r="CX423" t="s">
        <v>3935</v>
      </c>
      <c r="CY423" s="27" t="s">
        <v>5151</v>
      </c>
      <c r="CZ423" s="27" t="s">
        <v>5153</v>
      </c>
    </row>
    <row r="424" spans="102:105" ht="15" customHeight="1" x14ac:dyDescent="0.15">
      <c r="CX424" t="s">
        <v>4872</v>
      </c>
      <c r="CY424" s="27" t="s">
        <v>5153</v>
      </c>
      <c r="CZ424" s="27" t="s">
        <v>5154</v>
      </c>
    </row>
    <row r="425" spans="102:105" ht="15" customHeight="1" x14ac:dyDescent="0.15">
      <c r="CX425" t="s">
        <v>4866</v>
      </c>
      <c r="CY425" s="27" t="s">
        <v>5153</v>
      </c>
      <c r="CZ425" s="27" t="s">
        <v>5154</v>
      </c>
      <c r="DA425" s="27" t="s">
        <v>5152</v>
      </c>
    </row>
    <row r="426" spans="102:105" ht="15" customHeight="1" x14ac:dyDescent="0.15">
      <c r="CX426" t="s">
        <v>3844</v>
      </c>
      <c r="CZ426" s="27" t="s">
        <v>5153</v>
      </c>
    </row>
    <row r="427" spans="102:105" ht="15" customHeight="1" x14ac:dyDescent="0.15">
      <c r="CX427" t="s">
        <v>4924</v>
      </c>
      <c r="CY427" s="27" t="s">
        <v>5168</v>
      </c>
      <c r="CZ427" s="27" t="s">
        <v>5152</v>
      </c>
    </row>
    <row r="428" spans="102:105" ht="15" customHeight="1" x14ac:dyDescent="0.15">
      <c r="CX428" t="s">
        <v>172</v>
      </c>
      <c r="CY428" s="27" t="s">
        <v>5162</v>
      </c>
      <c r="CZ428" s="27" t="s">
        <v>5152</v>
      </c>
    </row>
    <row r="429" spans="102:105" ht="15" customHeight="1" x14ac:dyDescent="0.15">
      <c r="CX429" t="s">
        <v>4589</v>
      </c>
      <c r="CY429" s="27" t="s">
        <v>5152</v>
      </c>
      <c r="CZ429" s="27" t="s">
        <v>5162</v>
      </c>
    </row>
    <row r="430" spans="102:105" ht="15" customHeight="1" x14ac:dyDescent="0.15">
      <c r="CX430" t="s">
        <v>5007</v>
      </c>
      <c r="CY430" s="27" t="s">
        <v>5153</v>
      </c>
      <c r="CZ430" s="27" t="s">
        <v>5153</v>
      </c>
      <c r="DA430" s="27" t="s">
        <v>5152</v>
      </c>
    </row>
    <row r="431" spans="102:105" ht="15" customHeight="1" x14ac:dyDescent="0.15">
      <c r="CX431" t="s">
        <v>4081</v>
      </c>
      <c r="CZ431" s="27" t="s">
        <v>5153</v>
      </c>
    </row>
    <row r="432" spans="102:105" ht="15" customHeight="1" x14ac:dyDescent="0.15">
      <c r="CX432" t="s">
        <v>4082</v>
      </c>
      <c r="CZ432" s="27" t="s">
        <v>5151</v>
      </c>
    </row>
    <row r="433" spans="102:104" ht="15" customHeight="1" x14ac:dyDescent="0.15">
      <c r="CX433" t="s">
        <v>3396</v>
      </c>
      <c r="CZ433" s="27" t="s">
        <v>5156</v>
      </c>
    </row>
    <row r="434" spans="102:104" ht="15" customHeight="1" x14ac:dyDescent="0.15">
      <c r="CX434" t="s">
        <v>256</v>
      </c>
      <c r="CY434" s="27" t="s">
        <v>5153</v>
      </c>
      <c r="CZ434" s="27" t="s">
        <v>5162</v>
      </c>
    </row>
    <row r="435" spans="102:104" ht="15" customHeight="1" x14ac:dyDescent="0.15">
      <c r="CX435" t="s">
        <v>3253</v>
      </c>
      <c r="CY435" s="27" t="s">
        <v>5153</v>
      </c>
      <c r="CZ435" s="27" t="s">
        <v>5162</v>
      </c>
    </row>
    <row r="436" spans="102:104" ht="15" customHeight="1" x14ac:dyDescent="0.15">
      <c r="CX436" t="s">
        <v>1005</v>
      </c>
      <c r="CY436" s="27" t="s">
        <v>5153</v>
      </c>
      <c r="CZ436" s="27" t="s">
        <v>5162</v>
      </c>
    </row>
    <row r="437" spans="102:104" ht="15" customHeight="1" x14ac:dyDescent="0.15">
      <c r="CX437" t="s">
        <v>4836</v>
      </c>
      <c r="CY437" s="27" t="s">
        <v>5153</v>
      </c>
      <c r="CZ437" s="27" t="s">
        <v>5153</v>
      </c>
    </row>
    <row r="438" spans="102:104" ht="15" customHeight="1" x14ac:dyDescent="0.15">
      <c r="CX438" t="s">
        <v>5023</v>
      </c>
      <c r="CY438" s="27" t="s">
        <v>5154</v>
      </c>
      <c r="CZ438" s="27" t="s">
        <v>5152</v>
      </c>
    </row>
    <row r="439" spans="102:104" ht="15" customHeight="1" x14ac:dyDescent="0.15">
      <c r="CX439" t="s">
        <v>4863</v>
      </c>
      <c r="CY439" s="27" t="s">
        <v>5153</v>
      </c>
      <c r="CZ439" s="27" t="s">
        <v>5154</v>
      </c>
    </row>
    <row r="440" spans="102:104" ht="15" customHeight="1" x14ac:dyDescent="0.15">
      <c r="CX440" t="s">
        <v>613</v>
      </c>
      <c r="CY440" s="27" t="s">
        <v>5153</v>
      </c>
      <c r="CZ440" s="27" t="s">
        <v>5154</v>
      </c>
    </row>
    <row r="441" spans="102:104" ht="15" customHeight="1" x14ac:dyDescent="0.15">
      <c r="CX441" t="s">
        <v>3662</v>
      </c>
      <c r="CY441" s="27" t="s">
        <v>5153</v>
      </c>
      <c r="CZ441" s="27" t="s">
        <v>5154</v>
      </c>
    </row>
    <row r="442" spans="102:104" ht="15" customHeight="1" x14ac:dyDescent="0.15">
      <c r="CX442" t="s">
        <v>4865</v>
      </c>
      <c r="CY442" s="27" t="s">
        <v>5153</v>
      </c>
      <c r="CZ442" s="27" t="s">
        <v>5152</v>
      </c>
    </row>
    <row r="443" spans="102:104" ht="15" customHeight="1" x14ac:dyDescent="0.15">
      <c r="CX443" t="s">
        <v>4837</v>
      </c>
      <c r="CY443" s="27" t="s">
        <v>5153</v>
      </c>
      <c r="CZ443" s="27" t="s">
        <v>5154</v>
      </c>
    </row>
    <row r="444" spans="102:104" ht="15" customHeight="1" x14ac:dyDescent="0.15">
      <c r="CX444" t="s">
        <v>3846</v>
      </c>
      <c r="CZ444" s="27" t="s">
        <v>5153</v>
      </c>
    </row>
    <row r="445" spans="102:104" ht="15" customHeight="1" x14ac:dyDescent="0.15">
      <c r="CX445" t="s">
        <v>4678</v>
      </c>
      <c r="CY445" s="27" t="s">
        <v>5153</v>
      </c>
      <c r="CZ445" s="27" t="s">
        <v>5154</v>
      </c>
    </row>
    <row r="446" spans="102:104" ht="15" customHeight="1" x14ac:dyDescent="0.15">
      <c r="CX446" t="s">
        <v>4799</v>
      </c>
      <c r="CY446" s="27" t="s">
        <v>5153</v>
      </c>
      <c r="CZ446" s="27" t="s">
        <v>5156</v>
      </c>
    </row>
    <row r="447" spans="102:104" ht="15" customHeight="1" x14ac:dyDescent="0.15">
      <c r="CX447" t="s">
        <v>3761</v>
      </c>
      <c r="CZ447" s="27" t="s">
        <v>5154</v>
      </c>
    </row>
    <row r="448" spans="102:104" ht="15" customHeight="1" x14ac:dyDescent="0.15">
      <c r="CX448" t="s">
        <v>3793</v>
      </c>
      <c r="CZ448" s="27" t="s">
        <v>5154</v>
      </c>
    </row>
    <row r="449" spans="102:105" ht="15" customHeight="1" x14ac:dyDescent="0.15">
      <c r="CX449" t="s">
        <v>4593</v>
      </c>
      <c r="CY449" s="27" t="s">
        <v>5153</v>
      </c>
      <c r="CZ449" s="27" t="s">
        <v>5152</v>
      </c>
    </row>
    <row r="450" spans="102:105" ht="15" customHeight="1" x14ac:dyDescent="0.15">
      <c r="CX450" t="s">
        <v>4838</v>
      </c>
      <c r="CY450" s="27" t="s">
        <v>5153</v>
      </c>
      <c r="CZ450" s="27" t="s">
        <v>5152</v>
      </c>
    </row>
    <row r="451" spans="102:105" ht="15" customHeight="1" x14ac:dyDescent="0.15">
      <c r="CX451" t="s">
        <v>3760</v>
      </c>
      <c r="CY451" s="27" t="s">
        <v>5152</v>
      </c>
      <c r="CZ451" s="27" t="s">
        <v>5157</v>
      </c>
    </row>
    <row r="452" spans="102:105" ht="15" customHeight="1" x14ac:dyDescent="0.15">
      <c r="CX452" t="s">
        <v>3796</v>
      </c>
      <c r="CY452" s="27" t="s">
        <v>5152</v>
      </c>
      <c r="CZ452" s="27" t="s">
        <v>5157</v>
      </c>
    </row>
    <row r="453" spans="102:105" ht="15" customHeight="1" x14ac:dyDescent="0.15">
      <c r="CX453" t="s">
        <v>4333</v>
      </c>
      <c r="CY453" s="27" t="s">
        <v>5153</v>
      </c>
      <c r="CZ453" s="27" t="s">
        <v>5152</v>
      </c>
    </row>
    <row r="454" spans="102:105" ht="15" customHeight="1" x14ac:dyDescent="0.15">
      <c r="CX454" t="s">
        <v>5181</v>
      </c>
      <c r="CY454" s="27" t="s">
        <v>5153</v>
      </c>
      <c r="CZ454" s="27" t="s">
        <v>2936</v>
      </c>
    </row>
    <row r="455" spans="102:105" ht="15" customHeight="1" x14ac:dyDescent="0.15">
      <c r="CX455" t="s">
        <v>5060</v>
      </c>
      <c r="CY455" s="27" t="s">
        <v>5151</v>
      </c>
      <c r="CZ455" s="27" t="s">
        <v>5153</v>
      </c>
      <c r="DA455" s="27" t="s">
        <v>5153</v>
      </c>
    </row>
    <row r="456" spans="102:105" ht="15" customHeight="1" x14ac:dyDescent="0.15">
      <c r="CX456" t="s">
        <v>4765</v>
      </c>
      <c r="CY456" s="27" t="s">
        <v>5152</v>
      </c>
      <c r="CZ456" s="27" t="s">
        <v>2936</v>
      </c>
    </row>
    <row r="457" spans="102:105" ht="15" customHeight="1" x14ac:dyDescent="0.15">
      <c r="CX457" t="s">
        <v>4719</v>
      </c>
      <c r="CY457" s="27" t="s">
        <v>5151</v>
      </c>
      <c r="CZ457" s="27" t="s">
        <v>5158</v>
      </c>
    </row>
    <row r="458" spans="102:105" ht="15" customHeight="1" x14ac:dyDescent="0.15">
      <c r="CX458" t="s">
        <v>4642</v>
      </c>
      <c r="CY458" s="27" t="s">
        <v>5163</v>
      </c>
      <c r="CZ458" s="27" t="s">
        <v>5164</v>
      </c>
    </row>
    <row r="459" spans="102:105" ht="15" customHeight="1" x14ac:dyDescent="0.15">
      <c r="CX459" s="69" t="s">
        <v>274</v>
      </c>
      <c r="CY459" s="27" t="s">
        <v>2936</v>
      </c>
      <c r="CZ459" s="27" t="s">
        <v>5154</v>
      </c>
    </row>
    <row r="460" spans="102:105" ht="15" customHeight="1" x14ac:dyDescent="0.15">
      <c r="CX460" s="69" t="s">
        <v>3200</v>
      </c>
      <c r="CZ460" s="27" t="s">
        <v>5154</v>
      </c>
    </row>
    <row r="461" spans="102:105" ht="15" customHeight="1" x14ac:dyDescent="0.15">
      <c r="CX461" t="s">
        <v>3200</v>
      </c>
      <c r="CZ461" s="27" t="s">
        <v>5154</v>
      </c>
    </row>
    <row r="462" spans="102:105" ht="15" customHeight="1" x14ac:dyDescent="0.15">
      <c r="CX462" t="s">
        <v>3212</v>
      </c>
      <c r="CZ462" s="27" t="s">
        <v>5154</v>
      </c>
    </row>
    <row r="463" spans="102:105" ht="15" customHeight="1" x14ac:dyDescent="0.15">
      <c r="CX463" t="s">
        <v>4681</v>
      </c>
      <c r="CY463" s="27" t="s">
        <v>5153</v>
      </c>
      <c r="CZ463" s="27" t="s">
        <v>5152</v>
      </c>
    </row>
    <row r="464" spans="102:105" ht="15" customHeight="1" x14ac:dyDescent="0.15">
      <c r="CX464" t="s">
        <v>3991</v>
      </c>
      <c r="CZ464" s="27" t="s">
        <v>5153</v>
      </c>
    </row>
    <row r="465" spans="102:104" ht="15" customHeight="1" x14ac:dyDescent="0.15">
      <c r="CX465" s="69" t="s">
        <v>4801</v>
      </c>
      <c r="CY465" s="27" t="s">
        <v>5154</v>
      </c>
      <c r="CZ465" s="27" t="s">
        <v>5152</v>
      </c>
    </row>
    <row r="466" spans="102:104" ht="15" customHeight="1" x14ac:dyDescent="0.15">
      <c r="CX466" s="69" t="s">
        <v>406</v>
      </c>
      <c r="CY466" s="27" t="s">
        <v>5152</v>
      </c>
      <c r="CZ466" s="27" t="s">
        <v>5157</v>
      </c>
    </row>
    <row r="467" spans="102:104" ht="15" customHeight="1" x14ac:dyDescent="0.15">
      <c r="CX467" t="s">
        <v>4803</v>
      </c>
      <c r="CY467" s="27" t="s">
        <v>5154</v>
      </c>
      <c r="CZ467" s="27" t="s">
        <v>5152</v>
      </c>
    </row>
    <row r="468" spans="102:104" ht="15" customHeight="1" x14ac:dyDescent="0.15">
      <c r="CX468" t="s">
        <v>3940</v>
      </c>
      <c r="CZ468" s="27" t="s">
        <v>5151</v>
      </c>
    </row>
    <row r="469" spans="102:104" ht="15" customHeight="1" x14ac:dyDescent="0.15">
      <c r="CX469" t="s">
        <v>5144</v>
      </c>
      <c r="CY469" s="27" t="s">
        <v>5151</v>
      </c>
    </row>
    <row r="470" spans="102:104" ht="15" customHeight="1" x14ac:dyDescent="0.15">
      <c r="CX470" t="s">
        <v>251</v>
      </c>
      <c r="CZ470" s="27" t="s">
        <v>5152</v>
      </c>
    </row>
    <row r="471" spans="102:104" ht="15" customHeight="1" x14ac:dyDescent="0.15">
      <c r="CX471" t="s">
        <v>4772</v>
      </c>
      <c r="CZ471" s="27" t="s">
        <v>5152</v>
      </c>
    </row>
    <row r="472" spans="102:104" ht="15" customHeight="1" x14ac:dyDescent="0.15">
      <c r="CX472" t="s">
        <v>4390</v>
      </c>
      <c r="CY472" s="27" t="s">
        <v>5152</v>
      </c>
      <c r="CZ472" s="27" t="s">
        <v>5156</v>
      </c>
    </row>
    <row r="473" spans="102:104" ht="15" customHeight="1" x14ac:dyDescent="0.15">
      <c r="CX473" t="s">
        <v>4405</v>
      </c>
      <c r="CY473" s="27" t="s">
        <v>5152</v>
      </c>
      <c r="CZ473" s="27" t="s">
        <v>5156</v>
      </c>
    </row>
    <row r="474" spans="102:104" ht="15" customHeight="1" x14ac:dyDescent="0.15">
      <c r="CX474" t="s">
        <v>4685</v>
      </c>
      <c r="CY474" s="27" t="s">
        <v>5153</v>
      </c>
      <c r="CZ474" s="27" t="s">
        <v>5152</v>
      </c>
    </row>
    <row r="475" spans="102:104" ht="15" customHeight="1" x14ac:dyDescent="0.15">
      <c r="CX475" t="s">
        <v>3897</v>
      </c>
      <c r="CZ475" s="27" t="s">
        <v>5154</v>
      </c>
    </row>
    <row r="476" spans="102:104" ht="15" customHeight="1" x14ac:dyDescent="0.15">
      <c r="CX476" t="s">
        <v>4810</v>
      </c>
      <c r="CZ476" s="27" t="s">
        <v>5151</v>
      </c>
    </row>
    <row r="477" spans="102:104" ht="15" customHeight="1" x14ac:dyDescent="0.15">
      <c r="CX477" t="s">
        <v>4602</v>
      </c>
      <c r="CZ477" s="27" t="s">
        <v>5153</v>
      </c>
    </row>
    <row r="478" spans="102:104" ht="15" customHeight="1" x14ac:dyDescent="0.15">
      <c r="CX478" t="s">
        <v>3172</v>
      </c>
      <c r="CY478" s="27" t="s">
        <v>5154</v>
      </c>
      <c r="CZ478" s="27" t="s">
        <v>5155</v>
      </c>
    </row>
    <row r="479" spans="102:104" ht="15" customHeight="1" x14ac:dyDescent="0.15">
      <c r="CX479" t="s">
        <v>3088</v>
      </c>
      <c r="CY479" s="27" t="s">
        <v>5154</v>
      </c>
      <c r="CZ479" s="27" t="s">
        <v>5155</v>
      </c>
    </row>
    <row r="480" spans="102:104" ht="15" customHeight="1" x14ac:dyDescent="0.15">
      <c r="CX480" t="s">
        <v>3949</v>
      </c>
      <c r="CZ480" s="27" t="s">
        <v>5153</v>
      </c>
    </row>
    <row r="481" spans="102:105" ht="15" customHeight="1" x14ac:dyDescent="0.15">
      <c r="CX481" t="s">
        <v>3799</v>
      </c>
      <c r="CY481" s="27" t="s">
        <v>5152</v>
      </c>
      <c r="CZ481" s="27" t="s">
        <v>2936</v>
      </c>
    </row>
    <row r="482" spans="102:105" ht="15" customHeight="1" x14ac:dyDescent="0.15">
      <c r="CX482" t="s">
        <v>4855</v>
      </c>
      <c r="CY482" s="27" t="s">
        <v>5151</v>
      </c>
      <c r="CZ482" s="27" t="s">
        <v>5153</v>
      </c>
    </row>
    <row r="483" spans="102:105" ht="15" customHeight="1" x14ac:dyDescent="0.15">
      <c r="CX483" t="s">
        <v>5128</v>
      </c>
      <c r="CY483" s="27" t="s">
        <v>5151</v>
      </c>
      <c r="CZ483" s="27" t="s">
        <v>5153</v>
      </c>
      <c r="DA483" s="27" t="s">
        <v>5153</v>
      </c>
    </row>
    <row r="484" spans="102:105" ht="15" customHeight="1" x14ac:dyDescent="0.15">
      <c r="CX484" t="s">
        <v>282</v>
      </c>
      <c r="CZ484" s="27" t="s">
        <v>5152</v>
      </c>
    </row>
    <row r="485" spans="102:105" ht="15" customHeight="1" x14ac:dyDescent="0.15">
      <c r="CX485" s="69" t="s">
        <v>3993</v>
      </c>
      <c r="CZ485" s="27" t="s">
        <v>5154</v>
      </c>
    </row>
    <row r="486" spans="102:105" ht="15" customHeight="1" x14ac:dyDescent="0.15">
      <c r="CX486" s="69" t="s">
        <v>3984</v>
      </c>
      <c r="CZ486" s="27" t="s">
        <v>5154</v>
      </c>
    </row>
    <row r="487" spans="102:105" ht="15" customHeight="1" x14ac:dyDescent="0.15">
      <c r="CX487" t="s">
        <v>3438</v>
      </c>
      <c r="CY487" s="27" t="s">
        <v>5151</v>
      </c>
      <c r="CZ487" s="27" t="s">
        <v>5154</v>
      </c>
    </row>
    <row r="488" spans="102:105" ht="15" customHeight="1" x14ac:dyDescent="0.15">
      <c r="CX488" t="s">
        <v>3687</v>
      </c>
      <c r="CY488" s="27" t="s">
        <v>5151</v>
      </c>
      <c r="CZ488" s="27" t="s">
        <v>5154</v>
      </c>
    </row>
    <row r="489" spans="102:105" ht="15" customHeight="1" x14ac:dyDescent="0.15">
      <c r="CX489" t="s">
        <v>5068</v>
      </c>
      <c r="CY489" s="27" t="s">
        <v>5153</v>
      </c>
      <c r="CZ489" s="27" t="s">
        <v>5151</v>
      </c>
    </row>
    <row r="490" spans="102:105" ht="15" customHeight="1" x14ac:dyDescent="0.15">
      <c r="CX490" t="s">
        <v>3854</v>
      </c>
      <c r="CZ490" s="27" t="s">
        <v>5152</v>
      </c>
    </row>
    <row r="491" spans="102:105" ht="15" customHeight="1" x14ac:dyDescent="0.15">
      <c r="CX491" t="s">
        <v>685</v>
      </c>
      <c r="CY491" s="27" t="s">
        <v>2936</v>
      </c>
      <c r="CZ491" s="27" t="s">
        <v>5154</v>
      </c>
    </row>
    <row r="492" spans="102:105" ht="15" customHeight="1" x14ac:dyDescent="0.15">
      <c r="CX492" t="s">
        <v>4775</v>
      </c>
      <c r="CY492" s="27" t="s">
        <v>5151</v>
      </c>
      <c r="CZ492" s="27" t="s">
        <v>2936</v>
      </c>
    </row>
    <row r="493" spans="102:105" ht="15" customHeight="1" x14ac:dyDescent="0.15">
      <c r="CX493" t="s">
        <v>5145</v>
      </c>
      <c r="CY493" s="27" t="s">
        <v>5168</v>
      </c>
    </row>
    <row r="494" spans="102:105" ht="15" customHeight="1" x14ac:dyDescent="0.15">
      <c r="CX494" t="s">
        <v>4811</v>
      </c>
      <c r="CY494" s="27" t="s">
        <v>5151</v>
      </c>
      <c r="CZ494" s="27" t="s">
        <v>5154</v>
      </c>
    </row>
    <row r="495" spans="102:105" ht="15" customHeight="1" x14ac:dyDescent="0.15">
      <c r="CX495" t="s">
        <v>5146</v>
      </c>
      <c r="CY495" s="27" t="s">
        <v>5153</v>
      </c>
      <c r="CZ495" s="27" t="s">
        <v>5152</v>
      </c>
    </row>
    <row r="496" spans="102:105" ht="15" customHeight="1" x14ac:dyDescent="0.15">
      <c r="CX496" t="s">
        <v>4209</v>
      </c>
      <c r="CZ496" s="27" t="s">
        <v>5153</v>
      </c>
    </row>
    <row r="497" spans="102:105" ht="15" customHeight="1" x14ac:dyDescent="0.15">
      <c r="CX497" t="s">
        <v>810</v>
      </c>
      <c r="CZ497" s="27" t="s">
        <v>5154</v>
      </c>
    </row>
    <row r="498" spans="102:105" ht="15" customHeight="1" x14ac:dyDescent="0.15">
      <c r="CX498" t="s">
        <v>1129</v>
      </c>
      <c r="CZ498" s="27" t="s">
        <v>5154</v>
      </c>
    </row>
    <row r="499" spans="102:105" ht="15" customHeight="1" x14ac:dyDescent="0.15">
      <c r="CX499" t="s">
        <v>4868</v>
      </c>
      <c r="CY499" s="27" t="s">
        <v>5153</v>
      </c>
      <c r="CZ499" s="27" t="s">
        <v>5154</v>
      </c>
    </row>
    <row r="500" spans="102:105" ht="15" customHeight="1" x14ac:dyDescent="0.15">
      <c r="CX500" t="s">
        <v>3342</v>
      </c>
      <c r="CZ500" s="27" t="s">
        <v>5152</v>
      </c>
    </row>
    <row r="501" spans="102:105" ht="15" customHeight="1" x14ac:dyDescent="0.15">
      <c r="CX501" t="s">
        <v>3405</v>
      </c>
      <c r="CZ501" s="27" t="s">
        <v>5151</v>
      </c>
    </row>
    <row r="502" spans="102:105" ht="15" customHeight="1" x14ac:dyDescent="0.15">
      <c r="CX502" t="s">
        <v>3022</v>
      </c>
      <c r="CY502" s="27" t="s">
        <v>5153</v>
      </c>
      <c r="CZ502" s="27" t="s">
        <v>5154</v>
      </c>
    </row>
    <row r="503" spans="102:105" ht="15" customHeight="1" x14ac:dyDescent="0.15">
      <c r="CX503" t="s">
        <v>3314</v>
      </c>
      <c r="CY503" s="27" t="s">
        <v>5153</v>
      </c>
      <c r="CZ503" s="27" t="s">
        <v>5154</v>
      </c>
    </row>
    <row r="504" spans="102:105" ht="15" customHeight="1" x14ac:dyDescent="0.15">
      <c r="CX504" t="s">
        <v>3163</v>
      </c>
      <c r="CY504" s="27" t="s">
        <v>5153</v>
      </c>
      <c r="CZ504" s="27" t="s">
        <v>5154</v>
      </c>
    </row>
    <row r="505" spans="102:105" ht="15" customHeight="1" x14ac:dyDescent="0.15">
      <c r="CX505" t="s">
        <v>4514</v>
      </c>
      <c r="CY505" s="27" t="s">
        <v>5153</v>
      </c>
      <c r="CZ505" s="27" t="s">
        <v>5153</v>
      </c>
    </row>
    <row r="506" spans="102:105" ht="15" customHeight="1" x14ac:dyDescent="0.15">
      <c r="CX506" t="s">
        <v>4907</v>
      </c>
      <c r="CY506" s="27" t="s">
        <v>5153</v>
      </c>
      <c r="CZ506" s="27" t="s">
        <v>5153</v>
      </c>
      <c r="DA506" s="27" t="s">
        <v>5153</v>
      </c>
    </row>
    <row r="507" spans="102:105" ht="15" customHeight="1" x14ac:dyDescent="0.15">
      <c r="CX507" t="s">
        <v>5130</v>
      </c>
      <c r="CY507" s="27" t="s">
        <v>5151</v>
      </c>
      <c r="CZ507" s="27" t="s">
        <v>5151</v>
      </c>
    </row>
    <row r="508" spans="102:105" ht="15" customHeight="1" x14ac:dyDescent="0.15">
      <c r="CX508" t="s">
        <v>3951</v>
      </c>
      <c r="CZ508" s="27" t="s">
        <v>5153</v>
      </c>
    </row>
    <row r="509" spans="102:105" ht="15" customHeight="1" x14ac:dyDescent="0.15">
      <c r="CX509" t="s">
        <v>5148</v>
      </c>
      <c r="CY509" s="27" t="s">
        <v>5153</v>
      </c>
      <c r="CZ509" s="27" t="s">
        <v>5154</v>
      </c>
      <c r="DA509" s="27" t="s">
        <v>5152</v>
      </c>
    </row>
    <row r="510" spans="102:105" ht="15" customHeight="1" x14ac:dyDescent="0.15">
      <c r="CX510" t="s">
        <v>4687</v>
      </c>
      <c r="CY510" s="27" t="s">
        <v>5153</v>
      </c>
      <c r="CZ510" s="27" t="s">
        <v>5154</v>
      </c>
    </row>
    <row r="511" spans="102:105" ht="15" customHeight="1" x14ac:dyDescent="0.15">
      <c r="CX511" t="s">
        <v>4641</v>
      </c>
      <c r="CY511" s="27" t="s">
        <v>5152</v>
      </c>
      <c r="CZ511" s="27" t="s">
        <v>5154</v>
      </c>
    </row>
    <row r="512" spans="102:105" ht="15" customHeight="1" x14ac:dyDescent="0.15">
      <c r="CX512" t="s">
        <v>4689</v>
      </c>
      <c r="CY512" s="27" t="s">
        <v>5152</v>
      </c>
      <c r="CZ512" s="27" t="s">
        <v>5154</v>
      </c>
    </row>
    <row r="513" spans="102:105" ht="15" customHeight="1" x14ac:dyDescent="0.15">
      <c r="CX513" t="s">
        <v>4738</v>
      </c>
      <c r="CY513" s="27" t="s">
        <v>5153</v>
      </c>
      <c r="CZ513" s="27" t="s">
        <v>5154</v>
      </c>
    </row>
    <row r="514" spans="102:105" ht="15" customHeight="1" x14ac:dyDescent="0.15">
      <c r="CX514" t="s">
        <v>3953</v>
      </c>
      <c r="CZ514" s="27" t="s">
        <v>5153</v>
      </c>
    </row>
    <row r="515" spans="102:105" ht="15" customHeight="1" x14ac:dyDescent="0.15">
      <c r="CX515" t="s">
        <v>4691</v>
      </c>
      <c r="CZ515" s="27" t="s">
        <v>5152</v>
      </c>
    </row>
    <row r="516" spans="102:105" ht="15" customHeight="1" x14ac:dyDescent="0.15">
      <c r="CX516" t="s">
        <v>4516</v>
      </c>
      <c r="CZ516" s="27" t="s">
        <v>5152</v>
      </c>
    </row>
    <row r="517" spans="102:105" ht="15" customHeight="1" x14ac:dyDescent="0.15">
      <c r="CX517" t="s">
        <v>3315</v>
      </c>
      <c r="CZ517" s="27" t="s">
        <v>5152</v>
      </c>
    </row>
    <row r="518" spans="102:105" ht="15" customHeight="1" x14ac:dyDescent="0.15">
      <c r="CX518" t="s">
        <v>4346</v>
      </c>
      <c r="CY518" s="27" t="s">
        <v>5154</v>
      </c>
      <c r="CZ518" s="27" t="s">
        <v>5152</v>
      </c>
    </row>
    <row r="519" spans="102:105" ht="15" customHeight="1" x14ac:dyDescent="0.15">
      <c r="CX519" t="s">
        <v>5064</v>
      </c>
      <c r="CY519" s="27" t="s">
        <v>5153</v>
      </c>
      <c r="CZ519" s="27" t="s">
        <v>5162</v>
      </c>
      <c r="DA519" s="27" t="s">
        <v>5152</v>
      </c>
    </row>
    <row r="520" spans="102:105" ht="15" customHeight="1" x14ac:dyDescent="0.15">
      <c r="CX520" t="s">
        <v>4693</v>
      </c>
      <c r="CY520" s="27" t="s">
        <v>5152</v>
      </c>
      <c r="CZ520" s="27" t="s">
        <v>5162</v>
      </c>
    </row>
    <row r="521" spans="102:105" ht="15" customHeight="1" x14ac:dyDescent="0.15">
      <c r="CX521" t="s">
        <v>3803</v>
      </c>
      <c r="CZ521" s="27" t="s">
        <v>5153</v>
      </c>
    </row>
    <row r="522" spans="102:105" ht="15" customHeight="1" x14ac:dyDescent="0.15">
      <c r="CX522" t="s">
        <v>4844</v>
      </c>
      <c r="CY522" s="27" t="s">
        <v>5154</v>
      </c>
      <c r="CZ522" s="27" t="s">
        <v>5152</v>
      </c>
    </row>
    <row r="523" spans="102:105" ht="15" customHeight="1" x14ac:dyDescent="0.15">
      <c r="CX523" t="s">
        <v>3344</v>
      </c>
      <c r="CZ523" s="27" t="s">
        <v>5154</v>
      </c>
    </row>
    <row r="524" spans="102:105" ht="15" customHeight="1" x14ac:dyDescent="0.15">
      <c r="CX524" t="s">
        <v>3406</v>
      </c>
      <c r="CZ524" s="27" t="s">
        <v>5154</v>
      </c>
    </row>
    <row r="525" spans="102:105" ht="15" customHeight="1" x14ac:dyDescent="0.15">
      <c r="CX525" t="s">
        <v>3898</v>
      </c>
      <c r="CZ525" s="27" t="s">
        <v>5153</v>
      </c>
    </row>
    <row r="526" spans="102:105" ht="15" customHeight="1" x14ac:dyDescent="0.15">
      <c r="CX526" t="s">
        <v>870</v>
      </c>
      <c r="CY526" s="27" t="s">
        <v>5153</v>
      </c>
      <c r="CZ526" s="27" t="s">
        <v>5162</v>
      </c>
    </row>
    <row r="527" spans="102:105" ht="15" customHeight="1" x14ac:dyDescent="0.15">
      <c r="CX527" t="s">
        <v>4845</v>
      </c>
      <c r="CY527" s="27" t="s">
        <v>5153</v>
      </c>
      <c r="CZ527" s="27" t="s">
        <v>5162</v>
      </c>
    </row>
    <row r="528" spans="102:105" ht="15" customHeight="1" x14ac:dyDescent="0.15">
      <c r="CX528" t="s">
        <v>4695</v>
      </c>
      <c r="CZ528" s="27" t="s">
        <v>5152</v>
      </c>
    </row>
    <row r="529" spans="102:105" ht="15" customHeight="1" x14ac:dyDescent="0.15">
      <c r="CX529" t="s">
        <v>5046</v>
      </c>
      <c r="CY529" s="27" t="s">
        <v>5160</v>
      </c>
      <c r="CZ529" s="27" t="s">
        <v>5161</v>
      </c>
    </row>
    <row r="530" spans="102:105" ht="15" customHeight="1" x14ac:dyDescent="0.15">
      <c r="CX530" t="s">
        <v>5020</v>
      </c>
      <c r="CY530" s="27" t="s">
        <v>5153</v>
      </c>
      <c r="CZ530" s="27" t="s">
        <v>5154</v>
      </c>
      <c r="DA530" s="27" t="s">
        <v>5152</v>
      </c>
    </row>
    <row r="531" spans="102:105" ht="15" customHeight="1" x14ac:dyDescent="0.15">
      <c r="CX531" t="s">
        <v>4109</v>
      </c>
      <c r="CZ531" s="27" t="s">
        <v>5152</v>
      </c>
    </row>
    <row r="532" spans="102:105" ht="15" customHeight="1" x14ac:dyDescent="0.15">
      <c r="CX532" t="s">
        <v>5132</v>
      </c>
      <c r="CY532" s="27" t="s">
        <v>5153</v>
      </c>
      <c r="CZ532" s="27" t="s">
        <v>5152</v>
      </c>
      <c r="DA532" s="27" t="s">
        <v>5152</v>
      </c>
    </row>
    <row r="533" spans="102:105" ht="15" customHeight="1" x14ac:dyDescent="0.15">
      <c r="CX533" t="s">
        <v>2965</v>
      </c>
      <c r="CZ533" s="27" t="s">
        <v>5152</v>
      </c>
    </row>
    <row r="534" spans="102:105" ht="15" customHeight="1" x14ac:dyDescent="0.15">
      <c r="CX534" t="s">
        <v>2991</v>
      </c>
      <c r="CZ534" s="27" t="s">
        <v>5152</v>
      </c>
    </row>
    <row r="535" spans="102:105" ht="15" customHeight="1" x14ac:dyDescent="0.15">
      <c r="CX535" t="s">
        <v>5044</v>
      </c>
      <c r="CY535" s="27" t="s">
        <v>5152</v>
      </c>
      <c r="CZ535" s="27" t="s">
        <v>5153</v>
      </c>
    </row>
    <row r="536" spans="102:105" ht="15" customHeight="1" x14ac:dyDescent="0.15">
      <c r="CX536" t="s">
        <v>4387</v>
      </c>
      <c r="CZ536" s="27" t="s">
        <v>5154</v>
      </c>
    </row>
    <row r="537" spans="102:105" ht="15" customHeight="1" x14ac:dyDescent="0.15">
      <c r="CX537" t="s">
        <v>4409</v>
      </c>
      <c r="CZ537" s="27" t="s">
        <v>5154</v>
      </c>
    </row>
    <row r="538" spans="102:105" ht="15" customHeight="1" x14ac:dyDescent="0.15">
      <c r="CX538" t="s">
        <v>4161</v>
      </c>
      <c r="CZ538" s="27" t="s">
        <v>5153</v>
      </c>
    </row>
    <row r="539" spans="102:105" ht="15" customHeight="1" x14ac:dyDescent="0.15">
      <c r="CX539" t="s">
        <v>4212</v>
      </c>
      <c r="CZ539" s="27" t="s">
        <v>5153</v>
      </c>
    </row>
    <row r="540" spans="102:105" ht="15" customHeight="1" x14ac:dyDescent="0.15">
      <c r="CX540" t="s">
        <v>4860</v>
      </c>
      <c r="CY540" s="27" t="s">
        <v>5151</v>
      </c>
      <c r="CZ540" s="27" t="s">
        <v>5151</v>
      </c>
      <c r="DA540" s="27" t="s">
        <v>5153</v>
      </c>
    </row>
    <row r="541" spans="102:105" ht="15" customHeight="1" x14ac:dyDescent="0.15">
      <c r="CX541" t="s">
        <v>4698</v>
      </c>
      <c r="CZ541" s="27" t="s">
        <v>5154</v>
      </c>
    </row>
    <row r="542" spans="102:105" ht="15" customHeight="1" x14ac:dyDescent="0.15">
      <c r="CX542" t="s">
        <v>4519</v>
      </c>
      <c r="CY542" s="27" t="s">
        <v>5151</v>
      </c>
      <c r="CZ542" s="27" t="s">
        <v>5158</v>
      </c>
    </row>
    <row r="543" spans="102:105" ht="15" customHeight="1" x14ac:dyDescent="0.15">
      <c r="CX543" t="s">
        <v>4610</v>
      </c>
      <c r="CY543" s="27" t="s">
        <v>5151</v>
      </c>
      <c r="CZ543" s="27" t="s">
        <v>5158</v>
      </c>
    </row>
    <row r="544" spans="102:105" ht="15" customHeight="1" x14ac:dyDescent="0.15">
      <c r="CX544" t="s">
        <v>4701</v>
      </c>
      <c r="CY544" s="27" t="s">
        <v>5154</v>
      </c>
      <c r="CZ544" s="27" t="s">
        <v>5152</v>
      </c>
    </row>
    <row r="545" spans="102:105" ht="15" customHeight="1" x14ac:dyDescent="0.15">
      <c r="CX545" t="s">
        <v>4853</v>
      </c>
      <c r="CY545" s="27" t="s">
        <v>5153</v>
      </c>
      <c r="CZ545" s="27" t="s">
        <v>5154</v>
      </c>
    </row>
    <row r="546" spans="102:105" ht="15" customHeight="1" x14ac:dyDescent="0.15">
      <c r="CX546" t="s">
        <v>3261</v>
      </c>
      <c r="CZ546" s="27" t="s">
        <v>5152</v>
      </c>
    </row>
    <row r="547" spans="102:105" ht="15" customHeight="1" x14ac:dyDescent="0.15">
      <c r="CX547" t="s">
        <v>683</v>
      </c>
      <c r="CZ547" s="27" t="s">
        <v>5152</v>
      </c>
    </row>
    <row r="548" spans="102:105" ht="15" customHeight="1" x14ac:dyDescent="0.15">
      <c r="CX548" t="s">
        <v>1251</v>
      </c>
      <c r="CZ548" s="27" t="s">
        <v>5152</v>
      </c>
    </row>
    <row r="549" spans="102:105" ht="15" customHeight="1" x14ac:dyDescent="0.15">
      <c r="CX549" t="s">
        <v>3806</v>
      </c>
      <c r="CZ549" s="27" t="s">
        <v>5152</v>
      </c>
    </row>
    <row r="550" spans="102:105" ht="15" customHeight="1" x14ac:dyDescent="0.15">
      <c r="CX550" t="s">
        <v>4959</v>
      </c>
      <c r="CY550" s="27" t="s">
        <v>5153</v>
      </c>
      <c r="CZ550" s="27" t="s">
        <v>5153</v>
      </c>
      <c r="DA550" s="27" t="s">
        <v>5152</v>
      </c>
    </row>
    <row r="551" spans="102:105" ht="15" customHeight="1" x14ac:dyDescent="0.15">
      <c r="CX551" t="s">
        <v>4814</v>
      </c>
      <c r="CZ551" s="27" t="s">
        <v>5153</v>
      </c>
    </row>
    <row r="552" spans="102:105" ht="15" customHeight="1" x14ac:dyDescent="0.15">
      <c r="CX552" t="s">
        <v>3748</v>
      </c>
      <c r="CZ552" s="27" t="s">
        <v>5153</v>
      </c>
    </row>
    <row r="553" spans="102:105" ht="15" customHeight="1" x14ac:dyDescent="0.15">
      <c r="CX553" t="s">
        <v>4612</v>
      </c>
      <c r="CY553" s="27" t="s">
        <v>5151</v>
      </c>
      <c r="CZ553" s="27" t="s">
        <v>5153</v>
      </c>
    </row>
    <row r="554" spans="102:105" ht="15" customHeight="1" x14ac:dyDescent="0.15">
      <c r="CX554" t="s">
        <v>3318</v>
      </c>
      <c r="CZ554" s="27" t="s">
        <v>5151</v>
      </c>
    </row>
    <row r="555" spans="102:105" ht="15" customHeight="1" x14ac:dyDescent="0.15">
      <c r="CX555" t="s">
        <v>5086</v>
      </c>
      <c r="CY555" s="27" t="s">
        <v>5153</v>
      </c>
      <c r="CZ555" s="27" t="s">
        <v>5151</v>
      </c>
      <c r="DA555" s="27" t="s">
        <v>5151</v>
      </c>
    </row>
    <row r="556" spans="102:105" ht="15" customHeight="1" x14ac:dyDescent="0.15">
      <c r="CX556" t="s">
        <v>4923</v>
      </c>
      <c r="CY556" s="27" t="s">
        <v>5160</v>
      </c>
      <c r="CZ556" s="27" t="s">
        <v>5164</v>
      </c>
    </row>
    <row r="557" spans="102:105" ht="15" customHeight="1" x14ac:dyDescent="0.15">
      <c r="CX557" t="s">
        <v>4896</v>
      </c>
      <c r="CY557" s="27" t="s">
        <v>5153</v>
      </c>
      <c r="CZ557" s="27" t="s">
        <v>5152</v>
      </c>
      <c r="DA557" s="27" t="s">
        <v>5152</v>
      </c>
    </row>
    <row r="558" spans="102:105" ht="15" customHeight="1" x14ac:dyDescent="0.15">
      <c r="CX558" t="s">
        <v>4740</v>
      </c>
      <c r="CZ558" s="27" t="s">
        <v>5154</v>
      </c>
    </row>
    <row r="559" spans="102:105" ht="15" customHeight="1" x14ac:dyDescent="0.15">
      <c r="CX559" t="s">
        <v>5026</v>
      </c>
      <c r="CY559" s="27" t="s">
        <v>5153</v>
      </c>
      <c r="CZ559" s="27" t="s">
        <v>5154</v>
      </c>
    </row>
    <row r="560" spans="102:105" ht="15" customHeight="1" x14ac:dyDescent="0.15">
      <c r="CX560" t="s">
        <v>5170</v>
      </c>
      <c r="CY560" s="27" t="s">
        <v>5154</v>
      </c>
    </row>
    <row r="561" spans="102:104" ht="15" customHeight="1" x14ac:dyDescent="0.15">
      <c r="CX561" t="s">
        <v>244</v>
      </c>
      <c r="CY561" s="27" t="s">
        <v>5154</v>
      </c>
    </row>
    <row r="562" spans="102:104" ht="15" customHeight="1" x14ac:dyDescent="0.15">
      <c r="CX562" t="s">
        <v>5171</v>
      </c>
      <c r="CY562" s="27" t="s">
        <v>5154</v>
      </c>
    </row>
    <row r="563" spans="102:104" ht="15" customHeight="1" x14ac:dyDescent="0.15">
      <c r="CX563" t="s">
        <v>5172</v>
      </c>
      <c r="CY563" s="27" t="s">
        <v>5152</v>
      </c>
    </row>
    <row r="564" spans="102:104" ht="15" customHeight="1" x14ac:dyDescent="0.15">
      <c r="CX564" t="s">
        <v>1189</v>
      </c>
      <c r="CY564" s="27" t="s">
        <v>5152</v>
      </c>
    </row>
    <row r="565" spans="102:104" ht="15" customHeight="1" x14ac:dyDescent="0.15">
      <c r="CX565" t="s">
        <v>1190</v>
      </c>
      <c r="CY565" s="27" t="s">
        <v>5152</v>
      </c>
    </row>
    <row r="566" spans="102:104" ht="15" customHeight="1" x14ac:dyDescent="0.15">
      <c r="CX566" t="s">
        <v>421</v>
      </c>
      <c r="CY566" s="27" t="s">
        <v>5152</v>
      </c>
    </row>
    <row r="567" spans="102:104" ht="15" customHeight="1" x14ac:dyDescent="0.15">
      <c r="CX567" t="s">
        <v>214</v>
      </c>
      <c r="CY567" s="27" t="s">
        <v>5153</v>
      </c>
      <c r="CZ567" s="27" t="s">
        <v>5178</v>
      </c>
    </row>
    <row r="568" spans="102:104" ht="15" customHeight="1" x14ac:dyDescent="0.15">
      <c r="CX568" t="s">
        <v>214</v>
      </c>
      <c r="CY568" s="27" t="s">
        <v>5153</v>
      </c>
      <c r="CZ568" s="27" t="s">
        <v>5178</v>
      </c>
    </row>
    <row r="569" spans="102:104" ht="15" customHeight="1" x14ac:dyDescent="0.15">
      <c r="CX569" t="s">
        <v>546</v>
      </c>
      <c r="CY569" s="27" t="s">
        <v>5153</v>
      </c>
    </row>
    <row r="570" spans="102:104" ht="15" customHeight="1" x14ac:dyDescent="0.15">
      <c r="CX570" t="s">
        <v>1211</v>
      </c>
      <c r="CY570" s="27" t="s">
        <v>5153</v>
      </c>
    </row>
    <row r="571" spans="102:104" ht="15" customHeight="1" x14ac:dyDescent="0.15">
      <c r="CX571" t="s">
        <v>1212</v>
      </c>
      <c r="CY571" s="27" t="s">
        <v>5153</v>
      </c>
    </row>
    <row r="572" spans="102:104" ht="15" customHeight="1" x14ac:dyDescent="0.15">
      <c r="CX572" t="s">
        <v>500</v>
      </c>
      <c r="CY572" s="27" t="s">
        <v>5153</v>
      </c>
    </row>
    <row r="573" spans="102:104" ht="15" customHeight="1" x14ac:dyDescent="0.15">
      <c r="CX573" t="s">
        <v>1586</v>
      </c>
      <c r="CY573" s="27" t="s">
        <v>5154</v>
      </c>
    </row>
    <row r="574" spans="102:104" ht="15" customHeight="1" x14ac:dyDescent="0.15">
      <c r="CX574" t="s">
        <v>4206</v>
      </c>
      <c r="CY574" s="27" t="s">
        <v>5154</v>
      </c>
    </row>
    <row r="575" spans="102:104" ht="15" customHeight="1" x14ac:dyDescent="0.15">
      <c r="CX575" t="s">
        <v>5173</v>
      </c>
      <c r="CY575" s="27" t="s">
        <v>5154</v>
      </c>
    </row>
    <row r="576" spans="102:104" ht="15" customHeight="1" x14ac:dyDescent="0.15">
      <c r="CX576" t="s">
        <v>5174</v>
      </c>
      <c r="CY576" s="27" t="s">
        <v>5153</v>
      </c>
      <c r="CZ576" s="27" t="s">
        <v>5152</v>
      </c>
    </row>
    <row r="577" spans="102:104" ht="15" customHeight="1" x14ac:dyDescent="0.15">
      <c r="CX577" t="s">
        <v>5175</v>
      </c>
      <c r="CY577" s="27" t="s">
        <v>5152</v>
      </c>
    </row>
    <row r="578" spans="102:104" ht="15" customHeight="1" x14ac:dyDescent="0.15">
      <c r="CX578" t="s">
        <v>5176</v>
      </c>
      <c r="CY578" s="27" t="s">
        <v>5154</v>
      </c>
      <c r="CZ578" s="27" t="s">
        <v>5152</v>
      </c>
    </row>
    <row r="579" spans="102:104" ht="15" customHeight="1" x14ac:dyDescent="0.15">
      <c r="CX579" t="s">
        <v>5177</v>
      </c>
      <c r="CY579" s="27" t="s">
        <v>5151</v>
      </c>
      <c r="CZ579" s="27" t="s">
        <v>5178</v>
      </c>
    </row>
    <row r="580" spans="102:104" ht="15" customHeight="1" x14ac:dyDescent="0.15">
      <c r="CX580" t="s">
        <v>513</v>
      </c>
      <c r="CY580" s="27" t="s">
        <v>5154</v>
      </c>
      <c r="CZ580" s="27" t="s">
        <v>5152</v>
      </c>
    </row>
    <row r="581" spans="102:104" ht="15" customHeight="1" x14ac:dyDescent="0.15">
      <c r="CX581" t="s">
        <v>517</v>
      </c>
      <c r="CY581" s="27" t="s">
        <v>5154</v>
      </c>
      <c r="CZ581" s="27" t="s">
        <v>5152</v>
      </c>
    </row>
    <row r="582" spans="102:104" ht="15" customHeight="1" x14ac:dyDescent="0.15">
      <c r="CX582" t="s">
        <v>521</v>
      </c>
      <c r="CY582" s="27" t="s">
        <v>5154</v>
      </c>
      <c r="CZ582" s="27" t="s">
        <v>5152</v>
      </c>
    </row>
    <row r="583" spans="102:104" ht="15" customHeight="1" x14ac:dyDescent="0.15">
      <c r="CX583" t="s">
        <v>1018</v>
      </c>
      <c r="CY583" s="27" t="s">
        <v>5154</v>
      </c>
    </row>
    <row r="584" spans="102:104" ht="15" customHeight="1" x14ac:dyDescent="0.15">
      <c r="CX584" t="s">
        <v>1020</v>
      </c>
      <c r="CY584" s="27" t="s">
        <v>5154</v>
      </c>
    </row>
    <row r="585" spans="102:104" ht="15" customHeight="1" x14ac:dyDescent="0.15">
      <c r="CX585" t="s">
        <v>744</v>
      </c>
      <c r="CY585" s="27" t="s">
        <v>5154</v>
      </c>
    </row>
    <row r="586" spans="102:104" ht="15" customHeight="1" x14ac:dyDescent="0.15">
      <c r="CX586" t="s">
        <v>3249</v>
      </c>
      <c r="CY586" s="27" t="s">
        <v>5152</v>
      </c>
    </row>
    <row r="587" spans="102:104" ht="15" customHeight="1" x14ac:dyDescent="0.15">
      <c r="CX587" t="s">
        <v>955</v>
      </c>
      <c r="CY587" s="27" t="s">
        <v>5152</v>
      </c>
    </row>
    <row r="588" spans="102:104" ht="15" customHeight="1" x14ac:dyDescent="0.15">
      <c r="CX588" t="s">
        <v>174</v>
      </c>
      <c r="CY588" s="27" t="s">
        <v>5152</v>
      </c>
    </row>
    <row r="589" spans="102:104" ht="15" customHeight="1" x14ac:dyDescent="0.15">
      <c r="CX589" t="s">
        <v>916</v>
      </c>
      <c r="CY589" s="27" t="s">
        <v>5153</v>
      </c>
    </row>
    <row r="590" spans="102:104" ht="15" customHeight="1" x14ac:dyDescent="0.15">
      <c r="CX590" t="s">
        <v>911</v>
      </c>
      <c r="CY590" s="27" t="s">
        <v>5152</v>
      </c>
    </row>
    <row r="591" spans="102:104" ht="15" customHeight="1" x14ac:dyDescent="0.15">
      <c r="CX591" t="s">
        <v>913</v>
      </c>
      <c r="CY591" s="27" t="s">
        <v>5152</v>
      </c>
    </row>
    <row r="592" spans="102:104" ht="15" customHeight="1" x14ac:dyDescent="0.15">
      <c r="CX592" t="s">
        <v>3106</v>
      </c>
      <c r="CY592" s="27" t="s">
        <v>5152</v>
      </c>
    </row>
    <row r="593" spans="102:105" ht="15" customHeight="1" x14ac:dyDescent="0.15">
      <c r="CX593" t="s">
        <v>3210</v>
      </c>
      <c r="CY593" s="27" t="s">
        <v>5152</v>
      </c>
    </row>
    <row r="594" spans="102:105" ht="15" customHeight="1" x14ac:dyDescent="0.15">
      <c r="CX594" t="s">
        <v>227</v>
      </c>
      <c r="CY594" s="27" t="s">
        <v>5152</v>
      </c>
    </row>
    <row r="595" spans="102:105" ht="15" customHeight="1" x14ac:dyDescent="0.15">
      <c r="CX595" t="s">
        <v>568</v>
      </c>
      <c r="CY595" s="27" t="s">
        <v>5154</v>
      </c>
    </row>
    <row r="596" spans="102:105" ht="15" customHeight="1" x14ac:dyDescent="0.15">
      <c r="CX596" t="s">
        <v>3357</v>
      </c>
      <c r="CY596" s="27" t="s">
        <v>5154</v>
      </c>
    </row>
    <row r="597" spans="102:105" ht="15" customHeight="1" x14ac:dyDescent="0.15">
      <c r="CX597" t="s">
        <v>951</v>
      </c>
      <c r="CY597" s="27" t="s">
        <v>5154</v>
      </c>
    </row>
    <row r="598" spans="102:105" ht="15" customHeight="1" x14ac:dyDescent="0.15">
      <c r="CX598" t="s">
        <v>5197</v>
      </c>
      <c r="CY598" s="27" t="s">
        <v>5152</v>
      </c>
      <c r="CZ598" s="27" t="s">
        <v>5154</v>
      </c>
      <c r="DA598" s="27" t="s">
        <v>5154</v>
      </c>
    </row>
    <row r="599" spans="102:105" ht="15" customHeight="1" x14ac:dyDescent="0.15">
      <c r="CX599" t="s">
        <v>5191</v>
      </c>
      <c r="CY599" s="27" t="s">
        <v>5153</v>
      </c>
      <c r="CZ599" s="27" t="s">
        <v>5152</v>
      </c>
      <c r="DA599" s="27" t="s">
        <v>5162</v>
      </c>
    </row>
    <row r="600" spans="102:105" ht="15" customHeight="1" x14ac:dyDescent="0.15">
      <c r="CX600" t="s">
        <v>5190</v>
      </c>
      <c r="CY600" s="27" t="s">
        <v>5151</v>
      </c>
      <c r="CZ600" s="27" t="s">
        <v>5178</v>
      </c>
    </row>
    <row r="601" spans="102:105" ht="15" customHeight="1" x14ac:dyDescent="0.15">
      <c r="CX601" t="s">
        <v>5198</v>
      </c>
      <c r="CY601" s="27" t="s">
        <v>5153</v>
      </c>
      <c r="CZ601" s="27" t="s">
        <v>5151</v>
      </c>
      <c r="DA601" s="27" t="s">
        <v>5178</v>
      </c>
    </row>
    <row r="602" spans="102:105" ht="15" customHeight="1" x14ac:dyDescent="0.15">
      <c r="CX602" t="s">
        <v>5202</v>
      </c>
      <c r="CY602" s="27" t="s">
        <v>5153</v>
      </c>
      <c r="CZ602" s="27" t="s">
        <v>5151</v>
      </c>
    </row>
    <row r="603" spans="102:105" ht="15" customHeight="1" x14ac:dyDescent="0.15">
      <c r="CX603" t="s">
        <v>5206</v>
      </c>
      <c r="CY603" s="27" t="s">
        <v>5153</v>
      </c>
      <c r="CZ603" s="27" t="s">
        <v>5151</v>
      </c>
    </row>
    <row r="604" spans="102:105" ht="15" customHeight="1" x14ac:dyDescent="0.15">
      <c r="CX604" t="s">
        <v>5195</v>
      </c>
      <c r="CY604" s="27" t="s">
        <v>5178</v>
      </c>
    </row>
    <row r="605" spans="102:105" ht="15" customHeight="1" x14ac:dyDescent="0.15">
      <c r="CX605" t="s">
        <v>5194</v>
      </c>
      <c r="CY605" s="27" t="s">
        <v>5153</v>
      </c>
    </row>
    <row r="606" spans="102:105" ht="15" customHeight="1" x14ac:dyDescent="0.15">
      <c r="CX606" t="s">
        <v>5204</v>
      </c>
      <c r="CY606" s="27" t="s">
        <v>5151</v>
      </c>
    </row>
    <row r="607" spans="102:105" ht="15" customHeight="1" x14ac:dyDescent="0.15">
      <c r="CX607" t="s">
        <v>5205</v>
      </c>
      <c r="CY607" s="27" t="s">
        <v>5178</v>
      </c>
    </row>
    <row r="608" spans="102:105" ht="15" customHeight="1" x14ac:dyDescent="0.15">
      <c r="CX608" t="s">
        <v>5193</v>
      </c>
      <c r="CY608" s="27" t="s">
        <v>5162</v>
      </c>
    </row>
    <row r="609" spans="102:105" ht="15" customHeight="1" x14ac:dyDescent="0.15">
      <c r="CX609" t="s">
        <v>5196</v>
      </c>
      <c r="CY609" s="27" t="s">
        <v>5153</v>
      </c>
    </row>
    <row r="610" spans="102:105" ht="15" customHeight="1" x14ac:dyDescent="0.15">
      <c r="CX610" t="s">
        <v>5203</v>
      </c>
      <c r="CY610" s="27" t="s">
        <v>5151</v>
      </c>
    </row>
    <row r="611" spans="102:105" ht="15" customHeight="1" x14ac:dyDescent="0.15">
      <c r="CX611" t="s">
        <v>5192</v>
      </c>
      <c r="CY611" s="27" t="s">
        <v>5153</v>
      </c>
      <c r="CZ611" s="27" t="s">
        <v>5178</v>
      </c>
    </row>
    <row r="612" spans="102:105" ht="15" customHeight="1" x14ac:dyDescent="0.15">
      <c r="CX612" t="s">
        <v>5189</v>
      </c>
      <c r="CY612" s="27" t="s">
        <v>5153</v>
      </c>
      <c r="CZ612" s="27" t="s">
        <v>5178</v>
      </c>
    </row>
    <row r="613" spans="102:105" ht="15" customHeight="1" x14ac:dyDescent="0.15">
      <c r="CX613" t="s">
        <v>5208</v>
      </c>
      <c r="CY613" s="27" t="s">
        <v>5153</v>
      </c>
      <c r="CZ613" s="27" t="s">
        <v>5153</v>
      </c>
      <c r="DA613" s="27" t="s">
        <v>5152</v>
      </c>
    </row>
    <row r="614" spans="102:105" ht="15" customHeight="1" x14ac:dyDescent="0.15">
      <c r="CX614" t="s">
        <v>5213</v>
      </c>
      <c r="CY614" s="27" t="s">
        <v>5153</v>
      </c>
      <c r="CZ614" s="27" t="s">
        <v>5153</v>
      </c>
      <c r="DA614" s="27" t="s">
        <v>5178</v>
      </c>
    </row>
    <row r="615" spans="102:105" ht="15" customHeight="1" x14ac:dyDescent="0.15">
      <c r="CX615" t="s">
        <v>5211</v>
      </c>
      <c r="CY615" s="27" t="s">
        <v>5152</v>
      </c>
      <c r="CZ615" s="27" t="s">
        <v>5154</v>
      </c>
    </row>
    <row r="616" spans="102:105" ht="15" customHeight="1" x14ac:dyDescent="0.15">
      <c r="CX616" t="s">
        <v>5215</v>
      </c>
      <c r="CY616" s="27" t="s">
        <v>5153</v>
      </c>
      <c r="CZ616" s="27" t="s">
        <v>5153</v>
      </c>
      <c r="DA616" s="27" t="s">
        <v>5153</v>
      </c>
    </row>
    <row r="617" spans="102:105" ht="15" customHeight="1" x14ac:dyDescent="0.15">
      <c r="CX617" t="s">
        <v>5212</v>
      </c>
      <c r="CY617" s="27" t="s">
        <v>5153</v>
      </c>
      <c r="CZ617" s="27" t="s">
        <v>5153</v>
      </c>
      <c r="DA617" s="27" t="s">
        <v>5152</v>
      </c>
    </row>
    <row r="618" spans="102:105" ht="15" customHeight="1" x14ac:dyDescent="0.15">
      <c r="CX618" t="s">
        <v>5210</v>
      </c>
      <c r="CY618" s="27" t="s">
        <v>5151</v>
      </c>
    </row>
    <row r="619" spans="102:105" ht="15" customHeight="1" x14ac:dyDescent="0.15">
      <c r="CX619" t="s">
        <v>5216</v>
      </c>
      <c r="CY619" s="27" t="s">
        <v>5154</v>
      </c>
      <c r="CZ619" s="27" t="s">
        <v>5154</v>
      </c>
      <c r="DA619" s="27" t="s">
        <v>5154</v>
      </c>
    </row>
    <row r="620" spans="102:105" ht="15" customHeight="1" x14ac:dyDescent="0.15">
      <c r="CX620" t="s">
        <v>5217</v>
      </c>
      <c r="CY620" s="27" t="s">
        <v>5153</v>
      </c>
      <c r="CZ620" s="27" t="s">
        <v>5151</v>
      </c>
      <c r="DA620" s="27" t="s">
        <v>5151</v>
      </c>
    </row>
    <row r="621" spans="102:105" ht="15" customHeight="1" x14ac:dyDescent="0.15">
      <c r="CX621" t="s">
        <v>5218</v>
      </c>
      <c r="CY621" s="27" t="s">
        <v>5153</v>
      </c>
      <c r="CZ621" s="27" t="s">
        <v>5152</v>
      </c>
    </row>
    <row r="622" spans="102:105" ht="15" customHeight="1" x14ac:dyDescent="0.15">
      <c r="CX622" t="s">
        <v>5219</v>
      </c>
      <c r="CY622" s="27" t="s">
        <v>5153</v>
      </c>
      <c r="CZ622" s="27" t="s">
        <v>5153</v>
      </c>
      <c r="DA622" s="27" t="s">
        <v>5152</v>
      </c>
    </row>
    <row r="623" spans="102:105" ht="15" customHeight="1" x14ac:dyDescent="0.15">
      <c r="CX623" t="s">
        <v>5220</v>
      </c>
      <c r="CY623" s="27" t="s">
        <v>5153</v>
      </c>
      <c r="CZ623" s="27" t="s">
        <v>5151</v>
      </c>
    </row>
    <row r="624" spans="102:105" ht="15" customHeight="1" x14ac:dyDescent="0.15">
      <c r="CX624" t="s">
        <v>5221</v>
      </c>
      <c r="CY624" s="27" t="s">
        <v>5153</v>
      </c>
      <c r="CZ624" s="27" t="s">
        <v>5151</v>
      </c>
    </row>
    <row r="625" spans="102:105" ht="15" customHeight="1" x14ac:dyDescent="0.15">
      <c r="CX625" t="s">
        <v>5222</v>
      </c>
      <c r="CY625" s="27" t="s">
        <v>5153</v>
      </c>
      <c r="CZ625" s="27" t="s">
        <v>5178</v>
      </c>
    </row>
    <row r="626" spans="102:105" ht="15" customHeight="1" x14ac:dyDescent="0.15">
      <c r="CX626" t="s">
        <v>5223</v>
      </c>
      <c r="CY626" s="27" t="s">
        <v>5153</v>
      </c>
      <c r="CZ626" s="27" t="s">
        <v>5153</v>
      </c>
      <c r="DA626" s="27" t="s">
        <v>5152</v>
      </c>
    </row>
    <row r="627" spans="102:105" ht="15" customHeight="1" x14ac:dyDescent="0.15">
      <c r="CX627" t="s">
        <v>5224</v>
      </c>
      <c r="CY627" s="27" t="s">
        <v>5151</v>
      </c>
      <c r="CZ627" s="27" t="s">
        <v>5153</v>
      </c>
      <c r="DA627" s="27" t="s">
        <v>5153</v>
      </c>
    </row>
    <row r="628" spans="102:105" ht="15" customHeight="1" x14ac:dyDescent="0.15">
      <c r="CX628" t="s">
        <v>5225</v>
      </c>
      <c r="CY628" s="27" t="s">
        <v>5178</v>
      </c>
    </row>
    <row r="629" spans="102:105" ht="15" customHeight="1" x14ac:dyDescent="0.15">
      <c r="CX629" t="s">
        <v>5226</v>
      </c>
      <c r="CY629" s="27" t="s">
        <v>5153</v>
      </c>
    </row>
    <row r="630" spans="102:105" ht="15" customHeight="1" x14ac:dyDescent="0.15">
      <c r="CX630" t="s">
        <v>5227</v>
      </c>
      <c r="CY630" s="27" t="s">
        <v>5153</v>
      </c>
      <c r="CZ630" s="27" t="s">
        <v>5151</v>
      </c>
    </row>
    <row r="631" spans="102:105" ht="15" customHeight="1" x14ac:dyDescent="0.15">
      <c r="CX631" t="s">
        <v>5228</v>
      </c>
      <c r="CY631" s="27" t="s">
        <v>5152</v>
      </c>
    </row>
    <row r="632" spans="102:105" ht="15" customHeight="1" x14ac:dyDescent="0.15">
      <c r="CX632" t="s">
        <v>5229</v>
      </c>
      <c r="CY632" s="27" t="s">
        <v>5152</v>
      </c>
      <c r="CZ632" s="27" t="s">
        <v>5154</v>
      </c>
    </row>
    <row r="633" spans="102:105" ht="15" customHeight="1" x14ac:dyDescent="0.15">
      <c r="CX633" t="s">
        <v>5230</v>
      </c>
      <c r="CY633" s="27" t="s">
        <v>5155</v>
      </c>
      <c r="CZ633" s="27" t="s">
        <v>5151</v>
      </c>
    </row>
    <row r="634" spans="102:105" ht="15" customHeight="1" x14ac:dyDescent="0.15">
      <c r="CX634" t="s">
        <v>5250</v>
      </c>
      <c r="CY634" s="27" t="s">
        <v>5153</v>
      </c>
      <c r="CZ634" s="27" t="s">
        <v>5154</v>
      </c>
      <c r="DA634" s="27" t="s">
        <v>5154</v>
      </c>
    </row>
    <row r="635" spans="102:105" ht="15" customHeight="1" x14ac:dyDescent="0.15">
      <c r="CX635" t="s">
        <v>5257</v>
      </c>
      <c r="CY635" s="27" t="s">
        <v>5154</v>
      </c>
      <c r="CZ635" s="27" t="s">
        <v>5152</v>
      </c>
      <c r="DA635" s="27" t="s">
        <v>5152</v>
      </c>
    </row>
    <row r="636" spans="102:105" ht="15" customHeight="1" x14ac:dyDescent="0.15">
      <c r="CX636" t="s">
        <v>5259</v>
      </c>
      <c r="CY636" s="27" t="s">
        <v>5151</v>
      </c>
    </row>
    <row r="637" spans="102:105" ht="15" customHeight="1" x14ac:dyDescent="0.15">
      <c r="CX637" t="s">
        <v>5248</v>
      </c>
      <c r="CY637" s="27" t="s">
        <v>5154</v>
      </c>
    </row>
    <row r="638" spans="102:105" ht="15" customHeight="1" x14ac:dyDescent="0.15">
      <c r="CX638" t="s">
        <v>5249</v>
      </c>
      <c r="CY638" s="27" t="s">
        <v>5153</v>
      </c>
    </row>
    <row r="639" spans="102:105" ht="15" customHeight="1" x14ac:dyDescent="0.15">
      <c r="CX639" t="s">
        <v>5246</v>
      </c>
      <c r="CY639" s="27" t="s">
        <v>5153</v>
      </c>
      <c r="CZ639" s="27" t="s">
        <v>5154</v>
      </c>
      <c r="DA639" s="27" t="s">
        <v>5152</v>
      </c>
    </row>
    <row r="640" spans="102:105" ht="15" customHeight="1" x14ac:dyDescent="0.15">
      <c r="CX640" t="s">
        <v>5242</v>
      </c>
      <c r="CY640" s="27" t="s">
        <v>5153</v>
      </c>
      <c r="CZ640" s="27" t="s">
        <v>5152</v>
      </c>
    </row>
    <row r="641" spans="102:105" ht="15" customHeight="1" x14ac:dyDescent="0.15">
      <c r="CX641" t="s">
        <v>5244</v>
      </c>
      <c r="CY641" s="27" t="s">
        <v>5153</v>
      </c>
      <c r="CZ641" s="27" t="s">
        <v>5153</v>
      </c>
    </row>
    <row r="642" spans="102:105" ht="15" customHeight="1" x14ac:dyDescent="0.15">
      <c r="CX642" t="s">
        <v>5252</v>
      </c>
      <c r="CY642" s="27" t="s">
        <v>5153</v>
      </c>
      <c r="CZ642" s="27" t="s">
        <v>5152</v>
      </c>
    </row>
    <row r="643" spans="102:105" ht="15" customHeight="1" x14ac:dyDescent="0.15">
      <c r="CX643" t="s">
        <v>5255</v>
      </c>
      <c r="CY643" s="27" t="s">
        <v>5153</v>
      </c>
      <c r="CZ643" s="27" t="s">
        <v>5153</v>
      </c>
      <c r="DA643" s="27" t="s">
        <v>5162</v>
      </c>
    </row>
    <row r="644" spans="102:105" ht="15" customHeight="1" x14ac:dyDescent="0.15">
      <c r="CX644" t="s">
        <v>5254</v>
      </c>
      <c r="CY644" s="27" t="s">
        <v>5151</v>
      </c>
      <c r="CZ644" s="27" t="s">
        <v>5151</v>
      </c>
    </row>
    <row r="645" spans="102:105" ht="15" customHeight="1" x14ac:dyDescent="0.15">
      <c r="CX645" t="s">
        <v>5260</v>
      </c>
      <c r="CY645" s="27" t="s">
        <v>5152</v>
      </c>
    </row>
    <row r="646" spans="102:105" ht="15" customHeight="1" x14ac:dyDescent="0.15">
      <c r="CX646" t="s">
        <v>5261</v>
      </c>
      <c r="CY646" s="27" t="s">
        <v>5152</v>
      </c>
      <c r="CZ646" s="27" t="s">
        <v>5152</v>
      </c>
      <c r="DA646" s="27" t="s">
        <v>5152</v>
      </c>
    </row>
    <row r="647" spans="102:105" ht="15" customHeight="1" x14ac:dyDescent="0.15">
      <c r="CX647" t="s">
        <v>5263</v>
      </c>
      <c r="CY647" s="27" t="s">
        <v>5153</v>
      </c>
      <c r="CZ647" s="27" t="s">
        <v>5151</v>
      </c>
      <c r="DA647" s="27" t="s">
        <v>5151</v>
      </c>
    </row>
    <row r="648" spans="102:105" ht="15" customHeight="1" x14ac:dyDescent="0.15">
      <c r="CX648" t="s">
        <v>5265</v>
      </c>
      <c r="CY648" s="27" t="s">
        <v>5153</v>
      </c>
      <c r="CZ648" s="27" t="s">
        <v>5178</v>
      </c>
    </row>
    <row r="649" spans="102:105" ht="15" customHeight="1" x14ac:dyDescent="0.15">
      <c r="CX649" t="s">
        <v>5287</v>
      </c>
      <c r="CY649" s="27" t="s">
        <v>5153</v>
      </c>
      <c r="CZ649" s="27" t="s">
        <v>5151</v>
      </c>
      <c r="DA649" s="27" t="s">
        <v>5178</v>
      </c>
    </row>
    <row r="650" spans="102:105" ht="15" customHeight="1" x14ac:dyDescent="0.15">
      <c r="CX650" t="s">
        <v>5298</v>
      </c>
      <c r="CY650" s="27" t="s">
        <v>5151</v>
      </c>
      <c r="CZ650" s="27" t="s">
        <v>5153</v>
      </c>
      <c r="DA650" s="27" t="s">
        <v>5153</v>
      </c>
    </row>
    <row r="651" spans="102:105" ht="15" customHeight="1" x14ac:dyDescent="0.15">
      <c r="CX651" t="s">
        <v>5301</v>
      </c>
      <c r="CY651" s="27" t="s">
        <v>5153</v>
      </c>
      <c r="CZ651" s="27" t="s">
        <v>5153</v>
      </c>
      <c r="DA651" s="27" t="s">
        <v>5178</v>
      </c>
    </row>
    <row r="652" spans="102:105" ht="15" customHeight="1" x14ac:dyDescent="0.15">
      <c r="CX652" t="s">
        <v>5271</v>
      </c>
      <c r="CY652" s="27" t="s">
        <v>5152</v>
      </c>
      <c r="CZ652" s="27" t="s">
        <v>5152</v>
      </c>
    </row>
    <row r="653" spans="102:105" ht="15" customHeight="1" x14ac:dyDescent="0.15">
      <c r="CX653" t="s">
        <v>5306</v>
      </c>
      <c r="CY653" s="27" t="s">
        <v>5178</v>
      </c>
    </row>
    <row r="654" spans="102:105" ht="15" customHeight="1" x14ac:dyDescent="0.15">
      <c r="CX654" t="s">
        <v>5285</v>
      </c>
      <c r="CY654" s="27" t="s">
        <v>5153</v>
      </c>
      <c r="CZ654" s="27" t="s">
        <v>5151</v>
      </c>
      <c r="DA654" s="27" t="s">
        <v>5151</v>
      </c>
    </row>
    <row r="655" spans="102:105" ht="15" customHeight="1" x14ac:dyDescent="0.15">
      <c r="CX655" t="s">
        <v>5288</v>
      </c>
      <c r="CY655" s="27" t="s">
        <v>5153</v>
      </c>
      <c r="CZ655" s="27" t="s">
        <v>5153</v>
      </c>
      <c r="DA655" s="27" t="s">
        <v>5153</v>
      </c>
    </row>
    <row r="656" spans="102:105" ht="15" customHeight="1" x14ac:dyDescent="0.15">
      <c r="CX656" t="s">
        <v>5304</v>
      </c>
      <c r="CY656" s="27" t="s">
        <v>5151</v>
      </c>
      <c r="CZ656" s="27" t="s">
        <v>5153</v>
      </c>
      <c r="DA656" s="27" t="s">
        <v>5162</v>
      </c>
    </row>
    <row r="657" spans="102:105" ht="15" customHeight="1" x14ac:dyDescent="0.15">
      <c r="CX657" t="s">
        <v>5273</v>
      </c>
      <c r="CY657" s="27" t="s">
        <v>5153</v>
      </c>
      <c r="CZ657" s="27" t="s">
        <v>5154</v>
      </c>
      <c r="DA657" s="27" t="s">
        <v>5154</v>
      </c>
    </row>
    <row r="658" spans="102:105" ht="15" customHeight="1" x14ac:dyDescent="0.15">
      <c r="CX658" t="s">
        <v>5294</v>
      </c>
      <c r="CY658" s="27" t="s">
        <v>5151</v>
      </c>
      <c r="CZ658" s="27" t="s">
        <v>5153</v>
      </c>
    </row>
    <row r="659" spans="102:105" ht="15" customHeight="1" x14ac:dyDescent="0.15">
      <c r="CX659" t="s">
        <v>5293</v>
      </c>
      <c r="CY659" s="27" t="s">
        <v>5178</v>
      </c>
    </row>
    <row r="660" spans="102:105" ht="15" customHeight="1" x14ac:dyDescent="0.15">
      <c r="CX660" t="s">
        <v>5276</v>
      </c>
      <c r="CY660" s="27" t="s">
        <v>5152</v>
      </c>
    </row>
    <row r="661" spans="102:105" ht="15" customHeight="1" x14ac:dyDescent="0.15">
      <c r="CX661" t="s">
        <v>5275</v>
      </c>
      <c r="CY661" s="27" t="s">
        <v>5153</v>
      </c>
    </row>
    <row r="662" spans="102:105" ht="15" customHeight="1" x14ac:dyDescent="0.15">
      <c r="CX662" t="s">
        <v>5296</v>
      </c>
      <c r="CY662" s="27" t="s">
        <v>5151</v>
      </c>
    </row>
    <row r="663" spans="102:105" ht="15" customHeight="1" x14ac:dyDescent="0.15">
      <c r="CX663" t="s">
        <v>5297</v>
      </c>
      <c r="CY663" s="27" t="s">
        <v>5151</v>
      </c>
      <c r="CZ663" s="27" t="s">
        <v>5153</v>
      </c>
    </row>
    <row r="664" spans="102:105" ht="15" customHeight="1" x14ac:dyDescent="0.15">
      <c r="CX664" t="s">
        <v>5283</v>
      </c>
      <c r="CY664" s="27" t="s">
        <v>5151</v>
      </c>
      <c r="CZ664" s="27" t="s">
        <v>5151</v>
      </c>
      <c r="DA664" s="27" t="s">
        <v>5178</v>
      </c>
    </row>
    <row r="665" spans="102:105" ht="15" customHeight="1" x14ac:dyDescent="0.15">
      <c r="CX665" t="s">
        <v>5291</v>
      </c>
      <c r="CY665" s="27" t="s">
        <v>5153</v>
      </c>
      <c r="CZ665" s="27" t="s">
        <v>5154</v>
      </c>
      <c r="DA665" s="27" t="s">
        <v>5152</v>
      </c>
    </row>
    <row r="666" spans="102:105" ht="15" customHeight="1" x14ac:dyDescent="0.15">
      <c r="CX666" t="s">
        <v>5282</v>
      </c>
      <c r="CY666" s="27" t="s">
        <v>5153</v>
      </c>
    </row>
    <row r="667" spans="102:105" ht="15" customHeight="1" x14ac:dyDescent="0.15">
      <c r="CX667" t="s">
        <v>5279</v>
      </c>
      <c r="CY667" s="27" t="s">
        <v>5178</v>
      </c>
    </row>
    <row r="668" spans="102:105" ht="15" customHeight="1" x14ac:dyDescent="0.15">
      <c r="CX668" t="s">
        <v>5280</v>
      </c>
      <c r="CY668" s="27" t="s">
        <v>5151</v>
      </c>
      <c r="CZ668" s="27" t="s">
        <v>5153</v>
      </c>
      <c r="DA668" s="27" t="s">
        <v>5153</v>
      </c>
    </row>
    <row r="669" spans="102:105" ht="15" customHeight="1" x14ac:dyDescent="0.15">
      <c r="CX669" t="s">
        <v>5390</v>
      </c>
      <c r="CY669" s="27" t="s">
        <v>5153</v>
      </c>
      <c r="CZ669" s="27" t="s">
        <v>5151</v>
      </c>
      <c r="DA669" s="27" t="s">
        <v>5178</v>
      </c>
    </row>
    <row r="670" spans="102:105" ht="15" customHeight="1" x14ac:dyDescent="0.15">
      <c r="CX670" t="s">
        <v>5389</v>
      </c>
      <c r="CY670" s="27" t="s">
        <v>5153</v>
      </c>
      <c r="CZ670" s="27" t="s">
        <v>5152</v>
      </c>
      <c r="DA670" s="27" t="s">
        <v>5152</v>
      </c>
    </row>
    <row r="671" spans="102:105" ht="15" customHeight="1" x14ac:dyDescent="0.15">
      <c r="CX671" t="s">
        <v>5388</v>
      </c>
      <c r="CY671" s="27" t="s">
        <v>5153</v>
      </c>
      <c r="CZ671" s="27" t="s">
        <v>5154</v>
      </c>
      <c r="DA671" s="27" t="s">
        <v>5154</v>
      </c>
    </row>
    <row r="672" spans="102:105" ht="15" customHeight="1" x14ac:dyDescent="0.15">
      <c r="CX672" t="s">
        <v>5387</v>
      </c>
      <c r="CY672" s="27" t="s">
        <v>5153</v>
      </c>
      <c r="CZ672" s="27" t="s">
        <v>5152</v>
      </c>
    </row>
    <row r="673" spans="102:104" ht="15" customHeight="1" x14ac:dyDescent="0.15">
      <c r="CX673" t="s">
        <v>5313</v>
      </c>
      <c r="CY673" s="27" t="s">
        <v>5153</v>
      </c>
      <c r="CZ673" s="27" t="s">
        <v>5178</v>
      </c>
    </row>
  </sheetData>
  <phoneticPr fontId="1"/>
  <conditionalFormatting sqref="J95:K95 B5:E5 B23:E23 B41:E41 B59:E59 B77:E77 B95:E95 J5:K5 J23:K23 J41:K41 J59:K59 J77:K77">
    <cfRule type="cellIs" dxfId="13190" priority="1893" operator="equal">
      <formula>"C"</formula>
    </cfRule>
    <cfRule type="cellIs" dxfId="13189" priority="1894" operator="equal">
      <formula>"B"</formula>
    </cfRule>
    <cfRule type="cellIs" dxfId="13188" priority="1895" operator="equal">
      <formula>"A"</formula>
    </cfRule>
  </conditionalFormatting>
  <conditionalFormatting sqref="V1:AG1 V4:AG1048576 W2:AG3 B1:M1048576">
    <cfRule type="containsErrors" dxfId="13187" priority="1892">
      <formula>ISERROR(B1)</formula>
    </cfRule>
  </conditionalFormatting>
  <conditionalFormatting sqref="D1:E1048576 J1:K1048576">
    <cfRule type="cellIs" dxfId="13186" priority="1879" operator="equal">
      <formula>"◎"</formula>
    </cfRule>
    <cfRule type="cellIs" dxfId="13185" priority="1880" operator="equal">
      <formula>"△"</formula>
    </cfRule>
    <cfRule type="cellIs" dxfId="13184" priority="1881" operator="equal">
      <formula>"〇"</formula>
    </cfRule>
    <cfRule type="cellIs" dxfId="13183" priority="1882" operator="equal">
      <formula>"晩"</formula>
    </cfRule>
    <cfRule type="cellIs" dxfId="13182" priority="1883" operator="equal">
      <formula>"堅"</formula>
    </cfRule>
    <cfRule type="cellIs" dxfId="13181" priority="1884" operator="equal">
      <formula>"丈"</formula>
    </cfRule>
    <cfRule type="cellIs" dxfId="13180" priority="1885" operator="equal">
      <formula>"早"</formula>
    </cfRule>
    <cfRule type="cellIs" dxfId="13179" priority="1886" operator="equal">
      <formula>"気"</formula>
    </cfRule>
    <cfRule type="cellIs" dxfId="13178" priority="1887" operator="equal">
      <formula>"ダ"</formula>
    </cfRule>
    <cfRule type="cellIs" dxfId="13177" priority="1888" operator="equal">
      <formula>"長"</formula>
    </cfRule>
    <cfRule type="cellIs" dxfId="13176" priority="1889" operator="equal">
      <formula>"底"</formula>
    </cfRule>
    <cfRule type="cellIs" dxfId="13175" priority="1890" operator="equal">
      <formula>"短"</formula>
    </cfRule>
    <cfRule type="cellIs" dxfId="13174" priority="1891" operator="equal">
      <formula>0</formula>
    </cfRule>
  </conditionalFormatting>
  <conditionalFormatting sqref="J1:K1048576">
    <cfRule type="cellIs" dxfId="13173" priority="1877" operator="equal">
      <formula>"短"</formula>
    </cfRule>
    <cfRule type="cellIs" dxfId="13172" priority="1878" operator="equal">
      <formula>0</formula>
    </cfRule>
  </conditionalFormatting>
  <conditionalFormatting sqref="E1:E1048576 J1:K1048576">
    <cfRule type="cellIs" dxfId="13171" priority="1876" operator="equal">
      <formula>"速"</formula>
    </cfRule>
  </conditionalFormatting>
  <conditionalFormatting sqref="AC1:AG1048576">
    <cfRule type="cellIs" dxfId="13170" priority="1873" operator="equal">
      <formula>"C"</formula>
    </cfRule>
    <cfRule type="cellIs" dxfId="13169" priority="1874" operator="equal">
      <formula>"B"</formula>
    </cfRule>
    <cfRule type="cellIs" dxfId="13168" priority="1875" operator="equal">
      <formula>"A"</formula>
    </cfRule>
  </conditionalFormatting>
  <conditionalFormatting sqref="AB1:AB1048576 AD10 AD13 AD16 AD19 AD22 AD5">
    <cfRule type="cellIs" dxfId="13167" priority="1870" operator="equal">
      <formula>"△"</formula>
    </cfRule>
    <cfRule type="cellIs" dxfId="13166" priority="1871" operator="equal">
      <formula>"◎"</formula>
    </cfRule>
    <cfRule type="cellIs" dxfId="13165" priority="1872" operator="equal">
      <formula>"〇"</formula>
    </cfRule>
  </conditionalFormatting>
  <conditionalFormatting sqref="X1:X1048576">
    <cfRule type="cellIs" dxfId="13164" priority="1869" operator="equal">
      <formula>0</formula>
    </cfRule>
  </conditionalFormatting>
  <conditionalFormatting sqref="V2:V3">
    <cfRule type="containsErrors" dxfId="13163" priority="1835">
      <formula>ISERROR(V2)</formula>
    </cfRule>
  </conditionalFormatting>
  <conditionalFormatting sqref="W26">
    <cfRule type="containsErrors" dxfId="13162" priority="1643">
      <formula>ISERROR(W26)</formula>
    </cfRule>
  </conditionalFormatting>
  <conditionalFormatting sqref="X5">
    <cfRule type="containsErrors" dxfId="13161" priority="1642">
      <formula>ISERROR(X5)</formula>
    </cfRule>
  </conditionalFormatting>
  <conditionalFormatting sqref="X5">
    <cfRule type="cellIs" dxfId="13160" priority="1641" operator="equal">
      <formula>0</formula>
    </cfRule>
  </conditionalFormatting>
  <conditionalFormatting sqref="X5">
    <cfRule type="containsErrors" dxfId="13159" priority="1640">
      <formula>ISERROR(X5)</formula>
    </cfRule>
  </conditionalFormatting>
  <conditionalFormatting sqref="X5">
    <cfRule type="cellIs" dxfId="13158" priority="1639" operator="equal">
      <formula>0</formula>
    </cfRule>
  </conditionalFormatting>
  <conditionalFormatting sqref="X26">
    <cfRule type="containsErrors" dxfId="13157" priority="1638">
      <formula>ISERROR(X26)</formula>
    </cfRule>
  </conditionalFormatting>
  <conditionalFormatting sqref="X26">
    <cfRule type="cellIs" dxfId="13156" priority="1637" operator="equal">
      <formula>0</formula>
    </cfRule>
  </conditionalFormatting>
  <conditionalFormatting sqref="N111:Q1048576">
    <cfRule type="containsErrors" dxfId="13155" priority="1636">
      <formula>ISERROR(N111)</formula>
    </cfRule>
  </conditionalFormatting>
  <conditionalFormatting sqref="P119:Q1048576 P111:Q117 N111:O1048576">
    <cfRule type="containsErrors" dxfId="13154" priority="1635">
      <formula>ISERROR(N111)</formula>
    </cfRule>
  </conditionalFormatting>
  <conditionalFormatting sqref="N111:N1048576">
    <cfRule type="containsErrors" dxfId="13153" priority="1634">
      <formula>ISERROR(N111)</formula>
    </cfRule>
  </conditionalFormatting>
  <conditionalFormatting sqref="N111:N1048576">
    <cfRule type="containsErrors" dxfId="13152" priority="1632">
      <formula>ISERROR(N111)</formula>
    </cfRule>
  </conditionalFormatting>
  <conditionalFormatting sqref="N111:N1048576">
    <cfRule type="containsErrors" dxfId="13151" priority="1631">
      <formula>ISERROR(N111)</formula>
    </cfRule>
  </conditionalFormatting>
  <conditionalFormatting sqref="N111:N1048576">
    <cfRule type="containsErrors" dxfId="13150" priority="1630">
      <formula>ISERROR(N111)</formula>
    </cfRule>
  </conditionalFormatting>
  <conditionalFormatting sqref="N111:N1048576">
    <cfRule type="containsErrors" dxfId="13149" priority="1629">
      <formula>ISERROR(N111)</formula>
    </cfRule>
  </conditionalFormatting>
  <conditionalFormatting sqref="N111:N1048576">
    <cfRule type="containsErrors" dxfId="13148" priority="1627">
      <formula>ISERROR(N111)</formula>
    </cfRule>
  </conditionalFormatting>
  <conditionalFormatting sqref="N111:N1048576">
    <cfRule type="containsErrors" dxfId="13147" priority="1626">
      <formula>ISERROR(N111)</formula>
    </cfRule>
  </conditionalFormatting>
  <conditionalFormatting sqref="N111:N1048576">
    <cfRule type="containsErrors" dxfId="13146" priority="1625">
      <formula>ISERROR(N111)</formula>
    </cfRule>
  </conditionalFormatting>
  <conditionalFormatting sqref="N111">
    <cfRule type="cellIs" dxfId="13145" priority="1624" operator="notEqual">
      <formula>0</formula>
    </cfRule>
  </conditionalFormatting>
  <conditionalFormatting sqref="N111">
    <cfRule type="cellIs" dxfId="13144" priority="1623" operator="not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13143" priority="1418">
      <formula>ISERROR(N1)</formula>
    </cfRule>
  </conditionalFormatting>
  <conditionalFormatting sqref="O13">
    <cfRule type="containsErrors" dxfId="13142" priority="1417">
      <formula>ISERROR(O13)</formula>
    </cfRule>
  </conditionalFormatting>
  <conditionalFormatting sqref="O16">
    <cfRule type="containsErrors" dxfId="13141" priority="1416">
      <formula>ISERROR(O16)</formula>
    </cfRule>
  </conditionalFormatting>
  <conditionalFormatting sqref="O103">
    <cfRule type="containsErrors" dxfId="13140" priority="1415">
      <formula>ISERROR(O103)</formula>
    </cfRule>
  </conditionalFormatting>
  <conditionalFormatting sqref="O106">
    <cfRule type="containsErrors" dxfId="13139" priority="1414">
      <formula>ISERROR(O106)</formula>
    </cfRule>
  </conditionalFormatting>
  <conditionalFormatting sqref="O85">
    <cfRule type="containsErrors" dxfId="13138" priority="1413">
      <formula>ISERROR(O85)</formula>
    </cfRule>
  </conditionalFormatting>
  <conditionalFormatting sqref="O88">
    <cfRule type="containsErrors" dxfId="13137" priority="1412">
      <formula>ISERROR(O88)</formula>
    </cfRule>
  </conditionalFormatting>
  <conditionalFormatting sqref="O67">
    <cfRule type="containsErrors" dxfId="13136" priority="1411">
      <formula>ISERROR(O67)</formula>
    </cfRule>
  </conditionalFormatting>
  <conditionalFormatting sqref="O70">
    <cfRule type="containsErrors" dxfId="13135" priority="1410">
      <formula>ISERROR(O70)</formula>
    </cfRule>
  </conditionalFormatting>
  <conditionalFormatting sqref="O49">
    <cfRule type="containsErrors" dxfId="13134" priority="1409">
      <formula>ISERROR(O49)</formula>
    </cfRule>
  </conditionalFormatting>
  <conditionalFormatting sqref="O52">
    <cfRule type="containsErrors" dxfId="13133" priority="1408">
      <formula>ISERROR(O52)</formula>
    </cfRule>
  </conditionalFormatting>
  <conditionalFormatting sqref="O31">
    <cfRule type="containsErrors" dxfId="13132" priority="1407">
      <formula>ISERROR(O31)</formula>
    </cfRule>
  </conditionalFormatting>
  <conditionalFormatting sqref="O34">
    <cfRule type="containsErrors" dxfId="13131" priority="1406">
      <formula>ISERROR(O34)</formula>
    </cfRule>
  </conditionalFormatting>
  <conditionalFormatting sqref="O13">
    <cfRule type="containsErrors" dxfId="13130" priority="1405">
      <formula>ISERROR(O13)</formula>
    </cfRule>
  </conditionalFormatting>
  <conditionalFormatting sqref="O16">
    <cfRule type="containsErrors" dxfId="13129" priority="1404">
      <formula>ISERROR(O16)</formula>
    </cfRule>
  </conditionalFormatting>
  <conditionalFormatting sqref="O49">
    <cfRule type="containsErrors" dxfId="13128" priority="1403">
      <formula>ISERROR(O49)</formula>
    </cfRule>
  </conditionalFormatting>
  <conditionalFormatting sqref="O52">
    <cfRule type="containsErrors" dxfId="13127" priority="1402">
      <formula>ISERROR(O52)</formula>
    </cfRule>
  </conditionalFormatting>
  <conditionalFormatting sqref="O67">
    <cfRule type="containsErrors" dxfId="13126" priority="1401">
      <formula>ISERROR(O67)</formula>
    </cfRule>
  </conditionalFormatting>
  <conditionalFormatting sqref="O70">
    <cfRule type="containsErrors" dxfId="13125" priority="1400">
      <formula>ISERROR(O70)</formula>
    </cfRule>
  </conditionalFormatting>
  <conditionalFormatting sqref="O67">
    <cfRule type="containsErrors" dxfId="13124" priority="1399">
      <formula>ISERROR(O67)</formula>
    </cfRule>
  </conditionalFormatting>
  <conditionalFormatting sqref="O70">
    <cfRule type="containsErrors" dxfId="13123" priority="1398">
      <formula>ISERROR(O70)</formula>
    </cfRule>
  </conditionalFormatting>
  <conditionalFormatting sqref="O31">
    <cfRule type="containsErrors" dxfId="13122" priority="1397">
      <formula>ISERROR(O31)</formula>
    </cfRule>
  </conditionalFormatting>
  <conditionalFormatting sqref="O34">
    <cfRule type="containsErrors" dxfId="13121" priority="1396">
      <formula>ISERROR(O34)</formula>
    </cfRule>
  </conditionalFormatting>
  <conditionalFormatting sqref="O31">
    <cfRule type="containsErrors" dxfId="13120" priority="1395">
      <formula>ISERROR(O31)</formula>
    </cfRule>
  </conditionalFormatting>
  <conditionalFormatting sqref="O34">
    <cfRule type="containsErrors" dxfId="13119" priority="1394">
      <formula>ISERROR(O34)</formula>
    </cfRule>
  </conditionalFormatting>
  <conditionalFormatting sqref="O49">
    <cfRule type="containsErrors" dxfId="13118" priority="1393">
      <formula>ISERROR(O49)</formula>
    </cfRule>
  </conditionalFormatting>
  <conditionalFormatting sqref="O52">
    <cfRule type="containsErrors" dxfId="13117" priority="1392">
      <formula>ISERROR(O52)</formula>
    </cfRule>
  </conditionalFormatting>
  <conditionalFormatting sqref="O49">
    <cfRule type="containsErrors" dxfId="13116" priority="1391">
      <formula>ISERROR(O49)</formula>
    </cfRule>
  </conditionalFormatting>
  <conditionalFormatting sqref="O52">
    <cfRule type="containsErrors" dxfId="13115" priority="1390">
      <formula>ISERROR(O52)</formula>
    </cfRule>
  </conditionalFormatting>
  <conditionalFormatting sqref="O49">
    <cfRule type="containsErrors" dxfId="13114" priority="1389">
      <formula>ISERROR(O49)</formula>
    </cfRule>
  </conditionalFormatting>
  <conditionalFormatting sqref="O52">
    <cfRule type="containsErrors" dxfId="13113" priority="1388">
      <formula>ISERROR(O52)</formula>
    </cfRule>
  </conditionalFormatting>
  <conditionalFormatting sqref="O49">
    <cfRule type="containsErrors" dxfId="13112" priority="1387">
      <formula>ISERROR(O49)</formula>
    </cfRule>
  </conditionalFormatting>
  <conditionalFormatting sqref="O52">
    <cfRule type="containsErrors" dxfId="13111" priority="1386">
      <formula>ISERROR(O52)</formula>
    </cfRule>
  </conditionalFormatting>
  <conditionalFormatting sqref="O49">
    <cfRule type="containsErrors" dxfId="13110" priority="1385">
      <formula>ISERROR(O49)</formula>
    </cfRule>
  </conditionalFormatting>
  <conditionalFormatting sqref="O52">
    <cfRule type="containsErrors" dxfId="13109" priority="1384">
      <formula>ISERROR(O52)</formula>
    </cfRule>
  </conditionalFormatting>
  <conditionalFormatting sqref="O49">
    <cfRule type="containsErrors" dxfId="13108" priority="1383">
      <formula>ISERROR(O49)</formula>
    </cfRule>
  </conditionalFormatting>
  <conditionalFormatting sqref="O52">
    <cfRule type="containsErrors" dxfId="13107" priority="1382">
      <formula>ISERROR(O52)</formula>
    </cfRule>
  </conditionalFormatting>
  <conditionalFormatting sqref="O67">
    <cfRule type="containsErrors" dxfId="13106" priority="1381">
      <formula>ISERROR(O67)</formula>
    </cfRule>
  </conditionalFormatting>
  <conditionalFormatting sqref="O70">
    <cfRule type="containsErrors" dxfId="13105" priority="1380">
      <formula>ISERROR(O70)</formula>
    </cfRule>
  </conditionalFormatting>
  <conditionalFormatting sqref="O67">
    <cfRule type="containsErrors" dxfId="13104" priority="1379">
      <formula>ISERROR(O67)</formula>
    </cfRule>
  </conditionalFormatting>
  <conditionalFormatting sqref="O70">
    <cfRule type="containsErrors" dxfId="13103" priority="1378">
      <formula>ISERROR(O70)</formula>
    </cfRule>
  </conditionalFormatting>
  <conditionalFormatting sqref="O67">
    <cfRule type="containsErrors" dxfId="13102" priority="1377">
      <formula>ISERROR(O67)</formula>
    </cfRule>
  </conditionalFormatting>
  <conditionalFormatting sqref="O70">
    <cfRule type="containsErrors" dxfId="13101" priority="1376">
      <formula>ISERROR(O70)</formula>
    </cfRule>
  </conditionalFormatting>
  <conditionalFormatting sqref="O85">
    <cfRule type="containsErrors" dxfId="13100" priority="1375">
      <formula>ISERROR(O85)</formula>
    </cfRule>
  </conditionalFormatting>
  <conditionalFormatting sqref="O88">
    <cfRule type="containsErrors" dxfId="13099" priority="1374">
      <formula>ISERROR(O88)</formula>
    </cfRule>
  </conditionalFormatting>
  <conditionalFormatting sqref="O85">
    <cfRule type="containsErrors" dxfId="13098" priority="1373">
      <formula>ISERROR(O85)</formula>
    </cfRule>
  </conditionalFormatting>
  <conditionalFormatting sqref="O88">
    <cfRule type="containsErrors" dxfId="13097" priority="1372">
      <formula>ISERROR(O88)</formula>
    </cfRule>
  </conditionalFormatting>
  <conditionalFormatting sqref="O85">
    <cfRule type="containsErrors" dxfId="13096" priority="1371">
      <formula>ISERROR(O85)</formula>
    </cfRule>
  </conditionalFormatting>
  <conditionalFormatting sqref="O88">
    <cfRule type="containsErrors" dxfId="13095" priority="1370">
      <formula>ISERROR(O88)</formula>
    </cfRule>
  </conditionalFormatting>
  <conditionalFormatting sqref="O103">
    <cfRule type="containsErrors" dxfId="13094" priority="1369">
      <formula>ISERROR(O103)</formula>
    </cfRule>
  </conditionalFormatting>
  <conditionalFormatting sqref="O106">
    <cfRule type="containsErrors" dxfId="13093" priority="1368">
      <formula>ISERROR(O106)</formula>
    </cfRule>
  </conditionalFormatting>
  <conditionalFormatting sqref="O103">
    <cfRule type="containsErrors" dxfId="13092" priority="1367">
      <formula>ISERROR(O103)</formula>
    </cfRule>
  </conditionalFormatting>
  <conditionalFormatting sqref="O106">
    <cfRule type="containsErrors" dxfId="13091" priority="1366">
      <formula>ISERROR(O106)</formula>
    </cfRule>
  </conditionalFormatting>
  <conditionalFormatting sqref="O103">
    <cfRule type="containsErrors" dxfId="13090" priority="1365">
      <formula>ISERROR(O103)</formula>
    </cfRule>
  </conditionalFormatting>
  <conditionalFormatting sqref="O106">
    <cfRule type="containsErrors" dxfId="13089" priority="1364">
      <formula>ISERROR(O106)</formula>
    </cfRule>
  </conditionalFormatting>
  <conditionalFormatting sqref="O49">
    <cfRule type="containsErrors" dxfId="13088" priority="1363">
      <formula>ISERROR(O49)</formula>
    </cfRule>
  </conditionalFormatting>
  <conditionalFormatting sqref="O52">
    <cfRule type="containsErrors" dxfId="13087" priority="1362">
      <formula>ISERROR(O52)</formula>
    </cfRule>
  </conditionalFormatting>
  <conditionalFormatting sqref="O49">
    <cfRule type="containsErrors" dxfId="13086" priority="1361">
      <formula>ISERROR(O49)</formula>
    </cfRule>
  </conditionalFormatting>
  <conditionalFormatting sqref="O52">
    <cfRule type="containsErrors" dxfId="13085" priority="1360">
      <formula>ISERROR(O52)</formula>
    </cfRule>
  </conditionalFormatting>
  <conditionalFormatting sqref="O49">
    <cfRule type="containsErrors" dxfId="13084" priority="1359">
      <formula>ISERROR(O49)</formula>
    </cfRule>
  </conditionalFormatting>
  <conditionalFormatting sqref="O52">
    <cfRule type="containsErrors" dxfId="13083" priority="1358">
      <formula>ISERROR(O52)</formula>
    </cfRule>
  </conditionalFormatting>
  <conditionalFormatting sqref="O67">
    <cfRule type="containsErrors" dxfId="13082" priority="1357">
      <formula>ISERROR(O67)</formula>
    </cfRule>
  </conditionalFormatting>
  <conditionalFormatting sqref="O70">
    <cfRule type="containsErrors" dxfId="13081" priority="1356">
      <formula>ISERROR(O70)</formula>
    </cfRule>
  </conditionalFormatting>
  <conditionalFormatting sqref="O67">
    <cfRule type="containsErrors" dxfId="13080" priority="1355">
      <formula>ISERROR(O67)</formula>
    </cfRule>
  </conditionalFormatting>
  <conditionalFormatting sqref="O70">
    <cfRule type="containsErrors" dxfId="13079" priority="1354">
      <formula>ISERROR(O70)</formula>
    </cfRule>
  </conditionalFormatting>
  <conditionalFormatting sqref="O67">
    <cfRule type="containsErrors" dxfId="13078" priority="1353">
      <formula>ISERROR(O67)</formula>
    </cfRule>
  </conditionalFormatting>
  <conditionalFormatting sqref="O70">
    <cfRule type="containsErrors" dxfId="13077" priority="1352">
      <formula>ISERROR(O70)</formula>
    </cfRule>
  </conditionalFormatting>
  <conditionalFormatting sqref="O67">
    <cfRule type="containsErrors" dxfId="13076" priority="1351">
      <formula>ISERROR(O67)</formula>
    </cfRule>
  </conditionalFormatting>
  <conditionalFormatting sqref="O70">
    <cfRule type="containsErrors" dxfId="13075" priority="1350">
      <formula>ISERROR(O70)</formula>
    </cfRule>
  </conditionalFormatting>
  <conditionalFormatting sqref="O67">
    <cfRule type="containsErrors" dxfId="13074" priority="1349">
      <formula>ISERROR(O67)</formula>
    </cfRule>
  </conditionalFormatting>
  <conditionalFormatting sqref="O70">
    <cfRule type="containsErrors" dxfId="13073" priority="1348">
      <formula>ISERROR(O70)</formula>
    </cfRule>
  </conditionalFormatting>
  <conditionalFormatting sqref="O67">
    <cfRule type="containsErrors" dxfId="13072" priority="1347">
      <formula>ISERROR(O67)</formula>
    </cfRule>
  </conditionalFormatting>
  <conditionalFormatting sqref="O70">
    <cfRule type="containsErrors" dxfId="13071" priority="1346">
      <formula>ISERROR(O70)</formula>
    </cfRule>
  </conditionalFormatting>
  <conditionalFormatting sqref="O67">
    <cfRule type="containsErrors" dxfId="13070" priority="1345">
      <formula>ISERROR(O67)</formula>
    </cfRule>
  </conditionalFormatting>
  <conditionalFormatting sqref="O70">
    <cfRule type="containsErrors" dxfId="13069" priority="1344">
      <formula>ISERROR(O70)</formula>
    </cfRule>
  </conditionalFormatting>
  <conditionalFormatting sqref="O67">
    <cfRule type="containsErrors" dxfId="13068" priority="1343">
      <formula>ISERROR(O67)</formula>
    </cfRule>
  </conditionalFormatting>
  <conditionalFormatting sqref="O70">
    <cfRule type="containsErrors" dxfId="13067" priority="1342">
      <formula>ISERROR(O70)</formula>
    </cfRule>
  </conditionalFormatting>
  <conditionalFormatting sqref="O67">
    <cfRule type="containsErrors" dxfId="13066" priority="1341">
      <formula>ISERROR(O67)</formula>
    </cfRule>
  </conditionalFormatting>
  <conditionalFormatting sqref="O70">
    <cfRule type="containsErrors" dxfId="13065" priority="1340">
      <formula>ISERROR(O70)</formula>
    </cfRule>
  </conditionalFormatting>
  <conditionalFormatting sqref="O67">
    <cfRule type="containsErrors" dxfId="13064" priority="1339">
      <formula>ISERROR(O67)</formula>
    </cfRule>
  </conditionalFormatting>
  <conditionalFormatting sqref="O70">
    <cfRule type="containsErrors" dxfId="13063" priority="1338">
      <formula>ISERROR(O70)</formula>
    </cfRule>
  </conditionalFormatting>
  <conditionalFormatting sqref="O67">
    <cfRule type="containsErrors" dxfId="13062" priority="1337">
      <formula>ISERROR(O67)</formula>
    </cfRule>
  </conditionalFormatting>
  <conditionalFormatting sqref="O70">
    <cfRule type="containsErrors" dxfId="13061" priority="1336">
      <formula>ISERROR(O70)</formula>
    </cfRule>
  </conditionalFormatting>
  <conditionalFormatting sqref="O85">
    <cfRule type="containsErrors" dxfId="13060" priority="1335">
      <formula>ISERROR(O85)</formula>
    </cfRule>
  </conditionalFormatting>
  <conditionalFormatting sqref="O88">
    <cfRule type="containsErrors" dxfId="13059" priority="1334">
      <formula>ISERROR(O88)</formula>
    </cfRule>
  </conditionalFormatting>
  <conditionalFormatting sqref="O85">
    <cfRule type="containsErrors" dxfId="13058" priority="1333">
      <formula>ISERROR(O85)</formula>
    </cfRule>
  </conditionalFormatting>
  <conditionalFormatting sqref="O88">
    <cfRule type="containsErrors" dxfId="13057" priority="1332">
      <formula>ISERROR(O88)</formula>
    </cfRule>
  </conditionalFormatting>
  <conditionalFormatting sqref="O85">
    <cfRule type="containsErrors" dxfId="13056" priority="1331">
      <formula>ISERROR(O85)</formula>
    </cfRule>
  </conditionalFormatting>
  <conditionalFormatting sqref="O88">
    <cfRule type="containsErrors" dxfId="13055" priority="1330">
      <formula>ISERROR(O88)</formula>
    </cfRule>
  </conditionalFormatting>
  <conditionalFormatting sqref="O85">
    <cfRule type="containsErrors" dxfId="13054" priority="1329">
      <formula>ISERROR(O85)</formula>
    </cfRule>
  </conditionalFormatting>
  <conditionalFormatting sqref="O88">
    <cfRule type="containsErrors" dxfId="13053" priority="1328">
      <formula>ISERROR(O88)</formula>
    </cfRule>
  </conditionalFormatting>
  <conditionalFormatting sqref="O85">
    <cfRule type="containsErrors" dxfId="13052" priority="1327">
      <formula>ISERROR(O85)</formula>
    </cfRule>
  </conditionalFormatting>
  <conditionalFormatting sqref="O88">
    <cfRule type="containsErrors" dxfId="13051" priority="1326">
      <formula>ISERROR(O88)</formula>
    </cfRule>
  </conditionalFormatting>
  <conditionalFormatting sqref="O85">
    <cfRule type="containsErrors" dxfId="13050" priority="1325">
      <formula>ISERROR(O85)</formula>
    </cfRule>
  </conditionalFormatting>
  <conditionalFormatting sqref="O88">
    <cfRule type="containsErrors" dxfId="13049" priority="1324">
      <formula>ISERROR(O88)</formula>
    </cfRule>
  </conditionalFormatting>
  <conditionalFormatting sqref="O85">
    <cfRule type="containsErrors" dxfId="13048" priority="1323">
      <formula>ISERROR(O85)</formula>
    </cfRule>
  </conditionalFormatting>
  <conditionalFormatting sqref="O88">
    <cfRule type="containsErrors" dxfId="13047" priority="1322">
      <formula>ISERROR(O88)</formula>
    </cfRule>
  </conditionalFormatting>
  <conditionalFormatting sqref="O85">
    <cfRule type="containsErrors" dxfId="13046" priority="1321">
      <formula>ISERROR(O85)</formula>
    </cfRule>
  </conditionalFormatting>
  <conditionalFormatting sqref="O88">
    <cfRule type="containsErrors" dxfId="13045" priority="1320">
      <formula>ISERROR(O88)</formula>
    </cfRule>
  </conditionalFormatting>
  <conditionalFormatting sqref="O85">
    <cfRule type="containsErrors" dxfId="13044" priority="1319">
      <formula>ISERROR(O85)</formula>
    </cfRule>
  </conditionalFormatting>
  <conditionalFormatting sqref="O88">
    <cfRule type="containsErrors" dxfId="13043" priority="1318">
      <formula>ISERROR(O88)</formula>
    </cfRule>
  </conditionalFormatting>
  <conditionalFormatting sqref="O85">
    <cfRule type="containsErrors" dxfId="13042" priority="1317">
      <formula>ISERROR(O85)</formula>
    </cfRule>
  </conditionalFormatting>
  <conditionalFormatting sqref="O88">
    <cfRule type="containsErrors" dxfId="13041" priority="1316">
      <formula>ISERROR(O88)</formula>
    </cfRule>
  </conditionalFormatting>
  <conditionalFormatting sqref="O85">
    <cfRule type="containsErrors" dxfId="13040" priority="1315">
      <formula>ISERROR(O85)</formula>
    </cfRule>
  </conditionalFormatting>
  <conditionalFormatting sqref="O88">
    <cfRule type="containsErrors" dxfId="13039" priority="1314">
      <formula>ISERROR(O88)</formula>
    </cfRule>
  </conditionalFormatting>
  <conditionalFormatting sqref="O103">
    <cfRule type="containsErrors" dxfId="13038" priority="1313">
      <formula>ISERROR(O103)</formula>
    </cfRule>
  </conditionalFormatting>
  <conditionalFormatting sqref="O106">
    <cfRule type="containsErrors" dxfId="13037" priority="1312">
      <formula>ISERROR(O106)</formula>
    </cfRule>
  </conditionalFormatting>
  <conditionalFormatting sqref="O103">
    <cfRule type="containsErrors" dxfId="13036" priority="1311">
      <formula>ISERROR(O103)</formula>
    </cfRule>
  </conditionalFormatting>
  <conditionalFormatting sqref="O106">
    <cfRule type="containsErrors" dxfId="13035" priority="1310">
      <formula>ISERROR(O106)</formula>
    </cfRule>
  </conditionalFormatting>
  <conditionalFormatting sqref="O103">
    <cfRule type="containsErrors" dxfId="13034" priority="1309">
      <formula>ISERROR(O103)</formula>
    </cfRule>
  </conditionalFormatting>
  <conditionalFormatting sqref="O106">
    <cfRule type="containsErrors" dxfId="13033" priority="1308">
      <formula>ISERROR(O106)</formula>
    </cfRule>
  </conditionalFormatting>
  <conditionalFormatting sqref="O103">
    <cfRule type="containsErrors" dxfId="13032" priority="1307">
      <formula>ISERROR(O103)</formula>
    </cfRule>
  </conditionalFormatting>
  <conditionalFormatting sqref="O106">
    <cfRule type="containsErrors" dxfId="13031" priority="1306">
      <formula>ISERROR(O106)</formula>
    </cfRule>
  </conditionalFormatting>
  <conditionalFormatting sqref="O103">
    <cfRule type="containsErrors" dxfId="13030" priority="1305">
      <formula>ISERROR(O103)</formula>
    </cfRule>
  </conditionalFormatting>
  <conditionalFormatting sqref="O106">
    <cfRule type="containsErrors" dxfId="13029" priority="1304">
      <formula>ISERROR(O106)</formula>
    </cfRule>
  </conditionalFormatting>
  <conditionalFormatting sqref="O103">
    <cfRule type="containsErrors" dxfId="13028" priority="1303">
      <formula>ISERROR(O103)</formula>
    </cfRule>
  </conditionalFormatting>
  <conditionalFormatting sqref="O106">
    <cfRule type="containsErrors" dxfId="13027" priority="1302">
      <formula>ISERROR(O106)</formula>
    </cfRule>
  </conditionalFormatting>
  <conditionalFormatting sqref="O103">
    <cfRule type="containsErrors" dxfId="13026" priority="1301">
      <formula>ISERROR(O103)</formula>
    </cfRule>
  </conditionalFormatting>
  <conditionalFormatting sqref="O106">
    <cfRule type="containsErrors" dxfId="13025" priority="1300">
      <formula>ISERROR(O106)</formula>
    </cfRule>
  </conditionalFormatting>
  <conditionalFormatting sqref="O103">
    <cfRule type="containsErrors" dxfId="13024" priority="1299">
      <formula>ISERROR(O103)</formula>
    </cfRule>
  </conditionalFormatting>
  <conditionalFormatting sqref="O106">
    <cfRule type="containsErrors" dxfId="13023" priority="1298">
      <formula>ISERROR(O106)</formula>
    </cfRule>
  </conditionalFormatting>
  <conditionalFormatting sqref="O103">
    <cfRule type="containsErrors" dxfId="13022" priority="1297">
      <formula>ISERROR(O103)</formula>
    </cfRule>
  </conditionalFormatting>
  <conditionalFormatting sqref="O106">
    <cfRule type="containsErrors" dxfId="13021" priority="1296">
      <formula>ISERROR(O106)</formula>
    </cfRule>
  </conditionalFormatting>
  <conditionalFormatting sqref="O103">
    <cfRule type="containsErrors" dxfId="13020" priority="1295">
      <formula>ISERROR(O103)</formula>
    </cfRule>
  </conditionalFormatting>
  <conditionalFormatting sqref="O106">
    <cfRule type="containsErrors" dxfId="13019" priority="1294">
      <formula>ISERROR(O106)</formula>
    </cfRule>
  </conditionalFormatting>
  <conditionalFormatting sqref="O103">
    <cfRule type="containsErrors" dxfId="13018" priority="1293">
      <formula>ISERROR(O103)</formula>
    </cfRule>
  </conditionalFormatting>
  <conditionalFormatting sqref="O106">
    <cfRule type="containsErrors" dxfId="13017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13016" priority="1291">
      <formula>ISERROR(N1)</formula>
    </cfRule>
  </conditionalFormatting>
  <conditionalFormatting sqref="O13">
    <cfRule type="containsErrors" dxfId="13015" priority="1290">
      <formula>ISERROR(O13)</formula>
    </cfRule>
  </conditionalFormatting>
  <conditionalFormatting sqref="O16">
    <cfRule type="containsErrors" dxfId="13014" priority="1289">
      <formula>ISERROR(O16)</formula>
    </cfRule>
  </conditionalFormatting>
  <conditionalFormatting sqref="O103">
    <cfRule type="containsErrors" dxfId="13013" priority="1288">
      <formula>ISERROR(O103)</formula>
    </cfRule>
  </conditionalFormatting>
  <conditionalFormatting sqref="O106">
    <cfRule type="containsErrors" dxfId="13012" priority="1287">
      <formula>ISERROR(O106)</formula>
    </cfRule>
  </conditionalFormatting>
  <conditionalFormatting sqref="O85">
    <cfRule type="containsErrors" dxfId="13011" priority="1286">
      <formula>ISERROR(O85)</formula>
    </cfRule>
  </conditionalFormatting>
  <conditionalFormatting sqref="O88">
    <cfRule type="containsErrors" dxfId="13010" priority="1285">
      <formula>ISERROR(O88)</formula>
    </cfRule>
  </conditionalFormatting>
  <conditionalFormatting sqref="O67">
    <cfRule type="containsErrors" dxfId="13009" priority="1284">
      <formula>ISERROR(O67)</formula>
    </cfRule>
  </conditionalFormatting>
  <conditionalFormatting sqref="O70">
    <cfRule type="containsErrors" dxfId="13008" priority="1283">
      <formula>ISERROR(O70)</formula>
    </cfRule>
  </conditionalFormatting>
  <conditionalFormatting sqref="O49">
    <cfRule type="containsErrors" dxfId="13007" priority="1282">
      <formula>ISERROR(O49)</formula>
    </cfRule>
  </conditionalFormatting>
  <conditionalFormatting sqref="O52">
    <cfRule type="containsErrors" dxfId="13006" priority="1281">
      <formula>ISERROR(O52)</formula>
    </cfRule>
  </conditionalFormatting>
  <conditionalFormatting sqref="O31">
    <cfRule type="containsErrors" dxfId="13005" priority="1280">
      <formula>ISERROR(O31)</formula>
    </cfRule>
  </conditionalFormatting>
  <conditionalFormatting sqref="O34">
    <cfRule type="containsErrors" dxfId="13004" priority="1279">
      <formula>ISERROR(O34)</formula>
    </cfRule>
  </conditionalFormatting>
  <conditionalFormatting sqref="O13">
    <cfRule type="containsErrors" dxfId="13003" priority="1278">
      <formula>ISERROR(O13)</formula>
    </cfRule>
  </conditionalFormatting>
  <conditionalFormatting sqref="O16">
    <cfRule type="containsErrors" dxfId="13002" priority="1277">
      <formula>ISERROR(O16)</formula>
    </cfRule>
  </conditionalFormatting>
  <conditionalFormatting sqref="O49">
    <cfRule type="containsErrors" dxfId="13001" priority="1276">
      <formula>ISERROR(O49)</formula>
    </cfRule>
  </conditionalFormatting>
  <conditionalFormatting sqref="O52">
    <cfRule type="containsErrors" dxfId="13000" priority="1275">
      <formula>ISERROR(O52)</formula>
    </cfRule>
  </conditionalFormatting>
  <conditionalFormatting sqref="O67">
    <cfRule type="containsErrors" dxfId="12999" priority="1274">
      <formula>ISERROR(O67)</formula>
    </cfRule>
  </conditionalFormatting>
  <conditionalFormatting sqref="O70">
    <cfRule type="containsErrors" dxfId="12998" priority="1273">
      <formula>ISERROR(O70)</formula>
    </cfRule>
  </conditionalFormatting>
  <conditionalFormatting sqref="O67">
    <cfRule type="containsErrors" dxfId="12997" priority="1272">
      <formula>ISERROR(O67)</formula>
    </cfRule>
  </conditionalFormatting>
  <conditionalFormatting sqref="O70">
    <cfRule type="containsErrors" dxfId="12996" priority="1271">
      <formula>ISERROR(O70)</formula>
    </cfRule>
  </conditionalFormatting>
  <conditionalFormatting sqref="O31">
    <cfRule type="containsErrors" dxfId="12995" priority="1270">
      <formula>ISERROR(O31)</formula>
    </cfRule>
  </conditionalFormatting>
  <conditionalFormatting sqref="O34">
    <cfRule type="containsErrors" dxfId="12994" priority="1269">
      <formula>ISERROR(O34)</formula>
    </cfRule>
  </conditionalFormatting>
  <conditionalFormatting sqref="O31">
    <cfRule type="containsErrors" dxfId="12993" priority="1268">
      <formula>ISERROR(O31)</formula>
    </cfRule>
  </conditionalFormatting>
  <conditionalFormatting sqref="O34">
    <cfRule type="containsErrors" dxfId="12992" priority="1267">
      <formula>ISERROR(O34)</formula>
    </cfRule>
  </conditionalFormatting>
  <conditionalFormatting sqref="O49">
    <cfRule type="containsErrors" dxfId="12991" priority="1266">
      <formula>ISERROR(O49)</formula>
    </cfRule>
  </conditionalFormatting>
  <conditionalFormatting sqref="O52">
    <cfRule type="containsErrors" dxfId="12990" priority="1265">
      <formula>ISERROR(O52)</formula>
    </cfRule>
  </conditionalFormatting>
  <conditionalFormatting sqref="O49">
    <cfRule type="containsErrors" dxfId="12989" priority="1264">
      <formula>ISERROR(O49)</formula>
    </cfRule>
  </conditionalFormatting>
  <conditionalFormatting sqref="O52">
    <cfRule type="containsErrors" dxfId="12988" priority="1263">
      <formula>ISERROR(O52)</formula>
    </cfRule>
  </conditionalFormatting>
  <conditionalFormatting sqref="O49">
    <cfRule type="containsErrors" dxfId="12987" priority="1262">
      <formula>ISERROR(O49)</formula>
    </cfRule>
  </conditionalFormatting>
  <conditionalFormatting sqref="O52">
    <cfRule type="containsErrors" dxfId="12986" priority="1261">
      <formula>ISERROR(O52)</formula>
    </cfRule>
  </conditionalFormatting>
  <conditionalFormatting sqref="O49">
    <cfRule type="containsErrors" dxfId="12985" priority="1260">
      <formula>ISERROR(O49)</formula>
    </cfRule>
  </conditionalFormatting>
  <conditionalFormatting sqref="O52">
    <cfRule type="containsErrors" dxfId="12984" priority="1259">
      <formula>ISERROR(O52)</formula>
    </cfRule>
  </conditionalFormatting>
  <conditionalFormatting sqref="O49">
    <cfRule type="containsErrors" dxfId="12983" priority="1258">
      <formula>ISERROR(O49)</formula>
    </cfRule>
  </conditionalFormatting>
  <conditionalFormatting sqref="O52">
    <cfRule type="containsErrors" dxfId="12982" priority="1257">
      <formula>ISERROR(O52)</formula>
    </cfRule>
  </conditionalFormatting>
  <conditionalFormatting sqref="O49">
    <cfRule type="containsErrors" dxfId="12981" priority="1256">
      <formula>ISERROR(O49)</formula>
    </cfRule>
  </conditionalFormatting>
  <conditionalFormatting sqref="O52">
    <cfRule type="containsErrors" dxfId="12980" priority="1255">
      <formula>ISERROR(O52)</formula>
    </cfRule>
  </conditionalFormatting>
  <conditionalFormatting sqref="O67">
    <cfRule type="containsErrors" dxfId="12979" priority="1254">
      <formula>ISERROR(O67)</formula>
    </cfRule>
  </conditionalFormatting>
  <conditionalFormatting sqref="O70">
    <cfRule type="containsErrors" dxfId="12978" priority="1253">
      <formula>ISERROR(O70)</formula>
    </cfRule>
  </conditionalFormatting>
  <conditionalFormatting sqref="O67">
    <cfRule type="containsErrors" dxfId="12977" priority="1252">
      <formula>ISERROR(O67)</formula>
    </cfRule>
  </conditionalFormatting>
  <conditionalFormatting sqref="O70">
    <cfRule type="containsErrors" dxfId="12976" priority="1251">
      <formula>ISERROR(O70)</formula>
    </cfRule>
  </conditionalFormatting>
  <conditionalFormatting sqref="O67">
    <cfRule type="containsErrors" dxfId="12975" priority="1250">
      <formula>ISERROR(O67)</formula>
    </cfRule>
  </conditionalFormatting>
  <conditionalFormatting sqref="O70">
    <cfRule type="containsErrors" dxfId="12974" priority="1249">
      <formula>ISERROR(O70)</formula>
    </cfRule>
  </conditionalFormatting>
  <conditionalFormatting sqref="O85">
    <cfRule type="containsErrors" dxfId="12973" priority="1248">
      <formula>ISERROR(O85)</formula>
    </cfRule>
  </conditionalFormatting>
  <conditionalFormatting sqref="O88">
    <cfRule type="containsErrors" dxfId="12972" priority="1247">
      <formula>ISERROR(O88)</formula>
    </cfRule>
  </conditionalFormatting>
  <conditionalFormatting sqref="O85">
    <cfRule type="containsErrors" dxfId="12971" priority="1246">
      <formula>ISERROR(O85)</formula>
    </cfRule>
  </conditionalFormatting>
  <conditionalFormatting sqref="O88">
    <cfRule type="containsErrors" dxfId="12970" priority="1245">
      <formula>ISERROR(O88)</formula>
    </cfRule>
  </conditionalFormatting>
  <conditionalFormatting sqref="O85">
    <cfRule type="containsErrors" dxfId="12969" priority="1244">
      <formula>ISERROR(O85)</formula>
    </cfRule>
  </conditionalFormatting>
  <conditionalFormatting sqref="O88">
    <cfRule type="containsErrors" dxfId="12968" priority="1243">
      <formula>ISERROR(O88)</formula>
    </cfRule>
  </conditionalFormatting>
  <conditionalFormatting sqref="O103">
    <cfRule type="containsErrors" dxfId="12967" priority="1242">
      <formula>ISERROR(O103)</formula>
    </cfRule>
  </conditionalFormatting>
  <conditionalFormatting sqref="O106">
    <cfRule type="containsErrors" dxfId="12966" priority="1241">
      <formula>ISERROR(O106)</formula>
    </cfRule>
  </conditionalFormatting>
  <conditionalFormatting sqref="O103">
    <cfRule type="containsErrors" dxfId="12965" priority="1240">
      <formula>ISERROR(O103)</formula>
    </cfRule>
  </conditionalFormatting>
  <conditionalFormatting sqref="O106">
    <cfRule type="containsErrors" dxfId="12964" priority="1239">
      <formula>ISERROR(O106)</formula>
    </cfRule>
  </conditionalFormatting>
  <conditionalFormatting sqref="O103">
    <cfRule type="containsErrors" dxfId="12963" priority="1238">
      <formula>ISERROR(O103)</formula>
    </cfRule>
  </conditionalFormatting>
  <conditionalFormatting sqref="O106">
    <cfRule type="containsErrors" dxfId="12962" priority="1237">
      <formula>ISERROR(O106)</formula>
    </cfRule>
  </conditionalFormatting>
  <conditionalFormatting sqref="O49">
    <cfRule type="containsErrors" dxfId="12961" priority="1236">
      <formula>ISERROR(O49)</formula>
    </cfRule>
  </conditionalFormatting>
  <conditionalFormatting sqref="O52">
    <cfRule type="containsErrors" dxfId="12960" priority="1235">
      <formula>ISERROR(O52)</formula>
    </cfRule>
  </conditionalFormatting>
  <conditionalFormatting sqref="O49">
    <cfRule type="containsErrors" dxfId="12959" priority="1234">
      <formula>ISERROR(O49)</formula>
    </cfRule>
  </conditionalFormatting>
  <conditionalFormatting sqref="O52">
    <cfRule type="containsErrors" dxfId="12958" priority="1233">
      <formula>ISERROR(O52)</formula>
    </cfRule>
  </conditionalFormatting>
  <conditionalFormatting sqref="O49">
    <cfRule type="containsErrors" dxfId="12957" priority="1232">
      <formula>ISERROR(O49)</formula>
    </cfRule>
  </conditionalFormatting>
  <conditionalFormatting sqref="O52">
    <cfRule type="containsErrors" dxfId="12956" priority="1231">
      <formula>ISERROR(O52)</formula>
    </cfRule>
  </conditionalFormatting>
  <conditionalFormatting sqref="O67">
    <cfRule type="containsErrors" dxfId="12955" priority="1230">
      <formula>ISERROR(O67)</formula>
    </cfRule>
  </conditionalFormatting>
  <conditionalFormatting sqref="O70">
    <cfRule type="containsErrors" dxfId="12954" priority="1229">
      <formula>ISERROR(O70)</formula>
    </cfRule>
  </conditionalFormatting>
  <conditionalFormatting sqref="O67">
    <cfRule type="containsErrors" dxfId="12953" priority="1228">
      <formula>ISERROR(O67)</formula>
    </cfRule>
  </conditionalFormatting>
  <conditionalFormatting sqref="O70">
    <cfRule type="containsErrors" dxfId="12952" priority="1227">
      <formula>ISERROR(O70)</formula>
    </cfRule>
  </conditionalFormatting>
  <conditionalFormatting sqref="O67">
    <cfRule type="containsErrors" dxfId="12951" priority="1226">
      <formula>ISERROR(O67)</formula>
    </cfRule>
  </conditionalFormatting>
  <conditionalFormatting sqref="O70">
    <cfRule type="containsErrors" dxfId="12950" priority="1225">
      <formula>ISERROR(O70)</formula>
    </cfRule>
  </conditionalFormatting>
  <conditionalFormatting sqref="O67">
    <cfRule type="containsErrors" dxfId="12949" priority="1224">
      <formula>ISERROR(O67)</formula>
    </cfRule>
  </conditionalFormatting>
  <conditionalFormatting sqref="O70">
    <cfRule type="containsErrors" dxfId="12948" priority="1223">
      <formula>ISERROR(O70)</formula>
    </cfRule>
  </conditionalFormatting>
  <conditionalFormatting sqref="O67">
    <cfRule type="containsErrors" dxfId="12947" priority="1222">
      <formula>ISERROR(O67)</formula>
    </cfRule>
  </conditionalFormatting>
  <conditionalFormatting sqref="O70">
    <cfRule type="containsErrors" dxfId="12946" priority="1221">
      <formula>ISERROR(O70)</formula>
    </cfRule>
  </conditionalFormatting>
  <conditionalFormatting sqref="O67">
    <cfRule type="containsErrors" dxfId="12945" priority="1220">
      <formula>ISERROR(O67)</formula>
    </cfRule>
  </conditionalFormatting>
  <conditionalFormatting sqref="O70">
    <cfRule type="containsErrors" dxfId="12944" priority="1219">
      <formula>ISERROR(O70)</formula>
    </cfRule>
  </conditionalFormatting>
  <conditionalFormatting sqref="O67">
    <cfRule type="containsErrors" dxfId="12943" priority="1218">
      <formula>ISERROR(O67)</formula>
    </cfRule>
  </conditionalFormatting>
  <conditionalFormatting sqref="O70">
    <cfRule type="containsErrors" dxfId="12942" priority="1217">
      <formula>ISERROR(O70)</formula>
    </cfRule>
  </conditionalFormatting>
  <conditionalFormatting sqref="O67">
    <cfRule type="containsErrors" dxfId="12941" priority="1216">
      <formula>ISERROR(O67)</formula>
    </cfRule>
  </conditionalFormatting>
  <conditionalFormatting sqref="O70">
    <cfRule type="containsErrors" dxfId="12940" priority="1215">
      <formula>ISERROR(O70)</formula>
    </cfRule>
  </conditionalFormatting>
  <conditionalFormatting sqref="O67">
    <cfRule type="containsErrors" dxfId="12939" priority="1214">
      <formula>ISERROR(O67)</formula>
    </cfRule>
  </conditionalFormatting>
  <conditionalFormatting sqref="O70">
    <cfRule type="containsErrors" dxfId="12938" priority="1213">
      <formula>ISERROR(O70)</formula>
    </cfRule>
  </conditionalFormatting>
  <conditionalFormatting sqref="O67">
    <cfRule type="containsErrors" dxfId="12937" priority="1212">
      <formula>ISERROR(O67)</formula>
    </cfRule>
  </conditionalFormatting>
  <conditionalFormatting sqref="O70">
    <cfRule type="containsErrors" dxfId="12936" priority="1211">
      <formula>ISERROR(O70)</formula>
    </cfRule>
  </conditionalFormatting>
  <conditionalFormatting sqref="O67">
    <cfRule type="containsErrors" dxfId="12935" priority="1210">
      <formula>ISERROR(O67)</formula>
    </cfRule>
  </conditionalFormatting>
  <conditionalFormatting sqref="O70">
    <cfRule type="containsErrors" dxfId="12934" priority="1209">
      <formula>ISERROR(O70)</formula>
    </cfRule>
  </conditionalFormatting>
  <conditionalFormatting sqref="O85">
    <cfRule type="containsErrors" dxfId="12933" priority="1208">
      <formula>ISERROR(O85)</formula>
    </cfRule>
  </conditionalFormatting>
  <conditionalFormatting sqref="O88">
    <cfRule type="containsErrors" dxfId="12932" priority="1207">
      <formula>ISERROR(O88)</formula>
    </cfRule>
  </conditionalFormatting>
  <conditionalFormatting sqref="O85">
    <cfRule type="containsErrors" dxfId="12931" priority="1206">
      <formula>ISERROR(O85)</formula>
    </cfRule>
  </conditionalFormatting>
  <conditionalFormatting sqref="O88">
    <cfRule type="containsErrors" dxfId="12930" priority="1205">
      <formula>ISERROR(O88)</formula>
    </cfRule>
  </conditionalFormatting>
  <conditionalFormatting sqref="O85">
    <cfRule type="containsErrors" dxfId="12929" priority="1204">
      <formula>ISERROR(O85)</formula>
    </cfRule>
  </conditionalFormatting>
  <conditionalFormatting sqref="O88">
    <cfRule type="containsErrors" dxfId="12928" priority="1203">
      <formula>ISERROR(O88)</formula>
    </cfRule>
  </conditionalFormatting>
  <conditionalFormatting sqref="O85">
    <cfRule type="containsErrors" dxfId="12927" priority="1202">
      <formula>ISERROR(O85)</formula>
    </cfRule>
  </conditionalFormatting>
  <conditionalFormatting sqref="O88">
    <cfRule type="containsErrors" dxfId="12926" priority="1201">
      <formula>ISERROR(O88)</formula>
    </cfRule>
  </conditionalFormatting>
  <conditionalFormatting sqref="O85">
    <cfRule type="containsErrors" dxfId="12925" priority="1200">
      <formula>ISERROR(O85)</formula>
    </cfRule>
  </conditionalFormatting>
  <conditionalFormatting sqref="O88">
    <cfRule type="containsErrors" dxfId="12924" priority="1199">
      <formula>ISERROR(O88)</formula>
    </cfRule>
  </conditionalFormatting>
  <conditionalFormatting sqref="O85">
    <cfRule type="containsErrors" dxfId="12923" priority="1198">
      <formula>ISERROR(O85)</formula>
    </cfRule>
  </conditionalFormatting>
  <conditionalFormatting sqref="O88">
    <cfRule type="containsErrors" dxfId="12922" priority="1197">
      <formula>ISERROR(O88)</formula>
    </cfRule>
  </conditionalFormatting>
  <conditionalFormatting sqref="O85">
    <cfRule type="containsErrors" dxfId="12921" priority="1196">
      <formula>ISERROR(O85)</formula>
    </cfRule>
  </conditionalFormatting>
  <conditionalFormatting sqref="O88">
    <cfRule type="containsErrors" dxfId="12920" priority="1195">
      <formula>ISERROR(O88)</formula>
    </cfRule>
  </conditionalFormatting>
  <conditionalFormatting sqref="O85">
    <cfRule type="containsErrors" dxfId="12919" priority="1194">
      <formula>ISERROR(O85)</formula>
    </cfRule>
  </conditionalFormatting>
  <conditionalFormatting sqref="O88">
    <cfRule type="containsErrors" dxfId="12918" priority="1193">
      <formula>ISERROR(O88)</formula>
    </cfRule>
  </conditionalFormatting>
  <conditionalFormatting sqref="O85">
    <cfRule type="containsErrors" dxfId="12917" priority="1192">
      <formula>ISERROR(O85)</formula>
    </cfRule>
  </conditionalFormatting>
  <conditionalFormatting sqref="O88">
    <cfRule type="containsErrors" dxfId="12916" priority="1191">
      <formula>ISERROR(O88)</formula>
    </cfRule>
  </conditionalFormatting>
  <conditionalFormatting sqref="O85">
    <cfRule type="containsErrors" dxfId="12915" priority="1190">
      <formula>ISERROR(O85)</formula>
    </cfRule>
  </conditionalFormatting>
  <conditionalFormatting sqref="O88">
    <cfRule type="containsErrors" dxfId="12914" priority="1189">
      <formula>ISERROR(O88)</formula>
    </cfRule>
  </conditionalFormatting>
  <conditionalFormatting sqref="O85">
    <cfRule type="containsErrors" dxfId="12913" priority="1188">
      <formula>ISERROR(O85)</formula>
    </cfRule>
  </conditionalFormatting>
  <conditionalFormatting sqref="O88">
    <cfRule type="containsErrors" dxfId="12912" priority="1187">
      <formula>ISERROR(O88)</formula>
    </cfRule>
  </conditionalFormatting>
  <conditionalFormatting sqref="O103">
    <cfRule type="containsErrors" dxfId="12911" priority="1186">
      <formula>ISERROR(O103)</formula>
    </cfRule>
  </conditionalFormatting>
  <conditionalFormatting sqref="O106">
    <cfRule type="containsErrors" dxfId="12910" priority="1185">
      <formula>ISERROR(O106)</formula>
    </cfRule>
  </conditionalFormatting>
  <conditionalFormatting sqref="O103">
    <cfRule type="containsErrors" dxfId="12909" priority="1184">
      <formula>ISERROR(O103)</formula>
    </cfRule>
  </conditionalFormatting>
  <conditionalFormatting sqref="O106">
    <cfRule type="containsErrors" dxfId="12908" priority="1183">
      <formula>ISERROR(O106)</formula>
    </cfRule>
  </conditionalFormatting>
  <conditionalFormatting sqref="O103">
    <cfRule type="containsErrors" dxfId="12907" priority="1182">
      <formula>ISERROR(O103)</formula>
    </cfRule>
  </conditionalFormatting>
  <conditionalFormatting sqref="O106">
    <cfRule type="containsErrors" dxfId="12906" priority="1181">
      <formula>ISERROR(O106)</formula>
    </cfRule>
  </conditionalFormatting>
  <conditionalFormatting sqref="O103">
    <cfRule type="containsErrors" dxfId="12905" priority="1180">
      <formula>ISERROR(O103)</formula>
    </cfRule>
  </conditionalFormatting>
  <conditionalFormatting sqref="O106">
    <cfRule type="containsErrors" dxfId="12904" priority="1179">
      <formula>ISERROR(O106)</formula>
    </cfRule>
  </conditionalFormatting>
  <conditionalFormatting sqref="O103">
    <cfRule type="containsErrors" dxfId="12903" priority="1178">
      <formula>ISERROR(O103)</formula>
    </cfRule>
  </conditionalFormatting>
  <conditionalFormatting sqref="O106">
    <cfRule type="containsErrors" dxfId="12902" priority="1177">
      <formula>ISERROR(O106)</formula>
    </cfRule>
  </conditionalFormatting>
  <conditionalFormatting sqref="O103">
    <cfRule type="containsErrors" dxfId="12901" priority="1176">
      <formula>ISERROR(O103)</formula>
    </cfRule>
  </conditionalFormatting>
  <conditionalFormatting sqref="O106">
    <cfRule type="containsErrors" dxfId="12900" priority="1175">
      <formula>ISERROR(O106)</formula>
    </cfRule>
  </conditionalFormatting>
  <conditionalFormatting sqref="O103">
    <cfRule type="containsErrors" dxfId="12899" priority="1174">
      <formula>ISERROR(O103)</formula>
    </cfRule>
  </conditionalFormatting>
  <conditionalFormatting sqref="O106">
    <cfRule type="containsErrors" dxfId="12898" priority="1173">
      <formula>ISERROR(O106)</formula>
    </cfRule>
  </conditionalFormatting>
  <conditionalFormatting sqref="O103">
    <cfRule type="containsErrors" dxfId="12897" priority="1172">
      <formula>ISERROR(O103)</formula>
    </cfRule>
  </conditionalFormatting>
  <conditionalFormatting sqref="O106">
    <cfRule type="containsErrors" dxfId="12896" priority="1171">
      <formula>ISERROR(O106)</formula>
    </cfRule>
  </conditionalFormatting>
  <conditionalFormatting sqref="O103">
    <cfRule type="containsErrors" dxfId="12895" priority="1170">
      <formula>ISERROR(O103)</formula>
    </cfRule>
  </conditionalFormatting>
  <conditionalFormatting sqref="O106">
    <cfRule type="containsErrors" dxfId="12894" priority="1169">
      <formula>ISERROR(O106)</formula>
    </cfRule>
  </conditionalFormatting>
  <conditionalFormatting sqref="O103">
    <cfRule type="containsErrors" dxfId="12893" priority="1168">
      <formula>ISERROR(O103)</formula>
    </cfRule>
  </conditionalFormatting>
  <conditionalFormatting sqref="O106">
    <cfRule type="containsErrors" dxfId="12892" priority="1167">
      <formula>ISERROR(O106)</formula>
    </cfRule>
  </conditionalFormatting>
  <conditionalFormatting sqref="O103">
    <cfRule type="containsErrors" dxfId="12891" priority="1166">
      <formula>ISERROR(O103)</formula>
    </cfRule>
  </conditionalFormatting>
  <conditionalFormatting sqref="O106">
    <cfRule type="containsErrors" dxfId="12890" priority="1165">
      <formula>ISERROR(O106)</formula>
    </cfRule>
  </conditionalFormatting>
  <conditionalFormatting sqref="O49">
    <cfRule type="containsErrors" dxfId="12889" priority="1164">
      <formula>ISERROR(O49)</formula>
    </cfRule>
  </conditionalFormatting>
  <conditionalFormatting sqref="O52">
    <cfRule type="containsErrors" dxfId="12888" priority="1163">
      <formula>ISERROR(O52)</formula>
    </cfRule>
  </conditionalFormatting>
  <conditionalFormatting sqref="O49">
    <cfRule type="containsErrors" dxfId="12887" priority="1162">
      <formula>ISERROR(O49)</formula>
    </cfRule>
  </conditionalFormatting>
  <conditionalFormatting sqref="O52">
    <cfRule type="containsErrors" dxfId="12886" priority="1161">
      <formula>ISERROR(O52)</formula>
    </cfRule>
  </conditionalFormatting>
  <conditionalFormatting sqref="O49">
    <cfRule type="containsErrors" dxfId="12885" priority="1160">
      <formula>ISERROR(O49)</formula>
    </cfRule>
  </conditionalFormatting>
  <conditionalFormatting sqref="O52">
    <cfRule type="containsErrors" dxfId="12884" priority="1159">
      <formula>ISERROR(O52)</formula>
    </cfRule>
  </conditionalFormatting>
  <conditionalFormatting sqref="O67">
    <cfRule type="containsErrors" dxfId="12883" priority="1158">
      <formula>ISERROR(O67)</formula>
    </cfRule>
  </conditionalFormatting>
  <conditionalFormatting sqref="O70">
    <cfRule type="containsErrors" dxfId="12882" priority="1157">
      <formula>ISERROR(O70)</formula>
    </cfRule>
  </conditionalFormatting>
  <conditionalFormatting sqref="O67">
    <cfRule type="containsErrors" dxfId="12881" priority="1156">
      <formula>ISERROR(O67)</formula>
    </cfRule>
  </conditionalFormatting>
  <conditionalFormatting sqref="O70">
    <cfRule type="containsErrors" dxfId="12880" priority="1155">
      <formula>ISERROR(O70)</formula>
    </cfRule>
  </conditionalFormatting>
  <conditionalFormatting sqref="O67">
    <cfRule type="containsErrors" dxfId="12879" priority="1154">
      <formula>ISERROR(O67)</formula>
    </cfRule>
  </conditionalFormatting>
  <conditionalFormatting sqref="O70">
    <cfRule type="containsErrors" dxfId="12878" priority="1153">
      <formula>ISERROR(O70)</formula>
    </cfRule>
  </conditionalFormatting>
  <conditionalFormatting sqref="O85">
    <cfRule type="containsErrors" dxfId="12877" priority="1152">
      <formula>ISERROR(O85)</formula>
    </cfRule>
  </conditionalFormatting>
  <conditionalFormatting sqref="O88">
    <cfRule type="containsErrors" dxfId="12876" priority="1151">
      <formula>ISERROR(O88)</formula>
    </cfRule>
  </conditionalFormatting>
  <conditionalFormatting sqref="O85">
    <cfRule type="containsErrors" dxfId="12875" priority="1150">
      <formula>ISERROR(O85)</formula>
    </cfRule>
  </conditionalFormatting>
  <conditionalFormatting sqref="O88">
    <cfRule type="containsErrors" dxfId="12874" priority="1149">
      <formula>ISERROR(O88)</formula>
    </cfRule>
  </conditionalFormatting>
  <conditionalFormatting sqref="O85">
    <cfRule type="containsErrors" dxfId="12873" priority="1148">
      <formula>ISERROR(O85)</formula>
    </cfRule>
  </conditionalFormatting>
  <conditionalFormatting sqref="O88">
    <cfRule type="containsErrors" dxfId="12872" priority="1147">
      <formula>ISERROR(O88)</formula>
    </cfRule>
  </conditionalFormatting>
  <conditionalFormatting sqref="O103">
    <cfRule type="containsErrors" dxfId="12871" priority="1146">
      <formula>ISERROR(O103)</formula>
    </cfRule>
  </conditionalFormatting>
  <conditionalFormatting sqref="O106">
    <cfRule type="containsErrors" dxfId="12870" priority="1145">
      <formula>ISERROR(O106)</formula>
    </cfRule>
  </conditionalFormatting>
  <conditionalFormatting sqref="O103">
    <cfRule type="containsErrors" dxfId="12869" priority="1144">
      <formula>ISERROR(O103)</formula>
    </cfRule>
  </conditionalFormatting>
  <conditionalFormatting sqref="O106">
    <cfRule type="containsErrors" dxfId="12868" priority="1143">
      <formula>ISERROR(O106)</formula>
    </cfRule>
  </conditionalFormatting>
  <conditionalFormatting sqref="O103">
    <cfRule type="containsErrors" dxfId="12867" priority="1142">
      <formula>ISERROR(O103)</formula>
    </cfRule>
  </conditionalFormatting>
  <conditionalFormatting sqref="O106">
    <cfRule type="containsErrors" dxfId="12866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12865" priority="1140">
      <formula>ISERROR(N1)</formula>
    </cfRule>
  </conditionalFormatting>
  <conditionalFormatting sqref="O13">
    <cfRule type="containsErrors" dxfId="12864" priority="1139">
      <formula>ISERROR(O13)</formula>
    </cfRule>
  </conditionalFormatting>
  <conditionalFormatting sqref="O16">
    <cfRule type="containsErrors" dxfId="12863" priority="1138">
      <formula>ISERROR(O16)</formula>
    </cfRule>
  </conditionalFormatting>
  <conditionalFormatting sqref="O103">
    <cfRule type="containsErrors" dxfId="12862" priority="1137">
      <formula>ISERROR(O103)</formula>
    </cfRule>
  </conditionalFormatting>
  <conditionalFormatting sqref="O106">
    <cfRule type="containsErrors" dxfId="12861" priority="1136">
      <formula>ISERROR(O106)</formula>
    </cfRule>
  </conditionalFormatting>
  <conditionalFormatting sqref="O85">
    <cfRule type="containsErrors" dxfId="12860" priority="1135">
      <formula>ISERROR(O85)</formula>
    </cfRule>
  </conditionalFormatting>
  <conditionalFormatting sqref="O88">
    <cfRule type="containsErrors" dxfId="12859" priority="1134">
      <formula>ISERROR(O88)</formula>
    </cfRule>
  </conditionalFormatting>
  <conditionalFormatting sqref="O67">
    <cfRule type="containsErrors" dxfId="12858" priority="1133">
      <formula>ISERROR(O67)</formula>
    </cfRule>
  </conditionalFormatting>
  <conditionalFormatting sqref="O70">
    <cfRule type="containsErrors" dxfId="12857" priority="1132">
      <formula>ISERROR(O70)</formula>
    </cfRule>
  </conditionalFormatting>
  <conditionalFormatting sqref="O49">
    <cfRule type="containsErrors" dxfId="12856" priority="1131">
      <formula>ISERROR(O49)</formula>
    </cfRule>
  </conditionalFormatting>
  <conditionalFormatting sqref="O52">
    <cfRule type="containsErrors" dxfId="12855" priority="1130">
      <formula>ISERROR(O52)</formula>
    </cfRule>
  </conditionalFormatting>
  <conditionalFormatting sqref="O31">
    <cfRule type="containsErrors" dxfId="12854" priority="1129">
      <formula>ISERROR(O31)</formula>
    </cfRule>
  </conditionalFormatting>
  <conditionalFormatting sqref="O34">
    <cfRule type="containsErrors" dxfId="12853" priority="1128">
      <formula>ISERROR(O34)</formula>
    </cfRule>
  </conditionalFormatting>
  <conditionalFormatting sqref="O13">
    <cfRule type="containsErrors" dxfId="12852" priority="1127">
      <formula>ISERROR(O13)</formula>
    </cfRule>
  </conditionalFormatting>
  <conditionalFormatting sqref="O16">
    <cfRule type="containsErrors" dxfId="12851" priority="1126">
      <formula>ISERROR(O16)</formula>
    </cfRule>
  </conditionalFormatting>
  <conditionalFormatting sqref="O49">
    <cfRule type="containsErrors" dxfId="12850" priority="1125">
      <formula>ISERROR(O49)</formula>
    </cfRule>
  </conditionalFormatting>
  <conditionalFormatting sqref="O52">
    <cfRule type="containsErrors" dxfId="12849" priority="1124">
      <formula>ISERROR(O52)</formula>
    </cfRule>
  </conditionalFormatting>
  <conditionalFormatting sqref="O67">
    <cfRule type="containsErrors" dxfId="12848" priority="1123">
      <formula>ISERROR(O67)</formula>
    </cfRule>
  </conditionalFormatting>
  <conditionalFormatting sqref="O70">
    <cfRule type="containsErrors" dxfId="12847" priority="1122">
      <formula>ISERROR(O70)</formula>
    </cfRule>
  </conditionalFormatting>
  <conditionalFormatting sqref="O67">
    <cfRule type="containsErrors" dxfId="12846" priority="1121">
      <formula>ISERROR(O67)</formula>
    </cfRule>
  </conditionalFormatting>
  <conditionalFormatting sqref="O70">
    <cfRule type="containsErrors" dxfId="12845" priority="1120">
      <formula>ISERROR(O70)</formula>
    </cfRule>
  </conditionalFormatting>
  <conditionalFormatting sqref="O31">
    <cfRule type="containsErrors" dxfId="12844" priority="1119">
      <formula>ISERROR(O31)</formula>
    </cfRule>
  </conditionalFormatting>
  <conditionalFormatting sqref="O34">
    <cfRule type="containsErrors" dxfId="12843" priority="1118">
      <formula>ISERROR(O34)</formula>
    </cfRule>
  </conditionalFormatting>
  <conditionalFormatting sqref="O31">
    <cfRule type="containsErrors" dxfId="12842" priority="1117">
      <formula>ISERROR(O31)</formula>
    </cfRule>
  </conditionalFormatting>
  <conditionalFormatting sqref="O34">
    <cfRule type="containsErrors" dxfId="12841" priority="1116">
      <formula>ISERROR(O34)</formula>
    </cfRule>
  </conditionalFormatting>
  <conditionalFormatting sqref="O49">
    <cfRule type="containsErrors" dxfId="12840" priority="1115">
      <formula>ISERROR(O49)</formula>
    </cfRule>
  </conditionalFormatting>
  <conditionalFormatting sqref="O52">
    <cfRule type="containsErrors" dxfId="12839" priority="1114">
      <formula>ISERROR(O52)</formula>
    </cfRule>
  </conditionalFormatting>
  <conditionalFormatting sqref="O49">
    <cfRule type="containsErrors" dxfId="12838" priority="1113">
      <formula>ISERROR(O49)</formula>
    </cfRule>
  </conditionalFormatting>
  <conditionalFormatting sqref="O52">
    <cfRule type="containsErrors" dxfId="12837" priority="1112">
      <formula>ISERROR(O52)</formula>
    </cfRule>
  </conditionalFormatting>
  <conditionalFormatting sqref="O49">
    <cfRule type="containsErrors" dxfId="12836" priority="1111">
      <formula>ISERROR(O49)</formula>
    </cfRule>
  </conditionalFormatting>
  <conditionalFormatting sqref="O52">
    <cfRule type="containsErrors" dxfId="12835" priority="1110">
      <formula>ISERROR(O52)</formula>
    </cfRule>
  </conditionalFormatting>
  <conditionalFormatting sqref="O49">
    <cfRule type="containsErrors" dxfId="12834" priority="1109">
      <formula>ISERROR(O49)</formula>
    </cfRule>
  </conditionalFormatting>
  <conditionalFormatting sqref="O52">
    <cfRule type="containsErrors" dxfId="12833" priority="1108">
      <formula>ISERROR(O52)</formula>
    </cfRule>
  </conditionalFormatting>
  <conditionalFormatting sqref="O49">
    <cfRule type="containsErrors" dxfId="12832" priority="1107">
      <formula>ISERROR(O49)</formula>
    </cfRule>
  </conditionalFormatting>
  <conditionalFormatting sqref="O52">
    <cfRule type="containsErrors" dxfId="12831" priority="1106">
      <formula>ISERROR(O52)</formula>
    </cfRule>
  </conditionalFormatting>
  <conditionalFormatting sqref="O49">
    <cfRule type="containsErrors" dxfId="12830" priority="1105">
      <formula>ISERROR(O49)</formula>
    </cfRule>
  </conditionalFormatting>
  <conditionalFormatting sqref="O52">
    <cfRule type="containsErrors" dxfId="12829" priority="1104">
      <formula>ISERROR(O52)</formula>
    </cfRule>
  </conditionalFormatting>
  <conditionalFormatting sqref="O67">
    <cfRule type="containsErrors" dxfId="12828" priority="1103">
      <formula>ISERROR(O67)</formula>
    </cfRule>
  </conditionalFormatting>
  <conditionalFormatting sqref="O70">
    <cfRule type="containsErrors" dxfId="12827" priority="1102">
      <formula>ISERROR(O70)</formula>
    </cfRule>
  </conditionalFormatting>
  <conditionalFormatting sqref="O67">
    <cfRule type="containsErrors" dxfId="12826" priority="1101">
      <formula>ISERROR(O67)</formula>
    </cfRule>
  </conditionalFormatting>
  <conditionalFormatting sqref="O70">
    <cfRule type="containsErrors" dxfId="12825" priority="1100">
      <formula>ISERROR(O70)</formula>
    </cfRule>
  </conditionalFormatting>
  <conditionalFormatting sqref="O67">
    <cfRule type="containsErrors" dxfId="12824" priority="1099">
      <formula>ISERROR(O67)</formula>
    </cfRule>
  </conditionalFormatting>
  <conditionalFormatting sqref="O70">
    <cfRule type="containsErrors" dxfId="12823" priority="1098">
      <formula>ISERROR(O70)</formula>
    </cfRule>
  </conditionalFormatting>
  <conditionalFormatting sqref="O85">
    <cfRule type="containsErrors" dxfId="12822" priority="1097">
      <formula>ISERROR(O85)</formula>
    </cfRule>
  </conditionalFormatting>
  <conditionalFormatting sqref="O88">
    <cfRule type="containsErrors" dxfId="12821" priority="1096">
      <formula>ISERROR(O88)</formula>
    </cfRule>
  </conditionalFormatting>
  <conditionalFormatting sqref="O85">
    <cfRule type="containsErrors" dxfId="12820" priority="1095">
      <formula>ISERROR(O85)</formula>
    </cfRule>
  </conditionalFormatting>
  <conditionalFormatting sqref="O88">
    <cfRule type="containsErrors" dxfId="12819" priority="1094">
      <formula>ISERROR(O88)</formula>
    </cfRule>
  </conditionalFormatting>
  <conditionalFormatting sqref="O85">
    <cfRule type="containsErrors" dxfId="12818" priority="1093">
      <formula>ISERROR(O85)</formula>
    </cfRule>
  </conditionalFormatting>
  <conditionalFormatting sqref="O88">
    <cfRule type="containsErrors" dxfId="12817" priority="1092">
      <formula>ISERROR(O88)</formula>
    </cfRule>
  </conditionalFormatting>
  <conditionalFormatting sqref="O103">
    <cfRule type="containsErrors" dxfId="12816" priority="1091">
      <formula>ISERROR(O103)</formula>
    </cfRule>
  </conditionalFormatting>
  <conditionalFormatting sqref="O106">
    <cfRule type="containsErrors" dxfId="12815" priority="1090">
      <formula>ISERROR(O106)</formula>
    </cfRule>
  </conditionalFormatting>
  <conditionalFormatting sqref="O103">
    <cfRule type="containsErrors" dxfId="12814" priority="1089">
      <formula>ISERROR(O103)</formula>
    </cfRule>
  </conditionalFormatting>
  <conditionalFormatting sqref="O106">
    <cfRule type="containsErrors" dxfId="12813" priority="1088">
      <formula>ISERROR(O106)</formula>
    </cfRule>
  </conditionalFormatting>
  <conditionalFormatting sqref="O103">
    <cfRule type="containsErrors" dxfId="12812" priority="1087">
      <formula>ISERROR(O103)</formula>
    </cfRule>
  </conditionalFormatting>
  <conditionalFormatting sqref="O106">
    <cfRule type="containsErrors" dxfId="12811" priority="1086">
      <formula>ISERROR(O106)</formula>
    </cfRule>
  </conditionalFormatting>
  <conditionalFormatting sqref="O49">
    <cfRule type="containsErrors" dxfId="12810" priority="1085">
      <formula>ISERROR(O49)</formula>
    </cfRule>
  </conditionalFormatting>
  <conditionalFormatting sqref="O52">
    <cfRule type="containsErrors" dxfId="12809" priority="1084">
      <formula>ISERROR(O52)</formula>
    </cfRule>
  </conditionalFormatting>
  <conditionalFormatting sqref="O49">
    <cfRule type="containsErrors" dxfId="12808" priority="1083">
      <formula>ISERROR(O49)</formula>
    </cfRule>
  </conditionalFormatting>
  <conditionalFormatting sqref="O52">
    <cfRule type="containsErrors" dxfId="12807" priority="1082">
      <formula>ISERROR(O52)</formula>
    </cfRule>
  </conditionalFormatting>
  <conditionalFormatting sqref="O49">
    <cfRule type="containsErrors" dxfId="12806" priority="1081">
      <formula>ISERROR(O49)</formula>
    </cfRule>
  </conditionalFormatting>
  <conditionalFormatting sqref="O52">
    <cfRule type="containsErrors" dxfId="12805" priority="1080">
      <formula>ISERROR(O52)</formula>
    </cfRule>
  </conditionalFormatting>
  <conditionalFormatting sqref="O67">
    <cfRule type="containsErrors" dxfId="12804" priority="1079">
      <formula>ISERROR(O67)</formula>
    </cfRule>
  </conditionalFormatting>
  <conditionalFormatting sqref="O70">
    <cfRule type="containsErrors" dxfId="12803" priority="1078">
      <formula>ISERROR(O70)</formula>
    </cfRule>
  </conditionalFormatting>
  <conditionalFormatting sqref="O67">
    <cfRule type="containsErrors" dxfId="12802" priority="1077">
      <formula>ISERROR(O67)</formula>
    </cfRule>
  </conditionalFormatting>
  <conditionalFormatting sqref="O70">
    <cfRule type="containsErrors" dxfId="12801" priority="1076">
      <formula>ISERROR(O70)</formula>
    </cfRule>
  </conditionalFormatting>
  <conditionalFormatting sqref="O67">
    <cfRule type="containsErrors" dxfId="12800" priority="1075">
      <formula>ISERROR(O67)</formula>
    </cfRule>
  </conditionalFormatting>
  <conditionalFormatting sqref="O70">
    <cfRule type="containsErrors" dxfId="12799" priority="1074">
      <formula>ISERROR(O70)</formula>
    </cfRule>
  </conditionalFormatting>
  <conditionalFormatting sqref="O67">
    <cfRule type="containsErrors" dxfId="12798" priority="1073">
      <formula>ISERROR(O67)</formula>
    </cfRule>
  </conditionalFormatting>
  <conditionalFormatting sqref="O70">
    <cfRule type="containsErrors" dxfId="12797" priority="1072">
      <formula>ISERROR(O70)</formula>
    </cfRule>
  </conditionalFormatting>
  <conditionalFormatting sqref="O67">
    <cfRule type="containsErrors" dxfId="12796" priority="1071">
      <formula>ISERROR(O67)</formula>
    </cfRule>
  </conditionalFormatting>
  <conditionalFormatting sqref="O70">
    <cfRule type="containsErrors" dxfId="12795" priority="1070">
      <formula>ISERROR(O70)</formula>
    </cfRule>
  </conditionalFormatting>
  <conditionalFormatting sqref="O67">
    <cfRule type="containsErrors" dxfId="12794" priority="1069">
      <formula>ISERROR(O67)</formula>
    </cfRule>
  </conditionalFormatting>
  <conditionalFormatting sqref="O70">
    <cfRule type="containsErrors" dxfId="12793" priority="1068">
      <formula>ISERROR(O70)</formula>
    </cfRule>
  </conditionalFormatting>
  <conditionalFormatting sqref="O67">
    <cfRule type="containsErrors" dxfId="12792" priority="1067">
      <formula>ISERROR(O67)</formula>
    </cfRule>
  </conditionalFormatting>
  <conditionalFormatting sqref="O70">
    <cfRule type="containsErrors" dxfId="12791" priority="1066">
      <formula>ISERROR(O70)</formula>
    </cfRule>
  </conditionalFormatting>
  <conditionalFormatting sqref="O67">
    <cfRule type="containsErrors" dxfId="12790" priority="1065">
      <formula>ISERROR(O67)</formula>
    </cfRule>
  </conditionalFormatting>
  <conditionalFormatting sqref="O70">
    <cfRule type="containsErrors" dxfId="12789" priority="1064">
      <formula>ISERROR(O70)</formula>
    </cfRule>
  </conditionalFormatting>
  <conditionalFormatting sqref="O67">
    <cfRule type="containsErrors" dxfId="12788" priority="1063">
      <formula>ISERROR(O67)</formula>
    </cfRule>
  </conditionalFormatting>
  <conditionalFormatting sqref="O70">
    <cfRule type="containsErrors" dxfId="12787" priority="1062">
      <formula>ISERROR(O70)</formula>
    </cfRule>
  </conditionalFormatting>
  <conditionalFormatting sqref="O67">
    <cfRule type="containsErrors" dxfId="12786" priority="1061">
      <formula>ISERROR(O67)</formula>
    </cfRule>
  </conditionalFormatting>
  <conditionalFormatting sqref="O70">
    <cfRule type="containsErrors" dxfId="12785" priority="1060">
      <formula>ISERROR(O70)</formula>
    </cfRule>
  </conditionalFormatting>
  <conditionalFormatting sqref="O67">
    <cfRule type="containsErrors" dxfId="12784" priority="1059">
      <formula>ISERROR(O67)</formula>
    </cfRule>
  </conditionalFormatting>
  <conditionalFormatting sqref="O70">
    <cfRule type="containsErrors" dxfId="12783" priority="1058">
      <formula>ISERROR(O70)</formula>
    </cfRule>
  </conditionalFormatting>
  <conditionalFormatting sqref="O85">
    <cfRule type="containsErrors" dxfId="12782" priority="1057">
      <formula>ISERROR(O85)</formula>
    </cfRule>
  </conditionalFormatting>
  <conditionalFormatting sqref="O88">
    <cfRule type="containsErrors" dxfId="12781" priority="1056">
      <formula>ISERROR(O88)</formula>
    </cfRule>
  </conditionalFormatting>
  <conditionalFormatting sqref="O85">
    <cfRule type="containsErrors" dxfId="12780" priority="1055">
      <formula>ISERROR(O85)</formula>
    </cfRule>
  </conditionalFormatting>
  <conditionalFormatting sqref="O88">
    <cfRule type="containsErrors" dxfId="12779" priority="1054">
      <formula>ISERROR(O88)</formula>
    </cfRule>
  </conditionalFormatting>
  <conditionalFormatting sqref="O85">
    <cfRule type="containsErrors" dxfId="12778" priority="1053">
      <formula>ISERROR(O85)</formula>
    </cfRule>
  </conditionalFormatting>
  <conditionalFormatting sqref="O88">
    <cfRule type="containsErrors" dxfId="12777" priority="1052">
      <formula>ISERROR(O88)</formula>
    </cfRule>
  </conditionalFormatting>
  <conditionalFormatting sqref="O85">
    <cfRule type="containsErrors" dxfId="12776" priority="1051">
      <formula>ISERROR(O85)</formula>
    </cfRule>
  </conditionalFormatting>
  <conditionalFormatting sqref="O88">
    <cfRule type="containsErrors" dxfId="12775" priority="1050">
      <formula>ISERROR(O88)</formula>
    </cfRule>
  </conditionalFormatting>
  <conditionalFormatting sqref="O85">
    <cfRule type="containsErrors" dxfId="12774" priority="1049">
      <formula>ISERROR(O85)</formula>
    </cfRule>
  </conditionalFormatting>
  <conditionalFormatting sqref="O88">
    <cfRule type="containsErrors" dxfId="12773" priority="1048">
      <formula>ISERROR(O88)</formula>
    </cfRule>
  </conditionalFormatting>
  <conditionalFormatting sqref="O85">
    <cfRule type="containsErrors" dxfId="12772" priority="1047">
      <formula>ISERROR(O85)</formula>
    </cfRule>
  </conditionalFormatting>
  <conditionalFormatting sqref="O88">
    <cfRule type="containsErrors" dxfId="12771" priority="1046">
      <formula>ISERROR(O88)</formula>
    </cfRule>
  </conditionalFormatting>
  <conditionalFormatting sqref="O85">
    <cfRule type="containsErrors" dxfId="12770" priority="1045">
      <formula>ISERROR(O85)</formula>
    </cfRule>
  </conditionalFormatting>
  <conditionalFormatting sqref="O88">
    <cfRule type="containsErrors" dxfId="12769" priority="1044">
      <formula>ISERROR(O88)</formula>
    </cfRule>
  </conditionalFormatting>
  <conditionalFormatting sqref="O85">
    <cfRule type="containsErrors" dxfId="12768" priority="1043">
      <formula>ISERROR(O85)</formula>
    </cfRule>
  </conditionalFormatting>
  <conditionalFormatting sqref="O88">
    <cfRule type="containsErrors" dxfId="12767" priority="1042">
      <formula>ISERROR(O88)</formula>
    </cfRule>
  </conditionalFormatting>
  <conditionalFormatting sqref="O85">
    <cfRule type="containsErrors" dxfId="12766" priority="1041">
      <formula>ISERROR(O85)</formula>
    </cfRule>
  </conditionalFormatting>
  <conditionalFormatting sqref="O88">
    <cfRule type="containsErrors" dxfId="12765" priority="1040">
      <formula>ISERROR(O88)</formula>
    </cfRule>
  </conditionalFormatting>
  <conditionalFormatting sqref="O85">
    <cfRule type="containsErrors" dxfId="12764" priority="1039">
      <formula>ISERROR(O85)</formula>
    </cfRule>
  </conditionalFormatting>
  <conditionalFormatting sqref="O88">
    <cfRule type="containsErrors" dxfId="12763" priority="1038">
      <formula>ISERROR(O88)</formula>
    </cfRule>
  </conditionalFormatting>
  <conditionalFormatting sqref="O85">
    <cfRule type="containsErrors" dxfId="12762" priority="1037">
      <formula>ISERROR(O85)</formula>
    </cfRule>
  </conditionalFormatting>
  <conditionalFormatting sqref="O88">
    <cfRule type="containsErrors" dxfId="12761" priority="1036">
      <formula>ISERROR(O88)</formula>
    </cfRule>
  </conditionalFormatting>
  <conditionalFormatting sqref="O103">
    <cfRule type="containsErrors" dxfId="12760" priority="1035">
      <formula>ISERROR(O103)</formula>
    </cfRule>
  </conditionalFormatting>
  <conditionalFormatting sqref="O106">
    <cfRule type="containsErrors" dxfId="12759" priority="1034">
      <formula>ISERROR(O106)</formula>
    </cfRule>
  </conditionalFormatting>
  <conditionalFormatting sqref="O103">
    <cfRule type="containsErrors" dxfId="12758" priority="1033">
      <formula>ISERROR(O103)</formula>
    </cfRule>
  </conditionalFormatting>
  <conditionalFormatting sqref="O106">
    <cfRule type="containsErrors" dxfId="12757" priority="1032">
      <formula>ISERROR(O106)</formula>
    </cfRule>
  </conditionalFormatting>
  <conditionalFormatting sqref="O103">
    <cfRule type="containsErrors" dxfId="12756" priority="1031">
      <formula>ISERROR(O103)</formula>
    </cfRule>
  </conditionalFormatting>
  <conditionalFormatting sqref="O106">
    <cfRule type="containsErrors" dxfId="12755" priority="1030">
      <formula>ISERROR(O106)</formula>
    </cfRule>
  </conditionalFormatting>
  <conditionalFormatting sqref="O103">
    <cfRule type="containsErrors" dxfId="12754" priority="1029">
      <formula>ISERROR(O103)</formula>
    </cfRule>
  </conditionalFormatting>
  <conditionalFormatting sqref="O106">
    <cfRule type="containsErrors" dxfId="12753" priority="1028">
      <formula>ISERROR(O106)</formula>
    </cfRule>
  </conditionalFormatting>
  <conditionalFormatting sqref="O103">
    <cfRule type="containsErrors" dxfId="12752" priority="1027">
      <formula>ISERROR(O103)</formula>
    </cfRule>
  </conditionalFormatting>
  <conditionalFormatting sqref="O106">
    <cfRule type="containsErrors" dxfId="12751" priority="1026">
      <formula>ISERROR(O106)</formula>
    </cfRule>
  </conditionalFormatting>
  <conditionalFormatting sqref="O103">
    <cfRule type="containsErrors" dxfId="12750" priority="1025">
      <formula>ISERROR(O103)</formula>
    </cfRule>
  </conditionalFormatting>
  <conditionalFormatting sqref="O106">
    <cfRule type="containsErrors" dxfId="12749" priority="1024">
      <formula>ISERROR(O106)</formula>
    </cfRule>
  </conditionalFormatting>
  <conditionalFormatting sqref="O103">
    <cfRule type="containsErrors" dxfId="12748" priority="1023">
      <formula>ISERROR(O103)</formula>
    </cfRule>
  </conditionalFormatting>
  <conditionalFormatting sqref="O106">
    <cfRule type="containsErrors" dxfId="12747" priority="1022">
      <formula>ISERROR(O106)</formula>
    </cfRule>
  </conditionalFormatting>
  <conditionalFormatting sqref="O103">
    <cfRule type="containsErrors" dxfId="12746" priority="1021">
      <formula>ISERROR(O103)</formula>
    </cfRule>
  </conditionalFormatting>
  <conditionalFormatting sqref="O106">
    <cfRule type="containsErrors" dxfId="12745" priority="1020">
      <formula>ISERROR(O106)</formula>
    </cfRule>
  </conditionalFormatting>
  <conditionalFormatting sqref="O103">
    <cfRule type="containsErrors" dxfId="12744" priority="1019">
      <formula>ISERROR(O103)</formula>
    </cfRule>
  </conditionalFormatting>
  <conditionalFormatting sqref="O106">
    <cfRule type="containsErrors" dxfId="12743" priority="1018">
      <formula>ISERROR(O106)</formula>
    </cfRule>
  </conditionalFormatting>
  <conditionalFormatting sqref="O103">
    <cfRule type="containsErrors" dxfId="12742" priority="1017">
      <formula>ISERROR(O103)</formula>
    </cfRule>
  </conditionalFormatting>
  <conditionalFormatting sqref="O106">
    <cfRule type="containsErrors" dxfId="12741" priority="1016">
      <formula>ISERROR(O106)</formula>
    </cfRule>
  </conditionalFormatting>
  <conditionalFormatting sqref="O103">
    <cfRule type="containsErrors" dxfId="12740" priority="1015">
      <formula>ISERROR(O103)</formula>
    </cfRule>
  </conditionalFormatting>
  <conditionalFormatting sqref="O106">
    <cfRule type="containsErrors" dxfId="12739" priority="1014">
      <formula>ISERROR(O106)</formula>
    </cfRule>
  </conditionalFormatting>
  <conditionalFormatting sqref="O49">
    <cfRule type="containsErrors" dxfId="12738" priority="1013">
      <formula>ISERROR(O49)</formula>
    </cfRule>
  </conditionalFormatting>
  <conditionalFormatting sqref="O52">
    <cfRule type="containsErrors" dxfId="12737" priority="1012">
      <formula>ISERROR(O52)</formula>
    </cfRule>
  </conditionalFormatting>
  <conditionalFormatting sqref="O49">
    <cfRule type="containsErrors" dxfId="12736" priority="1011">
      <formula>ISERROR(O49)</formula>
    </cfRule>
  </conditionalFormatting>
  <conditionalFormatting sqref="O52">
    <cfRule type="containsErrors" dxfId="12735" priority="1010">
      <formula>ISERROR(O52)</formula>
    </cfRule>
  </conditionalFormatting>
  <conditionalFormatting sqref="O49">
    <cfRule type="containsErrors" dxfId="12734" priority="1009">
      <formula>ISERROR(O49)</formula>
    </cfRule>
  </conditionalFormatting>
  <conditionalFormatting sqref="O52">
    <cfRule type="containsErrors" dxfId="12733" priority="1008">
      <formula>ISERROR(O52)</formula>
    </cfRule>
  </conditionalFormatting>
  <conditionalFormatting sqref="O67">
    <cfRule type="containsErrors" dxfId="12732" priority="1007">
      <formula>ISERROR(O67)</formula>
    </cfRule>
  </conditionalFormatting>
  <conditionalFormatting sqref="O70">
    <cfRule type="containsErrors" dxfId="12731" priority="1006">
      <formula>ISERROR(O70)</formula>
    </cfRule>
  </conditionalFormatting>
  <conditionalFormatting sqref="O67">
    <cfRule type="containsErrors" dxfId="12730" priority="1005">
      <formula>ISERROR(O67)</formula>
    </cfRule>
  </conditionalFormatting>
  <conditionalFormatting sqref="O70">
    <cfRule type="containsErrors" dxfId="12729" priority="1004">
      <formula>ISERROR(O70)</formula>
    </cfRule>
  </conditionalFormatting>
  <conditionalFormatting sqref="O67">
    <cfRule type="containsErrors" dxfId="12728" priority="1003">
      <formula>ISERROR(O67)</formula>
    </cfRule>
  </conditionalFormatting>
  <conditionalFormatting sqref="O70">
    <cfRule type="containsErrors" dxfId="12727" priority="1002">
      <formula>ISERROR(O70)</formula>
    </cfRule>
  </conditionalFormatting>
  <conditionalFormatting sqref="O85">
    <cfRule type="containsErrors" dxfId="12726" priority="1001">
      <formula>ISERROR(O85)</formula>
    </cfRule>
  </conditionalFormatting>
  <conditionalFormatting sqref="O88">
    <cfRule type="containsErrors" dxfId="12725" priority="1000">
      <formula>ISERROR(O88)</formula>
    </cfRule>
  </conditionalFormatting>
  <conditionalFormatting sqref="O85">
    <cfRule type="containsErrors" dxfId="12724" priority="999">
      <formula>ISERROR(O85)</formula>
    </cfRule>
  </conditionalFormatting>
  <conditionalFormatting sqref="O88">
    <cfRule type="containsErrors" dxfId="12723" priority="998">
      <formula>ISERROR(O88)</formula>
    </cfRule>
  </conditionalFormatting>
  <conditionalFormatting sqref="O85">
    <cfRule type="containsErrors" dxfId="12722" priority="997">
      <formula>ISERROR(O85)</formula>
    </cfRule>
  </conditionalFormatting>
  <conditionalFormatting sqref="O88">
    <cfRule type="containsErrors" dxfId="12721" priority="996">
      <formula>ISERROR(O88)</formula>
    </cfRule>
  </conditionalFormatting>
  <conditionalFormatting sqref="O103">
    <cfRule type="containsErrors" dxfId="12720" priority="995">
      <formula>ISERROR(O103)</formula>
    </cfRule>
  </conditionalFormatting>
  <conditionalFormatting sqref="O106">
    <cfRule type="containsErrors" dxfId="12719" priority="994">
      <formula>ISERROR(O106)</formula>
    </cfRule>
  </conditionalFormatting>
  <conditionalFormatting sqref="O103">
    <cfRule type="containsErrors" dxfId="12718" priority="993">
      <formula>ISERROR(O103)</formula>
    </cfRule>
  </conditionalFormatting>
  <conditionalFormatting sqref="O106">
    <cfRule type="containsErrors" dxfId="12717" priority="992">
      <formula>ISERROR(O106)</formula>
    </cfRule>
  </conditionalFormatting>
  <conditionalFormatting sqref="O103">
    <cfRule type="containsErrors" dxfId="12716" priority="991">
      <formula>ISERROR(O103)</formula>
    </cfRule>
  </conditionalFormatting>
  <conditionalFormatting sqref="O106">
    <cfRule type="containsErrors" dxfId="12715" priority="990">
      <formula>ISERROR(O106)</formula>
    </cfRule>
  </conditionalFormatting>
  <conditionalFormatting sqref="O103">
    <cfRule type="containsErrors" dxfId="12714" priority="989">
      <formula>ISERROR(O103)</formula>
    </cfRule>
  </conditionalFormatting>
  <conditionalFormatting sqref="O106">
    <cfRule type="containsErrors" dxfId="12713" priority="988">
      <formula>ISERROR(O106)</formula>
    </cfRule>
  </conditionalFormatting>
  <conditionalFormatting sqref="O103">
    <cfRule type="containsErrors" dxfId="12712" priority="987">
      <formula>ISERROR(O103)</formula>
    </cfRule>
  </conditionalFormatting>
  <conditionalFormatting sqref="O106">
    <cfRule type="containsErrors" dxfId="12711" priority="986">
      <formula>ISERROR(O106)</formula>
    </cfRule>
  </conditionalFormatting>
  <conditionalFormatting sqref="O103">
    <cfRule type="containsErrors" dxfId="12710" priority="985">
      <formula>ISERROR(O103)</formula>
    </cfRule>
  </conditionalFormatting>
  <conditionalFormatting sqref="O106">
    <cfRule type="containsErrors" dxfId="12709" priority="984">
      <formula>ISERROR(O106)</formula>
    </cfRule>
  </conditionalFormatting>
  <conditionalFormatting sqref="O103">
    <cfRule type="containsErrors" dxfId="12708" priority="983">
      <formula>ISERROR(O103)</formula>
    </cfRule>
  </conditionalFormatting>
  <conditionalFormatting sqref="O106">
    <cfRule type="containsErrors" dxfId="12707" priority="982">
      <formula>ISERROR(O106)</formula>
    </cfRule>
  </conditionalFormatting>
  <conditionalFormatting sqref="O103">
    <cfRule type="containsErrors" dxfId="12706" priority="981">
      <formula>ISERROR(O103)</formula>
    </cfRule>
  </conditionalFormatting>
  <conditionalFormatting sqref="O106">
    <cfRule type="containsErrors" dxfId="12705" priority="980">
      <formula>ISERROR(O106)</formula>
    </cfRule>
  </conditionalFormatting>
  <conditionalFormatting sqref="O103">
    <cfRule type="containsErrors" dxfId="12704" priority="979">
      <formula>ISERROR(O103)</formula>
    </cfRule>
  </conditionalFormatting>
  <conditionalFormatting sqref="O106">
    <cfRule type="containsErrors" dxfId="12703" priority="978">
      <formula>ISERROR(O106)</formula>
    </cfRule>
  </conditionalFormatting>
  <conditionalFormatting sqref="O103">
    <cfRule type="containsErrors" dxfId="12702" priority="977">
      <formula>ISERROR(O103)</formula>
    </cfRule>
  </conditionalFormatting>
  <conditionalFormatting sqref="O106">
    <cfRule type="containsErrors" dxfId="12701" priority="976">
      <formula>ISERROR(O106)</formula>
    </cfRule>
  </conditionalFormatting>
  <conditionalFormatting sqref="O103">
    <cfRule type="containsErrors" dxfId="12700" priority="975">
      <formula>ISERROR(O103)</formula>
    </cfRule>
  </conditionalFormatting>
  <conditionalFormatting sqref="O106">
    <cfRule type="containsErrors" dxfId="12699" priority="974">
      <formula>ISERROR(O106)</formula>
    </cfRule>
  </conditionalFormatting>
  <conditionalFormatting sqref="O103">
    <cfRule type="containsErrors" dxfId="12698" priority="973">
      <formula>ISERROR(O103)</formula>
    </cfRule>
  </conditionalFormatting>
  <conditionalFormatting sqref="O106">
    <cfRule type="containsErrors" dxfId="12697" priority="972">
      <formula>ISERROR(O106)</formula>
    </cfRule>
  </conditionalFormatting>
  <conditionalFormatting sqref="O103">
    <cfRule type="containsErrors" dxfId="12696" priority="971">
      <formula>ISERROR(O103)</formula>
    </cfRule>
  </conditionalFormatting>
  <conditionalFormatting sqref="O106">
    <cfRule type="containsErrors" dxfId="12695" priority="970">
      <formula>ISERROR(O106)</formula>
    </cfRule>
  </conditionalFormatting>
  <conditionalFormatting sqref="O103">
    <cfRule type="containsErrors" dxfId="12694" priority="969">
      <formula>ISERROR(O103)</formula>
    </cfRule>
  </conditionalFormatting>
  <conditionalFormatting sqref="O106">
    <cfRule type="containsErrors" dxfId="12693" priority="968">
      <formula>ISERROR(O106)</formula>
    </cfRule>
  </conditionalFormatting>
  <conditionalFormatting sqref="O103">
    <cfRule type="containsErrors" dxfId="12692" priority="967">
      <formula>ISERROR(O103)</formula>
    </cfRule>
  </conditionalFormatting>
  <conditionalFormatting sqref="O106">
    <cfRule type="containsErrors" dxfId="12691" priority="966">
      <formula>ISERROR(O106)</formula>
    </cfRule>
  </conditionalFormatting>
  <conditionalFormatting sqref="O103">
    <cfRule type="containsErrors" dxfId="12690" priority="965">
      <formula>ISERROR(O103)</formula>
    </cfRule>
  </conditionalFormatting>
  <conditionalFormatting sqref="O106">
    <cfRule type="containsErrors" dxfId="12689" priority="964">
      <formula>ISERROR(O106)</formula>
    </cfRule>
  </conditionalFormatting>
  <conditionalFormatting sqref="O103">
    <cfRule type="containsErrors" dxfId="12688" priority="963">
      <formula>ISERROR(O103)</formula>
    </cfRule>
  </conditionalFormatting>
  <conditionalFormatting sqref="O106">
    <cfRule type="containsErrors" dxfId="12687" priority="962">
      <formula>ISERROR(O106)</formula>
    </cfRule>
  </conditionalFormatting>
  <conditionalFormatting sqref="O103">
    <cfRule type="containsErrors" dxfId="12686" priority="961">
      <formula>ISERROR(O103)</formula>
    </cfRule>
  </conditionalFormatting>
  <conditionalFormatting sqref="O106">
    <cfRule type="containsErrors" dxfId="12685" priority="960">
      <formula>ISERROR(O106)</formula>
    </cfRule>
  </conditionalFormatting>
  <conditionalFormatting sqref="O103">
    <cfRule type="containsErrors" dxfId="12684" priority="959">
      <formula>ISERROR(O103)</formula>
    </cfRule>
  </conditionalFormatting>
  <conditionalFormatting sqref="O106">
    <cfRule type="containsErrors" dxfId="12683" priority="958">
      <formula>ISERROR(O106)</formula>
    </cfRule>
  </conditionalFormatting>
  <conditionalFormatting sqref="O103">
    <cfRule type="containsErrors" dxfId="12682" priority="957">
      <formula>ISERROR(O103)</formula>
    </cfRule>
  </conditionalFormatting>
  <conditionalFormatting sqref="O106">
    <cfRule type="containsErrors" dxfId="12681" priority="956">
      <formula>ISERROR(O106)</formula>
    </cfRule>
  </conditionalFormatting>
  <conditionalFormatting sqref="O103">
    <cfRule type="containsErrors" dxfId="12680" priority="955">
      <formula>ISERROR(O103)</formula>
    </cfRule>
  </conditionalFormatting>
  <conditionalFormatting sqref="O106">
    <cfRule type="containsErrors" dxfId="12679" priority="954">
      <formula>ISERROR(O106)</formula>
    </cfRule>
  </conditionalFormatting>
  <conditionalFormatting sqref="O103">
    <cfRule type="containsErrors" dxfId="12678" priority="953">
      <formula>ISERROR(O103)</formula>
    </cfRule>
  </conditionalFormatting>
  <conditionalFormatting sqref="O106">
    <cfRule type="containsErrors" dxfId="12677" priority="952">
      <formula>ISERROR(O106)</formula>
    </cfRule>
  </conditionalFormatting>
  <conditionalFormatting sqref="O103">
    <cfRule type="containsErrors" dxfId="12676" priority="951">
      <formula>ISERROR(O103)</formula>
    </cfRule>
  </conditionalFormatting>
  <conditionalFormatting sqref="O106">
    <cfRule type="containsErrors" dxfId="12675" priority="950">
      <formula>ISERROR(O106)</formula>
    </cfRule>
  </conditionalFormatting>
  <conditionalFormatting sqref="O103">
    <cfRule type="containsErrors" dxfId="12674" priority="949">
      <formula>ISERROR(O103)</formula>
    </cfRule>
  </conditionalFormatting>
  <conditionalFormatting sqref="O106">
    <cfRule type="containsErrors" dxfId="12673" priority="948">
      <formula>ISERROR(O106)</formula>
    </cfRule>
  </conditionalFormatting>
  <conditionalFormatting sqref="O103">
    <cfRule type="containsErrors" dxfId="12672" priority="947">
      <formula>ISERROR(O103)</formula>
    </cfRule>
  </conditionalFormatting>
  <conditionalFormatting sqref="O106">
    <cfRule type="containsErrors" dxfId="12671" priority="946">
      <formula>ISERROR(O106)</formula>
    </cfRule>
  </conditionalFormatting>
  <conditionalFormatting sqref="O103">
    <cfRule type="containsErrors" dxfId="12670" priority="945">
      <formula>ISERROR(O103)</formula>
    </cfRule>
  </conditionalFormatting>
  <conditionalFormatting sqref="O106">
    <cfRule type="containsErrors" dxfId="12669" priority="944">
      <formula>ISERROR(O106)</formula>
    </cfRule>
  </conditionalFormatting>
  <conditionalFormatting sqref="O103">
    <cfRule type="containsErrors" dxfId="12668" priority="943">
      <formula>ISERROR(O103)</formula>
    </cfRule>
  </conditionalFormatting>
  <conditionalFormatting sqref="O106">
    <cfRule type="containsErrors" dxfId="12667" priority="942">
      <formula>ISERROR(O106)</formula>
    </cfRule>
  </conditionalFormatting>
  <conditionalFormatting sqref="O103">
    <cfRule type="containsErrors" dxfId="12666" priority="941">
      <formula>ISERROR(O103)</formula>
    </cfRule>
  </conditionalFormatting>
  <conditionalFormatting sqref="O106">
    <cfRule type="containsErrors" dxfId="12665" priority="940">
      <formula>ISERROR(O106)</formula>
    </cfRule>
  </conditionalFormatting>
  <conditionalFormatting sqref="O103">
    <cfRule type="containsErrors" dxfId="12664" priority="939">
      <formula>ISERROR(O103)</formula>
    </cfRule>
  </conditionalFormatting>
  <conditionalFormatting sqref="O106">
    <cfRule type="containsErrors" dxfId="12663" priority="938">
      <formula>ISERROR(O106)</formula>
    </cfRule>
  </conditionalFormatting>
  <conditionalFormatting sqref="O103">
    <cfRule type="containsErrors" dxfId="12662" priority="937">
      <formula>ISERROR(O103)</formula>
    </cfRule>
  </conditionalFormatting>
  <conditionalFormatting sqref="O106">
    <cfRule type="containsErrors" dxfId="12661" priority="936">
      <formula>ISERROR(O106)</formula>
    </cfRule>
  </conditionalFormatting>
  <conditionalFormatting sqref="O103">
    <cfRule type="containsErrors" dxfId="12660" priority="935">
      <formula>ISERROR(O103)</formula>
    </cfRule>
  </conditionalFormatting>
  <conditionalFormatting sqref="O106">
    <cfRule type="containsErrors" dxfId="12659" priority="934">
      <formula>ISERROR(O106)</formula>
    </cfRule>
  </conditionalFormatting>
  <conditionalFormatting sqref="O103">
    <cfRule type="containsErrors" dxfId="12658" priority="933">
      <formula>ISERROR(O103)</formula>
    </cfRule>
  </conditionalFormatting>
  <conditionalFormatting sqref="O106">
    <cfRule type="containsErrors" dxfId="12657" priority="932">
      <formula>ISERROR(O106)</formula>
    </cfRule>
  </conditionalFormatting>
  <conditionalFormatting sqref="O103">
    <cfRule type="containsErrors" dxfId="12656" priority="931">
      <formula>ISERROR(O103)</formula>
    </cfRule>
  </conditionalFormatting>
  <conditionalFormatting sqref="O106">
    <cfRule type="containsErrors" dxfId="12655" priority="930">
      <formula>ISERROR(O106)</formula>
    </cfRule>
  </conditionalFormatting>
  <conditionalFormatting sqref="O103">
    <cfRule type="containsErrors" dxfId="12654" priority="929">
      <formula>ISERROR(O103)</formula>
    </cfRule>
  </conditionalFormatting>
  <conditionalFormatting sqref="O106">
    <cfRule type="containsErrors" dxfId="12653" priority="928">
      <formula>ISERROR(O106)</formula>
    </cfRule>
  </conditionalFormatting>
  <conditionalFormatting sqref="O103">
    <cfRule type="containsErrors" dxfId="12652" priority="927">
      <formula>ISERROR(O103)</formula>
    </cfRule>
  </conditionalFormatting>
  <conditionalFormatting sqref="O106">
    <cfRule type="containsErrors" dxfId="12651" priority="926">
      <formula>ISERROR(O106)</formula>
    </cfRule>
  </conditionalFormatting>
  <conditionalFormatting sqref="O103">
    <cfRule type="containsErrors" dxfId="12650" priority="925">
      <formula>ISERROR(O103)</formula>
    </cfRule>
  </conditionalFormatting>
  <conditionalFormatting sqref="O106">
    <cfRule type="containsErrors" dxfId="12649" priority="924">
      <formula>ISERROR(O106)</formula>
    </cfRule>
  </conditionalFormatting>
  <conditionalFormatting sqref="O106">
    <cfRule type="containsErrors" dxfId="12648" priority="923">
      <formula>ISERROR(O106)</formula>
    </cfRule>
  </conditionalFormatting>
  <conditionalFormatting sqref="O103">
    <cfRule type="containsErrors" dxfId="12647" priority="922">
      <formula>ISERROR(O103)</formula>
    </cfRule>
  </conditionalFormatting>
  <conditionalFormatting sqref="O106">
    <cfRule type="containsErrors" dxfId="12646" priority="921">
      <formula>ISERROR(O106)</formula>
    </cfRule>
  </conditionalFormatting>
  <conditionalFormatting sqref="O103">
    <cfRule type="containsErrors" dxfId="12645" priority="920">
      <formula>ISERROR(O103)</formula>
    </cfRule>
  </conditionalFormatting>
  <conditionalFormatting sqref="O106">
    <cfRule type="containsErrors" dxfId="12644" priority="919">
      <formula>ISERROR(O106)</formula>
    </cfRule>
  </conditionalFormatting>
  <conditionalFormatting sqref="O103">
    <cfRule type="containsErrors" dxfId="12643" priority="918">
      <formula>ISERROR(O103)</formula>
    </cfRule>
  </conditionalFormatting>
  <conditionalFormatting sqref="N101:Q101 N100:P100 N94:Q99 N102:O110">
    <cfRule type="containsErrors" dxfId="12642" priority="917">
      <formula>ISERROR(N94)</formula>
    </cfRule>
  </conditionalFormatting>
  <conditionalFormatting sqref="N101:Q101 N100:P100 N94:Q99 N102:O110">
    <cfRule type="containsErrors" dxfId="12641" priority="916">
      <formula>ISERROR(N94)</formula>
    </cfRule>
  </conditionalFormatting>
  <conditionalFormatting sqref="N107:N110">
    <cfRule type="cellIs" dxfId="12640" priority="915" operator="notEqual">
      <formula>0</formula>
    </cfRule>
  </conditionalFormatting>
  <conditionalFormatting sqref="O85">
    <cfRule type="containsErrors" dxfId="12639" priority="914">
      <formula>ISERROR(O85)</formula>
    </cfRule>
  </conditionalFormatting>
  <conditionalFormatting sqref="O88">
    <cfRule type="containsErrors" dxfId="12638" priority="913">
      <formula>ISERROR(O88)</formula>
    </cfRule>
  </conditionalFormatting>
  <conditionalFormatting sqref="O85">
    <cfRule type="containsErrors" dxfId="12637" priority="912">
      <formula>ISERROR(O85)</formula>
    </cfRule>
  </conditionalFormatting>
  <conditionalFormatting sqref="O88">
    <cfRule type="containsErrors" dxfId="12636" priority="911">
      <formula>ISERROR(O88)</formula>
    </cfRule>
  </conditionalFormatting>
  <conditionalFormatting sqref="O85">
    <cfRule type="containsErrors" dxfId="12635" priority="910">
      <formula>ISERROR(O85)</formula>
    </cfRule>
  </conditionalFormatting>
  <conditionalFormatting sqref="O88">
    <cfRule type="containsErrors" dxfId="12634" priority="909">
      <formula>ISERROR(O88)</formula>
    </cfRule>
  </conditionalFormatting>
  <conditionalFormatting sqref="O85">
    <cfRule type="containsErrors" dxfId="12633" priority="908">
      <formula>ISERROR(O85)</formula>
    </cfRule>
  </conditionalFormatting>
  <conditionalFormatting sqref="O88">
    <cfRule type="containsErrors" dxfId="12632" priority="907">
      <formula>ISERROR(O88)</formula>
    </cfRule>
  </conditionalFormatting>
  <conditionalFormatting sqref="O85">
    <cfRule type="containsErrors" dxfId="12631" priority="906">
      <formula>ISERROR(O85)</formula>
    </cfRule>
  </conditionalFormatting>
  <conditionalFormatting sqref="O88">
    <cfRule type="containsErrors" dxfId="12630" priority="905">
      <formula>ISERROR(O88)</formula>
    </cfRule>
  </conditionalFormatting>
  <conditionalFormatting sqref="O85">
    <cfRule type="containsErrors" dxfId="12629" priority="904">
      <formula>ISERROR(O85)</formula>
    </cfRule>
  </conditionalFormatting>
  <conditionalFormatting sqref="O88">
    <cfRule type="containsErrors" dxfId="12628" priority="903">
      <formula>ISERROR(O88)</formula>
    </cfRule>
  </conditionalFormatting>
  <conditionalFormatting sqref="O85">
    <cfRule type="containsErrors" dxfId="12627" priority="902">
      <formula>ISERROR(O85)</formula>
    </cfRule>
  </conditionalFormatting>
  <conditionalFormatting sqref="O88">
    <cfRule type="containsErrors" dxfId="12626" priority="901">
      <formula>ISERROR(O88)</formula>
    </cfRule>
  </conditionalFormatting>
  <conditionalFormatting sqref="O85">
    <cfRule type="containsErrors" dxfId="12625" priority="900">
      <formula>ISERROR(O85)</formula>
    </cfRule>
  </conditionalFormatting>
  <conditionalFormatting sqref="O88">
    <cfRule type="containsErrors" dxfId="12624" priority="899">
      <formula>ISERROR(O88)</formula>
    </cfRule>
  </conditionalFormatting>
  <conditionalFormatting sqref="O85">
    <cfRule type="containsErrors" dxfId="12623" priority="898">
      <formula>ISERROR(O85)</formula>
    </cfRule>
  </conditionalFormatting>
  <conditionalFormatting sqref="O88">
    <cfRule type="containsErrors" dxfId="12622" priority="897">
      <formula>ISERROR(O88)</formula>
    </cfRule>
  </conditionalFormatting>
  <conditionalFormatting sqref="O85">
    <cfRule type="containsErrors" dxfId="12621" priority="896">
      <formula>ISERROR(O85)</formula>
    </cfRule>
  </conditionalFormatting>
  <conditionalFormatting sqref="O88">
    <cfRule type="containsErrors" dxfId="12620" priority="895">
      <formula>ISERROR(O88)</formula>
    </cfRule>
  </conditionalFormatting>
  <conditionalFormatting sqref="O85">
    <cfRule type="containsErrors" dxfId="12619" priority="894">
      <formula>ISERROR(O85)</formula>
    </cfRule>
  </conditionalFormatting>
  <conditionalFormatting sqref="O88">
    <cfRule type="containsErrors" dxfId="12618" priority="893">
      <formula>ISERROR(O88)</formula>
    </cfRule>
  </conditionalFormatting>
  <conditionalFormatting sqref="O85">
    <cfRule type="containsErrors" dxfId="12617" priority="892">
      <formula>ISERROR(O85)</formula>
    </cfRule>
  </conditionalFormatting>
  <conditionalFormatting sqref="O88">
    <cfRule type="containsErrors" dxfId="12616" priority="891">
      <formula>ISERROR(O88)</formula>
    </cfRule>
  </conditionalFormatting>
  <conditionalFormatting sqref="O85">
    <cfRule type="containsErrors" dxfId="12615" priority="890">
      <formula>ISERROR(O85)</formula>
    </cfRule>
  </conditionalFormatting>
  <conditionalFormatting sqref="O88">
    <cfRule type="containsErrors" dxfId="12614" priority="889">
      <formula>ISERROR(O88)</formula>
    </cfRule>
  </conditionalFormatting>
  <conditionalFormatting sqref="O85">
    <cfRule type="containsErrors" dxfId="12613" priority="888">
      <formula>ISERROR(O85)</formula>
    </cfRule>
  </conditionalFormatting>
  <conditionalFormatting sqref="O88">
    <cfRule type="containsErrors" dxfId="12612" priority="887">
      <formula>ISERROR(O88)</formula>
    </cfRule>
  </conditionalFormatting>
  <conditionalFormatting sqref="O85">
    <cfRule type="containsErrors" dxfId="12611" priority="886">
      <formula>ISERROR(O85)</formula>
    </cfRule>
  </conditionalFormatting>
  <conditionalFormatting sqref="O88">
    <cfRule type="containsErrors" dxfId="12610" priority="885">
      <formula>ISERROR(O88)</formula>
    </cfRule>
  </conditionalFormatting>
  <conditionalFormatting sqref="O85">
    <cfRule type="containsErrors" dxfId="12609" priority="884">
      <formula>ISERROR(O85)</formula>
    </cfRule>
  </conditionalFormatting>
  <conditionalFormatting sqref="O88">
    <cfRule type="containsErrors" dxfId="12608" priority="883">
      <formula>ISERROR(O88)</formula>
    </cfRule>
  </conditionalFormatting>
  <conditionalFormatting sqref="O85">
    <cfRule type="containsErrors" dxfId="12607" priority="882">
      <formula>ISERROR(O85)</formula>
    </cfRule>
  </conditionalFormatting>
  <conditionalFormatting sqref="O88">
    <cfRule type="containsErrors" dxfId="12606" priority="881">
      <formula>ISERROR(O88)</formula>
    </cfRule>
  </conditionalFormatting>
  <conditionalFormatting sqref="O85">
    <cfRule type="containsErrors" dxfId="12605" priority="880">
      <formula>ISERROR(O85)</formula>
    </cfRule>
  </conditionalFormatting>
  <conditionalFormatting sqref="O88">
    <cfRule type="containsErrors" dxfId="12604" priority="879">
      <formula>ISERROR(O88)</formula>
    </cfRule>
  </conditionalFormatting>
  <conditionalFormatting sqref="O85">
    <cfRule type="containsErrors" dxfId="12603" priority="878">
      <formula>ISERROR(O85)</formula>
    </cfRule>
  </conditionalFormatting>
  <conditionalFormatting sqref="O88">
    <cfRule type="containsErrors" dxfId="12602" priority="877">
      <formula>ISERROR(O88)</formula>
    </cfRule>
  </conditionalFormatting>
  <conditionalFormatting sqref="O85">
    <cfRule type="containsErrors" dxfId="12601" priority="876">
      <formula>ISERROR(O85)</formula>
    </cfRule>
  </conditionalFormatting>
  <conditionalFormatting sqref="O88">
    <cfRule type="containsErrors" dxfId="12600" priority="875">
      <formula>ISERROR(O88)</formula>
    </cfRule>
  </conditionalFormatting>
  <conditionalFormatting sqref="O85">
    <cfRule type="containsErrors" dxfId="12599" priority="874">
      <formula>ISERROR(O85)</formula>
    </cfRule>
  </conditionalFormatting>
  <conditionalFormatting sqref="O88">
    <cfRule type="containsErrors" dxfId="12598" priority="873">
      <formula>ISERROR(O88)</formula>
    </cfRule>
  </conditionalFormatting>
  <conditionalFormatting sqref="O85">
    <cfRule type="containsErrors" dxfId="12597" priority="872">
      <formula>ISERROR(O85)</formula>
    </cfRule>
  </conditionalFormatting>
  <conditionalFormatting sqref="O88">
    <cfRule type="containsErrors" dxfId="12596" priority="871">
      <formula>ISERROR(O88)</formula>
    </cfRule>
  </conditionalFormatting>
  <conditionalFormatting sqref="O85">
    <cfRule type="containsErrors" dxfId="12595" priority="870">
      <formula>ISERROR(O85)</formula>
    </cfRule>
  </conditionalFormatting>
  <conditionalFormatting sqref="O88">
    <cfRule type="containsErrors" dxfId="12594" priority="869">
      <formula>ISERROR(O88)</formula>
    </cfRule>
  </conditionalFormatting>
  <conditionalFormatting sqref="O85">
    <cfRule type="containsErrors" dxfId="12593" priority="868">
      <formula>ISERROR(O85)</formula>
    </cfRule>
  </conditionalFormatting>
  <conditionalFormatting sqref="O88">
    <cfRule type="containsErrors" dxfId="12592" priority="867">
      <formula>ISERROR(O88)</formula>
    </cfRule>
  </conditionalFormatting>
  <conditionalFormatting sqref="O85">
    <cfRule type="containsErrors" dxfId="12591" priority="866">
      <formula>ISERROR(O85)</formula>
    </cfRule>
  </conditionalFormatting>
  <conditionalFormatting sqref="O88">
    <cfRule type="containsErrors" dxfId="12590" priority="865">
      <formula>ISERROR(O88)</formula>
    </cfRule>
  </conditionalFormatting>
  <conditionalFormatting sqref="O85">
    <cfRule type="containsErrors" dxfId="12589" priority="864">
      <formula>ISERROR(O85)</formula>
    </cfRule>
  </conditionalFormatting>
  <conditionalFormatting sqref="O88">
    <cfRule type="containsErrors" dxfId="12588" priority="863">
      <formula>ISERROR(O88)</formula>
    </cfRule>
  </conditionalFormatting>
  <conditionalFormatting sqref="O85">
    <cfRule type="containsErrors" dxfId="12587" priority="862">
      <formula>ISERROR(O85)</formula>
    </cfRule>
  </conditionalFormatting>
  <conditionalFormatting sqref="O88">
    <cfRule type="containsErrors" dxfId="12586" priority="861">
      <formula>ISERROR(O88)</formula>
    </cfRule>
  </conditionalFormatting>
  <conditionalFormatting sqref="O85">
    <cfRule type="containsErrors" dxfId="12585" priority="860">
      <formula>ISERROR(O85)</formula>
    </cfRule>
  </conditionalFormatting>
  <conditionalFormatting sqref="O88">
    <cfRule type="containsErrors" dxfId="12584" priority="859">
      <formula>ISERROR(O88)</formula>
    </cfRule>
  </conditionalFormatting>
  <conditionalFormatting sqref="O85">
    <cfRule type="containsErrors" dxfId="12583" priority="858">
      <formula>ISERROR(O85)</formula>
    </cfRule>
  </conditionalFormatting>
  <conditionalFormatting sqref="O88">
    <cfRule type="containsErrors" dxfId="12582" priority="857">
      <formula>ISERROR(O88)</formula>
    </cfRule>
  </conditionalFormatting>
  <conditionalFormatting sqref="O85">
    <cfRule type="containsErrors" dxfId="12581" priority="856">
      <formula>ISERROR(O85)</formula>
    </cfRule>
  </conditionalFormatting>
  <conditionalFormatting sqref="O88">
    <cfRule type="containsErrors" dxfId="12580" priority="855">
      <formula>ISERROR(O88)</formula>
    </cfRule>
  </conditionalFormatting>
  <conditionalFormatting sqref="O85">
    <cfRule type="containsErrors" dxfId="12579" priority="854">
      <formula>ISERROR(O85)</formula>
    </cfRule>
  </conditionalFormatting>
  <conditionalFormatting sqref="O88">
    <cfRule type="containsErrors" dxfId="12578" priority="853">
      <formula>ISERROR(O88)</formula>
    </cfRule>
  </conditionalFormatting>
  <conditionalFormatting sqref="O85">
    <cfRule type="containsErrors" dxfId="12577" priority="852">
      <formula>ISERROR(O85)</formula>
    </cfRule>
  </conditionalFormatting>
  <conditionalFormatting sqref="O88">
    <cfRule type="containsErrors" dxfId="12576" priority="851">
      <formula>ISERROR(O88)</formula>
    </cfRule>
  </conditionalFormatting>
  <conditionalFormatting sqref="O85">
    <cfRule type="containsErrors" dxfId="12575" priority="850">
      <formula>ISERROR(O85)</formula>
    </cfRule>
  </conditionalFormatting>
  <conditionalFormatting sqref="O88">
    <cfRule type="containsErrors" dxfId="12574" priority="849">
      <formula>ISERROR(O88)</formula>
    </cfRule>
  </conditionalFormatting>
  <conditionalFormatting sqref="O88">
    <cfRule type="containsErrors" dxfId="12573" priority="848">
      <formula>ISERROR(O88)</formula>
    </cfRule>
  </conditionalFormatting>
  <conditionalFormatting sqref="O85">
    <cfRule type="containsErrors" dxfId="12572" priority="847">
      <formula>ISERROR(O85)</formula>
    </cfRule>
  </conditionalFormatting>
  <conditionalFormatting sqref="O88">
    <cfRule type="containsErrors" dxfId="12571" priority="846">
      <formula>ISERROR(O88)</formula>
    </cfRule>
  </conditionalFormatting>
  <conditionalFormatting sqref="O85">
    <cfRule type="containsErrors" dxfId="12570" priority="845">
      <formula>ISERROR(O85)</formula>
    </cfRule>
  </conditionalFormatting>
  <conditionalFormatting sqref="O88">
    <cfRule type="containsErrors" dxfId="12569" priority="844">
      <formula>ISERROR(O88)</formula>
    </cfRule>
  </conditionalFormatting>
  <conditionalFormatting sqref="O85">
    <cfRule type="containsErrors" dxfId="12568" priority="843">
      <formula>ISERROR(O85)</formula>
    </cfRule>
  </conditionalFormatting>
  <conditionalFormatting sqref="N83:Q83 N82:P82 N76:Q81 N84:O92">
    <cfRule type="containsErrors" dxfId="12567" priority="842">
      <formula>ISERROR(N76)</formula>
    </cfRule>
  </conditionalFormatting>
  <conditionalFormatting sqref="N83:Q83 N82:P82 N76:Q81 N84:O92">
    <cfRule type="containsErrors" dxfId="12566" priority="841">
      <formula>ISERROR(N76)</formula>
    </cfRule>
  </conditionalFormatting>
  <conditionalFormatting sqref="N89:N92">
    <cfRule type="cellIs" dxfId="12565" priority="840" operator="notEqual">
      <formula>0</formula>
    </cfRule>
  </conditionalFormatting>
  <conditionalFormatting sqref="O67">
    <cfRule type="containsErrors" dxfId="12564" priority="839">
      <formula>ISERROR(O67)</formula>
    </cfRule>
  </conditionalFormatting>
  <conditionalFormatting sqref="O70">
    <cfRule type="containsErrors" dxfId="12563" priority="838">
      <formula>ISERROR(O70)</formula>
    </cfRule>
  </conditionalFormatting>
  <conditionalFormatting sqref="O67">
    <cfRule type="containsErrors" dxfId="12562" priority="837">
      <formula>ISERROR(O67)</formula>
    </cfRule>
  </conditionalFormatting>
  <conditionalFormatting sqref="O70">
    <cfRule type="containsErrors" dxfId="12561" priority="836">
      <formula>ISERROR(O70)</formula>
    </cfRule>
  </conditionalFormatting>
  <conditionalFormatting sqref="O67">
    <cfRule type="containsErrors" dxfId="12560" priority="835">
      <formula>ISERROR(O67)</formula>
    </cfRule>
  </conditionalFormatting>
  <conditionalFormatting sqref="O70">
    <cfRule type="containsErrors" dxfId="12559" priority="834">
      <formula>ISERROR(O70)</formula>
    </cfRule>
  </conditionalFormatting>
  <conditionalFormatting sqref="O67">
    <cfRule type="containsErrors" dxfId="12558" priority="833">
      <formula>ISERROR(O67)</formula>
    </cfRule>
  </conditionalFormatting>
  <conditionalFormatting sqref="O70">
    <cfRule type="containsErrors" dxfId="12557" priority="832">
      <formula>ISERROR(O70)</formula>
    </cfRule>
  </conditionalFormatting>
  <conditionalFormatting sqref="O67">
    <cfRule type="containsErrors" dxfId="12556" priority="831">
      <formula>ISERROR(O67)</formula>
    </cfRule>
  </conditionalFormatting>
  <conditionalFormatting sqref="O70">
    <cfRule type="containsErrors" dxfId="12555" priority="830">
      <formula>ISERROR(O70)</formula>
    </cfRule>
  </conditionalFormatting>
  <conditionalFormatting sqref="O67">
    <cfRule type="containsErrors" dxfId="12554" priority="829">
      <formula>ISERROR(O67)</formula>
    </cfRule>
  </conditionalFormatting>
  <conditionalFormatting sqref="O70">
    <cfRule type="containsErrors" dxfId="12553" priority="828">
      <formula>ISERROR(O70)</formula>
    </cfRule>
  </conditionalFormatting>
  <conditionalFormatting sqref="O67">
    <cfRule type="containsErrors" dxfId="12552" priority="827">
      <formula>ISERROR(O67)</formula>
    </cfRule>
  </conditionalFormatting>
  <conditionalFormatting sqref="O70">
    <cfRule type="containsErrors" dxfId="12551" priority="826">
      <formula>ISERROR(O70)</formula>
    </cfRule>
  </conditionalFormatting>
  <conditionalFormatting sqref="O67">
    <cfRule type="containsErrors" dxfId="12550" priority="825">
      <formula>ISERROR(O67)</formula>
    </cfRule>
  </conditionalFormatting>
  <conditionalFormatting sqref="O70">
    <cfRule type="containsErrors" dxfId="12549" priority="824">
      <formula>ISERROR(O70)</formula>
    </cfRule>
  </conditionalFormatting>
  <conditionalFormatting sqref="O67">
    <cfRule type="containsErrors" dxfId="12548" priority="823">
      <formula>ISERROR(O67)</formula>
    </cfRule>
  </conditionalFormatting>
  <conditionalFormatting sqref="O70">
    <cfRule type="containsErrors" dxfId="12547" priority="822">
      <formula>ISERROR(O70)</formula>
    </cfRule>
  </conditionalFormatting>
  <conditionalFormatting sqref="O67">
    <cfRule type="containsErrors" dxfId="12546" priority="821">
      <formula>ISERROR(O67)</formula>
    </cfRule>
  </conditionalFormatting>
  <conditionalFormatting sqref="O70">
    <cfRule type="containsErrors" dxfId="12545" priority="820">
      <formula>ISERROR(O70)</formula>
    </cfRule>
  </conditionalFormatting>
  <conditionalFormatting sqref="O67">
    <cfRule type="containsErrors" dxfId="12544" priority="819">
      <formula>ISERROR(O67)</formula>
    </cfRule>
  </conditionalFormatting>
  <conditionalFormatting sqref="O70">
    <cfRule type="containsErrors" dxfId="12543" priority="818">
      <formula>ISERROR(O70)</formula>
    </cfRule>
  </conditionalFormatting>
  <conditionalFormatting sqref="O67">
    <cfRule type="containsErrors" dxfId="12542" priority="817">
      <formula>ISERROR(O67)</formula>
    </cfRule>
  </conditionalFormatting>
  <conditionalFormatting sqref="O70">
    <cfRule type="containsErrors" dxfId="12541" priority="816">
      <formula>ISERROR(O70)</formula>
    </cfRule>
  </conditionalFormatting>
  <conditionalFormatting sqref="O67">
    <cfRule type="containsErrors" dxfId="12540" priority="815">
      <formula>ISERROR(O67)</formula>
    </cfRule>
  </conditionalFormatting>
  <conditionalFormatting sqref="O70">
    <cfRule type="containsErrors" dxfId="12539" priority="814">
      <formula>ISERROR(O70)</formula>
    </cfRule>
  </conditionalFormatting>
  <conditionalFormatting sqref="O67">
    <cfRule type="containsErrors" dxfId="12538" priority="813">
      <formula>ISERROR(O67)</formula>
    </cfRule>
  </conditionalFormatting>
  <conditionalFormatting sqref="O70">
    <cfRule type="containsErrors" dxfId="12537" priority="812">
      <formula>ISERROR(O70)</formula>
    </cfRule>
  </conditionalFormatting>
  <conditionalFormatting sqref="O67">
    <cfRule type="containsErrors" dxfId="12536" priority="811">
      <formula>ISERROR(O67)</formula>
    </cfRule>
  </conditionalFormatting>
  <conditionalFormatting sqref="O70">
    <cfRule type="containsErrors" dxfId="12535" priority="810">
      <formula>ISERROR(O70)</formula>
    </cfRule>
  </conditionalFormatting>
  <conditionalFormatting sqref="O67">
    <cfRule type="containsErrors" dxfId="12534" priority="809">
      <formula>ISERROR(O67)</formula>
    </cfRule>
  </conditionalFormatting>
  <conditionalFormatting sqref="O70">
    <cfRule type="containsErrors" dxfId="12533" priority="808">
      <formula>ISERROR(O70)</formula>
    </cfRule>
  </conditionalFormatting>
  <conditionalFormatting sqref="O67">
    <cfRule type="containsErrors" dxfId="12532" priority="807">
      <formula>ISERROR(O67)</formula>
    </cfRule>
  </conditionalFormatting>
  <conditionalFormatting sqref="O70">
    <cfRule type="containsErrors" dxfId="12531" priority="806">
      <formula>ISERROR(O70)</formula>
    </cfRule>
  </conditionalFormatting>
  <conditionalFormatting sqref="O67">
    <cfRule type="containsErrors" dxfId="12530" priority="805">
      <formula>ISERROR(O67)</formula>
    </cfRule>
  </conditionalFormatting>
  <conditionalFormatting sqref="O70">
    <cfRule type="containsErrors" dxfId="12529" priority="804">
      <formula>ISERROR(O70)</formula>
    </cfRule>
  </conditionalFormatting>
  <conditionalFormatting sqref="O67">
    <cfRule type="containsErrors" dxfId="12528" priority="803">
      <formula>ISERROR(O67)</formula>
    </cfRule>
  </conditionalFormatting>
  <conditionalFormatting sqref="O70">
    <cfRule type="containsErrors" dxfId="12527" priority="802">
      <formula>ISERROR(O70)</formula>
    </cfRule>
  </conditionalFormatting>
  <conditionalFormatting sqref="O67">
    <cfRule type="containsErrors" dxfId="12526" priority="801">
      <formula>ISERROR(O67)</formula>
    </cfRule>
  </conditionalFormatting>
  <conditionalFormatting sqref="O70">
    <cfRule type="containsErrors" dxfId="12525" priority="800">
      <formula>ISERROR(O70)</formula>
    </cfRule>
  </conditionalFormatting>
  <conditionalFormatting sqref="O67">
    <cfRule type="containsErrors" dxfId="12524" priority="799">
      <formula>ISERROR(O67)</formula>
    </cfRule>
  </conditionalFormatting>
  <conditionalFormatting sqref="O70">
    <cfRule type="containsErrors" dxfId="12523" priority="798">
      <formula>ISERROR(O70)</formula>
    </cfRule>
  </conditionalFormatting>
  <conditionalFormatting sqref="O67">
    <cfRule type="containsErrors" dxfId="12522" priority="797">
      <formula>ISERROR(O67)</formula>
    </cfRule>
  </conditionalFormatting>
  <conditionalFormatting sqref="O70">
    <cfRule type="containsErrors" dxfId="12521" priority="796">
      <formula>ISERROR(O70)</formula>
    </cfRule>
  </conditionalFormatting>
  <conditionalFormatting sqref="O67">
    <cfRule type="containsErrors" dxfId="12520" priority="795">
      <formula>ISERROR(O67)</formula>
    </cfRule>
  </conditionalFormatting>
  <conditionalFormatting sqref="O70">
    <cfRule type="containsErrors" dxfId="12519" priority="794">
      <formula>ISERROR(O70)</formula>
    </cfRule>
  </conditionalFormatting>
  <conditionalFormatting sqref="O67">
    <cfRule type="containsErrors" dxfId="12518" priority="793">
      <formula>ISERROR(O67)</formula>
    </cfRule>
  </conditionalFormatting>
  <conditionalFormatting sqref="O70">
    <cfRule type="containsErrors" dxfId="12517" priority="792">
      <formula>ISERROR(O70)</formula>
    </cfRule>
  </conditionalFormatting>
  <conditionalFormatting sqref="O67">
    <cfRule type="containsErrors" dxfId="12516" priority="791">
      <formula>ISERROR(O67)</formula>
    </cfRule>
  </conditionalFormatting>
  <conditionalFormatting sqref="O70">
    <cfRule type="containsErrors" dxfId="12515" priority="790">
      <formula>ISERROR(O70)</formula>
    </cfRule>
  </conditionalFormatting>
  <conditionalFormatting sqref="O67">
    <cfRule type="containsErrors" dxfId="12514" priority="789">
      <formula>ISERROR(O67)</formula>
    </cfRule>
  </conditionalFormatting>
  <conditionalFormatting sqref="O70">
    <cfRule type="containsErrors" dxfId="12513" priority="788">
      <formula>ISERROR(O70)</formula>
    </cfRule>
  </conditionalFormatting>
  <conditionalFormatting sqref="O67">
    <cfRule type="containsErrors" dxfId="12512" priority="787">
      <formula>ISERROR(O67)</formula>
    </cfRule>
  </conditionalFormatting>
  <conditionalFormatting sqref="O70">
    <cfRule type="containsErrors" dxfId="12511" priority="786">
      <formula>ISERROR(O70)</formula>
    </cfRule>
  </conditionalFormatting>
  <conditionalFormatting sqref="O67">
    <cfRule type="containsErrors" dxfId="12510" priority="785">
      <formula>ISERROR(O67)</formula>
    </cfRule>
  </conditionalFormatting>
  <conditionalFormatting sqref="O70">
    <cfRule type="containsErrors" dxfId="12509" priority="784">
      <formula>ISERROR(O70)</formula>
    </cfRule>
  </conditionalFormatting>
  <conditionalFormatting sqref="O67">
    <cfRule type="containsErrors" dxfId="12508" priority="783">
      <formula>ISERROR(O67)</formula>
    </cfRule>
  </conditionalFormatting>
  <conditionalFormatting sqref="O70">
    <cfRule type="containsErrors" dxfId="12507" priority="782">
      <formula>ISERROR(O70)</formula>
    </cfRule>
  </conditionalFormatting>
  <conditionalFormatting sqref="O67">
    <cfRule type="containsErrors" dxfId="12506" priority="781">
      <formula>ISERROR(O67)</formula>
    </cfRule>
  </conditionalFormatting>
  <conditionalFormatting sqref="O70">
    <cfRule type="containsErrors" dxfId="12505" priority="780">
      <formula>ISERROR(O70)</formula>
    </cfRule>
  </conditionalFormatting>
  <conditionalFormatting sqref="O67">
    <cfRule type="containsErrors" dxfId="12504" priority="779">
      <formula>ISERROR(O67)</formula>
    </cfRule>
  </conditionalFormatting>
  <conditionalFormatting sqref="O70">
    <cfRule type="containsErrors" dxfId="12503" priority="778">
      <formula>ISERROR(O70)</formula>
    </cfRule>
  </conditionalFormatting>
  <conditionalFormatting sqref="O67">
    <cfRule type="containsErrors" dxfId="12502" priority="777">
      <formula>ISERROR(O67)</formula>
    </cfRule>
  </conditionalFormatting>
  <conditionalFormatting sqref="O70">
    <cfRule type="containsErrors" dxfId="12501" priority="776">
      <formula>ISERROR(O70)</formula>
    </cfRule>
  </conditionalFormatting>
  <conditionalFormatting sqref="O67">
    <cfRule type="containsErrors" dxfId="12500" priority="775">
      <formula>ISERROR(O67)</formula>
    </cfRule>
  </conditionalFormatting>
  <conditionalFormatting sqref="O70">
    <cfRule type="containsErrors" dxfId="12499" priority="774">
      <formula>ISERROR(O70)</formula>
    </cfRule>
  </conditionalFormatting>
  <conditionalFormatting sqref="O70">
    <cfRule type="containsErrors" dxfId="12498" priority="773">
      <formula>ISERROR(O70)</formula>
    </cfRule>
  </conditionalFormatting>
  <conditionalFormatting sqref="O67">
    <cfRule type="containsErrors" dxfId="12497" priority="772">
      <formula>ISERROR(O67)</formula>
    </cfRule>
  </conditionalFormatting>
  <conditionalFormatting sqref="O70">
    <cfRule type="containsErrors" dxfId="12496" priority="771">
      <formula>ISERROR(O70)</formula>
    </cfRule>
  </conditionalFormatting>
  <conditionalFormatting sqref="O67">
    <cfRule type="containsErrors" dxfId="12495" priority="770">
      <formula>ISERROR(O67)</formula>
    </cfRule>
  </conditionalFormatting>
  <conditionalFormatting sqref="O70">
    <cfRule type="containsErrors" dxfId="12494" priority="769">
      <formula>ISERROR(O70)</formula>
    </cfRule>
  </conditionalFormatting>
  <conditionalFormatting sqref="O67">
    <cfRule type="containsErrors" dxfId="12493" priority="768">
      <formula>ISERROR(O67)</formula>
    </cfRule>
  </conditionalFormatting>
  <conditionalFormatting sqref="N65:Q65 N64:P64 N58:Q63 N66:O74">
    <cfRule type="containsErrors" dxfId="12492" priority="767">
      <formula>ISERROR(N58)</formula>
    </cfRule>
  </conditionalFormatting>
  <conditionalFormatting sqref="N65:Q65 N64:P64 N58:Q63 N66:O74">
    <cfRule type="containsErrors" dxfId="12491" priority="766">
      <formula>ISERROR(N58)</formula>
    </cfRule>
  </conditionalFormatting>
  <conditionalFormatting sqref="N71:N74">
    <cfRule type="cellIs" dxfId="12490" priority="765" operator="notEqual">
      <formula>0</formula>
    </cfRule>
  </conditionalFormatting>
  <conditionalFormatting sqref="O49">
    <cfRule type="containsErrors" dxfId="12489" priority="764">
      <formula>ISERROR(O49)</formula>
    </cfRule>
  </conditionalFormatting>
  <conditionalFormatting sqref="O52">
    <cfRule type="containsErrors" dxfId="12488" priority="763">
      <formula>ISERROR(O52)</formula>
    </cfRule>
  </conditionalFormatting>
  <conditionalFormatting sqref="O49">
    <cfRule type="containsErrors" dxfId="12487" priority="762">
      <formula>ISERROR(O49)</formula>
    </cfRule>
  </conditionalFormatting>
  <conditionalFormatting sqref="O52">
    <cfRule type="containsErrors" dxfId="12486" priority="761">
      <formula>ISERROR(O52)</formula>
    </cfRule>
  </conditionalFormatting>
  <conditionalFormatting sqref="O49">
    <cfRule type="containsErrors" dxfId="12485" priority="760">
      <formula>ISERROR(O49)</formula>
    </cfRule>
  </conditionalFormatting>
  <conditionalFormatting sqref="O52">
    <cfRule type="containsErrors" dxfId="12484" priority="759">
      <formula>ISERROR(O52)</formula>
    </cfRule>
  </conditionalFormatting>
  <conditionalFormatting sqref="O49">
    <cfRule type="containsErrors" dxfId="12483" priority="758">
      <formula>ISERROR(O49)</formula>
    </cfRule>
  </conditionalFormatting>
  <conditionalFormatting sqref="O52">
    <cfRule type="containsErrors" dxfId="12482" priority="757">
      <formula>ISERROR(O52)</formula>
    </cfRule>
  </conditionalFormatting>
  <conditionalFormatting sqref="O49">
    <cfRule type="containsErrors" dxfId="12481" priority="756">
      <formula>ISERROR(O49)</formula>
    </cfRule>
  </conditionalFormatting>
  <conditionalFormatting sqref="O52">
    <cfRule type="containsErrors" dxfId="12480" priority="755">
      <formula>ISERROR(O52)</formula>
    </cfRule>
  </conditionalFormatting>
  <conditionalFormatting sqref="O49">
    <cfRule type="containsErrors" dxfId="12479" priority="754">
      <formula>ISERROR(O49)</formula>
    </cfRule>
  </conditionalFormatting>
  <conditionalFormatting sqref="O52">
    <cfRule type="containsErrors" dxfId="12478" priority="753">
      <formula>ISERROR(O52)</formula>
    </cfRule>
  </conditionalFormatting>
  <conditionalFormatting sqref="O49">
    <cfRule type="containsErrors" dxfId="12477" priority="752">
      <formula>ISERROR(O49)</formula>
    </cfRule>
  </conditionalFormatting>
  <conditionalFormatting sqref="O52">
    <cfRule type="containsErrors" dxfId="12476" priority="751">
      <formula>ISERROR(O52)</formula>
    </cfRule>
  </conditionalFormatting>
  <conditionalFormatting sqref="O49">
    <cfRule type="containsErrors" dxfId="12475" priority="750">
      <formula>ISERROR(O49)</formula>
    </cfRule>
  </conditionalFormatting>
  <conditionalFormatting sqref="O52">
    <cfRule type="containsErrors" dxfId="12474" priority="749">
      <formula>ISERROR(O52)</formula>
    </cfRule>
  </conditionalFormatting>
  <conditionalFormatting sqref="O49">
    <cfRule type="containsErrors" dxfId="12473" priority="748">
      <formula>ISERROR(O49)</formula>
    </cfRule>
  </conditionalFormatting>
  <conditionalFormatting sqref="O52">
    <cfRule type="containsErrors" dxfId="12472" priority="747">
      <formula>ISERROR(O52)</formula>
    </cfRule>
  </conditionalFormatting>
  <conditionalFormatting sqref="O49">
    <cfRule type="containsErrors" dxfId="12471" priority="746">
      <formula>ISERROR(O49)</formula>
    </cfRule>
  </conditionalFormatting>
  <conditionalFormatting sqref="O52">
    <cfRule type="containsErrors" dxfId="12470" priority="745">
      <formula>ISERROR(O52)</formula>
    </cfRule>
  </conditionalFormatting>
  <conditionalFormatting sqref="O49">
    <cfRule type="containsErrors" dxfId="12469" priority="744">
      <formula>ISERROR(O49)</formula>
    </cfRule>
  </conditionalFormatting>
  <conditionalFormatting sqref="O52">
    <cfRule type="containsErrors" dxfId="12468" priority="743">
      <formula>ISERROR(O52)</formula>
    </cfRule>
  </conditionalFormatting>
  <conditionalFormatting sqref="O49">
    <cfRule type="containsErrors" dxfId="12467" priority="742">
      <formula>ISERROR(O49)</formula>
    </cfRule>
  </conditionalFormatting>
  <conditionalFormatting sqref="O52">
    <cfRule type="containsErrors" dxfId="12466" priority="741">
      <formula>ISERROR(O52)</formula>
    </cfRule>
  </conditionalFormatting>
  <conditionalFormatting sqref="O49">
    <cfRule type="containsErrors" dxfId="12465" priority="740">
      <formula>ISERROR(O49)</formula>
    </cfRule>
  </conditionalFormatting>
  <conditionalFormatting sqref="O52">
    <cfRule type="containsErrors" dxfId="12464" priority="739">
      <formula>ISERROR(O52)</formula>
    </cfRule>
  </conditionalFormatting>
  <conditionalFormatting sqref="O49">
    <cfRule type="containsErrors" dxfId="12463" priority="738">
      <formula>ISERROR(O49)</formula>
    </cfRule>
  </conditionalFormatting>
  <conditionalFormatting sqref="O52">
    <cfRule type="containsErrors" dxfId="12462" priority="737">
      <formula>ISERROR(O52)</formula>
    </cfRule>
  </conditionalFormatting>
  <conditionalFormatting sqref="O49">
    <cfRule type="containsErrors" dxfId="12461" priority="736">
      <formula>ISERROR(O49)</formula>
    </cfRule>
  </conditionalFormatting>
  <conditionalFormatting sqref="O52">
    <cfRule type="containsErrors" dxfId="12460" priority="735">
      <formula>ISERROR(O52)</formula>
    </cfRule>
  </conditionalFormatting>
  <conditionalFormatting sqref="O49">
    <cfRule type="containsErrors" dxfId="12459" priority="734">
      <formula>ISERROR(O49)</formula>
    </cfRule>
  </conditionalFormatting>
  <conditionalFormatting sqref="O52">
    <cfRule type="containsErrors" dxfId="12458" priority="733">
      <formula>ISERROR(O52)</formula>
    </cfRule>
  </conditionalFormatting>
  <conditionalFormatting sqref="O49">
    <cfRule type="containsErrors" dxfId="12457" priority="732">
      <formula>ISERROR(O49)</formula>
    </cfRule>
  </conditionalFormatting>
  <conditionalFormatting sqref="O52">
    <cfRule type="containsErrors" dxfId="12456" priority="731">
      <formula>ISERROR(O52)</formula>
    </cfRule>
  </conditionalFormatting>
  <conditionalFormatting sqref="O49">
    <cfRule type="containsErrors" dxfId="12455" priority="730">
      <formula>ISERROR(O49)</formula>
    </cfRule>
  </conditionalFormatting>
  <conditionalFormatting sqref="O52">
    <cfRule type="containsErrors" dxfId="12454" priority="729">
      <formula>ISERROR(O52)</formula>
    </cfRule>
  </conditionalFormatting>
  <conditionalFormatting sqref="O49">
    <cfRule type="containsErrors" dxfId="12453" priority="728">
      <formula>ISERROR(O49)</formula>
    </cfRule>
  </conditionalFormatting>
  <conditionalFormatting sqref="O52">
    <cfRule type="containsErrors" dxfId="12452" priority="727">
      <formula>ISERROR(O52)</formula>
    </cfRule>
  </conditionalFormatting>
  <conditionalFormatting sqref="O49">
    <cfRule type="containsErrors" dxfId="12451" priority="726">
      <formula>ISERROR(O49)</formula>
    </cfRule>
  </conditionalFormatting>
  <conditionalFormatting sqref="O52">
    <cfRule type="containsErrors" dxfId="12450" priority="725">
      <formula>ISERROR(O52)</formula>
    </cfRule>
  </conditionalFormatting>
  <conditionalFormatting sqref="O49">
    <cfRule type="containsErrors" dxfId="12449" priority="724">
      <formula>ISERROR(O49)</formula>
    </cfRule>
  </conditionalFormatting>
  <conditionalFormatting sqref="O52">
    <cfRule type="containsErrors" dxfId="12448" priority="723">
      <formula>ISERROR(O52)</formula>
    </cfRule>
  </conditionalFormatting>
  <conditionalFormatting sqref="O49">
    <cfRule type="containsErrors" dxfId="12447" priority="722">
      <formula>ISERROR(O49)</formula>
    </cfRule>
  </conditionalFormatting>
  <conditionalFormatting sqref="O52">
    <cfRule type="containsErrors" dxfId="12446" priority="721">
      <formula>ISERROR(O52)</formula>
    </cfRule>
  </conditionalFormatting>
  <conditionalFormatting sqref="O49">
    <cfRule type="containsErrors" dxfId="12445" priority="720">
      <formula>ISERROR(O49)</formula>
    </cfRule>
  </conditionalFormatting>
  <conditionalFormatting sqref="O52">
    <cfRule type="containsErrors" dxfId="12444" priority="719">
      <formula>ISERROR(O52)</formula>
    </cfRule>
  </conditionalFormatting>
  <conditionalFormatting sqref="O49">
    <cfRule type="containsErrors" dxfId="12443" priority="718">
      <formula>ISERROR(O49)</formula>
    </cfRule>
  </conditionalFormatting>
  <conditionalFormatting sqref="O52">
    <cfRule type="containsErrors" dxfId="12442" priority="717">
      <formula>ISERROR(O52)</formula>
    </cfRule>
  </conditionalFormatting>
  <conditionalFormatting sqref="O49">
    <cfRule type="containsErrors" dxfId="12441" priority="716">
      <formula>ISERROR(O49)</formula>
    </cfRule>
  </conditionalFormatting>
  <conditionalFormatting sqref="O52">
    <cfRule type="containsErrors" dxfId="12440" priority="715">
      <formula>ISERROR(O52)</formula>
    </cfRule>
  </conditionalFormatting>
  <conditionalFormatting sqref="O49">
    <cfRule type="containsErrors" dxfId="12439" priority="714">
      <formula>ISERROR(O49)</formula>
    </cfRule>
  </conditionalFormatting>
  <conditionalFormatting sqref="O52">
    <cfRule type="containsErrors" dxfId="12438" priority="713">
      <formula>ISERROR(O52)</formula>
    </cfRule>
  </conditionalFormatting>
  <conditionalFormatting sqref="O49">
    <cfRule type="containsErrors" dxfId="12437" priority="712">
      <formula>ISERROR(O49)</formula>
    </cfRule>
  </conditionalFormatting>
  <conditionalFormatting sqref="O52">
    <cfRule type="containsErrors" dxfId="12436" priority="711">
      <formula>ISERROR(O52)</formula>
    </cfRule>
  </conditionalFormatting>
  <conditionalFormatting sqref="O49">
    <cfRule type="containsErrors" dxfId="12435" priority="710">
      <formula>ISERROR(O49)</formula>
    </cfRule>
  </conditionalFormatting>
  <conditionalFormatting sqref="O52">
    <cfRule type="containsErrors" dxfId="12434" priority="709">
      <formula>ISERROR(O52)</formula>
    </cfRule>
  </conditionalFormatting>
  <conditionalFormatting sqref="O49">
    <cfRule type="containsErrors" dxfId="12433" priority="708">
      <formula>ISERROR(O49)</formula>
    </cfRule>
  </conditionalFormatting>
  <conditionalFormatting sqref="O52">
    <cfRule type="containsErrors" dxfId="12432" priority="707">
      <formula>ISERROR(O52)</formula>
    </cfRule>
  </conditionalFormatting>
  <conditionalFormatting sqref="O49">
    <cfRule type="containsErrors" dxfId="12431" priority="706">
      <formula>ISERROR(O49)</formula>
    </cfRule>
  </conditionalFormatting>
  <conditionalFormatting sqref="O52">
    <cfRule type="containsErrors" dxfId="12430" priority="705">
      <formula>ISERROR(O52)</formula>
    </cfRule>
  </conditionalFormatting>
  <conditionalFormatting sqref="O49">
    <cfRule type="containsErrors" dxfId="12429" priority="704">
      <formula>ISERROR(O49)</formula>
    </cfRule>
  </conditionalFormatting>
  <conditionalFormatting sqref="O52">
    <cfRule type="containsErrors" dxfId="12428" priority="703">
      <formula>ISERROR(O52)</formula>
    </cfRule>
  </conditionalFormatting>
  <conditionalFormatting sqref="O49">
    <cfRule type="containsErrors" dxfId="12427" priority="702">
      <formula>ISERROR(O49)</formula>
    </cfRule>
  </conditionalFormatting>
  <conditionalFormatting sqref="O52">
    <cfRule type="containsErrors" dxfId="12426" priority="701">
      <formula>ISERROR(O52)</formula>
    </cfRule>
  </conditionalFormatting>
  <conditionalFormatting sqref="O49">
    <cfRule type="containsErrors" dxfId="12425" priority="700">
      <formula>ISERROR(O49)</formula>
    </cfRule>
  </conditionalFormatting>
  <conditionalFormatting sqref="O52">
    <cfRule type="containsErrors" dxfId="12424" priority="699">
      <formula>ISERROR(O52)</formula>
    </cfRule>
  </conditionalFormatting>
  <conditionalFormatting sqref="O52">
    <cfRule type="containsErrors" dxfId="12423" priority="698">
      <formula>ISERROR(O52)</formula>
    </cfRule>
  </conditionalFormatting>
  <conditionalFormatting sqref="O49">
    <cfRule type="containsErrors" dxfId="12422" priority="697">
      <formula>ISERROR(O49)</formula>
    </cfRule>
  </conditionalFormatting>
  <conditionalFormatting sqref="O52">
    <cfRule type="containsErrors" dxfId="12421" priority="696">
      <formula>ISERROR(O52)</formula>
    </cfRule>
  </conditionalFormatting>
  <conditionalFormatting sqref="O49">
    <cfRule type="containsErrors" dxfId="12420" priority="695">
      <formula>ISERROR(O49)</formula>
    </cfRule>
  </conditionalFormatting>
  <conditionalFormatting sqref="O52">
    <cfRule type="containsErrors" dxfId="12419" priority="694">
      <formula>ISERROR(O52)</formula>
    </cfRule>
  </conditionalFormatting>
  <conditionalFormatting sqref="O49">
    <cfRule type="containsErrors" dxfId="12418" priority="693">
      <formula>ISERROR(O49)</formula>
    </cfRule>
  </conditionalFormatting>
  <conditionalFormatting sqref="N47:Q47 N46:P46 N40:Q45 N48:O56">
    <cfRule type="containsErrors" dxfId="12417" priority="692">
      <formula>ISERROR(N40)</formula>
    </cfRule>
  </conditionalFormatting>
  <conditionalFormatting sqref="N47:Q47 N46:P46 N40:Q45 N48:O56">
    <cfRule type="containsErrors" dxfId="12416" priority="691">
      <formula>ISERROR(N40)</formula>
    </cfRule>
  </conditionalFormatting>
  <conditionalFormatting sqref="N53:N56">
    <cfRule type="cellIs" dxfId="12415" priority="690" operator="notEqual">
      <formula>0</formula>
    </cfRule>
  </conditionalFormatting>
  <conditionalFormatting sqref="O10:P10 N4:Q9 N11:Q11 N19:O20 O13:O18">
    <cfRule type="containsErrors" dxfId="12414" priority="689">
      <formula>ISERROR(N4)</formula>
    </cfRule>
  </conditionalFormatting>
  <conditionalFormatting sqref="O10:P10 N4:Q9 N11:Q11 O13:O20">
    <cfRule type="containsErrors" dxfId="12413" priority="688">
      <formula>ISERROR(N4)</formula>
    </cfRule>
  </conditionalFormatting>
  <conditionalFormatting sqref="N17:N20">
    <cfRule type="cellIs" dxfId="12412" priority="687" operator="notEqual">
      <formula>0</formula>
    </cfRule>
  </conditionalFormatting>
  <conditionalFormatting sqref="O31">
    <cfRule type="containsErrors" dxfId="12411" priority="686">
      <formula>ISERROR(O31)</formula>
    </cfRule>
  </conditionalFormatting>
  <conditionalFormatting sqref="O34">
    <cfRule type="containsErrors" dxfId="12410" priority="685">
      <formula>ISERROR(O34)</formula>
    </cfRule>
  </conditionalFormatting>
  <conditionalFormatting sqref="O31">
    <cfRule type="containsErrors" dxfId="12409" priority="684">
      <formula>ISERROR(O31)</formula>
    </cfRule>
  </conditionalFormatting>
  <conditionalFormatting sqref="O34">
    <cfRule type="containsErrors" dxfId="12408" priority="683">
      <formula>ISERROR(O34)</formula>
    </cfRule>
  </conditionalFormatting>
  <conditionalFormatting sqref="O31">
    <cfRule type="containsErrors" dxfId="12407" priority="682">
      <formula>ISERROR(O31)</formula>
    </cfRule>
  </conditionalFormatting>
  <conditionalFormatting sqref="O34">
    <cfRule type="containsErrors" dxfId="12406" priority="681">
      <formula>ISERROR(O34)</formula>
    </cfRule>
  </conditionalFormatting>
  <conditionalFormatting sqref="O31">
    <cfRule type="containsErrors" dxfId="12405" priority="680">
      <formula>ISERROR(O31)</formula>
    </cfRule>
  </conditionalFormatting>
  <conditionalFormatting sqref="O34">
    <cfRule type="containsErrors" dxfId="12404" priority="679">
      <formula>ISERROR(O34)</formula>
    </cfRule>
  </conditionalFormatting>
  <conditionalFormatting sqref="O31">
    <cfRule type="containsErrors" dxfId="12403" priority="678">
      <formula>ISERROR(O31)</formula>
    </cfRule>
  </conditionalFormatting>
  <conditionalFormatting sqref="O34">
    <cfRule type="containsErrors" dxfId="12402" priority="677">
      <formula>ISERROR(O34)</formula>
    </cfRule>
  </conditionalFormatting>
  <conditionalFormatting sqref="O31">
    <cfRule type="containsErrors" dxfId="12401" priority="676">
      <formula>ISERROR(O31)</formula>
    </cfRule>
  </conditionalFormatting>
  <conditionalFormatting sqref="O34">
    <cfRule type="containsErrors" dxfId="12400" priority="675">
      <formula>ISERROR(O34)</formula>
    </cfRule>
  </conditionalFormatting>
  <conditionalFormatting sqref="O31">
    <cfRule type="containsErrors" dxfId="12399" priority="674">
      <formula>ISERROR(O31)</formula>
    </cfRule>
  </conditionalFormatting>
  <conditionalFormatting sqref="O34">
    <cfRule type="containsErrors" dxfId="12398" priority="673">
      <formula>ISERROR(O34)</formula>
    </cfRule>
  </conditionalFormatting>
  <conditionalFormatting sqref="O31">
    <cfRule type="containsErrors" dxfId="12397" priority="672">
      <formula>ISERROR(O31)</formula>
    </cfRule>
  </conditionalFormatting>
  <conditionalFormatting sqref="O34">
    <cfRule type="containsErrors" dxfId="12396" priority="671">
      <formula>ISERROR(O34)</formula>
    </cfRule>
  </conditionalFormatting>
  <conditionalFormatting sqref="O31">
    <cfRule type="containsErrors" dxfId="12395" priority="670">
      <formula>ISERROR(O31)</formula>
    </cfRule>
  </conditionalFormatting>
  <conditionalFormatting sqref="O34">
    <cfRule type="containsErrors" dxfId="12394" priority="669">
      <formula>ISERROR(O34)</formula>
    </cfRule>
  </conditionalFormatting>
  <conditionalFormatting sqref="O31">
    <cfRule type="containsErrors" dxfId="12393" priority="668">
      <formula>ISERROR(O31)</formula>
    </cfRule>
  </conditionalFormatting>
  <conditionalFormatting sqref="O34">
    <cfRule type="containsErrors" dxfId="12392" priority="667">
      <formula>ISERROR(O34)</formula>
    </cfRule>
  </conditionalFormatting>
  <conditionalFormatting sqref="O31">
    <cfRule type="containsErrors" dxfId="12391" priority="666">
      <formula>ISERROR(O31)</formula>
    </cfRule>
  </conditionalFormatting>
  <conditionalFormatting sqref="O34">
    <cfRule type="containsErrors" dxfId="12390" priority="665">
      <formula>ISERROR(O34)</formula>
    </cfRule>
  </conditionalFormatting>
  <conditionalFormatting sqref="O31">
    <cfRule type="containsErrors" dxfId="12389" priority="664">
      <formula>ISERROR(O31)</formula>
    </cfRule>
  </conditionalFormatting>
  <conditionalFormatting sqref="O34">
    <cfRule type="containsErrors" dxfId="12388" priority="663">
      <formula>ISERROR(O34)</formula>
    </cfRule>
  </conditionalFormatting>
  <conditionalFormatting sqref="O31">
    <cfRule type="containsErrors" dxfId="12387" priority="662">
      <formula>ISERROR(O31)</formula>
    </cfRule>
  </conditionalFormatting>
  <conditionalFormatting sqref="O34">
    <cfRule type="containsErrors" dxfId="12386" priority="661">
      <formula>ISERROR(O34)</formula>
    </cfRule>
  </conditionalFormatting>
  <conditionalFormatting sqref="O31">
    <cfRule type="containsErrors" dxfId="12385" priority="660">
      <formula>ISERROR(O31)</formula>
    </cfRule>
  </conditionalFormatting>
  <conditionalFormatting sqref="O34">
    <cfRule type="containsErrors" dxfId="12384" priority="659">
      <formula>ISERROR(O34)</formula>
    </cfRule>
  </conditionalFormatting>
  <conditionalFormatting sqref="O31">
    <cfRule type="containsErrors" dxfId="12383" priority="658">
      <formula>ISERROR(O31)</formula>
    </cfRule>
  </conditionalFormatting>
  <conditionalFormatting sqref="O34">
    <cfRule type="containsErrors" dxfId="12382" priority="657">
      <formula>ISERROR(O34)</formula>
    </cfRule>
  </conditionalFormatting>
  <conditionalFormatting sqref="O31">
    <cfRule type="containsErrors" dxfId="12381" priority="656">
      <formula>ISERROR(O31)</formula>
    </cfRule>
  </conditionalFormatting>
  <conditionalFormatting sqref="O34">
    <cfRule type="containsErrors" dxfId="12380" priority="655">
      <formula>ISERROR(O34)</formula>
    </cfRule>
  </conditionalFormatting>
  <conditionalFormatting sqref="O31">
    <cfRule type="containsErrors" dxfId="12379" priority="654">
      <formula>ISERROR(O31)</formula>
    </cfRule>
  </conditionalFormatting>
  <conditionalFormatting sqref="O34">
    <cfRule type="containsErrors" dxfId="12378" priority="653">
      <formula>ISERROR(O34)</formula>
    </cfRule>
  </conditionalFormatting>
  <conditionalFormatting sqref="O31">
    <cfRule type="containsErrors" dxfId="12377" priority="652">
      <formula>ISERROR(O31)</formula>
    </cfRule>
  </conditionalFormatting>
  <conditionalFormatting sqref="O34">
    <cfRule type="containsErrors" dxfId="12376" priority="651">
      <formula>ISERROR(O34)</formula>
    </cfRule>
  </conditionalFormatting>
  <conditionalFormatting sqref="O31">
    <cfRule type="containsErrors" dxfId="12375" priority="650">
      <formula>ISERROR(O31)</formula>
    </cfRule>
  </conditionalFormatting>
  <conditionalFormatting sqref="O34">
    <cfRule type="containsErrors" dxfId="12374" priority="649">
      <formula>ISERROR(O34)</formula>
    </cfRule>
  </conditionalFormatting>
  <conditionalFormatting sqref="O31">
    <cfRule type="containsErrors" dxfId="12373" priority="648">
      <formula>ISERROR(O31)</formula>
    </cfRule>
  </conditionalFormatting>
  <conditionalFormatting sqref="O34">
    <cfRule type="containsErrors" dxfId="12372" priority="647">
      <formula>ISERROR(O34)</formula>
    </cfRule>
  </conditionalFormatting>
  <conditionalFormatting sqref="O31">
    <cfRule type="containsErrors" dxfId="12371" priority="646">
      <formula>ISERROR(O31)</formula>
    </cfRule>
  </conditionalFormatting>
  <conditionalFormatting sqref="O34">
    <cfRule type="containsErrors" dxfId="12370" priority="645">
      <formula>ISERROR(O34)</formula>
    </cfRule>
  </conditionalFormatting>
  <conditionalFormatting sqref="O31">
    <cfRule type="containsErrors" dxfId="12369" priority="644">
      <formula>ISERROR(O31)</formula>
    </cfRule>
  </conditionalFormatting>
  <conditionalFormatting sqref="O34">
    <cfRule type="containsErrors" dxfId="12368" priority="643">
      <formula>ISERROR(O34)</formula>
    </cfRule>
  </conditionalFormatting>
  <conditionalFormatting sqref="O31">
    <cfRule type="containsErrors" dxfId="12367" priority="642">
      <formula>ISERROR(O31)</formula>
    </cfRule>
  </conditionalFormatting>
  <conditionalFormatting sqref="O34">
    <cfRule type="containsErrors" dxfId="12366" priority="641">
      <formula>ISERROR(O34)</formula>
    </cfRule>
  </conditionalFormatting>
  <conditionalFormatting sqref="O31">
    <cfRule type="containsErrors" dxfId="12365" priority="640">
      <formula>ISERROR(O31)</formula>
    </cfRule>
  </conditionalFormatting>
  <conditionalFormatting sqref="O34">
    <cfRule type="containsErrors" dxfId="12364" priority="639">
      <formula>ISERROR(O34)</formula>
    </cfRule>
  </conditionalFormatting>
  <conditionalFormatting sqref="O31">
    <cfRule type="containsErrors" dxfId="12363" priority="638">
      <formula>ISERROR(O31)</formula>
    </cfRule>
  </conditionalFormatting>
  <conditionalFormatting sqref="O34">
    <cfRule type="containsErrors" dxfId="12362" priority="637">
      <formula>ISERROR(O34)</formula>
    </cfRule>
  </conditionalFormatting>
  <conditionalFormatting sqref="O31">
    <cfRule type="containsErrors" dxfId="12361" priority="636">
      <formula>ISERROR(O31)</formula>
    </cfRule>
  </conditionalFormatting>
  <conditionalFormatting sqref="O34">
    <cfRule type="containsErrors" dxfId="12360" priority="635">
      <formula>ISERROR(O34)</formula>
    </cfRule>
  </conditionalFormatting>
  <conditionalFormatting sqref="O31">
    <cfRule type="containsErrors" dxfId="12359" priority="634">
      <formula>ISERROR(O31)</formula>
    </cfRule>
  </conditionalFormatting>
  <conditionalFormatting sqref="O34">
    <cfRule type="containsErrors" dxfId="12358" priority="633">
      <formula>ISERROR(O34)</formula>
    </cfRule>
  </conditionalFormatting>
  <conditionalFormatting sqref="O31">
    <cfRule type="containsErrors" dxfId="12357" priority="632">
      <formula>ISERROR(O31)</formula>
    </cfRule>
  </conditionalFormatting>
  <conditionalFormatting sqref="O34">
    <cfRule type="containsErrors" dxfId="12356" priority="631">
      <formula>ISERROR(O34)</formula>
    </cfRule>
  </conditionalFormatting>
  <conditionalFormatting sqref="O31">
    <cfRule type="containsErrors" dxfId="12355" priority="630">
      <formula>ISERROR(O31)</formula>
    </cfRule>
  </conditionalFormatting>
  <conditionalFormatting sqref="O34">
    <cfRule type="containsErrors" dxfId="12354" priority="629">
      <formula>ISERROR(O34)</formula>
    </cfRule>
  </conditionalFormatting>
  <conditionalFormatting sqref="O31">
    <cfRule type="containsErrors" dxfId="12353" priority="628">
      <formula>ISERROR(O31)</formula>
    </cfRule>
  </conditionalFormatting>
  <conditionalFormatting sqref="O34">
    <cfRule type="containsErrors" dxfId="12352" priority="627">
      <formula>ISERROR(O34)</formula>
    </cfRule>
  </conditionalFormatting>
  <conditionalFormatting sqref="O31">
    <cfRule type="containsErrors" dxfId="12351" priority="626">
      <formula>ISERROR(O31)</formula>
    </cfRule>
  </conditionalFormatting>
  <conditionalFormatting sqref="O34">
    <cfRule type="containsErrors" dxfId="12350" priority="625">
      <formula>ISERROR(O34)</formula>
    </cfRule>
  </conditionalFormatting>
  <conditionalFormatting sqref="O31">
    <cfRule type="containsErrors" dxfId="12349" priority="624">
      <formula>ISERROR(O31)</formula>
    </cfRule>
  </conditionalFormatting>
  <conditionalFormatting sqref="O34">
    <cfRule type="containsErrors" dxfId="12348" priority="623">
      <formula>ISERROR(O34)</formula>
    </cfRule>
  </conditionalFormatting>
  <conditionalFormatting sqref="O31">
    <cfRule type="containsErrors" dxfId="12347" priority="622">
      <formula>ISERROR(O31)</formula>
    </cfRule>
  </conditionalFormatting>
  <conditionalFormatting sqref="O34">
    <cfRule type="containsErrors" dxfId="12346" priority="621">
      <formula>ISERROR(O34)</formula>
    </cfRule>
  </conditionalFormatting>
  <conditionalFormatting sqref="O31">
    <cfRule type="containsErrors" dxfId="12345" priority="620">
      <formula>ISERROR(O31)</formula>
    </cfRule>
  </conditionalFormatting>
  <conditionalFormatting sqref="O34">
    <cfRule type="containsErrors" dxfId="12344" priority="619">
      <formula>ISERROR(O34)</formula>
    </cfRule>
  </conditionalFormatting>
  <conditionalFormatting sqref="O31">
    <cfRule type="containsErrors" dxfId="12343" priority="618">
      <formula>ISERROR(O31)</formula>
    </cfRule>
  </conditionalFormatting>
  <conditionalFormatting sqref="O34">
    <cfRule type="containsErrors" dxfId="12342" priority="617">
      <formula>ISERROR(O34)</formula>
    </cfRule>
  </conditionalFormatting>
  <conditionalFormatting sqref="O31">
    <cfRule type="containsErrors" dxfId="12341" priority="616">
      <formula>ISERROR(O31)</formula>
    </cfRule>
  </conditionalFormatting>
  <conditionalFormatting sqref="O34">
    <cfRule type="containsErrors" dxfId="12340" priority="615">
      <formula>ISERROR(O34)</formula>
    </cfRule>
  </conditionalFormatting>
  <conditionalFormatting sqref="O31">
    <cfRule type="containsErrors" dxfId="12339" priority="614">
      <formula>ISERROR(O31)</formula>
    </cfRule>
  </conditionalFormatting>
  <conditionalFormatting sqref="O34">
    <cfRule type="containsErrors" dxfId="12338" priority="613">
      <formula>ISERROR(O34)</formula>
    </cfRule>
  </conditionalFormatting>
  <conditionalFormatting sqref="O31">
    <cfRule type="containsErrors" dxfId="12337" priority="612">
      <formula>ISERROR(O31)</formula>
    </cfRule>
  </conditionalFormatting>
  <conditionalFormatting sqref="O34">
    <cfRule type="containsErrors" dxfId="12336" priority="611">
      <formula>ISERROR(O34)</formula>
    </cfRule>
  </conditionalFormatting>
  <conditionalFormatting sqref="O31">
    <cfRule type="containsErrors" dxfId="12335" priority="610">
      <formula>ISERROR(O31)</formula>
    </cfRule>
  </conditionalFormatting>
  <conditionalFormatting sqref="O34">
    <cfRule type="containsErrors" dxfId="12334" priority="609">
      <formula>ISERROR(O34)</formula>
    </cfRule>
  </conditionalFormatting>
  <conditionalFormatting sqref="O31">
    <cfRule type="containsErrors" dxfId="12333" priority="608">
      <formula>ISERROR(O31)</formula>
    </cfRule>
  </conditionalFormatting>
  <conditionalFormatting sqref="O34">
    <cfRule type="containsErrors" dxfId="12332" priority="607">
      <formula>ISERROR(O34)</formula>
    </cfRule>
  </conditionalFormatting>
  <conditionalFormatting sqref="O31">
    <cfRule type="containsErrors" dxfId="12331" priority="606">
      <formula>ISERROR(O31)</formula>
    </cfRule>
  </conditionalFormatting>
  <conditionalFormatting sqref="O34">
    <cfRule type="containsErrors" dxfId="12330" priority="605">
      <formula>ISERROR(O34)</formula>
    </cfRule>
  </conditionalFormatting>
  <conditionalFormatting sqref="O31">
    <cfRule type="containsErrors" dxfId="12329" priority="604">
      <formula>ISERROR(O31)</formula>
    </cfRule>
  </conditionalFormatting>
  <conditionalFormatting sqref="O34">
    <cfRule type="containsErrors" dxfId="12328" priority="603">
      <formula>ISERROR(O34)</formula>
    </cfRule>
  </conditionalFormatting>
  <conditionalFormatting sqref="O31">
    <cfRule type="containsErrors" dxfId="12327" priority="602">
      <formula>ISERROR(O31)</formula>
    </cfRule>
  </conditionalFormatting>
  <conditionalFormatting sqref="O34">
    <cfRule type="containsErrors" dxfId="12326" priority="601">
      <formula>ISERROR(O34)</formula>
    </cfRule>
  </conditionalFormatting>
  <conditionalFormatting sqref="O31">
    <cfRule type="containsErrors" dxfId="12325" priority="600">
      <formula>ISERROR(O31)</formula>
    </cfRule>
  </conditionalFormatting>
  <conditionalFormatting sqref="O34">
    <cfRule type="containsErrors" dxfId="12324" priority="599">
      <formula>ISERROR(O34)</formula>
    </cfRule>
  </conditionalFormatting>
  <conditionalFormatting sqref="O31">
    <cfRule type="containsErrors" dxfId="12323" priority="598">
      <formula>ISERROR(O31)</formula>
    </cfRule>
  </conditionalFormatting>
  <conditionalFormatting sqref="O34">
    <cfRule type="containsErrors" dxfId="12322" priority="597">
      <formula>ISERROR(O34)</formula>
    </cfRule>
  </conditionalFormatting>
  <conditionalFormatting sqref="O31">
    <cfRule type="containsErrors" dxfId="12321" priority="596">
      <formula>ISERROR(O31)</formula>
    </cfRule>
  </conditionalFormatting>
  <conditionalFormatting sqref="O34">
    <cfRule type="containsErrors" dxfId="12320" priority="595">
      <formula>ISERROR(O34)</formula>
    </cfRule>
  </conditionalFormatting>
  <conditionalFormatting sqref="O31">
    <cfRule type="containsErrors" dxfId="12319" priority="594">
      <formula>ISERROR(O31)</formula>
    </cfRule>
  </conditionalFormatting>
  <conditionalFormatting sqref="O34">
    <cfRule type="containsErrors" dxfId="12318" priority="593">
      <formula>ISERROR(O34)</formula>
    </cfRule>
  </conditionalFormatting>
  <conditionalFormatting sqref="O34">
    <cfRule type="containsErrors" dxfId="12317" priority="592">
      <formula>ISERROR(O34)</formula>
    </cfRule>
  </conditionalFormatting>
  <conditionalFormatting sqref="O31">
    <cfRule type="containsErrors" dxfId="12316" priority="591">
      <formula>ISERROR(O31)</formula>
    </cfRule>
  </conditionalFormatting>
  <conditionalFormatting sqref="O34">
    <cfRule type="containsErrors" dxfId="12315" priority="590">
      <formula>ISERROR(O34)</formula>
    </cfRule>
  </conditionalFormatting>
  <conditionalFormatting sqref="O31">
    <cfRule type="containsErrors" dxfId="12314" priority="589">
      <formula>ISERROR(O31)</formula>
    </cfRule>
  </conditionalFormatting>
  <conditionalFormatting sqref="O34">
    <cfRule type="containsErrors" dxfId="12313" priority="588">
      <formula>ISERROR(O34)</formula>
    </cfRule>
  </conditionalFormatting>
  <conditionalFormatting sqref="O31">
    <cfRule type="containsErrors" dxfId="12312" priority="587">
      <formula>ISERROR(O31)</formula>
    </cfRule>
  </conditionalFormatting>
  <conditionalFormatting sqref="N29:Q29 N28:P28 N22:Q27 N30:O38">
    <cfRule type="containsErrors" dxfId="12311" priority="586">
      <formula>ISERROR(N22)</formula>
    </cfRule>
  </conditionalFormatting>
  <conditionalFormatting sqref="N29:Q29 N28:P28 N22:Q27 N30:O38">
    <cfRule type="containsErrors" dxfId="12310" priority="585">
      <formula>ISERROR(N22)</formula>
    </cfRule>
  </conditionalFormatting>
  <conditionalFormatting sqref="N35:N38">
    <cfRule type="cellIs" dxfId="12309" priority="584" operator="notEqual">
      <formula>0</formula>
    </cfRule>
  </conditionalFormatting>
  <conditionalFormatting sqref="N50">
    <cfRule type="containsErrors" dxfId="12308" priority="583">
      <formula>ISERROR(N50)</formula>
    </cfRule>
  </conditionalFormatting>
  <conditionalFormatting sqref="N50">
    <cfRule type="containsErrors" dxfId="12307" priority="582">
      <formula>ISERROR(N50)</formula>
    </cfRule>
  </conditionalFormatting>
  <conditionalFormatting sqref="N68">
    <cfRule type="containsErrors" dxfId="12306" priority="581">
      <formula>ISERROR(N68)</formula>
    </cfRule>
  </conditionalFormatting>
  <conditionalFormatting sqref="N68">
    <cfRule type="containsErrors" dxfId="12305" priority="580">
      <formula>ISERROR(N68)</formula>
    </cfRule>
  </conditionalFormatting>
  <conditionalFormatting sqref="N86">
    <cfRule type="containsErrors" dxfId="12304" priority="579">
      <formula>ISERROR(N86)</formula>
    </cfRule>
  </conditionalFormatting>
  <conditionalFormatting sqref="N86">
    <cfRule type="containsErrors" dxfId="12303" priority="578">
      <formula>ISERROR(N86)</formula>
    </cfRule>
  </conditionalFormatting>
  <conditionalFormatting sqref="N104">
    <cfRule type="containsErrors" dxfId="12302" priority="577">
      <formula>ISERROR(N104)</formula>
    </cfRule>
  </conditionalFormatting>
  <conditionalFormatting sqref="N104">
    <cfRule type="containsErrors" dxfId="12301" priority="576">
      <formula>ISERROR(N104)</formula>
    </cfRule>
  </conditionalFormatting>
  <conditionalFormatting sqref="N31:O38">
    <cfRule type="containsErrors" dxfId="12300" priority="575">
      <formula>ISERROR(N31)</formula>
    </cfRule>
  </conditionalFormatting>
  <conditionalFormatting sqref="N31:O38">
    <cfRule type="containsErrors" dxfId="12299" priority="574">
      <formula>ISERROR(N31)</formula>
    </cfRule>
  </conditionalFormatting>
  <conditionalFormatting sqref="N35:N38">
    <cfRule type="cellIs" dxfId="12298" priority="573" operator="notEqual">
      <formula>0</formula>
    </cfRule>
  </conditionalFormatting>
  <conditionalFormatting sqref="O49">
    <cfRule type="containsErrors" dxfId="12297" priority="572">
      <formula>ISERROR(O49)</formula>
    </cfRule>
  </conditionalFormatting>
  <conditionalFormatting sqref="O52">
    <cfRule type="containsErrors" dxfId="12296" priority="571">
      <formula>ISERROR(O52)</formula>
    </cfRule>
  </conditionalFormatting>
  <conditionalFormatting sqref="O49">
    <cfRule type="containsErrors" dxfId="12295" priority="570">
      <formula>ISERROR(O49)</formula>
    </cfRule>
  </conditionalFormatting>
  <conditionalFormatting sqref="O52">
    <cfRule type="containsErrors" dxfId="12294" priority="569">
      <formula>ISERROR(O52)</formula>
    </cfRule>
  </conditionalFormatting>
  <conditionalFormatting sqref="O49">
    <cfRule type="containsErrors" dxfId="12293" priority="568">
      <formula>ISERROR(O49)</formula>
    </cfRule>
  </conditionalFormatting>
  <conditionalFormatting sqref="O52">
    <cfRule type="containsErrors" dxfId="12292" priority="567">
      <formula>ISERROR(O52)</formula>
    </cfRule>
  </conditionalFormatting>
  <conditionalFormatting sqref="O49">
    <cfRule type="containsErrors" dxfId="12291" priority="566">
      <formula>ISERROR(O49)</formula>
    </cfRule>
  </conditionalFormatting>
  <conditionalFormatting sqref="O52">
    <cfRule type="containsErrors" dxfId="12290" priority="565">
      <formula>ISERROR(O52)</formula>
    </cfRule>
  </conditionalFormatting>
  <conditionalFormatting sqref="O49">
    <cfRule type="containsErrors" dxfId="12289" priority="564">
      <formula>ISERROR(O49)</formula>
    </cfRule>
  </conditionalFormatting>
  <conditionalFormatting sqref="O52">
    <cfRule type="containsErrors" dxfId="12288" priority="563">
      <formula>ISERROR(O52)</formula>
    </cfRule>
  </conditionalFormatting>
  <conditionalFormatting sqref="O49">
    <cfRule type="containsErrors" dxfId="12287" priority="562">
      <formula>ISERROR(O49)</formula>
    </cfRule>
  </conditionalFormatting>
  <conditionalFormatting sqref="O52">
    <cfRule type="containsErrors" dxfId="12286" priority="561">
      <formula>ISERROR(O52)</formula>
    </cfRule>
  </conditionalFormatting>
  <conditionalFormatting sqref="O49">
    <cfRule type="containsErrors" dxfId="12285" priority="560">
      <formula>ISERROR(O49)</formula>
    </cfRule>
  </conditionalFormatting>
  <conditionalFormatting sqref="O52">
    <cfRule type="containsErrors" dxfId="12284" priority="559">
      <formula>ISERROR(O52)</formula>
    </cfRule>
  </conditionalFormatting>
  <conditionalFormatting sqref="O49">
    <cfRule type="containsErrors" dxfId="12283" priority="558">
      <formula>ISERROR(O49)</formula>
    </cfRule>
  </conditionalFormatting>
  <conditionalFormatting sqref="O52">
    <cfRule type="containsErrors" dxfId="12282" priority="557">
      <formula>ISERROR(O52)</formula>
    </cfRule>
  </conditionalFormatting>
  <conditionalFormatting sqref="O49">
    <cfRule type="containsErrors" dxfId="12281" priority="556">
      <formula>ISERROR(O49)</formula>
    </cfRule>
  </conditionalFormatting>
  <conditionalFormatting sqref="O52">
    <cfRule type="containsErrors" dxfId="12280" priority="555">
      <formula>ISERROR(O52)</formula>
    </cfRule>
  </conditionalFormatting>
  <conditionalFormatting sqref="O49">
    <cfRule type="containsErrors" dxfId="12279" priority="554">
      <formula>ISERROR(O49)</formula>
    </cfRule>
  </conditionalFormatting>
  <conditionalFormatting sqref="O52">
    <cfRule type="containsErrors" dxfId="12278" priority="553">
      <formula>ISERROR(O52)</formula>
    </cfRule>
  </conditionalFormatting>
  <conditionalFormatting sqref="O49">
    <cfRule type="containsErrors" dxfId="12277" priority="552">
      <formula>ISERROR(O49)</formula>
    </cfRule>
  </conditionalFormatting>
  <conditionalFormatting sqref="O52">
    <cfRule type="containsErrors" dxfId="12276" priority="551">
      <formula>ISERROR(O52)</formula>
    </cfRule>
  </conditionalFormatting>
  <conditionalFormatting sqref="O49">
    <cfRule type="containsErrors" dxfId="12275" priority="550">
      <formula>ISERROR(O49)</formula>
    </cfRule>
  </conditionalFormatting>
  <conditionalFormatting sqref="O52">
    <cfRule type="containsErrors" dxfId="12274" priority="549">
      <formula>ISERROR(O52)</formula>
    </cfRule>
  </conditionalFormatting>
  <conditionalFormatting sqref="O49">
    <cfRule type="containsErrors" dxfId="12273" priority="548">
      <formula>ISERROR(O49)</formula>
    </cfRule>
  </conditionalFormatting>
  <conditionalFormatting sqref="O52">
    <cfRule type="containsErrors" dxfId="12272" priority="547">
      <formula>ISERROR(O52)</formula>
    </cfRule>
  </conditionalFormatting>
  <conditionalFormatting sqref="O49">
    <cfRule type="containsErrors" dxfId="12271" priority="546">
      <formula>ISERROR(O49)</formula>
    </cfRule>
  </conditionalFormatting>
  <conditionalFormatting sqref="O52">
    <cfRule type="containsErrors" dxfId="12270" priority="545">
      <formula>ISERROR(O52)</formula>
    </cfRule>
  </conditionalFormatting>
  <conditionalFormatting sqref="O49">
    <cfRule type="containsErrors" dxfId="12269" priority="544">
      <formula>ISERROR(O49)</formula>
    </cfRule>
  </conditionalFormatting>
  <conditionalFormatting sqref="O52">
    <cfRule type="containsErrors" dxfId="12268" priority="543">
      <formula>ISERROR(O52)</formula>
    </cfRule>
  </conditionalFormatting>
  <conditionalFormatting sqref="O49">
    <cfRule type="containsErrors" dxfId="12267" priority="542">
      <formula>ISERROR(O49)</formula>
    </cfRule>
  </conditionalFormatting>
  <conditionalFormatting sqref="O52">
    <cfRule type="containsErrors" dxfId="12266" priority="541">
      <formula>ISERROR(O52)</formula>
    </cfRule>
  </conditionalFormatting>
  <conditionalFormatting sqref="O49">
    <cfRule type="containsErrors" dxfId="12265" priority="540">
      <formula>ISERROR(O49)</formula>
    </cfRule>
  </conditionalFormatting>
  <conditionalFormatting sqref="O52">
    <cfRule type="containsErrors" dxfId="12264" priority="539">
      <formula>ISERROR(O52)</formula>
    </cfRule>
  </conditionalFormatting>
  <conditionalFormatting sqref="O49">
    <cfRule type="containsErrors" dxfId="12263" priority="538">
      <formula>ISERROR(O49)</formula>
    </cfRule>
  </conditionalFormatting>
  <conditionalFormatting sqref="O52">
    <cfRule type="containsErrors" dxfId="12262" priority="537">
      <formula>ISERROR(O52)</formula>
    </cfRule>
  </conditionalFormatting>
  <conditionalFormatting sqref="O49">
    <cfRule type="containsErrors" dxfId="12261" priority="536">
      <formula>ISERROR(O49)</formula>
    </cfRule>
  </conditionalFormatting>
  <conditionalFormatting sqref="O52">
    <cfRule type="containsErrors" dxfId="12260" priority="535">
      <formula>ISERROR(O52)</formula>
    </cfRule>
  </conditionalFormatting>
  <conditionalFormatting sqref="O49">
    <cfRule type="containsErrors" dxfId="12259" priority="534">
      <formula>ISERROR(O49)</formula>
    </cfRule>
  </conditionalFormatting>
  <conditionalFormatting sqref="O52">
    <cfRule type="containsErrors" dxfId="12258" priority="533">
      <formula>ISERROR(O52)</formula>
    </cfRule>
  </conditionalFormatting>
  <conditionalFormatting sqref="O49">
    <cfRule type="containsErrors" dxfId="12257" priority="532">
      <formula>ISERROR(O49)</formula>
    </cfRule>
  </conditionalFormatting>
  <conditionalFormatting sqref="O52">
    <cfRule type="containsErrors" dxfId="12256" priority="531">
      <formula>ISERROR(O52)</formula>
    </cfRule>
  </conditionalFormatting>
  <conditionalFormatting sqref="O49">
    <cfRule type="containsErrors" dxfId="12255" priority="530">
      <formula>ISERROR(O49)</formula>
    </cfRule>
  </conditionalFormatting>
  <conditionalFormatting sqref="O52">
    <cfRule type="containsErrors" dxfId="12254" priority="529">
      <formula>ISERROR(O52)</formula>
    </cfRule>
  </conditionalFormatting>
  <conditionalFormatting sqref="O49">
    <cfRule type="containsErrors" dxfId="12253" priority="528">
      <formula>ISERROR(O49)</formula>
    </cfRule>
  </conditionalFormatting>
  <conditionalFormatting sqref="O52">
    <cfRule type="containsErrors" dxfId="12252" priority="527">
      <formula>ISERROR(O52)</formula>
    </cfRule>
  </conditionalFormatting>
  <conditionalFormatting sqref="O49">
    <cfRule type="containsErrors" dxfId="12251" priority="526">
      <formula>ISERROR(O49)</formula>
    </cfRule>
  </conditionalFormatting>
  <conditionalFormatting sqref="O52">
    <cfRule type="containsErrors" dxfId="12250" priority="525">
      <formula>ISERROR(O52)</formula>
    </cfRule>
  </conditionalFormatting>
  <conditionalFormatting sqref="O49">
    <cfRule type="containsErrors" dxfId="12249" priority="524">
      <formula>ISERROR(O49)</formula>
    </cfRule>
  </conditionalFormatting>
  <conditionalFormatting sqref="O52">
    <cfRule type="containsErrors" dxfId="12248" priority="523">
      <formula>ISERROR(O52)</formula>
    </cfRule>
  </conditionalFormatting>
  <conditionalFormatting sqref="O49">
    <cfRule type="containsErrors" dxfId="12247" priority="522">
      <formula>ISERROR(O49)</formula>
    </cfRule>
  </conditionalFormatting>
  <conditionalFormatting sqref="O52">
    <cfRule type="containsErrors" dxfId="12246" priority="521">
      <formula>ISERROR(O52)</formula>
    </cfRule>
  </conditionalFormatting>
  <conditionalFormatting sqref="O49">
    <cfRule type="containsErrors" dxfId="12245" priority="520">
      <formula>ISERROR(O49)</formula>
    </cfRule>
  </conditionalFormatting>
  <conditionalFormatting sqref="O52">
    <cfRule type="containsErrors" dxfId="12244" priority="519">
      <formula>ISERROR(O52)</formula>
    </cfRule>
  </conditionalFormatting>
  <conditionalFormatting sqref="O49">
    <cfRule type="containsErrors" dxfId="12243" priority="518">
      <formula>ISERROR(O49)</formula>
    </cfRule>
  </conditionalFormatting>
  <conditionalFormatting sqref="O52">
    <cfRule type="containsErrors" dxfId="12242" priority="517">
      <formula>ISERROR(O52)</formula>
    </cfRule>
  </conditionalFormatting>
  <conditionalFormatting sqref="O49">
    <cfRule type="containsErrors" dxfId="12241" priority="516">
      <formula>ISERROR(O49)</formula>
    </cfRule>
  </conditionalFormatting>
  <conditionalFormatting sqref="O52">
    <cfRule type="containsErrors" dxfId="12240" priority="515">
      <formula>ISERROR(O52)</formula>
    </cfRule>
  </conditionalFormatting>
  <conditionalFormatting sqref="O49">
    <cfRule type="containsErrors" dxfId="12239" priority="514">
      <formula>ISERROR(O49)</formula>
    </cfRule>
  </conditionalFormatting>
  <conditionalFormatting sqref="O52">
    <cfRule type="containsErrors" dxfId="12238" priority="513">
      <formula>ISERROR(O52)</formula>
    </cfRule>
  </conditionalFormatting>
  <conditionalFormatting sqref="O49">
    <cfRule type="containsErrors" dxfId="12237" priority="512">
      <formula>ISERROR(O49)</formula>
    </cfRule>
  </conditionalFormatting>
  <conditionalFormatting sqref="O52">
    <cfRule type="containsErrors" dxfId="12236" priority="511">
      <formula>ISERROR(O52)</formula>
    </cfRule>
  </conditionalFormatting>
  <conditionalFormatting sqref="O49">
    <cfRule type="containsErrors" dxfId="12235" priority="510">
      <formula>ISERROR(O49)</formula>
    </cfRule>
  </conditionalFormatting>
  <conditionalFormatting sqref="O52">
    <cfRule type="containsErrors" dxfId="12234" priority="509">
      <formula>ISERROR(O52)</formula>
    </cfRule>
  </conditionalFormatting>
  <conditionalFormatting sqref="O49">
    <cfRule type="containsErrors" dxfId="12233" priority="508">
      <formula>ISERROR(O49)</formula>
    </cfRule>
  </conditionalFormatting>
  <conditionalFormatting sqref="O52">
    <cfRule type="containsErrors" dxfId="12232" priority="507">
      <formula>ISERROR(O52)</formula>
    </cfRule>
  </conditionalFormatting>
  <conditionalFormatting sqref="O49">
    <cfRule type="containsErrors" dxfId="12231" priority="506">
      <formula>ISERROR(O49)</formula>
    </cfRule>
  </conditionalFormatting>
  <conditionalFormatting sqref="O52">
    <cfRule type="containsErrors" dxfId="12230" priority="505">
      <formula>ISERROR(O52)</formula>
    </cfRule>
  </conditionalFormatting>
  <conditionalFormatting sqref="O49">
    <cfRule type="containsErrors" dxfId="12229" priority="504">
      <formula>ISERROR(O49)</formula>
    </cfRule>
  </conditionalFormatting>
  <conditionalFormatting sqref="O52">
    <cfRule type="containsErrors" dxfId="12228" priority="503">
      <formula>ISERROR(O52)</formula>
    </cfRule>
  </conditionalFormatting>
  <conditionalFormatting sqref="O49">
    <cfRule type="containsErrors" dxfId="12227" priority="502">
      <formula>ISERROR(O49)</formula>
    </cfRule>
  </conditionalFormatting>
  <conditionalFormatting sqref="O52">
    <cfRule type="containsErrors" dxfId="12226" priority="501">
      <formula>ISERROR(O52)</formula>
    </cfRule>
  </conditionalFormatting>
  <conditionalFormatting sqref="O49">
    <cfRule type="containsErrors" dxfId="12225" priority="500">
      <formula>ISERROR(O49)</formula>
    </cfRule>
  </conditionalFormatting>
  <conditionalFormatting sqref="O52">
    <cfRule type="containsErrors" dxfId="12224" priority="499">
      <formula>ISERROR(O52)</formula>
    </cfRule>
  </conditionalFormatting>
  <conditionalFormatting sqref="O49">
    <cfRule type="containsErrors" dxfId="12223" priority="498">
      <formula>ISERROR(O49)</formula>
    </cfRule>
  </conditionalFormatting>
  <conditionalFormatting sqref="O52">
    <cfRule type="containsErrors" dxfId="12222" priority="497">
      <formula>ISERROR(O52)</formula>
    </cfRule>
  </conditionalFormatting>
  <conditionalFormatting sqref="O49">
    <cfRule type="containsErrors" dxfId="12221" priority="496">
      <formula>ISERROR(O49)</formula>
    </cfRule>
  </conditionalFormatting>
  <conditionalFormatting sqref="O52">
    <cfRule type="containsErrors" dxfId="12220" priority="495">
      <formula>ISERROR(O52)</formula>
    </cfRule>
  </conditionalFormatting>
  <conditionalFormatting sqref="O49">
    <cfRule type="containsErrors" dxfId="12219" priority="494">
      <formula>ISERROR(O49)</formula>
    </cfRule>
  </conditionalFormatting>
  <conditionalFormatting sqref="O52">
    <cfRule type="containsErrors" dxfId="12218" priority="493">
      <formula>ISERROR(O52)</formula>
    </cfRule>
  </conditionalFormatting>
  <conditionalFormatting sqref="O49">
    <cfRule type="containsErrors" dxfId="12217" priority="492">
      <formula>ISERROR(O49)</formula>
    </cfRule>
  </conditionalFormatting>
  <conditionalFormatting sqref="O52">
    <cfRule type="containsErrors" dxfId="12216" priority="491">
      <formula>ISERROR(O52)</formula>
    </cfRule>
  </conditionalFormatting>
  <conditionalFormatting sqref="O49">
    <cfRule type="containsErrors" dxfId="12215" priority="490">
      <formula>ISERROR(O49)</formula>
    </cfRule>
  </conditionalFormatting>
  <conditionalFormatting sqref="O52">
    <cfRule type="containsErrors" dxfId="12214" priority="489">
      <formula>ISERROR(O52)</formula>
    </cfRule>
  </conditionalFormatting>
  <conditionalFormatting sqref="O49">
    <cfRule type="containsErrors" dxfId="12213" priority="488">
      <formula>ISERROR(O49)</formula>
    </cfRule>
  </conditionalFormatting>
  <conditionalFormatting sqref="O52">
    <cfRule type="containsErrors" dxfId="12212" priority="487">
      <formula>ISERROR(O52)</formula>
    </cfRule>
  </conditionalFormatting>
  <conditionalFormatting sqref="O49">
    <cfRule type="containsErrors" dxfId="12211" priority="486">
      <formula>ISERROR(O49)</formula>
    </cfRule>
  </conditionalFormatting>
  <conditionalFormatting sqref="O52">
    <cfRule type="containsErrors" dxfId="12210" priority="485">
      <formula>ISERROR(O52)</formula>
    </cfRule>
  </conditionalFormatting>
  <conditionalFormatting sqref="O49">
    <cfRule type="containsErrors" dxfId="12209" priority="484">
      <formula>ISERROR(O49)</formula>
    </cfRule>
  </conditionalFormatting>
  <conditionalFormatting sqref="O52">
    <cfRule type="containsErrors" dxfId="12208" priority="483">
      <formula>ISERROR(O52)</formula>
    </cfRule>
  </conditionalFormatting>
  <conditionalFormatting sqref="O49">
    <cfRule type="containsErrors" dxfId="12207" priority="482">
      <formula>ISERROR(O49)</formula>
    </cfRule>
  </conditionalFormatting>
  <conditionalFormatting sqref="O52">
    <cfRule type="containsErrors" dxfId="12206" priority="481">
      <formula>ISERROR(O52)</formula>
    </cfRule>
  </conditionalFormatting>
  <conditionalFormatting sqref="O49">
    <cfRule type="containsErrors" dxfId="12205" priority="480">
      <formula>ISERROR(O49)</formula>
    </cfRule>
  </conditionalFormatting>
  <conditionalFormatting sqref="O52">
    <cfRule type="containsErrors" dxfId="12204" priority="479">
      <formula>ISERROR(O52)</formula>
    </cfRule>
  </conditionalFormatting>
  <conditionalFormatting sqref="O49">
    <cfRule type="containsErrors" dxfId="12203" priority="478">
      <formula>ISERROR(O49)</formula>
    </cfRule>
  </conditionalFormatting>
  <conditionalFormatting sqref="O52">
    <cfRule type="containsErrors" dxfId="12202" priority="477">
      <formula>ISERROR(O52)</formula>
    </cfRule>
  </conditionalFormatting>
  <conditionalFormatting sqref="O49">
    <cfRule type="containsErrors" dxfId="12201" priority="476">
      <formula>ISERROR(O49)</formula>
    </cfRule>
  </conditionalFormatting>
  <conditionalFormatting sqref="O52">
    <cfRule type="containsErrors" dxfId="12200" priority="475">
      <formula>ISERROR(O52)</formula>
    </cfRule>
  </conditionalFormatting>
  <conditionalFormatting sqref="O49">
    <cfRule type="containsErrors" dxfId="12199" priority="474">
      <formula>ISERROR(O49)</formula>
    </cfRule>
  </conditionalFormatting>
  <conditionalFormatting sqref="O52">
    <cfRule type="containsErrors" dxfId="12198" priority="473">
      <formula>ISERROR(O52)</formula>
    </cfRule>
  </conditionalFormatting>
  <conditionalFormatting sqref="O52">
    <cfRule type="containsErrors" dxfId="12197" priority="472">
      <formula>ISERROR(O52)</formula>
    </cfRule>
  </conditionalFormatting>
  <conditionalFormatting sqref="O49">
    <cfRule type="containsErrors" dxfId="12196" priority="471">
      <formula>ISERROR(O49)</formula>
    </cfRule>
  </conditionalFormatting>
  <conditionalFormatting sqref="O52">
    <cfRule type="containsErrors" dxfId="12195" priority="470">
      <formula>ISERROR(O52)</formula>
    </cfRule>
  </conditionalFormatting>
  <conditionalFormatting sqref="O49">
    <cfRule type="containsErrors" dxfId="12194" priority="469">
      <formula>ISERROR(O49)</formula>
    </cfRule>
  </conditionalFormatting>
  <conditionalFormatting sqref="O52">
    <cfRule type="containsErrors" dxfId="12193" priority="468">
      <formula>ISERROR(O52)</formula>
    </cfRule>
  </conditionalFormatting>
  <conditionalFormatting sqref="O49">
    <cfRule type="containsErrors" dxfId="12192" priority="467">
      <formula>ISERROR(O49)</formula>
    </cfRule>
  </conditionalFormatting>
  <conditionalFormatting sqref="N49:O56">
    <cfRule type="containsErrors" dxfId="12191" priority="466">
      <formula>ISERROR(N49)</formula>
    </cfRule>
  </conditionalFormatting>
  <conditionalFormatting sqref="N49:O56">
    <cfRule type="containsErrors" dxfId="12190" priority="465">
      <formula>ISERROR(N49)</formula>
    </cfRule>
  </conditionalFormatting>
  <conditionalFormatting sqref="N53:N56">
    <cfRule type="cellIs" dxfId="12189" priority="464" operator="notEqual">
      <formula>0</formula>
    </cfRule>
  </conditionalFormatting>
  <conditionalFormatting sqref="N49:O56">
    <cfRule type="containsErrors" dxfId="12188" priority="463">
      <formula>ISERROR(N49)</formula>
    </cfRule>
  </conditionalFormatting>
  <conditionalFormatting sqref="N49:O56">
    <cfRule type="containsErrors" dxfId="12187" priority="462">
      <formula>ISERROR(N49)</formula>
    </cfRule>
  </conditionalFormatting>
  <conditionalFormatting sqref="N53:N56">
    <cfRule type="cellIs" dxfId="12186" priority="461" operator="notEqual">
      <formula>0</formula>
    </cfRule>
  </conditionalFormatting>
  <conditionalFormatting sqref="N31:O38">
    <cfRule type="containsErrors" dxfId="12185" priority="460">
      <formula>ISERROR(N31)</formula>
    </cfRule>
  </conditionalFormatting>
  <conditionalFormatting sqref="N31:O38">
    <cfRule type="containsErrors" dxfId="12184" priority="459">
      <formula>ISERROR(N31)</formula>
    </cfRule>
  </conditionalFormatting>
  <conditionalFormatting sqref="N35:N38">
    <cfRule type="cellIs" dxfId="12183" priority="458" operator="notEqual">
      <formula>0</formula>
    </cfRule>
  </conditionalFormatting>
  <conditionalFormatting sqref="N49:O56">
    <cfRule type="containsErrors" dxfId="12182" priority="457">
      <formula>ISERROR(N49)</formula>
    </cfRule>
  </conditionalFormatting>
  <conditionalFormatting sqref="N49:O56">
    <cfRule type="containsErrors" dxfId="12181" priority="456">
      <formula>ISERROR(N49)</formula>
    </cfRule>
  </conditionalFormatting>
  <conditionalFormatting sqref="N53:N56">
    <cfRule type="cellIs" dxfId="12180" priority="455" operator="notEqual">
      <formula>0</formula>
    </cfRule>
  </conditionalFormatting>
  <conditionalFormatting sqref="N1:N9 N11 N19:N110">
    <cfRule type="containsErrors" dxfId="12179" priority="454">
      <formula>ISERROR(N1)</formula>
    </cfRule>
  </conditionalFormatting>
  <conditionalFormatting sqref="N1:N9 N11 N19:N110">
    <cfRule type="containsErrors" dxfId="12178" priority="453">
      <formula>ISERROR(N1)</formula>
    </cfRule>
  </conditionalFormatting>
  <conditionalFormatting sqref="N1:N9 N11 N19:N110">
    <cfRule type="containsErrors" dxfId="12177" priority="452">
      <formula>ISERROR(N1)</formula>
    </cfRule>
  </conditionalFormatting>
  <conditionalFormatting sqref="N94:N110">
    <cfRule type="containsErrors" dxfId="12176" priority="451">
      <formula>ISERROR(N94)</formula>
    </cfRule>
  </conditionalFormatting>
  <conditionalFormatting sqref="N94:N110">
    <cfRule type="containsErrors" dxfId="12175" priority="450">
      <formula>ISERROR(N94)</formula>
    </cfRule>
  </conditionalFormatting>
  <conditionalFormatting sqref="N107:N110">
    <cfRule type="cellIs" dxfId="12174" priority="449" operator="notEqual">
      <formula>0</formula>
    </cfRule>
  </conditionalFormatting>
  <conditionalFormatting sqref="N76:N92">
    <cfRule type="containsErrors" dxfId="12173" priority="448">
      <formula>ISERROR(N76)</formula>
    </cfRule>
  </conditionalFormatting>
  <conditionalFormatting sqref="N76:N92">
    <cfRule type="containsErrors" dxfId="12172" priority="447">
      <formula>ISERROR(N76)</formula>
    </cfRule>
  </conditionalFormatting>
  <conditionalFormatting sqref="N89:N92">
    <cfRule type="cellIs" dxfId="12171" priority="446" operator="notEqual">
      <formula>0</formula>
    </cfRule>
  </conditionalFormatting>
  <conditionalFormatting sqref="N58:N74">
    <cfRule type="containsErrors" dxfId="12170" priority="445">
      <formula>ISERROR(N58)</formula>
    </cfRule>
  </conditionalFormatting>
  <conditionalFormatting sqref="N58:N74">
    <cfRule type="containsErrors" dxfId="12169" priority="444">
      <formula>ISERROR(N58)</formula>
    </cfRule>
  </conditionalFormatting>
  <conditionalFormatting sqref="N71:N74">
    <cfRule type="cellIs" dxfId="12168" priority="443" operator="notEqual">
      <formula>0</formula>
    </cfRule>
  </conditionalFormatting>
  <conditionalFormatting sqref="N40:N56">
    <cfRule type="containsErrors" dxfId="12167" priority="442">
      <formula>ISERROR(N40)</formula>
    </cfRule>
  </conditionalFormatting>
  <conditionalFormatting sqref="N40:N56">
    <cfRule type="containsErrors" dxfId="12166" priority="441">
      <formula>ISERROR(N40)</formula>
    </cfRule>
  </conditionalFormatting>
  <conditionalFormatting sqref="N53:N56">
    <cfRule type="cellIs" dxfId="12165" priority="440" operator="notEqual">
      <formula>0</formula>
    </cfRule>
  </conditionalFormatting>
  <conditionalFormatting sqref="N4:N9 N11 N19:N20">
    <cfRule type="containsErrors" dxfId="12164" priority="439">
      <formula>ISERROR(N4)</formula>
    </cfRule>
  </conditionalFormatting>
  <conditionalFormatting sqref="N4:N9 N11">
    <cfRule type="containsErrors" dxfId="12163" priority="438">
      <formula>ISERROR(N4)</formula>
    </cfRule>
  </conditionalFormatting>
  <conditionalFormatting sqref="N17:N20">
    <cfRule type="cellIs" dxfId="12162" priority="437" operator="notEqual">
      <formula>0</formula>
    </cfRule>
  </conditionalFormatting>
  <conditionalFormatting sqref="N22:N38">
    <cfRule type="containsErrors" dxfId="12161" priority="436">
      <formula>ISERROR(N22)</formula>
    </cfRule>
  </conditionalFormatting>
  <conditionalFormatting sqref="N22:N38">
    <cfRule type="containsErrors" dxfId="12160" priority="435">
      <formula>ISERROR(N22)</formula>
    </cfRule>
  </conditionalFormatting>
  <conditionalFormatting sqref="N35:N38">
    <cfRule type="cellIs" dxfId="12159" priority="434" operator="notEqual">
      <formula>0</formula>
    </cfRule>
  </conditionalFormatting>
  <conditionalFormatting sqref="N50">
    <cfRule type="containsErrors" dxfId="12158" priority="433">
      <formula>ISERROR(N50)</formula>
    </cfRule>
  </conditionalFormatting>
  <conditionalFormatting sqref="N50">
    <cfRule type="containsErrors" dxfId="12157" priority="432">
      <formula>ISERROR(N50)</formula>
    </cfRule>
  </conditionalFormatting>
  <conditionalFormatting sqref="N68">
    <cfRule type="containsErrors" dxfId="12156" priority="431">
      <formula>ISERROR(N68)</formula>
    </cfRule>
  </conditionalFormatting>
  <conditionalFormatting sqref="N68">
    <cfRule type="containsErrors" dxfId="12155" priority="430">
      <formula>ISERROR(N68)</formula>
    </cfRule>
  </conditionalFormatting>
  <conditionalFormatting sqref="N86">
    <cfRule type="containsErrors" dxfId="12154" priority="429">
      <formula>ISERROR(N86)</formula>
    </cfRule>
  </conditionalFormatting>
  <conditionalFormatting sqref="N86">
    <cfRule type="containsErrors" dxfId="12153" priority="428">
      <formula>ISERROR(N86)</formula>
    </cfRule>
  </conditionalFormatting>
  <conditionalFormatting sqref="N104">
    <cfRule type="containsErrors" dxfId="12152" priority="427">
      <formula>ISERROR(N104)</formula>
    </cfRule>
  </conditionalFormatting>
  <conditionalFormatting sqref="N104">
    <cfRule type="containsErrors" dxfId="12151" priority="426">
      <formula>ISERROR(N104)</formula>
    </cfRule>
  </conditionalFormatting>
  <conditionalFormatting sqref="N31:N38">
    <cfRule type="containsErrors" dxfId="12150" priority="425">
      <formula>ISERROR(N31)</formula>
    </cfRule>
  </conditionalFormatting>
  <conditionalFormatting sqref="N31:N38">
    <cfRule type="containsErrors" dxfId="12149" priority="424">
      <formula>ISERROR(N31)</formula>
    </cfRule>
  </conditionalFormatting>
  <conditionalFormatting sqref="N35:N38">
    <cfRule type="cellIs" dxfId="12148" priority="423" operator="notEqual">
      <formula>0</formula>
    </cfRule>
  </conditionalFormatting>
  <conditionalFormatting sqref="N49:N56">
    <cfRule type="containsErrors" dxfId="12147" priority="422">
      <formula>ISERROR(N49)</formula>
    </cfRule>
  </conditionalFormatting>
  <conditionalFormatting sqref="N49:N56">
    <cfRule type="containsErrors" dxfId="12146" priority="421">
      <formula>ISERROR(N49)</formula>
    </cfRule>
  </conditionalFormatting>
  <conditionalFormatting sqref="N53:N56">
    <cfRule type="cellIs" dxfId="12145" priority="420" operator="notEqual">
      <formula>0</formula>
    </cfRule>
  </conditionalFormatting>
  <conditionalFormatting sqref="N49:N56">
    <cfRule type="containsErrors" dxfId="12144" priority="419">
      <formula>ISERROR(N49)</formula>
    </cfRule>
  </conditionalFormatting>
  <conditionalFormatting sqref="N49:N56">
    <cfRule type="containsErrors" dxfId="12143" priority="418">
      <formula>ISERROR(N49)</formula>
    </cfRule>
  </conditionalFormatting>
  <conditionalFormatting sqref="N53:N56">
    <cfRule type="cellIs" dxfId="12142" priority="417" operator="notEqual">
      <formula>0</formula>
    </cfRule>
  </conditionalFormatting>
  <conditionalFormatting sqref="N31:N38">
    <cfRule type="containsErrors" dxfId="12141" priority="416">
      <formula>ISERROR(N31)</formula>
    </cfRule>
  </conditionalFormatting>
  <conditionalFormatting sqref="N31:N38">
    <cfRule type="containsErrors" dxfId="12140" priority="415">
      <formula>ISERROR(N31)</formula>
    </cfRule>
  </conditionalFormatting>
  <conditionalFormatting sqref="N35:N38">
    <cfRule type="cellIs" dxfId="12139" priority="414" operator="notEqual">
      <formula>0</formula>
    </cfRule>
  </conditionalFormatting>
  <conditionalFormatting sqref="N49:N56">
    <cfRule type="containsErrors" dxfId="12138" priority="413">
      <formula>ISERROR(N49)</formula>
    </cfRule>
  </conditionalFormatting>
  <conditionalFormatting sqref="N49:N56">
    <cfRule type="containsErrors" dxfId="12137" priority="412">
      <formula>ISERROR(N49)</formula>
    </cfRule>
  </conditionalFormatting>
  <conditionalFormatting sqref="N53:N56">
    <cfRule type="cellIs" dxfId="12136" priority="411" operator="notEqual">
      <formula>0</formula>
    </cfRule>
  </conditionalFormatting>
  <conditionalFormatting sqref="N1:N9 N11 N19:N110">
    <cfRule type="containsErrors" dxfId="12135" priority="410">
      <formula>ISERROR(N1)</formula>
    </cfRule>
  </conditionalFormatting>
  <conditionalFormatting sqref="N1:N9 N11 N19:N110">
    <cfRule type="containsErrors" dxfId="12134" priority="409">
      <formula>ISERROR(N1)</formula>
    </cfRule>
  </conditionalFormatting>
  <conditionalFormatting sqref="N1:N9 N11 N19:N110">
    <cfRule type="containsErrors" dxfId="12133" priority="408">
      <formula>ISERROR(N1)</formula>
    </cfRule>
  </conditionalFormatting>
  <conditionalFormatting sqref="N94:N110">
    <cfRule type="containsErrors" dxfId="12132" priority="407">
      <formula>ISERROR(N94)</formula>
    </cfRule>
  </conditionalFormatting>
  <conditionalFormatting sqref="N94:N110">
    <cfRule type="containsErrors" dxfId="12131" priority="406">
      <formula>ISERROR(N94)</formula>
    </cfRule>
  </conditionalFormatting>
  <conditionalFormatting sqref="N107:N110">
    <cfRule type="cellIs" dxfId="12130" priority="405" operator="notEqual">
      <formula>0</formula>
    </cfRule>
  </conditionalFormatting>
  <conditionalFormatting sqref="N76:N92">
    <cfRule type="containsErrors" dxfId="12129" priority="404">
      <formula>ISERROR(N76)</formula>
    </cfRule>
  </conditionalFormatting>
  <conditionalFormatting sqref="N76:N92">
    <cfRule type="containsErrors" dxfId="12128" priority="403">
      <formula>ISERROR(N76)</formula>
    </cfRule>
  </conditionalFormatting>
  <conditionalFormatting sqref="N89:N92">
    <cfRule type="cellIs" dxfId="12127" priority="402" operator="notEqual">
      <formula>0</formula>
    </cfRule>
  </conditionalFormatting>
  <conditionalFormatting sqref="N58:N74">
    <cfRule type="containsErrors" dxfId="12126" priority="401">
      <formula>ISERROR(N58)</formula>
    </cfRule>
  </conditionalFormatting>
  <conditionalFormatting sqref="N58:N74">
    <cfRule type="containsErrors" dxfId="12125" priority="400">
      <formula>ISERROR(N58)</formula>
    </cfRule>
  </conditionalFormatting>
  <conditionalFormatting sqref="N71:N74">
    <cfRule type="cellIs" dxfId="12124" priority="399" operator="notEqual">
      <formula>0</formula>
    </cfRule>
  </conditionalFormatting>
  <conditionalFormatting sqref="N40:N56">
    <cfRule type="containsErrors" dxfId="12123" priority="398">
      <formula>ISERROR(N40)</formula>
    </cfRule>
  </conditionalFormatting>
  <conditionalFormatting sqref="N40:N56">
    <cfRule type="containsErrors" dxfId="12122" priority="397">
      <formula>ISERROR(N40)</formula>
    </cfRule>
  </conditionalFormatting>
  <conditionalFormatting sqref="N53:N56">
    <cfRule type="cellIs" dxfId="12121" priority="396" operator="notEqual">
      <formula>0</formula>
    </cfRule>
  </conditionalFormatting>
  <conditionalFormatting sqref="N4:N9 N11 N19:N20">
    <cfRule type="containsErrors" dxfId="12120" priority="395">
      <formula>ISERROR(N4)</formula>
    </cfRule>
  </conditionalFormatting>
  <conditionalFormatting sqref="N4:N9 N11">
    <cfRule type="containsErrors" dxfId="12119" priority="394">
      <formula>ISERROR(N4)</formula>
    </cfRule>
  </conditionalFormatting>
  <conditionalFormatting sqref="N17:N20">
    <cfRule type="cellIs" dxfId="12118" priority="393" operator="notEqual">
      <formula>0</formula>
    </cfRule>
  </conditionalFormatting>
  <conditionalFormatting sqref="N22:N38">
    <cfRule type="containsErrors" dxfId="12117" priority="392">
      <formula>ISERROR(N22)</formula>
    </cfRule>
  </conditionalFormatting>
  <conditionalFormatting sqref="N22:N38">
    <cfRule type="containsErrors" dxfId="12116" priority="391">
      <formula>ISERROR(N22)</formula>
    </cfRule>
  </conditionalFormatting>
  <conditionalFormatting sqref="N35:N38">
    <cfRule type="cellIs" dxfId="12115" priority="390" operator="notEqual">
      <formula>0</formula>
    </cfRule>
  </conditionalFormatting>
  <conditionalFormatting sqref="N50">
    <cfRule type="containsErrors" dxfId="12114" priority="389">
      <formula>ISERROR(N50)</formula>
    </cfRule>
  </conditionalFormatting>
  <conditionalFormatting sqref="N50">
    <cfRule type="containsErrors" dxfId="12113" priority="388">
      <formula>ISERROR(N50)</formula>
    </cfRule>
  </conditionalFormatting>
  <conditionalFormatting sqref="N68">
    <cfRule type="containsErrors" dxfId="12112" priority="387">
      <formula>ISERROR(N68)</formula>
    </cfRule>
  </conditionalFormatting>
  <conditionalFormatting sqref="N68">
    <cfRule type="containsErrors" dxfId="12111" priority="386">
      <formula>ISERROR(N68)</formula>
    </cfRule>
  </conditionalFormatting>
  <conditionalFormatting sqref="N86">
    <cfRule type="containsErrors" dxfId="12110" priority="385">
      <formula>ISERROR(N86)</formula>
    </cfRule>
  </conditionalFormatting>
  <conditionalFormatting sqref="N86">
    <cfRule type="containsErrors" dxfId="12109" priority="384">
      <formula>ISERROR(N86)</formula>
    </cfRule>
  </conditionalFormatting>
  <conditionalFormatting sqref="N104">
    <cfRule type="containsErrors" dxfId="12108" priority="383">
      <formula>ISERROR(N104)</formula>
    </cfRule>
  </conditionalFormatting>
  <conditionalFormatting sqref="N104">
    <cfRule type="containsErrors" dxfId="12107" priority="382">
      <formula>ISERROR(N104)</formula>
    </cfRule>
  </conditionalFormatting>
  <conditionalFormatting sqref="N31:N38">
    <cfRule type="containsErrors" dxfId="12106" priority="381">
      <formula>ISERROR(N31)</formula>
    </cfRule>
  </conditionalFormatting>
  <conditionalFormatting sqref="N31:N38">
    <cfRule type="containsErrors" dxfId="12105" priority="380">
      <formula>ISERROR(N31)</formula>
    </cfRule>
  </conditionalFormatting>
  <conditionalFormatting sqref="N35:N38">
    <cfRule type="cellIs" dxfId="12104" priority="379" operator="notEqual">
      <formula>0</formula>
    </cfRule>
  </conditionalFormatting>
  <conditionalFormatting sqref="N49:N56">
    <cfRule type="containsErrors" dxfId="12103" priority="378">
      <formula>ISERROR(N49)</formula>
    </cfRule>
  </conditionalFormatting>
  <conditionalFormatting sqref="N49:N56">
    <cfRule type="containsErrors" dxfId="12102" priority="377">
      <formula>ISERROR(N49)</formula>
    </cfRule>
  </conditionalFormatting>
  <conditionalFormatting sqref="N53:N56">
    <cfRule type="cellIs" dxfId="12101" priority="376" operator="notEqual">
      <formula>0</formula>
    </cfRule>
  </conditionalFormatting>
  <conditionalFormatting sqref="N49:N56">
    <cfRule type="containsErrors" dxfId="12100" priority="375">
      <formula>ISERROR(N49)</formula>
    </cfRule>
  </conditionalFormatting>
  <conditionalFormatting sqref="N49:N56">
    <cfRule type="containsErrors" dxfId="12099" priority="374">
      <formula>ISERROR(N49)</formula>
    </cfRule>
  </conditionalFormatting>
  <conditionalFormatting sqref="N53:N56">
    <cfRule type="cellIs" dxfId="12098" priority="373" operator="notEqual">
      <formula>0</formula>
    </cfRule>
  </conditionalFormatting>
  <conditionalFormatting sqref="N31:N38">
    <cfRule type="containsErrors" dxfId="12097" priority="372">
      <formula>ISERROR(N31)</formula>
    </cfRule>
  </conditionalFormatting>
  <conditionalFormatting sqref="N31:N38">
    <cfRule type="containsErrors" dxfId="12096" priority="371">
      <formula>ISERROR(N31)</formula>
    </cfRule>
  </conditionalFormatting>
  <conditionalFormatting sqref="N35:N38">
    <cfRule type="cellIs" dxfId="12095" priority="370" operator="notEqual">
      <formula>0</formula>
    </cfRule>
  </conditionalFormatting>
  <conditionalFormatting sqref="N49:N56">
    <cfRule type="containsErrors" dxfId="12094" priority="369">
      <formula>ISERROR(N49)</formula>
    </cfRule>
  </conditionalFormatting>
  <conditionalFormatting sqref="N49:N56">
    <cfRule type="containsErrors" dxfId="12093" priority="368">
      <formula>ISERROR(N49)</formula>
    </cfRule>
  </conditionalFormatting>
  <conditionalFormatting sqref="N53:N56">
    <cfRule type="cellIs" dxfId="12092" priority="367" operator="notEqual">
      <formula>0</formula>
    </cfRule>
  </conditionalFormatting>
  <conditionalFormatting sqref="N19:N20">
    <cfRule type="containsErrors" dxfId="12091" priority="366">
      <formula>ISERROR(N19)</formula>
    </cfRule>
  </conditionalFormatting>
  <conditionalFormatting sqref="N17:N20">
    <cfRule type="cellIs" dxfId="12090" priority="365" operator="notEqual">
      <formula>0</formula>
    </cfRule>
  </conditionalFormatting>
  <conditionalFormatting sqref="N19:N20">
    <cfRule type="containsErrors" dxfId="12089" priority="364">
      <formula>ISERROR(N19)</formula>
    </cfRule>
  </conditionalFormatting>
  <conditionalFormatting sqref="N17:N20">
    <cfRule type="cellIs" dxfId="12088" priority="363" operator="notEqual">
      <formula>0</formula>
    </cfRule>
  </conditionalFormatting>
  <conditionalFormatting sqref="N19:N20">
    <cfRule type="containsErrors" dxfId="12087" priority="362">
      <formula>ISERROR(N19)</formula>
    </cfRule>
  </conditionalFormatting>
  <conditionalFormatting sqref="N17:N20">
    <cfRule type="cellIs" dxfId="12086" priority="361" operator="notEqual">
      <formula>0</formula>
    </cfRule>
  </conditionalFormatting>
  <conditionalFormatting sqref="N19:N20">
    <cfRule type="containsErrors" dxfId="12085" priority="360">
      <formula>ISERROR(N19)</formula>
    </cfRule>
  </conditionalFormatting>
  <conditionalFormatting sqref="N17:N20">
    <cfRule type="cellIs" dxfId="12084" priority="359" operator="notEqual">
      <formula>0</formula>
    </cfRule>
  </conditionalFormatting>
  <conditionalFormatting sqref="N19:N20">
    <cfRule type="containsErrors" dxfId="12083" priority="358">
      <formula>ISERROR(N19)</formula>
    </cfRule>
  </conditionalFormatting>
  <conditionalFormatting sqref="N17:N20">
    <cfRule type="cellIs" dxfId="12082" priority="357" operator="notEqual">
      <formula>0</formula>
    </cfRule>
  </conditionalFormatting>
  <conditionalFormatting sqref="N37:N38">
    <cfRule type="containsErrors" dxfId="12081" priority="356">
      <formula>ISERROR(N37)</formula>
    </cfRule>
  </conditionalFormatting>
  <conditionalFormatting sqref="N35:N38">
    <cfRule type="cellIs" dxfId="12080" priority="355" operator="notEqual">
      <formula>0</formula>
    </cfRule>
  </conditionalFormatting>
  <conditionalFormatting sqref="N37:N38">
    <cfRule type="containsErrors" dxfId="12079" priority="354">
      <formula>ISERROR(N37)</formula>
    </cfRule>
  </conditionalFormatting>
  <conditionalFormatting sqref="N35:N38">
    <cfRule type="cellIs" dxfId="12078" priority="353" operator="notEqual">
      <formula>0</formula>
    </cfRule>
  </conditionalFormatting>
  <conditionalFormatting sqref="N37:N38">
    <cfRule type="containsErrors" dxfId="12077" priority="352">
      <formula>ISERROR(N37)</formula>
    </cfRule>
  </conditionalFormatting>
  <conditionalFormatting sqref="N35:N38">
    <cfRule type="cellIs" dxfId="12076" priority="351" operator="notEqual">
      <formula>0</formula>
    </cfRule>
  </conditionalFormatting>
  <conditionalFormatting sqref="N37:N38">
    <cfRule type="containsErrors" dxfId="12075" priority="350">
      <formula>ISERROR(N37)</formula>
    </cfRule>
  </conditionalFormatting>
  <conditionalFormatting sqref="N35:N38">
    <cfRule type="cellIs" dxfId="12074" priority="349" operator="notEqual">
      <formula>0</formula>
    </cfRule>
  </conditionalFormatting>
  <conditionalFormatting sqref="N37:N38">
    <cfRule type="containsErrors" dxfId="12073" priority="348">
      <formula>ISERROR(N37)</formula>
    </cfRule>
  </conditionalFormatting>
  <conditionalFormatting sqref="N35:N38">
    <cfRule type="cellIs" dxfId="12072" priority="347" operator="notEqual">
      <formula>0</formula>
    </cfRule>
  </conditionalFormatting>
  <conditionalFormatting sqref="N55:N56">
    <cfRule type="containsErrors" dxfId="12071" priority="346">
      <formula>ISERROR(N55)</formula>
    </cfRule>
  </conditionalFormatting>
  <conditionalFormatting sqref="N53:N56">
    <cfRule type="cellIs" dxfId="12070" priority="345" operator="notEqual">
      <formula>0</formula>
    </cfRule>
  </conditionalFormatting>
  <conditionalFormatting sqref="N55:N56">
    <cfRule type="containsErrors" dxfId="12069" priority="344">
      <formula>ISERROR(N55)</formula>
    </cfRule>
  </conditionalFormatting>
  <conditionalFormatting sqref="N53:N56">
    <cfRule type="cellIs" dxfId="12068" priority="343" operator="notEqual">
      <formula>0</formula>
    </cfRule>
  </conditionalFormatting>
  <conditionalFormatting sqref="N55:N56">
    <cfRule type="containsErrors" dxfId="12067" priority="342">
      <formula>ISERROR(N55)</formula>
    </cfRule>
  </conditionalFormatting>
  <conditionalFormatting sqref="N53:N56">
    <cfRule type="cellIs" dxfId="12066" priority="341" operator="notEqual">
      <formula>0</formula>
    </cfRule>
  </conditionalFormatting>
  <conditionalFormatting sqref="N55:N56">
    <cfRule type="containsErrors" dxfId="12065" priority="340">
      <formula>ISERROR(N55)</formula>
    </cfRule>
  </conditionalFormatting>
  <conditionalFormatting sqref="N53:N56">
    <cfRule type="cellIs" dxfId="12064" priority="339" operator="notEqual">
      <formula>0</formula>
    </cfRule>
  </conditionalFormatting>
  <conditionalFormatting sqref="N55:N56">
    <cfRule type="containsErrors" dxfId="12063" priority="338">
      <formula>ISERROR(N55)</formula>
    </cfRule>
  </conditionalFormatting>
  <conditionalFormatting sqref="N53:N56">
    <cfRule type="cellIs" dxfId="12062" priority="337" operator="notEqual">
      <formula>0</formula>
    </cfRule>
  </conditionalFormatting>
  <conditionalFormatting sqref="N73:N74">
    <cfRule type="containsErrors" dxfId="12061" priority="336">
      <formula>ISERROR(N73)</formula>
    </cfRule>
  </conditionalFormatting>
  <conditionalFormatting sqref="N71:N74">
    <cfRule type="cellIs" dxfId="12060" priority="335" operator="notEqual">
      <formula>0</formula>
    </cfRule>
  </conditionalFormatting>
  <conditionalFormatting sqref="N73:N74">
    <cfRule type="containsErrors" dxfId="12059" priority="334">
      <formula>ISERROR(N73)</formula>
    </cfRule>
  </conditionalFormatting>
  <conditionalFormatting sqref="N71:N74">
    <cfRule type="cellIs" dxfId="12058" priority="333" operator="notEqual">
      <formula>0</formula>
    </cfRule>
  </conditionalFormatting>
  <conditionalFormatting sqref="N73:N74">
    <cfRule type="containsErrors" dxfId="12057" priority="332">
      <formula>ISERROR(N73)</formula>
    </cfRule>
  </conditionalFormatting>
  <conditionalFormatting sqref="N71:N74">
    <cfRule type="cellIs" dxfId="12056" priority="331" operator="notEqual">
      <formula>0</formula>
    </cfRule>
  </conditionalFormatting>
  <conditionalFormatting sqref="N73:N74">
    <cfRule type="containsErrors" dxfId="12055" priority="330">
      <formula>ISERROR(N73)</formula>
    </cfRule>
  </conditionalFormatting>
  <conditionalFormatting sqref="N71:N74">
    <cfRule type="cellIs" dxfId="12054" priority="329" operator="notEqual">
      <formula>0</formula>
    </cfRule>
  </conditionalFormatting>
  <conditionalFormatting sqref="N73:N74">
    <cfRule type="containsErrors" dxfId="12053" priority="328">
      <formula>ISERROR(N73)</formula>
    </cfRule>
  </conditionalFormatting>
  <conditionalFormatting sqref="N71:N74">
    <cfRule type="cellIs" dxfId="12052" priority="327" operator="notEqual">
      <formula>0</formula>
    </cfRule>
  </conditionalFormatting>
  <conditionalFormatting sqref="N91:N92">
    <cfRule type="containsErrors" dxfId="12051" priority="326">
      <formula>ISERROR(N91)</formula>
    </cfRule>
  </conditionalFormatting>
  <conditionalFormatting sqref="N89:N92">
    <cfRule type="cellIs" dxfId="12050" priority="325" operator="notEqual">
      <formula>0</formula>
    </cfRule>
  </conditionalFormatting>
  <conditionalFormatting sqref="N91:N92">
    <cfRule type="containsErrors" dxfId="12049" priority="324">
      <formula>ISERROR(N91)</formula>
    </cfRule>
  </conditionalFormatting>
  <conditionalFormatting sqref="N89:N92">
    <cfRule type="cellIs" dxfId="12048" priority="323" operator="notEqual">
      <formula>0</formula>
    </cfRule>
  </conditionalFormatting>
  <conditionalFormatting sqref="N91:N92">
    <cfRule type="containsErrors" dxfId="12047" priority="322">
      <formula>ISERROR(N91)</formula>
    </cfRule>
  </conditionalFormatting>
  <conditionalFormatting sqref="N89:N92">
    <cfRule type="cellIs" dxfId="12046" priority="321" operator="notEqual">
      <formula>0</formula>
    </cfRule>
  </conditionalFormatting>
  <conditionalFormatting sqref="N91:N92">
    <cfRule type="containsErrors" dxfId="12045" priority="320">
      <formula>ISERROR(N91)</formula>
    </cfRule>
  </conditionalFormatting>
  <conditionalFormatting sqref="N89:N92">
    <cfRule type="cellIs" dxfId="12044" priority="319" operator="notEqual">
      <formula>0</formula>
    </cfRule>
  </conditionalFormatting>
  <conditionalFormatting sqref="N91:N92">
    <cfRule type="containsErrors" dxfId="12043" priority="318">
      <formula>ISERROR(N91)</formula>
    </cfRule>
  </conditionalFormatting>
  <conditionalFormatting sqref="N89:N92">
    <cfRule type="cellIs" dxfId="12042" priority="317" operator="notEqual">
      <formula>0</formula>
    </cfRule>
  </conditionalFormatting>
  <conditionalFormatting sqref="N109:N110">
    <cfRule type="containsErrors" dxfId="12041" priority="316">
      <formula>ISERROR(N109)</formula>
    </cfRule>
  </conditionalFormatting>
  <conditionalFormatting sqref="N107:N110">
    <cfRule type="cellIs" dxfId="12040" priority="315" operator="notEqual">
      <formula>0</formula>
    </cfRule>
  </conditionalFormatting>
  <conditionalFormatting sqref="N109:N110">
    <cfRule type="containsErrors" dxfId="12039" priority="314">
      <formula>ISERROR(N109)</formula>
    </cfRule>
  </conditionalFormatting>
  <conditionalFormatting sqref="N107:N110">
    <cfRule type="cellIs" dxfId="12038" priority="313" operator="notEqual">
      <formula>0</formula>
    </cfRule>
  </conditionalFormatting>
  <conditionalFormatting sqref="N109:N110">
    <cfRule type="containsErrors" dxfId="12037" priority="312">
      <formula>ISERROR(N109)</formula>
    </cfRule>
  </conditionalFormatting>
  <conditionalFormatting sqref="N107:N110">
    <cfRule type="cellIs" dxfId="12036" priority="311" operator="notEqual">
      <formula>0</formula>
    </cfRule>
  </conditionalFormatting>
  <conditionalFormatting sqref="N109:N110">
    <cfRule type="containsErrors" dxfId="12035" priority="310">
      <formula>ISERROR(N109)</formula>
    </cfRule>
  </conditionalFormatting>
  <conditionalFormatting sqref="N107:N110">
    <cfRule type="cellIs" dxfId="12034" priority="309" operator="notEqual">
      <formula>0</formula>
    </cfRule>
  </conditionalFormatting>
  <conditionalFormatting sqref="N109:N110">
    <cfRule type="containsErrors" dxfId="12033" priority="308">
      <formula>ISERROR(N109)</formula>
    </cfRule>
  </conditionalFormatting>
  <conditionalFormatting sqref="N107:N110">
    <cfRule type="cellIs" dxfId="12032" priority="307" operator="notEqual">
      <formula>0</formula>
    </cfRule>
  </conditionalFormatting>
  <conditionalFormatting sqref="CY1:DA1048576">
    <cfRule type="containsErrors" dxfId="186" priority="17">
      <formula>ISERROR(CY1)</formula>
    </cfRule>
  </conditionalFormatting>
  <conditionalFormatting sqref="CY1:DA1048576">
    <cfRule type="cellIs" dxfId="185" priority="1" operator="equal">
      <formula>"◎"</formula>
    </cfRule>
    <cfRule type="cellIs" dxfId="184" priority="2" operator="equal">
      <formula>"△"</formula>
    </cfRule>
    <cfRule type="cellIs" dxfId="183" priority="3" operator="equal">
      <formula>"〇"</formula>
    </cfRule>
    <cfRule type="cellIs" dxfId="182" priority="4" operator="equal">
      <formula>"晩"</formula>
    </cfRule>
    <cfRule type="cellIs" dxfId="181" priority="5" operator="equal">
      <formula>"堅"</formula>
    </cfRule>
    <cfRule type="cellIs" dxfId="180" priority="6" operator="equal">
      <formula>"丈"</formula>
    </cfRule>
    <cfRule type="cellIs" dxfId="179" priority="7" operator="equal">
      <formula>"早"</formula>
    </cfRule>
    <cfRule type="cellIs" dxfId="178" priority="8" operator="equal">
      <formula>"難"</formula>
    </cfRule>
    <cfRule type="cellIs" dxfId="177" priority="9" operator="equal">
      <formula>"ダ"</formula>
    </cfRule>
    <cfRule type="cellIs" dxfId="176" priority="10" operator="equal">
      <formula>"長"</formula>
    </cfRule>
    <cfRule type="cellIs" dxfId="175" priority="11" operator="equal">
      <formula>"底"</formula>
    </cfRule>
    <cfRule type="cellIs" dxfId="174" priority="15" operator="equal">
      <formula>"短"</formula>
    </cfRule>
    <cfRule type="cellIs" dxfId="173" priority="16" operator="equal">
      <formula>0</formula>
    </cfRule>
  </conditionalFormatting>
  <conditionalFormatting sqref="CY1:DA1048576">
    <cfRule type="cellIs" dxfId="172" priority="13" operator="equal">
      <formula>"短"</formula>
    </cfRule>
    <cfRule type="cellIs" dxfId="171" priority="14" operator="equal">
      <formula>0</formula>
    </cfRule>
  </conditionalFormatting>
  <conditionalFormatting sqref="CY1:DA1048576">
    <cfRule type="cellIs" dxfId="170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700-000000000000}">
      <formula1>$Q$140:$Q$144</formula1>
    </dataValidation>
    <dataValidation type="list" allowBlank="1" showInputMessage="1" showErrorMessage="1" sqref="Q19 Q37 Q55 Q73 Q91 Q109" xr:uid="{00000000-0002-0000-0700-000001000000}">
      <formula1>$Q$133:$Q$137</formula1>
    </dataValidation>
    <dataValidation type="list" allowBlank="1" showInputMessage="1" showErrorMessage="1" sqref="Q18 Q36 Q54 Q72 Q90 Q108" xr:uid="{00000000-0002-0000-0700-000002000000}">
      <formula1>$Q$126:$Q$130</formula1>
    </dataValidation>
    <dataValidation type="list" allowBlank="1" showInputMessage="1" showErrorMessage="1" sqref="Q17 Q35 Q53 Q71 Q89 Q107" xr:uid="{00000000-0002-0000-0700-000003000000}">
      <formula1>$Q$119:$Q$123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DA673"/>
  <sheetViews>
    <sheetView zoomScale="80" zoomScaleNormal="80" workbookViewId="0">
      <selection activeCell="U5" sqref="U5"/>
    </sheetView>
  </sheetViews>
  <sheetFormatPr defaultColWidth="2.625" defaultRowHeight="15" customHeight="1" x14ac:dyDescent="0.15"/>
  <cols>
    <col min="1" max="1" width="2.625" style="13"/>
    <col min="2" max="2" width="5.625" style="13" customWidth="1"/>
    <col min="3" max="3" width="18.625" style="13" customWidth="1"/>
    <col min="4" max="5" width="3.625" style="8" customWidth="1"/>
    <col min="6" max="6" width="5.625" style="13" customWidth="1"/>
    <col min="7" max="7" width="2.625" style="13"/>
    <col min="8" max="8" width="5.625" style="13" customWidth="1"/>
    <col min="9" max="9" width="18.625" style="13" customWidth="1"/>
    <col min="10" max="11" width="3.625" style="8" customWidth="1"/>
    <col min="12" max="12" width="5.625" style="13" customWidth="1"/>
    <col min="13" max="13" width="2.625" style="13"/>
    <col min="14" max="20" width="5.625" style="13" customWidth="1"/>
    <col min="21" max="21" width="7.75" style="45" bestFit="1" customWidth="1"/>
    <col min="22" max="22" width="20.625" style="47" customWidth="1"/>
    <col min="23" max="23" width="3.625" style="45" customWidth="1"/>
    <col min="24" max="24" width="10.625" style="45" customWidth="1"/>
    <col min="25" max="25" width="15.625" style="45" customWidth="1"/>
    <col min="26" max="33" width="3.625" style="45" customWidth="1"/>
    <col min="34" max="35" width="2.625" style="14"/>
    <col min="36" max="36" width="2.625" style="13"/>
    <col min="37" max="37" width="5" style="13" bestFit="1" customWidth="1"/>
    <col min="38" max="38" width="14.375" style="13" customWidth="1"/>
    <col min="39" max="39" width="5.125" style="13" bestFit="1" customWidth="1"/>
    <col min="40" max="43" width="2.625" style="13"/>
    <col min="44" max="44" width="5" style="13" bestFit="1" customWidth="1"/>
    <col min="45" max="45" width="12.375" style="13" bestFit="1" customWidth="1"/>
    <col min="46" max="58" width="3.625" style="13" customWidth="1"/>
    <col min="59" max="59" width="3.375" style="13" bestFit="1" customWidth="1"/>
    <col min="60" max="66" width="2.625" style="13"/>
    <col min="67" max="67" width="3.375" style="13" bestFit="1" customWidth="1"/>
    <col min="68" max="72" width="2.625" style="13"/>
    <col min="73" max="73" width="5.25" style="13" bestFit="1" customWidth="1"/>
    <col min="74" max="74" width="3.375" style="13" bestFit="1" customWidth="1"/>
    <col min="75" max="76" width="2.625" style="13"/>
    <col min="77" max="80" width="5.625" style="13" customWidth="1"/>
    <col min="81" max="101" width="2.625" style="13"/>
    <col min="102" max="102" width="22" bestFit="1" customWidth="1"/>
    <col min="103" max="105" width="2.625" style="27"/>
    <col min="106" max="16384" width="2.625" style="13"/>
  </cols>
  <sheetData>
    <row r="1" spans="2:104" ht="15" customHeight="1" x14ac:dyDescent="0.15">
      <c r="CX1" t="s">
        <v>988</v>
      </c>
      <c r="CZ1" s="27" t="s">
        <v>5151</v>
      </c>
    </row>
    <row r="2" spans="2:104" ht="15" customHeight="1" x14ac:dyDescent="0.15">
      <c r="V2" s="47" t="s">
        <v>3001</v>
      </c>
      <c r="CX2" t="s">
        <v>1266</v>
      </c>
      <c r="CZ2" s="27" t="s">
        <v>5151</v>
      </c>
    </row>
    <row r="3" spans="2:104" ht="15" customHeight="1" x14ac:dyDescent="0.15">
      <c r="V3" s="77" t="s">
        <v>3009</v>
      </c>
      <c r="CX3" t="s">
        <v>150</v>
      </c>
      <c r="CZ3" s="27" t="s">
        <v>5152</v>
      </c>
    </row>
    <row r="4" spans="2:104" ht="15" customHeight="1" x14ac:dyDescent="0.15">
      <c r="B4" s="16" t="e">
        <f>AM7</f>
        <v>#N/A</v>
      </c>
      <c r="C4" s="36" t="e">
        <f>BH7</f>
        <v>#N/A</v>
      </c>
      <c r="D4" s="44"/>
      <c r="E4" s="44" t="e">
        <f>BL7</f>
        <v>#N/A</v>
      </c>
      <c r="F4" s="5" t="e">
        <f>BK7</f>
        <v>#N/A</v>
      </c>
      <c r="G4" s="17"/>
      <c r="H4" s="29" t="e">
        <f>AM5</f>
        <v>#N/A</v>
      </c>
      <c r="I4" s="33"/>
      <c r="J4" s="44"/>
      <c r="K4" s="44"/>
      <c r="L4" s="16"/>
      <c r="N4" s="37">
        <f t="array" ref="N4">SUM(1/COUNTIF(N6:O9,N6:O9))</f>
        <v>1</v>
      </c>
      <c r="O4" s="37">
        <f t="array" ref="O4">SUM(1/COUNTIF(O6:O9,O6:O9))</f>
        <v>1</v>
      </c>
      <c r="P4" s="37">
        <f t="array" ref="P4">SUM(1/COUNTIF(P6:P9,P6:P9))</f>
        <v>1</v>
      </c>
      <c r="Q4" s="37">
        <f t="array" ref="Q4">SUM(1/COUNTIF(O6:P9,O6:P9))</f>
        <v>1</v>
      </c>
      <c r="U4" s="58" t="s">
        <v>2937</v>
      </c>
      <c r="V4" s="59" t="s">
        <v>2948</v>
      </c>
      <c r="W4" s="49"/>
      <c r="X4" s="50"/>
      <c r="Y4" s="51"/>
      <c r="Z4" s="50"/>
      <c r="AA4" s="50"/>
      <c r="AB4" s="50"/>
      <c r="AC4" s="50"/>
      <c r="AD4" s="50"/>
      <c r="AE4" s="50"/>
      <c r="AF4" s="50"/>
      <c r="AG4" s="50"/>
      <c r="AH4" s="13"/>
      <c r="AI4" s="9"/>
      <c r="AJ4" s="10"/>
      <c r="AK4" s="18" t="s">
        <v>2921</v>
      </c>
      <c r="AL4" s="28" t="s">
        <v>2918</v>
      </c>
      <c r="AM4" s="20" t="s">
        <v>2917</v>
      </c>
      <c r="AN4" s="20" t="s">
        <v>1</v>
      </c>
      <c r="AO4" s="20" t="s">
        <v>2</v>
      </c>
      <c r="AP4" s="20" t="s">
        <v>3</v>
      </c>
      <c r="AQ4" s="20" t="s">
        <v>4</v>
      </c>
      <c r="AR4" s="20" t="s">
        <v>5</v>
      </c>
      <c r="AS4" s="20" t="s">
        <v>6</v>
      </c>
      <c r="AT4" s="20" t="s">
        <v>7</v>
      </c>
      <c r="AU4" s="20" t="s">
        <v>8</v>
      </c>
      <c r="AV4" s="20" t="s">
        <v>9</v>
      </c>
      <c r="AW4" s="20" t="s">
        <v>10</v>
      </c>
      <c r="AX4" s="20" t="s">
        <v>11</v>
      </c>
      <c r="AY4" s="20" t="s">
        <v>12</v>
      </c>
      <c r="AZ4" s="20" t="s">
        <v>13</v>
      </c>
      <c r="BA4" s="20" t="s">
        <v>14</v>
      </c>
      <c r="BB4" s="20" t="s">
        <v>15</v>
      </c>
      <c r="BC4" s="20" t="s">
        <v>16</v>
      </c>
      <c r="BD4" s="20" t="s">
        <v>5</v>
      </c>
      <c r="BE4" s="20" t="s">
        <v>17</v>
      </c>
      <c r="BF4" s="20" t="s">
        <v>7</v>
      </c>
      <c r="BG4" s="20" t="s">
        <v>18</v>
      </c>
      <c r="BH4" s="20" t="s">
        <v>19</v>
      </c>
      <c r="BI4" s="28" t="s">
        <v>20</v>
      </c>
      <c r="BJ4" s="20" t="s">
        <v>21</v>
      </c>
      <c r="BK4" s="20" t="s">
        <v>22</v>
      </c>
      <c r="BL4" s="20" t="s">
        <v>23</v>
      </c>
      <c r="BM4" s="20" t="s">
        <v>24</v>
      </c>
      <c r="BN4" s="20" t="s">
        <v>25</v>
      </c>
      <c r="BO4" s="19" t="s">
        <v>26</v>
      </c>
      <c r="BP4" s="3" t="s">
        <v>27</v>
      </c>
      <c r="BQ4" s="20" t="s">
        <v>28</v>
      </c>
      <c r="BR4" s="20" t="s">
        <v>8</v>
      </c>
      <c r="BS4" s="20" t="s">
        <v>8</v>
      </c>
      <c r="BT4" s="20" t="s">
        <v>8</v>
      </c>
      <c r="BU4" s="20" t="s">
        <v>8</v>
      </c>
      <c r="BV4" s="20" t="s">
        <v>8</v>
      </c>
      <c r="BW4" s="20" t="s">
        <v>8</v>
      </c>
      <c r="BX4" s="20" t="s">
        <v>11</v>
      </c>
      <c r="BY4" s="20" t="s">
        <v>29</v>
      </c>
      <c r="BZ4" s="20" t="s">
        <v>30</v>
      </c>
      <c r="CA4" s="20" t="s">
        <v>31</v>
      </c>
      <c r="CB4" s="20" t="s">
        <v>32</v>
      </c>
      <c r="CC4" s="20" t="s">
        <v>33</v>
      </c>
      <c r="CX4" t="s">
        <v>94</v>
      </c>
      <c r="CY4" s="27" t="s">
        <v>5153</v>
      </c>
      <c r="CZ4" s="27" t="s">
        <v>2936</v>
      </c>
    </row>
    <row r="5" spans="2:104" ht="15" customHeight="1" x14ac:dyDescent="0.15">
      <c r="B5" s="29" t="e">
        <f>BG7</f>
        <v>#N/A</v>
      </c>
      <c r="C5" s="36" t="e">
        <f>AL7</f>
        <v>#N/A</v>
      </c>
      <c r="D5" s="44"/>
      <c r="E5" s="44" t="e">
        <f>AY7</f>
        <v>#N/A</v>
      </c>
      <c r="F5" s="16" t="e">
        <f>BJ7</f>
        <v>#N/A</v>
      </c>
      <c r="G5" s="17"/>
      <c r="H5" s="29"/>
      <c r="I5" s="15" t="e">
        <f>AL5</f>
        <v>#N/A</v>
      </c>
      <c r="J5" s="44"/>
      <c r="K5" s="44"/>
      <c r="L5" s="16"/>
      <c r="N5" s="62" t="s">
        <v>3019</v>
      </c>
      <c r="O5" s="63" t="s">
        <v>3020</v>
      </c>
      <c r="P5" s="62" t="s">
        <v>3021</v>
      </c>
      <c r="Q5" s="63"/>
      <c r="U5" s="73">
        <f>系統表!W18</f>
        <v>0</v>
      </c>
      <c r="V5" s="48" t="e">
        <f>AL5</f>
        <v>#N/A</v>
      </c>
      <c r="W5" s="52" t="e">
        <f t="shared" ref="W5" si="0">AM5</f>
        <v>#N/A</v>
      </c>
      <c r="X5" s="45" t="e">
        <f>AN5</f>
        <v>#N/A</v>
      </c>
      <c r="Z5" s="65" t="s">
        <v>2955</v>
      </c>
      <c r="AA5" s="46" t="str">
        <f>N11</f>
        <v>×</v>
      </c>
      <c r="AB5" s="66" t="s">
        <v>2929</v>
      </c>
      <c r="AC5" s="46" t="str">
        <f>O11</f>
        <v>×</v>
      </c>
      <c r="AD5" s="66" t="s">
        <v>2930</v>
      </c>
      <c r="AE5" s="46" t="str">
        <f>P11</f>
        <v>○</v>
      </c>
      <c r="AF5" s="65" t="s">
        <v>2956</v>
      </c>
      <c r="AG5" s="46">
        <f>Q11</f>
        <v>0</v>
      </c>
      <c r="AH5" s="13"/>
      <c r="AI5" s="11"/>
      <c r="AJ5" s="12"/>
      <c r="AK5" s="21">
        <f>U5</f>
        <v>0</v>
      </c>
      <c r="AL5" s="21" t="e">
        <f>VLOOKUP(AK5,種牡馬データ!$A$1:$AS$3000,2,1)</f>
        <v>#N/A</v>
      </c>
      <c r="AM5" s="21" t="e">
        <f>VLOOKUP(AK5,種牡馬データ!$A$1:$AS$3000,3,1)</f>
        <v>#N/A</v>
      </c>
      <c r="AN5" s="21" t="e">
        <f>VLOOKUP(AK5,種牡馬データ!$A$1:$AS$3000,4,1)</f>
        <v>#N/A</v>
      </c>
      <c r="AO5" s="21" t="e">
        <f>VLOOKUP(AK5,種牡馬データ!$A$1:$AS$3000,5,1)</f>
        <v>#N/A</v>
      </c>
      <c r="AP5" s="21" t="e">
        <f>VLOOKUP(AK5,種牡馬データ!$A$1:$AS$3000,6,1)</f>
        <v>#N/A</v>
      </c>
      <c r="AQ5" s="21" t="e">
        <f>VLOOKUP(AK5,種牡馬データ!$A$1:$AS$3000,7,1)</f>
        <v>#N/A</v>
      </c>
      <c r="AR5" s="21" t="e">
        <f>VLOOKUP(AK5,種牡馬データ!$A$1:$AS$3000,8,1)</f>
        <v>#N/A</v>
      </c>
      <c r="AS5" s="21" t="e">
        <f>VLOOKUP(AK5,種牡馬データ!$A$1:$AS$3000,9,1)</f>
        <v>#N/A</v>
      </c>
      <c r="AT5" s="21" t="e">
        <f>VLOOKUP(AK5,種牡馬データ!$A$1:$AS$3000,10,1)</f>
        <v>#N/A</v>
      </c>
      <c r="AU5" s="21" t="e">
        <f>VLOOKUP(AK5,種牡馬データ!$A$1:$AS$3000,11,1)</f>
        <v>#N/A</v>
      </c>
      <c r="AV5" s="21" t="e">
        <f>VLOOKUP(AK5,種牡馬データ!$A$1:$AS$3000,12,1)</f>
        <v>#N/A</v>
      </c>
      <c r="AW5" s="21" t="e">
        <f>VLOOKUP(AK5,種牡馬データ!$A$1:$AS$3000,13,1)</f>
        <v>#N/A</v>
      </c>
      <c r="AX5" s="21" t="e">
        <f>VLOOKUP(AK5,種牡馬データ!$A$1:$AS$3000,14,1)</f>
        <v>#N/A</v>
      </c>
      <c r="AY5" s="21" t="e">
        <f>VLOOKUP(AK5,種牡馬データ!$A$1:$AS$3000,15,1)</f>
        <v>#N/A</v>
      </c>
      <c r="AZ5" s="21" t="e">
        <f>VLOOKUP(AK5,種牡馬データ!$A$1:$AS$3000,16,1)</f>
        <v>#N/A</v>
      </c>
      <c r="BA5" s="21" t="e">
        <f>VLOOKUP(AK5,種牡馬データ!$A$1:$AS$3000,17,1)</f>
        <v>#N/A</v>
      </c>
      <c r="BB5" s="21" t="e">
        <f>VLOOKUP(AK5,種牡馬データ!$A$1:$AS$3000,18,1)</f>
        <v>#N/A</v>
      </c>
      <c r="BC5" s="21" t="e">
        <f>VLOOKUP(AK5,種牡馬データ!$A$1:$AS$3000,19,1)</f>
        <v>#N/A</v>
      </c>
      <c r="BD5" s="21" t="e">
        <f>VLOOKUP(AK5,種牡馬データ!$A$1:$AS$3000,20,1)</f>
        <v>#N/A</v>
      </c>
      <c r="BE5" s="21" t="e">
        <f>VLOOKUP(AK5,種牡馬データ!$A$1:$AS$3000,21,1)</f>
        <v>#N/A</v>
      </c>
      <c r="BF5" s="21" t="e">
        <f>VLOOKUP(AK5,種牡馬データ!$A$1:$AS$3000,22,1)</f>
        <v>#N/A</v>
      </c>
      <c r="BG5" s="21" t="e">
        <f>VLOOKUP(AK5,種牡馬データ!$A$1:$AS$3000,23,1)</f>
        <v>#N/A</v>
      </c>
      <c r="BH5" s="21" t="e">
        <f>VLOOKUP(AK5,種牡馬データ!$A$1:$AS$3000,24,1)</f>
        <v>#N/A</v>
      </c>
      <c r="BI5" s="21" t="e">
        <f>VLOOKUP(AK5,種牡馬データ!$A$1:$AS$3000,25,1)</f>
        <v>#N/A</v>
      </c>
      <c r="BJ5" s="21" t="e">
        <f>VLOOKUP(AK5,種牡馬データ!$A$1:$AS$3000,26,1)</f>
        <v>#N/A</v>
      </c>
      <c r="BK5" s="21" t="e">
        <f>VLOOKUP(AK5,種牡馬データ!$A$1:$AS$3000,27,1)</f>
        <v>#N/A</v>
      </c>
      <c r="BL5" s="21" t="e">
        <f>VLOOKUP(AK5,種牡馬データ!$A$1:$AS$3000,28,1)</f>
        <v>#N/A</v>
      </c>
      <c r="BM5" s="21" t="e">
        <f>VLOOKUP(AK5,種牡馬データ!$A$1:$AS$3000,29,1)</f>
        <v>#N/A</v>
      </c>
      <c r="BN5" s="21" t="e">
        <f>VLOOKUP(AK5,種牡馬データ!$A$1:$AS$3000,30,1)</f>
        <v>#N/A</v>
      </c>
      <c r="BO5" s="21" t="e">
        <f>VLOOKUP(AK5,種牡馬データ!$A$1:$AS$3000,31,1)</f>
        <v>#N/A</v>
      </c>
      <c r="BP5" s="21" t="e">
        <f>VLOOKUP(AK5,種牡馬データ!$A$1:$AS$3000,32,1)</f>
        <v>#N/A</v>
      </c>
      <c r="BQ5" s="21" t="e">
        <f>VLOOKUP(AK5,種牡馬データ!$A$1:$AS$3000,33,1)</f>
        <v>#N/A</v>
      </c>
      <c r="BR5" s="21" t="e">
        <f>VLOOKUP(AK5,種牡馬データ!$A$1:$AS$3000,34,1)</f>
        <v>#N/A</v>
      </c>
      <c r="BS5" s="21" t="e">
        <f>VLOOKUP(AK5,種牡馬データ!$A$1:$AS$3000,35,1)</f>
        <v>#N/A</v>
      </c>
      <c r="BT5" s="21" t="e">
        <f>VLOOKUP(AK5,種牡馬データ!$A$1:$AS$3000,36,1)</f>
        <v>#N/A</v>
      </c>
      <c r="BU5" s="21" t="e">
        <f>VLOOKUP(AK5,種牡馬データ!$A$1:$AS$3000,37,1)</f>
        <v>#N/A</v>
      </c>
      <c r="BV5" s="21" t="e">
        <f>VLOOKUP(AK5,種牡馬データ!$A$1:$AS$3000,38,1)</f>
        <v>#N/A</v>
      </c>
      <c r="BW5" s="21" t="e">
        <f>VLOOKUP(AK5,種牡馬データ!$A$1:$AS$3000,39,1)</f>
        <v>#N/A</v>
      </c>
      <c r="BX5" s="21" t="e">
        <f>VLOOKUP(AK5,種牡馬データ!$A$1:$AS$3000,40,1)</f>
        <v>#N/A</v>
      </c>
      <c r="BY5" s="21" t="e">
        <f>VLOOKUP(AK5,種牡馬データ!$A$1:$AS$3000,41,1)</f>
        <v>#N/A</v>
      </c>
      <c r="BZ5" s="21" t="e">
        <f>VLOOKUP(AK5,種牡馬データ!$A$1:$AS$3000,42,1)</f>
        <v>#N/A</v>
      </c>
      <c r="CA5" s="21" t="e">
        <f>VLOOKUP(AK5,種牡馬データ!$A$1:$AS$3000,43,1)</f>
        <v>#N/A</v>
      </c>
      <c r="CB5" s="21" t="e">
        <f>VLOOKUP(AK5,種牡馬データ!$A$1:$AS$3000,44,1)</f>
        <v>#N/A</v>
      </c>
      <c r="CC5" s="21" t="e">
        <f>VLOOKUP($AK$5,種牡馬データ!$A$1:$AS$3000,45,1)</f>
        <v>#N/A</v>
      </c>
      <c r="CX5" t="s">
        <v>1557</v>
      </c>
      <c r="CZ5" s="27" t="s">
        <v>5152</v>
      </c>
    </row>
    <row r="6" spans="2:104" ht="15" customHeight="1" x14ac:dyDescent="0.15">
      <c r="B6" s="1" t="s">
        <v>2919</v>
      </c>
      <c r="C6" s="32" t="e">
        <f>AZ7</f>
        <v>#N/A</v>
      </c>
      <c r="D6" s="27" t="e">
        <f t="shared" ref="D6:D20" si="1">VLOOKUP(C6,$CX$1:$CZ$2000,2,0)</f>
        <v>#N/A</v>
      </c>
      <c r="E6" s="27" t="e">
        <f t="shared" ref="E6:E20" si="2">VLOOKUP(C6,$CX$1:$CZ$2000,3,0)</f>
        <v>#N/A</v>
      </c>
      <c r="F6" s="34" t="e">
        <f>AQ7</f>
        <v>#N/A</v>
      </c>
      <c r="G6" s="17"/>
      <c r="H6" s="1" t="s">
        <v>2919</v>
      </c>
      <c r="I6" s="32" t="e">
        <f>AZ5</f>
        <v>#N/A</v>
      </c>
      <c r="J6" s="27" t="e">
        <f t="shared" ref="J6:J20" si="3">VLOOKUP(I6,$CX$1:$CZ$2000,2,0)</f>
        <v>#N/A</v>
      </c>
      <c r="K6" s="27" t="e">
        <f t="shared" ref="K6:K20" si="4">VLOOKUP(I6,$CX$1:$CZ$2000,3,0)</f>
        <v>#N/A</v>
      </c>
      <c r="L6" s="34" t="e">
        <f>AQ5</f>
        <v>#N/A</v>
      </c>
      <c r="N6" s="37" t="e">
        <f>F6</f>
        <v>#N/A</v>
      </c>
      <c r="O6" s="60" t="e">
        <f>L6</f>
        <v>#N/A</v>
      </c>
      <c r="P6" s="64" t="e">
        <f>F10</f>
        <v>#N/A</v>
      </c>
      <c r="Q6" s="60"/>
      <c r="U6" s="56" t="s">
        <v>2938</v>
      </c>
      <c r="V6" s="55" t="s">
        <v>2948</v>
      </c>
      <c r="W6" s="53" t="s">
        <v>2917</v>
      </c>
      <c r="X6" s="53" t="s">
        <v>19</v>
      </c>
      <c r="Y6" s="53" t="s">
        <v>20</v>
      </c>
      <c r="Z6" s="53" t="s">
        <v>21</v>
      </c>
      <c r="AA6" s="53" t="s">
        <v>22</v>
      </c>
      <c r="AB6" s="53" t="s">
        <v>23</v>
      </c>
      <c r="AC6" s="53" t="s">
        <v>24</v>
      </c>
      <c r="AD6" s="53" t="s">
        <v>25</v>
      </c>
      <c r="AE6" s="49" t="s">
        <v>1</v>
      </c>
      <c r="AF6" s="53" t="s">
        <v>2</v>
      </c>
      <c r="AG6" s="49" t="s">
        <v>3</v>
      </c>
      <c r="AH6" s="13"/>
      <c r="AI6" s="9"/>
      <c r="AJ6" s="10"/>
      <c r="AK6" s="22" t="s">
        <v>2921</v>
      </c>
      <c r="AL6" s="23" t="s">
        <v>2918</v>
      </c>
      <c r="AM6" s="24" t="s">
        <v>2917</v>
      </c>
      <c r="AN6" s="24" t="s">
        <v>1</v>
      </c>
      <c r="AO6" s="24" t="s">
        <v>2</v>
      </c>
      <c r="AP6" s="24" t="s">
        <v>3</v>
      </c>
      <c r="AQ6" s="24" t="s">
        <v>4</v>
      </c>
      <c r="AR6" s="24" t="s">
        <v>5</v>
      </c>
      <c r="AS6" s="24" t="s">
        <v>6</v>
      </c>
      <c r="AT6" s="24" t="s">
        <v>7</v>
      </c>
      <c r="AU6" s="24" t="s">
        <v>8</v>
      </c>
      <c r="AV6" s="24" t="s">
        <v>9</v>
      </c>
      <c r="AW6" s="24" t="s">
        <v>10</v>
      </c>
      <c r="AX6" s="24" t="s">
        <v>11</v>
      </c>
      <c r="AY6" s="24" t="s">
        <v>12</v>
      </c>
      <c r="AZ6" s="24" t="s">
        <v>13</v>
      </c>
      <c r="BA6" s="24" t="s">
        <v>14</v>
      </c>
      <c r="BB6" s="24" t="s">
        <v>15</v>
      </c>
      <c r="BC6" s="24" t="s">
        <v>16</v>
      </c>
      <c r="BD6" s="24" t="s">
        <v>5</v>
      </c>
      <c r="BE6" s="24" t="s">
        <v>17</v>
      </c>
      <c r="BF6" s="24" t="s">
        <v>7</v>
      </c>
      <c r="BG6" s="24" t="s">
        <v>18</v>
      </c>
      <c r="BH6" s="24" t="s">
        <v>19</v>
      </c>
      <c r="BI6" s="23" t="s">
        <v>20</v>
      </c>
      <c r="BJ6" s="24" t="s">
        <v>21</v>
      </c>
      <c r="BK6" s="24" t="s">
        <v>22</v>
      </c>
      <c r="BL6" s="24" t="s">
        <v>23</v>
      </c>
      <c r="BM6" s="24" t="s">
        <v>24</v>
      </c>
      <c r="BN6" s="24" t="s">
        <v>25</v>
      </c>
      <c r="BO6" s="25" t="s">
        <v>26</v>
      </c>
      <c r="BP6" s="4" t="s">
        <v>27</v>
      </c>
      <c r="BQ6" s="24" t="s">
        <v>28</v>
      </c>
      <c r="BR6" s="24" t="s">
        <v>8</v>
      </c>
      <c r="BS6" s="24" t="s">
        <v>8</v>
      </c>
      <c r="BT6" s="24" t="s">
        <v>8</v>
      </c>
      <c r="BU6" s="24" t="s">
        <v>8</v>
      </c>
      <c r="BV6" s="24" t="s">
        <v>8</v>
      </c>
      <c r="BW6" s="24" t="s">
        <v>8</v>
      </c>
      <c r="BX6" s="24" t="s">
        <v>11</v>
      </c>
      <c r="BY6" s="24" t="s">
        <v>29</v>
      </c>
      <c r="BZ6" s="24" t="s">
        <v>30</v>
      </c>
      <c r="CA6" s="24" t="s">
        <v>31</v>
      </c>
      <c r="CB6" s="24" t="s">
        <v>32</v>
      </c>
      <c r="CC6" s="24" t="s">
        <v>33</v>
      </c>
      <c r="CX6" t="s">
        <v>669</v>
      </c>
      <c r="CZ6" s="27" t="s">
        <v>5154</v>
      </c>
    </row>
    <row r="7" spans="2:104" ht="15" customHeight="1" x14ac:dyDescent="0.15">
      <c r="B7" s="1" t="s">
        <v>2919</v>
      </c>
      <c r="C7" s="15" t="e">
        <f>BA7</f>
        <v>#N/A</v>
      </c>
      <c r="D7" s="30" t="e">
        <f t="shared" si="1"/>
        <v>#N/A</v>
      </c>
      <c r="E7" s="30" t="e">
        <f t="shared" si="2"/>
        <v>#N/A</v>
      </c>
      <c r="F7" s="31"/>
      <c r="G7" s="17"/>
      <c r="H7" s="1" t="s">
        <v>2919</v>
      </c>
      <c r="I7" s="15" t="e">
        <f>BA5</f>
        <v>#N/A</v>
      </c>
      <c r="J7" s="30" t="e">
        <f t="shared" si="3"/>
        <v>#N/A</v>
      </c>
      <c r="K7" s="30" t="e">
        <f t="shared" si="4"/>
        <v>#N/A</v>
      </c>
      <c r="L7" s="31"/>
      <c r="N7" s="37" t="e">
        <f>F11</f>
        <v>#N/A</v>
      </c>
      <c r="O7" s="61" t="e">
        <f>L11</f>
        <v>#N/A</v>
      </c>
      <c r="P7" s="64" t="e">
        <f>F13</f>
        <v>#N/A</v>
      </c>
      <c r="Q7" s="61"/>
      <c r="U7" s="73">
        <f>系統表!W19</f>
        <v>0</v>
      </c>
      <c r="V7" s="48" t="e">
        <f>AL7</f>
        <v>#N/A</v>
      </c>
      <c r="W7" s="46" t="e">
        <f t="shared" ref="W7" si="5">AM7</f>
        <v>#N/A</v>
      </c>
      <c r="X7" s="46" t="e">
        <f t="shared" ref="X7:Y7" si="6">BH7</f>
        <v>#N/A</v>
      </c>
      <c r="Y7" s="46" t="e">
        <f t="shared" si="6"/>
        <v>#N/A</v>
      </c>
      <c r="Z7" s="46" t="e">
        <f t="shared" ref="Z7:AD7" si="7">AW7</f>
        <v>#N/A</v>
      </c>
      <c r="AA7" s="46" t="e">
        <f t="shared" si="7"/>
        <v>#N/A</v>
      </c>
      <c r="AB7" s="46" t="e">
        <f t="shared" si="7"/>
        <v>#N/A</v>
      </c>
      <c r="AC7" s="46" t="e">
        <f t="shared" si="7"/>
        <v>#N/A</v>
      </c>
      <c r="AD7" s="46" t="e">
        <f t="shared" si="7"/>
        <v>#N/A</v>
      </c>
      <c r="AE7" s="46" t="e">
        <f>#REF!</f>
        <v>#REF!</v>
      </c>
      <c r="AF7" s="46" t="e">
        <f>#REF!</f>
        <v>#REF!</v>
      </c>
      <c r="AG7" s="46" t="e">
        <f>#REF!</f>
        <v>#REF!</v>
      </c>
      <c r="AH7" s="13"/>
      <c r="AI7" s="11"/>
      <c r="AJ7" s="12"/>
      <c r="AK7" s="26">
        <f>U7</f>
        <v>0</v>
      </c>
      <c r="AL7" s="21" t="e">
        <f>VLOOKUP(AK7,種牡馬データ!$A$1:$AS$3000,2,1)</f>
        <v>#N/A</v>
      </c>
      <c r="AM7" s="21" t="e">
        <f>VLOOKUP(AK7,種牡馬データ!$A$1:$AS$3000,3,1)</f>
        <v>#N/A</v>
      </c>
      <c r="AN7" s="21" t="e">
        <f>VLOOKUP(AK7,種牡馬データ!$A$1:$AS$3000,4,1)</f>
        <v>#N/A</v>
      </c>
      <c r="AO7" s="21" t="e">
        <f>VLOOKUP(AK7,種牡馬データ!$A$1:$AS$3000,5,1)</f>
        <v>#N/A</v>
      </c>
      <c r="AP7" s="21" t="e">
        <f>VLOOKUP(AK7,種牡馬データ!$A$1:$AS$3000,6,1)</f>
        <v>#N/A</v>
      </c>
      <c r="AQ7" s="21" t="e">
        <f>VLOOKUP(AK7,種牡馬データ!$A$1:$AS$3000,7,1)</f>
        <v>#N/A</v>
      </c>
      <c r="AR7" s="21" t="e">
        <f>VLOOKUP(AK7,種牡馬データ!$A$1:$AS$3000,8,1)</f>
        <v>#N/A</v>
      </c>
      <c r="AS7" s="21" t="e">
        <f>VLOOKUP(AK7,種牡馬データ!$A$1:$AS$3000,9,1)</f>
        <v>#N/A</v>
      </c>
      <c r="AT7" s="21" t="e">
        <f>VLOOKUP(AK7,種牡馬データ!$A$1:$AS$3000,10,1)</f>
        <v>#N/A</v>
      </c>
      <c r="AU7" s="21" t="e">
        <f>VLOOKUP(AK7,種牡馬データ!$A$1:$AS$3000,11,1)</f>
        <v>#N/A</v>
      </c>
      <c r="AV7" s="21" t="e">
        <f>VLOOKUP(AK7,種牡馬データ!$A$1:$AS$3000,12,1)</f>
        <v>#N/A</v>
      </c>
      <c r="AW7" s="21" t="e">
        <f>VLOOKUP(AK7,種牡馬データ!$A$1:$AS$3000,13,1)</f>
        <v>#N/A</v>
      </c>
      <c r="AX7" s="21" t="e">
        <f>VLOOKUP(AK7,種牡馬データ!$A$1:$AS$3000,14,1)</f>
        <v>#N/A</v>
      </c>
      <c r="AY7" s="21" t="e">
        <f>VLOOKUP(AK7,種牡馬データ!$A$1:$AS$3000,15,1)</f>
        <v>#N/A</v>
      </c>
      <c r="AZ7" s="21" t="e">
        <f>VLOOKUP(AK7,種牡馬データ!$A$1:$AS$3000,16,1)</f>
        <v>#N/A</v>
      </c>
      <c r="BA7" s="21" t="e">
        <f>VLOOKUP(AK7,種牡馬データ!$A$1:$AS$3000,17,1)</f>
        <v>#N/A</v>
      </c>
      <c r="BB7" s="21" t="e">
        <f>VLOOKUP(AK7,種牡馬データ!$A$1:$AS$3000,18,1)</f>
        <v>#N/A</v>
      </c>
      <c r="BC7" s="21" t="e">
        <f>VLOOKUP(AK7,種牡馬データ!$A$1:$AS$3000,19,1)</f>
        <v>#N/A</v>
      </c>
      <c r="BD7" s="21" t="e">
        <f>VLOOKUP(AK7,種牡馬データ!$A$1:$AS$3000,20,1)</f>
        <v>#N/A</v>
      </c>
      <c r="BE7" s="21" t="e">
        <f>VLOOKUP(AK7,種牡馬データ!$A$1:$AS$3000,21,1)</f>
        <v>#N/A</v>
      </c>
      <c r="BF7" s="21" t="e">
        <f>VLOOKUP(AK7,種牡馬データ!$A$1:$AS$3000,22,1)</f>
        <v>#N/A</v>
      </c>
      <c r="BG7" s="21" t="e">
        <f>VLOOKUP(AK7,種牡馬データ!$A$1:$AS$3000,23,1)</f>
        <v>#N/A</v>
      </c>
      <c r="BH7" s="21" t="e">
        <f>VLOOKUP(AK7,種牡馬データ!$A$1:$AS$3000,24,1)</f>
        <v>#N/A</v>
      </c>
      <c r="BI7" s="21" t="e">
        <f>VLOOKUP(AK7,種牡馬データ!$A$1:$AS$3000,25,1)</f>
        <v>#N/A</v>
      </c>
      <c r="BJ7" s="21" t="e">
        <f>VLOOKUP(AK7,種牡馬データ!$A$1:$AS$3000,26,1)</f>
        <v>#N/A</v>
      </c>
      <c r="BK7" s="21" t="e">
        <f>VLOOKUP(AK7,種牡馬データ!$A$1:$AS$3000,27,1)</f>
        <v>#N/A</v>
      </c>
      <c r="BL7" s="21" t="e">
        <f>VLOOKUP(AK7,種牡馬データ!$A$1:$AS$3000,28,1)</f>
        <v>#N/A</v>
      </c>
      <c r="BM7" s="21" t="e">
        <f>VLOOKUP(AK7,種牡馬データ!$A$1:$AS$3000,29,1)</f>
        <v>#N/A</v>
      </c>
      <c r="BN7" s="21" t="e">
        <f>VLOOKUP(AK7,種牡馬データ!$A$1:$AS$3000,30,1)</f>
        <v>#N/A</v>
      </c>
      <c r="BO7" s="21" t="e">
        <f>VLOOKUP(AK7,種牡馬データ!$A$1:$AS$3000,31,1)</f>
        <v>#N/A</v>
      </c>
      <c r="BP7" s="21" t="e">
        <f>VLOOKUP(AK7,種牡馬データ!$A$1:$AS$3000,32,1)</f>
        <v>#N/A</v>
      </c>
      <c r="BQ7" s="21" t="e">
        <f>VLOOKUP(AK7,種牡馬データ!$A$1:$AS$3000,33,1)</f>
        <v>#N/A</v>
      </c>
      <c r="BR7" s="21" t="e">
        <f>VLOOKUP(AK7,種牡馬データ!$A$1:$AS$3000,34,1)</f>
        <v>#N/A</v>
      </c>
      <c r="BS7" s="21" t="e">
        <f>VLOOKUP(AK7,種牡馬データ!$A$1:$AS$3000,35,1)</f>
        <v>#N/A</v>
      </c>
      <c r="BT7" s="21" t="e">
        <f>VLOOKUP(AK7,種牡馬データ!$A$1:$AS$3000,36,1)</f>
        <v>#N/A</v>
      </c>
      <c r="BU7" s="21" t="e">
        <f>VLOOKUP(AK7,種牡馬データ!$A$1:$AS$3000,37,1)</f>
        <v>#N/A</v>
      </c>
      <c r="BV7" s="21" t="e">
        <f>VLOOKUP(AK7,種牡馬データ!$A$1:$AS$3000,38,1)</f>
        <v>#N/A</v>
      </c>
      <c r="BW7" s="21" t="e">
        <f>VLOOKUP(AK7,種牡馬データ!$A$1:$AS$3000,39,1)</f>
        <v>#N/A</v>
      </c>
      <c r="BX7" s="21" t="e">
        <f>VLOOKUP(AK7,種牡馬データ!$A$1:$AS$3000,40,1)</f>
        <v>#N/A</v>
      </c>
      <c r="BY7" s="21" t="e">
        <f>VLOOKUP(AK7,種牡馬データ!$A$1:$AS$3000,41,1)</f>
        <v>#N/A</v>
      </c>
      <c r="BZ7" s="21" t="e">
        <f>VLOOKUP(AK7,種牡馬データ!$A$1:$AS$3000,42,1)</f>
        <v>#N/A</v>
      </c>
      <c r="CA7" s="21" t="e">
        <f>VLOOKUP(AK7,種牡馬データ!$A$1:$AS$3000,43,1)</f>
        <v>#N/A</v>
      </c>
      <c r="CB7" s="21" t="e">
        <f>VLOOKUP(AK7,種牡馬データ!$A$1:$AS$3000,44,1)</f>
        <v>#N/A</v>
      </c>
      <c r="CC7" s="21" t="e">
        <f>VLOOKUP($AK$5,種牡馬データ!$A$1:$AS$3000,45,1)</f>
        <v>#N/A</v>
      </c>
      <c r="CX7" t="s">
        <v>712</v>
      </c>
      <c r="CZ7" s="27" t="s">
        <v>5152</v>
      </c>
    </row>
    <row r="8" spans="2:104" ht="15" customHeight="1" x14ac:dyDescent="0.15">
      <c r="B8" s="1" t="s">
        <v>2919</v>
      </c>
      <c r="C8" s="15" t="e">
        <f>BC7</f>
        <v>#N/A</v>
      </c>
      <c r="D8" s="30" t="e">
        <f t="shared" si="1"/>
        <v>#N/A</v>
      </c>
      <c r="E8" s="30" t="e">
        <f t="shared" si="2"/>
        <v>#N/A</v>
      </c>
      <c r="F8" s="31"/>
      <c r="G8" s="17"/>
      <c r="H8" s="1" t="s">
        <v>2919</v>
      </c>
      <c r="I8" s="15" t="e">
        <f>BC5</f>
        <v>#N/A</v>
      </c>
      <c r="J8" s="30" t="e">
        <f t="shared" si="3"/>
        <v>#N/A</v>
      </c>
      <c r="K8" s="30" t="e">
        <f t="shared" si="4"/>
        <v>#N/A</v>
      </c>
      <c r="L8" s="31"/>
      <c r="N8" s="37" t="e">
        <f>F14</f>
        <v>#N/A</v>
      </c>
      <c r="O8" s="60" t="e">
        <f>L14</f>
        <v>#N/A</v>
      </c>
      <c r="P8" s="64" t="e">
        <f>F17</f>
        <v>#N/A</v>
      </c>
      <c r="Q8" s="60"/>
      <c r="U8" s="56" t="s">
        <v>2939</v>
      </c>
      <c r="V8" s="55" t="s">
        <v>2948</v>
      </c>
      <c r="W8" s="53" t="s">
        <v>2917</v>
      </c>
      <c r="X8" s="53" t="s">
        <v>19</v>
      </c>
      <c r="Y8" s="54" t="s">
        <v>20</v>
      </c>
      <c r="Z8" s="53" t="s">
        <v>21</v>
      </c>
      <c r="AA8" s="53" t="s">
        <v>22</v>
      </c>
      <c r="AB8" s="53" t="s">
        <v>23</v>
      </c>
      <c r="AC8" s="53" t="s">
        <v>24</v>
      </c>
      <c r="AD8" s="53" t="s">
        <v>25</v>
      </c>
      <c r="AE8" s="49" t="s">
        <v>1</v>
      </c>
      <c r="AF8" s="53" t="s">
        <v>2</v>
      </c>
      <c r="AG8" s="49" t="s">
        <v>3</v>
      </c>
      <c r="AH8" s="13"/>
      <c r="AI8" s="13"/>
      <c r="CX8" t="s">
        <v>633</v>
      </c>
      <c r="CZ8" s="27" t="s">
        <v>5154</v>
      </c>
    </row>
    <row r="9" spans="2:104" ht="15" customHeight="1" x14ac:dyDescent="0.15">
      <c r="B9" s="1" t="s">
        <v>2919</v>
      </c>
      <c r="C9" s="15" t="e">
        <f>BQ7</f>
        <v>#N/A</v>
      </c>
      <c r="D9" s="30" t="e">
        <f t="shared" si="1"/>
        <v>#N/A</v>
      </c>
      <c r="E9" s="30" t="e">
        <f t="shared" si="2"/>
        <v>#N/A</v>
      </c>
      <c r="F9" s="31"/>
      <c r="G9" s="17"/>
      <c r="H9" s="1" t="s">
        <v>2919</v>
      </c>
      <c r="I9" s="15" t="e">
        <f>BQ5</f>
        <v>#N/A</v>
      </c>
      <c r="J9" s="30" t="e">
        <f t="shared" si="3"/>
        <v>#N/A</v>
      </c>
      <c r="K9" s="30" t="e">
        <f t="shared" si="4"/>
        <v>#N/A</v>
      </c>
      <c r="L9" s="31"/>
      <c r="N9" s="37" t="e">
        <f>F18</f>
        <v>#N/A</v>
      </c>
      <c r="O9" s="61" t="e">
        <f>L18</f>
        <v>#N/A</v>
      </c>
      <c r="P9" s="64" t="e">
        <f>F20</f>
        <v>#N/A</v>
      </c>
      <c r="Q9" s="61"/>
      <c r="U9" s="73">
        <f>系統表!W20</f>
        <v>0</v>
      </c>
      <c r="V9" s="48" t="e">
        <f>AL23</f>
        <v>#N/A</v>
      </c>
      <c r="W9" s="46" t="e">
        <f t="shared" ref="W9" si="8">AM23</f>
        <v>#N/A</v>
      </c>
      <c r="X9" s="46" t="e">
        <f t="shared" ref="X9:Y9" si="9">BH23</f>
        <v>#N/A</v>
      </c>
      <c r="Y9" s="46" t="e">
        <f t="shared" si="9"/>
        <v>#N/A</v>
      </c>
      <c r="Z9" s="46" t="e">
        <f t="shared" ref="Z9:AD9" si="10">AW23</f>
        <v>#N/A</v>
      </c>
      <c r="AA9" s="46" t="e">
        <f t="shared" si="10"/>
        <v>#N/A</v>
      </c>
      <c r="AB9" s="46" t="e">
        <f t="shared" si="10"/>
        <v>#N/A</v>
      </c>
      <c r="AC9" s="46" t="e">
        <f t="shared" si="10"/>
        <v>#N/A</v>
      </c>
      <c r="AD9" s="46" t="e">
        <f t="shared" si="10"/>
        <v>#N/A</v>
      </c>
      <c r="AE9" s="46" t="e">
        <f>#REF!</f>
        <v>#REF!</v>
      </c>
      <c r="AF9" s="46" t="e">
        <f>#REF!</f>
        <v>#REF!</v>
      </c>
      <c r="AG9" s="46" t="e">
        <f>#REF!</f>
        <v>#REF!</v>
      </c>
      <c r="AH9" s="13"/>
      <c r="AI9" s="13"/>
      <c r="CX9" t="s">
        <v>358</v>
      </c>
      <c r="CY9" s="27" t="s">
        <v>5154</v>
      </c>
      <c r="CZ9" s="27" t="s">
        <v>5155</v>
      </c>
    </row>
    <row r="10" spans="2:104" ht="15" customHeight="1" x14ac:dyDescent="0.15">
      <c r="B10" s="2" t="s">
        <v>2920</v>
      </c>
      <c r="C10" s="15" t="e">
        <f>BR7</f>
        <v>#N/A</v>
      </c>
      <c r="D10" s="30" t="e">
        <f t="shared" si="1"/>
        <v>#N/A</v>
      </c>
      <c r="E10" s="30" t="e">
        <f t="shared" si="2"/>
        <v>#N/A</v>
      </c>
      <c r="F10" s="35" t="e">
        <f>AU7</f>
        <v>#N/A</v>
      </c>
      <c r="G10" s="17"/>
      <c r="H10" s="2" t="s">
        <v>2920</v>
      </c>
      <c r="I10" s="15" t="e">
        <f>BR5</f>
        <v>#N/A</v>
      </c>
      <c r="J10" s="30" t="e">
        <f t="shared" si="3"/>
        <v>#N/A</v>
      </c>
      <c r="K10" s="30" t="e">
        <f t="shared" si="4"/>
        <v>#N/A</v>
      </c>
      <c r="L10" s="34"/>
      <c r="N10" s="65" t="s">
        <v>2955</v>
      </c>
      <c r="O10" s="66" t="s">
        <v>2929</v>
      </c>
      <c r="P10" s="66" t="s">
        <v>2930</v>
      </c>
      <c r="Q10" s="65" t="s">
        <v>2956</v>
      </c>
      <c r="U10" s="57">
        <f>AK25</f>
        <v>51</v>
      </c>
      <c r="V10" s="48" t="e">
        <f>AL25</f>
        <v>#N/A</v>
      </c>
      <c r="Z10" s="65" t="s">
        <v>2955</v>
      </c>
      <c r="AA10" s="46" t="str">
        <f>N29</f>
        <v>×</v>
      </c>
      <c r="AB10" s="66" t="s">
        <v>2929</v>
      </c>
      <c r="AC10" s="46" t="str">
        <f>O29</f>
        <v>×</v>
      </c>
      <c r="AD10" s="66" t="s">
        <v>2930</v>
      </c>
      <c r="AE10" s="46" t="str">
        <f>P29</f>
        <v>○</v>
      </c>
      <c r="AF10" s="65" t="s">
        <v>2956</v>
      </c>
      <c r="AG10" s="46">
        <f>Q29</f>
        <v>0</v>
      </c>
      <c r="AH10" s="13"/>
      <c r="AI10" s="13"/>
      <c r="CX10" t="s">
        <v>582</v>
      </c>
      <c r="CZ10" s="27" t="s">
        <v>5154</v>
      </c>
    </row>
    <row r="11" spans="2:104" ht="15" customHeight="1" x14ac:dyDescent="0.15">
      <c r="B11" s="1" t="s">
        <v>2919</v>
      </c>
      <c r="C11" s="15" t="e">
        <f>BD7</f>
        <v>#N/A</v>
      </c>
      <c r="D11" s="30" t="e">
        <f t="shared" si="1"/>
        <v>#N/A</v>
      </c>
      <c r="E11" s="30" t="e">
        <f t="shared" si="2"/>
        <v>#N/A</v>
      </c>
      <c r="F11" s="34" t="e">
        <f>AR7</f>
        <v>#N/A</v>
      </c>
      <c r="G11" s="17"/>
      <c r="H11" s="1" t="s">
        <v>2919</v>
      </c>
      <c r="I11" s="15" t="e">
        <f>BD5</f>
        <v>#N/A</v>
      </c>
      <c r="J11" s="30" t="e">
        <f t="shared" si="3"/>
        <v>#N/A</v>
      </c>
      <c r="K11" s="30" t="e">
        <f t="shared" si="4"/>
        <v>#N/A</v>
      </c>
      <c r="L11" s="34" t="e">
        <f>AR5</f>
        <v>#N/A</v>
      </c>
      <c r="N11" s="5" t="str">
        <f>IF(AND(O11=P11,N4&gt;6),"◎","×")</f>
        <v>×</v>
      </c>
      <c r="O11" s="5" t="str">
        <f>IF(N4&gt;=7,"○","×")</f>
        <v>×</v>
      </c>
      <c r="P11" s="5" t="str">
        <f>IF(AND(P4=O4,P4=Q4),"○","×")</f>
        <v>○</v>
      </c>
      <c r="Q11" s="5"/>
      <c r="U11" s="56" t="s">
        <v>2940</v>
      </c>
      <c r="V11" s="55" t="s">
        <v>2948</v>
      </c>
      <c r="W11" s="53" t="s">
        <v>2917</v>
      </c>
      <c r="X11" s="53" t="s">
        <v>19</v>
      </c>
      <c r="Y11" s="54" t="s">
        <v>20</v>
      </c>
      <c r="Z11" s="53" t="s">
        <v>21</v>
      </c>
      <c r="AA11" s="53" t="s">
        <v>22</v>
      </c>
      <c r="AB11" s="53" t="s">
        <v>23</v>
      </c>
      <c r="AC11" s="53" t="s">
        <v>24</v>
      </c>
      <c r="AD11" s="53" t="s">
        <v>25</v>
      </c>
      <c r="AE11" s="49" t="s">
        <v>1</v>
      </c>
      <c r="AF11" s="53" t="s">
        <v>2</v>
      </c>
      <c r="AG11" s="49" t="s">
        <v>3</v>
      </c>
      <c r="AH11" s="13"/>
      <c r="AI11" s="13"/>
      <c r="CX11" t="s">
        <v>1656</v>
      </c>
      <c r="CZ11" s="27" t="s">
        <v>5152</v>
      </c>
    </row>
    <row r="12" spans="2:104" ht="15" customHeight="1" x14ac:dyDescent="0.15">
      <c r="B12" s="1" t="s">
        <v>2919</v>
      </c>
      <c r="C12" s="15" t="e">
        <f>BS7</f>
        <v>#N/A</v>
      </c>
      <c r="D12" s="30" t="e">
        <f t="shared" si="1"/>
        <v>#N/A</v>
      </c>
      <c r="E12" s="30" t="e">
        <f t="shared" si="2"/>
        <v>#N/A</v>
      </c>
      <c r="F12" s="31"/>
      <c r="G12" s="17"/>
      <c r="H12" s="1" t="s">
        <v>2919</v>
      </c>
      <c r="I12" s="15" t="e">
        <f>BS5</f>
        <v>#N/A</v>
      </c>
      <c r="J12" s="30" t="e">
        <f t="shared" si="3"/>
        <v>#N/A</v>
      </c>
      <c r="K12" s="30" t="e">
        <f t="shared" si="4"/>
        <v>#N/A</v>
      </c>
      <c r="L12" s="31"/>
      <c r="U12" s="73">
        <f>系統表!W21</f>
        <v>0</v>
      </c>
      <c r="V12" s="48" t="e">
        <f>AL41</f>
        <v>#N/A</v>
      </c>
      <c r="W12" s="46" t="e">
        <f t="shared" ref="W12" si="11">AM41</f>
        <v>#N/A</v>
      </c>
      <c r="X12" s="46" t="e">
        <f t="shared" ref="X12:Y12" si="12">BH41</f>
        <v>#N/A</v>
      </c>
      <c r="Y12" s="46" t="e">
        <f t="shared" si="12"/>
        <v>#N/A</v>
      </c>
      <c r="Z12" s="46" t="e">
        <f t="shared" ref="Z12:AD12" si="13">AW41</f>
        <v>#N/A</v>
      </c>
      <c r="AA12" s="46" t="e">
        <f t="shared" si="13"/>
        <v>#N/A</v>
      </c>
      <c r="AB12" s="46" t="e">
        <f t="shared" si="13"/>
        <v>#N/A</v>
      </c>
      <c r="AC12" s="46" t="e">
        <f t="shared" si="13"/>
        <v>#N/A</v>
      </c>
      <c r="AD12" s="46" t="e">
        <f t="shared" si="13"/>
        <v>#N/A</v>
      </c>
      <c r="AE12" s="46" t="e">
        <f>#REF!</f>
        <v>#REF!</v>
      </c>
      <c r="AF12" s="46" t="e">
        <f>#REF!</f>
        <v>#REF!</v>
      </c>
      <c r="AG12" s="46" t="e">
        <f>#REF!</f>
        <v>#REF!</v>
      </c>
      <c r="AH12" s="13"/>
      <c r="AI12" s="13"/>
      <c r="CX12" t="s">
        <v>130</v>
      </c>
      <c r="CZ12" s="27" t="s">
        <v>5153</v>
      </c>
    </row>
    <row r="13" spans="2:104" ht="15" customHeight="1" x14ac:dyDescent="0.15">
      <c r="B13" s="2" t="s">
        <v>2920</v>
      </c>
      <c r="C13" s="15" t="e">
        <f>BT7</f>
        <v>#N/A</v>
      </c>
      <c r="D13" s="30" t="e">
        <f t="shared" si="1"/>
        <v>#N/A</v>
      </c>
      <c r="E13" s="30" t="e">
        <f t="shared" si="2"/>
        <v>#N/A</v>
      </c>
      <c r="F13" s="35" t="e">
        <f>AV7</f>
        <v>#N/A</v>
      </c>
      <c r="G13" s="17"/>
      <c r="H13" s="2" t="s">
        <v>2920</v>
      </c>
      <c r="I13" s="15" t="e">
        <f>BT5</f>
        <v>#N/A</v>
      </c>
      <c r="J13" s="30" t="e">
        <f t="shared" si="3"/>
        <v>#N/A</v>
      </c>
      <c r="K13" s="30" t="e">
        <f t="shared" si="4"/>
        <v>#N/A</v>
      </c>
      <c r="L13" s="34"/>
      <c r="O13" s="80" t="s">
        <v>2919</v>
      </c>
      <c r="R13" s="86" t="s">
        <v>3054</v>
      </c>
      <c r="U13" s="57">
        <f>AK43</f>
        <v>52</v>
      </c>
      <c r="V13" s="48" t="e">
        <f>AL43</f>
        <v>#N/A</v>
      </c>
      <c r="Z13" s="65" t="s">
        <v>2955</v>
      </c>
      <c r="AA13" s="46" t="str">
        <f>N47</f>
        <v>×</v>
      </c>
      <c r="AB13" s="66" t="s">
        <v>2929</v>
      </c>
      <c r="AC13" s="46" t="str">
        <f>O47</f>
        <v>×</v>
      </c>
      <c r="AD13" s="66" t="s">
        <v>2930</v>
      </c>
      <c r="AE13" s="46" t="str">
        <f>P47</f>
        <v>○</v>
      </c>
      <c r="AF13" s="65" t="s">
        <v>2956</v>
      </c>
      <c r="AG13" s="46">
        <f>Q47</f>
        <v>0</v>
      </c>
      <c r="AH13" s="13"/>
      <c r="AI13" s="13"/>
      <c r="CX13" t="s">
        <v>364</v>
      </c>
      <c r="CZ13" s="27" t="s">
        <v>5154</v>
      </c>
    </row>
    <row r="14" spans="2:104" ht="15" customHeight="1" x14ac:dyDescent="0.15">
      <c r="B14" s="1" t="s">
        <v>2919</v>
      </c>
      <c r="C14" s="15" t="e">
        <f>BB7</f>
        <v>#N/A</v>
      </c>
      <c r="D14" s="30" t="e">
        <f t="shared" si="1"/>
        <v>#N/A</v>
      </c>
      <c r="E14" s="30" t="e">
        <f t="shared" si="2"/>
        <v>#N/A</v>
      </c>
      <c r="F14" s="34" t="e">
        <f>AS7</f>
        <v>#N/A</v>
      </c>
      <c r="G14" s="17"/>
      <c r="H14" s="1" t="s">
        <v>2919</v>
      </c>
      <c r="I14" s="15" t="e">
        <f>BB5</f>
        <v>#N/A</v>
      </c>
      <c r="J14" s="30" t="e">
        <f t="shared" si="3"/>
        <v>#N/A</v>
      </c>
      <c r="K14" s="30" t="e">
        <f t="shared" si="4"/>
        <v>#N/A</v>
      </c>
      <c r="L14" s="34" t="e">
        <f>AS5</f>
        <v>#N/A</v>
      </c>
      <c r="N14" s="5" t="e">
        <f>AM7</f>
        <v>#N/A</v>
      </c>
      <c r="O14" s="33" t="e">
        <f>BY7</f>
        <v>#N/A</v>
      </c>
      <c r="P14" s="81"/>
      <c r="R14" s="87" t="e">
        <f>SUM(R17:R20)</f>
        <v>#N/A</v>
      </c>
      <c r="U14" s="56" t="s">
        <v>2941</v>
      </c>
      <c r="V14" s="55" t="s">
        <v>2948</v>
      </c>
      <c r="W14" s="53" t="s">
        <v>2917</v>
      </c>
      <c r="X14" s="53" t="s">
        <v>19</v>
      </c>
      <c r="Y14" s="54" t="s">
        <v>20</v>
      </c>
      <c r="Z14" s="53" t="s">
        <v>21</v>
      </c>
      <c r="AA14" s="53" t="s">
        <v>22</v>
      </c>
      <c r="AB14" s="53" t="s">
        <v>23</v>
      </c>
      <c r="AC14" s="53" t="s">
        <v>24</v>
      </c>
      <c r="AD14" s="53" t="s">
        <v>25</v>
      </c>
      <c r="AE14" s="49" t="s">
        <v>1</v>
      </c>
      <c r="AF14" s="53" t="s">
        <v>2</v>
      </c>
      <c r="AG14" s="49" t="s">
        <v>3</v>
      </c>
      <c r="AH14" s="13"/>
      <c r="AI14" s="13"/>
      <c r="CX14" t="s">
        <v>832</v>
      </c>
      <c r="CZ14" s="27" t="s">
        <v>5152</v>
      </c>
    </row>
    <row r="15" spans="2:104" ht="15" customHeight="1" x14ac:dyDescent="0.15">
      <c r="B15" s="1" t="s">
        <v>2919</v>
      </c>
      <c r="C15" s="15" t="e">
        <f>BE7</f>
        <v>#N/A</v>
      </c>
      <c r="D15" s="30" t="e">
        <f t="shared" si="1"/>
        <v>#N/A</v>
      </c>
      <c r="E15" s="30" t="e">
        <f t="shared" si="2"/>
        <v>#N/A</v>
      </c>
      <c r="F15" s="31"/>
      <c r="G15" s="17"/>
      <c r="H15" s="1" t="s">
        <v>2919</v>
      </c>
      <c r="I15" s="15" t="e">
        <f>BE5</f>
        <v>#N/A</v>
      </c>
      <c r="J15" s="30" t="e">
        <f t="shared" si="3"/>
        <v>#N/A</v>
      </c>
      <c r="K15" s="30" t="e">
        <f t="shared" si="4"/>
        <v>#N/A</v>
      </c>
      <c r="L15" s="31"/>
      <c r="N15" s="8"/>
      <c r="O15" s="83" t="s">
        <v>3067</v>
      </c>
      <c r="U15" s="73">
        <f>系統表!W22</f>
        <v>0</v>
      </c>
      <c r="V15" s="48" t="e">
        <f>AL59</f>
        <v>#N/A</v>
      </c>
      <c r="W15" s="46" t="e">
        <f t="shared" ref="W15" si="14">AM59</f>
        <v>#N/A</v>
      </c>
      <c r="X15" s="46" t="e">
        <f t="shared" ref="X15:Y15" si="15">BH59</f>
        <v>#N/A</v>
      </c>
      <c r="Y15" s="46" t="e">
        <f t="shared" si="15"/>
        <v>#N/A</v>
      </c>
      <c r="Z15" s="46" t="e">
        <f t="shared" ref="Z15:AD15" si="16">AW59</f>
        <v>#N/A</v>
      </c>
      <c r="AA15" s="46" t="e">
        <f t="shared" si="16"/>
        <v>#N/A</v>
      </c>
      <c r="AB15" s="46" t="e">
        <f t="shared" si="16"/>
        <v>#N/A</v>
      </c>
      <c r="AC15" s="46" t="e">
        <f t="shared" si="16"/>
        <v>#N/A</v>
      </c>
      <c r="AD15" s="46" t="e">
        <f t="shared" si="16"/>
        <v>#N/A</v>
      </c>
      <c r="AE15" s="46" t="e">
        <f>#REF!</f>
        <v>#REF!</v>
      </c>
      <c r="AF15" s="46" t="e">
        <f>#REF!</f>
        <v>#REF!</v>
      </c>
      <c r="AG15" s="46" t="e">
        <f>#REF!</f>
        <v>#REF!</v>
      </c>
      <c r="AH15" s="13"/>
      <c r="AI15" s="13"/>
      <c r="CX15" t="s">
        <v>949</v>
      </c>
      <c r="CZ15" s="27" t="s">
        <v>5154</v>
      </c>
    </row>
    <row r="16" spans="2:104" ht="15" customHeight="1" x14ac:dyDescent="0.15">
      <c r="B16" s="1" t="s">
        <v>2919</v>
      </c>
      <c r="C16" s="15" t="e">
        <f>BU7</f>
        <v>#N/A</v>
      </c>
      <c r="D16" s="30" t="e">
        <f t="shared" si="1"/>
        <v>#N/A</v>
      </c>
      <c r="E16" s="30" t="e">
        <f t="shared" si="2"/>
        <v>#N/A</v>
      </c>
      <c r="F16" s="31"/>
      <c r="G16" s="17"/>
      <c r="H16" s="1" t="s">
        <v>2919</v>
      </c>
      <c r="I16" s="15" t="e">
        <f>BU5</f>
        <v>#N/A</v>
      </c>
      <c r="J16" s="30" t="e">
        <f t="shared" si="3"/>
        <v>#N/A</v>
      </c>
      <c r="K16" s="30" t="e">
        <f t="shared" si="4"/>
        <v>#N/A</v>
      </c>
      <c r="L16" s="31"/>
      <c r="N16" s="8"/>
      <c r="O16" s="78" t="s">
        <v>2920</v>
      </c>
      <c r="U16" s="57">
        <f>AK61</f>
        <v>53</v>
      </c>
      <c r="V16" s="48" t="e">
        <f>AL61</f>
        <v>#N/A</v>
      </c>
      <c r="Z16" s="65" t="s">
        <v>2955</v>
      </c>
      <c r="AA16" s="46" t="str">
        <f>N65</f>
        <v>×</v>
      </c>
      <c r="AB16" s="66" t="s">
        <v>2929</v>
      </c>
      <c r="AC16" s="46" t="str">
        <f>O65</f>
        <v>×</v>
      </c>
      <c r="AD16" s="66" t="s">
        <v>2930</v>
      </c>
      <c r="AE16" s="46" t="str">
        <f>P65</f>
        <v>○</v>
      </c>
      <c r="AF16" s="65" t="s">
        <v>2956</v>
      </c>
      <c r="AG16" s="46">
        <f>Q65</f>
        <v>0</v>
      </c>
      <c r="AH16" s="13"/>
      <c r="AI16" s="13"/>
      <c r="CX16" t="s">
        <v>1150</v>
      </c>
      <c r="CY16" s="27" t="s">
        <v>5152</v>
      </c>
      <c r="CZ16" s="27" t="s">
        <v>5156</v>
      </c>
    </row>
    <row r="17" spans="2:104" ht="15" customHeight="1" x14ac:dyDescent="0.15">
      <c r="B17" s="2" t="s">
        <v>2920</v>
      </c>
      <c r="C17" s="15" t="e">
        <f>BV7</f>
        <v>#N/A</v>
      </c>
      <c r="D17" s="30" t="e">
        <f t="shared" si="1"/>
        <v>#N/A</v>
      </c>
      <c r="E17" s="30" t="e">
        <f t="shared" si="2"/>
        <v>#N/A</v>
      </c>
      <c r="F17" s="35" t="e">
        <f>AW7</f>
        <v>#N/A</v>
      </c>
      <c r="G17" s="17"/>
      <c r="H17" s="2" t="s">
        <v>2920</v>
      </c>
      <c r="I17" s="15" t="e">
        <f>BV5</f>
        <v>#N/A</v>
      </c>
      <c r="J17" s="30" t="e">
        <f t="shared" si="3"/>
        <v>#N/A</v>
      </c>
      <c r="K17" s="30" t="e">
        <f t="shared" si="4"/>
        <v>#N/A</v>
      </c>
      <c r="L17" s="34"/>
      <c r="N17" s="88" t="e">
        <f>INDEX(ニックス!$B$2:$BF$58,MATCH(O14,ニックス!$A$2:$A$58,0),MATCH(O17,ニックス!$B$1:$BF$1,0))</f>
        <v>#N/A</v>
      </c>
      <c r="O17" s="33" t="e">
        <f>BY5</f>
        <v>#N/A</v>
      </c>
      <c r="P17" s="79"/>
      <c r="Q17" s="100">
        <v>3</v>
      </c>
      <c r="R17" s="85" t="e">
        <f>N17*Q17</f>
        <v>#N/A</v>
      </c>
      <c r="S17" s="14"/>
      <c r="T17" s="14"/>
      <c r="U17" s="56" t="s">
        <v>2942</v>
      </c>
      <c r="V17" s="55" t="s">
        <v>2948</v>
      </c>
      <c r="W17" s="53" t="s">
        <v>2917</v>
      </c>
      <c r="X17" s="53" t="s">
        <v>19</v>
      </c>
      <c r="Y17" s="54" t="s">
        <v>20</v>
      </c>
      <c r="Z17" s="53" t="s">
        <v>21</v>
      </c>
      <c r="AA17" s="53" t="s">
        <v>22</v>
      </c>
      <c r="AB17" s="53" t="s">
        <v>23</v>
      </c>
      <c r="AC17" s="53" t="s">
        <v>24</v>
      </c>
      <c r="AD17" s="53" t="s">
        <v>25</v>
      </c>
      <c r="AE17" s="49" t="s">
        <v>1</v>
      </c>
      <c r="AF17" s="53" t="s">
        <v>2</v>
      </c>
      <c r="AG17" s="49" t="s">
        <v>3</v>
      </c>
      <c r="AH17" s="13"/>
      <c r="AI17" s="13"/>
      <c r="CX17" t="s">
        <v>148</v>
      </c>
      <c r="CY17" s="27" t="s">
        <v>5153</v>
      </c>
      <c r="CZ17" s="27" t="s">
        <v>2936</v>
      </c>
    </row>
    <row r="18" spans="2:104" ht="15" customHeight="1" x14ac:dyDescent="0.15">
      <c r="B18" s="1" t="s">
        <v>2919</v>
      </c>
      <c r="C18" s="15" t="e">
        <f>BF7</f>
        <v>#N/A</v>
      </c>
      <c r="D18" s="30" t="e">
        <f t="shared" si="1"/>
        <v>#N/A</v>
      </c>
      <c r="E18" s="30" t="e">
        <f t="shared" si="2"/>
        <v>#N/A</v>
      </c>
      <c r="F18" s="34" t="e">
        <f>AT7</f>
        <v>#N/A</v>
      </c>
      <c r="G18" s="17"/>
      <c r="H18" s="1" t="s">
        <v>2919</v>
      </c>
      <c r="I18" s="15" t="e">
        <f>BF5</f>
        <v>#N/A</v>
      </c>
      <c r="J18" s="30" t="e">
        <f t="shared" si="3"/>
        <v>#N/A</v>
      </c>
      <c r="K18" s="30" t="e">
        <f t="shared" si="4"/>
        <v>#N/A</v>
      </c>
      <c r="L18" s="34" t="e">
        <f>AT5</f>
        <v>#N/A</v>
      </c>
      <c r="N18" s="88" t="e">
        <f>INDEX(ニックス!$B$2:$BF$58,MATCH(O14,ニックス!$A$2:$A$58,0),MATCH(O18,ニックス!$B$1:$BF$1,0))</f>
        <v>#N/A</v>
      </c>
      <c r="O18" s="33" t="e">
        <f>BZ5</f>
        <v>#N/A</v>
      </c>
      <c r="P18" s="79"/>
      <c r="Q18" s="100">
        <v>2.5</v>
      </c>
      <c r="R18" s="85" t="e">
        <f>N18*Q18</f>
        <v>#N/A</v>
      </c>
      <c r="S18" s="14"/>
      <c r="T18" s="14"/>
      <c r="U18" s="73">
        <f>系統表!W23</f>
        <v>0</v>
      </c>
      <c r="V18" s="48" t="e">
        <f>AL77</f>
        <v>#N/A</v>
      </c>
      <c r="W18" s="46" t="e">
        <f t="shared" ref="W18" si="17">AM77</f>
        <v>#N/A</v>
      </c>
      <c r="X18" s="46" t="e">
        <f t="shared" ref="X18:Y18" si="18">BH77</f>
        <v>#N/A</v>
      </c>
      <c r="Y18" s="46" t="e">
        <f t="shared" si="18"/>
        <v>#N/A</v>
      </c>
      <c r="Z18" s="46" t="e">
        <f t="shared" ref="Z18:AD18" si="19">AW77</f>
        <v>#N/A</v>
      </c>
      <c r="AA18" s="46" t="e">
        <f t="shared" si="19"/>
        <v>#N/A</v>
      </c>
      <c r="AB18" s="46" t="e">
        <f t="shared" si="19"/>
        <v>#N/A</v>
      </c>
      <c r="AC18" s="46" t="e">
        <f t="shared" si="19"/>
        <v>#N/A</v>
      </c>
      <c r="AD18" s="46" t="e">
        <f t="shared" si="19"/>
        <v>#N/A</v>
      </c>
      <c r="AE18" s="46" t="e">
        <f>#REF!</f>
        <v>#REF!</v>
      </c>
      <c r="AF18" s="46" t="e">
        <f>#REF!</f>
        <v>#REF!</v>
      </c>
      <c r="AG18" s="46" t="e">
        <f>#REF!</f>
        <v>#REF!</v>
      </c>
      <c r="AH18" s="13"/>
      <c r="CX18" t="s">
        <v>2150</v>
      </c>
      <c r="CZ18" s="27" t="s">
        <v>5154</v>
      </c>
    </row>
    <row r="19" spans="2:104" ht="15" customHeight="1" x14ac:dyDescent="0.15">
      <c r="B19" s="1" t="s">
        <v>2919</v>
      </c>
      <c r="C19" s="15" t="e">
        <f>BW7</f>
        <v>#N/A</v>
      </c>
      <c r="D19" s="30" t="e">
        <f t="shared" si="1"/>
        <v>#N/A</v>
      </c>
      <c r="E19" s="30" t="e">
        <f t="shared" si="2"/>
        <v>#N/A</v>
      </c>
      <c r="F19" s="31"/>
      <c r="G19" s="17"/>
      <c r="H19" s="1" t="s">
        <v>2919</v>
      </c>
      <c r="I19" s="15" t="e">
        <f>BW5</f>
        <v>#N/A</v>
      </c>
      <c r="J19" s="30" t="e">
        <f t="shared" si="3"/>
        <v>#N/A</v>
      </c>
      <c r="K19" s="30" t="e">
        <f t="shared" si="4"/>
        <v>#N/A</v>
      </c>
      <c r="L19" s="31"/>
      <c r="N19" s="88" t="e">
        <f>INDEX(ニックス!$B$2:$BF$58,MATCH(O14,ニックス!$A$2:$A$58,0),MATCH(O19,ニックス!$B$1:$BF$1,0))</f>
        <v>#N/A</v>
      </c>
      <c r="O19" s="33" t="e">
        <f>CA5</f>
        <v>#N/A</v>
      </c>
      <c r="P19" s="79"/>
      <c r="Q19" s="100">
        <v>2</v>
      </c>
      <c r="R19" s="85" t="e">
        <f t="shared" ref="R19:R20" si="20">N19*Q19</f>
        <v>#N/A</v>
      </c>
      <c r="S19" s="14"/>
      <c r="T19" s="14"/>
      <c r="U19" s="57">
        <f>AK79</f>
        <v>54</v>
      </c>
      <c r="V19" s="48" t="e">
        <f>AL79</f>
        <v>#N/A</v>
      </c>
      <c r="Z19" s="65" t="s">
        <v>2955</v>
      </c>
      <c r="AA19" s="46" t="str">
        <f>N83</f>
        <v>×</v>
      </c>
      <c r="AB19" s="66" t="s">
        <v>2929</v>
      </c>
      <c r="AC19" s="46" t="str">
        <f>O83</f>
        <v>×</v>
      </c>
      <c r="AD19" s="66" t="s">
        <v>2930</v>
      </c>
      <c r="AE19" s="46" t="str">
        <f>P83</f>
        <v>○</v>
      </c>
      <c r="AF19" s="65" t="s">
        <v>2956</v>
      </c>
      <c r="AG19" s="46">
        <f>Q83</f>
        <v>0</v>
      </c>
      <c r="AH19" s="13"/>
      <c r="CX19" t="s">
        <v>80</v>
      </c>
      <c r="CY19" s="27" t="s">
        <v>5153</v>
      </c>
      <c r="CZ19" s="27" t="s">
        <v>2936</v>
      </c>
    </row>
    <row r="20" spans="2:104" ht="15" customHeight="1" x14ac:dyDescent="0.15">
      <c r="B20" s="2" t="s">
        <v>2920</v>
      </c>
      <c r="C20" s="15" t="e">
        <f>BX7</f>
        <v>#N/A</v>
      </c>
      <c r="D20" s="30" t="e">
        <f t="shared" si="1"/>
        <v>#N/A</v>
      </c>
      <c r="E20" s="30" t="e">
        <f t="shared" si="2"/>
        <v>#N/A</v>
      </c>
      <c r="F20" s="35" t="e">
        <f>AX7</f>
        <v>#N/A</v>
      </c>
      <c r="G20" s="17"/>
      <c r="H20" s="2" t="s">
        <v>2920</v>
      </c>
      <c r="I20" s="15" t="e">
        <f>BX5</f>
        <v>#N/A</v>
      </c>
      <c r="J20" s="30" t="e">
        <f t="shared" si="3"/>
        <v>#N/A</v>
      </c>
      <c r="K20" s="30" t="e">
        <f t="shared" si="4"/>
        <v>#N/A</v>
      </c>
      <c r="L20" s="34"/>
      <c r="N20" s="88" t="e">
        <f>INDEX(ニックス!$B$2:$BF$58,MATCH(O14,ニックス!$A$2:$A$58,0),MATCH(O20,ニックス!$B$1:$BF$1,0))</f>
        <v>#N/A</v>
      </c>
      <c r="O20" s="33" t="e">
        <f>CB5</f>
        <v>#N/A</v>
      </c>
      <c r="P20" s="79"/>
      <c r="Q20" s="100">
        <v>2</v>
      </c>
      <c r="R20" s="85" t="e">
        <f t="shared" si="20"/>
        <v>#N/A</v>
      </c>
      <c r="S20" s="14"/>
      <c r="T20" s="14"/>
      <c r="U20" s="56" t="s">
        <v>2943</v>
      </c>
      <c r="V20" s="55" t="s">
        <v>2948</v>
      </c>
      <c r="W20" s="53" t="s">
        <v>2917</v>
      </c>
      <c r="X20" s="53" t="s">
        <v>19</v>
      </c>
      <c r="Y20" s="54" t="s">
        <v>20</v>
      </c>
      <c r="Z20" s="53" t="s">
        <v>21</v>
      </c>
      <c r="AA20" s="53" t="s">
        <v>22</v>
      </c>
      <c r="AB20" s="53" t="s">
        <v>23</v>
      </c>
      <c r="AC20" s="53" t="s">
        <v>24</v>
      </c>
      <c r="AD20" s="53" t="s">
        <v>25</v>
      </c>
      <c r="AE20" s="49" t="s">
        <v>1</v>
      </c>
      <c r="AF20" s="53" t="s">
        <v>2</v>
      </c>
      <c r="AG20" s="49" t="s">
        <v>3</v>
      </c>
      <c r="AH20" s="13"/>
      <c r="CX20" t="s">
        <v>591</v>
      </c>
      <c r="CZ20" s="27" t="s">
        <v>5151</v>
      </c>
    </row>
    <row r="21" spans="2:104" ht="15" customHeight="1" x14ac:dyDescent="0.15">
      <c r="U21" s="73"/>
      <c r="V21" s="48" t="e">
        <f>AL95</f>
        <v>#N/A</v>
      </c>
      <c r="W21" s="46" t="e">
        <f t="shared" ref="W21" si="21">AM95</f>
        <v>#N/A</v>
      </c>
      <c r="X21" s="46" t="e">
        <f t="shared" ref="X21:Y21" si="22">BH95</f>
        <v>#N/A</v>
      </c>
      <c r="Y21" s="46" t="e">
        <f t="shared" si="22"/>
        <v>#N/A</v>
      </c>
      <c r="Z21" s="46" t="e">
        <f t="shared" ref="Z21:AD21" si="23">AW95</f>
        <v>#N/A</v>
      </c>
      <c r="AA21" s="46" t="e">
        <f t="shared" si="23"/>
        <v>#N/A</v>
      </c>
      <c r="AB21" s="46" t="e">
        <f t="shared" si="23"/>
        <v>#N/A</v>
      </c>
      <c r="AC21" s="46" t="e">
        <f t="shared" si="23"/>
        <v>#N/A</v>
      </c>
      <c r="AD21" s="46" t="e">
        <f t="shared" si="23"/>
        <v>#N/A</v>
      </c>
      <c r="AE21" s="46" t="e">
        <f>#REF!</f>
        <v>#REF!</v>
      </c>
      <c r="AF21" s="46" t="e">
        <f>#REF!</f>
        <v>#REF!</v>
      </c>
      <c r="AG21" s="46" t="e">
        <f>#REF!</f>
        <v>#REF!</v>
      </c>
      <c r="AH21" s="13"/>
      <c r="CX21" t="s">
        <v>261</v>
      </c>
      <c r="CY21" s="27" t="s">
        <v>5152</v>
      </c>
      <c r="CZ21" s="27" t="s">
        <v>5156</v>
      </c>
    </row>
    <row r="22" spans="2:104" ht="15" customHeight="1" x14ac:dyDescent="0.15">
      <c r="B22" s="16" t="e">
        <f>AM23</f>
        <v>#N/A</v>
      </c>
      <c r="C22" s="36" t="e">
        <f>BH23</f>
        <v>#N/A</v>
      </c>
      <c r="D22" s="44"/>
      <c r="E22" s="44" t="e">
        <f>BL23</f>
        <v>#N/A</v>
      </c>
      <c r="F22" s="5" t="e">
        <f>BK23</f>
        <v>#N/A</v>
      </c>
      <c r="G22" s="17"/>
      <c r="H22" s="29" t="e">
        <f>B4</f>
        <v>#N/A</v>
      </c>
      <c r="I22" s="33"/>
      <c r="J22" s="44"/>
      <c r="K22" s="44"/>
      <c r="L22" s="16"/>
      <c r="N22" s="37">
        <f t="array" ref="N22">SUM(1/COUNTIF(N24:O27,N24:O27))</f>
        <v>1</v>
      </c>
      <c r="O22" s="37">
        <f t="array" ref="O22">SUM(1/COUNTIF(O24:O27,O24:O27))</f>
        <v>1</v>
      </c>
      <c r="P22" s="37">
        <f t="array" ref="P22">SUM(1/COUNTIF(P24:P27,P24:P27))</f>
        <v>1</v>
      </c>
      <c r="Q22" s="37">
        <f t="array" ref="Q22">SUM(1/COUNTIF(O24:P27,O24:P27))</f>
        <v>1</v>
      </c>
      <c r="U22" s="57">
        <f>AK97</f>
        <v>55</v>
      </c>
      <c r="V22" s="48" t="e">
        <f>AL97</f>
        <v>#N/A</v>
      </c>
      <c r="Z22" s="65" t="s">
        <v>2955</v>
      </c>
      <c r="AA22" s="46" t="str">
        <f>N101</f>
        <v>×</v>
      </c>
      <c r="AB22" s="66" t="s">
        <v>2929</v>
      </c>
      <c r="AC22" s="46" t="str">
        <f>O101</f>
        <v>×</v>
      </c>
      <c r="AD22" s="66" t="s">
        <v>2930</v>
      </c>
      <c r="AE22" s="46" t="str">
        <f>P101</f>
        <v>○</v>
      </c>
      <c r="AF22" s="65" t="s">
        <v>2956</v>
      </c>
      <c r="AG22" s="46">
        <f>Q101</f>
        <v>0</v>
      </c>
      <c r="AH22" s="13"/>
      <c r="AI22" s="9"/>
      <c r="AJ22" s="10"/>
      <c r="AK22" s="22" t="s">
        <v>2921</v>
      </c>
      <c r="AL22" s="23" t="s">
        <v>2918</v>
      </c>
      <c r="AM22" s="24" t="s">
        <v>2917</v>
      </c>
      <c r="AN22" s="24" t="s">
        <v>1</v>
      </c>
      <c r="AO22" s="24" t="s">
        <v>2</v>
      </c>
      <c r="AP22" s="24" t="s">
        <v>3</v>
      </c>
      <c r="AQ22" s="24" t="s">
        <v>4</v>
      </c>
      <c r="AR22" s="24" t="s">
        <v>5</v>
      </c>
      <c r="AS22" s="24" t="s">
        <v>6</v>
      </c>
      <c r="AT22" s="24" t="s">
        <v>7</v>
      </c>
      <c r="AU22" s="24" t="s">
        <v>8</v>
      </c>
      <c r="AV22" s="24" t="s">
        <v>9</v>
      </c>
      <c r="AW22" s="24" t="s">
        <v>10</v>
      </c>
      <c r="AX22" s="24" t="s">
        <v>11</v>
      </c>
      <c r="AY22" s="24" t="s">
        <v>12</v>
      </c>
      <c r="AZ22" s="24" t="s">
        <v>13</v>
      </c>
      <c r="BA22" s="24" t="s">
        <v>14</v>
      </c>
      <c r="BB22" s="24" t="s">
        <v>15</v>
      </c>
      <c r="BC22" s="24" t="s">
        <v>16</v>
      </c>
      <c r="BD22" s="24" t="s">
        <v>5</v>
      </c>
      <c r="BE22" s="24" t="s">
        <v>17</v>
      </c>
      <c r="BF22" s="24" t="s">
        <v>7</v>
      </c>
      <c r="BG22" s="24" t="s">
        <v>18</v>
      </c>
      <c r="BH22" s="24" t="s">
        <v>19</v>
      </c>
      <c r="BI22" s="23" t="s">
        <v>20</v>
      </c>
      <c r="BJ22" s="24" t="s">
        <v>21</v>
      </c>
      <c r="BK22" s="24" t="s">
        <v>22</v>
      </c>
      <c r="BL22" s="24" t="s">
        <v>23</v>
      </c>
      <c r="BM22" s="24" t="s">
        <v>24</v>
      </c>
      <c r="BN22" s="24" t="s">
        <v>25</v>
      </c>
      <c r="BO22" s="25" t="s">
        <v>26</v>
      </c>
      <c r="BP22" s="4" t="s">
        <v>27</v>
      </c>
      <c r="BQ22" s="24" t="s">
        <v>28</v>
      </c>
      <c r="BR22" s="24" t="s">
        <v>8</v>
      </c>
      <c r="BS22" s="24" t="s">
        <v>8</v>
      </c>
      <c r="BT22" s="24" t="s">
        <v>8</v>
      </c>
      <c r="BU22" s="24" t="s">
        <v>8</v>
      </c>
      <c r="BV22" s="24" t="s">
        <v>8</v>
      </c>
      <c r="BW22" s="24" t="s">
        <v>8</v>
      </c>
      <c r="BX22" s="24" t="s">
        <v>11</v>
      </c>
      <c r="BY22" s="24" t="s">
        <v>29</v>
      </c>
      <c r="BZ22" s="24" t="s">
        <v>30</v>
      </c>
      <c r="CA22" s="24" t="s">
        <v>31</v>
      </c>
      <c r="CB22" s="24" t="s">
        <v>32</v>
      </c>
      <c r="CC22" s="24" t="s">
        <v>33</v>
      </c>
      <c r="CX22" t="s">
        <v>231</v>
      </c>
      <c r="CY22" s="27" t="s">
        <v>5152</v>
      </c>
      <c r="CZ22" s="27" t="s">
        <v>5157</v>
      </c>
    </row>
    <row r="23" spans="2:104" ht="15" customHeight="1" x14ac:dyDescent="0.15">
      <c r="B23" s="29" t="e">
        <f>BG23</f>
        <v>#N/A</v>
      </c>
      <c r="C23" s="36" t="e">
        <f>AL23</f>
        <v>#N/A</v>
      </c>
      <c r="D23" s="44"/>
      <c r="E23" s="44" t="e">
        <f>AY23</f>
        <v>#N/A</v>
      </c>
      <c r="F23" s="16" t="e">
        <f>BJ23</f>
        <v>#N/A</v>
      </c>
      <c r="G23" s="17"/>
      <c r="H23" s="29"/>
      <c r="I23" s="70" t="e">
        <f>I24&amp;"自"</f>
        <v>#N/A</v>
      </c>
      <c r="J23" s="44"/>
      <c r="K23" s="44"/>
      <c r="L23" s="16"/>
      <c r="N23" s="62" t="s">
        <v>3019</v>
      </c>
      <c r="O23" s="63" t="s">
        <v>3020</v>
      </c>
      <c r="P23" s="62" t="s">
        <v>3021</v>
      </c>
      <c r="Q23" s="63"/>
      <c r="AH23" s="13"/>
      <c r="AI23" s="11"/>
      <c r="AJ23" s="12"/>
      <c r="AK23" s="26">
        <f>U9</f>
        <v>0</v>
      </c>
      <c r="AL23" s="21" t="e">
        <f>VLOOKUP(AK23,種牡馬データ!$A$1:$AS$3000,2,1)</f>
        <v>#N/A</v>
      </c>
      <c r="AM23" s="21" t="e">
        <f>VLOOKUP(AK23,種牡馬データ!$A$1:$AS$3000,3,1)</f>
        <v>#N/A</v>
      </c>
      <c r="AN23" s="21" t="e">
        <f>VLOOKUP(AK23,種牡馬データ!$A$1:$AS$3000,4,1)</f>
        <v>#N/A</v>
      </c>
      <c r="AO23" s="21" t="e">
        <f>VLOOKUP(AK23,種牡馬データ!$A$1:$AS$3000,5,1)</f>
        <v>#N/A</v>
      </c>
      <c r="AP23" s="21" t="e">
        <f>VLOOKUP(AK23,種牡馬データ!$A$1:$AS$3000,6,1)</f>
        <v>#N/A</v>
      </c>
      <c r="AQ23" s="21" t="e">
        <f>VLOOKUP(AK23,種牡馬データ!$A$1:$AS$3000,7,1)</f>
        <v>#N/A</v>
      </c>
      <c r="AR23" s="21" t="e">
        <f>VLOOKUP(AK23,種牡馬データ!$A$1:$AS$3000,8,1)</f>
        <v>#N/A</v>
      </c>
      <c r="AS23" s="21" t="e">
        <f>VLOOKUP(AK23,種牡馬データ!$A$1:$AS$3000,9,1)</f>
        <v>#N/A</v>
      </c>
      <c r="AT23" s="21" t="e">
        <f>VLOOKUP(AK23,種牡馬データ!$A$1:$AS$3000,10,1)</f>
        <v>#N/A</v>
      </c>
      <c r="AU23" s="21" t="e">
        <f>VLOOKUP(AK23,種牡馬データ!$A$1:$AS$3000,11,1)</f>
        <v>#N/A</v>
      </c>
      <c r="AV23" s="21" t="e">
        <f>VLOOKUP(AK23,種牡馬データ!$A$1:$AS$3000,12,1)</f>
        <v>#N/A</v>
      </c>
      <c r="AW23" s="21" t="e">
        <f>VLOOKUP(AK23,種牡馬データ!$A$1:$AS$3000,13,1)</f>
        <v>#N/A</v>
      </c>
      <c r="AX23" s="21" t="e">
        <f>VLOOKUP(AK23,種牡馬データ!$A$1:$AS$3000,14,1)</f>
        <v>#N/A</v>
      </c>
      <c r="AY23" s="21" t="e">
        <f>VLOOKUP(AK23,種牡馬データ!$A$1:$AS$3000,15,1)</f>
        <v>#N/A</v>
      </c>
      <c r="AZ23" s="21" t="e">
        <f>VLOOKUP(AK23,種牡馬データ!$A$1:$AS$3000,16,1)</f>
        <v>#N/A</v>
      </c>
      <c r="BA23" s="21" t="e">
        <f>VLOOKUP(AK23,種牡馬データ!$A$1:$AS$3000,17,1)</f>
        <v>#N/A</v>
      </c>
      <c r="BB23" s="21" t="e">
        <f>VLOOKUP(AK23,種牡馬データ!$A$1:$AS$3000,18,1)</f>
        <v>#N/A</v>
      </c>
      <c r="BC23" s="21" t="e">
        <f>VLOOKUP(AK23,種牡馬データ!$A$1:$AS$3000,19,1)</f>
        <v>#N/A</v>
      </c>
      <c r="BD23" s="21" t="e">
        <f>VLOOKUP(AK23,種牡馬データ!$A$1:$AS$3000,20,1)</f>
        <v>#N/A</v>
      </c>
      <c r="BE23" s="21" t="e">
        <f>VLOOKUP(AK23,種牡馬データ!$A$1:$AS$3000,21,1)</f>
        <v>#N/A</v>
      </c>
      <c r="BF23" s="21" t="e">
        <f>VLOOKUP(AK23,種牡馬データ!$A$1:$AS$3000,22,1)</f>
        <v>#N/A</v>
      </c>
      <c r="BG23" s="21" t="e">
        <f>VLOOKUP(AK23,種牡馬データ!$A$1:$AS$3000,23,1)</f>
        <v>#N/A</v>
      </c>
      <c r="BH23" s="21" t="e">
        <f>VLOOKUP(AK23,種牡馬データ!$A$1:$AS$3000,24,1)</f>
        <v>#N/A</v>
      </c>
      <c r="BI23" s="21" t="e">
        <f>VLOOKUP(AK23,種牡馬データ!$A$1:$AS$3000,25,1)</f>
        <v>#N/A</v>
      </c>
      <c r="BJ23" s="21" t="e">
        <f>VLOOKUP(AK23,種牡馬データ!$A$1:$AS$3000,26,1)</f>
        <v>#N/A</v>
      </c>
      <c r="BK23" s="21" t="e">
        <f>VLOOKUP(AK23,種牡馬データ!$A$1:$AS$3000,27,1)</f>
        <v>#N/A</v>
      </c>
      <c r="BL23" s="21" t="e">
        <f>VLOOKUP(AK23,種牡馬データ!$A$1:$AS$3000,28,1)</f>
        <v>#N/A</v>
      </c>
      <c r="BM23" s="21" t="e">
        <f>VLOOKUP(AK23,種牡馬データ!$A$1:$AS$3000,29,1)</f>
        <v>#N/A</v>
      </c>
      <c r="BN23" s="21" t="e">
        <f>VLOOKUP(AK23,種牡馬データ!$A$1:$AS$3000,30,1)</f>
        <v>#N/A</v>
      </c>
      <c r="BO23" s="21" t="e">
        <f>VLOOKUP(AK23,種牡馬データ!$A$1:$AS$3000,31,1)</f>
        <v>#N/A</v>
      </c>
      <c r="BP23" s="21" t="e">
        <f>VLOOKUP(AK23,種牡馬データ!$A$1:$AS$3000,32,1)</f>
        <v>#N/A</v>
      </c>
      <c r="BQ23" s="21" t="e">
        <f>VLOOKUP(AK23,種牡馬データ!$A$1:$AS$3000,33,1)</f>
        <v>#N/A</v>
      </c>
      <c r="BR23" s="21" t="e">
        <f>VLOOKUP(AK23,種牡馬データ!$A$1:$AS$3000,34,1)</f>
        <v>#N/A</v>
      </c>
      <c r="BS23" s="21" t="e">
        <f>VLOOKUP(AK23,種牡馬データ!$A$1:$AS$3000,35,1)</f>
        <v>#N/A</v>
      </c>
      <c r="BT23" s="21" t="e">
        <f>VLOOKUP(AK23,種牡馬データ!$A$1:$AS$3000,36,1)</f>
        <v>#N/A</v>
      </c>
      <c r="BU23" s="21" t="e">
        <f>VLOOKUP(AK23,種牡馬データ!$A$1:$AS$3000,37,1)</f>
        <v>#N/A</v>
      </c>
      <c r="BV23" s="21" t="e">
        <f>VLOOKUP(AK23,種牡馬データ!$A$1:$AS$3000,38,1)</f>
        <v>#N/A</v>
      </c>
      <c r="BW23" s="21" t="e">
        <f>VLOOKUP(AK23,種牡馬データ!$A$1:$AS$3000,39,1)</f>
        <v>#N/A</v>
      </c>
      <c r="BX23" s="21" t="e">
        <f>VLOOKUP(AK23,種牡馬データ!$A$1:$AS$3000,40,1)</f>
        <v>#N/A</v>
      </c>
      <c r="BY23" s="21" t="e">
        <f>VLOOKUP(AK23,種牡馬データ!$A$1:$AS$3000,41,1)</f>
        <v>#N/A</v>
      </c>
      <c r="BZ23" s="21" t="e">
        <f>VLOOKUP(AK23,種牡馬データ!$A$1:$AS$3000,42,1)</f>
        <v>#N/A</v>
      </c>
      <c r="CA23" s="21" t="e">
        <f>VLOOKUP(AK23,種牡馬データ!$A$1:$AS$3000,43,1)</f>
        <v>#N/A</v>
      </c>
      <c r="CB23" s="21" t="e">
        <f>VLOOKUP(AK23,種牡馬データ!$A$1:$AS$3000,44,1)</f>
        <v>#N/A</v>
      </c>
      <c r="CC23" s="21" t="e">
        <f>VLOOKUP($AK$5,種牡馬データ!$A$1:$AS$3000,45,1)</f>
        <v>#N/A</v>
      </c>
      <c r="CX23" t="s">
        <v>246</v>
      </c>
      <c r="CY23" s="27" t="s">
        <v>5154</v>
      </c>
      <c r="CZ23" s="27" t="s">
        <v>5158</v>
      </c>
    </row>
    <row r="24" spans="2:104" ht="15" customHeight="1" x14ac:dyDescent="0.15">
      <c r="B24" s="1" t="s">
        <v>2919</v>
      </c>
      <c r="C24" s="32" t="e">
        <f>AZ23</f>
        <v>#N/A</v>
      </c>
      <c r="D24" s="27" t="e">
        <f t="shared" ref="D24:D38" si="24">VLOOKUP(C24,$CX$1:$CZ$2000,2,0)</f>
        <v>#N/A</v>
      </c>
      <c r="E24" s="27" t="e">
        <f t="shared" ref="E24:E38" si="25">VLOOKUP(C24,$CX$1:$CZ$2000,3,0)</f>
        <v>#N/A</v>
      </c>
      <c r="F24" s="34" t="e">
        <f>AQ23</f>
        <v>#N/A</v>
      </c>
      <c r="G24" s="17"/>
      <c r="H24" s="1" t="s">
        <v>2919</v>
      </c>
      <c r="I24" s="32" t="e">
        <f>C5</f>
        <v>#N/A</v>
      </c>
      <c r="J24" s="27" t="e">
        <f t="shared" ref="J24:J38" si="26">VLOOKUP(I24,$CX$1:$CZ$2000,2,0)</f>
        <v>#N/A</v>
      </c>
      <c r="K24" s="27" t="e">
        <f t="shared" ref="K24:K38" si="27">VLOOKUP(I24,$CX$1:$CZ$2000,3,0)</f>
        <v>#N/A</v>
      </c>
      <c r="L24" s="34" t="e">
        <f>F6</f>
        <v>#N/A</v>
      </c>
      <c r="N24" s="37" t="e">
        <f>F24</f>
        <v>#N/A</v>
      </c>
      <c r="O24" s="60" t="e">
        <f>L24</f>
        <v>#N/A</v>
      </c>
      <c r="P24" s="64" t="e">
        <f>F28</f>
        <v>#N/A</v>
      </c>
      <c r="Q24" s="60"/>
      <c r="AH24" s="13"/>
      <c r="AI24" s="9"/>
      <c r="AJ24" s="10"/>
      <c r="AK24" s="39" t="s">
        <v>2921</v>
      </c>
      <c r="AL24" s="40" t="s">
        <v>2918</v>
      </c>
      <c r="AM24" s="41" t="s">
        <v>2917</v>
      </c>
      <c r="AN24" s="41" t="s">
        <v>1</v>
      </c>
      <c r="AO24" s="41" t="s">
        <v>2</v>
      </c>
      <c r="AP24" s="41" t="s">
        <v>3</v>
      </c>
      <c r="AQ24" s="41" t="s">
        <v>4</v>
      </c>
      <c r="AR24" s="41" t="s">
        <v>5</v>
      </c>
      <c r="AS24" s="41" t="s">
        <v>6</v>
      </c>
      <c r="AT24" s="41" t="s">
        <v>7</v>
      </c>
      <c r="AU24" s="41" t="s">
        <v>8</v>
      </c>
      <c r="AV24" s="41" t="s">
        <v>9</v>
      </c>
      <c r="AW24" s="41" t="s">
        <v>10</v>
      </c>
      <c r="AX24" s="41" t="s">
        <v>11</v>
      </c>
      <c r="AY24" s="41" t="s">
        <v>12</v>
      </c>
      <c r="AZ24" s="41" t="s">
        <v>13</v>
      </c>
      <c r="BA24" s="41" t="s">
        <v>14</v>
      </c>
      <c r="BB24" s="41" t="s">
        <v>15</v>
      </c>
      <c r="BC24" s="41" t="s">
        <v>16</v>
      </c>
      <c r="BD24" s="41" t="s">
        <v>5</v>
      </c>
      <c r="BE24" s="41" t="s">
        <v>17</v>
      </c>
      <c r="BF24" s="41" t="s">
        <v>7</v>
      </c>
      <c r="BG24" s="41" t="s">
        <v>18</v>
      </c>
      <c r="BH24" s="41" t="s">
        <v>19</v>
      </c>
      <c r="BI24" s="40" t="s">
        <v>20</v>
      </c>
      <c r="BJ24" s="41" t="s">
        <v>21</v>
      </c>
      <c r="BK24" s="41" t="s">
        <v>22</v>
      </c>
      <c r="BL24" s="41" t="s">
        <v>23</v>
      </c>
      <c r="BM24" s="41" t="s">
        <v>24</v>
      </c>
      <c r="BN24" s="41" t="s">
        <v>25</v>
      </c>
      <c r="BO24" s="42" t="s">
        <v>26</v>
      </c>
      <c r="BP24" s="43" t="s">
        <v>27</v>
      </c>
      <c r="BQ24" s="41" t="s">
        <v>28</v>
      </c>
      <c r="BR24" s="41" t="s">
        <v>8</v>
      </c>
      <c r="BS24" s="41" t="s">
        <v>8</v>
      </c>
      <c r="BT24" s="41" t="s">
        <v>8</v>
      </c>
      <c r="BU24" s="41" t="s">
        <v>8</v>
      </c>
      <c r="BV24" s="41" t="s">
        <v>8</v>
      </c>
      <c r="BW24" s="41" t="s">
        <v>8</v>
      </c>
      <c r="BX24" s="41" t="s">
        <v>11</v>
      </c>
      <c r="BY24" s="41" t="s">
        <v>29</v>
      </c>
      <c r="BZ24" s="41" t="s">
        <v>30</v>
      </c>
      <c r="CA24" s="41" t="s">
        <v>31</v>
      </c>
      <c r="CB24" s="41" t="s">
        <v>32</v>
      </c>
      <c r="CC24" s="41" t="s">
        <v>33</v>
      </c>
      <c r="CX24" t="s">
        <v>460</v>
      </c>
      <c r="CZ24" s="27" t="s">
        <v>5152</v>
      </c>
    </row>
    <row r="25" spans="2:104" ht="15" customHeight="1" x14ac:dyDescent="0.15">
      <c r="B25" s="1" t="s">
        <v>2919</v>
      </c>
      <c r="C25" s="15" t="e">
        <f>BA23</f>
        <v>#N/A</v>
      </c>
      <c r="D25" s="30" t="e">
        <f t="shared" si="24"/>
        <v>#N/A</v>
      </c>
      <c r="E25" s="30" t="e">
        <f t="shared" si="25"/>
        <v>#N/A</v>
      </c>
      <c r="F25" s="31"/>
      <c r="G25" s="17"/>
      <c r="H25" s="1" t="s">
        <v>2919</v>
      </c>
      <c r="I25" s="32" t="e">
        <f t="shared" ref="I25:I27" si="28">C6</f>
        <v>#N/A</v>
      </c>
      <c r="J25" s="30" t="e">
        <f t="shared" si="26"/>
        <v>#N/A</v>
      </c>
      <c r="K25" s="30" t="e">
        <f t="shared" si="27"/>
        <v>#N/A</v>
      </c>
      <c r="L25" s="31"/>
      <c r="N25" s="37" t="e">
        <f>F29</f>
        <v>#N/A</v>
      </c>
      <c r="O25" s="61" t="e">
        <f>L29</f>
        <v>#N/A</v>
      </c>
      <c r="P25" s="64" t="e">
        <f>F31</f>
        <v>#N/A</v>
      </c>
      <c r="Q25" s="61"/>
      <c r="AH25" s="13"/>
      <c r="AI25" s="11"/>
      <c r="AJ25" s="12"/>
      <c r="AK25" s="21">
        <v>51</v>
      </c>
      <c r="AL25" s="21" t="e">
        <f>I23</f>
        <v>#N/A</v>
      </c>
      <c r="AM25" s="21" t="e">
        <f>H22</f>
        <v>#N/A</v>
      </c>
      <c r="AN25" s="21"/>
      <c r="AO25" s="21"/>
      <c r="AP25" s="21"/>
      <c r="AQ25" s="21" t="e">
        <f>L24</f>
        <v>#N/A</v>
      </c>
      <c r="AR25" s="21" t="e">
        <f>L29</f>
        <v>#N/A</v>
      </c>
      <c r="AS25" s="21" t="e">
        <f>L32</f>
        <v>#N/A</v>
      </c>
      <c r="AT25" s="21" t="e">
        <f>L36</f>
        <v>#N/A</v>
      </c>
      <c r="AU25" s="21" t="e">
        <f>L28</f>
        <v>#N/A</v>
      </c>
      <c r="AV25" s="21" t="e">
        <f>L31</f>
        <v>#N/A</v>
      </c>
      <c r="AW25" s="21" t="e">
        <f>L35</f>
        <v>#N/A</v>
      </c>
      <c r="AX25" s="21" t="e">
        <f>L38</f>
        <v>#N/A</v>
      </c>
      <c r="AY25" s="21"/>
      <c r="AZ25" s="21" t="e">
        <f>I24</f>
        <v>#N/A</v>
      </c>
      <c r="BA25" s="21" t="e">
        <f>I25</f>
        <v>#N/A</v>
      </c>
      <c r="BB25" s="21" t="e">
        <f>I32</f>
        <v>#N/A</v>
      </c>
      <c r="BC25" s="21" t="e">
        <f>I26</f>
        <v>#N/A</v>
      </c>
      <c r="BD25" s="21" t="e">
        <f>I29</f>
        <v>#N/A</v>
      </c>
      <c r="BE25" s="21" t="e">
        <f>I33</f>
        <v>#N/A</v>
      </c>
      <c r="BF25" s="21" t="e">
        <f>I36</f>
        <v>#N/A</v>
      </c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 t="e">
        <f>I27</f>
        <v>#N/A</v>
      </c>
      <c r="BR25" s="21" t="e">
        <f>I28</f>
        <v>#N/A</v>
      </c>
      <c r="BS25" s="21" t="e">
        <f>I30</f>
        <v>#N/A</v>
      </c>
      <c r="BT25" s="21" t="e">
        <f>I31</f>
        <v>#N/A</v>
      </c>
      <c r="BU25" s="21" t="e">
        <f>I34</f>
        <v>#N/A</v>
      </c>
      <c r="BV25" s="21" t="e">
        <f>I35</f>
        <v>#N/A</v>
      </c>
      <c r="BW25" s="21" t="e">
        <f>I37</f>
        <v>#N/A</v>
      </c>
      <c r="BX25" s="21" t="e">
        <f>I38</f>
        <v>#N/A</v>
      </c>
      <c r="BY25" s="21" t="e">
        <f>O35</f>
        <v>#N/A</v>
      </c>
      <c r="BZ25" s="21" t="e">
        <f>O36</f>
        <v>#N/A</v>
      </c>
      <c r="CA25" s="21" t="e">
        <f>O37</f>
        <v>#N/A</v>
      </c>
      <c r="CB25" s="21" t="e">
        <f>O38</f>
        <v>#N/A</v>
      </c>
      <c r="CC25" s="21"/>
      <c r="CX25" t="s">
        <v>194</v>
      </c>
      <c r="CZ25" s="27" t="s">
        <v>5154</v>
      </c>
    </row>
    <row r="26" spans="2:104" ht="15" customHeight="1" x14ac:dyDescent="0.15">
      <c r="B26" s="1" t="s">
        <v>2919</v>
      </c>
      <c r="C26" s="15" t="e">
        <f>BC23</f>
        <v>#N/A</v>
      </c>
      <c r="D26" s="30" t="e">
        <f t="shared" si="24"/>
        <v>#N/A</v>
      </c>
      <c r="E26" s="30" t="e">
        <f t="shared" si="25"/>
        <v>#N/A</v>
      </c>
      <c r="F26" s="31"/>
      <c r="G26" s="17"/>
      <c r="H26" s="1" t="s">
        <v>2919</v>
      </c>
      <c r="I26" s="32" t="e">
        <f t="shared" si="28"/>
        <v>#N/A</v>
      </c>
      <c r="J26" s="30" t="e">
        <f t="shared" si="26"/>
        <v>#N/A</v>
      </c>
      <c r="K26" s="30" t="e">
        <f t="shared" si="27"/>
        <v>#N/A</v>
      </c>
      <c r="L26" s="31"/>
      <c r="N26" s="37" t="e">
        <f>F32</f>
        <v>#N/A</v>
      </c>
      <c r="O26" s="60" t="e">
        <f>L32</f>
        <v>#N/A</v>
      </c>
      <c r="P26" s="64" t="e">
        <f>F35</f>
        <v>#N/A</v>
      </c>
      <c r="Q26" s="60"/>
      <c r="U26" s="45">
        <f>U5</f>
        <v>0</v>
      </c>
      <c r="V26" s="47" t="e">
        <f>V5</f>
        <v>#N/A</v>
      </c>
      <c r="W26" s="45" t="e">
        <f>H4</f>
        <v>#N/A</v>
      </c>
      <c r="X26" s="45" t="e">
        <f>X5</f>
        <v>#N/A</v>
      </c>
      <c r="AH26" s="13"/>
      <c r="AI26" s="13"/>
      <c r="CX26" t="s">
        <v>557</v>
      </c>
      <c r="CZ26" s="27" t="s">
        <v>5151</v>
      </c>
    </row>
    <row r="27" spans="2:104" ht="15" customHeight="1" x14ac:dyDescent="0.15">
      <c r="B27" s="1" t="s">
        <v>2919</v>
      </c>
      <c r="C27" s="15" t="e">
        <f>BQ23</f>
        <v>#N/A</v>
      </c>
      <c r="D27" s="30" t="e">
        <f t="shared" si="24"/>
        <v>#N/A</v>
      </c>
      <c r="E27" s="30" t="e">
        <f t="shared" si="25"/>
        <v>#N/A</v>
      </c>
      <c r="F27" s="31"/>
      <c r="G27" s="17"/>
      <c r="H27" s="1" t="s">
        <v>2919</v>
      </c>
      <c r="I27" s="32" t="e">
        <f t="shared" si="28"/>
        <v>#N/A</v>
      </c>
      <c r="J27" s="30" t="e">
        <f t="shared" si="26"/>
        <v>#N/A</v>
      </c>
      <c r="K27" s="30" t="e">
        <f t="shared" si="27"/>
        <v>#N/A</v>
      </c>
      <c r="L27" s="31"/>
      <c r="N27" s="37" t="e">
        <f>F36</f>
        <v>#N/A</v>
      </c>
      <c r="O27" s="61" t="e">
        <f>L36</f>
        <v>#N/A</v>
      </c>
      <c r="P27" s="64" t="e">
        <f>F38</f>
        <v>#N/A</v>
      </c>
      <c r="Q27" s="61"/>
      <c r="U27" s="45">
        <f>U7</f>
        <v>0</v>
      </c>
      <c r="V27" s="47" t="e">
        <f>V7</f>
        <v>#N/A</v>
      </c>
      <c r="W27" s="45" t="e">
        <f>X7</f>
        <v>#N/A</v>
      </c>
      <c r="X27" s="45" t="str">
        <f>AA5</f>
        <v>×</v>
      </c>
      <c r="Y27" s="45" t="str">
        <f>AC5</f>
        <v>×</v>
      </c>
      <c r="Z27" s="45" t="str">
        <f>AE5</f>
        <v>○</v>
      </c>
      <c r="AA27" s="45">
        <f>AG5</f>
        <v>0</v>
      </c>
      <c r="AH27" s="13"/>
      <c r="AI27" s="13"/>
      <c r="CX27" t="s">
        <v>156</v>
      </c>
      <c r="CZ27" s="27" t="s">
        <v>5153</v>
      </c>
    </row>
    <row r="28" spans="2:104" ht="15" customHeight="1" x14ac:dyDescent="0.15">
      <c r="B28" s="2" t="s">
        <v>2920</v>
      </c>
      <c r="C28" s="15" t="e">
        <f>BR23</f>
        <v>#N/A</v>
      </c>
      <c r="D28" s="30" t="e">
        <f t="shared" si="24"/>
        <v>#N/A</v>
      </c>
      <c r="E28" s="30" t="e">
        <f t="shared" si="25"/>
        <v>#N/A</v>
      </c>
      <c r="F28" s="35" t="e">
        <f>AU23</f>
        <v>#N/A</v>
      </c>
      <c r="G28" s="17"/>
      <c r="H28" s="2" t="s">
        <v>2920</v>
      </c>
      <c r="I28" s="15" t="e">
        <f>C11</f>
        <v>#N/A</v>
      </c>
      <c r="J28" s="30" t="e">
        <f t="shared" si="26"/>
        <v>#N/A</v>
      </c>
      <c r="K28" s="30" t="e">
        <f t="shared" si="27"/>
        <v>#N/A</v>
      </c>
      <c r="L28" s="38" t="e">
        <f>F11</f>
        <v>#N/A</v>
      </c>
      <c r="N28" s="65" t="s">
        <v>2955</v>
      </c>
      <c r="O28" s="66" t="s">
        <v>2929</v>
      </c>
      <c r="P28" s="66" t="s">
        <v>2930</v>
      </c>
      <c r="Q28" s="65" t="s">
        <v>2956</v>
      </c>
      <c r="U28" s="45">
        <f>U9</f>
        <v>0</v>
      </c>
      <c r="V28" s="47" t="e">
        <f>V9</f>
        <v>#N/A</v>
      </c>
      <c r="W28" s="45" t="e">
        <f>X9</f>
        <v>#N/A</v>
      </c>
      <c r="X28" s="45" t="str">
        <f>AA10</f>
        <v>×</v>
      </c>
      <c r="Y28" s="45" t="str">
        <f>AC10</f>
        <v>×</v>
      </c>
      <c r="Z28" s="45" t="str">
        <f>AE10</f>
        <v>○</v>
      </c>
      <c r="AA28" s="45">
        <f>AG10</f>
        <v>0</v>
      </c>
      <c r="AH28" s="13"/>
      <c r="AI28" s="13"/>
      <c r="CX28" t="s">
        <v>321</v>
      </c>
      <c r="CZ28" s="27" t="s">
        <v>5152</v>
      </c>
    </row>
    <row r="29" spans="2:104" ht="15" customHeight="1" x14ac:dyDescent="0.15">
      <c r="B29" s="1" t="s">
        <v>2919</v>
      </c>
      <c r="C29" s="15" t="e">
        <f>BD23</f>
        <v>#N/A</v>
      </c>
      <c r="D29" s="30" t="e">
        <f t="shared" si="24"/>
        <v>#N/A</v>
      </c>
      <c r="E29" s="30" t="e">
        <f t="shared" si="25"/>
        <v>#N/A</v>
      </c>
      <c r="F29" s="34" t="e">
        <f>AR23</f>
        <v>#N/A</v>
      </c>
      <c r="G29" s="17"/>
      <c r="H29" s="1" t="s">
        <v>2919</v>
      </c>
      <c r="I29" s="15" t="e">
        <f>C14</f>
        <v>#N/A</v>
      </c>
      <c r="J29" s="30" t="e">
        <f t="shared" si="26"/>
        <v>#N/A</v>
      </c>
      <c r="K29" s="30" t="e">
        <f t="shared" si="27"/>
        <v>#N/A</v>
      </c>
      <c r="L29" s="34" t="e">
        <f>F14</f>
        <v>#N/A</v>
      </c>
      <c r="N29" s="5" t="str">
        <f>IF(AND(O29=P29,N22&gt;6),"◎","×")</f>
        <v>×</v>
      </c>
      <c r="O29" s="5" t="str">
        <f>IF(N22&gt;=7,"○","×")</f>
        <v>×</v>
      </c>
      <c r="P29" s="5" t="str">
        <f>IF(AND(P22=O22,P22=Q22),"○","×")</f>
        <v>○</v>
      </c>
      <c r="Q29" s="5"/>
      <c r="U29" s="45">
        <f>U12</f>
        <v>0</v>
      </c>
      <c r="V29" s="47" t="e">
        <f>V12</f>
        <v>#N/A</v>
      </c>
      <c r="W29" s="45" t="e">
        <f>X12</f>
        <v>#N/A</v>
      </c>
      <c r="X29" s="45" t="str">
        <f>AA13</f>
        <v>×</v>
      </c>
      <c r="Y29" s="45" t="str">
        <f>AC13</f>
        <v>×</v>
      </c>
      <c r="Z29" s="45" t="str">
        <f>AE13</f>
        <v>○</v>
      </c>
      <c r="AA29" s="45">
        <f>AG13</f>
        <v>0</v>
      </c>
      <c r="AH29" s="13"/>
      <c r="AI29" s="13"/>
      <c r="CX29" t="s">
        <v>900</v>
      </c>
      <c r="CZ29" s="27" t="s">
        <v>5152</v>
      </c>
    </row>
    <row r="30" spans="2:104" ht="15" customHeight="1" x14ac:dyDescent="0.15">
      <c r="B30" s="1" t="s">
        <v>2919</v>
      </c>
      <c r="C30" s="15" t="e">
        <f>BS23</f>
        <v>#N/A</v>
      </c>
      <c r="D30" s="30" t="e">
        <f t="shared" si="24"/>
        <v>#N/A</v>
      </c>
      <c r="E30" s="30" t="e">
        <f t="shared" si="25"/>
        <v>#N/A</v>
      </c>
      <c r="F30" s="31"/>
      <c r="G30" s="17"/>
      <c r="H30" s="1" t="s">
        <v>2919</v>
      </c>
      <c r="I30" s="15" t="e">
        <f>C15</f>
        <v>#N/A</v>
      </c>
      <c r="J30" s="30" t="e">
        <f t="shared" si="26"/>
        <v>#N/A</v>
      </c>
      <c r="K30" s="30" t="e">
        <f t="shared" si="27"/>
        <v>#N/A</v>
      </c>
      <c r="L30" s="31"/>
      <c r="U30" s="45">
        <f>U15</f>
        <v>0</v>
      </c>
      <c r="V30" s="47" t="e">
        <f>V15</f>
        <v>#N/A</v>
      </c>
      <c r="W30" s="45" t="e">
        <f>X15</f>
        <v>#N/A</v>
      </c>
      <c r="X30" s="45" t="str">
        <f>AA16</f>
        <v>×</v>
      </c>
      <c r="Y30" s="45" t="str">
        <f>AC16</f>
        <v>×</v>
      </c>
      <c r="Z30" s="45" t="str">
        <f>AE16</f>
        <v>○</v>
      </c>
      <c r="AA30" s="45">
        <f>AG16</f>
        <v>0</v>
      </c>
      <c r="AH30" s="13"/>
      <c r="AI30" s="13"/>
      <c r="CX30" t="s">
        <v>266</v>
      </c>
      <c r="CY30" s="27" t="s">
        <v>5159</v>
      </c>
      <c r="CZ30" s="27" t="s">
        <v>2936</v>
      </c>
    </row>
    <row r="31" spans="2:104" ht="15" customHeight="1" x14ac:dyDescent="0.15">
      <c r="B31" s="2" t="s">
        <v>2920</v>
      </c>
      <c r="C31" s="15" t="e">
        <f>BT23</f>
        <v>#N/A</v>
      </c>
      <c r="D31" s="30" t="e">
        <f t="shared" si="24"/>
        <v>#N/A</v>
      </c>
      <c r="E31" s="30" t="e">
        <f t="shared" si="25"/>
        <v>#N/A</v>
      </c>
      <c r="F31" s="35" t="e">
        <f>AV23</f>
        <v>#N/A</v>
      </c>
      <c r="G31" s="17"/>
      <c r="H31" s="2" t="s">
        <v>2920</v>
      </c>
      <c r="I31" s="15" t="e">
        <f>C18</f>
        <v>#N/A</v>
      </c>
      <c r="J31" s="30" t="e">
        <f t="shared" si="26"/>
        <v>#N/A</v>
      </c>
      <c r="K31" s="30" t="e">
        <f t="shared" si="27"/>
        <v>#N/A</v>
      </c>
      <c r="L31" s="38" t="e">
        <f>F18</f>
        <v>#N/A</v>
      </c>
      <c r="O31" s="80" t="s">
        <v>2919</v>
      </c>
      <c r="R31" s="86" t="s">
        <v>3054</v>
      </c>
      <c r="U31" s="45">
        <f>U18</f>
        <v>0</v>
      </c>
      <c r="V31" s="47" t="e">
        <f>V18</f>
        <v>#N/A</v>
      </c>
      <c r="W31" s="45" t="e">
        <f>X18</f>
        <v>#N/A</v>
      </c>
      <c r="X31" s="45" t="str">
        <f>AA19</f>
        <v>×</v>
      </c>
      <c r="Y31" s="45" t="str">
        <f>AC19</f>
        <v>×</v>
      </c>
      <c r="Z31" s="45" t="str">
        <f>AE19</f>
        <v>○</v>
      </c>
      <c r="AA31" s="45">
        <f>AG19</f>
        <v>0</v>
      </c>
      <c r="AH31" s="13"/>
      <c r="AI31" s="13"/>
      <c r="CX31" t="s">
        <v>394</v>
      </c>
      <c r="CZ31" s="27" t="s">
        <v>5152</v>
      </c>
    </row>
    <row r="32" spans="2:104" ht="15" customHeight="1" x14ac:dyDescent="0.15">
      <c r="B32" s="1" t="s">
        <v>2919</v>
      </c>
      <c r="C32" s="15" t="e">
        <f>BB23</f>
        <v>#N/A</v>
      </c>
      <c r="D32" s="30" t="e">
        <f t="shared" si="24"/>
        <v>#N/A</v>
      </c>
      <c r="E32" s="30" t="e">
        <f t="shared" si="25"/>
        <v>#N/A</v>
      </c>
      <c r="F32" s="34" t="e">
        <f>AS23</f>
        <v>#N/A</v>
      </c>
      <c r="G32" s="17"/>
      <c r="H32" s="1" t="s">
        <v>2919</v>
      </c>
      <c r="I32" s="15" t="e">
        <f>I6</f>
        <v>#N/A</v>
      </c>
      <c r="J32" s="30" t="e">
        <f t="shared" si="26"/>
        <v>#N/A</v>
      </c>
      <c r="K32" s="30" t="e">
        <f t="shared" si="27"/>
        <v>#N/A</v>
      </c>
      <c r="L32" s="34" t="e">
        <f>L6</f>
        <v>#N/A</v>
      </c>
      <c r="N32" s="5" t="e">
        <f>AM23</f>
        <v>#N/A</v>
      </c>
      <c r="O32" s="33" t="e">
        <f>BY23</f>
        <v>#N/A</v>
      </c>
      <c r="P32" s="81"/>
      <c r="R32" s="87" t="e">
        <f>SUM(R35:R38)</f>
        <v>#N/A</v>
      </c>
      <c r="AH32" s="13"/>
      <c r="AI32" s="13"/>
      <c r="CX32" t="s">
        <v>415</v>
      </c>
      <c r="CZ32" s="27" t="s">
        <v>5153</v>
      </c>
    </row>
    <row r="33" spans="2:104" ht="15" customHeight="1" x14ac:dyDescent="0.15">
      <c r="B33" s="1" t="s">
        <v>2919</v>
      </c>
      <c r="C33" s="15" t="e">
        <f>BE23</f>
        <v>#N/A</v>
      </c>
      <c r="D33" s="30" t="e">
        <f t="shared" si="24"/>
        <v>#N/A</v>
      </c>
      <c r="E33" s="30" t="e">
        <f t="shared" si="25"/>
        <v>#N/A</v>
      </c>
      <c r="F33" s="31"/>
      <c r="G33" s="17"/>
      <c r="H33" s="1" t="s">
        <v>2919</v>
      </c>
      <c r="I33" s="15" t="e">
        <f t="shared" ref="I33:I34" si="29">I7</f>
        <v>#N/A</v>
      </c>
      <c r="J33" s="30" t="e">
        <f t="shared" si="26"/>
        <v>#N/A</v>
      </c>
      <c r="K33" s="30" t="e">
        <f t="shared" si="27"/>
        <v>#N/A</v>
      </c>
      <c r="L33" s="31"/>
      <c r="N33" s="8"/>
      <c r="O33" s="83" t="s">
        <v>3067</v>
      </c>
      <c r="AH33" s="13"/>
      <c r="AI33" s="13"/>
      <c r="CX33" t="s">
        <v>362</v>
      </c>
      <c r="CZ33" s="27" t="s">
        <v>5152</v>
      </c>
    </row>
    <row r="34" spans="2:104" ht="15" customHeight="1" x14ac:dyDescent="0.15">
      <c r="B34" s="1" t="s">
        <v>2919</v>
      </c>
      <c r="C34" s="15" t="e">
        <f>BU23</f>
        <v>#N/A</v>
      </c>
      <c r="D34" s="30" t="e">
        <f t="shared" si="24"/>
        <v>#N/A</v>
      </c>
      <c r="E34" s="30" t="e">
        <f t="shared" si="25"/>
        <v>#N/A</v>
      </c>
      <c r="F34" s="31"/>
      <c r="G34" s="17"/>
      <c r="H34" s="1" t="s">
        <v>2919</v>
      </c>
      <c r="I34" s="15" t="e">
        <f t="shared" si="29"/>
        <v>#N/A</v>
      </c>
      <c r="J34" s="30" t="e">
        <f t="shared" si="26"/>
        <v>#N/A</v>
      </c>
      <c r="K34" s="30" t="e">
        <f t="shared" si="27"/>
        <v>#N/A</v>
      </c>
      <c r="L34" s="31"/>
      <c r="N34" s="8"/>
      <c r="O34" s="78" t="s">
        <v>2920</v>
      </c>
      <c r="AH34" s="13"/>
      <c r="AI34" s="13"/>
      <c r="CX34" t="s">
        <v>206</v>
      </c>
      <c r="CZ34" s="27" t="s">
        <v>5151</v>
      </c>
    </row>
    <row r="35" spans="2:104" ht="15" customHeight="1" x14ac:dyDescent="0.15">
      <c r="B35" s="2" t="s">
        <v>2920</v>
      </c>
      <c r="C35" s="15" t="e">
        <f>BV23</f>
        <v>#N/A</v>
      </c>
      <c r="D35" s="30" t="e">
        <f t="shared" si="24"/>
        <v>#N/A</v>
      </c>
      <c r="E35" s="30" t="e">
        <f t="shared" si="25"/>
        <v>#N/A</v>
      </c>
      <c r="F35" s="35" t="e">
        <f>AW23</f>
        <v>#N/A</v>
      </c>
      <c r="G35" s="17"/>
      <c r="H35" s="2" t="s">
        <v>2920</v>
      </c>
      <c r="I35" s="15" t="e">
        <f>I11</f>
        <v>#N/A</v>
      </c>
      <c r="J35" s="30" t="e">
        <f t="shared" si="26"/>
        <v>#N/A</v>
      </c>
      <c r="K35" s="30" t="e">
        <f t="shared" si="27"/>
        <v>#N/A</v>
      </c>
      <c r="L35" s="38" t="e">
        <f>L11</f>
        <v>#N/A</v>
      </c>
      <c r="N35" s="88" t="e">
        <f>INDEX(ニックス!$B$2:$BF$58,MATCH(O32,ニックス!$A$2:$A$58,0),MATCH(O35,ニックス!$B$1:$BF$1,0))</f>
        <v>#N/A</v>
      </c>
      <c r="O35" s="33" t="e">
        <f>O14</f>
        <v>#N/A</v>
      </c>
      <c r="P35" s="79"/>
      <c r="Q35" s="100">
        <v>3</v>
      </c>
      <c r="R35" s="85" t="e">
        <f>N35*Q35</f>
        <v>#N/A</v>
      </c>
      <c r="S35" s="14"/>
      <c r="T35" s="14"/>
      <c r="AH35" s="13"/>
      <c r="AI35" s="13"/>
      <c r="CX35" t="s">
        <v>1087</v>
      </c>
      <c r="CZ35" s="27" t="s">
        <v>5153</v>
      </c>
    </row>
    <row r="36" spans="2:104" ht="15" customHeight="1" x14ac:dyDescent="0.15">
      <c r="B36" s="1" t="s">
        <v>2919</v>
      </c>
      <c r="C36" s="15" t="e">
        <f>BF23</f>
        <v>#N/A</v>
      </c>
      <c r="D36" s="30" t="e">
        <f t="shared" si="24"/>
        <v>#N/A</v>
      </c>
      <c r="E36" s="30" t="e">
        <f t="shared" si="25"/>
        <v>#N/A</v>
      </c>
      <c r="F36" s="34" t="e">
        <f>AT23</f>
        <v>#N/A</v>
      </c>
      <c r="G36" s="17"/>
      <c r="H36" s="1" t="s">
        <v>2919</v>
      </c>
      <c r="I36" s="15" t="e">
        <f>I14</f>
        <v>#N/A</v>
      </c>
      <c r="J36" s="30" t="e">
        <f t="shared" si="26"/>
        <v>#N/A</v>
      </c>
      <c r="K36" s="30" t="e">
        <f t="shared" si="27"/>
        <v>#N/A</v>
      </c>
      <c r="L36" s="34" t="e">
        <f>L14</f>
        <v>#N/A</v>
      </c>
      <c r="N36" s="88" t="e">
        <f>INDEX(ニックス!$B$2:$BF$58,MATCH(O32,ニックス!$A$2:$A$58,0),MATCH(O36,ニックス!$B$1:$BF$1,0))</f>
        <v>#N/A</v>
      </c>
      <c r="O36" s="33" t="e">
        <f>O17</f>
        <v>#N/A</v>
      </c>
      <c r="P36" s="79"/>
      <c r="Q36" s="100">
        <v>2.5</v>
      </c>
      <c r="R36" s="85" t="e">
        <f>N36*Q36</f>
        <v>#N/A</v>
      </c>
      <c r="S36" s="14"/>
      <c r="T36" s="14"/>
      <c r="AH36" s="13"/>
      <c r="CX36" t="s">
        <v>496</v>
      </c>
      <c r="CZ36" s="27" t="s">
        <v>5154</v>
      </c>
    </row>
    <row r="37" spans="2:104" ht="15" customHeight="1" x14ac:dyDescent="0.15">
      <c r="B37" s="1" t="s">
        <v>2919</v>
      </c>
      <c r="C37" s="15" t="e">
        <f>BW23</f>
        <v>#N/A</v>
      </c>
      <c r="D37" s="30" t="e">
        <f t="shared" si="24"/>
        <v>#N/A</v>
      </c>
      <c r="E37" s="30" t="e">
        <f t="shared" si="25"/>
        <v>#N/A</v>
      </c>
      <c r="F37" s="31"/>
      <c r="G37" s="17"/>
      <c r="H37" s="1" t="s">
        <v>2919</v>
      </c>
      <c r="I37" s="15" t="e">
        <f>I15</f>
        <v>#N/A</v>
      </c>
      <c r="J37" s="30" t="e">
        <f t="shared" si="26"/>
        <v>#N/A</v>
      </c>
      <c r="K37" s="30" t="e">
        <f t="shared" si="27"/>
        <v>#N/A</v>
      </c>
      <c r="L37" s="31"/>
      <c r="N37" s="88" t="e">
        <f>INDEX(ニックス!$B$2:$BF$58,MATCH(O32,ニックス!$A$2:$A$58,0),MATCH(O37,ニックス!$B$1:$BF$1,0))</f>
        <v>#N/A</v>
      </c>
      <c r="O37" s="33" t="e">
        <f>O18</f>
        <v>#N/A</v>
      </c>
      <c r="P37" s="79"/>
      <c r="Q37" s="100">
        <v>2</v>
      </c>
      <c r="R37" s="85" t="e">
        <f t="shared" ref="R37:R38" si="30">N37*Q37</f>
        <v>#N/A</v>
      </c>
      <c r="S37" s="14"/>
      <c r="T37" s="14"/>
      <c r="AH37" s="13"/>
      <c r="CX37" t="s">
        <v>112</v>
      </c>
      <c r="CZ37" s="27" t="s">
        <v>5151</v>
      </c>
    </row>
    <row r="38" spans="2:104" ht="15" customHeight="1" x14ac:dyDescent="0.15">
      <c r="B38" s="2" t="s">
        <v>2920</v>
      </c>
      <c r="C38" s="15" t="e">
        <f>BX23</f>
        <v>#N/A</v>
      </c>
      <c r="D38" s="30" t="e">
        <f t="shared" si="24"/>
        <v>#N/A</v>
      </c>
      <c r="E38" s="30" t="e">
        <f t="shared" si="25"/>
        <v>#N/A</v>
      </c>
      <c r="F38" s="35" t="e">
        <f>AX23</f>
        <v>#N/A</v>
      </c>
      <c r="G38" s="17"/>
      <c r="H38" s="2" t="s">
        <v>2920</v>
      </c>
      <c r="I38" s="15" t="e">
        <f>I18</f>
        <v>#N/A</v>
      </c>
      <c r="J38" s="30" t="e">
        <f t="shared" si="26"/>
        <v>#N/A</v>
      </c>
      <c r="K38" s="30" t="e">
        <f t="shared" si="27"/>
        <v>#N/A</v>
      </c>
      <c r="L38" s="38" t="e">
        <f>L18</f>
        <v>#N/A</v>
      </c>
      <c r="N38" s="88" t="e">
        <f>INDEX(ニックス!$B$2:$BF$58,MATCH(O32,ニックス!$A$2:$A$58,0),MATCH(O38,ニックス!$B$1:$BF$1,0))</f>
        <v>#N/A</v>
      </c>
      <c r="O38" s="33" t="e">
        <f>O19</f>
        <v>#N/A</v>
      </c>
      <c r="P38" s="79"/>
      <c r="Q38" s="100">
        <v>2</v>
      </c>
      <c r="R38" s="85" t="e">
        <f t="shared" si="30"/>
        <v>#N/A</v>
      </c>
      <c r="S38" s="14"/>
      <c r="T38" s="14"/>
      <c r="AH38" s="13"/>
      <c r="CX38" t="s">
        <v>590</v>
      </c>
      <c r="CZ38" s="27" t="s">
        <v>5156</v>
      </c>
    </row>
    <row r="39" spans="2:104" ht="15" customHeight="1" x14ac:dyDescent="0.15">
      <c r="AH39" s="13"/>
      <c r="CX39" t="s">
        <v>269</v>
      </c>
      <c r="CY39" s="27" t="s">
        <v>5160</v>
      </c>
      <c r="CZ39" s="27" t="s">
        <v>5161</v>
      </c>
    </row>
    <row r="40" spans="2:104" ht="15" customHeight="1" x14ac:dyDescent="0.15">
      <c r="B40" s="16" t="e">
        <f>AM41</f>
        <v>#N/A</v>
      </c>
      <c r="C40" s="36" t="e">
        <f>BH41</f>
        <v>#N/A</v>
      </c>
      <c r="D40" s="44"/>
      <c r="E40" s="44" t="e">
        <f>BL41</f>
        <v>#N/A</v>
      </c>
      <c r="F40" s="5" t="e">
        <f>BK41</f>
        <v>#N/A</v>
      </c>
      <c r="G40" s="17"/>
      <c r="H40" s="29" t="e">
        <f>B22</f>
        <v>#N/A</v>
      </c>
      <c r="I40" s="33"/>
      <c r="J40" s="44"/>
      <c r="K40" s="44"/>
      <c r="L40" s="16"/>
      <c r="N40" s="37">
        <f t="array" ref="N40">SUM(1/COUNTIF(N42:O45,N42:O45))</f>
        <v>1</v>
      </c>
      <c r="O40" s="37">
        <f t="array" ref="O40">SUM(1/COUNTIF(O42:O45,O42:O45))</f>
        <v>1</v>
      </c>
      <c r="P40" s="37">
        <f t="array" ref="P40">SUM(1/COUNTIF(P42:P45,P42:P45))</f>
        <v>1</v>
      </c>
      <c r="Q40" s="37">
        <f t="array" ref="Q40">SUM(1/COUNTIF(O42:P45,O42:P45))</f>
        <v>1</v>
      </c>
      <c r="AH40" s="13"/>
      <c r="AI40" s="9"/>
      <c r="AJ40" s="10"/>
      <c r="AK40" s="22" t="s">
        <v>2921</v>
      </c>
      <c r="AL40" s="23" t="s">
        <v>2918</v>
      </c>
      <c r="AM40" s="24" t="s">
        <v>2917</v>
      </c>
      <c r="AN40" s="24" t="s">
        <v>1</v>
      </c>
      <c r="AO40" s="24" t="s">
        <v>2</v>
      </c>
      <c r="AP40" s="24" t="s">
        <v>3</v>
      </c>
      <c r="AQ40" s="24" t="s">
        <v>4</v>
      </c>
      <c r="AR40" s="24" t="s">
        <v>5</v>
      </c>
      <c r="AS40" s="24" t="s">
        <v>6</v>
      </c>
      <c r="AT40" s="24" t="s">
        <v>7</v>
      </c>
      <c r="AU40" s="24" t="s">
        <v>8</v>
      </c>
      <c r="AV40" s="24" t="s">
        <v>9</v>
      </c>
      <c r="AW40" s="24" t="s">
        <v>10</v>
      </c>
      <c r="AX40" s="24" t="s">
        <v>11</v>
      </c>
      <c r="AY40" s="24" t="s">
        <v>12</v>
      </c>
      <c r="AZ40" s="24" t="s">
        <v>13</v>
      </c>
      <c r="BA40" s="24" t="s">
        <v>14</v>
      </c>
      <c r="BB40" s="24" t="s">
        <v>15</v>
      </c>
      <c r="BC40" s="24" t="s">
        <v>16</v>
      </c>
      <c r="BD40" s="24" t="s">
        <v>5</v>
      </c>
      <c r="BE40" s="24" t="s">
        <v>17</v>
      </c>
      <c r="BF40" s="24" t="s">
        <v>7</v>
      </c>
      <c r="BG40" s="24" t="s">
        <v>18</v>
      </c>
      <c r="BH40" s="24" t="s">
        <v>19</v>
      </c>
      <c r="BI40" s="23" t="s">
        <v>20</v>
      </c>
      <c r="BJ40" s="24" t="s">
        <v>21</v>
      </c>
      <c r="BK40" s="24" t="s">
        <v>22</v>
      </c>
      <c r="BL40" s="24" t="s">
        <v>23</v>
      </c>
      <c r="BM40" s="24" t="s">
        <v>24</v>
      </c>
      <c r="BN40" s="24" t="s">
        <v>25</v>
      </c>
      <c r="BO40" s="25" t="s">
        <v>26</v>
      </c>
      <c r="BP40" s="4" t="s">
        <v>27</v>
      </c>
      <c r="BQ40" s="24" t="s">
        <v>28</v>
      </c>
      <c r="BR40" s="24" t="s">
        <v>8</v>
      </c>
      <c r="BS40" s="24" t="s">
        <v>8</v>
      </c>
      <c r="BT40" s="24" t="s">
        <v>8</v>
      </c>
      <c r="BU40" s="24" t="s">
        <v>8</v>
      </c>
      <c r="BV40" s="24" t="s">
        <v>8</v>
      </c>
      <c r="BW40" s="24" t="s">
        <v>8</v>
      </c>
      <c r="BX40" s="24" t="s">
        <v>11</v>
      </c>
      <c r="BY40" s="24" t="s">
        <v>29</v>
      </c>
      <c r="BZ40" s="24" t="s">
        <v>30</v>
      </c>
      <c r="CA40" s="24" t="s">
        <v>31</v>
      </c>
      <c r="CB40" s="24" t="s">
        <v>32</v>
      </c>
      <c r="CC40" s="24" t="s">
        <v>33</v>
      </c>
      <c r="CX40" t="s">
        <v>361</v>
      </c>
      <c r="CZ40" s="27" t="s">
        <v>5154</v>
      </c>
    </row>
    <row r="41" spans="2:104" ht="15" customHeight="1" x14ac:dyDescent="0.15">
      <c r="B41" s="29" t="e">
        <f>BG41</f>
        <v>#N/A</v>
      </c>
      <c r="C41" s="36" t="e">
        <f>AL41</f>
        <v>#N/A</v>
      </c>
      <c r="D41" s="44"/>
      <c r="E41" s="44" t="e">
        <f>AY41</f>
        <v>#N/A</v>
      </c>
      <c r="F41" s="16" t="e">
        <f>BJ41</f>
        <v>#N/A</v>
      </c>
      <c r="G41" s="17"/>
      <c r="H41" s="29"/>
      <c r="I41" s="70" t="e">
        <f>I42&amp;"自"</f>
        <v>#N/A</v>
      </c>
      <c r="J41" s="44"/>
      <c r="K41" s="44"/>
      <c r="L41" s="16"/>
      <c r="N41" s="62" t="s">
        <v>3019</v>
      </c>
      <c r="O41" s="63" t="s">
        <v>3020</v>
      </c>
      <c r="P41" s="62" t="s">
        <v>3021</v>
      </c>
      <c r="Q41" s="63"/>
      <c r="AH41" s="13"/>
      <c r="AI41" s="11"/>
      <c r="AJ41" s="12"/>
      <c r="AK41" s="26">
        <f>U12</f>
        <v>0</v>
      </c>
      <c r="AL41" s="21" t="e">
        <f>VLOOKUP(AK41,種牡馬データ!$A$1:$AS$3000,2,1)</f>
        <v>#N/A</v>
      </c>
      <c r="AM41" s="21" t="e">
        <f>VLOOKUP(AK41,種牡馬データ!$A$1:$AS$3000,3,1)</f>
        <v>#N/A</v>
      </c>
      <c r="AN41" s="21" t="e">
        <f>VLOOKUP(AK41,種牡馬データ!$A$1:$AS$3000,4,1)</f>
        <v>#N/A</v>
      </c>
      <c r="AO41" s="21" t="e">
        <f>VLOOKUP(AK41,種牡馬データ!$A$1:$AS$3000,5,1)</f>
        <v>#N/A</v>
      </c>
      <c r="AP41" s="21" t="e">
        <f>VLOOKUP(AK41,種牡馬データ!$A$1:$AS$3000,6,1)</f>
        <v>#N/A</v>
      </c>
      <c r="AQ41" s="21" t="e">
        <f>VLOOKUP(AK41,種牡馬データ!$A$1:$AS$3000,7,1)</f>
        <v>#N/A</v>
      </c>
      <c r="AR41" s="21" t="e">
        <f>VLOOKUP(AK41,種牡馬データ!$A$1:$AS$3000,8,1)</f>
        <v>#N/A</v>
      </c>
      <c r="AS41" s="21" t="e">
        <f>VLOOKUP(AK41,種牡馬データ!$A$1:$AS$3000,9,1)</f>
        <v>#N/A</v>
      </c>
      <c r="AT41" s="21" t="e">
        <f>VLOOKUP(AK41,種牡馬データ!$A$1:$AS$3000,10,1)</f>
        <v>#N/A</v>
      </c>
      <c r="AU41" s="21" t="e">
        <f>VLOOKUP(AK41,種牡馬データ!$A$1:$AS$3000,11,1)</f>
        <v>#N/A</v>
      </c>
      <c r="AV41" s="21" t="e">
        <f>VLOOKUP(AK41,種牡馬データ!$A$1:$AS$3000,12,1)</f>
        <v>#N/A</v>
      </c>
      <c r="AW41" s="21" t="e">
        <f>VLOOKUP(AK41,種牡馬データ!$A$1:$AS$3000,13,1)</f>
        <v>#N/A</v>
      </c>
      <c r="AX41" s="21" t="e">
        <f>VLOOKUP(AK41,種牡馬データ!$A$1:$AS$3000,14,1)</f>
        <v>#N/A</v>
      </c>
      <c r="AY41" s="21" t="e">
        <f>VLOOKUP(AK41,種牡馬データ!$A$1:$AS$3000,15,1)</f>
        <v>#N/A</v>
      </c>
      <c r="AZ41" s="21" t="e">
        <f>VLOOKUP(AK41,種牡馬データ!$A$1:$AS$3000,16,1)</f>
        <v>#N/A</v>
      </c>
      <c r="BA41" s="21" t="e">
        <f>VLOOKUP(AK41,種牡馬データ!$A$1:$AS$3000,17,1)</f>
        <v>#N/A</v>
      </c>
      <c r="BB41" s="21" t="e">
        <f>VLOOKUP(AK41,種牡馬データ!$A$1:$AS$3000,18,1)</f>
        <v>#N/A</v>
      </c>
      <c r="BC41" s="21" t="e">
        <f>VLOOKUP(AK41,種牡馬データ!$A$1:$AS$3000,19,1)</f>
        <v>#N/A</v>
      </c>
      <c r="BD41" s="21" t="e">
        <f>VLOOKUP(AK41,種牡馬データ!$A$1:$AS$3000,20,1)</f>
        <v>#N/A</v>
      </c>
      <c r="BE41" s="21" t="e">
        <f>VLOOKUP(AK41,種牡馬データ!$A$1:$AS$3000,21,1)</f>
        <v>#N/A</v>
      </c>
      <c r="BF41" s="21" t="e">
        <f>VLOOKUP(AK41,種牡馬データ!$A$1:$AS$3000,22,1)</f>
        <v>#N/A</v>
      </c>
      <c r="BG41" s="21" t="e">
        <f>VLOOKUP(AK41,種牡馬データ!$A$1:$AS$3000,23,1)</f>
        <v>#N/A</v>
      </c>
      <c r="BH41" s="21" t="e">
        <f>VLOOKUP(AK41,種牡馬データ!$A$1:$AS$3000,24,1)</f>
        <v>#N/A</v>
      </c>
      <c r="BI41" s="21" t="e">
        <f>VLOOKUP(AK41,種牡馬データ!$A$1:$AS$3000,25,1)</f>
        <v>#N/A</v>
      </c>
      <c r="BJ41" s="21" t="e">
        <f>VLOOKUP(AK41,種牡馬データ!$A$1:$AS$3000,26,1)</f>
        <v>#N/A</v>
      </c>
      <c r="BK41" s="21" t="e">
        <f>VLOOKUP(AK41,種牡馬データ!$A$1:$AS$3000,27,1)</f>
        <v>#N/A</v>
      </c>
      <c r="BL41" s="21" t="e">
        <f>VLOOKUP(AK41,種牡馬データ!$A$1:$AS$3000,28,1)</f>
        <v>#N/A</v>
      </c>
      <c r="BM41" s="21" t="e">
        <f>VLOOKUP(AK41,種牡馬データ!$A$1:$AS$3000,29,1)</f>
        <v>#N/A</v>
      </c>
      <c r="BN41" s="21" t="e">
        <f>VLOOKUP(AK41,種牡馬データ!$A$1:$AS$3000,30,1)</f>
        <v>#N/A</v>
      </c>
      <c r="BO41" s="21" t="e">
        <f>VLOOKUP(AK41,種牡馬データ!$A$1:$AS$3000,31,1)</f>
        <v>#N/A</v>
      </c>
      <c r="BP41" s="21" t="e">
        <f>VLOOKUP(AK41,種牡馬データ!$A$1:$AS$3000,32,1)</f>
        <v>#N/A</v>
      </c>
      <c r="BQ41" s="21" t="e">
        <f>VLOOKUP(AK41,種牡馬データ!$A$1:$AS$3000,33,1)</f>
        <v>#N/A</v>
      </c>
      <c r="BR41" s="21" t="e">
        <f>VLOOKUP(AK41,種牡馬データ!$A$1:$AS$3000,34,1)</f>
        <v>#N/A</v>
      </c>
      <c r="BS41" s="21" t="e">
        <f>VLOOKUP(AK41,種牡馬データ!$A$1:$AS$3000,35,1)</f>
        <v>#N/A</v>
      </c>
      <c r="BT41" s="21" t="e">
        <f>VLOOKUP(AK41,種牡馬データ!$A$1:$AS$3000,36,1)</f>
        <v>#N/A</v>
      </c>
      <c r="BU41" s="21" t="e">
        <f>VLOOKUP(AK41,種牡馬データ!$A$1:$AS$3000,37,1)</f>
        <v>#N/A</v>
      </c>
      <c r="BV41" s="21" t="e">
        <f>VLOOKUP(AK41,種牡馬データ!$A$1:$AS$3000,38,1)</f>
        <v>#N/A</v>
      </c>
      <c r="BW41" s="21" t="e">
        <f>VLOOKUP(AK41,種牡馬データ!$A$1:$AS$3000,39,1)</f>
        <v>#N/A</v>
      </c>
      <c r="BX41" s="21" t="e">
        <f>VLOOKUP(AK41,種牡馬データ!$A$1:$AS$3000,40,1)</f>
        <v>#N/A</v>
      </c>
      <c r="BY41" s="21" t="e">
        <f>VLOOKUP(AK41,種牡馬データ!$A$1:$AS$3000,41,1)</f>
        <v>#N/A</v>
      </c>
      <c r="BZ41" s="21" t="e">
        <f>VLOOKUP(AK41,種牡馬データ!$A$1:$AS$3000,42,1)</f>
        <v>#N/A</v>
      </c>
      <c r="CA41" s="21" t="e">
        <f>VLOOKUP(AK41,種牡馬データ!$A$1:$AS$3000,43,1)</f>
        <v>#N/A</v>
      </c>
      <c r="CB41" s="21" t="e">
        <f>VLOOKUP(AK41,種牡馬データ!$A$1:$AS$3000,44,1)</f>
        <v>#N/A</v>
      </c>
      <c r="CC41" s="21" t="e">
        <f>VLOOKUP($AK$5,種牡馬データ!$A$1:$AS$3000,45,1)</f>
        <v>#N/A</v>
      </c>
      <c r="CX41" t="s">
        <v>258</v>
      </c>
      <c r="CY41" s="27" t="s">
        <v>5152</v>
      </c>
      <c r="CZ41" s="27" t="s">
        <v>5162</v>
      </c>
    </row>
    <row r="42" spans="2:104" ht="15" customHeight="1" x14ac:dyDescent="0.15">
      <c r="B42" s="1" t="s">
        <v>2919</v>
      </c>
      <c r="C42" s="32" t="e">
        <f>AZ41</f>
        <v>#N/A</v>
      </c>
      <c r="D42" s="27" t="e">
        <f t="shared" ref="D42:D56" si="31">VLOOKUP(C42,$CX$1:$CZ$2000,2,0)</f>
        <v>#N/A</v>
      </c>
      <c r="E42" s="27" t="e">
        <f t="shared" ref="E42:E56" si="32">VLOOKUP(C42,$CX$1:$CZ$2000,3,0)</f>
        <v>#N/A</v>
      </c>
      <c r="F42" s="34" t="e">
        <f>AQ41</f>
        <v>#N/A</v>
      </c>
      <c r="G42" s="17"/>
      <c r="H42" s="1" t="s">
        <v>2919</v>
      </c>
      <c r="I42" s="32" t="e">
        <f>C23</f>
        <v>#N/A</v>
      </c>
      <c r="J42" s="27" t="e">
        <f t="shared" ref="J42:J56" si="33">VLOOKUP(I42,$CX$1:$CZ$2000,2,0)</f>
        <v>#N/A</v>
      </c>
      <c r="K42" s="27" t="e">
        <f t="shared" ref="K42:K56" si="34">VLOOKUP(I42,$CX$1:$CZ$2000,3,0)</f>
        <v>#N/A</v>
      </c>
      <c r="L42" s="34" t="e">
        <f>F24</f>
        <v>#N/A</v>
      </c>
      <c r="N42" s="37" t="e">
        <f>F42</f>
        <v>#N/A</v>
      </c>
      <c r="O42" s="60" t="e">
        <f>L42</f>
        <v>#N/A</v>
      </c>
      <c r="P42" s="64" t="e">
        <f>F46</f>
        <v>#N/A</v>
      </c>
      <c r="Q42" s="60"/>
      <c r="AH42" s="13"/>
      <c r="AI42" s="9"/>
      <c r="AJ42" s="10"/>
      <c r="AK42" s="39" t="s">
        <v>2921</v>
      </c>
      <c r="AL42" s="40" t="s">
        <v>2918</v>
      </c>
      <c r="AM42" s="41" t="s">
        <v>2917</v>
      </c>
      <c r="AN42" s="41" t="s">
        <v>1</v>
      </c>
      <c r="AO42" s="41" t="s">
        <v>2</v>
      </c>
      <c r="AP42" s="41" t="s">
        <v>3</v>
      </c>
      <c r="AQ42" s="41" t="s">
        <v>4</v>
      </c>
      <c r="AR42" s="41" t="s">
        <v>5</v>
      </c>
      <c r="AS42" s="41" t="s">
        <v>6</v>
      </c>
      <c r="AT42" s="41" t="s">
        <v>7</v>
      </c>
      <c r="AU42" s="41" t="s">
        <v>8</v>
      </c>
      <c r="AV42" s="41" t="s">
        <v>9</v>
      </c>
      <c r="AW42" s="41" t="s">
        <v>10</v>
      </c>
      <c r="AX42" s="41" t="s">
        <v>11</v>
      </c>
      <c r="AY42" s="41" t="s">
        <v>12</v>
      </c>
      <c r="AZ42" s="41" t="s">
        <v>13</v>
      </c>
      <c r="BA42" s="41" t="s">
        <v>14</v>
      </c>
      <c r="BB42" s="41" t="s">
        <v>15</v>
      </c>
      <c r="BC42" s="41" t="s">
        <v>16</v>
      </c>
      <c r="BD42" s="41" t="s">
        <v>5</v>
      </c>
      <c r="BE42" s="41" t="s">
        <v>17</v>
      </c>
      <c r="BF42" s="41" t="s">
        <v>7</v>
      </c>
      <c r="BG42" s="41" t="s">
        <v>18</v>
      </c>
      <c r="BH42" s="41" t="s">
        <v>19</v>
      </c>
      <c r="BI42" s="40" t="s">
        <v>20</v>
      </c>
      <c r="BJ42" s="41" t="s">
        <v>21</v>
      </c>
      <c r="BK42" s="41" t="s">
        <v>22</v>
      </c>
      <c r="BL42" s="41" t="s">
        <v>23</v>
      </c>
      <c r="BM42" s="41" t="s">
        <v>24</v>
      </c>
      <c r="BN42" s="41" t="s">
        <v>25</v>
      </c>
      <c r="BO42" s="42" t="s">
        <v>26</v>
      </c>
      <c r="BP42" s="43" t="s">
        <v>27</v>
      </c>
      <c r="BQ42" s="41" t="s">
        <v>28</v>
      </c>
      <c r="BR42" s="41" t="s">
        <v>8</v>
      </c>
      <c r="BS42" s="41" t="s">
        <v>8</v>
      </c>
      <c r="BT42" s="41" t="s">
        <v>8</v>
      </c>
      <c r="BU42" s="41" t="s">
        <v>8</v>
      </c>
      <c r="BV42" s="41" t="s">
        <v>8</v>
      </c>
      <c r="BW42" s="41" t="s">
        <v>8</v>
      </c>
      <c r="BX42" s="41" t="s">
        <v>11</v>
      </c>
      <c r="BY42" s="41" t="s">
        <v>29</v>
      </c>
      <c r="BZ42" s="41" t="s">
        <v>30</v>
      </c>
      <c r="CA42" s="41" t="s">
        <v>31</v>
      </c>
      <c r="CB42" s="41" t="s">
        <v>32</v>
      </c>
      <c r="CC42" s="41" t="s">
        <v>33</v>
      </c>
      <c r="CX42" t="s">
        <v>58</v>
      </c>
      <c r="CZ42" s="27" t="s">
        <v>5160</v>
      </c>
    </row>
    <row r="43" spans="2:104" ht="15" customHeight="1" x14ac:dyDescent="0.15">
      <c r="B43" s="1" t="s">
        <v>2919</v>
      </c>
      <c r="C43" s="15" t="e">
        <f>BA41</f>
        <v>#N/A</v>
      </c>
      <c r="D43" s="30" t="e">
        <f t="shared" si="31"/>
        <v>#N/A</v>
      </c>
      <c r="E43" s="30" t="e">
        <f t="shared" si="32"/>
        <v>#N/A</v>
      </c>
      <c r="F43" s="31"/>
      <c r="G43" s="17"/>
      <c r="H43" s="1" t="s">
        <v>2919</v>
      </c>
      <c r="I43" s="32" t="e">
        <f t="shared" ref="I43:I45" si="35">C24</f>
        <v>#N/A</v>
      </c>
      <c r="J43" s="30" t="e">
        <f t="shared" si="33"/>
        <v>#N/A</v>
      </c>
      <c r="K43" s="30" t="e">
        <f t="shared" si="34"/>
        <v>#N/A</v>
      </c>
      <c r="L43" s="31"/>
      <c r="N43" s="37" t="e">
        <f>F47</f>
        <v>#N/A</v>
      </c>
      <c r="O43" s="61" t="e">
        <f>L47</f>
        <v>#N/A</v>
      </c>
      <c r="P43" s="64" t="e">
        <f>F49</f>
        <v>#N/A</v>
      </c>
      <c r="Q43" s="61"/>
      <c r="AH43" s="13"/>
      <c r="AI43" s="11"/>
      <c r="AJ43" s="12"/>
      <c r="AK43" s="21">
        <v>52</v>
      </c>
      <c r="AL43" s="21" t="e">
        <f>I41</f>
        <v>#N/A</v>
      </c>
      <c r="AM43" s="21" t="e">
        <f>H40</f>
        <v>#N/A</v>
      </c>
      <c r="AN43" s="21"/>
      <c r="AO43" s="21"/>
      <c r="AP43" s="21"/>
      <c r="AQ43" s="21" t="e">
        <f>L42</f>
        <v>#N/A</v>
      </c>
      <c r="AR43" s="21" t="e">
        <f>L47</f>
        <v>#N/A</v>
      </c>
      <c r="AS43" s="21" t="e">
        <f>L50</f>
        <v>#N/A</v>
      </c>
      <c r="AT43" s="21" t="e">
        <f>L54</f>
        <v>#N/A</v>
      </c>
      <c r="AU43" s="21" t="e">
        <f>L46</f>
        <v>#N/A</v>
      </c>
      <c r="AV43" s="21" t="e">
        <f>L49</f>
        <v>#N/A</v>
      </c>
      <c r="AW43" s="21" t="e">
        <f>L53</f>
        <v>#N/A</v>
      </c>
      <c r="AX43" s="21" t="e">
        <f>L56</f>
        <v>#N/A</v>
      </c>
      <c r="AY43" s="21"/>
      <c r="AZ43" s="21" t="e">
        <f>I42</f>
        <v>#N/A</v>
      </c>
      <c r="BA43" s="21" t="e">
        <f>I43</f>
        <v>#N/A</v>
      </c>
      <c r="BB43" s="21" t="e">
        <f>I50</f>
        <v>#N/A</v>
      </c>
      <c r="BC43" s="21" t="e">
        <f>I44</f>
        <v>#N/A</v>
      </c>
      <c r="BD43" s="21" t="e">
        <f>I47</f>
        <v>#N/A</v>
      </c>
      <c r="BE43" s="21" t="e">
        <f>I51</f>
        <v>#N/A</v>
      </c>
      <c r="BF43" s="21" t="e">
        <f>I54</f>
        <v>#N/A</v>
      </c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 t="e">
        <f>I45</f>
        <v>#N/A</v>
      </c>
      <c r="BR43" s="21" t="e">
        <f>I46</f>
        <v>#N/A</v>
      </c>
      <c r="BS43" s="21" t="e">
        <f>I48</f>
        <v>#N/A</v>
      </c>
      <c r="BT43" s="21" t="e">
        <f>I49</f>
        <v>#N/A</v>
      </c>
      <c r="BU43" s="21" t="e">
        <f>I52</f>
        <v>#N/A</v>
      </c>
      <c r="BV43" s="21" t="e">
        <f>I53</f>
        <v>#N/A</v>
      </c>
      <c r="BW43" s="21" t="e">
        <f>I55</f>
        <v>#N/A</v>
      </c>
      <c r="BX43" s="21" t="e">
        <f>I56</f>
        <v>#N/A</v>
      </c>
      <c r="BY43" s="21" t="e">
        <f>O53</f>
        <v>#N/A</v>
      </c>
      <c r="BZ43" s="21" t="e">
        <f>O54</f>
        <v>#N/A</v>
      </c>
      <c r="CA43" s="21" t="e">
        <f>O55</f>
        <v>#N/A</v>
      </c>
      <c r="CB43" s="21" t="e">
        <f>O56</f>
        <v>#N/A</v>
      </c>
      <c r="CC43" s="21"/>
      <c r="CX43" t="s">
        <v>1044</v>
      </c>
      <c r="CZ43" s="27" t="s">
        <v>5156</v>
      </c>
    </row>
    <row r="44" spans="2:104" ht="15" customHeight="1" x14ac:dyDescent="0.15">
      <c r="B44" s="1" t="s">
        <v>2919</v>
      </c>
      <c r="C44" s="15" t="e">
        <f>BC41</f>
        <v>#N/A</v>
      </c>
      <c r="D44" s="30" t="e">
        <f t="shared" si="31"/>
        <v>#N/A</v>
      </c>
      <c r="E44" s="30" t="e">
        <f t="shared" si="32"/>
        <v>#N/A</v>
      </c>
      <c r="F44" s="31"/>
      <c r="G44" s="17"/>
      <c r="H44" s="1" t="s">
        <v>2919</v>
      </c>
      <c r="I44" s="32" t="e">
        <f t="shared" si="35"/>
        <v>#N/A</v>
      </c>
      <c r="J44" s="30" t="e">
        <f t="shared" si="33"/>
        <v>#N/A</v>
      </c>
      <c r="K44" s="30" t="e">
        <f t="shared" si="34"/>
        <v>#N/A</v>
      </c>
      <c r="L44" s="31"/>
      <c r="N44" s="37" t="e">
        <f>F50</f>
        <v>#N/A</v>
      </c>
      <c r="O44" s="60" t="e">
        <f>L50</f>
        <v>#N/A</v>
      </c>
      <c r="P44" s="64" t="e">
        <f>F53</f>
        <v>#N/A</v>
      </c>
      <c r="Q44" s="60"/>
      <c r="AH44" s="13"/>
      <c r="AI44" s="13"/>
      <c r="CX44" t="s">
        <v>291</v>
      </c>
      <c r="CY44" s="27" t="s">
        <v>5151</v>
      </c>
      <c r="CZ44" s="27" t="s">
        <v>5154</v>
      </c>
    </row>
    <row r="45" spans="2:104" ht="15" customHeight="1" x14ac:dyDescent="0.15">
      <c r="B45" s="1" t="s">
        <v>2919</v>
      </c>
      <c r="C45" s="15" t="e">
        <f>BQ41</f>
        <v>#N/A</v>
      </c>
      <c r="D45" s="30" t="e">
        <f t="shared" si="31"/>
        <v>#N/A</v>
      </c>
      <c r="E45" s="30" t="e">
        <f t="shared" si="32"/>
        <v>#N/A</v>
      </c>
      <c r="F45" s="31"/>
      <c r="G45" s="17"/>
      <c r="H45" s="1" t="s">
        <v>2919</v>
      </c>
      <c r="I45" s="32" t="e">
        <f t="shared" si="35"/>
        <v>#N/A</v>
      </c>
      <c r="J45" s="30" t="e">
        <f t="shared" si="33"/>
        <v>#N/A</v>
      </c>
      <c r="K45" s="30" t="e">
        <f t="shared" si="34"/>
        <v>#N/A</v>
      </c>
      <c r="L45" s="31"/>
      <c r="N45" s="37" t="e">
        <f>F54</f>
        <v>#N/A</v>
      </c>
      <c r="O45" s="61" t="e">
        <f>L54</f>
        <v>#N/A</v>
      </c>
      <c r="P45" s="64" t="e">
        <f>F56</f>
        <v>#N/A</v>
      </c>
      <c r="Q45" s="61"/>
      <c r="AH45" s="13"/>
      <c r="AI45" s="13"/>
      <c r="CX45" t="s">
        <v>995</v>
      </c>
      <c r="CY45" s="27" t="s">
        <v>5163</v>
      </c>
      <c r="CZ45" s="27" t="s">
        <v>5164</v>
      </c>
    </row>
    <row r="46" spans="2:104" ht="15" customHeight="1" x14ac:dyDescent="0.15">
      <c r="B46" s="2" t="s">
        <v>2920</v>
      </c>
      <c r="C46" s="15" t="e">
        <f>BR41</f>
        <v>#N/A</v>
      </c>
      <c r="D46" s="30" t="e">
        <f t="shared" si="31"/>
        <v>#N/A</v>
      </c>
      <c r="E46" s="30" t="e">
        <f t="shared" si="32"/>
        <v>#N/A</v>
      </c>
      <c r="F46" s="35" t="e">
        <f>AU41</f>
        <v>#N/A</v>
      </c>
      <c r="G46" s="17"/>
      <c r="H46" s="2" t="s">
        <v>2920</v>
      </c>
      <c r="I46" s="15" t="e">
        <f>C29</f>
        <v>#N/A</v>
      </c>
      <c r="J46" s="30" t="e">
        <f t="shared" si="33"/>
        <v>#N/A</v>
      </c>
      <c r="K46" s="30" t="e">
        <f t="shared" si="34"/>
        <v>#N/A</v>
      </c>
      <c r="L46" s="38" t="e">
        <f>F29</f>
        <v>#N/A</v>
      </c>
      <c r="N46" s="65" t="s">
        <v>2955</v>
      </c>
      <c r="O46" s="66" t="s">
        <v>2929</v>
      </c>
      <c r="P46" s="66" t="s">
        <v>2930</v>
      </c>
      <c r="Q46" s="65" t="s">
        <v>2956</v>
      </c>
      <c r="AH46" s="13"/>
      <c r="AI46" s="13"/>
      <c r="CX46" t="s">
        <v>57</v>
      </c>
      <c r="CZ46" s="27" t="s">
        <v>5154</v>
      </c>
    </row>
    <row r="47" spans="2:104" ht="15" customHeight="1" x14ac:dyDescent="0.15">
      <c r="B47" s="1" t="s">
        <v>2919</v>
      </c>
      <c r="C47" s="15" t="e">
        <f>BD41</f>
        <v>#N/A</v>
      </c>
      <c r="D47" s="30" t="e">
        <f t="shared" si="31"/>
        <v>#N/A</v>
      </c>
      <c r="E47" s="30" t="e">
        <f t="shared" si="32"/>
        <v>#N/A</v>
      </c>
      <c r="F47" s="34" t="e">
        <f>AR41</f>
        <v>#N/A</v>
      </c>
      <c r="G47" s="17"/>
      <c r="H47" s="1" t="s">
        <v>2919</v>
      </c>
      <c r="I47" s="15" t="e">
        <f>C32</f>
        <v>#N/A</v>
      </c>
      <c r="J47" s="30" t="e">
        <f t="shared" si="33"/>
        <v>#N/A</v>
      </c>
      <c r="K47" s="30" t="e">
        <f t="shared" si="34"/>
        <v>#N/A</v>
      </c>
      <c r="L47" s="34" t="e">
        <f>F32</f>
        <v>#N/A</v>
      </c>
      <c r="N47" s="5" t="str">
        <f>IF(AND(O47=P47,N40&gt;6),"◎","×")</f>
        <v>×</v>
      </c>
      <c r="O47" s="5" t="str">
        <f>IF(N40&gt;=7,"○","×")</f>
        <v>×</v>
      </c>
      <c r="P47" s="5" t="str">
        <f>IF(AND(P40=O40,P40=Q40),"○","×")</f>
        <v>○</v>
      </c>
      <c r="Q47" s="5"/>
      <c r="AH47" s="13"/>
      <c r="AI47" s="13"/>
      <c r="CX47" t="s">
        <v>138</v>
      </c>
      <c r="CY47" s="27" t="s">
        <v>5163</v>
      </c>
      <c r="CZ47" s="27" t="s">
        <v>5165</v>
      </c>
    </row>
    <row r="48" spans="2:104" ht="15" customHeight="1" x14ac:dyDescent="0.15">
      <c r="B48" s="1" t="s">
        <v>2919</v>
      </c>
      <c r="C48" s="15" t="e">
        <f>BS41</f>
        <v>#N/A</v>
      </c>
      <c r="D48" s="30" t="e">
        <f t="shared" si="31"/>
        <v>#N/A</v>
      </c>
      <c r="E48" s="30" t="e">
        <f t="shared" si="32"/>
        <v>#N/A</v>
      </c>
      <c r="F48" s="31"/>
      <c r="G48" s="17"/>
      <c r="H48" s="1" t="s">
        <v>2919</v>
      </c>
      <c r="I48" s="15" t="e">
        <f>C33</f>
        <v>#N/A</v>
      </c>
      <c r="J48" s="30" t="e">
        <f t="shared" si="33"/>
        <v>#N/A</v>
      </c>
      <c r="K48" s="30" t="e">
        <f t="shared" si="34"/>
        <v>#N/A</v>
      </c>
      <c r="L48" s="31"/>
      <c r="AH48" s="13"/>
      <c r="AI48" s="13"/>
      <c r="CX48" t="s">
        <v>536</v>
      </c>
      <c r="CZ48" s="27" t="s">
        <v>5160</v>
      </c>
    </row>
    <row r="49" spans="2:104" ht="15" customHeight="1" x14ac:dyDescent="0.15">
      <c r="B49" s="2" t="s">
        <v>2920</v>
      </c>
      <c r="C49" s="15" t="e">
        <f>BT41</f>
        <v>#N/A</v>
      </c>
      <c r="D49" s="30" t="e">
        <f t="shared" si="31"/>
        <v>#N/A</v>
      </c>
      <c r="E49" s="30" t="e">
        <f t="shared" si="32"/>
        <v>#N/A</v>
      </c>
      <c r="F49" s="35" t="e">
        <f>AV41</f>
        <v>#N/A</v>
      </c>
      <c r="G49" s="17"/>
      <c r="H49" s="2" t="s">
        <v>2920</v>
      </c>
      <c r="I49" s="15" t="e">
        <f>C36</f>
        <v>#N/A</v>
      </c>
      <c r="J49" s="30" t="e">
        <f t="shared" si="33"/>
        <v>#N/A</v>
      </c>
      <c r="K49" s="30" t="e">
        <f t="shared" si="34"/>
        <v>#N/A</v>
      </c>
      <c r="L49" s="38" t="e">
        <f>F36</f>
        <v>#N/A</v>
      </c>
      <c r="O49" s="80" t="s">
        <v>2919</v>
      </c>
      <c r="R49" s="86" t="s">
        <v>3054</v>
      </c>
      <c r="AH49" s="13"/>
      <c r="AI49" s="13"/>
      <c r="CX49" t="s">
        <v>523</v>
      </c>
      <c r="CZ49" s="27" t="s">
        <v>5165</v>
      </c>
    </row>
    <row r="50" spans="2:104" ht="15" customHeight="1" x14ac:dyDescent="0.15">
      <c r="B50" s="1" t="s">
        <v>2919</v>
      </c>
      <c r="C50" s="15" t="e">
        <f>BB41</f>
        <v>#N/A</v>
      </c>
      <c r="D50" s="30" t="e">
        <f t="shared" si="31"/>
        <v>#N/A</v>
      </c>
      <c r="E50" s="30" t="e">
        <f t="shared" si="32"/>
        <v>#N/A</v>
      </c>
      <c r="F50" s="34" t="e">
        <f>AS41</f>
        <v>#N/A</v>
      </c>
      <c r="G50" s="17"/>
      <c r="H50" s="1" t="s">
        <v>2919</v>
      </c>
      <c r="I50" s="15" t="e">
        <f>I24</f>
        <v>#N/A</v>
      </c>
      <c r="J50" s="30" t="e">
        <f t="shared" si="33"/>
        <v>#N/A</v>
      </c>
      <c r="K50" s="30" t="e">
        <f t="shared" si="34"/>
        <v>#N/A</v>
      </c>
      <c r="L50" s="34" t="e">
        <f>L24</f>
        <v>#N/A</v>
      </c>
      <c r="N50" s="5" t="e">
        <f>AM41</f>
        <v>#N/A</v>
      </c>
      <c r="O50" s="33" t="e">
        <f>BY41</f>
        <v>#N/A</v>
      </c>
      <c r="P50" s="81"/>
      <c r="R50" s="87" t="e">
        <f>SUM(R53:R56)</f>
        <v>#N/A</v>
      </c>
      <c r="AH50" s="13"/>
      <c r="AI50" s="13"/>
      <c r="CX50" t="s">
        <v>562</v>
      </c>
      <c r="CZ50" s="27" t="s">
        <v>5153</v>
      </c>
    </row>
    <row r="51" spans="2:104" ht="15" customHeight="1" x14ac:dyDescent="0.15">
      <c r="B51" s="1" t="s">
        <v>2919</v>
      </c>
      <c r="C51" s="15" t="e">
        <f>BE41</f>
        <v>#N/A</v>
      </c>
      <c r="D51" s="30" t="e">
        <f t="shared" si="31"/>
        <v>#N/A</v>
      </c>
      <c r="E51" s="30" t="e">
        <f t="shared" si="32"/>
        <v>#N/A</v>
      </c>
      <c r="F51" s="31"/>
      <c r="G51" s="17"/>
      <c r="H51" s="1" t="s">
        <v>2919</v>
      </c>
      <c r="I51" s="15" t="e">
        <f t="shared" ref="I51:I52" si="36">I25</f>
        <v>#N/A</v>
      </c>
      <c r="J51" s="30" t="e">
        <f t="shared" si="33"/>
        <v>#N/A</v>
      </c>
      <c r="K51" s="30" t="e">
        <f t="shared" si="34"/>
        <v>#N/A</v>
      </c>
      <c r="L51" s="31"/>
      <c r="N51" s="8"/>
      <c r="O51" s="83" t="s">
        <v>3067</v>
      </c>
      <c r="AH51" s="13"/>
      <c r="AI51" s="13"/>
      <c r="CX51" t="s">
        <v>176</v>
      </c>
      <c r="CZ51" s="27" t="s">
        <v>5152</v>
      </c>
    </row>
    <row r="52" spans="2:104" ht="15" customHeight="1" x14ac:dyDescent="0.15">
      <c r="B52" s="1" t="s">
        <v>2919</v>
      </c>
      <c r="C52" s="15" t="e">
        <f>BU41</f>
        <v>#N/A</v>
      </c>
      <c r="D52" s="30" t="e">
        <f t="shared" si="31"/>
        <v>#N/A</v>
      </c>
      <c r="E52" s="30" t="e">
        <f t="shared" si="32"/>
        <v>#N/A</v>
      </c>
      <c r="F52" s="31"/>
      <c r="G52" s="17"/>
      <c r="H52" s="1" t="s">
        <v>2919</v>
      </c>
      <c r="I52" s="15" t="e">
        <f t="shared" si="36"/>
        <v>#N/A</v>
      </c>
      <c r="J52" s="30" t="e">
        <f t="shared" si="33"/>
        <v>#N/A</v>
      </c>
      <c r="K52" s="30" t="e">
        <f t="shared" si="34"/>
        <v>#N/A</v>
      </c>
      <c r="L52" s="31"/>
      <c r="N52" s="8"/>
      <c r="O52" s="78" t="s">
        <v>2920</v>
      </c>
      <c r="AH52" s="13"/>
      <c r="AI52" s="13"/>
      <c r="CX52" t="s">
        <v>101</v>
      </c>
      <c r="CY52" s="27" t="s">
        <v>5153</v>
      </c>
      <c r="CZ52" s="27" t="s">
        <v>5154</v>
      </c>
    </row>
    <row r="53" spans="2:104" ht="15" customHeight="1" x14ac:dyDescent="0.15">
      <c r="B53" s="2" t="s">
        <v>2920</v>
      </c>
      <c r="C53" s="15" t="e">
        <f>BV41</f>
        <v>#N/A</v>
      </c>
      <c r="D53" s="30" t="e">
        <f t="shared" si="31"/>
        <v>#N/A</v>
      </c>
      <c r="E53" s="30" t="e">
        <f t="shared" si="32"/>
        <v>#N/A</v>
      </c>
      <c r="F53" s="35" t="e">
        <f>AW41</f>
        <v>#N/A</v>
      </c>
      <c r="G53" s="17"/>
      <c r="H53" s="2" t="s">
        <v>2920</v>
      </c>
      <c r="I53" s="15" t="e">
        <f>I29</f>
        <v>#N/A</v>
      </c>
      <c r="J53" s="30" t="e">
        <f t="shared" si="33"/>
        <v>#N/A</v>
      </c>
      <c r="K53" s="30" t="e">
        <f t="shared" si="34"/>
        <v>#N/A</v>
      </c>
      <c r="L53" s="38" t="e">
        <f>L29</f>
        <v>#N/A</v>
      </c>
      <c r="N53" s="88" t="e">
        <f>INDEX(ニックス!$B$2:$BF$58,MATCH(O50,ニックス!$A$2:$A$58,0),MATCH(O53,ニックス!$B$1:$BF$1,0))</f>
        <v>#N/A</v>
      </c>
      <c r="O53" s="33" t="e">
        <f>O32</f>
        <v>#N/A</v>
      </c>
      <c r="P53" s="79"/>
      <c r="Q53" s="100">
        <v>3</v>
      </c>
      <c r="R53" s="85" t="e">
        <f>N53*Q53</f>
        <v>#N/A</v>
      </c>
      <c r="S53" s="14"/>
      <c r="T53" s="14"/>
      <c r="AH53" s="13"/>
      <c r="AI53" s="13"/>
      <c r="CX53" t="s">
        <v>597</v>
      </c>
      <c r="CZ53" s="27" t="s">
        <v>5163</v>
      </c>
    </row>
    <row r="54" spans="2:104" ht="15" customHeight="1" x14ac:dyDescent="0.15">
      <c r="B54" s="1" t="s">
        <v>2919</v>
      </c>
      <c r="C54" s="15" t="e">
        <f>BF41</f>
        <v>#N/A</v>
      </c>
      <c r="D54" s="30" t="e">
        <f t="shared" si="31"/>
        <v>#N/A</v>
      </c>
      <c r="E54" s="30" t="e">
        <f t="shared" si="32"/>
        <v>#N/A</v>
      </c>
      <c r="F54" s="34" t="e">
        <f>AT41</f>
        <v>#N/A</v>
      </c>
      <c r="G54" s="17"/>
      <c r="H54" s="1" t="s">
        <v>2919</v>
      </c>
      <c r="I54" s="15" t="e">
        <f>I32</f>
        <v>#N/A</v>
      </c>
      <c r="J54" s="30" t="e">
        <f t="shared" si="33"/>
        <v>#N/A</v>
      </c>
      <c r="K54" s="30" t="e">
        <f t="shared" si="34"/>
        <v>#N/A</v>
      </c>
      <c r="L54" s="34" t="e">
        <f>L32</f>
        <v>#N/A</v>
      </c>
      <c r="N54" s="88" t="e">
        <f>INDEX(ニックス!$B$2:$BF$58,MATCH(O50,ニックス!$A$2:$A$58,0),MATCH(O54,ニックス!$B$1:$BF$1,0))</f>
        <v>#N/A</v>
      </c>
      <c r="O54" s="33" t="e">
        <f>O35</f>
        <v>#N/A</v>
      </c>
      <c r="P54" s="79"/>
      <c r="Q54" s="100">
        <v>2.5</v>
      </c>
      <c r="R54" s="85" t="e">
        <f>N54*Q54</f>
        <v>#N/A</v>
      </c>
      <c r="S54" s="14"/>
      <c r="T54" s="14"/>
      <c r="AH54" s="13"/>
      <c r="CX54" t="s">
        <v>329</v>
      </c>
      <c r="CY54" s="27" t="s">
        <v>5166</v>
      </c>
      <c r="CZ54" s="27" t="s">
        <v>5165</v>
      </c>
    </row>
    <row r="55" spans="2:104" ht="15" customHeight="1" x14ac:dyDescent="0.15">
      <c r="B55" s="1" t="s">
        <v>2919</v>
      </c>
      <c r="C55" s="15" t="e">
        <f>BW41</f>
        <v>#N/A</v>
      </c>
      <c r="D55" s="30" t="e">
        <f t="shared" si="31"/>
        <v>#N/A</v>
      </c>
      <c r="E55" s="30" t="e">
        <f t="shared" si="32"/>
        <v>#N/A</v>
      </c>
      <c r="F55" s="31"/>
      <c r="G55" s="17"/>
      <c r="H55" s="1" t="s">
        <v>2919</v>
      </c>
      <c r="I55" s="15" t="e">
        <f>I33</f>
        <v>#N/A</v>
      </c>
      <c r="J55" s="30" t="e">
        <f t="shared" si="33"/>
        <v>#N/A</v>
      </c>
      <c r="K55" s="30" t="e">
        <f t="shared" si="34"/>
        <v>#N/A</v>
      </c>
      <c r="L55" s="31"/>
      <c r="N55" s="88" t="e">
        <f>INDEX(ニックス!$B$2:$BF$58,MATCH(O50,ニックス!$A$2:$A$58,0),MATCH(O55,ニックス!$B$1:$BF$1,0))</f>
        <v>#N/A</v>
      </c>
      <c r="O55" s="33" t="e">
        <f>O36</f>
        <v>#N/A</v>
      </c>
      <c r="P55" s="79"/>
      <c r="Q55" s="100">
        <v>2</v>
      </c>
      <c r="R55" s="85" t="e">
        <f t="shared" ref="R55:R56" si="37">N55*Q55</f>
        <v>#N/A</v>
      </c>
      <c r="S55" s="14"/>
      <c r="T55" s="14"/>
      <c r="AH55" s="13"/>
      <c r="CX55" t="s">
        <v>339</v>
      </c>
      <c r="CY55" s="27" t="s">
        <v>2936</v>
      </c>
      <c r="CZ55" s="27" t="s">
        <v>5167</v>
      </c>
    </row>
    <row r="56" spans="2:104" ht="15" customHeight="1" x14ac:dyDescent="0.15">
      <c r="B56" s="2" t="s">
        <v>2920</v>
      </c>
      <c r="C56" s="15" t="e">
        <f>BX41</f>
        <v>#N/A</v>
      </c>
      <c r="D56" s="30" t="e">
        <f t="shared" si="31"/>
        <v>#N/A</v>
      </c>
      <c r="E56" s="30" t="e">
        <f t="shared" si="32"/>
        <v>#N/A</v>
      </c>
      <c r="F56" s="35" t="e">
        <f>AX41</f>
        <v>#N/A</v>
      </c>
      <c r="G56" s="17"/>
      <c r="H56" s="2" t="s">
        <v>2920</v>
      </c>
      <c r="I56" s="15" t="e">
        <f>I36</f>
        <v>#N/A</v>
      </c>
      <c r="J56" s="30" t="e">
        <f t="shared" si="33"/>
        <v>#N/A</v>
      </c>
      <c r="K56" s="30" t="e">
        <f t="shared" si="34"/>
        <v>#N/A</v>
      </c>
      <c r="L56" s="38" t="e">
        <f>L36</f>
        <v>#N/A</v>
      </c>
      <c r="N56" s="88" t="e">
        <f>INDEX(ニックス!$B$2:$BF$58,MATCH(O50,ニックス!$A$2:$A$58,0),MATCH(O56,ニックス!$B$1:$BF$1,0))</f>
        <v>#N/A</v>
      </c>
      <c r="O56" s="33" t="e">
        <f>O37</f>
        <v>#N/A</v>
      </c>
      <c r="P56" s="79"/>
      <c r="Q56" s="100">
        <v>2</v>
      </c>
      <c r="R56" s="85" t="e">
        <f t="shared" si="37"/>
        <v>#N/A</v>
      </c>
      <c r="S56" s="14"/>
      <c r="T56" s="14"/>
      <c r="AH56" s="13"/>
      <c r="CX56" t="s">
        <v>600</v>
      </c>
      <c r="CZ56" s="27" t="s">
        <v>5166</v>
      </c>
    </row>
    <row r="57" spans="2:104" ht="15" customHeight="1" x14ac:dyDescent="0.15">
      <c r="AH57" s="13"/>
      <c r="CX57" t="s">
        <v>51</v>
      </c>
      <c r="CZ57" s="27" t="s">
        <v>5154</v>
      </c>
    </row>
    <row r="58" spans="2:104" ht="15" customHeight="1" x14ac:dyDescent="0.15">
      <c r="B58" s="16" t="e">
        <f>AM59</f>
        <v>#N/A</v>
      </c>
      <c r="C58" s="36" t="e">
        <f>BH59</f>
        <v>#N/A</v>
      </c>
      <c r="D58" s="44"/>
      <c r="E58" s="44" t="e">
        <f>BL59</f>
        <v>#N/A</v>
      </c>
      <c r="F58" s="5" t="e">
        <f>BK59</f>
        <v>#N/A</v>
      </c>
      <c r="G58" s="17"/>
      <c r="H58" s="29" t="e">
        <f>B40</f>
        <v>#N/A</v>
      </c>
      <c r="I58" s="33"/>
      <c r="J58" s="44"/>
      <c r="K58" s="44"/>
      <c r="L58" s="16"/>
      <c r="N58" s="37">
        <f t="array" ref="N58">SUM(1/COUNTIF(N60:O63,N60:O63))</f>
        <v>1</v>
      </c>
      <c r="O58" s="37">
        <f t="array" ref="O58">SUM(1/COUNTIF(O60:O63,O60:O63))</f>
        <v>1</v>
      </c>
      <c r="P58" s="37">
        <f t="array" ref="P58">SUM(1/COUNTIF(P60:P63,P60:P63))</f>
        <v>1</v>
      </c>
      <c r="Q58" s="37">
        <f t="array" ref="Q58">SUM(1/COUNTIF(O60:P63,O60:P63))</f>
        <v>1</v>
      </c>
      <c r="AH58" s="13"/>
      <c r="AI58" s="9"/>
      <c r="AJ58" s="10"/>
      <c r="AK58" s="22" t="s">
        <v>2921</v>
      </c>
      <c r="AL58" s="23" t="s">
        <v>2918</v>
      </c>
      <c r="AM58" s="24" t="s">
        <v>2917</v>
      </c>
      <c r="AN58" s="24" t="s">
        <v>1</v>
      </c>
      <c r="AO58" s="24" t="s">
        <v>2</v>
      </c>
      <c r="AP58" s="24" t="s">
        <v>3</v>
      </c>
      <c r="AQ58" s="24" t="s">
        <v>4</v>
      </c>
      <c r="AR58" s="24" t="s">
        <v>5</v>
      </c>
      <c r="AS58" s="24" t="s">
        <v>6</v>
      </c>
      <c r="AT58" s="24" t="s">
        <v>7</v>
      </c>
      <c r="AU58" s="24" t="s">
        <v>8</v>
      </c>
      <c r="AV58" s="24" t="s">
        <v>9</v>
      </c>
      <c r="AW58" s="24" t="s">
        <v>10</v>
      </c>
      <c r="AX58" s="24" t="s">
        <v>11</v>
      </c>
      <c r="AY58" s="24" t="s">
        <v>12</v>
      </c>
      <c r="AZ58" s="24" t="s">
        <v>13</v>
      </c>
      <c r="BA58" s="24" t="s">
        <v>14</v>
      </c>
      <c r="BB58" s="24" t="s">
        <v>15</v>
      </c>
      <c r="BC58" s="24" t="s">
        <v>16</v>
      </c>
      <c r="BD58" s="24" t="s">
        <v>5</v>
      </c>
      <c r="BE58" s="24" t="s">
        <v>17</v>
      </c>
      <c r="BF58" s="24" t="s">
        <v>7</v>
      </c>
      <c r="BG58" s="24" t="s">
        <v>18</v>
      </c>
      <c r="BH58" s="24" t="s">
        <v>19</v>
      </c>
      <c r="BI58" s="23" t="s">
        <v>20</v>
      </c>
      <c r="BJ58" s="24" t="s">
        <v>21</v>
      </c>
      <c r="BK58" s="24" t="s">
        <v>22</v>
      </c>
      <c r="BL58" s="24" t="s">
        <v>23</v>
      </c>
      <c r="BM58" s="24" t="s">
        <v>24</v>
      </c>
      <c r="BN58" s="24" t="s">
        <v>25</v>
      </c>
      <c r="BO58" s="25" t="s">
        <v>26</v>
      </c>
      <c r="BP58" s="4" t="s">
        <v>27</v>
      </c>
      <c r="BQ58" s="24" t="s">
        <v>28</v>
      </c>
      <c r="BR58" s="24" t="s">
        <v>8</v>
      </c>
      <c r="BS58" s="24" t="s">
        <v>8</v>
      </c>
      <c r="BT58" s="24" t="s">
        <v>8</v>
      </c>
      <c r="BU58" s="24" t="s">
        <v>8</v>
      </c>
      <c r="BV58" s="24" t="s">
        <v>8</v>
      </c>
      <c r="BW58" s="24" t="s">
        <v>8</v>
      </c>
      <c r="BX58" s="24" t="s">
        <v>11</v>
      </c>
      <c r="BY58" s="24" t="s">
        <v>29</v>
      </c>
      <c r="BZ58" s="24" t="s">
        <v>30</v>
      </c>
      <c r="CA58" s="24" t="s">
        <v>31</v>
      </c>
      <c r="CB58" s="24" t="s">
        <v>32</v>
      </c>
      <c r="CC58" s="24" t="s">
        <v>33</v>
      </c>
      <c r="CX58" t="s">
        <v>1574</v>
      </c>
      <c r="CZ58" s="27" t="s">
        <v>5152</v>
      </c>
    </row>
    <row r="59" spans="2:104" ht="15" customHeight="1" x14ac:dyDescent="0.15">
      <c r="B59" s="29" t="e">
        <f>BG59</f>
        <v>#N/A</v>
      </c>
      <c r="C59" s="36" t="e">
        <f>AL59</f>
        <v>#N/A</v>
      </c>
      <c r="D59" s="44"/>
      <c r="E59" s="44" t="e">
        <f>AY59</f>
        <v>#N/A</v>
      </c>
      <c r="F59" s="16" t="e">
        <f>BJ59</f>
        <v>#N/A</v>
      </c>
      <c r="G59" s="17"/>
      <c r="H59" s="29"/>
      <c r="I59" s="70" t="e">
        <f>I60&amp;"自"</f>
        <v>#N/A</v>
      </c>
      <c r="J59" s="44"/>
      <c r="K59" s="44"/>
      <c r="L59" s="16"/>
      <c r="N59" s="62" t="s">
        <v>3019</v>
      </c>
      <c r="O59" s="63" t="s">
        <v>3020</v>
      </c>
      <c r="P59" s="62" t="s">
        <v>3021</v>
      </c>
      <c r="Q59" s="63"/>
      <c r="AH59" s="13"/>
      <c r="AI59" s="11"/>
      <c r="AJ59" s="12"/>
      <c r="AK59" s="26">
        <f>U15</f>
        <v>0</v>
      </c>
      <c r="AL59" s="21" t="e">
        <f>VLOOKUP(AK59,種牡馬データ!$A$1:$AS$3000,2,1)</f>
        <v>#N/A</v>
      </c>
      <c r="AM59" s="21" t="e">
        <f>VLOOKUP(AK59,種牡馬データ!$A$1:$AS$3000,3,1)</f>
        <v>#N/A</v>
      </c>
      <c r="AN59" s="21" t="e">
        <f>VLOOKUP(AK59,種牡馬データ!$A$1:$AS$3000,4,1)</f>
        <v>#N/A</v>
      </c>
      <c r="AO59" s="21" t="e">
        <f>VLOOKUP(AK59,種牡馬データ!$A$1:$AS$3000,5,1)</f>
        <v>#N/A</v>
      </c>
      <c r="AP59" s="21" t="e">
        <f>VLOOKUP(AK59,種牡馬データ!$A$1:$AS$3000,6,1)</f>
        <v>#N/A</v>
      </c>
      <c r="AQ59" s="21" t="e">
        <f>VLOOKUP(AK59,種牡馬データ!$A$1:$AS$3000,7,1)</f>
        <v>#N/A</v>
      </c>
      <c r="AR59" s="21" t="e">
        <f>VLOOKUP(AK59,種牡馬データ!$A$1:$AS$3000,8,1)</f>
        <v>#N/A</v>
      </c>
      <c r="AS59" s="21" t="e">
        <f>VLOOKUP(AK59,種牡馬データ!$A$1:$AS$3000,9,1)</f>
        <v>#N/A</v>
      </c>
      <c r="AT59" s="21" t="e">
        <f>VLOOKUP(AK59,種牡馬データ!$A$1:$AS$3000,10,1)</f>
        <v>#N/A</v>
      </c>
      <c r="AU59" s="21" t="e">
        <f>VLOOKUP(AK59,種牡馬データ!$A$1:$AS$3000,11,1)</f>
        <v>#N/A</v>
      </c>
      <c r="AV59" s="21" t="e">
        <f>VLOOKUP(AK59,種牡馬データ!$A$1:$AS$3000,12,1)</f>
        <v>#N/A</v>
      </c>
      <c r="AW59" s="21" t="e">
        <f>VLOOKUP(AK59,種牡馬データ!$A$1:$AS$3000,13,1)</f>
        <v>#N/A</v>
      </c>
      <c r="AX59" s="21" t="e">
        <f>VLOOKUP(AK59,種牡馬データ!$A$1:$AS$3000,14,1)</f>
        <v>#N/A</v>
      </c>
      <c r="AY59" s="21" t="e">
        <f>VLOOKUP(AK59,種牡馬データ!$A$1:$AS$3000,15,1)</f>
        <v>#N/A</v>
      </c>
      <c r="AZ59" s="21" t="e">
        <f>VLOOKUP(AK59,種牡馬データ!$A$1:$AS$3000,16,1)</f>
        <v>#N/A</v>
      </c>
      <c r="BA59" s="21" t="e">
        <f>VLOOKUP(AK59,種牡馬データ!$A$1:$AS$3000,17,1)</f>
        <v>#N/A</v>
      </c>
      <c r="BB59" s="21" t="e">
        <f>VLOOKUP(AK59,種牡馬データ!$A$1:$AS$3000,18,1)</f>
        <v>#N/A</v>
      </c>
      <c r="BC59" s="21" t="e">
        <f>VLOOKUP(AK59,種牡馬データ!$A$1:$AS$3000,19,1)</f>
        <v>#N/A</v>
      </c>
      <c r="BD59" s="21" t="e">
        <f>VLOOKUP(AK59,種牡馬データ!$A$1:$AS$3000,20,1)</f>
        <v>#N/A</v>
      </c>
      <c r="BE59" s="21" t="e">
        <f>VLOOKUP(AK59,種牡馬データ!$A$1:$AS$3000,21,1)</f>
        <v>#N/A</v>
      </c>
      <c r="BF59" s="21" t="e">
        <f>VLOOKUP(AK59,種牡馬データ!$A$1:$AS$3000,22,1)</f>
        <v>#N/A</v>
      </c>
      <c r="BG59" s="21" t="e">
        <f>VLOOKUP(AK59,種牡馬データ!$A$1:$AS$3000,23,1)</f>
        <v>#N/A</v>
      </c>
      <c r="BH59" s="21" t="e">
        <f>VLOOKUP(AK59,種牡馬データ!$A$1:$AS$3000,24,1)</f>
        <v>#N/A</v>
      </c>
      <c r="BI59" s="21" t="e">
        <f>VLOOKUP(AK59,種牡馬データ!$A$1:$AS$3000,25,1)</f>
        <v>#N/A</v>
      </c>
      <c r="BJ59" s="21" t="e">
        <f>VLOOKUP(AK59,種牡馬データ!$A$1:$AS$3000,26,1)</f>
        <v>#N/A</v>
      </c>
      <c r="BK59" s="21" t="e">
        <f>VLOOKUP(AK59,種牡馬データ!$A$1:$AS$3000,27,1)</f>
        <v>#N/A</v>
      </c>
      <c r="BL59" s="21" t="e">
        <f>VLOOKUP(AK59,種牡馬データ!$A$1:$AS$3000,28,1)</f>
        <v>#N/A</v>
      </c>
      <c r="BM59" s="21" t="e">
        <f>VLOOKUP(AK59,種牡馬データ!$A$1:$AS$3000,29,1)</f>
        <v>#N/A</v>
      </c>
      <c r="BN59" s="21" t="e">
        <f>VLOOKUP(AK59,種牡馬データ!$A$1:$AS$3000,30,1)</f>
        <v>#N/A</v>
      </c>
      <c r="BO59" s="21" t="e">
        <f>VLOOKUP(AK59,種牡馬データ!$A$1:$AS$3000,31,1)</f>
        <v>#N/A</v>
      </c>
      <c r="BP59" s="21" t="e">
        <f>VLOOKUP(AK59,種牡馬データ!$A$1:$AS$3000,32,1)</f>
        <v>#N/A</v>
      </c>
      <c r="BQ59" s="21" t="e">
        <f>VLOOKUP(AK59,種牡馬データ!$A$1:$AS$3000,33,1)</f>
        <v>#N/A</v>
      </c>
      <c r="BR59" s="21" t="e">
        <f>VLOOKUP(AK59,種牡馬データ!$A$1:$AS$3000,34,1)</f>
        <v>#N/A</v>
      </c>
      <c r="BS59" s="21" t="e">
        <f>VLOOKUP(AK59,種牡馬データ!$A$1:$AS$3000,35,1)</f>
        <v>#N/A</v>
      </c>
      <c r="BT59" s="21" t="e">
        <f>VLOOKUP(AK59,種牡馬データ!$A$1:$AS$3000,36,1)</f>
        <v>#N/A</v>
      </c>
      <c r="BU59" s="21" t="e">
        <f>VLOOKUP(AK59,種牡馬データ!$A$1:$AS$3000,37,1)</f>
        <v>#N/A</v>
      </c>
      <c r="BV59" s="21" t="e">
        <f>VLOOKUP(AK59,種牡馬データ!$A$1:$AS$3000,38,1)</f>
        <v>#N/A</v>
      </c>
      <c r="BW59" s="21" t="e">
        <f>VLOOKUP(AK59,種牡馬データ!$A$1:$AS$3000,39,1)</f>
        <v>#N/A</v>
      </c>
      <c r="BX59" s="21" t="e">
        <f>VLOOKUP(AK59,種牡馬データ!$A$1:$AS$3000,40,1)</f>
        <v>#N/A</v>
      </c>
      <c r="BY59" s="21" t="e">
        <f>VLOOKUP(AK59,種牡馬データ!$A$1:$AS$3000,41,1)</f>
        <v>#N/A</v>
      </c>
      <c r="BZ59" s="21" t="e">
        <f>VLOOKUP(AK59,種牡馬データ!$A$1:$AS$3000,42,1)</f>
        <v>#N/A</v>
      </c>
      <c r="CA59" s="21" t="e">
        <f>VLOOKUP(AK59,種牡馬データ!$A$1:$AS$3000,43,1)</f>
        <v>#N/A</v>
      </c>
      <c r="CB59" s="21" t="e">
        <f>VLOOKUP(AK59,種牡馬データ!$A$1:$AS$3000,44,1)</f>
        <v>#N/A</v>
      </c>
      <c r="CC59" s="21" t="e">
        <f>VLOOKUP($AK$5,種牡馬データ!$A$1:$AS$3000,45,1)</f>
        <v>#N/A</v>
      </c>
      <c r="CX59" t="s">
        <v>250</v>
      </c>
      <c r="CZ59" s="27" t="s">
        <v>5152</v>
      </c>
    </row>
    <row r="60" spans="2:104" ht="15" customHeight="1" x14ac:dyDescent="0.15">
      <c r="B60" s="1" t="s">
        <v>2919</v>
      </c>
      <c r="C60" s="32" t="e">
        <f>AZ59</f>
        <v>#N/A</v>
      </c>
      <c r="D60" s="27" t="e">
        <f t="shared" ref="D60:D74" si="38">VLOOKUP(C60,$CX$1:$CZ$2000,2,0)</f>
        <v>#N/A</v>
      </c>
      <c r="E60" s="27" t="e">
        <f t="shared" ref="E60:E74" si="39">VLOOKUP(C60,$CX$1:$CZ$2000,3,0)</f>
        <v>#N/A</v>
      </c>
      <c r="F60" s="34" t="e">
        <f>AQ59</f>
        <v>#N/A</v>
      </c>
      <c r="G60" s="17"/>
      <c r="H60" s="1" t="s">
        <v>2919</v>
      </c>
      <c r="I60" s="32" t="e">
        <f>C41</f>
        <v>#N/A</v>
      </c>
      <c r="J60" s="27" t="e">
        <f t="shared" ref="J60:J74" si="40">VLOOKUP(I60,$CX$1:$CZ$2000,2,0)</f>
        <v>#N/A</v>
      </c>
      <c r="K60" s="27" t="e">
        <f t="shared" ref="K60:K74" si="41">VLOOKUP(I60,$CX$1:$CZ$2000,3,0)</f>
        <v>#N/A</v>
      </c>
      <c r="L60" s="34" t="e">
        <f>F42</f>
        <v>#N/A</v>
      </c>
      <c r="N60" s="37" t="e">
        <f>F60</f>
        <v>#N/A</v>
      </c>
      <c r="O60" s="60" t="e">
        <f>L60</f>
        <v>#N/A</v>
      </c>
      <c r="P60" s="64" t="e">
        <f>F64</f>
        <v>#N/A</v>
      </c>
      <c r="Q60" s="60"/>
      <c r="AH60" s="13"/>
      <c r="AI60" s="9"/>
      <c r="AJ60" s="10"/>
      <c r="AK60" s="39" t="s">
        <v>2921</v>
      </c>
      <c r="AL60" s="40" t="s">
        <v>2918</v>
      </c>
      <c r="AM60" s="41" t="s">
        <v>2917</v>
      </c>
      <c r="AN60" s="41" t="s">
        <v>1</v>
      </c>
      <c r="AO60" s="41" t="s">
        <v>2</v>
      </c>
      <c r="AP60" s="41" t="s">
        <v>3</v>
      </c>
      <c r="AQ60" s="41" t="s">
        <v>4</v>
      </c>
      <c r="AR60" s="41" t="s">
        <v>5</v>
      </c>
      <c r="AS60" s="41" t="s">
        <v>6</v>
      </c>
      <c r="AT60" s="41" t="s">
        <v>7</v>
      </c>
      <c r="AU60" s="41" t="s">
        <v>8</v>
      </c>
      <c r="AV60" s="41" t="s">
        <v>9</v>
      </c>
      <c r="AW60" s="41" t="s">
        <v>10</v>
      </c>
      <c r="AX60" s="41" t="s">
        <v>11</v>
      </c>
      <c r="AY60" s="41" t="s">
        <v>12</v>
      </c>
      <c r="AZ60" s="41" t="s">
        <v>13</v>
      </c>
      <c r="BA60" s="41" t="s">
        <v>14</v>
      </c>
      <c r="BB60" s="41" t="s">
        <v>15</v>
      </c>
      <c r="BC60" s="41" t="s">
        <v>16</v>
      </c>
      <c r="BD60" s="41" t="s">
        <v>5</v>
      </c>
      <c r="BE60" s="41" t="s">
        <v>17</v>
      </c>
      <c r="BF60" s="41" t="s">
        <v>7</v>
      </c>
      <c r="BG60" s="41" t="s">
        <v>18</v>
      </c>
      <c r="BH60" s="41" t="s">
        <v>19</v>
      </c>
      <c r="BI60" s="40" t="s">
        <v>20</v>
      </c>
      <c r="BJ60" s="41" t="s">
        <v>21</v>
      </c>
      <c r="BK60" s="41" t="s">
        <v>22</v>
      </c>
      <c r="BL60" s="41" t="s">
        <v>23</v>
      </c>
      <c r="BM60" s="41" t="s">
        <v>24</v>
      </c>
      <c r="BN60" s="41" t="s">
        <v>25</v>
      </c>
      <c r="BO60" s="42" t="s">
        <v>26</v>
      </c>
      <c r="BP60" s="43" t="s">
        <v>27</v>
      </c>
      <c r="BQ60" s="41" t="s">
        <v>28</v>
      </c>
      <c r="BR60" s="41" t="s">
        <v>8</v>
      </c>
      <c r="BS60" s="41" t="s">
        <v>8</v>
      </c>
      <c r="BT60" s="41" t="s">
        <v>8</v>
      </c>
      <c r="BU60" s="41" t="s">
        <v>8</v>
      </c>
      <c r="BV60" s="41" t="s">
        <v>8</v>
      </c>
      <c r="BW60" s="41" t="s">
        <v>8</v>
      </c>
      <c r="BX60" s="41" t="s">
        <v>11</v>
      </c>
      <c r="BY60" s="41" t="s">
        <v>29</v>
      </c>
      <c r="BZ60" s="41" t="s">
        <v>30</v>
      </c>
      <c r="CA60" s="41" t="s">
        <v>31</v>
      </c>
      <c r="CB60" s="41" t="s">
        <v>32</v>
      </c>
      <c r="CC60" s="41" t="s">
        <v>33</v>
      </c>
      <c r="CX60" t="s">
        <v>59</v>
      </c>
      <c r="CY60" s="27" t="s">
        <v>5163</v>
      </c>
      <c r="CZ60" s="27" t="s">
        <v>5164</v>
      </c>
    </row>
    <row r="61" spans="2:104" ht="15" customHeight="1" x14ac:dyDescent="0.15">
      <c r="B61" s="1" t="s">
        <v>2919</v>
      </c>
      <c r="C61" s="15" t="e">
        <f>BA59</f>
        <v>#N/A</v>
      </c>
      <c r="D61" s="30" t="e">
        <f t="shared" si="38"/>
        <v>#N/A</v>
      </c>
      <c r="E61" s="30" t="e">
        <f t="shared" si="39"/>
        <v>#N/A</v>
      </c>
      <c r="F61" s="31"/>
      <c r="G61" s="17"/>
      <c r="H61" s="1" t="s">
        <v>2919</v>
      </c>
      <c r="I61" s="32" t="e">
        <f t="shared" ref="I61:I63" si="42">C42</f>
        <v>#N/A</v>
      </c>
      <c r="J61" s="30" t="e">
        <f t="shared" si="40"/>
        <v>#N/A</v>
      </c>
      <c r="K61" s="30" t="e">
        <f t="shared" si="41"/>
        <v>#N/A</v>
      </c>
      <c r="L61" s="31"/>
      <c r="N61" s="37" t="e">
        <f>F65</f>
        <v>#N/A</v>
      </c>
      <c r="O61" s="61" t="e">
        <f>L65</f>
        <v>#N/A</v>
      </c>
      <c r="P61" s="64" t="e">
        <f>F67</f>
        <v>#N/A</v>
      </c>
      <c r="Q61" s="61"/>
      <c r="AH61" s="13"/>
      <c r="AI61" s="11"/>
      <c r="AJ61" s="12"/>
      <c r="AK61" s="21">
        <v>53</v>
      </c>
      <c r="AL61" s="21" t="e">
        <f>I59</f>
        <v>#N/A</v>
      </c>
      <c r="AM61" s="21" t="e">
        <f>H58</f>
        <v>#N/A</v>
      </c>
      <c r="AN61" s="21"/>
      <c r="AO61" s="21"/>
      <c r="AP61" s="21"/>
      <c r="AQ61" s="21" t="e">
        <f>L60</f>
        <v>#N/A</v>
      </c>
      <c r="AR61" s="21" t="e">
        <f>L65</f>
        <v>#N/A</v>
      </c>
      <c r="AS61" s="21" t="e">
        <f>L68</f>
        <v>#N/A</v>
      </c>
      <c r="AT61" s="21" t="e">
        <f>L72</f>
        <v>#N/A</v>
      </c>
      <c r="AU61" s="21" t="e">
        <f>L64</f>
        <v>#N/A</v>
      </c>
      <c r="AV61" s="21" t="e">
        <f>L67</f>
        <v>#N/A</v>
      </c>
      <c r="AW61" s="21" t="e">
        <f>L71</f>
        <v>#N/A</v>
      </c>
      <c r="AX61" s="21" t="e">
        <f>L74</f>
        <v>#N/A</v>
      </c>
      <c r="AY61" s="21"/>
      <c r="AZ61" s="21" t="e">
        <f>I60</f>
        <v>#N/A</v>
      </c>
      <c r="BA61" s="21" t="e">
        <f>I61</f>
        <v>#N/A</v>
      </c>
      <c r="BB61" s="21" t="e">
        <f>I68</f>
        <v>#N/A</v>
      </c>
      <c r="BC61" s="21" t="e">
        <f>I62</f>
        <v>#N/A</v>
      </c>
      <c r="BD61" s="21" t="e">
        <f>I65</f>
        <v>#N/A</v>
      </c>
      <c r="BE61" s="21" t="e">
        <f>I69</f>
        <v>#N/A</v>
      </c>
      <c r="BF61" s="21" t="e">
        <f>I72</f>
        <v>#N/A</v>
      </c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 t="e">
        <f>I63</f>
        <v>#N/A</v>
      </c>
      <c r="BR61" s="21" t="e">
        <f>I64</f>
        <v>#N/A</v>
      </c>
      <c r="BS61" s="21" t="e">
        <f>I66</f>
        <v>#N/A</v>
      </c>
      <c r="BT61" s="21" t="e">
        <f>I67</f>
        <v>#N/A</v>
      </c>
      <c r="BU61" s="21" t="e">
        <f>I70</f>
        <v>#N/A</v>
      </c>
      <c r="BV61" s="21" t="e">
        <f>I71</f>
        <v>#N/A</v>
      </c>
      <c r="BW61" s="21" t="e">
        <f>I73</f>
        <v>#N/A</v>
      </c>
      <c r="BX61" s="21" t="e">
        <f>I74</f>
        <v>#N/A</v>
      </c>
      <c r="BY61" s="21" t="e">
        <f>O71</f>
        <v>#N/A</v>
      </c>
      <c r="BZ61" s="21" t="e">
        <f>O72</f>
        <v>#N/A</v>
      </c>
      <c r="CA61" s="21" t="e">
        <f>O73</f>
        <v>#N/A</v>
      </c>
      <c r="CB61" s="21" t="e">
        <f>O74</f>
        <v>#N/A</v>
      </c>
      <c r="CC61" s="21"/>
      <c r="CX61" t="s">
        <v>155</v>
      </c>
      <c r="CZ61" s="27" t="s">
        <v>5166</v>
      </c>
    </row>
    <row r="62" spans="2:104" ht="15" customHeight="1" x14ac:dyDescent="0.15">
      <c r="B62" s="1" t="s">
        <v>2919</v>
      </c>
      <c r="C62" s="15" t="e">
        <f>BC59</f>
        <v>#N/A</v>
      </c>
      <c r="D62" s="30" t="e">
        <f t="shared" si="38"/>
        <v>#N/A</v>
      </c>
      <c r="E62" s="30" t="e">
        <f t="shared" si="39"/>
        <v>#N/A</v>
      </c>
      <c r="F62" s="31"/>
      <c r="G62" s="17"/>
      <c r="H62" s="1" t="s">
        <v>2919</v>
      </c>
      <c r="I62" s="32" t="e">
        <f t="shared" si="42"/>
        <v>#N/A</v>
      </c>
      <c r="J62" s="30" t="e">
        <f t="shared" si="40"/>
        <v>#N/A</v>
      </c>
      <c r="K62" s="30" t="e">
        <f t="shared" si="41"/>
        <v>#N/A</v>
      </c>
      <c r="L62" s="31"/>
      <c r="N62" s="37" t="e">
        <f>F68</f>
        <v>#N/A</v>
      </c>
      <c r="O62" s="60" t="e">
        <f>L68</f>
        <v>#N/A</v>
      </c>
      <c r="P62" s="64" t="e">
        <f>F71</f>
        <v>#N/A</v>
      </c>
      <c r="Q62" s="60"/>
      <c r="AH62" s="13"/>
      <c r="AI62" s="13"/>
      <c r="CX62" t="s">
        <v>376</v>
      </c>
      <c r="CZ62" s="27" t="s">
        <v>5154</v>
      </c>
    </row>
    <row r="63" spans="2:104" ht="15" customHeight="1" x14ac:dyDescent="0.15">
      <c r="B63" s="1" t="s">
        <v>2919</v>
      </c>
      <c r="C63" s="15" t="e">
        <f>BQ59</f>
        <v>#N/A</v>
      </c>
      <c r="D63" s="30" t="e">
        <f t="shared" si="38"/>
        <v>#N/A</v>
      </c>
      <c r="E63" s="30" t="e">
        <f t="shared" si="39"/>
        <v>#N/A</v>
      </c>
      <c r="F63" s="31"/>
      <c r="G63" s="17"/>
      <c r="H63" s="1" t="s">
        <v>2919</v>
      </c>
      <c r="I63" s="32" t="e">
        <f t="shared" si="42"/>
        <v>#N/A</v>
      </c>
      <c r="J63" s="30" t="e">
        <f t="shared" si="40"/>
        <v>#N/A</v>
      </c>
      <c r="K63" s="30" t="e">
        <f t="shared" si="41"/>
        <v>#N/A</v>
      </c>
      <c r="L63" s="31"/>
      <c r="N63" s="37" t="e">
        <f>F72</f>
        <v>#N/A</v>
      </c>
      <c r="O63" s="61" t="e">
        <f>L72</f>
        <v>#N/A</v>
      </c>
      <c r="P63" s="64" t="e">
        <f>F74</f>
        <v>#N/A</v>
      </c>
      <c r="Q63" s="61"/>
      <c r="AH63" s="13"/>
      <c r="AI63" s="13"/>
      <c r="CX63" t="s">
        <v>1053</v>
      </c>
      <c r="CZ63" s="27" t="s">
        <v>5152</v>
      </c>
    </row>
    <row r="64" spans="2:104" ht="15" customHeight="1" x14ac:dyDescent="0.15">
      <c r="B64" s="2" t="s">
        <v>2920</v>
      </c>
      <c r="C64" s="15" t="e">
        <f>BR59</f>
        <v>#N/A</v>
      </c>
      <c r="D64" s="30" t="e">
        <f t="shared" si="38"/>
        <v>#N/A</v>
      </c>
      <c r="E64" s="30" t="e">
        <f t="shared" si="39"/>
        <v>#N/A</v>
      </c>
      <c r="F64" s="35" t="e">
        <f>AU59</f>
        <v>#N/A</v>
      </c>
      <c r="G64" s="17"/>
      <c r="H64" s="2" t="s">
        <v>2920</v>
      </c>
      <c r="I64" s="15" t="e">
        <f>C47</f>
        <v>#N/A</v>
      </c>
      <c r="J64" s="30" t="e">
        <f t="shared" si="40"/>
        <v>#N/A</v>
      </c>
      <c r="K64" s="30" t="e">
        <f t="shared" si="41"/>
        <v>#N/A</v>
      </c>
      <c r="L64" s="38" t="e">
        <f>F47</f>
        <v>#N/A</v>
      </c>
      <c r="N64" s="65" t="s">
        <v>2955</v>
      </c>
      <c r="O64" s="66" t="s">
        <v>2929</v>
      </c>
      <c r="P64" s="66" t="s">
        <v>2930</v>
      </c>
      <c r="Q64" s="65" t="s">
        <v>2956</v>
      </c>
      <c r="AH64" s="13"/>
      <c r="AI64" s="13"/>
      <c r="CX64" t="s">
        <v>484</v>
      </c>
      <c r="CZ64" s="27" t="s">
        <v>5152</v>
      </c>
    </row>
    <row r="65" spans="2:104" ht="15" customHeight="1" x14ac:dyDescent="0.15">
      <c r="B65" s="1" t="s">
        <v>2919</v>
      </c>
      <c r="C65" s="15" t="e">
        <f>BD59</f>
        <v>#N/A</v>
      </c>
      <c r="D65" s="30" t="e">
        <f t="shared" si="38"/>
        <v>#N/A</v>
      </c>
      <c r="E65" s="30" t="e">
        <f t="shared" si="39"/>
        <v>#N/A</v>
      </c>
      <c r="F65" s="34" t="e">
        <f>AR59</f>
        <v>#N/A</v>
      </c>
      <c r="G65" s="17"/>
      <c r="H65" s="1" t="s">
        <v>2919</v>
      </c>
      <c r="I65" s="15" t="e">
        <f>C50</f>
        <v>#N/A</v>
      </c>
      <c r="J65" s="30" t="e">
        <f t="shared" si="40"/>
        <v>#N/A</v>
      </c>
      <c r="K65" s="30" t="e">
        <f t="shared" si="41"/>
        <v>#N/A</v>
      </c>
      <c r="L65" s="34" t="e">
        <f>F50</f>
        <v>#N/A</v>
      </c>
      <c r="N65" s="5" t="str">
        <f>IF(AND(O65=P65,N58&gt;6),"◎","×")</f>
        <v>×</v>
      </c>
      <c r="O65" s="5" t="str">
        <f>IF(N58&gt;=7,"○","×")</f>
        <v>×</v>
      </c>
      <c r="P65" s="5" t="str">
        <f>IF(AND(P58=O58,P58=Q58),"○","×")</f>
        <v>○</v>
      </c>
      <c r="Q65" s="5"/>
      <c r="AH65" s="13"/>
      <c r="AI65" s="13"/>
      <c r="CX65" t="s">
        <v>615</v>
      </c>
      <c r="CY65" s="27" t="s">
        <v>5153</v>
      </c>
      <c r="CZ65" s="27" t="s">
        <v>5162</v>
      </c>
    </row>
    <row r="66" spans="2:104" ht="15" customHeight="1" x14ac:dyDescent="0.15">
      <c r="B66" s="1" t="s">
        <v>2919</v>
      </c>
      <c r="C66" s="15" t="e">
        <f>BS59</f>
        <v>#N/A</v>
      </c>
      <c r="D66" s="30" t="e">
        <f t="shared" si="38"/>
        <v>#N/A</v>
      </c>
      <c r="E66" s="30" t="e">
        <f t="shared" si="39"/>
        <v>#N/A</v>
      </c>
      <c r="F66" s="31"/>
      <c r="G66" s="17"/>
      <c r="H66" s="1" t="s">
        <v>2919</v>
      </c>
      <c r="I66" s="15" t="e">
        <f>C51</f>
        <v>#N/A</v>
      </c>
      <c r="J66" s="30" t="e">
        <f t="shared" si="40"/>
        <v>#N/A</v>
      </c>
      <c r="K66" s="30" t="e">
        <f t="shared" si="41"/>
        <v>#N/A</v>
      </c>
      <c r="L66" s="31"/>
      <c r="AH66" s="13"/>
      <c r="AI66" s="13"/>
      <c r="CX66" t="s">
        <v>285</v>
      </c>
      <c r="CY66" s="27" t="s">
        <v>5165</v>
      </c>
      <c r="CZ66" s="27" t="s">
        <v>5160</v>
      </c>
    </row>
    <row r="67" spans="2:104" ht="15" customHeight="1" x14ac:dyDescent="0.15">
      <c r="B67" s="2" t="s">
        <v>2920</v>
      </c>
      <c r="C67" s="15" t="e">
        <f>BT59</f>
        <v>#N/A</v>
      </c>
      <c r="D67" s="30" t="e">
        <f t="shared" si="38"/>
        <v>#N/A</v>
      </c>
      <c r="E67" s="30" t="e">
        <f t="shared" si="39"/>
        <v>#N/A</v>
      </c>
      <c r="F67" s="35" t="e">
        <f>AV59</f>
        <v>#N/A</v>
      </c>
      <c r="G67" s="17"/>
      <c r="H67" s="2" t="s">
        <v>2920</v>
      </c>
      <c r="I67" s="15" t="e">
        <f>C54</f>
        <v>#N/A</v>
      </c>
      <c r="J67" s="30" t="e">
        <f t="shared" si="40"/>
        <v>#N/A</v>
      </c>
      <c r="K67" s="30" t="e">
        <f t="shared" si="41"/>
        <v>#N/A</v>
      </c>
      <c r="L67" s="38" t="e">
        <f>F54</f>
        <v>#N/A</v>
      </c>
      <c r="O67" s="80" t="s">
        <v>2919</v>
      </c>
      <c r="R67" s="86" t="s">
        <v>3054</v>
      </c>
      <c r="AH67" s="13"/>
      <c r="AI67" s="13"/>
      <c r="CX67" t="s">
        <v>48</v>
      </c>
      <c r="CZ67" s="27" t="s">
        <v>5165</v>
      </c>
    </row>
    <row r="68" spans="2:104" ht="15" customHeight="1" x14ac:dyDescent="0.15">
      <c r="B68" s="1" t="s">
        <v>2919</v>
      </c>
      <c r="C68" s="15" t="e">
        <f>BB59</f>
        <v>#N/A</v>
      </c>
      <c r="D68" s="30" t="e">
        <f t="shared" si="38"/>
        <v>#N/A</v>
      </c>
      <c r="E68" s="30" t="e">
        <f t="shared" si="39"/>
        <v>#N/A</v>
      </c>
      <c r="F68" s="34" t="e">
        <f>AS59</f>
        <v>#N/A</v>
      </c>
      <c r="G68" s="17"/>
      <c r="H68" s="1" t="s">
        <v>2919</v>
      </c>
      <c r="I68" s="15" t="e">
        <f>I42</f>
        <v>#N/A</v>
      </c>
      <c r="J68" s="30" t="e">
        <f t="shared" si="40"/>
        <v>#N/A</v>
      </c>
      <c r="K68" s="30" t="e">
        <f t="shared" si="41"/>
        <v>#N/A</v>
      </c>
      <c r="L68" s="34" t="e">
        <f>L42</f>
        <v>#N/A</v>
      </c>
      <c r="N68" s="5" t="e">
        <f>AM59</f>
        <v>#N/A</v>
      </c>
      <c r="O68" s="33" t="e">
        <f>BY59</f>
        <v>#N/A</v>
      </c>
      <c r="P68" s="81"/>
      <c r="R68" s="87" t="e">
        <f>SUM(R71:R74)</f>
        <v>#N/A</v>
      </c>
      <c r="AH68" s="13"/>
      <c r="AI68" s="13"/>
      <c r="CX68" t="s">
        <v>335</v>
      </c>
      <c r="CZ68" s="27" t="s">
        <v>5154</v>
      </c>
    </row>
    <row r="69" spans="2:104" ht="15" customHeight="1" x14ac:dyDescent="0.15">
      <c r="B69" s="1" t="s">
        <v>2919</v>
      </c>
      <c r="C69" s="15" t="e">
        <f>BE59</f>
        <v>#N/A</v>
      </c>
      <c r="D69" s="30" t="e">
        <f t="shared" si="38"/>
        <v>#N/A</v>
      </c>
      <c r="E69" s="30" t="e">
        <f t="shared" si="39"/>
        <v>#N/A</v>
      </c>
      <c r="F69" s="31"/>
      <c r="G69" s="17"/>
      <c r="H69" s="1" t="s">
        <v>2919</v>
      </c>
      <c r="I69" s="15" t="e">
        <f t="shared" ref="I69:I70" si="43">I43</f>
        <v>#N/A</v>
      </c>
      <c r="J69" s="30" t="e">
        <f t="shared" si="40"/>
        <v>#N/A</v>
      </c>
      <c r="K69" s="30" t="e">
        <f t="shared" si="41"/>
        <v>#N/A</v>
      </c>
      <c r="L69" s="31"/>
      <c r="N69" s="8"/>
      <c r="O69" s="83" t="s">
        <v>3067</v>
      </c>
      <c r="AH69" s="13"/>
      <c r="AI69" s="13"/>
      <c r="CX69" t="s">
        <v>410</v>
      </c>
      <c r="CZ69" s="27" t="s">
        <v>5153</v>
      </c>
    </row>
    <row r="70" spans="2:104" ht="15" customHeight="1" x14ac:dyDescent="0.15">
      <c r="B70" s="1" t="s">
        <v>2919</v>
      </c>
      <c r="C70" s="15" t="e">
        <f>BU59</f>
        <v>#N/A</v>
      </c>
      <c r="D70" s="30" t="e">
        <f t="shared" si="38"/>
        <v>#N/A</v>
      </c>
      <c r="E70" s="30" t="e">
        <f t="shared" si="39"/>
        <v>#N/A</v>
      </c>
      <c r="F70" s="31"/>
      <c r="G70" s="17"/>
      <c r="H70" s="1" t="s">
        <v>2919</v>
      </c>
      <c r="I70" s="15" t="e">
        <f t="shared" si="43"/>
        <v>#N/A</v>
      </c>
      <c r="J70" s="30" t="e">
        <f t="shared" si="40"/>
        <v>#N/A</v>
      </c>
      <c r="K70" s="30" t="e">
        <f t="shared" si="41"/>
        <v>#N/A</v>
      </c>
      <c r="L70" s="31"/>
      <c r="N70" s="8"/>
      <c r="O70" s="78" t="s">
        <v>2920</v>
      </c>
      <c r="AH70" s="13"/>
      <c r="AI70" s="13"/>
      <c r="CX70" t="s">
        <v>189</v>
      </c>
      <c r="CZ70" s="27" t="s">
        <v>5166</v>
      </c>
    </row>
    <row r="71" spans="2:104" ht="15" customHeight="1" x14ac:dyDescent="0.15">
      <c r="B71" s="2" t="s">
        <v>2920</v>
      </c>
      <c r="C71" s="15" t="e">
        <f>BV59</f>
        <v>#N/A</v>
      </c>
      <c r="D71" s="30" t="e">
        <f t="shared" si="38"/>
        <v>#N/A</v>
      </c>
      <c r="E71" s="30" t="e">
        <f t="shared" si="39"/>
        <v>#N/A</v>
      </c>
      <c r="F71" s="35" t="e">
        <f>AW59</f>
        <v>#N/A</v>
      </c>
      <c r="G71" s="17"/>
      <c r="H71" s="2" t="s">
        <v>2920</v>
      </c>
      <c r="I71" s="15" t="e">
        <f>I47</f>
        <v>#N/A</v>
      </c>
      <c r="J71" s="30" t="e">
        <f t="shared" si="40"/>
        <v>#N/A</v>
      </c>
      <c r="K71" s="30" t="e">
        <f t="shared" si="41"/>
        <v>#N/A</v>
      </c>
      <c r="L71" s="38" t="e">
        <f>L47</f>
        <v>#N/A</v>
      </c>
      <c r="N71" s="88" t="e">
        <f>INDEX(ニックス!$B$2:$BF$58,MATCH(O68,ニックス!$A$2:$A$58,0),MATCH(O71,ニックス!$B$1:$BF$1,0))</f>
        <v>#N/A</v>
      </c>
      <c r="O71" s="33" t="e">
        <f>O50</f>
        <v>#N/A</v>
      </c>
      <c r="P71" s="79"/>
      <c r="Q71" s="100">
        <v>3</v>
      </c>
      <c r="R71" s="85" t="e">
        <f>N71*Q71</f>
        <v>#N/A</v>
      </c>
      <c r="S71" s="14"/>
      <c r="T71" s="14"/>
      <c r="AH71" s="13"/>
      <c r="AI71" s="13"/>
      <c r="CX71" t="s">
        <v>193</v>
      </c>
      <c r="CY71" s="27" t="s">
        <v>5151</v>
      </c>
      <c r="CZ71" s="27" t="s">
        <v>5155</v>
      </c>
    </row>
    <row r="72" spans="2:104" ht="15" customHeight="1" x14ac:dyDescent="0.15">
      <c r="B72" s="1" t="s">
        <v>2919</v>
      </c>
      <c r="C72" s="15" t="e">
        <f>BF59</f>
        <v>#N/A</v>
      </c>
      <c r="D72" s="30" t="e">
        <f t="shared" si="38"/>
        <v>#N/A</v>
      </c>
      <c r="E72" s="30" t="e">
        <f t="shared" si="39"/>
        <v>#N/A</v>
      </c>
      <c r="F72" s="34" t="e">
        <f>AT59</f>
        <v>#N/A</v>
      </c>
      <c r="G72" s="17"/>
      <c r="H72" s="1" t="s">
        <v>2919</v>
      </c>
      <c r="I72" s="15" t="e">
        <f>I50</f>
        <v>#N/A</v>
      </c>
      <c r="J72" s="30" t="e">
        <f t="shared" si="40"/>
        <v>#N/A</v>
      </c>
      <c r="K72" s="30" t="e">
        <f t="shared" si="41"/>
        <v>#N/A</v>
      </c>
      <c r="L72" s="34" t="e">
        <f>L50</f>
        <v>#N/A</v>
      </c>
      <c r="N72" s="88" t="e">
        <f>INDEX(ニックス!$B$2:$BF$58,MATCH(O68,ニックス!$A$2:$A$58,0),MATCH(O72,ニックス!$B$1:$BF$1,0))</f>
        <v>#N/A</v>
      </c>
      <c r="O72" s="33" t="e">
        <f>O53</f>
        <v>#N/A</v>
      </c>
      <c r="P72" s="79"/>
      <c r="Q72" s="100">
        <v>2.5</v>
      </c>
      <c r="R72" s="85" t="e">
        <f>N72*Q72</f>
        <v>#N/A</v>
      </c>
      <c r="S72" s="14"/>
      <c r="T72" s="14"/>
      <c r="AH72" s="13"/>
      <c r="CX72" t="s">
        <v>95</v>
      </c>
      <c r="CY72" s="27" t="s">
        <v>5153</v>
      </c>
      <c r="CZ72" s="27" t="s">
        <v>5154</v>
      </c>
    </row>
    <row r="73" spans="2:104" ht="15" customHeight="1" x14ac:dyDescent="0.15">
      <c r="B73" s="1" t="s">
        <v>2919</v>
      </c>
      <c r="C73" s="15" t="e">
        <f>BW59</f>
        <v>#N/A</v>
      </c>
      <c r="D73" s="30" t="e">
        <f t="shared" si="38"/>
        <v>#N/A</v>
      </c>
      <c r="E73" s="30" t="e">
        <f t="shared" si="39"/>
        <v>#N/A</v>
      </c>
      <c r="F73" s="31"/>
      <c r="G73" s="17"/>
      <c r="H73" s="1" t="s">
        <v>2919</v>
      </c>
      <c r="I73" s="15" t="e">
        <f>I51</f>
        <v>#N/A</v>
      </c>
      <c r="J73" s="30" t="e">
        <f t="shared" si="40"/>
        <v>#N/A</v>
      </c>
      <c r="K73" s="30" t="e">
        <f t="shared" si="41"/>
        <v>#N/A</v>
      </c>
      <c r="L73" s="31"/>
      <c r="N73" s="88" t="e">
        <f>INDEX(ニックス!$B$2:$BF$58,MATCH(O68,ニックス!$A$2:$A$58,0),MATCH(O73,ニックス!$B$1:$BF$1,0))</f>
        <v>#N/A</v>
      </c>
      <c r="O73" s="33" t="e">
        <f>O54</f>
        <v>#N/A</v>
      </c>
      <c r="P73" s="79"/>
      <c r="Q73" s="100">
        <v>2</v>
      </c>
      <c r="R73" s="85" t="e">
        <f t="shared" ref="R73:R74" si="44">N73*Q73</f>
        <v>#N/A</v>
      </c>
      <c r="S73" s="14"/>
      <c r="T73" s="14"/>
      <c r="AH73" s="13"/>
      <c r="CX73" t="s">
        <v>131</v>
      </c>
      <c r="CY73" s="27" t="s">
        <v>5166</v>
      </c>
      <c r="CZ73" s="27" t="s">
        <v>5165</v>
      </c>
    </row>
    <row r="74" spans="2:104" ht="15" customHeight="1" x14ac:dyDescent="0.15">
      <c r="B74" s="2" t="s">
        <v>2920</v>
      </c>
      <c r="C74" s="15" t="e">
        <f>BX59</f>
        <v>#N/A</v>
      </c>
      <c r="D74" s="30" t="e">
        <f t="shared" si="38"/>
        <v>#N/A</v>
      </c>
      <c r="E74" s="30" t="e">
        <f t="shared" si="39"/>
        <v>#N/A</v>
      </c>
      <c r="F74" s="35" t="e">
        <f>AX59</f>
        <v>#N/A</v>
      </c>
      <c r="G74" s="17"/>
      <c r="H74" s="2" t="s">
        <v>2920</v>
      </c>
      <c r="I74" s="15" t="e">
        <f>I54</f>
        <v>#N/A</v>
      </c>
      <c r="J74" s="30" t="e">
        <f t="shared" si="40"/>
        <v>#N/A</v>
      </c>
      <c r="K74" s="30" t="e">
        <f t="shared" si="41"/>
        <v>#N/A</v>
      </c>
      <c r="L74" s="38" t="e">
        <f>L54</f>
        <v>#N/A</v>
      </c>
      <c r="N74" s="88" t="e">
        <f>INDEX(ニックス!$B$2:$BF$58,MATCH(O68,ニックス!$A$2:$A$58,0),MATCH(O74,ニックス!$B$1:$BF$1,0))</f>
        <v>#N/A</v>
      </c>
      <c r="O74" s="33" t="e">
        <f>O55</f>
        <v>#N/A</v>
      </c>
      <c r="P74" s="79"/>
      <c r="Q74" s="100">
        <v>2</v>
      </c>
      <c r="R74" s="85" t="e">
        <f t="shared" si="44"/>
        <v>#N/A</v>
      </c>
      <c r="S74" s="14"/>
      <c r="T74" s="14"/>
      <c r="AH74" s="13"/>
      <c r="CX74" t="s">
        <v>115</v>
      </c>
      <c r="CZ74" s="27" t="s">
        <v>5153</v>
      </c>
    </row>
    <row r="75" spans="2:104" ht="15" customHeight="1" x14ac:dyDescent="0.15">
      <c r="AH75" s="13"/>
      <c r="CX75" t="s">
        <v>287</v>
      </c>
      <c r="CY75" s="27" t="s">
        <v>5153</v>
      </c>
      <c r="CZ75" s="27" t="s">
        <v>2936</v>
      </c>
    </row>
    <row r="76" spans="2:104" ht="15" customHeight="1" x14ac:dyDescent="0.15">
      <c r="B76" s="16" t="e">
        <f>AM77</f>
        <v>#N/A</v>
      </c>
      <c r="C76" s="36" t="e">
        <f>BH77</f>
        <v>#N/A</v>
      </c>
      <c r="D76" s="44"/>
      <c r="E76" s="44" t="e">
        <f>BL77</f>
        <v>#N/A</v>
      </c>
      <c r="F76" s="5" t="e">
        <f>BK77</f>
        <v>#N/A</v>
      </c>
      <c r="G76" s="17"/>
      <c r="H76" s="29" t="e">
        <f>B58</f>
        <v>#N/A</v>
      </c>
      <c r="I76" s="33"/>
      <c r="J76" s="44"/>
      <c r="K76" s="44"/>
      <c r="L76" s="16"/>
      <c r="N76" s="37">
        <f t="array" ref="N76">SUM(1/COUNTIF(N78:O81,N78:O81))</f>
        <v>1</v>
      </c>
      <c r="O76" s="37">
        <f t="array" ref="O76">SUM(1/COUNTIF(O78:O81,O78:O81))</f>
        <v>1</v>
      </c>
      <c r="P76" s="37">
        <f t="array" ref="P76">SUM(1/COUNTIF(P78:P81,P78:P81))</f>
        <v>1</v>
      </c>
      <c r="Q76" s="37">
        <f t="array" ref="Q76">SUM(1/COUNTIF(O78:P81,O78:P81))</f>
        <v>1</v>
      </c>
      <c r="AH76" s="13"/>
      <c r="AI76" s="9"/>
      <c r="AJ76" s="10"/>
      <c r="AK76" s="22" t="s">
        <v>2921</v>
      </c>
      <c r="AL76" s="23" t="s">
        <v>2918</v>
      </c>
      <c r="AM76" s="24" t="s">
        <v>2917</v>
      </c>
      <c r="AN76" s="24" t="s">
        <v>1</v>
      </c>
      <c r="AO76" s="24" t="s">
        <v>2</v>
      </c>
      <c r="AP76" s="24" t="s">
        <v>3</v>
      </c>
      <c r="AQ76" s="24" t="s">
        <v>4</v>
      </c>
      <c r="AR76" s="24" t="s">
        <v>5</v>
      </c>
      <c r="AS76" s="24" t="s">
        <v>6</v>
      </c>
      <c r="AT76" s="24" t="s">
        <v>7</v>
      </c>
      <c r="AU76" s="24" t="s">
        <v>8</v>
      </c>
      <c r="AV76" s="24" t="s">
        <v>9</v>
      </c>
      <c r="AW76" s="24" t="s">
        <v>10</v>
      </c>
      <c r="AX76" s="24" t="s">
        <v>11</v>
      </c>
      <c r="AY76" s="24" t="s">
        <v>12</v>
      </c>
      <c r="AZ76" s="24" t="s">
        <v>13</v>
      </c>
      <c r="BA76" s="24" t="s">
        <v>14</v>
      </c>
      <c r="BB76" s="24" t="s">
        <v>15</v>
      </c>
      <c r="BC76" s="24" t="s">
        <v>16</v>
      </c>
      <c r="BD76" s="24" t="s">
        <v>5</v>
      </c>
      <c r="BE76" s="24" t="s">
        <v>17</v>
      </c>
      <c r="BF76" s="24" t="s">
        <v>7</v>
      </c>
      <c r="BG76" s="24" t="s">
        <v>18</v>
      </c>
      <c r="BH76" s="24" t="s">
        <v>19</v>
      </c>
      <c r="BI76" s="23" t="s">
        <v>20</v>
      </c>
      <c r="BJ76" s="24" t="s">
        <v>21</v>
      </c>
      <c r="BK76" s="24" t="s">
        <v>22</v>
      </c>
      <c r="BL76" s="24" t="s">
        <v>23</v>
      </c>
      <c r="BM76" s="24" t="s">
        <v>24</v>
      </c>
      <c r="BN76" s="24" t="s">
        <v>25</v>
      </c>
      <c r="BO76" s="25" t="s">
        <v>26</v>
      </c>
      <c r="BP76" s="4" t="s">
        <v>27</v>
      </c>
      <c r="BQ76" s="24" t="s">
        <v>28</v>
      </c>
      <c r="BR76" s="24" t="s">
        <v>8</v>
      </c>
      <c r="BS76" s="24" t="s">
        <v>8</v>
      </c>
      <c r="BT76" s="24" t="s">
        <v>8</v>
      </c>
      <c r="BU76" s="24" t="s">
        <v>8</v>
      </c>
      <c r="BV76" s="24" t="s">
        <v>8</v>
      </c>
      <c r="BW76" s="24" t="s">
        <v>8</v>
      </c>
      <c r="BX76" s="24" t="s">
        <v>11</v>
      </c>
      <c r="BY76" s="24" t="s">
        <v>29</v>
      </c>
      <c r="BZ76" s="24" t="s">
        <v>30</v>
      </c>
      <c r="CA76" s="24" t="s">
        <v>31</v>
      </c>
      <c r="CB76" s="24" t="s">
        <v>32</v>
      </c>
      <c r="CC76" s="24" t="s">
        <v>33</v>
      </c>
      <c r="CX76" t="s">
        <v>289</v>
      </c>
      <c r="CY76" s="27" t="s">
        <v>5153</v>
      </c>
      <c r="CZ76" s="27" t="s">
        <v>5155</v>
      </c>
    </row>
    <row r="77" spans="2:104" ht="15" customHeight="1" x14ac:dyDescent="0.15">
      <c r="B77" s="29" t="e">
        <f>BG77</f>
        <v>#N/A</v>
      </c>
      <c r="C77" s="36" t="e">
        <f>AL77</f>
        <v>#N/A</v>
      </c>
      <c r="D77" s="44"/>
      <c r="E77" s="44" t="e">
        <f>AY77</f>
        <v>#N/A</v>
      </c>
      <c r="F77" s="16" t="e">
        <f>BJ77</f>
        <v>#N/A</v>
      </c>
      <c r="G77" s="17"/>
      <c r="H77" s="29"/>
      <c r="I77" s="70" t="e">
        <f>I78&amp;"自"</f>
        <v>#N/A</v>
      </c>
      <c r="J77" s="44"/>
      <c r="K77" s="44"/>
      <c r="L77" s="16"/>
      <c r="N77" s="62" t="s">
        <v>3019</v>
      </c>
      <c r="O77" s="63" t="s">
        <v>3020</v>
      </c>
      <c r="P77" s="62" t="s">
        <v>3021</v>
      </c>
      <c r="Q77" s="63"/>
      <c r="AH77" s="13"/>
      <c r="AI77" s="11"/>
      <c r="AJ77" s="12"/>
      <c r="AK77" s="26">
        <f>U18</f>
        <v>0</v>
      </c>
      <c r="AL77" s="21" t="e">
        <f>VLOOKUP(AK77,種牡馬データ!$A$1:$AS$3000,2,1)</f>
        <v>#N/A</v>
      </c>
      <c r="AM77" s="21" t="e">
        <f>VLOOKUP(AK77,種牡馬データ!$A$1:$AS$3000,3,1)</f>
        <v>#N/A</v>
      </c>
      <c r="AN77" s="21" t="e">
        <f>VLOOKUP(AK77,種牡馬データ!$A$1:$AS$3000,4,1)</f>
        <v>#N/A</v>
      </c>
      <c r="AO77" s="21" t="e">
        <f>VLOOKUP(AK77,種牡馬データ!$A$1:$AS$3000,5,1)</f>
        <v>#N/A</v>
      </c>
      <c r="AP77" s="21" t="e">
        <f>VLOOKUP(AK77,種牡馬データ!$A$1:$AS$3000,6,1)</f>
        <v>#N/A</v>
      </c>
      <c r="AQ77" s="21" t="e">
        <f>VLOOKUP(AK77,種牡馬データ!$A$1:$AS$3000,7,1)</f>
        <v>#N/A</v>
      </c>
      <c r="AR77" s="21" t="e">
        <f>VLOOKUP(AK77,種牡馬データ!$A$1:$AS$3000,8,1)</f>
        <v>#N/A</v>
      </c>
      <c r="AS77" s="21" t="e">
        <f>VLOOKUP(AK77,種牡馬データ!$A$1:$AS$3000,9,1)</f>
        <v>#N/A</v>
      </c>
      <c r="AT77" s="21" t="e">
        <f>VLOOKUP(AK77,種牡馬データ!$A$1:$AS$3000,10,1)</f>
        <v>#N/A</v>
      </c>
      <c r="AU77" s="21" t="e">
        <f>VLOOKUP(AK77,種牡馬データ!$A$1:$AS$3000,11,1)</f>
        <v>#N/A</v>
      </c>
      <c r="AV77" s="21" t="e">
        <f>VLOOKUP(AK77,種牡馬データ!$A$1:$AS$3000,12,1)</f>
        <v>#N/A</v>
      </c>
      <c r="AW77" s="21" t="e">
        <f>VLOOKUP(AK77,種牡馬データ!$A$1:$AS$3000,13,1)</f>
        <v>#N/A</v>
      </c>
      <c r="AX77" s="21" t="e">
        <f>VLOOKUP(AK77,種牡馬データ!$A$1:$AS$3000,14,1)</f>
        <v>#N/A</v>
      </c>
      <c r="AY77" s="21" t="e">
        <f>VLOOKUP(AK77,種牡馬データ!$A$1:$AS$3000,15,1)</f>
        <v>#N/A</v>
      </c>
      <c r="AZ77" s="21" t="e">
        <f>VLOOKUP(AK77,種牡馬データ!$A$1:$AS$3000,16,1)</f>
        <v>#N/A</v>
      </c>
      <c r="BA77" s="21" t="e">
        <f>VLOOKUP(AK77,種牡馬データ!$A$1:$AS$3000,17,1)</f>
        <v>#N/A</v>
      </c>
      <c r="BB77" s="21" t="e">
        <f>VLOOKUP(AK77,種牡馬データ!$A$1:$AS$3000,18,1)</f>
        <v>#N/A</v>
      </c>
      <c r="BC77" s="21" t="e">
        <f>VLOOKUP(AK77,種牡馬データ!$A$1:$AS$3000,19,1)</f>
        <v>#N/A</v>
      </c>
      <c r="BD77" s="21" t="e">
        <f>VLOOKUP(AK77,種牡馬データ!$A$1:$AS$3000,20,1)</f>
        <v>#N/A</v>
      </c>
      <c r="BE77" s="21" t="e">
        <f>VLOOKUP(AK77,種牡馬データ!$A$1:$AS$3000,21,1)</f>
        <v>#N/A</v>
      </c>
      <c r="BF77" s="21" t="e">
        <f>VLOOKUP(AK77,種牡馬データ!$A$1:$AS$3000,22,1)</f>
        <v>#N/A</v>
      </c>
      <c r="BG77" s="21" t="e">
        <f>VLOOKUP(AK77,種牡馬データ!$A$1:$AS$3000,23,1)</f>
        <v>#N/A</v>
      </c>
      <c r="BH77" s="21" t="e">
        <f>VLOOKUP(AK77,種牡馬データ!$A$1:$AS$3000,24,1)</f>
        <v>#N/A</v>
      </c>
      <c r="BI77" s="21" t="e">
        <f>VLOOKUP(AK77,種牡馬データ!$A$1:$AS$3000,25,1)</f>
        <v>#N/A</v>
      </c>
      <c r="BJ77" s="21" t="e">
        <f>VLOOKUP(AK77,種牡馬データ!$A$1:$AS$3000,26,1)</f>
        <v>#N/A</v>
      </c>
      <c r="BK77" s="21" t="e">
        <f>VLOOKUP(AK77,種牡馬データ!$A$1:$AS$3000,27,1)</f>
        <v>#N/A</v>
      </c>
      <c r="BL77" s="21" t="e">
        <f>VLOOKUP(AK77,種牡馬データ!$A$1:$AS$3000,28,1)</f>
        <v>#N/A</v>
      </c>
      <c r="BM77" s="21" t="e">
        <f>VLOOKUP(AK77,種牡馬データ!$A$1:$AS$3000,29,1)</f>
        <v>#N/A</v>
      </c>
      <c r="BN77" s="21" t="e">
        <f>VLOOKUP(AK77,種牡馬データ!$A$1:$AS$3000,30,1)</f>
        <v>#N/A</v>
      </c>
      <c r="BO77" s="21" t="e">
        <f>VLOOKUP(AK77,種牡馬データ!$A$1:$AS$3000,31,1)</f>
        <v>#N/A</v>
      </c>
      <c r="BP77" s="21" t="e">
        <f>VLOOKUP(AK77,種牡馬データ!$A$1:$AS$3000,32,1)</f>
        <v>#N/A</v>
      </c>
      <c r="BQ77" s="21" t="e">
        <f>VLOOKUP(AK77,種牡馬データ!$A$1:$AS$3000,33,1)</f>
        <v>#N/A</v>
      </c>
      <c r="BR77" s="21" t="e">
        <f>VLOOKUP(AK77,種牡馬データ!$A$1:$AS$3000,34,1)</f>
        <v>#N/A</v>
      </c>
      <c r="BS77" s="21" t="e">
        <f>VLOOKUP(AK77,種牡馬データ!$A$1:$AS$3000,35,1)</f>
        <v>#N/A</v>
      </c>
      <c r="BT77" s="21" t="e">
        <f>VLOOKUP(AK77,種牡馬データ!$A$1:$AS$3000,36,1)</f>
        <v>#N/A</v>
      </c>
      <c r="BU77" s="21" t="e">
        <f>VLOOKUP(AK77,種牡馬データ!$A$1:$AS$3000,37,1)</f>
        <v>#N/A</v>
      </c>
      <c r="BV77" s="21" t="e">
        <f>VLOOKUP(AK77,種牡馬データ!$A$1:$AS$3000,38,1)</f>
        <v>#N/A</v>
      </c>
      <c r="BW77" s="21" t="e">
        <f>VLOOKUP(AK77,種牡馬データ!$A$1:$AS$3000,39,1)</f>
        <v>#N/A</v>
      </c>
      <c r="BX77" s="21" t="e">
        <f>VLOOKUP(AK77,種牡馬データ!$A$1:$AS$3000,40,1)</f>
        <v>#N/A</v>
      </c>
      <c r="BY77" s="21" t="e">
        <f>VLOOKUP(AK77,種牡馬データ!$A$1:$AS$3000,41,1)</f>
        <v>#N/A</v>
      </c>
      <c r="BZ77" s="21" t="e">
        <f>VLOOKUP(AK77,種牡馬データ!$A$1:$AS$3000,42,1)</f>
        <v>#N/A</v>
      </c>
      <c r="CA77" s="21" t="e">
        <f>VLOOKUP(AK77,種牡馬データ!$A$1:$AS$3000,43,1)</f>
        <v>#N/A</v>
      </c>
      <c r="CB77" s="21" t="e">
        <f>VLOOKUP(AK77,種牡馬データ!$A$1:$AS$3000,44,1)</f>
        <v>#N/A</v>
      </c>
      <c r="CC77" s="21" t="e">
        <f>VLOOKUP($AK$5,種牡馬データ!$A$1:$AS$3000,45,1)</f>
        <v>#N/A</v>
      </c>
      <c r="CX77" t="s">
        <v>79</v>
      </c>
      <c r="CZ77" s="27" t="s">
        <v>5154</v>
      </c>
    </row>
    <row r="78" spans="2:104" ht="15" customHeight="1" x14ac:dyDescent="0.15">
      <c r="B78" s="1" t="s">
        <v>2919</v>
      </c>
      <c r="C78" s="32" t="e">
        <f>AZ77</f>
        <v>#N/A</v>
      </c>
      <c r="D78" s="27" t="e">
        <f t="shared" ref="D78:D92" si="45">VLOOKUP(C78,$CX$1:$CZ$2000,2,0)</f>
        <v>#N/A</v>
      </c>
      <c r="E78" s="27" t="e">
        <f t="shared" ref="E78:E92" si="46">VLOOKUP(C78,$CX$1:$CZ$2000,3,0)</f>
        <v>#N/A</v>
      </c>
      <c r="F78" s="34" t="e">
        <f>AQ77</f>
        <v>#N/A</v>
      </c>
      <c r="G78" s="17"/>
      <c r="H78" s="1" t="s">
        <v>2919</v>
      </c>
      <c r="I78" s="32" t="e">
        <f>C59</f>
        <v>#N/A</v>
      </c>
      <c r="J78" s="27" t="e">
        <f t="shared" ref="J78:J92" si="47">VLOOKUP(I78,$CX$1:$CZ$2000,2,0)</f>
        <v>#N/A</v>
      </c>
      <c r="K78" s="27" t="e">
        <f t="shared" ref="K78:K92" si="48">VLOOKUP(I78,$CX$1:$CZ$2000,3,0)</f>
        <v>#N/A</v>
      </c>
      <c r="L78" s="34" t="e">
        <f>F60</f>
        <v>#N/A</v>
      </c>
      <c r="N78" s="37" t="e">
        <f>F78</f>
        <v>#N/A</v>
      </c>
      <c r="O78" s="60" t="e">
        <f>L78</f>
        <v>#N/A</v>
      </c>
      <c r="P78" s="64" t="e">
        <f>F82</f>
        <v>#N/A</v>
      </c>
      <c r="Q78" s="60"/>
      <c r="AH78" s="13"/>
      <c r="AI78" s="9"/>
      <c r="AJ78" s="10"/>
      <c r="AK78" s="39" t="s">
        <v>2921</v>
      </c>
      <c r="AL78" s="40" t="s">
        <v>2918</v>
      </c>
      <c r="AM78" s="41" t="s">
        <v>2917</v>
      </c>
      <c r="AN78" s="41" t="s">
        <v>1</v>
      </c>
      <c r="AO78" s="41" t="s">
        <v>2</v>
      </c>
      <c r="AP78" s="41" t="s">
        <v>3</v>
      </c>
      <c r="AQ78" s="41" t="s">
        <v>4</v>
      </c>
      <c r="AR78" s="41" t="s">
        <v>5</v>
      </c>
      <c r="AS78" s="41" t="s">
        <v>6</v>
      </c>
      <c r="AT78" s="41" t="s">
        <v>7</v>
      </c>
      <c r="AU78" s="41" t="s">
        <v>8</v>
      </c>
      <c r="AV78" s="41" t="s">
        <v>9</v>
      </c>
      <c r="AW78" s="41" t="s">
        <v>10</v>
      </c>
      <c r="AX78" s="41" t="s">
        <v>11</v>
      </c>
      <c r="AY78" s="41" t="s">
        <v>12</v>
      </c>
      <c r="AZ78" s="41" t="s">
        <v>13</v>
      </c>
      <c r="BA78" s="41" t="s">
        <v>14</v>
      </c>
      <c r="BB78" s="41" t="s">
        <v>15</v>
      </c>
      <c r="BC78" s="41" t="s">
        <v>16</v>
      </c>
      <c r="BD78" s="41" t="s">
        <v>5</v>
      </c>
      <c r="BE78" s="41" t="s">
        <v>17</v>
      </c>
      <c r="BF78" s="41" t="s">
        <v>7</v>
      </c>
      <c r="BG78" s="41" t="s">
        <v>18</v>
      </c>
      <c r="BH78" s="41" t="s">
        <v>19</v>
      </c>
      <c r="BI78" s="40" t="s">
        <v>20</v>
      </c>
      <c r="BJ78" s="41" t="s">
        <v>21</v>
      </c>
      <c r="BK78" s="41" t="s">
        <v>22</v>
      </c>
      <c r="BL78" s="41" t="s">
        <v>23</v>
      </c>
      <c r="BM78" s="41" t="s">
        <v>24</v>
      </c>
      <c r="BN78" s="41" t="s">
        <v>25</v>
      </c>
      <c r="BO78" s="42" t="s">
        <v>26</v>
      </c>
      <c r="BP78" s="43" t="s">
        <v>27</v>
      </c>
      <c r="BQ78" s="41" t="s">
        <v>28</v>
      </c>
      <c r="BR78" s="41" t="s">
        <v>8</v>
      </c>
      <c r="BS78" s="41" t="s">
        <v>8</v>
      </c>
      <c r="BT78" s="41" t="s">
        <v>8</v>
      </c>
      <c r="BU78" s="41" t="s">
        <v>8</v>
      </c>
      <c r="BV78" s="41" t="s">
        <v>8</v>
      </c>
      <c r="BW78" s="41" t="s">
        <v>8</v>
      </c>
      <c r="BX78" s="41" t="s">
        <v>11</v>
      </c>
      <c r="BY78" s="41" t="s">
        <v>29</v>
      </c>
      <c r="BZ78" s="41" t="s">
        <v>30</v>
      </c>
      <c r="CA78" s="41" t="s">
        <v>31</v>
      </c>
      <c r="CB78" s="41" t="s">
        <v>32</v>
      </c>
      <c r="CC78" s="41" t="s">
        <v>33</v>
      </c>
      <c r="CX78" t="s">
        <v>910</v>
      </c>
      <c r="CZ78" s="27" t="s">
        <v>5151</v>
      </c>
    </row>
    <row r="79" spans="2:104" ht="15" customHeight="1" x14ac:dyDescent="0.15">
      <c r="B79" s="1" t="s">
        <v>2919</v>
      </c>
      <c r="C79" s="15" t="e">
        <f>BA77</f>
        <v>#N/A</v>
      </c>
      <c r="D79" s="30" t="e">
        <f t="shared" si="45"/>
        <v>#N/A</v>
      </c>
      <c r="E79" s="30" t="e">
        <f t="shared" si="46"/>
        <v>#N/A</v>
      </c>
      <c r="F79" s="31"/>
      <c r="G79" s="17"/>
      <c r="H79" s="1" t="s">
        <v>2919</v>
      </c>
      <c r="I79" s="32" t="e">
        <f t="shared" ref="I79:I81" si="49">C60</f>
        <v>#N/A</v>
      </c>
      <c r="J79" s="30" t="e">
        <f t="shared" si="47"/>
        <v>#N/A</v>
      </c>
      <c r="K79" s="30" t="e">
        <f t="shared" si="48"/>
        <v>#N/A</v>
      </c>
      <c r="L79" s="31"/>
      <c r="N79" s="37" t="e">
        <f>F83</f>
        <v>#N/A</v>
      </c>
      <c r="O79" s="61" t="e">
        <f>L83</f>
        <v>#N/A</v>
      </c>
      <c r="P79" s="64" t="e">
        <f>F85</f>
        <v>#N/A</v>
      </c>
      <c r="Q79" s="61"/>
      <c r="AH79" s="13"/>
      <c r="AI79" s="11"/>
      <c r="AJ79" s="12"/>
      <c r="AK79" s="21">
        <v>54</v>
      </c>
      <c r="AL79" s="21" t="e">
        <f>I77</f>
        <v>#N/A</v>
      </c>
      <c r="AM79" s="21" t="e">
        <f>H76</f>
        <v>#N/A</v>
      </c>
      <c r="AN79" s="21"/>
      <c r="AO79" s="21"/>
      <c r="AP79" s="21"/>
      <c r="AQ79" s="21" t="e">
        <f>L78</f>
        <v>#N/A</v>
      </c>
      <c r="AR79" s="21" t="e">
        <f>L83</f>
        <v>#N/A</v>
      </c>
      <c r="AS79" s="21" t="e">
        <f>L86</f>
        <v>#N/A</v>
      </c>
      <c r="AT79" s="21" t="e">
        <f>L90</f>
        <v>#N/A</v>
      </c>
      <c r="AU79" s="21" t="e">
        <f>L82</f>
        <v>#N/A</v>
      </c>
      <c r="AV79" s="21" t="e">
        <f>L85</f>
        <v>#N/A</v>
      </c>
      <c r="AW79" s="21" t="e">
        <f>L89</f>
        <v>#N/A</v>
      </c>
      <c r="AX79" s="21" t="e">
        <f>L92</f>
        <v>#N/A</v>
      </c>
      <c r="AY79" s="21"/>
      <c r="AZ79" s="21" t="e">
        <f>I78</f>
        <v>#N/A</v>
      </c>
      <c r="BA79" s="21" t="e">
        <f>I79</f>
        <v>#N/A</v>
      </c>
      <c r="BB79" s="21" t="e">
        <f>I86</f>
        <v>#N/A</v>
      </c>
      <c r="BC79" s="21" t="e">
        <f>I80</f>
        <v>#N/A</v>
      </c>
      <c r="BD79" s="21" t="e">
        <f>I83</f>
        <v>#N/A</v>
      </c>
      <c r="BE79" s="21" t="e">
        <f>I87</f>
        <v>#N/A</v>
      </c>
      <c r="BF79" s="21" t="e">
        <f>I90</f>
        <v>#N/A</v>
      </c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 t="e">
        <f>I81</f>
        <v>#N/A</v>
      </c>
      <c r="BR79" s="21" t="e">
        <f>I82</f>
        <v>#N/A</v>
      </c>
      <c r="BS79" s="21" t="e">
        <f>I84</f>
        <v>#N/A</v>
      </c>
      <c r="BT79" s="21" t="e">
        <f>I85</f>
        <v>#N/A</v>
      </c>
      <c r="BU79" s="21" t="e">
        <f>I88</f>
        <v>#N/A</v>
      </c>
      <c r="BV79" s="21" t="e">
        <f>I89</f>
        <v>#N/A</v>
      </c>
      <c r="BW79" s="21" t="e">
        <f>I91</f>
        <v>#N/A</v>
      </c>
      <c r="BX79" s="21" t="e">
        <f>I92</f>
        <v>#N/A</v>
      </c>
      <c r="BY79" s="21" t="e">
        <f>O89</f>
        <v>#N/A</v>
      </c>
      <c r="BZ79" s="21" t="e">
        <f>O90</f>
        <v>#N/A</v>
      </c>
      <c r="CA79" s="21" t="e">
        <f>O91</f>
        <v>#N/A</v>
      </c>
      <c r="CB79" s="21" t="e">
        <f>O92</f>
        <v>#N/A</v>
      </c>
      <c r="CC79" s="21"/>
      <c r="CX79" t="s">
        <v>527</v>
      </c>
      <c r="CZ79" s="27" t="s">
        <v>5154</v>
      </c>
    </row>
    <row r="80" spans="2:104" ht="15" customHeight="1" x14ac:dyDescent="0.15">
      <c r="B80" s="1" t="s">
        <v>2919</v>
      </c>
      <c r="C80" s="15" t="e">
        <f>BC77</f>
        <v>#N/A</v>
      </c>
      <c r="D80" s="30" t="e">
        <f t="shared" si="45"/>
        <v>#N/A</v>
      </c>
      <c r="E80" s="30" t="e">
        <f t="shared" si="46"/>
        <v>#N/A</v>
      </c>
      <c r="F80" s="31"/>
      <c r="G80" s="17"/>
      <c r="H80" s="1" t="s">
        <v>2919</v>
      </c>
      <c r="I80" s="32" t="e">
        <f t="shared" si="49"/>
        <v>#N/A</v>
      </c>
      <c r="J80" s="30" t="e">
        <f t="shared" si="47"/>
        <v>#N/A</v>
      </c>
      <c r="K80" s="30" t="e">
        <f t="shared" si="48"/>
        <v>#N/A</v>
      </c>
      <c r="L80" s="31"/>
      <c r="N80" s="37" t="e">
        <f>F86</f>
        <v>#N/A</v>
      </c>
      <c r="O80" s="60" t="e">
        <f>L86</f>
        <v>#N/A</v>
      </c>
      <c r="P80" s="64" t="e">
        <f>F89</f>
        <v>#N/A</v>
      </c>
      <c r="Q80" s="60"/>
      <c r="AH80" s="13"/>
      <c r="AI80" s="13"/>
      <c r="CX80" t="s">
        <v>397</v>
      </c>
      <c r="CZ80" s="27" t="s">
        <v>5153</v>
      </c>
    </row>
    <row r="81" spans="2:104" ht="15" customHeight="1" x14ac:dyDescent="0.15">
      <c r="B81" s="1" t="s">
        <v>2919</v>
      </c>
      <c r="C81" s="15" t="e">
        <f>BQ77</f>
        <v>#N/A</v>
      </c>
      <c r="D81" s="30" t="e">
        <f t="shared" si="45"/>
        <v>#N/A</v>
      </c>
      <c r="E81" s="30" t="e">
        <f t="shared" si="46"/>
        <v>#N/A</v>
      </c>
      <c r="F81" s="31"/>
      <c r="G81" s="17"/>
      <c r="H81" s="1" t="s">
        <v>2919</v>
      </c>
      <c r="I81" s="32" t="e">
        <f t="shared" si="49"/>
        <v>#N/A</v>
      </c>
      <c r="J81" s="30" t="e">
        <f t="shared" si="47"/>
        <v>#N/A</v>
      </c>
      <c r="K81" s="30" t="e">
        <f t="shared" si="48"/>
        <v>#N/A</v>
      </c>
      <c r="L81" s="31"/>
      <c r="N81" s="37" t="e">
        <f>F90</f>
        <v>#N/A</v>
      </c>
      <c r="O81" s="61" t="e">
        <f>L90</f>
        <v>#N/A</v>
      </c>
      <c r="P81" s="64" t="e">
        <f>F92</f>
        <v>#N/A</v>
      </c>
      <c r="Q81" s="61"/>
      <c r="AH81" s="13"/>
      <c r="AI81" s="13"/>
      <c r="CX81" t="s">
        <v>3099</v>
      </c>
      <c r="CZ81" s="27" t="s">
        <v>5151</v>
      </c>
    </row>
    <row r="82" spans="2:104" ht="15" customHeight="1" x14ac:dyDescent="0.15">
      <c r="B82" s="2" t="s">
        <v>2920</v>
      </c>
      <c r="C82" s="15" t="e">
        <f>BR77</f>
        <v>#N/A</v>
      </c>
      <c r="D82" s="30" t="e">
        <f t="shared" si="45"/>
        <v>#N/A</v>
      </c>
      <c r="E82" s="30" t="e">
        <f t="shared" si="46"/>
        <v>#N/A</v>
      </c>
      <c r="F82" s="35" t="e">
        <f>AU77</f>
        <v>#N/A</v>
      </c>
      <c r="G82" s="17"/>
      <c r="H82" s="2" t="s">
        <v>2920</v>
      </c>
      <c r="I82" s="15" t="e">
        <f>C65</f>
        <v>#N/A</v>
      </c>
      <c r="J82" s="30" t="e">
        <f t="shared" si="47"/>
        <v>#N/A</v>
      </c>
      <c r="K82" s="30" t="e">
        <f t="shared" si="48"/>
        <v>#N/A</v>
      </c>
      <c r="L82" s="38" t="e">
        <f>F65</f>
        <v>#N/A</v>
      </c>
      <c r="N82" s="65" t="s">
        <v>2955</v>
      </c>
      <c r="O82" s="66" t="s">
        <v>2929</v>
      </c>
      <c r="P82" s="66" t="s">
        <v>2930</v>
      </c>
      <c r="Q82" s="65" t="s">
        <v>2956</v>
      </c>
      <c r="AH82" s="13"/>
      <c r="AI82" s="13"/>
      <c r="CX82" t="s">
        <v>580</v>
      </c>
      <c r="CZ82" s="27" t="s">
        <v>2936</v>
      </c>
    </row>
    <row r="83" spans="2:104" ht="15" customHeight="1" x14ac:dyDescent="0.15">
      <c r="B83" s="1" t="s">
        <v>2919</v>
      </c>
      <c r="C83" s="15" t="e">
        <f>BD77</f>
        <v>#N/A</v>
      </c>
      <c r="D83" s="30" t="e">
        <f t="shared" si="45"/>
        <v>#N/A</v>
      </c>
      <c r="E83" s="30" t="e">
        <f t="shared" si="46"/>
        <v>#N/A</v>
      </c>
      <c r="F83" s="34" t="e">
        <f>AR77</f>
        <v>#N/A</v>
      </c>
      <c r="G83" s="17"/>
      <c r="H83" s="1" t="s">
        <v>2919</v>
      </c>
      <c r="I83" s="15" t="e">
        <f>C68</f>
        <v>#N/A</v>
      </c>
      <c r="J83" s="30" t="e">
        <f t="shared" si="47"/>
        <v>#N/A</v>
      </c>
      <c r="K83" s="30" t="e">
        <f t="shared" si="48"/>
        <v>#N/A</v>
      </c>
      <c r="L83" s="34" t="e">
        <f>F68</f>
        <v>#N/A</v>
      </c>
      <c r="N83" s="5" t="str">
        <f>IF(AND(O83=P83,N76&gt;6),"◎","×")</f>
        <v>×</v>
      </c>
      <c r="O83" s="5" t="str">
        <f>IF(N76&gt;=7,"○","×")</f>
        <v>×</v>
      </c>
      <c r="P83" s="5" t="str">
        <f>IF(AND(P76=O76,P76=Q76),"○","×")</f>
        <v>○</v>
      </c>
      <c r="Q83" s="5"/>
      <c r="AH83" s="13"/>
      <c r="AI83" s="13"/>
      <c r="CX83" t="s">
        <v>157</v>
      </c>
      <c r="CZ83" s="27" t="s">
        <v>5154</v>
      </c>
    </row>
    <row r="84" spans="2:104" ht="15" customHeight="1" x14ac:dyDescent="0.15">
      <c r="B84" s="1" t="s">
        <v>2919</v>
      </c>
      <c r="C84" s="15" t="e">
        <f>BS77</f>
        <v>#N/A</v>
      </c>
      <c r="D84" s="30" t="e">
        <f t="shared" si="45"/>
        <v>#N/A</v>
      </c>
      <c r="E84" s="30" t="e">
        <f t="shared" si="46"/>
        <v>#N/A</v>
      </c>
      <c r="F84" s="31"/>
      <c r="G84" s="17"/>
      <c r="H84" s="1" t="s">
        <v>2919</v>
      </c>
      <c r="I84" s="15" t="e">
        <f>C69</f>
        <v>#N/A</v>
      </c>
      <c r="J84" s="30" t="e">
        <f t="shared" si="47"/>
        <v>#N/A</v>
      </c>
      <c r="K84" s="30" t="e">
        <f t="shared" si="48"/>
        <v>#N/A</v>
      </c>
      <c r="L84" s="31"/>
      <c r="AH84" s="13"/>
      <c r="AI84" s="13"/>
      <c r="CX84" t="s">
        <v>617</v>
      </c>
      <c r="CZ84" s="27" t="s">
        <v>5151</v>
      </c>
    </row>
    <row r="85" spans="2:104" ht="15" customHeight="1" x14ac:dyDescent="0.15">
      <c r="B85" s="2" t="s">
        <v>2920</v>
      </c>
      <c r="C85" s="15" t="e">
        <f>BT77</f>
        <v>#N/A</v>
      </c>
      <c r="D85" s="30" t="e">
        <f t="shared" si="45"/>
        <v>#N/A</v>
      </c>
      <c r="E85" s="30" t="e">
        <f t="shared" si="46"/>
        <v>#N/A</v>
      </c>
      <c r="F85" s="35" t="e">
        <f>AV77</f>
        <v>#N/A</v>
      </c>
      <c r="G85" s="17"/>
      <c r="H85" s="2" t="s">
        <v>2920</v>
      </c>
      <c r="I85" s="15" t="e">
        <f>C72</f>
        <v>#N/A</v>
      </c>
      <c r="J85" s="30" t="e">
        <f t="shared" si="47"/>
        <v>#N/A</v>
      </c>
      <c r="K85" s="30" t="e">
        <f t="shared" si="48"/>
        <v>#N/A</v>
      </c>
      <c r="L85" s="38" t="e">
        <f>F72</f>
        <v>#N/A</v>
      </c>
      <c r="O85" s="80" t="s">
        <v>2919</v>
      </c>
      <c r="R85" s="86" t="s">
        <v>3054</v>
      </c>
      <c r="AH85" s="13"/>
      <c r="AI85" s="13"/>
      <c r="CX85" t="s">
        <v>842</v>
      </c>
      <c r="CZ85" s="27" t="s">
        <v>5152</v>
      </c>
    </row>
    <row r="86" spans="2:104" ht="15" customHeight="1" x14ac:dyDescent="0.15">
      <c r="B86" s="1" t="s">
        <v>2919</v>
      </c>
      <c r="C86" s="15" t="e">
        <f>BB77</f>
        <v>#N/A</v>
      </c>
      <c r="D86" s="30" t="e">
        <f t="shared" si="45"/>
        <v>#N/A</v>
      </c>
      <c r="E86" s="30" t="e">
        <f t="shared" si="46"/>
        <v>#N/A</v>
      </c>
      <c r="F86" s="34" t="e">
        <f>AS77</f>
        <v>#N/A</v>
      </c>
      <c r="G86" s="17"/>
      <c r="H86" s="1" t="s">
        <v>2919</v>
      </c>
      <c r="I86" s="15" t="e">
        <f>I60</f>
        <v>#N/A</v>
      </c>
      <c r="J86" s="30" t="e">
        <f t="shared" si="47"/>
        <v>#N/A</v>
      </c>
      <c r="K86" s="30" t="e">
        <f t="shared" si="48"/>
        <v>#N/A</v>
      </c>
      <c r="L86" s="34" t="e">
        <f>L60</f>
        <v>#N/A</v>
      </c>
      <c r="N86" s="5" t="e">
        <f>AM77</f>
        <v>#N/A</v>
      </c>
      <c r="O86" s="33" t="e">
        <f>BY77</f>
        <v>#N/A</v>
      </c>
      <c r="P86" s="81"/>
      <c r="R86" s="87" t="e">
        <f>SUM(R89:R92)</f>
        <v>#N/A</v>
      </c>
      <c r="AH86" s="13"/>
      <c r="AI86" s="13"/>
      <c r="CX86" t="s">
        <v>292</v>
      </c>
      <c r="CZ86" s="27" t="s">
        <v>5152</v>
      </c>
    </row>
    <row r="87" spans="2:104" ht="15" customHeight="1" x14ac:dyDescent="0.15">
      <c r="B87" s="1" t="s">
        <v>2919</v>
      </c>
      <c r="C87" s="15" t="e">
        <f>BE77</f>
        <v>#N/A</v>
      </c>
      <c r="D87" s="30" t="e">
        <f t="shared" si="45"/>
        <v>#N/A</v>
      </c>
      <c r="E87" s="30" t="e">
        <f t="shared" si="46"/>
        <v>#N/A</v>
      </c>
      <c r="F87" s="31"/>
      <c r="G87" s="17"/>
      <c r="H87" s="1" t="s">
        <v>2919</v>
      </c>
      <c r="I87" s="15" t="e">
        <f t="shared" ref="I87:I88" si="50">I61</f>
        <v>#N/A</v>
      </c>
      <c r="J87" s="30" t="e">
        <f t="shared" si="47"/>
        <v>#N/A</v>
      </c>
      <c r="K87" s="30" t="e">
        <f t="shared" si="48"/>
        <v>#N/A</v>
      </c>
      <c r="L87" s="31"/>
      <c r="N87" s="8"/>
      <c r="O87" s="83" t="s">
        <v>3067</v>
      </c>
      <c r="AH87" s="13"/>
      <c r="AI87" s="13"/>
      <c r="CX87" t="s">
        <v>495</v>
      </c>
      <c r="CY87" s="27" t="s">
        <v>5152</v>
      </c>
      <c r="CZ87" s="27" t="s">
        <v>5156</v>
      </c>
    </row>
    <row r="88" spans="2:104" ht="15" customHeight="1" x14ac:dyDescent="0.15">
      <c r="B88" s="1" t="s">
        <v>2919</v>
      </c>
      <c r="C88" s="15" t="e">
        <f>BU77</f>
        <v>#N/A</v>
      </c>
      <c r="D88" s="30" t="e">
        <f t="shared" si="45"/>
        <v>#N/A</v>
      </c>
      <c r="E88" s="30" t="e">
        <f t="shared" si="46"/>
        <v>#N/A</v>
      </c>
      <c r="F88" s="31"/>
      <c r="G88" s="17"/>
      <c r="H88" s="1" t="s">
        <v>2919</v>
      </c>
      <c r="I88" s="15" t="e">
        <f t="shared" si="50"/>
        <v>#N/A</v>
      </c>
      <c r="J88" s="30" t="e">
        <f t="shared" si="47"/>
        <v>#N/A</v>
      </c>
      <c r="K88" s="30" t="e">
        <f t="shared" si="48"/>
        <v>#N/A</v>
      </c>
      <c r="L88" s="31"/>
      <c r="N88" s="8"/>
      <c r="O88" s="78" t="s">
        <v>2920</v>
      </c>
      <c r="AH88" s="13"/>
      <c r="AI88" s="13"/>
      <c r="CX88" t="s">
        <v>117</v>
      </c>
      <c r="CZ88" s="27" t="s">
        <v>5152</v>
      </c>
    </row>
    <row r="89" spans="2:104" ht="15" customHeight="1" x14ac:dyDescent="0.15">
      <c r="B89" s="2" t="s">
        <v>2920</v>
      </c>
      <c r="C89" s="15" t="e">
        <f>BV77</f>
        <v>#N/A</v>
      </c>
      <c r="D89" s="30" t="e">
        <f t="shared" si="45"/>
        <v>#N/A</v>
      </c>
      <c r="E89" s="30" t="e">
        <f t="shared" si="46"/>
        <v>#N/A</v>
      </c>
      <c r="F89" s="35" t="e">
        <f>AW77</f>
        <v>#N/A</v>
      </c>
      <c r="G89" s="17"/>
      <c r="H89" s="2" t="s">
        <v>2920</v>
      </c>
      <c r="I89" s="15" t="e">
        <f>I65</f>
        <v>#N/A</v>
      </c>
      <c r="J89" s="30" t="e">
        <f t="shared" si="47"/>
        <v>#N/A</v>
      </c>
      <c r="K89" s="30" t="e">
        <f t="shared" si="48"/>
        <v>#N/A</v>
      </c>
      <c r="L89" s="38" t="e">
        <f>L65</f>
        <v>#N/A</v>
      </c>
      <c r="N89" s="88" t="e">
        <f>INDEX(ニックス!$B$2:$BF$58,MATCH(O86,ニックス!$A$2:$A$58,0),MATCH(O89,ニックス!$B$1:$BF$1,0))</f>
        <v>#N/A</v>
      </c>
      <c r="O89" s="33" t="e">
        <f>O68</f>
        <v>#N/A</v>
      </c>
      <c r="P89" s="79"/>
      <c r="Q89" s="100">
        <v>3</v>
      </c>
      <c r="R89" s="85" t="e">
        <f>N89*Q89</f>
        <v>#N/A</v>
      </c>
      <c r="S89" s="14"/>
      <c r="T89" s="14"/>
      <c r="AH89" s="13"/>
      <c r="AI89" s="13"/>
      <c r="CX89" t="s">
        <v>644</v>
      </c>
      <c r="CZ89" s="27" t="s">
        <v>5154</v>
      </c>
    </row>
    <row r="90" spans="2:104" ht="15" customHeight="1" x14ac:dyDescent="0.15">
      <c r="B90" s="1" t="s">
        <v>2919</v>
      </c>
      <c r="C90" s="15" t="e">
        <f>BF77</f>
        <v>#N/A</v>
      </c>
      <c r="D90" s="30" t="e">
        <f t="shared" si="45"/>
        <v>#N/A</v>
      </c>
      <c r="E90" s="30" t="e">
        <f t="shared" si="46"/>
        <v>#N/A</v>
      </c>
      <c r="F90" s="34" t="e">
        <f>AT77</f>
        <v>#N/A</v>
      </c>
      <c r="G90" s="17"/>
      <c r="H90" s="1" t="s">
        <v>2919</v>
      </c>
      <c r="I90" s="15" t="e">
        <f>I68</f>
        <v>#N/A</v>
      </c>
      <c r="J90" s="30" t="e">
        <f t="shared" si="47"/>
        <v>#N/A</v>
      </c>
      <c r="K90" s="30" t="e">
        <f t="shared" si="48"/>
        <v>#N/A</v>
      </c>
      <c r="L90" s="34" t="e">
        <f>L68</f>
        <v>#N/A</v>
      </c>
      <c r="N90" s="88" t="e">
        <f>INDEX(ニックス!$B$2:$BF$58,MATCH(O86,ニックス!$A$2:$A$58,0),MATCH(O90,ニックス!$B$1:$BF$1,0))</f>
        <v>#N/A</v>
      </c>
      <c r="O90" s="33" t="e">
        <f>O71</f>
        <v>#N/A</v>
      </c>
      <c r="P90" s="79"/>
      <c r="Q90" s="100">
        <v>2.5</v>
      </c>
      <c r="R90" s="85" t="e">
        <f>N90*Q90</f>
        <v>#N/A</v>
      </c>
      <c r="S90" s="14"/>
      <c r="T90" s="14"/>
      <c r="AH90" s="13"/>
      <c r="CX90" t="s">
        <v>429</v>
      </c>
      <c r="CZ90" s="27" t="s">
        <v>5154</v>
      </c>
    </row>
    <row r="91" spans="2:104" ht="15" customHeight="1" x14ac:dyDescent="0.15">
      <c r="B91" s="1" t="s">
        <v>2919</v>
      </c>
      <c r="C91" s="15" t="e">
        <f>BW77</f>
        <v>#N/A</v>
      </c>
      <c r="D91" s="30" t="e">
        <f t="shared" si="45"/>
        <v>#N/A</v>
      </c>
      <c r="E91" s="30" t="e">
        <f t="shared" si="46"/>
        <v>#N/A</v>
      </c>
      <c r="F91" s="31"/>
      <c r="G91" s="17"/>
      <c r="H91" s="1" t="s">
        <v>2919</v>
      </c>
      <c r="I91" s="15" t="e">
        <f>I69</f>
        <v>#N/A</v>
      </c>
      <c r="J91" s="30" t="e">
        <f t="shared" si="47"/>
        <v>#N/A</v>
      </c>
      <c r="K91" s="30" t="e">
        <f t="shared" si="48"/>
        <v>#N/A</v>
      </c>
      <c r="L91" s="31"/>
      <c r="N91" s="88" t="e">
        <f>INDEX(ニックス!$B$2:$BF$58,MATCH(O86,ニックス!$A$2:$A$58,0),MATCH(O91,ニックス!$B$1:$BF$1,0))</f>
        <v>#N/A</v>
      </c>
      <c r="O91" s="33" t="e">
        <f>O72</f>
        <v>#N/A</v>
      </c>
      <c r="P91" s="79"/>
      <c r="Q91" s="100">
        <v>2</v>
      </c>
      <c r="R91" s="85" t="e">
        <f t="shared" ref="R91:R92" si="51">N91*Q91</f>
        <v>#N/A</v>
      </c>
      <c r="S91" s="14"/>
      <c r="T91" s="14"/>
      <c r="AH91" s="13"/>
      <c r="CX91" t="s">
        <v>402</v>
      </c>
      <c r="CY91" s="27" t="s">
        <v>5151</v>
      </c>
      <c r="CZ91" s="27" t="s">
        <v>5158</v>
      </c>
    </row>
    <row r="92" spans="2:104" ht="15" customHeight="1" x14ac:dyDescent="0.15">
      <c r="B92" s="2" t="s">
        <v>2920</v>
      </c>
      <c r="C92" s="15" t="e">
        <f>BX77</f>
        <v>#N/A</v>
      </c>
      <c r="D92" s="30" t="e">
        <f t="shared" si="45"/>
        <v>#N/A</v>
      </c>
      <c r="E92" s="30" t="e">
        <f t="shared" si="46"/>
        <v>#N/A</v>
      </c>
      <c r="F92" s="35" t="e">
        <f>AX77</f>
        <v>#N/A</v>
      </c>
      <c r="G92" s="17"/>
      <c r="H92" s="2" t="s">
        <v>2920</v>
      </c>
      <c r="I92" s="15" t="e">
        <f>I72</f>
        <v>#N/A</v>
      </c>
      <c r="J92" s="30" t="e">
        <f t="shared" si="47"/>
        <v>#N/A</v>
      </c>
      <c r="K92" s="30" t="e">
        <f t="shared" si="48"/>
        <v>#N/A</v>
      </c>
      <c r="L92" s="38" t="e">
        <f>L72</f>
        <v>#N/A</v>
      </c>
      <c r="N92" s="88" t="e">
        <f>INDEX(ニックス!$B$2:$BF$58,MATCH(O86,ニックス!$A$2:$A$58,0),MATCH(O92,ニックス!$B$1:$BF$1,0))</f>
        <v>#N/A</v>
      </c>
      <c r="O92" s="33" t="e">
        <f>O73</f>
        <v>#N/A</v>
      </c>
      <c r="P92" s="79"/>
      <c r="Q92" s="100">
        <v>2</v>
      </c>
      <c r="R92" s="85" t="e">
        <f t="shared" si="51"/>
        <v>#N/A</v>
      </c>
      <c r="S92" s="14"/>
      <c r="T92" s="14"/>
      <c r="AH92" s="13"/>
      <c r="CX92" t="s">
        <v>196</v>
      </c>
      <c r="CY92" s="27" t="s">
        <v>5152</v>
      </c>
      <c r="CZ92" s="27" t="s">
        <v>2936</v>
      </c>
    </row>
    <row r="93" spans="2:104" ht="15" customHeight="1" x14ac:dyDescent="0.15">
      <c r="AH93" s="13"/>
      <c r="CX93" t="s">
        <v>229</v>
      </c>
      <c r="CZ93" s="27" t="s">
        <v>5154</v>
      </c>
    </row>
    <row r="94" spans="2:104" ht="15" customHeight="1" x14ac:dyDescent="0.15">
      <c r="B94" s="16" t="e">
        <f>AM95</f>
        <v>#N/A</v>
      </c>
      <c r="C94" s="36" t="e">
        <f>BH95</f>
        <v>#N/A</v>
      </c>
      <c r="D94" s="44"/>
      <c r="E94" s="44" t="e">
        <f>BL95</f>
        <v>#N/A</v>
      </c>
      <c r="F94" s="5" t="e">
        <f>BK95</f>
        <v>#N/A</v>
      </c>
      <c r="G94" s="17"/>
      <c r="H94" s="29" t="e">
        <f>B76</f>
        <v>#N/A</v>
      </c>
      <c r="I94" s="33"/>
      <c r="J94" s="44"/>
      <c r="K94" s="44"/>
      <c r="L94" s="16"/>
      <c r="N94" s="37">
        <f t="array" ref="N94">SUM(1/COUNTIF(N96:O99,N96:O99))</f>
        <v>1</v>
      </c>
      <c r="O94" s="37">
        <f t="array" ref="O94">SUM(1/COUNTIF(O96:O99,O96:O99))</f>
        <v>1</v>
      </c>
      <c r="P94" s="37">
        <f t="array" ref="P94">SUM(1/COUNTIF(P96:P99,P96:P99))</f>
        <v>1</v>
      </c>
      <c r="Q94" s="37">
        <f t="array" ref="Q94">SUM(1/COUNTIF(O96:P99,O96:P99))</f>
        <v>1</v>
      </c>
      <c r="AH94" s="13"/>
      <c r="AI94" s="9"/>
      <c r="AJ94" s="10"/>
      <c r="AK94" s="22" t="s">
        <v>2921</v>
      </c>
      <c r="AL94" s="23" t="s">
        <v>2918</v>
      </c>
      <c r="AM94" s="24" t="s">
        <v>2917</v>
      </c>
      <c r="AN94" s="24" t="s">
        <v>1</v>
      </c>
      <c r="AO94" s="24" t="s">
        <v>2</v>
      </c>
      <c r="AP94" s="24" t="s">
        <v>3</v>
      </c>
      <c r="AQ94" s="24" t="s">
        <v>4</v>
      </c>
      <c r="AR94" s="24" t="s">
        <v>5</v>
      </c>
      <c r="AS94" s="24" t="s">
        <v>6</v>
      </c>
      <c r="AT94" s="24" t="s">
        <v>7</v>
      </c>
      <c r="AU94" s="24" t="s">
        <v>8</v>
      </c>
      <c r="AV94" s="24" t="s">
        <v>9</v>
      </c>
      <c r="AW94" s="24" t="s">
        <v>10</v>
      </c>
      <c r="AX94" s="24" t="s">
        <v>11</v>
      </c>
      <c r="AY94" s="24" t="s">
        <v>12</v>
      </c>
      <c r="AZ94" s="24" t="s">
        <v>13</v>
      </c>
      <c r="BA94" s="24" t="s">
        <v>14</v>
      </c>
      <c r="BB94" s="24" t="s">
        <v>15</v>
      </c>
      <c r="BC94" s="24" t="s">
        <v>16</v>
      </c>
      <c r="BD94" s="24" t="s">
        <v>5</v>
      </c>
      <c r="BE94" s="24" t="s">
        <v>17</v>
      </c>
      <c r="BF94" s="24" t="s">
        <v>7</v>
      </c>
      <c r="BG94" s="24" t="s">
        <v>18</v>
      </c>
      <c r="BH94" s="24" t="s">
        <v>19</v>
      </c>
      <c r="BI94" s="23" t="s">
        <v>20</v>
      </c>
      <c r="BJ94" s="24" t="s">
        <v>21</v>
      </c>
      <c r="BK94" s="24" t="s">
        <v>22</v>
      </c>
      <c r="BL94" s="24" t="s">
        <v>23</v>
      </c>
      <c r="BM94" s="24" t="s">
        <v>24</v>
      </c>
      <c r="BN94" s="24" t="s">
        <v>25</v>
      </c>
      <c r="BO94" s="25" t="s">
        <v>26</v>
      </c>
      <c r="BP94" s="4" t="s">
        <v>27</v>
      </c>
      <c r="BQ94" s="24" t="s">
        <v>28</v>
      </c>
      <c r="BR94" s="24" t="s">
        <v>8</v>
      </c>
      <c r="BS94" s="24" t="s">
        <v>8</v>
      </c>
      <c r="BT94" s="24" t="s">
        <v>8</v>
      </c>
      <c r="BU94" s="24" t="s">
        <v>8</v>
      </c>
      <c r="BV94" s="24" t="s">
        <v>8</v>
      </c>
      <c r="BW94" s="24" t="s">
        <v>8</v>
      </c>
      <c r="BX94" s="24" t="s">
        <v>11</v>
      </c>
      <c r="BY94" s="24" t="s">
        <v>29</v>
      </c>
      <c r="BZ94" s="24" t="s">
        <v>30</v>
      </c>
      <c r="CA94" s="24" t="s">
        <v>31</v>
      </c>
      <c r="CB94" s="24" t="s">
        <v>32</v>
      </c>
      <c r="CC94" s="24" t="s">
        <v>33</v>
      </c>
      <c r="CX94" t="s">
        <v>77</v>
      </c>
      <c r="CZ94" s="27" t="s">
        <v>5153</v>
      </c>
    </row>
    <row r="95" spans="2:104" ht="15" customHeight="1" x14ac:dyDescent="0.15">
      <c r="B95" s="29" t="e">
        <f>BG95</f>
        <v>#N/A</v>
      </c>
      <c r="C95" s="36" t="e">
        <f>AL95</f>
        <v>#N/A</v>
      </c>
      <c r="D95" s="44"/>
      <c r="E95" s="44" t="e">
        <f>AY95</f>
        <v>#N/A</v>
      </c>
      <c r="F95" s="16" t="e">
        <f>BJ95</f>
        <v>#N/A</v>
      </c>
      <c r="G95" s="17"/>
      <c r="H95" s="29"/>
      <c r="I95" s="70" t="e">
        <f>I96&amp;"自"</f>
        <v>#N/A</v>
      </c>
      <c r="J95" s="44"/>
      <c r="K95" s="44"/>
      <c r="L95" s="16"/>
      <c r="N95" s="62" t="s">
        <v>3019</v>
      </c>
      <c r="O95" s="63" t="s">
        <v>3020</v>
      </c>
      <c r="P95" s="62" t="s">
        <v>3021</v>
      </c>
      <c r="Q95" s="63"/>
      <c r="AH95" s="13"/>
      <c r="AI95" s="11"/>
      <c r="AJ95" s="12"/>
      <c r="AK95" s="26">
        <f>U21</f>
        <v>0</v>
      </c>
      <c r="AL95" s="21" t="e">
        <f>VLOOKUP(AK95,種牡馬データ!$A$1:$AS$3000,2,1)</f>
        <v>#N/A</v>
      </c>
      <c r="AM95" s="21" t="e">
        <f>VLOOKUP(AK95,種牡馬データ!$A$1:$AS$3000,3,1)</f>
        <v>#N/A</v>
      </c>
      <c r="AN95" s="21" t="e">
        <f>VLOOKUP(AK95,種牡馬データ!$A$1:$AS$3000,4,1)</f>
        <v>#N/A</v>
      </c>
      <c r="AO95" s="21" t="e">
        <f>VLOOKUP(AK95,種牡馬データ!$A$1:$AS$3000,5,1)</f>
        <v>#N/A</v>
      </c>
      <c r="AP95" s="21" t="e">
        <f>VLOOKUP(AK95,種牡馬データ!$A$1:$AS$3000,6,1)</f>
        <v>#N/A</v>
      </c>
      <c r="AQ95" s="21" t="e">
        <f>VLOOKUP(AK95,種牡馬データ!$A$1:$AS$3000,7,1)</f>
        <v>#N/A</v>
      </c>
      <c r="AR95" s="21" t="e">
        <f>VLOOKUP(AK95,種牡馬データ!$A$1:$AS$3000,8,1)</f>
        <v>#N/A</v>
      </c>
      <c r="AS95" s="21" t="e">
        <f>VLOOKUP(AK95,種牡馬データ!$A$1:$AS$3000,9,1)</f>
        <v>#N/A</v>
      </c>
      <c r="AT95" s="21" t="e">
        <f>VLOOKUP(AK95,種牡馬データ!$A$1:$AS$3000,10,1)</f>
        <v>#N/A</v>
      </c>
      <c r="AU95" s="21" t="e">
        <f>VLOOKUP(AK95,種牡馬データ!$A$1:$AS$3000,11,1)</f>
        <v>#N/A</v>
      </c>
      <c r="AV95" s="21" t="e">
        <f>VLOOKUP(AK95,種牡馬データ!$A$1:$AS$3000,12,1)</f>
        <v>#N/A</v>
      </c>
      <c r="AW95" s="21" t="e">
        <f>VLOOKUP(AK95,種牡馬データ!$A$1:$AS$3000,13,1)</f>
        <v>#N/A</v>
      </c>
      <c r="AX95" s="21" t="e">
        <f>VLOOKUP(AK95,種牡馬データ!$A$1:$AS$3000,14,1)</f>
        <v>#N/A</v>
      </c>
      <c r="AY95" s="21" t="e">
        <f>VLOOKUP(AK95,種牡馬データ!$A$1:$AS$3000,15,1)</f>
        <v>#N/A</v>
      </c>
      <c r="AZ95" s="21" t="e">
        <f>VLOOKUP(AK95,種牡馬データ!$A$1:$AS$3000,16,1)</f>
        <v>#N/A</v>
      </c>
      <c r="BA95" s="21" t="e">
        <f>VLOOKUP(AK95,種牡馬データ!$A$1:$AS$3000,17,1)</f>
        <v>#N/A</v>
      </c>
      <c r="BB95" s="21" t="e">
        <f>VLOOKUP(AK95,種牡馬データ!$A$1:$AS$3000,18,1)</f>
        <v>#N/A</v>
      </c>
      <c r="BC95" s="21" t="e">
        <f>VLOOKUP(AK95,種牡馬データ!$A$1:$AS$3000,19,1)</f>
        <v>#N/A</v>
      </c>
      <c r="BD95" s="21" t="e">
        <f>VLOOKUP(AK95,種牡馬データ!$A$1:$AS$3000,20,1)</f>
        <v>#N/A</v>
      </c>
      <c r="BE95" s="21" t="e">
        <f>VLOOKUP(AK95,種牡馬データ!$A$1:$AS$3000,21,1)</f>
        <v>#N/A</v>
      </c>
      <c r="BF95" s="21" t="e">
        <f>VLOOKUP(AK95,種牡馬データ!$A$1:$AS$3000,22,1)</f>
        <v>#N/A</v>
      </c>
      <c r="BG95" s="21" t="e">
        <f>VLOOKUP(AK95,種牡馬データ!$A$1:$AS$3000,23,1)</f>
        <v>#N/A</v>
      </c>
      <c r="BH95" s="21" t="e">
        <f>VLOOKUP(AK95,種牡馬データ!$A$1:$AS$3000,24,1)</f>
        <v>#N/A</v>
      </c>
      <c r="BI95" s="21" t="e">
        <f>VLOOKUP(AK95,種牡馬データ!$A$1:$AS$3000,25,1)</f>
        <v>#N/A</v>
      </c>
      <c r="BJ95" s="21" t="e">
        <f>VLOOKUP(AK95,種牡馬データ!$A$1:$AS$3000,26,1)</f>
        <v>#N/A</v>
      </c>
      <c r="BK95" s="21" t="e">
        <f>VLOOKUP(AK95,種牡馬データ!$A$1:$AS$3000,27,1)</f>
        <v>#N/A</v>
      </c>
      <c r="BL95" s="21" t="e">
        <f>VLOOKUP(AK95,種牡馬データ!$A$1:$AS$3000,28,1)</f>
        <v>#N/A</v>
      </c>
      <c r="BM95" s="21" t="e">
        <f>VLOOKUP(AK95,種牡馬データ!$A$1:$AS$3000,29,1)</f>
        <v>#N/A</v>
      </c>
      <c r="BN95" s="21" t="e">
        <f>VLOOKUP(AK95,種牡馬データ!$A$1:$AS$3000,30,1)</f>
        <v>#N/A</v>
      </c>
      <c r="BO95" s="21" t="e">
        <f>VLOOKUP(AK95,種牡馬データ!$A$1:$AS$3000,31,1)</f>
        <v>#N/A</v>
      </c>
      <c r="BP95" s="21" t="e">
        <f>VLOOKUP(AK95,種牡馬データ!$A$1:$AS$3000,32,1)</f>
        <v>#N/A</v>
      </c>
      <c r="BQ95" s="21" t="e">
        <f>VLOOKUP(AK95,種牡馬データ!$A$1:$AS$3000,33,1)</f>
        <v>#N/A</v>
      </c>
      <c r="BR95" s="21" t="e">
        <f>VLOOKUP(AK95,種牡馬データ!$A$1:$AS$3000,34,1)</f>
        <v>#N/A</v>
      </c>
      <c r="BS95" s="21" t="e">
        <f>VLOOKUP(AK95,種牡馬データ!$A$1:$AS$3000,35,1)</f>
        <v>#N/A</v>
      </c>
      <c r="BT95" s="21" t="e">
        <f>VLOOKUP(AK95,種牡馬データ!$A$1:$AS$3000,36,1)</f>
        <v>#N/A</v>
      </c>
      <c r="BU95" s="21" t="e">
        <f>VLOOKUP(AK95,種牡馬データ!$A$1:$AS$3000,37,1)</f>
        <v>#N/A</v>
      </c>
      <c r="BV95" s="21" t="e">
        <f>VLOOKUP(AK95,種牡馬データ!$A$1:$AS$3000,38,1)</f>
        <v>#N/A</v>
      </c>
      <c r="BW95" s="21" t="e">
        <f>VLOOKUP(AK95,種牡馬データ!$A$1:$AS$3000,39,1)</f>
        <v>#N/A</v>
      </c>
      <c r="BX95" s="21" t="e">
        <f>VLOOKUP(AK95,種牡馬データ!$A$1:$AS$3000,40,1)</f>
        <v>#N/A</v>
      </c>
      <c r="BY95" s="21" t="e">
        <f>VLOOKUP(AK95,種牡馬データ!$A$1:$AS$3000,41,1)</f>
        <v>#N/A</v>
      </c>
      <c r="BZ95" s="21" t="e">
        <f>VLOOKUP(AK95,種牡馬データ!$A$1:$AS$3000,42,1)</f>
        <v>#N/A</v>
      </c>
      <c r="CA95" s="21" t="e">
        <f>VLOOKUP(AK95,種牡馬データ!$A$1:$AS$3000,43,1)</f>
        <v>#N/A</v>
      </c>
      <c r="CB95" s="21" t="e">
        <f>VLOOKUP(AK95,種牡馬データ!$A$1:$AS$3000,44,1)</f>
        <v>#N/A</v>
      </c>
      <c r="CC95" s="21" t="e">
        <f>VLOOKUP($AK$5,種牡馬データ!$A$1:$AS$3000,45,1)</f>
        <v>#N/A</v>
      </c>
      <c r="CX95" t="s">
        <v>140</v>
      </c>
      <c r="CY95" s="27" t="s">
        <v>5153</v>
      </c>
      <c r="CZ95" s="27" t="s">
        <v>2936</v>
      </c>
    </row>
    <row r="96" spans="2:104" ht="15" customHeight="1" x14ac:dyDescent="0.15">
      <c r="B96" s="1" t="s">
        <v>2919</v>
      </c>
      <c r="C96" s="32" t="e">
        <f>AZ95</f>
        <v>#N/A</v>
      </c>
      <c r="D96" s="27" t="e">
        <f t="shared" ref="D96:D110" si="52">VLOOKUP(C96,$CX$1:$CZ$2000,2,0)</f>
        <v>#N/A</v>
      </c>
      <c r="E96" s="27" t="e">
        <f t="shared" ref="E96:E110" si="53">VLOOKUP(C96,$CX$1:$CZ$2000,3,0)</f>
        <v>#N/A</v>
      </c>
      <c r="F96" s="34" t="e">
        <f>AQ95</f>
        <v>#N/A</v>
      </c>
      <c r="G96" s="17"/>
      <c r="H96" s="1" t="s">
        <v>2919</v>
      </c>
      <c r="I96" s="32" t="e">
        <f>C77</f>
        <v>#N/A</v>
      </c>
      <c r="J96" s="27" t="e">
        <f t="shared" ref="J96:J110" si="54">VLOOKUP(I96,$CX$1:$CZ$2000,2,0)</f>
        <v>#N/A</v>
      </c>
      <c r="K96" s="27" t="e">
        <f t="shared" ref="K96:K110" si="55">VLOOKUP(I96,$CX$1:$CZ$2000,3,0)</f>
        <v>#N/A</v>
      </c>
      <c r="L96" s="34" t="e">
        <f>F78</f>
        <v>#N/A</v>
      </c>
      <c r="N96" s="37" t="e">
        <f>F96</f>
        <v>#N/A</v>
      </c>
      <c r="O96" s="60" t="e">
        <f>L96</f>
        <v>#N/A</v>
      </c>
      <c r="P96" s="64" t="e">
        <f>F100</f>
        <v>#N/A</v>
      </c>
      <c r="Q96" s="60"/>
      <c r="AH96" s="13"/>
      <c r="AI96" s="9"/>
      <c r="AJ96" s="10"/>
      <c r="AK96" s="39" t="s">
        <v>2921</v>
      </c>
      <c r="AL96" s="40" t="s">
        <v>2918</v>
      </c>
      <c r="AM96" s="41" t="s">
        <v>2917</v>
      </c>
      <c r="AN96" s="41" t="s">
        <v>1</v>
      </c>
      <c r="AO96" s="41" t="s">
        <v>2</v>
      </c>
      <c r="AP96" s="41" t="s">
        <v>3</v>
      </c>
      <c r="AQ96" s="41" t="s">
        <v>4</v>
      </c>
      <c r="AR96" s="41" t="s">
        <v>5</v>
      </c>
      <c r="AS96" s="41" t="s">
        <v>6</v>
      </c>
      <c r="AT96" s="41" t="s">
        <v>7</v>
      </c>
      <c r="AU96" s="41" t="s">
        <v>8</v>
      </c>
      <c r="AV96" s="41" t="s">
        <v>9</v>
      </c>
      <c r="AW96" s="41" t="s">
        <v>10</v>
      </c>
      <c r="AX96" s="41" t="s">
        <v>11</v>
      </c>
      <c r="AY96" s="41" t="s">
        <v>12</v>
      </c>
      <c r="AZ96" s="41" t="s">
        <v>13</v>
      </c>
      <c r="BA96" s="41" t="s">
        <v>14</v>
      </c>
      <c r="BB96" s="41" t="s">
        <v>15</v>
      </c>
      <c r="BC96" s="41" t="s">
        <v>16</v>
      </c>
      <c r="BD96" s="41" t="s">
        <v>5</v>
      </c>
      <c r="BE96" s="41" t="s">
        <v>17</v>
      </c>
      <c r="BF96" s="41" t="s">
        <v>7</v>
      </c>
      <c r="BG96" s="41" t="s">
        <v>18</v>
      </c>
      <c r="BH96" s="41" t="s">
        <v>19</v>
      </c>
      <c r="BI96" s="40" t="s">
        <v>20</v>
      </c>
      <c r="BJ96" s="41" t="s">
        <v>21</v>
      </c>
      <c r="BK96" s="41" t="s">
        <v>22</v>
      </c>
      <c r="BL96" s="41" t="s">
        <v>23</v>
      </c>
      <c r="BM96" s="41" t="s">
        <v>24</v>
      </c>
      <c r="BN96" s="41" t="s">
        <v>25</v>
      </c>
      <c r="BO96" s="42" t="s">
        <v>26</v>
      </c>
      <c r="BP96" s="43" t="s">
        <v>27</v>
      </c>
      <c r="BQ96" s="41" t="s">
        <v>28</v>
      </c>
      <c r="BR96" s="41" t="s">
        <v>8</v>
      </c>
      <c r="BS96" s="41" t="s">
        <v>8</v>
      </c>
      <c r="BT96" s="41" t="s">
        <v>8</v>
      </c>
      <c r="BU96" s="41" t="s">
        <v>8</v>
      </c>
      <c r="BV96" s="41" t="s">
        <v>8</v>
      </c>
      <c r="BW96" s="41" t="s">
        <v>8</v>
      </c>
      <c r="BX96" s="41" t="s">
        <v>11</v>
      </c>
      <c r="BY96" s="41" t="s">
        <v>29</v>
      </c>
      <c r="BZ96" s="41" t="s">
        <v>30</v>
      </c>
      <c r="CA96" s="41" t="s">
        <v>31</v>
      </c>
      <c r="CB96" s="41" t="s">
        <v>32</v>
      </c>
      <c r="CC96" s="41" t="s">
        <v>33</v>
      </c>
      <c r="CX96" t="s">
        <v>183</v>
      </c>
      <c r="CY96" s="27" t="s">
        <v>5151</v>
      </c>
      <c r="CZ96" s="27" t="s">
        <v>5167</v>
      </c>
    </row>
    <row r="97" spans="2:104" ht="15" customHeight="1" x14ac:dyDescent="0.15">
      <c r="B97" s="1" t="s">
        <v>2919</v>
      </c>
      <c r="C97" s="15" t="e">
        <f>BA95</f>
        <v>#N/A</v>
      </c>
      <c r="D97" s="30" t="e">
        <f t="shared" si="52"/>
        <v>#N/A</v>
      </c>
      <c r="E97" s="30" t="e">
        <f t="shared" si="53"/>
        <v>#N/A</v>
      </c>
      <c r="F97" s="31"/>
      <c r="G97" s="17"/>
      <c r="H97" s="1" t="s">
        <v>2919</v>
      </c>
      <c r="I97" s="32" t="e">
        <f t="shared" ref="I97:I99" si="56">C78</f>
        <v>#N/A</v>
      </c>
      <c r="J97" s="30" t="e">
        <f t="shared" si="54"/>
        <v>#N/A</v>
      </c>
      <c r="K97" s="30" t="e">
        <f t="shared" si="55"/>
        <v>#N/A</v>
      </c>
      <c r="L97" s="31"/>
      <c r="N97" s="37" t="e">
        <f>F101</f>
        <v>#N/A</v>
      </c>
      <c r="O97" s="61" t="e">
        <f>L101</f>
        <v>#N/A</v>
      </c>
      <c r="P97" s="64" t="e">
        <f>F103</f>
        <v>#N/A</v>
      </c>
      <c r="Q97" s="61"/>
      <c r="AH97" s="13"/>
      <c r="AI97" s="11"/>
      <c r="AJ97" s="12"/>
      <c r="AK97" s="21">
        <v>55</v>
      </c>
      <c r="AL97" s="21" t="e">
        <f>I95</f>
        <v>#N/A</v>
      </c>
      <c r="AM97" s="21" t="e">
        <f>H94</f>
        <v>#N/A</v>
      </c>
      <c r="AN97" s="21"/>
      <c r="AO97" s="21"/>
      <c r="AP97" s="21"/>
      <c r="AQ97" s="21" t="e">
        <f>L96</f>
        <v>#N/A</v>
      </c>
      <c r="AR97" s="21" t="e">
        <f>L101</f>
        <v>#N/A</v>
      </c>
      <c r="AS97" s="21" t="e">
        <f>L104</f>
        <v>#N/A</v>
      </c>
      <c r="AT97" s="21" t="e">
        <f>L108</f>
        <v>#N/A</v>
      </c>
      <c r="AU97" s="21" t="e">
        <f>L100</f>
        <v>#N/A</v>
      </c>
      <c r="AV97" s="21" t="e">
        <f>L103</f>
        <v>#N/A</v>
      </c>
      <c r="AW97" s="21" t="e">
        <f>L107</f>
        <v>#N/A</v>
      </c>
      <c r="AX97" s="21" t="e">
        <f>L110</f>
        <v>#N/A</v>
      </c>
      <c r="AY97" s="21"/>
      <c r="AZ97" s="21" t="e">
        <f>I96</f>
        <v>#N/A</v>
      </c>
      <c r="BA97" s="21" t="e">
        <f>I97</f>
        <v>#N/A</v>
      </c>
      <c r="BB97" s="21" t="e">
        <f>I104</f>
        <v>#N/A</v>
      </c>
      <c r="BC97" s="21" t="e">
        <f>I98</f>
        <v>#N/A</v>
      </c>
      <c r="BD97" s="21" t="e">
        <f>I101</f>
        <v>#N/A</v>
      </c>
      <c r="BE97" s="21" t="e">
        <f>I105</f>
        <v>#N/A</v>
      </c>
      <c r="BF97" s="21" t="e">
        <f>I108</f>
        <v>#N/A</v>
      </c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 t="e">
        <f>I99</f>
        <v>#N/A</v>
      </c>
      <c r="BR97" s="21" t="e">
        <f>I100</f>
        <v>#N/A</v>
      </c>
      <c r="BS97" s="21" t="e">
        <f>I102</f>
        <v>#N/A</v>
      </c>
      <c r="BT97" s="21" t="e">
        <f>I103</f>
        <v>#N/A</v>
      </c>
      <c r="BU97" s="21" t="e">
        <f>I106</f>
        <v>#N/A</v>
      </c>
      <c r="BV97" s="21" t="e">
        <f>I107</f>
        <v>#N/A</v>
      </c>
      <c r="BW97" s="21" t="e">
        <f>I109</f>
        <v>#N/A</v>
      </c>
      <c r="BX97" s="21" t="e">
        <f>I110</f>
        <v>#N/A</v>
      </c>
      <c r="BY97" s="21" t="e">
        <f>O107</f>
        <v>#N/A</v>
      </c>
      <c r="BZ97" s="21" t="e">
        <f>O108</f>
        <v>#N/A</v>
      </c>
      <c r="CA97" s="21" t="e">
        <f>O109</f>
        <v>#N/A</v>
      </c>
      <c r="CB97" s="21" t="e">
        <f>O110</f>
        <v>#N/A</v>
      </c>
      <c r="CC97" s="21"/>
      <c r="CX97" t="s">
        <v>396</v>
      </c>
      <c r="CZ97" s="27" t="s">
        <v>5152</v>
      </c>
    </row>
    <row r="98" spans="2:104" ht="15" customHeight="1" x14ac:dyDescent="0.15">
      <c r="B98" s="1" t="s">
        <v>2919</v>
      </c>
      <c r="C98" s="15" t="e">
        <f>BC95</f>
        <v>#N/A</v>
      </c>
      <c r="D98" s="30" t="e">
        <f t="shared" si="52"/>
        <v>#N/A</v>
      </c>
      <c r="E98" s="30" t="e">
        <f t="shared" si="53"/>
        <v>#N/A</v>
      </c>
      <c r="F98" s="31"/>
      <c r="G98" s="17"/>
      <c r="H98" s="1" t="s">
        <v>2919</v>
      </c>
      <c r="I98" s="32" t="e">
        <f t="shared" si="56"/>
        <v>#N/A</v>
      </c>
      <c r="J98" s="30" t="e">
        <f t="shared" si="54"/>
        <v>#N/A</v>
      </c>
      <c r="K98" s="30" t="e">
        <f t="shared" si="55"/>
        <v>#N/A</v>
      </c>
      <c r="L98" s="31"/>
      <c r="N98" s="37" t="e">
        <f>F104</f>
        <v>#N/A</v>
      </c>
      <c r="O98" s="60" t="e">
        <f>L104</f>
        <v>#N/A</v>
      </c>
      <c r="P98" s="64" t="e">
        <f>F107</f>
        <v>#N/A</v>
      </c>
      <c r="Q98" s="60"/>
      <c r="AH98" s="13"/>
      <c r="AI98" s="13"/>
      <c r="CX98" t="s">
        <v>2319</v>
      </c>
      <c r="CZ98" s="27" t="s">
        <v>5152</v>
      </c>
    </row>
    <row r="99" spans="2:104" ht="15" customHeight="1" x14ac:dyDescent="0.15">
      <c r="B99" s="1" t="s">
        <v>2919</v>
      </c>
      <c r="C99" s="15" t="e">
        <f>BQ95</f>
        <v>#N/A</v>
      </c>
      <c r="D99" s="30" t="e">
        <f t="shared" si="52"/>
        <v>#N/A</v>
      </c>
      <c r="E99" s="30" t="e">
        <f t="shared" si="53"/>
        <v>#N/A</v>
      </c>
      <c r="F99" s="31"/>
      <c r="G99" s="17"/>
      <c r="H99" s="1" t="s">
        <v>2919</v>
      </c>
      <c r="I99" s="32" t="e">
        <f t="shared" si="56"/>
        <v>#N/A</v>
      </c>
      <c r="J99" s="30" t="e">
        <f t="shared" si="54"/>
        <v>#N/A</v>
      </c>
      <c r="K99" s="30" t="e">
        <f t="shared" si="55"/>
        <v>#N/A</v>
      </c>
      <c r="L99" s="31"/>
      <c r="N99" s="37" t="e">
        <f>F108</f>
        <v>#N/A</v>
      </c>
      <c r="O99" s="61" t="e">
        <f>L108</f>
        <v>#N/A</v>
      </c>
      <c r="P99" s="64" t="e">
        <f>F110</f>
        <v>#N/A</v>
      </c>
      <c r="Q99" s="61"/>
      <c r="AH99" s="13"/>
      <c r="AI99" s="13"/>
      <c r="CX99" t="s">
        <v>202</v>
      </c>
      <c r="CY99" s="27" t="s">
        <v>5154</v>
      </c>
      <c r="CZ99" s="27" t="s">
        <v>5155</v>
      </c>
    </row>
    <row r="100" spans="2:104" ht="15" customHeight="1" x14ac:dyDescent="0.15">
      <c r="B100" s="2" t="s">
        <v>2920</v>
      </c>
      <c r="C100" s="15" t="e">
        <f>BR95</f>
        <v>#N/A</v>
      </c>
      <c r="D100" s="30" t="e">
        <f t="shared" si="52"/>
        <v>#N/A</v>
      </c>
      <c r="E100" s="30" t="e">
        <f t="shared" si="53"/>
        <v>#N/A</v>
      </c>
      <c r="F100" s="35" t="e">
        <f>AU95</f>
        <v>#N/A</v>
      </c>
      <c r="G100" s="17"/>
      <c r="H100" s="2" t="s">
        <v>2920</v>
      </c>
      <c r="I100" s="15" t="e">
        <f>C83</f>
        <v>#N/A</v>
      </c>
      <c r="J100" s="30" t="e">
        <f t="shared" si="54"/>
        <v>#N/A</v>
      </c>
      <c r="K100" s="30" t="e">
        <f t="shared" si="55"/>
        <v>#N/A</v>
      </c>
      <c r="L100" s="38" t="e">
        <f>F83</f>
        <v>#N/A</v>
      </c>
      <c r="N100" s="65" t="s">
        <v>2955</v>
      </c>
      <c r="O100" s="66" t="s">
        <v>2929</v>
      </c>
      <c r="P100" s="66" t="s">
        <v>2930</v>
      </c>
      <c r="Q100" s="65" t="s">
        <v>2956</v>
      </c>
      <c r="AH100" s="13"/>
      <c r="AI100" s="13"/>
      <c r="CX100" t="s">
        <v>828</v>
      </c>
      <c r="CZ100" s="27" t="s">
        <v>5152</v>
      </c>
    </row>
    <row r="101" spans="2:104" ht="15" customHeight="1" x14ac:dyDescent="0.15">
      <c r="B101" s="1" t="s">
        <v>2919</v>
      </c>
      <c r="C101" s="15" t="e">
        <f>BD95</f>
        <v>#N/A</v>
      </c>
      <c r="D101" s="30" t="e">
        <f t="shared" si="52"/>
        <v>#N/A</v>
      </c>
      <c r="E101" s="30" t="e">
        <f t="shared" si="53"/>
        <v>#N/A</v>
      </c>
      <c r="F101" s="34" t="e">
        <f>AR95</f>
        <v>#N/A</v>
      </c>
      <c r="G101" s="17"/>
      <c r="H101" s="1" t="s">
        <v>2919</v>
      </c>
      <c r="I101" s="15" t="e">
        <f>C86</f>
        <v>#N/A</v>
      </c>
      <c r="J101" s="30" t="e">
        <f t="shared" si="54"/>
        <v>#N/A</v>
      </c>
      <c r="K101" s="30" t="e">
        <f t="shared" si="55"/>
        <v>#N/A</v>
      </c>
      <c r="L101" s="34" t="e">
        <f>F86</f>
        <v>#N/A</v>
      </c>
      <c r="N101" s="5" t="str">
        <f>IF(AND(O101=P101,N94&gt;6),"◎","×")</f>
        <v>×</v>
      </c>
      <c r="O101" s="5" t="str">
        <f>IF(N94&gt;=7,"○","×")</f>
        <v>×</v>
      </c>
      <c r="P101" s="5" t="str">
        <f>IF(AND(P94=O94,P94=Q94),"○","×")</f>
        <v>○</v>
      </c>
      <c r="Q101" s="5"/>
      <c r="AH101" s="13"/>
      <c r="AI101" s="13"/>
      <c r="CX101" t="s">
        <v>84</v>
      </c>
      <c r="CZ101" s="27" t="s">
        <v>5165</v>
      </c>
    </row>
    <row r="102" spans="2:104" ht="15" customHeight="1" x14ac:dyDescent="0.15">
      <c r="B102" s="1" t="s">
        <v>2919</v>
      </c>
      <c r="C102" s="15" t="e">
        <f>BS95</f>
        <v>#N/A</v>
      </c>
      <c r="D102" s="30" t="e">
        <f t="shared" si="52"/>
        <v>#N/A</v>
      </c>
      <c r="E102" s="30" t="e">
        <f t="shared" si="53"/>
        <v>#N/A</v>
      </c>
      <c r="F102" s="31"/>
      <c r="G102" s="17"/>
      <c r="H102" s="1" t="s">
        <v>2919</v>
      </c>
      <c r="I102" s="15" t="e">
        <f>C87</f>
        <v>#N/A</v>
      </c>
      <c r="J102" s="30" t="e">
        <f t="shared" si="54"/>
        <v>#N/A</v>
      </c>
      <c r="K102" s="30" t="e">
        <f t="shared" si="55"/>
        <v>#N/A</v>
      </c>
      <c r="L102" s="31"/>
      <c r="AH102" s="13"/>
      <c r="AI102" s="13"/>
      <c r="CX102" t="s">
        <v>49</v>
      </c>
      <c r="CY102" s="27" t="s">
        <v>5160</v>
      </c>
      <c r="CZ102" s="27" t="s">
        <v>5164</v>
      </c>
    </row>
    <row r="103" spans="2:104" ht="15" customHeight="1" x14ac:dyDescent="0.15">
      <c r="B103" s="2" t="s">
        <v>2920</v>
      </c>
      <c r="C103" s="15" t="e">
        <f>BT95</f>
        <v>#N/A</v>
      </c>
      <c r="D103" s="30" t="e">
        <f t="shared" si="52"/>
        <v>#N/A</v>
      </c>
      <c r="E103" s="30" t="e">
        <f t="shared" si="53"/>
        <v>#N/A</v>
      </c>
      <c r="F103" s="35" t="e">
        <f>AV95</f>
        <v>#N/A</v>
      </c>
      <c r="G103" s="17"/>
      <c r="H103" s="2" t="s">
        <v>2920</v>
      </c>
      <c r="I103" s="15" t="e">
        <f>C90</f>
        <v>#N/A</v>
      </c>
      <c r="J103" s="30" t="e">
        <f t="shared" si="54"/>
        <v>#N/A</v>
      </c>
      <c r="K103" s="30" t="e">
        <f t="shared" si="55"/>
        <v>#N/A</v>
      </c>
      <c r="L103" s="38" t="e">
        <f>F90</f>
        <v>#N/A</v>
      </c>
      <c r="O103" s="80" t="s">
        <v>2919</v>
      </c>
      <c r="R103" s="86" t="s">
        <v>3054</v>
      </c>
      <c r="AH103" s="13"/>
      <c r="AI103" s="13"/>
      <c r="CX103" t="s">
        <v>405</v>
      </c>
      <c r="CZ103" s="27" t="s">
        <v>5154</v>
      </c>
    </row>
    <row r="104" spans="2:104" ht="15" customHeight="1" x14ac:dyDescent="0.15">
      <c r="B104" s="1" t="s">
        <v>2919</v>
      </c>
      <c r="C104" s="15" t="e">
        <f>BB95</f>
        <v>#N/A</v>
      </c>
      <c r="D104" s="30" t="e">
        <f t="shared" si="52"/>
        <v>#N/A</v>
      </c>
      <c r="E104" s="30" t="e">
        <f t="shared" si="53"/>
        <v>#N/A</v>
      </c>
      <c r="F104" s="34" t="e">
        <f>AS95</f>
        <v>#N/A</v>
      </c>
      <c r="G104" s="17"/>
      <c r="H104" s="1" t="s">
        <v>2919</v>
      </c>
      <c r="I104" s="15" t="e">
        <f>I78</f>
        <v>#N/A</v>
      </c>
      <c r="J104" s="30" t="e">
        <f t="shared" si="54"/>
        <v>#N/A</v>
      </c>
      <c r="K104" s="30" t="e">
        <f t="shared" si="55"/>
        <v>#N/A</v>
      </c>
      <c r="L104" s="34" t="e">
        <f>L78</f>
        <v>#N/A</v>
      </c>
      <c r="N104" s="5" t="e">
        <f>AM95</f>
        <v>#N/A</v>
      </c>
      <c r="O104" s="33" t="e">
        <f>BY95</f>
        <v>#N/A</v>
      </c>
      <c r="P104" s="81"/>
      <c r="R104" s="87" t="e">
        <f>SUM(R107:R110)</f>
        <v>#N/A</v>
      </c>
      <c r="AH104" s="13"/>
      <c r="AI104" s="13"/>
      <c r="CX104" t="s">
        <v>236</v>
      </c>
      <c r="CZ104" s="27" t="s">
        <v>5154</v>
      </c>
    </row>
    <row r="105" spans="2:104" ht="15" customHeight="1" x14ac:dyDescent="0.15">
      <c r="B105" s="1" t="s">
        <v>2919</v>
      </c>
      <c r="C105" s="15" t="e">
        <f>BE95</f>
        <v>#N/A</v>
      </c>
      <c r="D105" s="30" t="e">
        <f t="shared" si="52"/>
        <v>#N/A</v>
      </c>
      <c r="E105" s="30" t="e">
        <f t="shared" si="53"/>
        <v>#N/A</v>
      </c>
      <c r="F105" s="31"/>
      <c r="G105" s="17"/>
      <c r="H105" s="1" t="s">
        <v>2919</v>
      </c>
      <c r="I105" s="15" t="e">
        <f t="shared" ref="I105:I106" si="57">I79</f>
        <v>#N/A</v>
      </c>
      <c r="J105" s="30" t="e">
        <f t="shared" si="54"/>
        <v>#N/A</v>
      </c>
      <c r="K105" s="30" t="e">
        <f t="shared" si="55"/>
        <v>#N/A</v>
      </c>
      <c r="L105" s="31"/>
      <c r="N105" s="8"/>
      <c r="O105" s="83" t="s">
        <v>3067</v>
      </c>
      <c r="AH105" s="13"/>
      <c r="AI105" s="13"/>
      <c r="CX105" t="s">
        <v>333</v>
      </c>
      <c r="CZ105" s="27" t="s">
        <v>5154</v>
      </c>
    </row>
    <row r="106" spans="2:104" ht="15" customHeight="1" x14ac:dyDescent="0.15">
      <c r="B106" s="1" t="s">
        <v>2919</v>
      </c>
      <c r="C106" s="15" t="e">
        <f>BU95</f>
        <v>#N/A</v>
      </c>
      <c r="D106" s="30" t="e">
        <f t="shared" si="52"/>
        <v>#N/A</v>
      </c>
      <c r="E106" s="30" t="e">
        <f t="shared" si="53"/>
        <v>#N/A</v>
      </c>
      <c r="F106" s="31"/>
      <c r="G106" s="17"/>
      <c r="H106" s="1" t="s">
        <v>2919</v>
      </c>
      <c r="I106" s="15" t="e">
        <f t="shared" si="57"/>
        <v>#N/A</v>
      </c>
      <c r="J106" s="30" t="e">
        <f t="shared" si="54"/>
        <v>#N/A</v>
      </c>
      <c r="K106" s="30" t="e">
        <f t="shared" si="55"/>
        <v>#N/A</v>
      </c>
      <c r="L106" s="31"/>
      <c r="N106" s="8"/>
      <c r="O106" s="78" t="s">
        <v>2920</v>
      </c>
      <c r="AH106" s="13"/>
      <c r="AI106" s="13"/>
      <c r="CX106" t="s">
        <v>309</v>
      </c>
      <c r="CY106" s="27" t="s">
        <v>5160</v>
      </c>
      <c r="CZ106" s="27" t="s">
        <v>5161</v>
      </c>
    </row>
    <row r="107" spans="2:104" ht="15" customHeight="1" x14ac:dyDescent="0.15">
      <c r="B107" s="2" t="s">
        <v>2920</v>
      </c>
      <c r="C107" s="15" t="e">
        <f>BV95</f>
        <v>#N/A</v>
      </c>
      <c r="D107" s="30" t="e">
        <f t="shared" si="52"/>
        <v>#N/A</v>
      </c>
      <c r="E107" s="30" t="e">
        <f t="shared" si="53"/>
        <v>#N/A</v>
      </c>
      <c r="F107" s="35" t="e">
        <f>AW95</f>
        <v>#N/A</v>
      </c>
      <c r="G107" s="17"/>
      <c r="H107" s="2" t="s">
        <v>2920</v>
      </c>
      <c r="I107" s="15" t="e">
        <f>I83</f>
        <v>#N/A</v>
      </c>
      <c r="J107" s="30" t="e">
        <f t="shared" si="54"/>
        <v>#N/A</v>
      </c>
      <c r="K107" s="30" t="e">
        <f t="shared" si="55"/>
        <v>#N/A</v>
      </c>
      <c r="L107" s="38" t="e">
        <f>L83</f>
        <v>#N/A</v>
      </c>
      <c r="N107" s="88" t="e">
        <f>INDEX(ニックス!$B$2:$BF$58,MATCH(O104,ニックス!$A$2:$A$58,0),MATCH(O107,ニックス!$B$1:$BF$1,0))</f>
        <v>#N/A</v>
      </c>
      <c r="O107" s="33" t="e">
        <f>O86</f>
        <v>#N/A</v>
      </c>
      <c r="P107" s="79"/>
      <c r="Q107" s="100">
        <v>3</v>
      </c>
      <c r="R107" s="85" t="e">
        <f>N107*Q107</f>
        <v>#N/A</v>
      </c>
      <c r="S107" s="14"/>
      <c r="T107" s="14"/>
      <c r="AH107" s="13"/>
      <c r="AI107" s="13"/>
      <c r="CX107" t="s">
        <v>411</v>
      </c>
      <c r="CZ107" s="27" t="s">
        <v>5153</v>
      </c>
    </row>
    <row r="108" spans="2:104" ht="15" customHeight="1" x14ac:dyDescent="0.15">
      <c r="B108" s="1" t="s">
        <v>2919</v>
      </c>
      <c r="C108" s="15" t="e">
        <f>BF95</f>
        <v>#N/A</v>
      </c>
      <c r="D108" s="30" t="e">
        <f t="shared" si="52"/>
        <v>#N/A</v>
      </c>
      <c r="E108" s="30" t="e">
        <f t="shared" si="53"/>
        <v>#N/A</v>
      </c>
      <c r="F108" s="34" t="e">
        <f>AT95</f>
        <v>#N/A</v>
      </c>
      <c r="G108" s="17"/>
      <c r="H108" s="1" t="s">
        <v>2919</v>
      </c>
      <c r="I108" s="15" t="e">
        <f>I86</f>
        <v>#N/A</v>
      </c>
      <c r="J108" s="30" t="e">
        <f t="shared" si="54"/>
        <v>#N/A</v>
      </c>
      <c r="K108" s="30" t="e">
        <f t="shared" si="55"/>
        <v>#N/A</v>
      </c>
      <c r="L108" s="34" t="e">
        <f>L86</f>
        <v>#N/A</v>
      </c>
      <c r="N108" s="88" t="e">
        <f>INDEX(ニックス!$B$2:$BF$58,MATCH(O104,ニックス!$A$2:$A$58,0),MATCH(O108,ニックス!$B$1:$BF$1,0))</f>
        <v>#N/A</v>
      </c>
      <c r="O108" s="33" t="e">
        <f>O89</f>
        <v>#N/A</v>
      </c>
      <c r="P108" s="79"/>
      <c r="Q108" s="100">
        <v>2.5</v>
      </c>
      <c r="R108" s="85" t="e">
        <f>N108*Q108</f>
        <v>#N/A</v>
      </c>
      <c r="S108" s="14"/>
      <c r="T108" s="14"/>
      <c r="AH108" s="13"/>
      <c r="CX108" t="s">
        <v>424</v>
      </c>
      <c r="CY108" s="27" t="s">
        <v>5153</v>
      </c>
      <c r="CZ108" s="27" t="s">
        <v>5155</v>
      </c>
    </row>
    <row r="109" spans="2:104" ht="15" customHeight="1" x14ac:dyDescent="0.15">
      <c r="B109" s="1" t="s">
        <v>2919</v>
      </c>
      <c r="C109" s="15" t="e">
        <f>BW95</f>
        <v>#N/A</v>
      </c>
      <c r="D109" s="30" t="e">
        <f t="shared" si="52"/>
        <v>#N/A</v>
      </c>
      <c r="E109" s="30" t="e">
        <f t="shared" si="53"/>
        <v>#N/A</v>
      </c>
      <c r="F109" s="31"/>
      <c r="G109" s="17"/>
      <c r="H109" s="1" t="s">
        <v>2919</v>
      </c>
      <c r="I109" s="15" t="e">
        <f>I87</f>
        <v>#N/A</v>
      </c>
      <c r="J109" s="30" t="e">
        <f t="shared" si="54"/>
        <v>#N/A</v>
      </c>
      <c r="K109" s="30" t="e">
        <f t="shared" si="55"/>
        <v>#N/A</v>
      </c>
      <c r="L109" s="31"/>
      <c r="N109" s="88" t="e">
        <f>INDEX(ニックス!$B$2:$BF$58,MATCH(O104,ニックス!$A$2:$A$58,0),MATCH(O109,ニックス!$B$1:$BF$1,0))</f>
        <v>#N/A</v>
      </c>
      <c r="O109" s="33" t="e">
        <f>O90</f>
        <v>#N/A</v>
      </c>
      <c r="P109" s="79"/>
      <c r="Q109" s="100">
        <v>2</v>
      </c>
      <c r="R109" s="85" t="e">
        <f t="shared" ref="R109:R110" si="58">N109*Q109</f>
        <v>#N/A</v>
      </c>
      <c r="S109" s="14"/>
      <c r="T109" s="14"/>
      <c r="AH109" s="13"/>
      <c r="CX109" t="s">
        <v>688</v>
      </c>
      <c r="CZ109" s="27" t="s">
        <v>5152</v>
      </c>
    </row>
    <row r="110" spans="2:104" ht="15" customHeight="1" x14ac:dyDescent="0.15">
      <c r="B110" s="2" t="s">
        <v>2920</v>
      </c>
      <c r="C110" s="15" t="e">
        <f>BX95</f>
        <v>#N/A</v>
      </c>
      <c r="D110" s="30" t="e">
        <f t="shared" si="52"/>
        <v>#N/A</v>
      </c>
      <c r="E110" s="30" t="e">
        <f t="shared" si="53"/>
        <v>#N/A</v>
      </c>
      <c r="F110" s="35" t="e">
        <f>AX95</f>
        <v>#N/A</v>
      </c>
      <c r="G110" s="17"/>
      <c r="H110" s="2" t="s">
        <v>2920</v>
      </c>
      <c r="I110" s="15" t="e">
        <f>I90</f>
        <v>#N/A</v>
      </c>
      <c r="J110" s="30" t="e">
        <f t="shared" si="54"/>
        <v>#N/A</v>
      </c>
      <c r="K110" s="30" t="e">
        <f t="shared" si="55"/>
        <v>#N/A</v>
      </c>
      <c r="L110" s="38" t="e">
        <f>L90</f>
        <v>#N/A</v>
      </c>
      <c r="N110" s="88" t="e">
        <f>INDEX(ニックス!$B$2:$BF$58,MATCH(O104,ニックス!$A$2:$A$58,0),MATCH(O110,ニックス!$B$1:$BF$1,0))</f>
        <v>#N/A</v>
      </c>
      <c r="O110" s="33" t="e">
        <f>O91</f>
        <v>#N/A</v>
      </c>
      <c r="P110" s="79"/>
      <c r="Q110" s="100">
        <v>2</v>
      </c>
      <c r="R110" s="85" t="e">
        <f t="shared" si="58"/>
        <v>#N/A</v>
      </c>
      <c r="S110" s="14"/>
      <c r="T110" s="14"/>
      <c r="AH110" s="13"/>
      <c r="CX110" t="s">
        <v>73</v>
      </c>
      <c r="CY110" s="27" t="s">
        <v>5165</v>
      </c>
      <c r="CZ110" s="27" t="s">
        <v>5164</v>
      </c>
    </row>
    <row r="111" spans="2:104" ht="15" customHeight="1" x14ac:dyDescent="0.15">
      <c r="AH111" s="13"/>
      <c r="CX111" t="s">
        <v>305</v>
      </c>
      <c r="CZ111" s="27" t="s">
        <v>5166</v>
      </c>
    </row>
    <row r="112" spans="2:104" ht="15" customHeight="1" x14ac:dyDescent="0.15">
      <c r="AH112" s="13"/>
      <c r="AI112" s="13"/>
      <c r="CX112" t="s">
        <v>493</v>
      </c>
      <c r="CY112" s="27" t="s">
        <v>5154</v>
      </c>
      <c r="CZ112" s="27" t="s">
        <v>5155</v>
      </c>
    </row>
    <row r="113" spans="16:104" ht="15" customHeight="1" x14ac:dyDescent="0.15">
      <c r="Q113" s="13" t="s">
        <v>2951</v>
      </c>
      <c r="AH113" s="13"/>
      <c r="CX113" t="s">
        <v>319</v>
      </c>
      <c r="CY113" s="27" t="s">
        <v>5151</v>
      </c>
      <c r="CZ113" s="27" t="s">
        <v>5162</v>
      </c>
    </row>
    <row r="114" spans="16:104" ht="15" customHeight="1" x14ac:dyDescent="0.15">
      <c r="Q114" s="13" t="s">
        <v>2952</v>
      </c>
      <c r="AH114" s="13"/>
      <c r="CX114" t="s">
        <v>430</v>
      </c>
      <c r="CZ114" s="27" t="s">
        <v>5151</v>
      </c>
    </row>
    <row r="115" spans="16:104" ht="15" customHeight="1" x14ac:dyDescent="0.15">
      <c r="Q115" s="13" t="s">
        <v>2953</v>
      </c>
      <c r="AH115" s="13"/>
      <c r="CX115" t="s">
        <v>240</v>
      </c>
      <c r="CZ115" s="27" t="s">
        <v>5154</v>
      </c>
    </row>
    <row r="116" spans="16:104" ht="15" customHeight="1" x14ac:dyDescent="0.15">
      <c r="Q116" s="13" t="s">
        <v>2954</v>
      </c>
      <c r="AH116" s="13"/>
      <c r="CX116" t="s">
        <v>307</v>
      </c>
      <c r="CY116" s="27" t="s">
        <v>5153</v>
      </c>
      <c r="CZ116" s="27" t="s">
        <v>5154</v>
      </c>
    </row>
    <row r="117" spans="16:104" ht="15" customHeight="1" x14ac:dyDescent="0.15">
      <c r="AH117" s="13"/>
      <c r="CX117" t="s">
        <v>646</v>
      </c>
      <c r="CZ117" s="27" t="s">
        <v>5152</v>
      </c>
    </row>
    <row r="118" spans="16:104" ht="15" customHeight="1" x14ac:dyDescent="0.15">
      <c r="P118" s="21"/>
      <c r="Q118" s="5" t="s">
        <v>2919</v>
      </c>
      <c r="AH118" s="13"/>
      <c r="CX118" t="s">
        <v>736</v>
      </c>
      <c r="CZ118" s="27" t="s">
        <v>5152</v>
      </c>
    </row>
    <row r="119" spans="16:104" ht="15" customHeight="1" x14ac:dyDescent="0.15">
      <c r="P119" s="5" t="s">
        <v>3045</v>
      </c>
      <c r="Q119" s="5">
        <v>3</v>
      </c>
      <c r="AH119" s="13"/>
      <c r="CX119" t="s">
        <v>780</v>
      </c>
      <c r="CY119" s="27" t="s">
        <v>5153</v>
      </c>
      <c r="CZ119" s="27" t="s">
        <v>5158</v>
      </c>
    </row>
    <row r="120" spans="16:104" ht="15" customHeight="1" x14ac:dyDescent="0.15">
      <c r="P120" s="5" t="s">
        <v>3046</v>
      </c>
      <c r="Q120" s="5">
        <v>2.5</v>
      </c>
      <c r="AH120" s="13"/>
      <c r="CX120" t="s">
        <v>344</v>
      </c>
      <c r="CZ120" s="27" t="s">
        <v>5151</v>
      </c>
    </row>
    <row r="121" spans="16:104" ht="15" customHeight="1" x14ac:dyDescent="0.15">
      <c r="P121" s="5" t="s">
        <v>3047</v>
      </c>
      <c r="Q121" s="5">
        <v>2</v>
      </c>
      <c r="AH121" s="13"/>
      <c r="CX121" t="s">
        <v>450</v>
      </c>
      <c r="CZ121" s="27" t="s">
        <v>5152</v>
      </c>
    </row>
    <row r="122" spans="16:104" ht="15" customHeight="1" x14ac:dyDescent="0.15">
      <c r="P122" s="5" t="s">
        <v>3048</v>
      </c>
      <c r="Q122" s="5">
        <v>1.5</v>
      </c>
      <c r="AH122" s="13"/>
      <c r="CX122" t="s">
        <v>222</v>
      </c>
      <c r="CY122" s="27" t="s">
        <v>5154</v>
      </c>
      <c r="CZ122" s="27" t="s">
        <v>5157</v>
      </c>
    </row>
    <row r="123" spans="16:104" ht="15" customHeight="1" x14ac:dyDescent="0.15">
      <c r="P123" s="5" t="s">
        <v>3049</v>
      </c>
      <c r="Q123" s="5">
        <v>1</v>
      </c>
      <c r="AH123" s="13"/>
      <c r="CX123" t="s">
        <v>497</v>
      </c>
      <c r="CZ123" s="27" t="s">
        <v>5152</v>
      </c>
    </row>
    <row r="124" spans="16:104" ht="15" customHeight="1" x14ac:dyDescent="0.15">
      <c r="AH124" s="13"/>
      <c r="CX124" t="s">
        <v>168</v>
      </c>
      <c r="CY124" s="27" t="s">
        <v>5154</v>
      </c>
      <c r="CZ124" s="27" t="s">
        <v>2936</v>
      </c>
    </row>
    <row r="125" spans="16:104" ht="15" customHeight="1" x14ac:dyDescent="0.15">
      <c r="P125" s="21"/>
      <c r="Q125" s="5" t="s">
        <v>3051</v>
      </c>
      <c r="R125" s="14"/>
      <c r="S125" s="14"/>
      <c r="T125" s="14"/>
      <c r="AH125" s="13"/>
      <c r="CX125" t="s">
        <v>129</v>
      </c>
      <c r="CZ125" s="27" t="s">
        <v>5152</v>
      </c>
    </row>
    <row r="126" spans="16:104" ht="15" customHeight="1" x14ac:dyDescent="0.15">
      <c r="P126" s="5" t="s">
        <v>3045</v>
      </c>
      <c r="Q126" s="5">
        <v>2.5</v>
      </c>
      <c r="R126" s="14"/>
      <c r="S126" s="14"/>
      <c r="T126" s="14"/>
      <c r="AH126" s="13"/>
      <c r="CX126" t="s">
        <v>299</v>
      </c>
      <c r="CY126" s="27" t="s">
        <v>5166</v>
      </c>
      <c r="CZ126" s="27" t="s">
        <v>5168</v>
      </c>
    </row>
    <row r="127" spans="16:104" ht="15" customHeight="1" x14ac:dyDescent="0.15">
      <c r="P127" s="5" t="s">
        <v>3046</v>
      </c>
      <c r="Q127" s="5">
        <v>2</v>
      </c>
      <c r="R127" s="14"/>
      <c r="S127" s="14"/>
      <c r="T127" s="14"/>
      <c r="AH127" s="13"/>
      <c r="CX127" t="s">
        <v>1003</v>
      </c>
      <c r="CZ127" s="27" t="s">
        <v>5152</v>
      </c>
    </row>
    <row r="128" spans="16:104" ht="15" customHeight="1" x14ac:dyDescent="0.15">
      <c r="P128" s="5" t="s">
        <v>3047</v>
      </c>
      <c r="Q128" s="5">
        <v>1.5</v>
      </c>
      <c r="R128" s="14"/>
      <c r="S128" s="14"/>
      <c r="T128" s="14"/>
      <c r="AH128" s="13"/>
      <c r="CX128" t="s">
        <v>171</v>
      </c>
      <c r="CZ128" s="27" t="s">
        <v>5153</v>
      </c>
    </row>
    <row r="129" spans="16:105" ht="15" customHeight="1" x14ac:dyDescent="0.15">
      <c r="P129" s="5" t="s">
        <v>3048</v>
      </c>
      <c r="Q129" s="5">
        <v>1.5</v>
      </c>
      <c r="AH129" s="13"/>
      <c r="CX129" t="s">
        <v>235</v>
      </c>
      <c r="CY129" s="27" t="s">
        <v>5165</v>
      </c>
      <c r="CZ129" s="27" t="s">
        <v>5169</v>
      </c>
    </row>
    <row r="130" spans="16:105" ht="15" customHeight="1" x14ac:dyDescent="0.15">
      <c r="P130" s="5" t="s">
        <v>3049</v>
      </c>
      <c r="Q130" s="5">
        <v>1</v>
      </c>
      <c r="AH130" s="13"/>
      <c r="CX130" t="s">
        <v>260</v>
      </c>
      <c r="CZ130" s="27" t="s">
        <v>5152</v>
      </c>
    </row>
    <row r="131" spans="16:105" ht="15" customHeight="1" x14ac:dyDescent="0.15">
      <c r="AH131" s="13"/>
      <c r="CX131" t="s">
        <v>438</v>
      </c>
      <c r="CY131" s="27" t="s">
        <v>5153</v>
      </c>
      <c r="CZ131" s="27" t="s">
        <v>5155</v>
      </c>
    </row>
    <row r="132" spans="16:105" ht="15" customHeight="1" x14ac:dyDescent="0.15">
      <c r="P132" s="21"/>
      <c r="Q132" s="5" t="s">
        <v>3052</v>
      </c>
      <c r="AH132" s="13"/>
      <c r="CX132" t="s">
        <v>334</v>
      </c>
      <c r="CY132" s="27" t="s">
        <v>5153</v>
      </c>
      <c r="CZ132" s="27" t="s">
        <v>5162</v>
      </c>
    </row>
    <row r="133" spans="16:105" ht="15" customHeight="1" x14ac:dyDescent="0.15">
      <c r="P133" s="5" t="s">
        <v>3045</v>
      </c>
      <c r="Q133" s="5">
        <v>2</v>
      </c>
      <c r="AH133" s="13"/>
      <c r="CX133" t="s">
        <v>144</v>
      </c>
      <c r="CY133" s="27" t="s">
        <v>5153</v>
      </c>
      <c r="CZ133" s="27" t="s">
        <v>5156</v>
      </c>
    </row>
    <row r="134" spans="16:105" ht="15" customHeight="1" x14ac:dyDescent="0.15">
      <c r="P134" s="5" t="s">
        <v>3046</v>
      </c>
      <c r="Q134" s="5">
        <v>1.5</v>
      </c>
      <c r="AH134" s="13"/>
      <c r="CX134" t="s">
        <v>638</v>
      </c>
      <c r="CZ134" s="27" t="s">
        <v>5160</v>
      </c>
    </row>
    <row r="135" spans="16:105" ht="15" customHeight="1" x14ac:dyDescent="0.15">
      <c r="P135" s="5" t="s">
        <v>3047</v>
      </c>
      <c r="Q135" s="5">
        <v>1.5</v>
      </c>
      <c r="AH135" s="13"/>
      <c r="CX135" t="s">
        <v>110</v>
      </c>
      <c r="CZ135" s="27" t="s">
        <v>5152</v>
      </c>
    </row>
    <row r="136" spans="16:105" ht="15" customHeight="1" x14ac:dyDescent="0.15">
      <c r="P136" s="5" t="s">
        <v>3048</v>
      </c>
      <c r="Q136" s="5">
        <v>1.2</v>
      </c>
      <c r="AH136" s="13"/>
      <c r="CX136" t="s">
        <v>563</v>
      </c>
      <c r="CZ136" s="27" t="s">
        <v>5152</v>
      </c>
    </row>
    <row r="137" spans="16:105" ht="15" customHeight="1" x14ac:dyDescent="0.15">
      <c r="P137" s="5" t="s">
        <v>3049</v>
      </c>
      <c r="Q137" s="5">
        <v>1</v>
      </c>
      <c r="AH137" s="13"/>
      <c r="CX137" t="s">
        <v>253</v>
      </c>
      <c r="CY137" s="27" t="s">
        <v>5166</v>
      </c>
      <c r="CZ137" s="27" t="s">
        <v>5165</v>
      </c>
    </row>
    <row r="138" spans="16:105" ht="15" customHeight="1" x14ac:dyDescent="0.15">
      <c r="AH138" s="13"/>
      <c r="CX138" t="s">
        <v>114</v>
      </c>
      <c r="CY138" s="27" t="s">
        <v>5152</v>
      </c>
      <c r="CZ138" s="27" t="s">
        <v>5157</v>
      </c>
    </row>
    <row r="139" spans="16:105" ht="15" customHeight="1" x14ac:dyDescent="0.15">
      <c r="P139" s="21"/>
      <c r="Q139" s="5" t="s">
        <v>3053</v>
      </c>
      <c r="AH139" s="13"/>
      <c r="CX139" t="s">
        <v>338</v>
      </c>
      <c r="CZ139" s="27" t="s">
        <v>5154</v>
      </c>
    </row>
    <row r="140" spans="16:105" ht="15" customHeight="1" x14ac:dyDescent="0.15">
      <c r="P140" s="5" t="s">
        <v>3045</v>
      </c>
      <c r="Q140" s="5">
        <v>2</v>
      </c>
      <c r="AH140" s="13"/>
      <c r="CX140" t="s">
        <v>461</v>
      </c>
      <c r="CZ140" s="27" t="s">
        <v>5154</v>
      </c>
    </row>
    <row r="141" spans="16:105" ht="15" customHeight="1" x14ac:dyDescent="0.15">
      <c r="P141" s="5" t="s">
        <v>3046</v>
      </c>
      <c r="Q141" s="5">
        <v>1.2</v>
      </c>
      <c r="AH141" s="13"/>
      <c r="CX141" t="s">
        <v>169</v>
      </c>
      <c r="CZ141" s="27" t="s">
        <v>5151</v>
      </c>
    </row>
    <row r="142" spans="16:105" ht="15" customHeight="1" x14ac:dyDescent="0.15">
      <c r="P142" s="5" t="s">
        <v>3047</v>
      </c>
      <c r="Q142" s="5">
        <v>1.2</v>
      </c>
      <c r="AH142" s="13"/>
      <c r="CX142" t="s">
        <v>478</v>
      </c>
      <c r="CZ142" s="27" t="s">
        <v>5152</v>
      </c>
    </row>
    <row r="143" spans="16:105" ht="15" customHeight="1" x14ac:dyDescent="0.15">
      <c r="P143" s="5" t="s">
        <v>3048</v>
      </c>
      <c r="Q143" s="5">
        <v>1</v>
      </c>
      <c r="R143" s="14"/>
      <c r="S143" s="14"/>
      <c r="T143" s="14"/>
      <c r="AH143" s="13"/>
      <c r="CX143" t="s">
        <v>694</v>
      </c>
      <c r="CY143" s="27" t="s">
        <v>5152</v>
      </c>
      <c r="CZ143" s="27" t="s">
        <v>5157</v>
      </c>
    </row>
    <row r="144" spans="16:105" ht="15" customHeight="1" x14ac:dyDescent="0.15">
      <c r="P144" s="5" t="s">
        <v>3049</v>
      </c>
      <c r="Q144" s="5">
        <v>1</v>
      </c>
      <c r="R144" s="14"/>
      <c r="S144" s="14"/>
      <c r="T144" s="14"/>
      <c r="AH144" s="13"/>
      <c r="CX144" t="s">
        <v>5089</v>
      </c>
      <c r="CY144" s="27" t="s">
        <v>5153</v>
      </c>
      <c r="CZ144" s="27" t="s">
        <v>5152</v>
      </c>
      <c r="DA144" s="27" t="s">
        <v>5152</v>
      </c>
    </row>
    <row r="145" spans="18:105" ht="15" customHeight="1" x14ac:dyDescent="0.15">
      <c r="R145" s="14"/>
      <c r="S145" s="14"/>
      <c r="T145" s="14"/>
      <c r="AH145" s="13"/>
      <c r="CX145" t="s">
        <v>4758</v>
      </c>
      <c r="CZ145" s="27" t="s">
        <v>5151</v>
      </c>
    </row>
    <row r="146" spans="18:105" ht="15" customHeight="1" x14ac:dyDescent="0.15">
      <c r="R146" s="14"/>
      <c r="S146" s="14"/>
      <c r="T146" s="14"/>
      <c r="AH146" s="13"/>
      <c r="CX146" t="s">
        <v>4743</v>
      </c>
      <c r="CZ146" s="27" t="s">
        <v>5151</v>
      </c>
    </row>
    <row r="147" spans="18:105" ht="15" customHeight="1" x14ac:dyDescent="0.15">
      <c r="AH147" s="13"/>
      <c r="CX147" t="s">
        <v>3813</v>
      </c>
      <c r="CZ147" s="27" t="s">
        <v>5151</v>
      </c>
    </row>
    <row r="148" spans="18:105" ht="15" customHeight="1" x14ac:dyDescent="0.15">
      <c r="AH148" s="13"/>
      <c r="CX148" t="s">
        <v>4006</v>
      </c>
      <c r="CZ148" s="27" t="s">
        <v>5153</v>
      </c>
    </row>
    <row r="149" spans="18:105" ht="15" customHeight="1" x14ac:dyDescent="0.15">
      <c r="AH149" s="13"/>
      <c r="CX149" t="s">
        <v>5066</v>
      </c>
      <c r="CY149" s="27" t="s">
        <v>5152</v>
      </c>
      <c r="CZ149" s="27" t="s">
        <v>5153</v>
      </c>
    </row>
    <row r="150" spans="18:105" ht="15" customHeight="1" x14ac:dyDescent="0.15">
      <c r="AH150" s="13"/>
      <c r="CX150" t="s">
        <v>4747</v>
      </c>
      <c r="CZ150" s="27" t="s">
        <v>5151</v>
      </c>
    </row>
    <row r="151" spans="18:105" ht="15" customHeight="1" x14ac:dyDescent="0.15">
      <c r="AH151" s="13"/>
      <c r="CX151" t="s">
        <v>4906</v>
      </c>
      <c r="CY151" s="27" t="s">
        <v>5153</v>
      </c>
      <c r="CZ151" s="27" t="s">
        <v>5151</v>
      </c>
    </row>
    <row r="152" spans="18:105" ht="15" customHeight="1" x14ac:dyDescent="0.15">
      <c r="AH152" s="13"/>
      <c r="CX152" t="s">
        <v>5080</v>
      </c>
      <c r="CY152" s="27" t="s">
        <v>5153</v>
      </c>
    </row>
    <row r="153" spans="18:105" ht="15" customHeight="1" x14ac:dyDescent="0.15">
      <c r="AH153" s="13"/>
      <c r="CX153" t="s">
        <v>4982</v>
      </c>
      <c r="CY153" s="27" t="s">
        <v>5153</v>
      </c>
      <c r="CZ153" s="27" t="s">
        <v>5154</v>
      </c>
      <c r="DA153" s="27" t="s">
        <v>5154</v>
      </c>
    </row>
    <row r="154" spans="18:105" ht="15" customHeight="1" x14ac:dyDescent="0.15">
      <c r="AH154" s="13"/>
      <c r="CX154" t="s">
        <v>4981</v>
      </c>
      <c r="CY154" s="27" t="s">
        <v>5153</v>
      </c>
      <c r="CZ154" s="27" t="s">
        <v>5151</v>
      </c>
    </row>
    <row r="155" spans="18:105" ht="15" customHeight="1" x14ac:dyDescent="0.15">
      <c r="AH155" s="13"/>
      <c r="CX155" t="s">
        <v>3348</v>
      </c>
      <c r="CZ155" s="27" t="s">
        <v>5153</v>
      </c>
    </row>
    <row r="156" spans="18:105" ht="15" customHeight="1" x14ac:dyDescent="0.15">
      <c r="AH156" s="13"/>
      <c r="CX156" t="s">
        <v>4643</v>
      </c>
      <c r="CZ156" s="27" t="s">
        <v>5153</v>
      </c>
    </row>
    <row r="157" spans="18:105" ht="15" customHeight="1" x14ac:dyDescent="0.15">
      <c r="AH157" s="13"/>
      <c r="CX157" t="s">
        <v>3343</v>
      </c>
      <c r="CZ157" s="27" t="s">
        <v>5154</v>
      </c>
    </row>
    <row r="158" spans="18:105" ht="15" customHeight="1" x14ac:dyDescent="0.15">
      <c r="AH158" s="13"/>
      <c r="CX158" t="s">
        <v>3270</v>
      </c>
      <c r="CZ158" s="27" t="s">
        <v>5154</v>
      </c>
    </row>
    <row r="159" spans="18:105" ht="15" customHeight="1" x14ac:dyDescent="0.15">
      <c r="AH159" s="13"/>
      <c r="CX159" t="s">
        <v>5014</v>
      </c>
      <c r="CY159" s="27" t="s">
        <v>5153</v>
      </c>
      <c r="CZ159" s="27" t="s">
        <v>2936</v>
      </c>
    </row>
    <row r="160" spans="18:105" ht="15" customHeight="1" x14ac:dyDescent="0.15">
      <c r="AH160" s="13"/>
      <c r="CX160" t="s">
        <v>4944</v>
      </c>
      <c r="CY160" s="27" t="s">
        <v>5154</v>
      </c>
      <c r="CZ160" s="27" t="s">
        <v>5153</v>
      </c>
    </row>
    <row r="161" spans="18:105" ht="15" customHeight="1" x14ac:dyDescent="0.15">
      <c r="R161" s="14"/>
      <c r="S161" s="14"/>
      <c r="T161" s="14"/>
      <c r="AH161" s="13"/>
      <c r="CX161" t="s">
        <v>3316</v>
      </c>
      <c r="CZ161" s="27" t="s">
        <v>5152</v>
      </c>
    </row>
    <row r="162" spans="18:105" ht="15" customHeight="1" x14ac:dyDescent="0.15">
      <c r="R162" s="14"/>
      <c r="S162" s="14"/>
      <c r="T162" s="14"/>
      <c r="AH162" s="13"/>
      <c r="CX162" t="s">
        <v>3236</v>
      </c>
      <c r="CZ162" s="27" t="s">
        <v>5152</v>
      </c>
    </row>
    <row r="163" spans="18:105" ht="15" customHeight="1" x14ac:dyDescent="0.15">
      <c r="R163" s="14"/>
      <c r="S163" s="14"/>
      <c r="T163" s="14"/>
      <c r="AH163" s="13"/>
      <c r="CX163" t="s">
        <v>4490</v>
      </c>
      <c r="CZ163" s="27" t="s">
        <v>5152</v>
      </c>
    </row>
    <row r="164" spans="18:105" ht="15" customHeight="1" x14ac:dyDescent="0.15">
      <c r="R164" s="14"/>
      <c r="S164" s="14"/>
      <c r="T164" s="14"/>
      <c r="AH164" s="13"/>
      <c r="CX164" t="s">
        <v>4648</v>
      </c>
      <c r="CZ164" s="27" t="s">
        <v>5153</v>
      </c>
    </row>
    <row r="165" spans="18:105" ht="15" customHeight="1" x14ac:dyDescent="0.15">
      <c r="AH165" s="13"/>
      <c r="CX165" t="s">
        <v>4888</v>
      </c>
      <c r="CZ165" s="27" t="s">
        <v>5154</v>
      </c>
    </row>
    <row r="166" spans="18:105" ht="15" customHeight="1" x14ac:dyDescent="0.15">
      <c r="AH166" s="13"/>
      <c r="CX166" t="s">
        <v>4522</v>
      </c>
      <c r="CZ166" s="27" t="s">
        <v>5154</v>
      </c>
    </row>
    <row r="167" spans="18:105" ht="15" customHeight="1" x14ac:dyDescent="0.15">
      <c r="AH167" s="13"/>
      <c r="CX167" t="s">
        <v>4971</v>
      </c>
      <c r="CY167" s="27" t="s">
        <v>5153</v>
      </c>
      <c r="CZ167" s="27" t="s">
        <v>5154</v>
      </c>
      <c r="DA167" s="27" t="s">
        <v>5154</v>
      </c>
    </row>
    <row r="168" spans="18:105" ht="15" customHeight="1" x14ac:dyDescent="0.15">
      <c r="AH168" s="13"/>
      <c r="CX168" t="s">
        <v>1523</v>
      </c>
      <c r="CZ168" s="27" t="s">
        <v>5153</v>
      </c>
    </row>
    <row r="169" spans="18:105" ht="15" customHeight="1" x14ac:dyDescent="0.15">
      <c r="AH169" s="13"/>
      <c r="CX169" t="s">
        <v>4492</v>
      </c>
      <c r="CZ169" s="27" t="s">
        <v>5153</v>
      </c>
    </row>
    <row r="170" spans="18:105" ht="15" customHeight="1" x14ac:dyDescent="0.15">
      <c r="AH170" s="13"/>
      <c r="CX170" t="s">
        <v>4889</v>
      </c>
      <c r="CY170" s="27" t="s">
        <v>5153</v>
      </c>
      <c r="CZ170" s="27" t="s">
        <v>5156</v>
      </c>
    </row>
    <row r="171" spans="18:105" ht="15" customHeight="1" x14ac:dyDescent="0.15">
      <c r="AH171" s="13"/>
      <c r="CX171" t="s">
        <v>4931</v>
      </c>
      <c r="CY171" s="27" t="s">
        <v>5154</v>
      </c>
      <c r="CZ171" s="27" t="s">
        <v>5153</v>
      </c>
    </row>
    <row r="172" spans="18:105" ht="15" customHeight="1" x14ac:dyDescent="0.15">
      <c r="AH172" s="13"/>
      <c r="CX172" t="s">
        <v>4651</v>
      </c>
      <c r="CZ172" s="27" t="s">
        <v>5153</v>
      </c>
    </row>
    <row r="173" spans="18:105" ht="15" customHeight="1" x14ac:dyDescent="0.15">
      <c r="AH173" s="13"/>
      <c r="CX173" t="s">
        <v>1575</v>
      </c>
      <c r="CY173" s="27" t="s">
        <v>5152</v>
      </c>
      <c r="CZ173" s="27" t="s">
        <v>5154</v>
      </c>
    </row>
    <row r="174" spans="18:105" ht="15" customHeight="1" x14ac:dyDescent="0.15">
      <c r="AH174" s="13"/>
      <c r="CX174" t="s">
        <v>4750</v>
      </c>
      <c r="CY174" s="27" t="s">
        <v>5153</v>
      </c>
      <c r="CZ174" s="27" t="s">
        <v>5154</v>
      </c>
    </row>
    <row r="175" spans="18:105" ht="15" customHeight="1" x14ac:dyDescent="0.15">
      <c r="AH175" s="13"/>
      <c r="CX175" t="s">
        <v>4751</v>
      </c>
      <c r="CY175" s="27" t="s">
        <v>5153</v>
      </c>
      <c r="CZ175" s="27" t="s">
        <v>5154</v>
      </c>
    </row>
    <row r="176" spans="18:105" ht="15" customHeight="1" x14ac:dyDescent="0.15">
      <c r="AH176" s="13"/>
      <c r="CX176" t="s">
        <v>5049</v>
      </c>
      <c r="CY176" s="27" t="s">
        <v>5152</v>
      </c>
      <c r="CZ176" s="27" t="s">
        <v>5153</v>
      </c>
    </row>
    <row r="177" spans="18:105" ht="15" customHeight="1" x14ac:dyDescent="0.15">
      <c r="AH177" s="13"/>
      <c r="CX177" t="s">
        <v>5179</v>
      </c>
      <c r="CY177" s="27" t="s">
        <v>5166</v>
      </c>
      <c r="CZ177" s="27" t="s">
        <v>5165</v>
      </c>
    </row>
    <row r="178" spans="18:105" ht="15" customHeight="1" x14ac:dyDescent="0.15">
      <c r="AH178" s="13"/>
      <c r="CX178" t="s">
        <v>4932</v>
      </c>
      <c r="CY178" s="27" t="s">
        <v>5153</v>
      </c>
      <c r="CZ178" s="27" t="s">
        <v>5151</v>
      </c>
      <c r="DA178" s="27" t="s">
        <v>5151</v>
      </c>
    </row>
    <row r="179" spans="18:105" ht="15" customHeight="1" x14ac:dyDescent="0.15">
      <c r="R179" s="14"/>
      <c r="S179" s="14"/>
      <c r="T179" s="14"/>
      <c r="AH179" s="13"/>
      <c r="CX179" t="s">
        <v>820</v>
      </c>
      <c r="CY179" s="27" t="s">
        <v>5157</v>
      </c>
      <c r="CZ179" s="27" t="s">
        <v>5152</v>
      </c>
    </row>
    <row r="180" spans="18:105" ht="15" customHeight="1" x14ac:dyDescent="0.15">
      <c r="R180" s="14"/>
      <c r="S180" s="14"/>
      <c r="T180" s="14"/>
      <c r="AH180" s="13"/>
      <c r="CX180" t="s">
        <v>4939</v>
      </c>
      <c r="CY180" s="27" t="s">
        <v>5153</v>
      </c>
      <c r="CZ180" s="27" t="s">
        <v>5154</v>
      </c>
      <c r="DA180" s="27" t="s">
        <v>5152</v>
      </c>
    </row>
    <row r="181" spans="18:105" ht="15" customHeight="1" x14ac:dyDescent="0.15">
      <c r="R181" s="14"/>
      <c r="S181" s="14"/>
      <c r="T181" s="14"/>
      <c r="AH181" s="13"/>
      <c r="CX181" t="s">
        <v>3819</v>
      </c>
      <c r="CZ181" s="27" t="s">
        <v>5154</v>
      </c>
    </row>
    <row r="182" spans="18:105" ht="15" customHeight="1" x14ac:dyDescent="0.15">
      <c r="R182" s="14"/>
      <c r="S182" s="14"/>
      <c r="T182" s="14"/>
      <c r="AH182" s="13"/>
      <c r="CX182" t="s">
        <v>558</v>
      </c>
      <c r="CY182" s="27" t="s">
        <v>5157</v>
      </c>
      <c r="CZ182" s="27" t="s">
        <v>5152</v>
      </c>
    </row>
    <row r="183" spans="18:105" ht="15" customHeight="1" x14ac:dyDescent="0.15">
      <c r="AH183" s="13"/>
      <c r="CX183" t="s">
        <v>3892</v>
      </c>
      <c r="CZ183" s="27" t="s">
        <v>5152</v>
      </c>
    </row>
    <row r="184" spans="18:105" ht="15" customHeight="1" x14ac:dyDescent="0.15">
      <c r="AH184" s="13"/>
      <c r="CX184" t="s">
        <v>3883</v>
      </c>
      <c r="CZ184" s="27" t="s">
        <v>5152</v>
      </c>
    </row>
    <row r="185" spans="18:105" ht="15" customHeight="1" x14ac:dyDescent="0.15">
      <c r="AH185" s="13"/>
      <c r="CX185" t="s">
        <v>456</v>
      </c>
      <c r="CY185" s="27" t="s">
        <v>5157</v>
      </c>
      <c r="CZ185" s="27" t="s">
        <v>5154</v>
      </c>
    </row>
    <row r="186" spans="18:105" ht="15" customHeight="1" x14ac:dyDescent="0.15">
      <c r="AH186" s="13"/>
      <c r="CX186" t="s">
        <v>5136</v>
      </c>
      <c r="CY186" s="27" t="s">
        <v>5151</v>
      </c>
      <c r="CZ186" s="27" t="s">
        <v>5154</v>
      </c>
    </row>
    <row r="187" spans="18:105" ht="15" customHeight="1" x14ac:dyDescent="0.15">
      <c r="AH187" s="13"/>
      <c r="CX187" t="s">
        <v>3352</v>
      </c>
      <c r="CZ187" s="27" t="s">
        <v>5151</v>
      </c>
    </row>
    <row r="188" spans="18:105" ht="15" customHeight="1" x14ac:dyDescent="0.15">
      <c r="AH188" s="13"/>
      <c r="CX188" t="s">
        <v>4500</v>
      </c>
      <c r="CZ188" s="27" t="s">
        <v>5153</v>
      </c>
    </row>
    <row r="189" spans="18:105" ht="15" customHeight="1" x14ac:dyDescent="0.15">
      <c r="AH189" s="13"/>
      <c r="CX189" t="s">
        <v>4979</v>
      </c>
      <c r="CY189" s="27" t="s">
        <v>5154</v>
      </c>
      <c r="CZ189" s="27" t="s">
        <v>5153</v>
      </c>
    </row>
    <row r="190" spans="18:105" ht="15" customHeight="1" x14ac:dyDescent="0.15">
      <c r="AH190" s="13"/>
      <c r="CX190" t="s">
        <v>4978</v>
      </c>
      <c r="CY190" s="27" t="s">
        <v>5168</v>
      </c>
      <c r="CZ190" s="27" t="s">
        <v>5153</v>
      </c>
    </row>
    <row r="191" spans="18:105" ht="15" customHeight="1" x14ac:dyDescent="0.15">
      <c r="AH191" s="13"/>
      <c r="CX191" t="s">
        <v>4940</v>
      </c>
      <c r="CY191" s="27" t="s">
        <v>5153</v>
      </c>
      <c r="CZ191" s="27" t="s">
        <v>5153</v>
      </c>
      <c r="DA191" s="27" t="s">
        <v>5152</v>
      </c>
    </row>
    <row r="192" spans="18:105" ht="15" customHeight="1" x14ac:dyDescent="0.15">
      <c r="AH192" s="13"/>
      <c r="CX192" t="s">
        <v>4501</v>
      </c>
      <c r="CZ192" s="27" t="s">
        <v>5153</v>
      </c>
    </row>
    <row r="193" spans="18:105" ht="15" customHeight="1" x14ac:dyDescent="0.15">
      <c r="AH193" s="13"/>
      <c r="CX193" t="s">
        <v>4826</v>
      </c>
      <c r="CY193" s="27" t="s">
        <v>5153</v>
      </c>
      <c r="CZ193" s="27" t="s">
        <v>5154</v>
      </c>
    </row>
    <row r="194" spans="18:105" ht="15" customHeight="1" x14ac:dyDescent="0.15">
      <c r="AH194" s="13"/>
      <c r="CX194" t="s">
        <v>4951</v>
      </c>
      <c r="CY194" s="27" t="s">
        <v>5153</v>
      </c>
      <c r="CZ194" s="27" t="s">
        <v>5153</v>
      </c>
      <c r="DA194" s="27" t="s">
        <v>5159</v>
      </c>
    </row>
    <row r="195" spans="18:105" ht="15" customHeight="1" x14ac:dyDescent="0.15">
      <c r="AH195" s="13"/>
      <c r="CX195" t="s">
        <v>3985</v>
      </c>
      <c r="CZ195" s="27" t="s">
        <v>5153</v>
      </c>
    </row>
    <row r="196" spans="18:105" ht="15" customHeight="1" x14ac:dyDescent="0.15">
      <c r="AH196" s="13"/>
      <c r="CX196" t="s">
        <v>4353</v>
      </c>
      <c r="CZ196" s="27" t="s">
        <v>5152</v>
      </c>
    </row>
    <row r="197" spans="18:105" ht="15" customHeight="1" x14ac:dyDescent="0.15">
      <c r="R197" s="14"/>
      <c r="S197" s="14"/>
      <c r="T197" s="14"/>
      <c r="AH197" s="13"/>
      <c r="CX197" t="s">
        <v>4503</v>
      </c>
      <c r="CZ197" s="27" t="s">
        <v>5152</v>
      </c>
    </row>
    <row r="198" spans="18:105" ht="15" customHeight="1" x14ac:dyDescent="0.15">
      <c r="R198" s="14"/>
      <c r="S198" s="14"/>
      <c r="T198" s="14"/>
      <c r="AH198" s="13"/>
      <c r="CX198" t="s">
        <v>5092</v>
      </c>
      <c r="CY198" s="27" t="s">
        <v>5152</v>
      </c>
      <c r="CZ198" s="27" t="s">
        <v>5153</v>
      </c>
    </row>
    <row r="199" spans="18:105" ht="15" customHeight="1" x14ac:dyDescent="0.15">
      <c r="R199" s="14"/>
      <c r="S199" s="14"/>
      <c r="T199" s="14"/>
      <c r="AH199" s="13"/>
      <c r="CX199" t="s">
        <v>4905</v>
      </c>
      <c r="CY199" s="27" t="s">
        <v>5153</v>
      </c>
      <c r="CZ199" s="27" t="s">
        <v>5153</v>
      </c>
      <c r="DA199" s="27" t="s">
        <v>5152</v>
      </c>
    </row>
    <row r="200" spans="18:105" ht="15" customHeight="1" x14ac:dyDescent="0.15">
      <c r="R200" s="14"/>
      <c r="S200" s="14"/>
      <c r="T200" s="14"/>
      <c r="AH200" s="13"/>
      <c r="CX200" t="s">
        <v>3886</v>
      </c>
      <c r="CY200" s="27" t="s">
        <v>5153</v>
      </c>
      <c r="CZ200" s="27" t="s">
        <v>5152</v>
      </c>
    </row>
    <row r="201" spans="18:105" ht="15" customHeight="1" x14ac:dyDescent="0.15">
      <c r="AH201" s="13"/>
      <c r="CX201" t="s">
        <v>5050</v>
      </c>
      <c r="CY201" s="27" t="s">
        <v>5153</v>
      </c>
      <c r="CZ201" s="27" t="s">
        <v>5154</v>
      </c>
      <c r="DA201" s="27" t="s">
        <v>5152</v>
      </c>
    </row>
    <row r="202" spans="18:105" ht="15" customHeight="1" x14ac:dyDescent="0.15">
      <c r="CX202" t="s">
        <v>3821</v>
      </c>
      <c r="CZ202" s="27" t="s">
        <v>5152</v>
      </c>
    </row>
    <row r="203" spans="18:105" ht="15" customHeight="1" x14ac:dyDescent="0.15">
      <c r="CX203" t="s">
        <v>4904</v>
      </c>
      <c r="CY203" s="27" t="s">
        <v>5153</v>
      </c>
      <c r="CZ203" s="27" t="s">
        <v>5153</v>
      </c>
      <c r="DA203" s="27" t="s">
        <v>5161</v>
      </c>
    </row>
    <row r="204" spans="18:105" ht="15" customHeight="1" x14ac:dyDescent="0.15">
      <c r="CX204" t="s">
        <v>3353</v>
      </c>
      <c r="CZ204" s="27" t="s">
        <v>5153</v>
      </c>
    </row>
    <row r="205" spans="18:105" ht="15" customHeight="1" x14ac:dyDescent="0.15">
      <c r="CX205" t="s">
        <v>4173</v>
      </c>
      <c r="CY205" s="27" t="s">
        <v>5153</v>
      </c>
      <c r="CZ205" s="27" t="s">
        <v>5156</v>
      </c>
    </row>
    <row r="206" spans="18:105" ht="15" customHeight="1" x14ac:dyDescent="0.15">
      <c r="CX206" t="s">
        <v>956</v>
      </c>
      <c r="CZ206" s="27" t="s">
        <v>5157</v>
      </c>
    </row>
    <row r="207" spans="18:105" ht="15" customHeight="1" x14ac:dyDescent="0.15">
      <c r="CX207" t="s">
        <v>398</v>
      </c>
      <c r="CY207" s="27" t="s">
        <v>5153</v>
      </c>
      <c r="CZ207" s="27" t="s">
        <v>5155</v>
      </c>
    </row>
    <row r="208" spans="18:105" ht="15" customHeight="1" x14ac:dyDescent="0.15">
      <c r="CX208" t="s">
        <v>3762</v>
      </c>
      <c r="CY208" s="27" t="s">
        <v>5153</v>
      </c>
      <c r="CZ208" s="27" t="s">
        <v>5155</v>
      </c>
    </row>
    <row r="209" spans="102:105" ht="15" customHeight="1" x14ac:dyDescent="0.15">
      <c r="CX209" t="s">
        <v>3900</v>
      </c>
      <c r="CZ209" s="27" t="s">
        <v>5151</v>
      </c>
    </row>
    <row r="210" spans="102:105" ht="15" customHeight="1" x14ac:dyDescent="0.15">
      <c r="CX210" t="s">
        <v>4533</v>
      </c>
      <c r="CZ210" s="27" t="s">
        <v>5153</v>
      </c>
    </row>
    <row r="211" spans="102:105" ht="15" customHeight="1" x14ac:dyDescent="0.15">
      <c r="CX211" t="s">
        <v>4537</v>
      </c>
      <c r="CY211" s="27" t="s">
        <v>5153</v>
      </c>
      <c r="CZ211" s="27" t="s">
        <v>5156</v>
      </c>
    </row>
    <row r="212" spans="102:105" ht="15" customHeight="1" x14ac:dyDescent="0.15">
      <c r="CX212" t="s">
        <v>3119</v>
      </c>
      <c r="CY212" s="27" t="s">
        <v>5152</v>
      </c>
      <c r="CZ212" s="27" t="s">
        <v>5155</v>
      </c>
    </row>
    <row r="213" spans="102:105" ht="15" customHeight="1" x14ac:dyDescent="0.15">
      <c r="CX213" t="s">
        <v>3091</v>
      </c>
      <c r="CY213" s="27" t="s">
        <v>5152</v>
      </c>
      <c r="CZ213" s="27" t="s">
        <v>5155</v>
      </c>
    </row>
    <row r="214" spans="102:105" ht="15" customHeight="1" x14ac:dyDescent="0.15">
      <c r="CX214" t="s">
        <v>4952</v>
      </c>
      <c r="CY214" s="27" t="s">
        <v>5153</v>
      </c>
      <c r="CZ214" s="27" t="s">
        <v>5153</v>
      </c>
      <c r="DA214" s="27" t="s">
        <v>5159</v>
      </c>
    </row>
    <row r="215" spans="102:105" ht="15" customHeight="1" x14ac:dyDescent="0.15">
      <c r="CX215" t="s">
        <v>3888</v>
      </c>
      <c r="CY215" s="27" t="s">
        <v>5153</v>
      </c>
      <c r="CZ215" s="27" t="s">
        <v>5154</v>
      </c>
    </row>
    <row r="216" spans="102:105" ht="15" customHeight="1" x14ac:dyDescent="0.15">
      <c r="CX216" t="s">
        <v>3823</v>
      </c>
      <c r="CZ216" s="27" t="s">
        <v>5151</v>
      </c>
    </row>
    <row r="217" spans="102:105" ht="15" customHeight="1" x14ac:dyDescent="0.15">
      <c r="CX217" t="s">
        <v>4954</v>
      </c>
      <c r="CY217" s="27" t="s">
        <v>5153</v>
      </c>
      <c r="CZ217" s="27" t="s">
        <v>5153</v>
      </c>
      <c r="DA217" s="27" t="s">
        <v>5168</v>
      </c>
    </row>
    <row r="218" spans="102:105" ht="15" customHeight="1" x14ac:dyDescent="0.15">
      <c r="CX218" t="s">
        <v>4251</v>
      </c>
      <c r="CY218" s="27" t="s">
        <v>5154</v>
      </c>
      <c r="CZ218" s="27" t="s">
        <v>5158</v>
      </c>
    </row>
    <row r="219" spans="102:105" ht="15" customHeight="1" x14ac:dyDescent="0.15">
      <c r="CX219" t="s">
        <v>4278</v>
      </c>
      <c r="CY219" s="27" t="s">
        <v>5154</v>
      </c>
      <c r="CZ219" s="27" t="s">
        <v>5158</v>
      </c>
    </row>
    <row r="220" spans="102:105" ht="15" customHeight="1" x14ac:dyDescent="0.15">
      <c r="CX220" t="s">
        <v>3412</v>
      </c>
      <c r="CY220" s="27" t="s">
        <v>5153</v>
      </c>
      <c r="CZ220" s="27" t="s">
        <v>5154</v>
      </c>
    </row>
    <row r="221" spans="102:105" ht="15" customHeight="1" x14ac:dyDescent="0.15">
      <c r="CX221" t="s">
        <v>3026</v>
      </c>
      <c r="CY221" s="27" t="s">
        <v>5153</v>
      </c>
      <c r="CZ221" s="27" t="s">
        <v>5154</v>
      </c>
    </row>
    <row r="222" spans="102:105" ht="15" customHeight="1" x14ac:dyDescent="0.15">
      <c r="CX222" t="s">
        <v>3148</v>
      </c>
      <c r="CY222" s="27" t="s">
        <v>5153</v>
      </c>
      <c r="CZ222" s="27" t="s">
        <v>5154</v>
      </c>
    </row>
    <row r="223" spans="102:105" ht="15" customHeight="1" x14ac:dyDescent="0.15">
      <c r="CX223" t="s">
        <v>5042</v>
      </c>
      <c r="CY223" s="27" t="s">
        <v>5153</v>
      </c>
      <c r="CZ223" s="27" t="s">
        <v>5151</v>
      </c>
    </row>
    <row r="224" spans="102:105" ht="15" customHeight="1" x14ac:dyDescent="0.15">
      <c r="CX224" t="s">
        <v>4832</v>
      </c>
      <c r="CY224" s="27" t="s">
        <v>5153</v>
      </c>
      <c r="CZ224" s="27" t="s">
        <v>5152</v>
      </c>
    </row>
    <row r="225" spans="102:105" ht="15" customHeight="1" x14ac:dyDescent="0.15">
      <c r="CX225" t="s">
        <v>4540</v>
      </c>
      <c r="CY225" s="27" t="s">
        <v>5154</v>
      </c>
      <c r="CZ225" s="27" t="s">
        <v>5152</v>
      </c>
    </row>
    <row r="226" spans="102:105" ht="15" customHeight="1" x14ac:dyDescent="0.15">
      <c r="CX226" t="s">
        <v>4980</v>
      </c>
      <c r="CY226" s="27" t="s">
        <v>5152</v>
      </c>
      <c r="CZ226" s="27" t="s">
        <v>5153</v>
      </c>
    </row>
    <row r="227" spans="102:105" ht="15" customHeight="1" x14ac:dyDescent="0.15">
      <c r="CX227" t="s">
        <v>5027</v>
      </c>
      <c r="CY227" s="27" t="s">
        <v>5151</v>
      </c>
      <c r="CZ227" s="27" t="s">
        <v>5153</v>
      </c>
      <c r="DA227" s="27" t="s">
        <v>5153</v>
      </c>
    </row>
    <row r="228" spans="102:105" ht="15" customHeight="1" x14ac:dyDescent="0.15">
      <c r="CX228" t="s">
        <v>3824</v>
      </c>
      <c r="CZ228" s="27" t="s">
        <v>5153</v>
      </c>
    </row>
    <row r="229" spans="102:105" ht="15" customHeight="1" x14ac:dyDescent="0.15">
      <c r="CX229" t="s">
        <v>5083</v>
      </c>
      <c r="CY229" s="27" t="s">
        <v>5151</v>
      </c>
      <c r="CZ229" s="27" t="s">
        <v>5153</v>
      </c>
      <c r="DA229" s="27" t="s">
        <v>5154</v>
      </c>
    </row>
    <row r="230" spans="102:105" ht="15" customHeight="1" x14ac:dyDescent="0.15">
      <c r="CX230" t="s">
        <v>4549</v>
      </c>
      <c r="CY230" s="27" t="s">
        <v>5153</v>
      </c>
      <c r="CZ230" s="27" t="s">
        <v>5167</v>
      </c>
    </row>
    <row r="231" spans="102:105" ht="15" customHeight="1" x14ac:dyDescent="0.15">
      <c r="CX231" t="s">
        <v>4552</v>
      </c>
      <c r="CY231" s="27" t="s">
        <v>5153</v>
      </c>
      <c r="CZ231" s="27" t="s">
        <v>5167</v>
      </c>
    </row>
    <row r="232" spans="102:105" ht="15" customHeight="1" x14ac:dyDescent="0.15">
      <c r="CX232" t="s">
        <v>379</v>
      </c>
      <c r="CZ232" s="27" t="s">
        <v>5152</v>
      </c>
    </row>
    <row r="233" spans="102:105" ht="15" customHeight="1" x14ac:dyDescent="0.15">
      <c r="CX233" t="s">
        <v>573</v>
      </c>
      <c r="CZ233" s="27" t="s">
        <v>5152</v>
      </c>
    </row>
    <row r="234" spans="102:105" ht="15" customHeight="1" x14ac:dyDescent="0.15">
      <c r="CX234" t="s">
        <v>3309</v>
      </c>
      <c r="CZ234" s="27" t="s">
        <v>5152</v>
      </c>
    </row>
    <row r="235" spans="102:105" ht="15" customHeight="1" x14ac:dyDescent="0.15">
      <c r="CX235" t="s">
        <v>4825</v>
      </c>
      <c r="CY235" s="27" t="s">
        <v>5153</v>
      </c>
      <c r="CZ235" s="27" t="s">
        <v>5152</v>
      </c>
    </row>
    <row r="236" spans="102:105" ht="15" customHeight="1" x14ac:dyDescent="0.15">
      <c r="CX236" t="s">
        <v>5071</v>
      </c>
      <c r="CY236" s="27" t="s">
        <v>5153</v>
      </c>
      <c r="CZ236" s="27" t="s">
        <v>5152</v>
      </c>
      <c r="DA236" s="27" t="s">
        <v>5152</v>
      </c>
    </row>
    <row r="237" spans="102:105" ht="15" customHeight="1" x14ac:dyDescent="0.15">
      <c r="CX237" t="s">
        <v>4898</v>
      </c>
      <c r="CY237" s="27" t="s">
        <v>5153</v>
      </c>
      <c r="CZ237" s="27" t="s">
        <v>5154</v>
      </c>
    </row>
    <row r="238" spans="102:105" ht="15" customHeight="1" x14ac:dyDescent="0.15">
      <c r="CX238" t="s">
        <v>4897</v>
      </c>
      <c r="CY238" s="27" t="s">
        <v>5153</v>
      </c>
      <c r="CZ238" s="27" t="s">
        <v>5153</v>
      </c>
      <c r="DA238" s="27" t="s">
        <v>5159</v>
      </c>
    </row>
    <row r="239" spans="102:105" ht="15" customHeight="1" x14ac:dyDescent="0.15">
      <c r="CX239" t="s">
        <v>3890</v>
      </c>
      <c r="CZ239" s="27" t="s">
        <v>5153</v>
      </c>
    </row>
    <row r="240" spans="102:105" ht="15" customHeight="1" x14ac:dyDescent="0.15">
      <c r="CX240" t="s">
        <v>4177</v>
      </c>
      <c r="CY240" s="27" t="s">
        <v>5154</v>
      </c>
      <c r="CZ240" s="27" t="s">
        <v>5152</v>
      </c>
    </row>
    <row r="241" spans="102:105" ht="15" customHeight="1" x14ac:dyDescent="0.15">
      <c r="CX241" t="s">
        <v>4901</v>
      </c>
      <c r="CY241" s="27" t="s">
        <v>5154</v>
      </c>
      <c r="CZ241" s="27" t="s">
        <v>5153</v>
      </c>
      <c r="DA241" s="27" t="s">
        <v>5153</v>
      </c>
    </row>
    <row r="242" spans="102:105" ht="15" customHeight="1" x14ac:dyDescent="0.15">
      <c r="CX242" t="s">
        <v>3904</v>
      </c>
      <c r="CZ242" s="27" t="s">
        <v>5154</v>
      </c>
    </row>
    <row r="243" spans="102:105" ht="15" customHeight="1" x14ac:dyDescent="0.15">
      <c r="CX243" t="s">
        <v>4756</v>
      </c>
      <c r="CY243" s="27" t="s">
        <v>5152</v>
      </c>
      <c r="CZ243" s="27" t="s">
        <v>2936</v>
      </c>
    </row>
    <row r="244" spans="102:105" ht="15" customHeight="1" x14ac:dyDescent="0.15">
      <c r="CX244" t="s">
        <v>5093</v>
      </c>
      <c r="CY244" s="27" t="s">
        <v>5154</v>
      </c>
      <c r="CZ244" s="27" t="s">
        <v>5153</v>
      </c>
    </row>
    <row r="245" spans="102:105" ht="15" customHeight="1" x14ac:dyDescent="0.15">
      <c r="CX245" t="s">
        <v>5175</v>
      </c>
      <c r="CZ245" s="27" t="s">
        <v>5152</v>
      </c>
    </row>
    <row r="246" spans="102:105" ht="15" customHeight="1" x14ac:dyDescent="0.15">
      <c r="CX246" t="s">
        <v>4716</v>
      </c>
      <c r="CZ246" s="27" t="s">
        <v>5152</v>
      </c>
    </row>
    <row r="247" spans="102:105" ht="15" customHeight="1" x14ac:dyDescent="0.15">
      <c r="CX247" t="s">
        <v>4639</v>
      </c>
      <c r="CZ247" s="27" t="s">
        <v>5152</v>
      </c>
    </row>
    <row r="248" spans="102:105" ht="15" customHeight="1" x14ac:dyDescent="0.15">
      <c r="CX248" t="s">
        <v>4782</v>
      </c>
      <c r="CY248" s="27" t="s">
        <v>5151</v>
      </c>
      <c r="CZ248" s="27" t="s">
        <v>5153</v>
      </c>
    </row>
    <row r="249" spans="102:105" ht="15" customHeight="1" x14ac:dyDescent="0.15">
      <c r="CX249" t="s">
        <v>581</v>
      </c>
      <c r="CZ249" s="27" t="s">
        <v>5157</v>
      </c>
    </row>
    <row r="250" spans="102:105" ht="15" customHeight="1" x14ac:dyDescent="0.15">
      <c r="CX250" t="s">
        <v>4556</v>
      </c>
      <c r="CZ250" s="27" t="s">
        <v>5153</v>
      </c>
    </row>
    <row r="251" spans="102:105" ht="15" customHeight="1" x14ac:dyDescent="0.15">
      <c r="CX251" t="s">
        <v>4991</v>
      </c>
      <c r="CZ251" s="27" t="s">
        <v>5151</v>
      </c>
    </row>
    <row r="252" spans="102:105" ht="15" customHeight="1" x14ac:dyDescent="0.15">
      <c r="CX252" t="s">
        <v>4956</v>
      </c>
      <c r="CY252" s="27" t="s">
        <v>5153</v>
      </c>
      <c r="CZ252" s="27" t="s">
        <v>5151</v>
      </c>
    </row>
    <row r="253" spans="102:105" ht="15" customHeight="1" x14ac:dyDescent="0.15">
      <c r="CX253" t="s">
        <v>4759</v>
      </c>
      <c r="CZ253" s="27" t="s">
        <v>5152</v>
      </c>
    </row>
    <row r="254" spans="102:105" ht="15" customHeight="1" x14ac:dyDescent="0.15">
      <c r="CX254" t="s">
        <v>3522</v>
      </c>
      <c r="CZ254" s="27" t="s">
        <v>5152</v>
      </c>
    </row>
    <row r="255" spans="102:105" ht="15" customHeight="1" x14ac:dyDescent="0.15">
      <c r="CX255" t="s">
        <v>4047</v>
      </c>
      <c r="CZ255" s="27" t="s">
        <v>5153</v>
      </c>
    </row>
    <row r="256" spans="102:105" ht="15" customHeight="1" x14ac:dyDescent="0.15">
      <c r="CX256" t="s">
        <v>4957</v>
      </c>
      <c r="CY256" s="27" t="s">
        <v>5153</v>
      </c>
      <c r="CZ256" s="27" t="s">
        <v>5152</v>
      </c>
      <c r="DA256" s="27" t="s">
        <v>5152</v>
      </c>
    </row>
    <row r="257" spans="102:105" ht="15" customHeight="1" x14ac:dyDescent="0.15">
      <c r="CX257" t="s">
        <v>5121</v>
      </c>
      <c r="CY257" s="27" t="s">
        <v>5153</v>
      </c>
      <c r="CZ257" s="27" t="s">
        <v>5153</v>
      </c>
      <c r="DA257" s="27" t="s">
        <v>5159</v>
      </c>
    </row>
    <row r="258" spans="102:105" ht="15" customHeight="1" x14ac:dyDescent="0.15">
      <c r="CX258" t="s">
        <v>4902</v>
      </c>
      <c r="CY258" s="27" t="s">
        <v>5153</v>
      </c>
      <c r="CZ258" s="27" t="s">
        <v>5153</v>
      </c>
      <c r="DA258" s="27" t="s">
        <v>5152</v>
      </c>
    </row>
    <row r="259" spans="102:105" ht="15" customHeight="1" x14ac:dyDescent="0.15">
      <c r="CX259" t="s">
        <v>4181</v>
      </c>
      <c r="CZ259" s="27" t="s">
        <v>5153</v>
      </c>
    </row>
    <row r="260" spans="102:105" ht="15" customHeight="1" x14ac:dyDescent="0.15">
      <c r="CX260" t="s">
        <v>3831</v>
      </c>
      <c r="CZ260" s="27" t="s">
        <v>5153</v>
      </c>
    </row>
    <row r="261" spans="102:105" ht="15" customHeight="1" x14ac:dyDescent="0.15">
      <c r="CX261" t="s">
        <v>5025</v>
      </c>
      <c r="CY261" s="27" t="s">
        <v>5152</v>
      </c>
      <c r="CZ261" s="27" t="s">
        <v>5153</v>
      </c>
    </row>
    <row r="262" spans="102:105" ht="15" customHeight="1" x14ac:dyDescent="0.15">
      <c r="CX262" t="s">
        <v>5001</v>
      </c>
      <c r="CY262" s="27" t="s">
        <v>5153</v>
      </c>
      <c r="CZ262" s="27" t="s">
        <v>5153</v>
      </c>
      <c r="DA262" s="27" t="s">
        <v>5151</v>
      </c>
    </row>
    <row r="263" spans="102:105" ht="15" customHeight="1" x14ac:dyDescent="0.15">
      <c r="CX263" t="s">
        <v>3832</v>
      </c>
      <c r="CZ263" s="27" t="s">
        <v>5153</v>
      </c>
    </row>
    <row r="264" spans="102:105" ht="15" customHeight="1" x14ac:dyDescent="0.15">
      <c r="CX264" t="s">
        <v>4504</v>
      </c>
      <c r="CY264" s="27" t="s">
        <v>5153</v>
      </c>
      <c r="CZ264" s="27" t="s">
        <v>5151</v>
      </c>
    </row>
    <row r="265" spans="102:105" ht="15" customHeight="1" x14ac:dyDescent="0.15">
      <c r="CX265" t="s">
        <v>4558</v>
      </c>
      <c r="CZ265" s="27" t="s">
        <v>5151</v>
      </c>
    </row>
    <row r="266" spans="102:105" ht="15" customHeight="1" x14ac:dyDescent="0.15">
      <c r="CX266" t="s">
        <v>3910</v>
      </c>
      <c r="CZ266" s="27" t="s">
        <v>5154</v>
      </c>
    </row>
    <row r="267" spans="102:105" ht="15" customHeight="1" x14ac:dyDescent="0.15">
      <c r="CX267" t="s">
        <v>5028</v>
      </c>
      <c r="CY267" s="27" t="s">
        <v>5153</v>
      </c>
      <c r="CZ267" s="27" t="s">
        <v>5153</v>
      </c>
      <c r="DA267" s="27" t="s">
        <v>5152</v>
      </c>
    </row>
    <row r="268" spans="102:105" ht="15" customHeight="1" x14ac:dyDescent="0.15">
      <c r="CX268" t="s">
        <v>4187</v>
      </c>
      <c r="CZ268" s="27" t="s">
        <v>5153</v>
      </c>
    </row>
    <row r="269" spans="102:105" ht="15" customHeight="1" x14ac:dyDescent="0.15">
      <c r="CX269" t="s">
        <v>5098</v>
      </c>
      <c r="CY269" s="27" t="s">
        <v>5152</v>
      </c>
      <c r="CZ269" s="27" t="s">
        <v>5153</v>
      </c>
    </row>
    <row r="270" spans="102:105" ht="15" customHeight="1" x14ac:dyDescent="0.15">
      <c r="CX270" t="s">
        <v>2916</v>
      </c>
      <c r="CZ270" s="27" t="s">
        <v>5152</v>
      </c>
    </row>
    <row r="271" spans="102:105" ht="15" customHeight="1" x14ac:dyDescent="0.15">
      <c r="CX271" t="s">
        <v>705</v>
      </c>
      <c r="CZ271" s="27" t="s">
        <v>5152</v>
      </c>
    </row>
    <row r="272" spans="102:105" ht="15" customHeight="1" x14ac:dyDescent="0.15">
      <c r="CX272" t="s">
        <v>5087</v>
      </c>
      <c r="CY272" s="27" t="s">
        <v>5153</v>
      </c>
      <c r="CZ272" s="27" t="s">
        <v>5154</v>
      </c>
      <c r="DA272" s="27" t="s">
        <v>5152</v>
      </c>
    </row>
    <row r="273" spans="102:105" ht="15" customHeight="1" x14ac:dyDescent="0.15">
      <c r="CX273" t="s">
        <v>4297</v>
      </c>
      <c r="CY273" s="27" t="s">
        <v>5153</v>
      </c>
      <c r="CZ273" s="27" t="s">
        <v>5152</v>
      </c>
    </row>
    <row r="274" spans="102:105" ht="15" customHeight="1" x14ac:dyDescent="0.15">
      <c r="CX274" t="s">
        <v>4918</v>
      </c>
      <c r="CY274" s="27" t="s">
        <v>5166</v>
      </c>
      <c r="CZ274" s="27" t="s">
        <v>5168</v>
      </c>
    </row>
    <row r="275" spans="102:105" ht="15" customHeight="1" x14ac:dyDescent="0.15">
      <c r="CX275" t="s">
        <v>4908</v>
      </c>
      <c r="CY275" s="27" t="s">
        <v>5153</v>
      </c>
      <c r="CZ275" s="27" t="s">
        <v>5153</v>
      </c>
      <c r="DA275" s="27" t="s">
        <v>5168</v>
      </c>
    </row>
    <row r="276" spans="102:105" ht="15" customHeight="1" x14ac:dyDescent="0.15">
      <c r="CX276" t="s">
        <v>137</v>
      </c>
      <c r="CY276" s="27" t="s">
        <v>5153</v>
      </c>
      <c r="CZ276" s="27" t="s">
        <v>5154</v>
      </c>
    </row>
    <row r="277" spans="102:105" ht="15" customHeight="1" x14ac:dyDescent="0.15">
      <c r="CX277" t="s">
        <v>716</v>
      </c>
      <c r="CY277" s="27" t="s">
        <v>5153</v>
      </c>
      <c r="CZ277" s="27" t="s">
        <v>5154</v>
      </c>
    </row>
    <row r="278" spans="102:105" ht="15" customHeight="1" x14ac:dyDescent="0.15">
      <c r="CX278" t="s">
        <v>720</v>
      </c>
      <c r="CY278" s="27" t="s">
        <v>5153</v>
      </c>
      <c r="CZ278" s="27" t="s">
        <v>5154</v>
      </c>
    </row>
    <row r="279" spans="102:105" ht="15" customHeight="1" x14ac:dyDescent="0.15">
      <c r="CX279" t="s">
        <v>3545</v>
      </c>
      <c r="CY279" s="27" t="s">
        <v>5153</v>
      </c>
      <c r="CZ279" s="27" t="s">
        <v>5153</v>
      </c>
    </row>
    <row r="280" spans="102:105" ht="15" customHeight="1" x14ac:dyDescent="0.15">
      <c r="CX280" t="s">
        <v>4864</v>
      </c>
      <c r="CY280" s="27" t="s">
        <v>5153</v>
      </c>
      <c r="CZ280" s="27" t="s">
        <v>5153</v>
      </c>
      <c r="DA280" s="27" t="s">
        <v>5166</v>
      </c>
    </row>
    <row r="281" spans="102:105" ht="15" customHeight="1" x14ac:dyDescent="0.15">
      <c r="CX281" t="s">
        <v>4506</v>
      </c>
      <c r="CY281" s="27" t="s">
        <v>5153</v>
      </c>
      <c r="CZ281" s="27" t="s">
        <v>5152</v>
      </c>
    </row>
    <row r="282" spans="102:105" ht="15" customHeight="1" x14ac:dyDescent="0.15">
      <c r="CX282" t="s">
        <v>4734</v>
      </c>
      <c r="CZ282" s="27" t="s">
        <v>5153</v>
      </c>
    </row>
    <row r="283" spans="102:105" ht="15" customHeight="1" x14ac:dyDescent="0.15">
      <c r="CX283" t="s">
        <v>3345</v>
      </c>
      <c r="CY283" s="27" t="s">
        <v>5154</v>
      </c>
      <c r="CZ283" s="27" t="s">
        <v>5158</v>
      </c>
    </row>
    <row r="284" spans="102:105" ht="15" customHeight="1" x14ac:dyDescent="0.15">
      <c r="CX284" t="s">
        <v>3366</v>
      </c>
      <c r="CY284" s="27" t="s">
        <v>5154</v>
      </c>
      <c r="CZ284" s="27" t="s">
        <v>5158</v>
      </c>
    </row>
    <row r="285" spans="102:105" ht="15" customHeight="1" x14ac:dyDescent="0.15">
      <c r="CX285" t="s">
        <v>5099</v>
      </c>
      <c r="CY285" s="27" t="s">
        <v>5153</v>
      </c>
      <c r="CZ285" s="27" t="s">
        <v>5153</v>
      </c>
      <c r="DA285" s="27" t="s">
        <v>5159</v>
      </c>
    </row>
    <row r="286" spans="102:105" ht="15" customHeight="1" x14ac:dyDescent="0.15">
      <c r="CX286" t="s">
        <v>603</v>
      </c>
      <c r="CY286" s="27" t="s">
        <v>5157</v>
      </c>
      <c r="CZ286" s="27" t="s">
        <v>5152</v>
      </c>
    </row>
    <row r="287" spans="102:105" ht="15" customHeight="1" x14ac:dyDescent="0.15">
      <c r="CX287" t="s">
        <v>5065</v>
      </c>
      <c r="CY287" s="27" t="s">
        <v>5153</v>
      </c>
      <c r="CZ287" s="27" t="s">
        <v>5153</v>
      </c>
    </row>
    <row r="288" spans="102:105" ht="15" customHeight="1" x14ac:dyDescent="0.15">
      <c r="CX288" t="s">
        <v>3814</v>
      </c>
      <c r="CZ288" s="27" t="s">
        <v>5153</v>
      </c>
    </row>
    <row r="289" spans="102:105" ht="15" customHeight="1" x14ac:dyDescent="0.15">
      <c r="CX289" t="s">
        <v>3771</v>
      </c>
      <c r="CZ289" s="27" t="s">
        <v>5153</v>
      </c>
    </row>
    <row r="290" spans="102:105" ht="15" customHeight="1" x14ac:dyDescent="0.15">
      <c r="CX290" t="s">
        <v>5003</v>
      </c>
      <c r="CY290" s="27" t="s">
        <v>5153</v>
      </c>
      <c r="CZ290" s="27" t="s">
        <v>5151</v>
      </c>
      <c r="DA290" s="27" t="s">
        <v>5151</v>
      </c>
    </row>
    <row r="291" spans="102:105" ht="15" customHeight="1" x14ac:dyDescent="0.15">
      <c r="CX291" t="s">
        <v>4561</v>
      </c>
      <c r="CZ291" s="27" t="s">
        <v>5152</v>
      </c>
    </row>
    <row r="292" spans="102:105" ht="15" customHeight="1" x14ac:dyDescent="0.15">
      <c r="CX292" t="s">
        <v>4304</v>
      </c>
      <c r="CZ292" s="27" t="s">
        <v>5153</v>
      </c>
    </row>
    <row r="293" spans="102:105" ht="15" customHeight="1" x14ac:dyDescent="0.15">
      <c r="CX293" t="s">
        <v>3369</v>
      </c>
      <c r="CZ293" s="27" t="s">
        <v>5153</v>
      </c>
    </row>
    <row r="294" spans="102:105" ht="15" customHeight="1" x14ac:dyDescent="0.15">
      <c r="CX294" t="s">
        <v>890</v>
      </c>
      <c r="CY294" s="27" t="s">
        <v>2936</v>
      </c>
      <c r="CZ294" s="27" t="s">
        <v>5153</v>
      </c>
    </row>
    <row r="295" spans="102:105" ht="15" customHeight="1" x14ac:dyDescent="0.15">
      <c r="CX295" t="s">
        <v>3370</v>
      </c>
      <c r="CZ295" s="27" t="s">
        <v>5154</v>
      </c>
    </row>
    <row r="296" spans="102:105" ht="15" customHeight="1" x14ac:dyDescent="0.15">
      <c r="CX296" t="s">
        <v>4833</v>
      </c>
      <c r="CY296" s="27" t="s">
        <v>5154</v>
      </c>
      <c r="CZ296" s="27" t="s">
        <v>5152</v>
      </c>
    </row>
    <row r="297" spans="102:105" ht="15" customHeight="1" x14ac:dyDescent="0.15">
      <c r="CX297" t="s">
        <v>4914</v>
      </c>
      <c r="CY297" s="27" t="s">
        <v>5153</v>
      </c>
      <c r="CZ297" s="27" t="s">
        <v>5154</v>
      </c>
    </row>
    <row r="298" spans="102:105" ht="15" customHeight="1" x14ac:dyDescent="0.15">
      <c r="CX298" t="s">
        <v>4850</v>
      </c>
      <c r="CY298" s="27" t="s">
        <v>5153</v>
      </c>
      <c r="CZ298" s="27" t="s">
        <v>5152</v>
      </c>
    </row>
    <row r="299" spans="102:105" ht="15" customHeight="1" x14ac:dyDescent="0.15">
      <c r="CX299" t="s">
        <v>4563</v>
      </c>
      <c r="CZ299" s="27" t="s">
        <v>5153</v>
      </c>
    </row>
    <row r="300" spans="102:105" ht="15" customHeight="1" x14ac:dyDescent="0.15">
      <c r="CX300" t="s">
        <v>3835</v>
      </c>
      <c r="CZ300" s="27" t="s">
        <v>5153</v>
      </c>
    </row>
    <row r="301" spans="102:105" ht="15" customHeight="1" x14ac:dyDescent="0.15">
      <c r="CX301" t="s">
        <v>3973</v>
      </c>
      <c r="CZ301" s="27" t="s">
        <v>5153</v>
      </c>
    </row>
    <row r="302" spans="102:105" ht="15" customHeight="1" x14ac:dyDescent="0.15">
      <c r="CX302" t="s">
        <v>5051</v>
      </c>
      <c r="CY302" s="27" t="s">
        <v>5153</v>
      </c>
      <c r="CZ302" s="27" t="s">
        <v>5153</v>
      </c>
      <c r="DA302" s="27" t="s">
        <v>5152</v>
      </c>
    </row>
    <row r="303" spans="102:105" ht="15" customHeight="1" x14ac:dyDescent="0.15">
      <c r="CX303" t="s">
        <v>4787</v>
      </c>
      <c r="CY303" s="27" t="s">
        <v>5153</v>
      </c>
      <c r="CZ303" s="27" t="s">
        <v>5152</v>
      </c>
    </row>
    <row r="304" spans="102:105" ht="15" customHeight="1" x14ac:dyDescent="0.15">
      <c r="CX304" t="s">
        <v>3837</v>
      </c>
      <c r="CZ304" s="27" t="s">
        <v>5152</v>
      </c>
    </row>
    <row r="305" spans="102:105" ht="15" customHeight="1" x14ac:dyDescent="0.15">
      <c r="CX305" t="s">
        <v>4983</v>
      </c>
      <c r="CY305" s="27" t="s">
        <v>5151</v>
      </c>
      <c r="CZ305" s="27" t="s">
        <v>5151</v>
      </c>
    </row>
    <row r="306" spans="102:105" ht="15" customHeight="1" x14ac:dyDescent="0.15">
      <c r="CX306" t="s">
        <v>4399</v>
      </c>
      <c r="CZ306" s="27" t="s">
        <v>5153</v>
      </c>
    </row>
    <row r="307" spans="102:105" ht="15" customHeight="1" x14ac:dyDescent="0.15">
      <c r="CX307" t="s">
        <v>4508</v>
      </c>
      <c r="CY307" s="27" t="s">
        <v>5153</v>
      </c>
      <c r="CZ307" s="27" t="s">
        <v>5153</v>
      </c>
    </row>
    <row r="308" spans="102:105" ht="15" customHeight="1" x14ac:dyDescent="0.15">
      <c r="CX308" t="s">
        <v>3371</v>
      </c>
      <c r="CZ308" s="27" t="s">
        <v>5152</v>
      </c>
    </row>
    <row r="309" spans="102:105" ht="15" customHeight="1" x14ac:dyDescent="0.15">
      <c r="CX309" t="s">
        <v>5022</v>
      </c>
      <c r="CY309" s="27" t="s">
        <v>5153</v>
      </c>
      <c r="CZ309" s="27" t="s">
        <v>5153</v>
      </c>
      <c r="DA309" s="27" t="s">
        <v>5153</v>
      </c>
    </row>
    <row r="310" spans="102:105" ht="15" customHeight="1" x14ac:dyDescent="0.15">
      <c r="CX310" t="s">
        <v>4569</v>
      </c>
      <c r="CZ310" s="27" t="s">
        <v>5152</v>
      </c>
    </row>
    <row r="311" spans="102:105" ht="15" customHeight="1" x14ac:dyDescent="0.15">
      <c r="CX311" t="s">
        <v>4571</v>
      </c>
      <c r="CZ311" s="27" t="s">
        <v>5151</v>
      </c>
    </row>
    <row r="312" spans="102:105" ht="15" customHeight="1" x14ac:dyDescent="0.15">
      <c r="CX312" t="s">
        <v>994</v>
      </c>
      <c r="CZ312" s="27" t="s">
        <v>5151</v>
      </c>
    </row>
    <row r="313" spans="102:105" ht="15" customHeight="1" x14ac:dyDescent="0.15">
      <c r="CX313" t="s">
        <v>3974</v>
      </c>
      <c r="CZ313" s="27" t="s">
        <v>5151</v>
      </c>
    </row>
    <row r="314" spans="102:105" ht="15" customHeight="1" x14ac:dyDescent="0.15">
      <c r="CX314" t="s">
        <v>3245</v>
      </c>
      <c r="CZ314" s="27" t="s">
        <v>5151</v>
      </c>
    </row>
    <row r="315" spans="102:105" ht="15" customHeight="1" x14ac:dyDescent="0.15">
      <c r="CX315" t="s">
        <v>4789</v>
      </c>
      <c r="CY315" s="27" t="s">
        <v>5153</v>
      </c>
      <c r="CZ315" s="27" t="s">
        <v>5153</v>
      </c>
    </row>
    <row r="316" spans="102:105" ht="15" customHeight="1" x14ac:dyDescent="0.15">
      <c r="CX316" t="s">
        <v>3574</v>
      </c>
      <c r="CZ316" s="27" t="s">
        <v>5152</v>
      </c>
    </row>
    <row r="317" spans="102:105" ht="15" customHeight="1" x14ac:dyDescent="0.15">
      <c r="CX317" t="s">
        <v>5070</v>
      </c>
      <c r="CY317" s="27" t="s">
        <v>5153</v>
      </c>
      <c r="CZ317" s="27" t="s">
        <v>5153</v>
      </c>
      <c r="DA317" s="27" t="s">
        <v>5152</v>
      </c>
    </row>
    <row r="318" spans="102:105" ht="15" customHeight="1" x14ac:dyDescent="0.15">
      <c r="CX318" t="s">
        <v>4401</v>
      </c>
      <c r="CZ318" s="27" t="s">
        <v>5153</v>
      </c>
    </row>
    <row r="319" spans="102:105" ht="15" customHeight="1" x14ac:dyDescent="0.15">
      <c r="CX319" t="s">
        <v>4862</v>
      </c>
      <c r="CY319" s="27" t="s">
        <v>5151</v>
      </c>
      <c r="CZ319" s="27" t="s">
        <v>5153</v>
      </c>
    </row>
    <row r="320" spans="102:105" ht="15" customHeight="1" x14ac:dyDescent="0.15">
      <c r="CX320" t="s">
        <v>4313</v>
      </c>
      <c r="CY320" s="27" t="s">
        <v>5153</v>
      </c>
      <c r="CZ320" s="27" t="s">
        <v>2936</v>
      </c>
    </row>
    <row r="321" spans="102:105" ht="15" customHeight="1" x14ac:dyDescent="0.15">
      <c r="CX321" t="s">
        <v>4402</v>
      </c>
      <c r="CZ321" s="27" t="s">
        <v>5153</v>
      </c>
    </row>
    <row r="322" spans="102:105" ht="15" customHeight="1" x14ac:dyDescent="0.15">
      <c r="CX322" t="s">
        <v>5111</v>
      </c>
      <c r="CY322" s="27" t="s">
        <v>5152</v>
      </c>
      <c r="CZ322" s="27" t="s">
        <v>5153</v>
      </c>
    </row>
    <row r="323" spans="102:105" ht="15" customHeight="1" x14ac:dyDescent="0.15">
      <c r="CX323" t="s">
        <v>1172</v>
      </c>
      <c r="CY323" s="27" t="s">
        <v>5167</v>
      </c>
      <c r="CZ323" s="27" t="s">
        <v>5153</v>
      </c>
    </row>
    <row r="324" spans="102:105" ht="15" customHeight="1" x14ac:dyDescent="0.15">
      <c r="CX324" t="s">
        <v>3294</v>
      </c>
      <c r="CZ324" s="27" t="s">
        <v>5153</v>
      </c>
    </row>
    <row r="325" spans="102:105" ht="15" customHeight="1" x14ac:dyDescent="0.15">
      <c r="CX325" t="s">
        <v>4315</v>
      </c>
      <c r="CY325" s="27" t="s">
        <v>5153</v>
      </c>
      <c r="CZ325" s="27" t="s">
        <v>5152</v>
      </c>
    </row>
    <row r="326" spans="102:105" ht="15" customHeight="1" x14ac:dyDescent="0.15">
      <c r="CX326" t="s">
        <v>4894</v>
      </c>
      <c r="CY326" s="27" t="s">
        <v>5153</v>
      </c>
      <c r="CZ326" s="27" t="s">
        <v>5152</v>
      </c>
      <c r="DA326" s="27" t="s">
        <v>5152</v>
      </c>
    </row>
    <row r="327" spans="102:105" ht="15" customHeight="1" x14ac:dyDescent="0.15">
      <c r="CX327" t="s">
        <v>4762</v>
      </c>
      <c r="CY327" s="27" t="s">
        <v>5153</v>
      </c>
      <c r="CZ327" s="27" t="s">
        <v>2936</v>
      </c>
    </row>
    <row r="328" spans="102:105" ht="15" customHeight="1" x14ac:dyDescent="0.15">
      <c r="CX328" t="s">
        <v>5123</v>
      </c>
      <c r="CY328" s="27" t="s">
        <v>5153</v>
      </c>
      <c r="CZ328" s="27" t="s">
        <v>5153</v>
      </c>
      <c r="DA328" s="27" t="s">
        <v>5152</v>
      </c>
    </row>
    <row r="329" spans="102:105" ht="15" customHeight="1" x14ac:dyDescent="0.15">
      <c r="CX329" t="s">
        <v>4834</v>
      </c>
      <c r="CY329" s="27" t="s">
        <v>5153</v>
      </c>
      <c r="CZ329" s="27" t="s">
        <v>5152</v>
      </c>
    </row>
    <row r="330" spans="102:105" ht="15" customHeight="1" x14ac:dyDescent="0.15">
      <c r="CX330" t="s">
        <v>82</v>
      </c>
      <c r="CY330" s="27" t="s">
        <v>5167</v>
      </c>
      <c r="CZ330" s="27" t="s">
        <v>5153</v>
      </c>
    </row>
    <row r="331" spans="102:105" ht="15" customHeight="1" x14ac:dyDescent="0.15">
      <c r="CX331" t="s">
        <v>830</v>
      </c>
      <c r="CY331" s="27" t="s">
        <v>5153</v>
      </c>
      <c r="CZ331" s="27" t="s">
        <v>5155</v>
      </c>
    </row>
    <row r="332" spans="102:105" ht="15" customHeight="1" x14ac:dyDescent="0.15">
      <c r="CX332" t="s">
        <v>3376</v>
      </c>
      <c r="CY332" s="27" t="s">
        <v>5153</v>
      </c>
      <c r="CZ332" s="27" t="s">
        <v>5155</v>
      </c>
    </row>
    <row r="333" spans="102:105" ht="15" customHeight="1" x14ac:dyDescent="0.15">
      <c r="CX333" t="s">
        <v>827</v>
      </c>
      <c r="CZ333" s="27" t="s">
        <v>5153</v>
      </c>
    </row>
    <row r="334" spans="102:105" ht="15" customHeight="1" x14ac:dyDescent="0.15">
      <c r="CX334" t="s">
        <v>3589</v>
      </c>
      <c r="CZ334" s="27" t="s">
        <v>5153</v>
      </c>
    </row>
    <row r="335" spans="102:105" ht="15" customHeight="1" x14ac:dyDescent="0.15">
      <c r="CX335" t="s">
        <v>3914</v>
      </c>
      <c r="CZ335" s="27" t="s">
        <v>5156</v>
      </c>
    </row>
    <row r="336" spans="102:105" ht="15" customHeight="1" x14ac:dyDescent="0.15">
      <c r="CX336" t="s">
        <v>635</v>
      </c>
      <c r="CZ336" s="27" t="s">
        <v>5156</v>
      </c>
    </row>
    <row r="337" spans="102:104" ht="15" customHeight="1" x14ac:dyDescent="0.15">
      <c r="CX337" t="s">
        <v>5139</v>
      </c>
      <c r="CY337" s="27" t="s">
        <v>5152</v>
      </c>
    </row>
    <row r="338" spans="102:104" ht="15" customHeight="1" x14ac:dyDescent="0.15">
      <c r="CX338" t="s">
        <v>357</v>
      </c>
      <c r="CY338" s="27" t="s">
        <v>5152</v>
      </c>
      <c r="CZ338" s="27" t="s">
        <v>5154</v>
      </c>
    </row>
    <row r="339" spans="102:104" ht="15" customHeight="1" x14ac:dyDescent="0.15">
      <c r="CX339" t="s">
        <v>4574</v>
      </c>
      <c r="CY339" s="27" t="s">
        <v>5153</v>
      </c>
      <c r="CZ339" s="27" t="s">
        <v>5154</v>
      </c>
    </row>
    <row r="340" spans="102:104" ht="15" customHeight="1" x14ac:dyDescent="0.15">
      <c r="CX340" t="s">
        <v>4890</v>
      </c>
      <c r="CY340" s="27" t="s">
        <v>5151</v>
      </c>
      <c r="CZ340" s="27" t="s">
        <v>5153</v>
      </c>
    </row>
    <row r="341" spans="102:104" ht="15" customHeight="1" x14ac:dyDescent="0.15">
      <c r="CX341" t="s">
        <v>4935</v>
      </c>
      <c r="CY341" s="27" t="s">
        <v>2936</v>
      </c>
      <c r="CZ341" s="27" t="s">
        <v>5153</v>
      </c>
    </row>
    <row r="342" spans="102:104" ht="15" customHeight="1" x14ac:dyDescent="0.15">
      <c r="CX342" t="s">
        <v>4190</v>
      </c>
      <c r="CZ342" s="27" t="s">
        <v>5152</v>
      </c>
    </row>
    <row r="343" spans="102:104" ht="15" customHeight="1" x14ac:dyDescent="0.15">
      <c r="CX343" t="s">
        <v>997</v>
      </c>
      <c r="CZ343" s="27" t="s">
        <v>5152</v>
      </c>
    </row>
    <row r="344" spans="102:104" ht="15" customHeight="1" x14ac:dyDescent="0.15">
      <c r="CX344" t="s">
        <v>3976</v>
      </c>
      <c r="CZ344" s="27" t="s">
        <v>5151</v>
      </c>
    </row>
    <row r="345" spans="102:104" ht="15" customHeight="1" x14ac:dyDescent="0.15">
      <c r="CX345" t="s">
        <v>5052</v>
      </c>
      <c r="CY345" s="27" t="s">
        <v>5153</v>
      </c>
    </row>
    <row r="346" spans="102:104" ht="15" customHeight="1" x14ac:dyDescent="0.15">
      <c r="CX346" t="s">
        <v>5005</v>
      </c>
      <c r="CY346" s="27" t="s">
        <v>5151</v>
      </c>
      <c r="CZ346" s="27" t="s">
        <v>5151</v>
      </c>
    </row>
    <row r="347" spans="102:104" ht="15" customHeight="1" x14ac:dyDescent="0.15">
      <c r="CX347" t="s">
        <v>3982</v>
      </c>
      <c r="CY347" s="27" t="s">
        <v>5153</v>
      </c>
      <c r="CZ347" s="27" t="s">
        <v>5154</v>
      </c>
    </row>
    <row r="348" spans="102:104" ht="15" customHeight="1" x14ac:dyDescent="0.15">
      <c r="CX348" t="s">
        <v>3922</v>
      </c>
      <c r="CZ348" s="27" t="s">
        <v>5152</v>
      </c>
    </row>
    <row r="349" spans="102:104" ht="15" customHeight="1" x14ac:dyDescent="0.15">
      <c r="CX349" t="s">
        <v>5124</v>
      </c>
      <c r="CY349" s="27" t="s">
        <v>5152</v>
      </c>
    </row>
    <row r="350" spans="102:104" ht="15" customHeight="1" x14ac:dyDescent="0.15">
      <c r="CX350" t="s">
        <v>3839</v>
      </c>
      <c r="CZ350" s="27" t="s">
        <v>5153</v>
      </c>
    </row>
    <row r="351" spans="102:104" ht="15" customHeight="1" x14ac:dyDescent="0.15">
      <c r="CX351" t="s">
        <v>4320</v>
      </c>
      <c r="CY351" s="27" t="s">
        <v>5153</v>
      </c>
      <c r="CZ351" s="27" t="s">
        <v>2936</v>
      </c>
    </row>
    <row r="352" spans="102:104" ht="15" customHeight="1" x14ac:dyDescent="0.15">
      <c r="CX352" t="s">
        <v>5180</v>
      </c>
      <c r="CY352" s="27" t="s">
        <v>5159</v>
      </c>
      <c r="CZ352" s="27" t="s">
        <v>2936</v>
      </c>
    </row>
    <row r="353" spans="102:105" ht="15" customHeight="1" x14ac:dyDescent="0.15">
      <c r="CX353" t="s">
        <v>5053</v>
      </c>
      <c r="CY353" s="27" t="s">
        <v>5153</v>
      </c>
      <c r="CZ353" s="27" t="s">
        <v>5153</v>
      </c>
      <c r="DA353" s="27" t="s">
        <v>5159</v>
      </c>
    </row>
    <row r="354" spans="102:105" ht="15" customHeight="1" x14ac:dyDescent="0.15">
      <c r="CX354" t="s">
        <v>3895</v>
      </c>
      <c r="CZ354" s="27" t="s">
        <v>5152</v>
      </c>
    </row>
    <row r="355" spans="102:105" ht="15" customHeight="1" x14ac:dyDescent="0.15">
      <c r="CX355" t="s">
        <v>4928</v>
      </c>
      <c r="CY355" s="27" t="s">
        <v>5152</v>
      </c>
      <c r="CZ355" s="27" t="s">
        <v>5152</v>
      </c>
      <c r="DA355" s="27" t="s">
        <v>5152</v>
      </c>
    </row>
    <row r="356" spans="102:105" ht="15" customHeight="1" x14ac:dyDescent="0.15">
      <c r="CX356" t="s">
        <v>3927</v>
      </c>
      <c r="CZ356" s="27" t="s">
        <v>5153</v>
      </c>
    </row>
    <row r="357" spans="102:105" ht="15" customHeight="1" x14ac:dyDescent="0.15">
      <c r="CX357" t="s">
        <v>4851</v>
      </c>
      <c r="CY357" s="27" t="s">
        <v>5153</v>
      </c>
      <c r="CZ357" s="27" t="s">
        <v>5154</v>
      </c>
    </row>
    <row r="358" spans="102:105" ht="15" customHeight="1" x14ac:dyDescent="0.15">
      <c r="CX358" t="s">
        <v>4852</v>
      </c>
      <c r="CY358" s="27" t="s">
        <v>5151</v>
      </c>
      <c r="CZ358" s="27" t="s">
        <v>5153</v>
      </c>
    </row>
    <row r="359" spans="102:105" ht="15" customHeight="1" x14ac:dyDescent="0.15">
      <c r="CX359" t="s">
        <v>5125</v>
      </c>
      <c r="CY359" s="27" t="s">
        <v>5151</v>
      </c>
      <c r="CZ359" s="27" t="s">
        <v>5153</v>
      </c>
      <c r="DA359" s="27" t="s">
        <v>5153</v>
      </c>
    </row>
    <row r="360" spans="102:105" ht="15" customHeight="1" x14ac:dyDescent="0.15">
      <c r="CX360" t="s">
        <v>5069</v>
      </c>
      <c r="CY360" s="27" t="s">
        <v>5153</v>
      </c>
      <c r="CZ360" s="27" t="s">
        <v>5152</v>
      </c>
      <c r="DA360" s="27" t="s">
        <v>5152</v>
      </c>
    </row>
    <row r="361" spans="102:105" ht="15" customHeight="1" x14ac:dyDescent="0.15">
      <c r="CX361" t="s">
        <v>5067</v>
      </c>
      <c r="CY361" s="27" t="s">
        <v>5152</v>
      </c>
      <c r="CZ361" s="27" t="s">
        <v>5153</v>
      </c>
    </row>
    <row r="362" spans="102:105" ht="15" customHeight="1" x14ac:dyDescent="0.15">
      <c r="CX362" t="s">
        <v>72</v>
      </c>
      <c r="CY362" s="27" t="s">
        <v>5158</v>
      </c>
      <c r="CZ362" s="27" t="s">
        <v>5151</v>
      </c>
    </row>
    <row r="363" spans="102:105" ht="15" customHeight="1" x14ac:dyDescent="0.15">
      <c r="CX363" t="s">
        <v>908</v>
      </c>
      <c r="CY363" s="27" t="s">
        <v>5151</v>
      </c>
      <c r="CZ363" s="27" t="s">
        <v>5158</v>
      </c>
    </row>
    <row r="364" spans="102:105" ht="15" customHeight="1" x14ac:dyDescent="0.15">
      <c r="CX364" t="s">
        <v>4510</v>
      </c>
      <c r="CY364" s="27" t="s">
        <v>5151</v>
      </c>
      <c r="CZ364" s="27" t="s">
        <v>5153</v>
      </c>
    </row>
    <row r="365" spans="102:105" ht="15" customHeight="1" x14ac:dyDescent="0.15">
      <c r="CX365" t="s">
        <v>5024</v>
      </c>
      <c r="CY365" s="27" t="s">
        <v>5153</v>
      </c>
      <c r="CZ365" s="27" t="s">
        <v>5151</v>
      </c>
      <c r="DA365" s="27" t="s">
        <v>5151</v>
      </c>
    </row>
    <row r="366" spans="102:105" ht="15" customHeight="1" x14ac:dyDescent="0.15">
      <c r="CX366" t="s">
        <v>4667</v>
      </c>
      <c r="CY366" s="27" t="s">
        <v>5153</v>
      </c>
      <c r="CZ366" s="27" t="s">
        <v>2936</v>
      </c>
    </row>
    <row r="367" spans="102:105" ht="15" customHeight="1" x14ac:dyDescent="0.15">
      <c r="CX367" t="s">
        <v>403</v>
      </c>
      <c r="CY367" s="27" t="s">
        <v>5156</v>
      </c>
      <c r="CZ367" s="27" t="s">
        <v>2936</v>
      </c>
    </row>
    <row r="368" spans="102:105" ht="15" customHeight="1" x14ac:dyDescent="0.15">
      <c r="CX368" t="s">
        <v>4859</v>
      </c>
      <c r="CY368" s="27" t="s">
        <v>5153</v>
      </c>
      <c r="CZ368" s="27" t="s">
        <v>5153</v>
      </c>
      <c r="DA368" s="27" t="s">
        <v>5152</v>
      </c>
    </row>
    <row r="369" spans="102:105" ht="15" customHeight="1" x14ac:dyDescent="0.15">
      <c r="CX369" t="s">
        <v>3387</v>
      </c>
      <c r="CZ369" s="27" t="s">
        <v>5153</v>
      </c>
    </row>
    <row r="370" spans="102:105" ht="15" customHeight="1" x14ac:dyDescent="0.15">
      <c r="CX370" t="s">
        <v>4194</v>
      </c>
      <c r="CY370" s="27" t="s">
        <v>5153</v>
      </c>
      <c r="CZ370" s="27" t="s">
        <v>5152</v>
      </c>
    </row>
    <row r="371" spans="102:105" ht="15" customHeight="1" x14ac:dyDescent="0.15">
      <c r="CX371" t="s">
        <v>4580</v>
      </c>
      <c r="CZ371" s="27" t="s">
        <v>5153</v>
      </c>
    </row>
    <row r="372" spans="102:105" ht="15" customHeight="1" x14ac:dyDescent="0.15">
      <c r="CX372" t="s">
        <v>3783</v>
      </c>
      <c r="CZ372" s="27" t="s">
        <v>5152</v>
      </c>
    </row>
    <row r="373" spans="102:105" ht="15" customHeight="1" x14ac:dyDescent="0.15">
      <c r="CX373" t="s">
        <v>3929</v>
      </c>
      <c r="CZ373" s="27" t="s">
        <v>5154</v>
      </c>
    </row>
    <row r="374" spans="102:105" ht="15" customHeight="1" x14ac:dyDescent="0.15">
      <c r="CX374" t="s">
        <v>4325</v>
      </c>
      <c r="CY374" s="27" t="s">
        <v>5153</v>
      </c>
      <c r="CZ374" s="27" t="s">
        <v>5154</v>
      </c>
    </row>
    <row r="375" spans="102:105" ht="15" customHeight="1" x14ac:dyDescent="0.15">
      <c r="CX375" t="s">
        <v>4794</v>
      </c>
      <c r="CY375" s="27" t="s">
        <v>5151</v>
      </c>
      <c r="CZ375" s="27" t="s">
        <v>5153</v>
      </c>
    </row>
    <row r="376" spans="102:105" ht="15" customHeight="1" x14ac:dyDescent="0.15">
      <c r="CX376" t="s">
        <v>5078</v>
      </c>
      <c r="CY376" s="27" t="s">
        <v>5151</v>
      </c>
      <c r="CZ376" s="27" t="s">
        <v>5153</v>
      </c>
      <c r="DA376" s="27" t="s">
        <v>5153</v>
      </c>
    </row>
    <row r="377" spans="102:105" ht="15" customHeight="1" x14ac:dyDescent="0.15">
      <c r="CX377" t="s">
        <v>3842</v>
      </c>
      <c r="CZ377" s="27" t="s">
        <v>5153</v>
      </c>
    </row>
    <row r="378" spans="102:105" ht="15" customHeight="1" x14ac:dyDescent="0.15">
      <c r="CX378" t="s">
        <v>446</v>
      </c>
      <c r="CY378" s="27" t="s">
        <v>5167</v>
      </c>
      <c r="CZ378" s="27" t="s">
        <v>5154</v>
      </c>
    </row>
    <row r="379" spans="102:105" ht="15" customHeight="1" x14ac:dyDescent="0.15">
      <c r="CX379" t="s">
        <v>920</v>
      </c>
      <c r="CY379" s="27" t="s">
        <v>5154</v>
      </c>
      <c r="CZ379" s="27" t="s">
        <v>5155</v>
      </c>
    </row>
    <row r="380" spans="102:105" ht="15" customHeight="1" x14ac:dyDescent="0.15">
      <c r="CX380" t="s">
        <v>4736</v>
      </c>
      <c r="CY380" s="27" t="s">
        <v>5151</v>
      </c>
      <c r="CZ380" s="27" t="s">
        <v>5153</v>
      </c>
    </row>
    <row r="381" spans="102:105" ht="15" customHeight="1" x14ac:dyDescent="0.15">
      <c r="CX381" t="s">
        <v>5072</v>
      </c>
      <c r="CY381" s="27" t="s">
        <v>5153</v>
      </c>
      <c r="CZ381" s="27" t="s">
        <v>5151</v>
      </c>
      <c r="DA381" s="27" t="s">
        <v>5151</v>
      </c>
    </row>
    <row r="382" spans="102:105" ht="15" customHeight="1" x14ac:dyDescent="0.15">
      <c r="CX382" t="s">
        <v>3390</v>
      </c>
      <c r="CZ382" s="27" t="s">
        <v>5151</v>
      </c>
    </row>
    <row r="383" spans="102:105" ht="15" customHeight="1" x14ac:dyDescent="0.15">
      <c r="CX383" t="s">
        <v>5056</v>
      </c>
      <c r="CY383" s="27" t="s">
        <v>5153</v>
      </c>
      <c r="CZ383" s="27" t="s">
        <v>5151</v>
      </c>
    </row>
    <row r="384" spans="102:105" ht="15" customHeight="1" x14ac:dyDescent="0.15">
      <c r="CX384" t="s">
        <v>4196</v>
      </c>
      <c r="CY384" s="27" t="s">
        <v>5153</v>
      </c>
      <c r="CZ384" s="27" t="s">
        <v>5154</v>
      </c>
    </row>
    <row r="385" spans="102:105" ht="15" customHeight="1" x14ac:dyDescent="0.15">
      <c r="CX385" t="s">
        <v>4900</v>
      </c>
      <c r="CY385" s="27" t="s">
        <v>5153</v>
      </c>
      <c r="CZ385" s="27" t="s">
        <v>5154</v>
      </c>
      <c r="DA385" s="27" t="s">
        <v>5154</v>
      </c>
    </row>
    <row r="386" spans="102:105" ht="15" customHeight="1" x14ac:dyDescent="0.15">
      <c r="CX386" t="s">
        <v>3310</v>
      </c>
      <c r="CZ386" s="27" t="s">
        <v>5154</v>
      </c>
    </row>
    <row r="387" spans="102:105" ht="15" customHeight="1" x14ac:dyDescent="0.15">
      <c r="CX387" t="s">
        <v>3931</v>
      </c>
      <c r="CY387" s="27" t="s">
        <v>5153</v>
      </c>
      <c r="CZ387" s="27" t="s">
        <v>5154</v>
      </c>
    </row>
    <row r="388" spans="102:105" ht="15" customHeight="1" x14ac:dyDescent="0.15">
      <c r="CX388" t="s">
        <v>5127</v>
      </c>
      <c r="CY388" s="27" t="s">
        <v>5153</v>
      </c>
      <c r="CZ388" s="27" t="s">
        <v>5154</v>
      </c>
      <c r="DA388" s="27" t="s">
        <v>5154</v>
      </c>
    </row>
    <row r="389" spans="102:105" ht="15" customHeight="1" x14ac:dyDescent="0.15">
      <c r="CX389" t="s">
        <v>1139</v>
      </c>
      <c r="CZ389" s="27" t="s">
        <v>5153</v>
      </c>
    </row>
    <row r="390" spans="102:105" ht="15" customHeight="1" x14ac:dyDescent="0.15">
      <c r="CX390" t="s">
        <v>3332</v>
      </c>
      <c r="CZ390" s="27" t="s">
        <v>5153</v>
      </c>
    </row>
    <row r="391" spans="102:105" ht="15" customHeight="1" x14ac:dyDescent="0.15">
      <c r="CX391" t="s">
        <v>946</v>
      </c>
      <c r="CZ391" s="27" t="s">
        <v>5153</v>
      </c>
    </row>
    <row r="392" spans="102:105" ht="15" customHeight="1" x14ac:dyDescent="0.15">
      <c r="CX392" t="s">
        <v>4899</v>
      </c>
      <c r="CY392" s="27" t="s">
        <v>5153</v>
      </c>
      <c r="CZ392" s="27" t="s">
        <v>5153</v>
      </c>
      <c r="DA392" s="27" t="s">
        <v>5168</v>
      </c>
    </row>
    <row r="393" spans="102:105" ht="15" customHeight="1" x14ac:dyDescent="0.15">
      <c r="CX393" t="s">
        <v>4198</v>
      </c>
      <c r="CY393" s="27" t="s">
        <v>5153</v>
      </c>
      <c r="CZ393" s="27" t="s">
        <v>5162</v>
      </c>
    </row>
    <row r="394" spans="102:105" ht="15" customHeight="1" x14ac:dyDescent="0.15">
      <c r="CX394" t="s">
        <v>4835</v>
      </c>
      <c r="CY394" s="27" t="s">
        <v>5153</v>
      </c>
      <c r="CZ394" s="27" t="s">
        <v>5154</v>
      </c>
    </row>
    <row r="395" spans="102:105" ht="15" customHeight="1" x14ac:dyDescent="0.15">
      <c r="CX395" t="s">
        <v>5057</v>
      </c>
      <c r="CY395" s="27" t="s">
        <v>5151</v>
      </c>
      <c r="CZ395" s="27" t="s">
        <v>5151</v>
      </c>
      <c r="DA395" s="27" t="s">
        <v>5153</v>
      </c>
    </row>
    <row r="396" spans="102:105" ht="15" customHeight="1" x14ac:dyDescent="0.15">
      <c r="CX396" t="s">
        <v>5140</v>
      </c>
      <c r="CY396" s="27" t="s">
        <v>5153</v>
      </c>
    </row>
    <row r="397" spans="102:105" ht="15" customHeight="1" x14ac:dyDescent="0.15">
      <c r="CX397" t="s">
        <v>5059</v>
      </c>
      <c r="CY397" s="27" t="s">
        <v>5153</v>
      </c>
      <c r="CZ397" s="27" t="s">
        <v>5153</v>
      </c>
      <c r="DA397" s="27" t="s">
        <v>5152</v>
      </c>
    </row>
    <row r="398" spans="102:105" ht="15" customHeight="1" x14ac:dyDescent="0.15">
      <c r="CX398" t="s">
        <v>4585</v>
      </c>
      <c r="CY398" s="27" t="s">
        <v>5153</v>
      </c>
      <c r="CZ398" s="27" t="s">
        <v>5152</v>
      </c>
    </row>
    <row r="399" spans="102:105" ht="15" customHeight="1" x14ac:dyDescent="0.15">
      <c r="CX399" t="s">
        <v>4200</v>
      </c>
      <c r="CZ399" s="27" t="s">
        <v>5153</v>
      </c>
    </row>
    <row r="400" spans="102:105" ht="15" customHeight="1" x14ac:dyDescent="0.15">
      <c r="CX400" t="s">
        <v>4588</v>
      </c>
      <c r="CZ400" s="27" t="s">
        <v>5152</v>
      </c>
    </row>
    <row r="401" spans="102:105" ht="15" customHeight="1" x14ac:dyDescent="0.15">
      <c r="CX401" t="s">
        <v>3392</v>
      </c>
      <c r="CY401" s="27" t="s">
        <v>5154</v>
      </c>
      <c r="CZ401" s="27" t="s">
        <v>5157</v>
      </c>
    </row>
    <row r="402" spans="102:105" ht="15" customHeight="1" x14ac:dyDescent="0.15">
      <c r="CX402" t="s">
        <v>3346</v>
      </c>
      <c r="CY402" s="27" t="s">
        <v>5154</v>
      </c>
      <c r="CZ402" s="27" t="s">
        <v>5157</v>
      </c>
    </row>
    <row r="403" spans="102:105" ht="15" customHeight="1" x14ac:dyDescent="0.15">
      <c r="CX403" t="s">
        <v>5085</v>
      </c>
      <c r="CY403" s="27" t="s">
        <v>5151</v>
      </c>
      <c r="CZ403" s="27" t="s">
        <v>5153</v>
      </c>
      <c r="DA403" s="27" t="s">
        <v>5153</v>
      </c>
    </row>
    <row r="404" spans="102:105" ht="15" customHeight="1" x14ac:dyDescent="0.15">
      <c r="CX404" t="s">
        <v>4797</v>
      </c>
      <c r="CY404" s="27" t="s">
        <v>5153</v>
      </c>
      <c r="CZ404" s="27" t="s">
        <v>5154</v>
      </c>
    </row>
    <row r="405" spans="102:105" ht="15" customHeight="1" x14ac:dyDescent="0.15">
      <c r="CX405" t="s">
        <v>3933</v>
      </c>
      <c r="CZ405" s="27" t="s">
        <v>5153</v>
      </c>
    </row>
    <row r="406" spans="102:105" ht="15" customHeight="1" x14ac:dyDescent="0.15">
      <c r="CX406" t="s">
        <v>4403</v>
      </c>
      <c r="CY406" s="27" t="s">
        <v>5153</v>
      </c>
      <c r="CZ406" s="27" t="s">
        <v>5152</v>
      </c>
    </row>
    <row r="407" spans="102:105" ht="15" customHeight="1" x14ac:dyDescent="0.15">
      <c r="CX407" t="s">
        <v>4903</v>
      </c>
      <c r="CY407" s="27" t="s">
        <v>5153</v>
      </c>
      <c r="CZ407" s="27" t="s">
        <v>5154</v>
      </c>
      <c r="DA407" s="27" t="s">
        <v>5152</v>
      </c>
    </row>
    <row r="408" spans="102:105" ht="15" customHeight="1" x14ac:dyDescent="0.15">
      <c r="CX408" t="s">
        <v>4205</v>
      </c>
      <c r="CZ408" s="27" t="s">
        <v>5152</v>
      </c>
    </row>
    <row r="409" spans="102:105" ht="15" customHeight="1" x14ac:dyDescent="0.15">
      <c r="CX409" t="s">
        <v>4972</v>
      </c>
      <c r="CY409" s="27" t="s">
        <v>5154</v>
      </c>
      <c r="CZ409" s="27" t="s">
        <v>5153</v>
      </c>
    </row>
    <row r="410" spans="102:105" ht="15" customHeight="1" x14ac:dyDescent="0.15">
      <c r="CX410" t="s">
        <v>3792</v>
      </c>
      <c r="CZ410" s="27" t="s">
        <v>5153</v>
      </c>
    </row>
    <row r="411" spans="102:105" ht="15" customHeight="1" x14ac:dyDescent="0.15">
      <c r="CX411" t="s">
        <v>5081</v>
      </c>
      <c r="CZ411" s="27" t="s">
        <v>5166</v>
      </c>
    </row>
    <row r="412" spans="102:105" ht="15" customHeight="1" x14ac:dyDescent="0.15">
      <c r="CX412" t="s">
        <v>5016</v>
      </c>
      <c r="CY412" s="27" t="s">
        <v>5151</v>
      </c>
      <c r="CZ412" s="27" t="s">
        <v>5153</v>
      </c>
      <c r="DA412" s="27" t="s">
        <v>5154</v>
      </c>
    </row>
    <row r="413" spans="102:105" ht="15" customHeight="1" x14ac:dyDescent="0.15">
      <c r="CX413" t="s">
        <v>4895</v>
      </c>
      <c r="CY413" s="27" t="s">
        <v>5153</v>
      </c>
      <c r="CZ413" s="27" t="s">
        <v>5154</v>
      </c>
      <c r="DA413" s="27" t="s">
        <v>5152</v>
      </c>
    </row>
    <row r="414" spans="102:105" ht="15" customHeight="1" x14ac:dyDescent="0.15">
      <c r="CX414" t="s">
        <v>3296</v>
      </c>
      <c r="CZ414" s="27" t="s">
        <v>5152</v>
      </c>
    </row>
    <row r="415" spans="102:105" ht="15" customHeight="1" x14ac:dyDescent="0.15">
      <c r="CX415" t="s">
        <v>3394</v>
      </c>
      <c r="CZ415" s="27" t="s">
        <v>5153</v>
      </c>
    </row>
    <row r="416" spans="102:105" ht="15" customHeight="1" x14ac:dyDescent="0.15">
      <c r="CX416" t="s">
        <v>3269</v>
      </c>
      <c r="CY416" s="27" t="s">
        <v>5152</v>
      </c>
      <c r="CZ416" s="27" t="s">
        <v>5154</v>
      </c>
    </row>
    <row r="417" spans="102:105" ht="15" customHeight="1" x14ac:dyDescent="0.15">
      <c r="CX417" t="s">
        <v>3395</v>
      </c>
      <c r="CY417" s="27" t="s">
        <v>5152</v>
      </c>
      <c r="CZ417" s="27" t="s">
        <v>5154</v>
      </c>
    </row>
    <row r="418" spans="102:105" ht="15" customHeight="1" x14ac:dyDescent="0.15">
      <c r="CX418" t="s">
        <v>5142</v>
      </c>
      <c r="CY418" s="27" t="s">
        <v>5153</v>
      </c>
      <c r="CZ418" s="27" t="s">
        <v>5154</v>
      </c>
      <c r="DA418" s="27" t="s">
        <v>5152</v>
      </c>
    </row>
    <row r="419" spans="102:105" ht="15" customHeight="1" x14ac:dyDescent="0.15">
      <c r="CX419" t="s">
        <v>4867</v>
      </c>
      <c r="CY419" s="27" t="s">
        <v>5153</v>
      </c>
      <c r="CZ419" s="27" t="s">
        <v>5152</v>
      </c>
    </row>
    <row r="420" spans="102:105" ht="15" customHeight="1" x14ac:dyDescent="0.15">
      <c r="CX420" t="s">
        <v>3313</v>
      </c>
      <c r="CZ420" s="27" t="s">
        <v>5153</v>
      </c>
    </row>
    <row r="421" spans="102:105" ht="15" customHeight="1" x14ac:dyDescent="0.15">
      <c r="CX421" t="s">
        <v>264</v>
      </c>
      <c r="CZ421" s="27" t="s">
        <v>5153</v>
      </c>
    </row>
    <row r="422" spans="102:105" ht="15" customHeight="1" x14ac:dyDescent="0.15">
      <c r="CX422" t="s">
        <v>999</v>
      </c>
      <c r="CZ422" s="27" t="s">
        <v>5153</v>
      </c>
    </row>
    <row r="423" spans="102:105" ht="15" customHeight="1" x14ac:dyDescent="0.15">
      <c r="CX423" t="s">
        <v>3935</v>
      </c>
      <c r="CY423" s="27" t="s">
        <v>5151</v>
      </c>
      <c r="CZ423" s="27" t="s">
        <v>5153</v>
      </c>
    </row>
    <row r="424" spans="102:105" ht="15" customHeight="1" x14ac:dyDescent="0.15">
      <c r="CX424" t="s">
        <v>4872</v>
      </c>
      <c r="CY424" s="27" t="s">
        <v>5153</v>
      </c>
      <c r="CZ424" s="27" t="s">
        <v>5154</v>
      </c>
    </row>
    <row r="425" spans="102:105" ht="15" customHeight="1" x14ac:dyDescent="0.15">
      <c r="CX425" t="s">
        <v>4866</v>
      </c>
      <c r="CY425" s="27" t="s">
        <v>5153</v>
      </c>
      <c r="CZ425" s="27" t="s">
        <v>5154</v>
      </c>
      <c r="DA425" s="27" t="s">
        <v>5152</v>
      </c>
    </row>
    <row r="426" spans="102:105" ht="15" customHeight="1" x14ac:dyDescent="0.15">
      <c r="CX426" t="s">
        <v>3844</v>
      </c>
      <c r="CZ426" s="27" t="s">
        <v>5153</v>
      </c>
    </row>
    <row r="427" spans="102:105" ht="15" customHeight="1" x14ac:dyDescent="0.15">
      <c r="CX427" t="s">
        <v>4924</v>
      </c>
      <c r="CY427" s="27" t="s">
        <v>5168</v>
      </c>
      <c r="CZ427" s="27" t="s">
        <v>5152</v>
      </c>
    </row>
    <row r="428" spans="102:105" ht="15" customHeight="1" x14ac:dyDescent="0.15">
      <c r="CX428" t="s">
        <v>172</v>
      </c>
      <c r="CY428" s="27" t="s">
        <v>5162</v>
      </c>
      <c r="CZ428" s="27" t="s">
        <v>5152</v>
      </c>
    </row>
    <row r="429" spans="102:105" ht="15" customHeight="1" x14ac:dyDescent="0.15">
      <c r="CX429" t="s">
        <v>4589</v>
      </c>
      <c r="CY429" s="27" t="s">
        <v>5152</v>
      </c>
      <c r="CZ429" s="27" t="s">
        <v>5162</v>
      </c>
    </row>
    <row r="430" spans="102:105" ht="15" customHeight="1" x14ac:dyDescent="0.15">
      <c r="CX430" t="s">
        <v>5007</v>
      </c>
      <c r="CY430" s="27" t="s">
        <v>5153</v>
      </c>
      <c r="CZ430" s="27" t="s">
        <v>5153</v>
      </c>
      <c r="DA430" s="27" t="s">
        <v>5152</v>
      </c>
    </row>
    <row r="431" spans="102:105" ht="15" customHeight="1" x14ac:dyDescent="0.15">
      <c r="CX431" t="s">
        <v>4081</v>
      </c>
      <c r="CZ431" s="27" t="s">
        <v>5153</v>
      </c>
    </row>
    <row r="432" spans="102:105" ht="15" customHeight="1" x14ac:dyDescent="0.15">
      <c r="CX432" t="s">
        <v>4082</v>
      </c>
      <c r="CZ432" s="27" t="s">
        <v>5151</v>
      </c>
    </row>
    <row r="433" spans="102:104" ht="15" customHeight="1" x14ac:dyDescent="0.15">
      <c r="CX433" t="s">
        <v>3396</v>
      </c>
      <c r="CZ433" s="27" t="s">
        <v>5156</v>
      </c>
    </row>
    <row r="434" spans="102:104" ht="15" customHeight="1" x14ac:dyDescent="0.15">
      <c r="CX434" t="s">
        <v>256</v>
      </c>
      <c r="CY434" s="27" t="s">
        <v>5153</v>
      </c>
      <c r="CZ434" s="27" t="s">
        <v>5162</v>
      </c>
    </row>
    <row r="435" spans="102:104" ht="15" customHeight="1" x14ac:dyDescent="0.15">
      <c r="CX435" t="s">
        <v>3253</v>
      </c>
      <c r="CY435" s="27" t="s">
        <v>5153</v>
      </c>
      <c r="CZ435" s="27" t="s">
        <v>5162</v>
      </c>
    </row>
    <row r="436" spans="102:104" ht="15" customHeight="1" x14ac:dyDescent="0.15">
      <c r="CX436" t="s">
        <v>1005</v>
      </c>
      <c r="CY436" s="27" t="s">
        <v>5153</v>
      </c>
      <c r="CZ436" s="27" t="s">
        <v>5162</v>
      </c>
    </row>
    <row r="437" spans="102:104" ht="15" customHeight="1" x14ac:dyDescent="0.15">
      <c r="CX437" t="s">
        <v>4836</v>
      </c>
      <c r="CY437" s="27" t="s">
        <v>5153</v>
      </c>
      <c r="CZ437" s="27" t="s">
        <v>5153</v>
      </c>
    </row>
    <row r="438" spans="102:104" ht="15" customHeight="1" x14ac:dyDescent="0.15">
      <c r="CX438" t="s">
        <v>5023</v>
      </c>
      <c r="CY438" s="27" t="s">
        <v>5154</v>
      </c>
      <c r="CZ438" s="27" t="s">
        <v>5152</v>
      </c>
    </row>
    <row r="439" spans="102:104" ht="15" customHeight="1" x14ac:dyDescent="0.15">
      <c r="CX439" t="s">
        <v>4863</v>
      </c>
      <c r="CY439" s="27" t="s">
        <v>5153</v>
      </c>
      <c r="CZ439" s="27" t="s">
        <v>5154</v>
      </c>
    </row>
    <row r="440" spans="102:104" ht="15" customHeight="1" x14ac:dyDescent="0.15">
      <c r="CX440" t="s">
        <v>613</v>
      </c>
      <c r="CY440" s="27" t="s">
        <v>5153</v>
      </c>
      <c r="CZ440" s="27" t="s">
        <v>5154</v>
      </c>
    </row>
    <row r="441" spans="102:104" ht="15" customHeight="1" x14ac:dyDescent="0.15">
      <c r="CX441" t="s">
        <v>3662</v>
      </c>
      <c r="CY441" s="27" t="s">
        <v>5153</v>
      </c>
      <c r="CZ441" s="27" t="s">
        <v>5154</v>
      </c>
    </row>
    <row r="442" spans="102:104" ht="15" customHeight="1" x14ac:dyDescent="0.15">
      <c r="CX442" t="s">
        <v>4865</v>
      </c>
      <c r="CY442" s="27" t="s">
        <v>5153</v>
      </c>
      <c r="CZ442" s="27" t="s">
        <v>5152</v>
      </c>
    </row>
    <row r="443" spans="102:104" ht="15" customHeight="1" x14ac:dyDescent="0.15">
      <c r="CX443" t="s">
        <v>4837</v>
      </c>
      <c r="CY443" s="27" t="s">
        <v>5153</v>
      </c>
      <c r="CZ443" s="27" t="s">
        <v>5154</v>
      </c>
    </row>
    <row r="444" spans="102:104" ht="15" customHeight="1" x14ac:dyDescent="0.15">
      <c r="CX444" t="s">
        <v>3846</v>
      </c>
      <c r="CZ444" s="27" t="s">
        <v>5153</v>
      </c>
    </row>
    <row r="445" spans="102:104" ht="15" customHeight="1" x14ac:dyDescent="0.15">
      <c r="CX445" t="s">
        <v>4678</v>
      </c>
      <c r="CY445" s="27" t="s">
        <v>5153</v>
      </c>
      <c r="CZ445" s="27" t="s">
        <v>5154</v>
      </c>
    </row>
    <row r="446" spans="102:104" ht="15" customHeight="1" x14ac:dyDescent="0.15">
      <c r="CX446" t="s">
        <v>4799</v>
      </c>
      <c r="CY446" s="27" t="s">
        <v>5153</v>
      </c>
      <c r="CZ446" s="27" t="s">
        <v>5156</v>
      </c>
    </row>
    <row r="447" spans="102:104" ht="15" customHeight="1" x14ac:dyDescent="0.15">
      <c r="CX447" t="s">
        <v>3761</v>
      </c>
      <c r="CZ447" s="27" t="s">
        <v>5154</v>
      </c>
    </row>
    <row r="448" spans="102:104" ht="15" customHeight="1" x14ac:dyDescent="0.15">
      <c r="CX448" t="s">
        <v>3793</v>
      </c>
      <c r="CZ448" s="27" t="s">
        <v>5154</v>
      </c>
    </row>
    <row r="449" spans="102:105" ht="15" customHeight="1" x14ac:dyDescent="0.15">
      <c r="CX449" t="s">
        <v>4593</v>
      </c>
      <c r="CY449" s="27" t="s">
        <v>5153</v>
      </c>
      <c r="CZ449" s="27" t="s">
        <v>5152</v>
      </c>
    </row>
    <row r="450" spans="102:105" ht="15" customHeight="1" x14ac:dyDescent="0.15">
      <c r="CX450" t="s">
        <v>4838</v>
      </c>
      <c r="CY450" s="27" t="s">
        <v>5153</v>
      </c>
      <c r="CZ450" s="27" t="s">
        <v>5152</v>
      </c>
    </row>
    <row r="451" spans="102:105" ht="15" customHeight="1" x14ac:dyDescent="0.15">
      <c r="CX451" t="s">
        <v>3760</v>
      </c>
      <c r="CY451" s="27" t="s">
        <v>5152</v>
      </c>
      <c r="CZ451" s="27" t="s">
        <v>5157</v>
      </c>
    </row>
    <row r="452" spans="102:105" ht="15" customHeight="1" x14ac:dyDescent="0.15">
      <c r="CX452" t="s">
        <v>3796</v>
      </c>
      <c r="CY452" s="27" t="s">
        <v>5152</v>
      </c>
      <c r="CZ452" s="27" t="s">
        <v>5157</v>
      </c>
    </row>
    <row r="453" spans="102:105" ht="15" customHeight="1" x14ac:dyDescent="0.15">
      <c r="CX453" t="s">
        <v>4333</v>
      </c>
      <c r="CY453" s="27" t="s">
        <v>5153</v>
      </c>
      <c r="CZ453" s="27" t="s">
        <v>5152</v>
      </c>
    </row>
    <row r="454" spans="102:105" ht="15" customHeight="1" x14ac:dyDescent="0.15">
      <c r="CX454" t="s">
        <v>5181</v>
      </c>
      <c r="CY454" s="27" t="s">
        <v>5153</v>
      </c>
      <c r="CZ454" s="27" t="s">
        <v>2936</v>
      </c>
    </row>
    <row r="455" spans="102:105" ht="15" customHeight="1" x14ac:dyDescent="0.15">
      <c r="CX455" t="s">
        <v>5060</v>
      </c>
      <c r="CY455" s="27" t="s">
        <v>5151</v>
      </c>
      <c r="CZ455" s="27" t="s">
        <v>5153</v>
      </c>
      <c r="DA455" s="27" t="s">
        <v>5153</v>
      </c>
    </row>
    <row r="456" spans="102:105" ht="15" customHeight="1" x14ac:dyDescent="0.15">
      <c r="CX456" t="s">
        <v>4765</v>
      </c>
      <c r="CY456" s="27" t="s">
        <v>5152</v>
      </c>
      <c r="CZ456" s="27" t="s">
        <v>2936</v>
      </c>
    </row>
    <row r="457" spans="102:105" ht="15" customHeight="1" x14ac:dyDescent="0.15">
      <c r="CX457" t="s">
        <v>4719</v>
      </c>
      <c r="CY457" s="27" t="s">
        <v>5151</v>
      </c>
      <c r="CZ457" s="27" t="s">
        <v>5158</v>
      </c>
    </row>
    <row r="458" spans="102:105" ht="15" customHeight="1" x14ac:dyDescent="0.15">
      <c r="CX458" t="s">
        <v>4642</v>
      </c>
      <c r="CY458" s="27" t="s">
        <v>5163</v>
      </c>
      <c r="CZ458" s="27" t="s">
        <v>5164</v>
      </c>
    </row>
    <row r="459" spans="102:105" ht="15" customHeight="1" x14ac:dyDescent="0.15">
      <c r="CX459" s="69" t="s">
        <v>274</v>
      </c>
      <c r="CY459" s="27" t="s">
        <v>2936</v>
      </c>
      <c r="CZ459" s="27" t="s">
        <v>5154</v>
      </c>
    </row>
    <row r="460" spans="102:105" ht="15" customHeight="1" x14ac:dyDescent="0.15">
      <c r="CX460" s="69" t="s">
        <v>3200</v>
      </c>
      <c r="CZ460" s="27" t="s">
        <v>5154</v>
      </c>
    </row>
    <row r="461" spans="102:105" ht="15" customHeight="1" x14ac:dyDescent="0.15">
      <c r="CX461" t="s">
        <v>3200</v>
      </c>
      <c r="CZ461" s="27" t="s">
        <v>5154</v>
      </c>
    </row>
    <row r="462" spans="102:105" ht="15" customHeight="1" x14ac:dyDescent="0.15">
      <c r="CX462" t="s">
        <v>3212</v>
      </c>
      <c r="CZ462" s="27" t="s">
        <v>5154</v>
      </c>
    </row>
    <row r="463" spans="102:105" ht="15" customHeight="1" x14ac:dyDescent="0.15">
      <c r="CX463" t="s">
        <v>4681</v>
      </c>
      <c r="CY463" s="27" t="s">
        <v>5153</v>
      </c>
      <c r="CZ463" s="27" t="s">
        <v>5152</v>
      </c>
    </row>
    <row r="464" spans="102:105" ht="15" customHeight="1" x14ac:dyDescent="0.15">
      <c r="CX464" t="s">
        <v>3991</v>
      </c>
      <c r="CZ464" s="27" t="s">
        <v>5153</v>
      </c>
    </row>
    <row r="465" spans="102:104" ht="15" customHeight="1" x14ac:dyDescent="0.15">
      <c r="CX465" s="69" t="s">
        <v>4801</v>
      </c>
      <c r="CY465" s="27" t="s">
        <v>5154</v>
      </c>
      <c r="CZ465" s="27" t="s">
        <v>5152</v>
      </c>
    </row>
    <row r="466" spans="102:104" ht="15" customHeight="1" x14ac:dyDescent="0.15">
      <c r="CX466" s="69" t="s">
        <v>406</v>
      </c>
      <c r="CY466" s="27" t="s">
        <v>5152</v>
      </c>
      <c r="CZ466" s="27" t="s">
        <v>5157</v>
      </c>
    </row>
    <row r="467" spans="102:104" ht="15" customHeight="1" x14ac:dyDescent="0.15">
      <c r="CX467" t="s">
        <v>4803</v>
      </c>
      <c r="CY467" s="27" t="s">
        <v>5154</v>
      </c>
      <c r="CZ467" s="27" t="s">
        <v>5152</v>
      </c>
    </row>
    <row r="468" spans="102:104" ht="15" customHeight="1" x14ac:dyDescent="0.15">
      <c r="CX468" t="s">
        <v>3940</v>
      </c>
      <c r="CZ468" s="27" t="s">
        <v>5151</v>
      </c>
    </row>
    <row r="469" spans="102:104" ht="15" customHeight="1" x14ac:dyDescent="0.15">
      <c r="CX469" t="s">
        <v>5144</v>
      </c>
      <c r="CY469" s="27" t="s">
        <v>5151</v>
      </c>
    </row>
    <row r="470" spans="102:104" ht="15" customHeight="1" x14ac:dyDescent="0.15">
      <c r="CX470" t="s">
        <v>251</v>
      </c>
      <c r="CZ470" s="27" t="s">
        <v>5152</v>
      </c>
    </row>
    <row r="471" spans="102:104" ht="15" customHeight="1" x14ac:dyDescent="0.15">
      <c r="CX471" t="s">
        <v>4772</v>
      </c>
      <c r="CZ471" s="27" t="s">
        <v>5152</v>
      </c>
    </row>
    <row r="472" spans="102:104" ht="15" customHeight="1" x14ac:dyDescent="0.15">
      <c r="CX472" t="s">
        <v>4390</v>
      </c>
      <c r="CY472" s="27" t="s">
        <v>5152</v>
      </c>
      <c r="CZ472" s="27" t="s">
        <v>5156</v>
      </c>
    </row>
    <row r="473" spans="102:104" ht="15" customHeight="1" x14ac:dyDescent="0.15">
      <c r="CX473" t="s">
        <v>4405</v>
      </c>
      <c r="CY473" s="27" t="s">
        <v>5152</v>
      </c>
      <c r="CZ473" s="27" t="s">
        <v>5156</v>
      </c>
    </row>
    <row r="474" spans="102:104" ht="15" customHeight="1" x14ac:dyDescent="0.15">
      <c r="CX474" t="s">
        <v>4685</v>
      </c>
      <c r="CY474" s="27" t="s">
        <v>5153</v>
      </c>
      <c r="CZ474" s="27" t="s">
        <v>5152</v>
      </c>
    </row>
    <row r="475" spans="102:104" ht="15" customHeight="1" x14ac:dyDescent="0.15">
      <c r="CX475" t="s">
        <v>3897</v>
      </c>
      <c r="CZ475" s="27" t="s">
        <v>5154</v>
      </c>
    </row>
    <row r="476" spans="102:104" ht="15" customHeight="1" x14ac:dyDescent="0.15">
      <c r="CX476" t="s">
        <v>4810</v>
      </c>
      <c r="CZ476" s="27" t="s">
        <v>5151</v>
      </c>
    </row>
    <row r="477" spans="102:104" ht="15" customHeight="1" x14ac:dyDescent="0.15">
      <c r="CX477" t="s">
        <v>4602</v>
      </c>
      <c r="CZ477" s="27" t="s">
        <v>5153</v>
      </c>
    </row>
    <row r="478" spans="102:104" ht="15" customHeight="1" x14ac:dyDescent="0.15">
      <c r="CX478" t="s">
        <v>3172</v>
      </c>
      <c r="CY478" s="27" t="s">
        <v>5154</v>
      </c>
      <c r="CZ478" s="27" t="s">
        <v>5155</v>
      </c>
    </row>
    <row r="479" spans="102:104" ht="15" customHeight="1" x14ac:dyDescent="0.15">
      <c r="CX479" t="s">
        <v>3088</v>
      </c>
      <c r="CY479" s="27" t="s">
        <v>5154</v>
      </c>
      <c r="CZ479" s="27" t="s">
        <v>5155</v>
      </c>
    </row>
    <row r="480" spans="102:104" ht="15" customHeight="1" x14ac:dyDescent="0.15">
      <c r="CX480" t="s">
        <v>3949</v>
      </c>
      <c r="CZ480" s="27" t="s">
        <v>5153</v>
      </c>
    </row>
    <row r="481" spans="102:105" ht="15" customHeight="1" x14ac:dyDescent="0.15">
      <c r="CX481" t="s">
        <v>3799</v>
      </c>
      <c r="CY481" s="27" t="s">
        <v>5152</v>
      </c>
      <c r="CZ481" s="27" t="s">
        <v>2936</v>
      </c>
    </row>
    <row r="482" spans="102:105" ht="15" customHeight="1" x14ac:dyDescent="0.15">
      <c r="CX482" t="s">
        <v>4855</v>
      </c>
      <c r="CY482" s="27" t="s">
        <v>5151</v>
      </c>
      <c r="CZ482" s="27" t="s">
        <v>5153</v>
      </c>
    </row>
    <row r="483" spans="102:105" ht="15" customHeight="1" x14ac:dyDescent="0.15">
      <c r="CX483" t="s">
        <v>5128</v>
      </c>
      <c r="CY483" s="27" t="s">
        <v>5151</v>
      </c>
      <c r="CZ483" s="27" t="s">
        <v>5153</v>
      </c>
      <c r="DA483" s="27" t="s">
        <v>5153</v>
      </c>
    </row>
    <row r="484" spans="102:105" ht="15" customHeight="1" x14ac:dyDescent="0.15">
      <c r="CX484" t="s">
        <v>282</v>
      </c>
      <c r="CZ484" s="27" t="s">
        <v>5152</v>
      </c>
    </row>
    <row r="485" spans="102:105" ht="15" customHeight="1" x14ac:dyDescent="0.15">
      <c r="CX485" s="69" t="s">
        <v>3993</v>
      </c>
      <c r="CZ485" s="27" t="s">
        <v>5154</v>
      </c>
    </row>
    <row r="486" spans="102:105" ht="15" customHeight="1" x14ac:dyDescent="0.15">
      <c r="CX486" s="69" t="s">
        <v>3984</v>
      </c>
      <c r="CZ486" s="27" t="s">
        <v>5154</v>
      </c>
    </row>
    <row r="487" spans="102:105" ht="15" customHeight="1" x14ac:dyDescent="0.15">
      <c r="CX487" t="s">
        <v>3438</v>
      </c>
      <c r="CY487" s="27" t="s">
        <v>5151</v>
      </c>
      <c r="CZ487" s="27" t="s">
        <v>5154</v>
      </c>
    </row>
    <row r="488" spans="102:105" ht="15" customHeight="1" x14ac:dyDescent="0.15">
      <c r="CX488" t="s">
        <v>3687</v>
      </c>
      <c r="CY488" s="27" t="s">
        <v>5151</v>
      </c>
      <c r="CZ488" s="27" t="s">
        <v>5154</v>
      </c>
    </row>
    <row r="489" spans="102:105" ht="15" customHeight="1" x14ac:dyDescent="0.15">
      <c r="CX489" t="s">
        <v>5068</v>
      </c>
      <c r="CY489" s="27" t="s">
        <v>5153</v>
      </c>
      <c r="CZ489" s="27" t="s">
        <v>5151</v>
      </c>
    </row>
    <row r="490" spans="102:105" ht="15" customHeight="1" x14ac:dyDescent="0.15">
      <c r="CX490" t="s">
        <v>3854</v>
      </c>
      <c r="CZ490" s="27" t="s">
        <v>5152</v>
      </c>
    </row>
    <row r="491" spans="102:105" ht="15" customHeight="1" x14ac:dyDescent="0.15">
      <c r="CX491" t="s">
        <v>685</v>
      </c>
      <c r="CY491" s="27" t="s">
        <v>2936</v>
      </c>
      <c r="CZ491" s="27" t="s">
        <v>5154</v>
      </c>
    </row>
    <row r="492" spans="102:105" ht="15" customHeight="1" x14ac:dyDescent="0.15">
      <c r="CX492" t="s">
        <v>4775</v>
      </c>
      <c r="CY492" s="27" t="s">
        <v>5151</v>
      </c>
      <c r="CZ492" s="27" t="s">
        <v>2936</v>
      </c>
    </row>
    <row r="493" spans="102:105" ht="15" customHeight="1" x14ac:dyDescent="0.15">
      <c r="CX493" t="s">
        <v>5145</v>
      </c>
      <c r="CY493" s="27" t="s">
        <v>5168</v>
      </c>
    </row>
    <row r="494" spans="102:105" ht="15" customHeight="1" x14ac:dyDescent="0.15">
      <c r="CX494" t="s">
        <v>4811</v>
      </c>
      <c r="CY494" s="27" t="s">
        <v>5151</v>
      </c>
      <c r="CZ494" s="27" t="s">
        <v>5154</v>
      </c>
    </row>
    <row r="495" spans="102:105" ht="15" customHeight="1" x14ac:dyDescent="0.15">
      <c r="CX495" t="s">
        <v>5146</v>
      </c>
      <c r="CY495" s="27" t="s">
        <v>5153</v>
      </c>
      <c r="CZ495" s="27" t="s">
        <v>5152</v>
      </c>
    </row>
    <row r="496" spans="102:105" ht="15" customHeight="1" x14ac:dyDescent="0.15">
      <c r="CX496" t="s">
        <v>4209</v>
      </c>
      <c r="CZ496" s="27" t="s">
        <v>5153</v>
      </c>
    </row>
    <row r="497" spans="102:105" ht="15" customHeight="1" x14ac:dyDescent="0.15">
      <c r="CX497" t="s">
        <v>810</v>
      </c>
      <c r="CZ497" s="27" t="s">
        <v>5154</v>
      </c>
    </row>
    <row r="498" spans="102:105" ht="15" customHeight="1" x14ac:dyDescent="0.15">
      <c r="CX498" t="s">
        <v>1129</v>
      </c>
      <c r="CZ498" s="27" t="s">
        <v>5154</v>
      </c>
    </row>
    <row r="499" spans="102:105" ht="15" customHeight="1" x14ac:dyDescent="0.15">
      <c r="CX499" t="s">
        <v>4868</v>
      </c>
      <c r="CY499" s="27" t="s">
        <v>5153</v>
      </c>
      <c r="CZ499" s="27" t="s">
        <v>5154</v>
      </c>
    </row>
    <row r="500" spans="102:105" ht="15" customHeight="1" x14ac:dyDescent="0.15">
      <c r="CX500" t="s">
        <v>3342</v>
      </c>
      <c r="CZ500" s="27" t="s">
        <v>5152</v>
      </c>
    </row>
    <row r="501" spans="102:105" ht="15" customHeight="1" x14ac:dyDescent="0.15">
      <c r="CX501" t="s">
        <v>3405</v>
      </c>
      <c r="CZ501" s="27" t="s">
        <v>5151</v>
      </c>
    </row>
    <row r="502" spans="102:105" ht="15" customHeight="1" x14ac:dyDescent="0.15">
      <c r="CX502" t="s">
        <v>3022</v>
      </c>
      <c r="CY502" s="27" t="s">
        <v>5153</v>
      </c>
      <c r="CZ502" s="27" t="s">
        <v>5154</v>
      </c>
    </row>
    <row r="503" spans="102:105" ht="15" customHeight="1" x14ac:dyDescent="0.15">
      <c r="CX503" t="s">
        <v>3314</v>
      </c>
      <c r="CY503" s="27" t="s">
        <v>5153</v>
      </c>
      <c r="CZ503" s="27" t="s">
        <v>5154</v>
      </c>
    </row>
    <row r="504" spans="102:105" ht="15" customHeight="1" x14ac:dyDescent="0.15">
      <c r="CX504" t="s">
        <v>3163</v>
      </c>
      <c r="CY504" s="27" t="s">
        <v>5153</v>
      </c>
      <c r="CZ504" s="27" t="s">
        <v>5154</v>
      </c>
    </row>
    <row r="505" spans="102:105" ht="15" customHeight="1" x14ac:dyDescent="0.15">
      <c r="CX505" t="s">
        <v>4514</v>
      </c>
      <c r="CY505" s="27" t="s">
        <v>5153</v>
      </c>
      <c r="CZ505" s="27" t="s">
        <v>5153</v>
      </c>
    </row>
    <row r="506" spans="102:105" ht="15" customHeight="1" x14ac:dyDescent="0.15">
      <c r="CX506" t="s">
        <v>4907</v>
      </c>
      <c r="CY506" s="27" t="s">
        <v>5153</v>
      </c>
      <c r="CZ506" s="27" t="s">
        <v>5153</v>
      </c>
      <c r="DA506" s="27" t="s">
        <v>5153</v>
      </c>
    </row>
    <row r="507" spans="102:105" ht="15" customHeight="1" x14ac:dyDescent="0.15">
      <c r="CX507" t="s">
        <v>5130</v>
      </c>
      <c r="CY507" s="27" t="s">
        <v>5151</v>
      </c>
      <c r="CZ507" s="27" t="s">
        <v>5151</v>
      </c>
    </row>
    <row r="508" spans="102:105" ht="15" customHeight="1" x14ac:dyDescent="0.15">
      <c r="CX508" t="s">
        <v>3951</v>
      </c>
      <c r="CZ508" s="27" t="s">
        <v>5153</v>
      </c>
    </row>
    <row r="509" spans="102:105" ht="15" customHeight="1" x14ac:dyDescent="0.15">
      <c r="CX509" t="s">
        <v>5148</v>
      </c>
      <c r="CY509" s="27" t="s">
        <v>5153</v>
      </c>
      <c r="CZ509" s="27" t="s">
        <v>5154</v>
      </c>
      <c r="DA509" s="27" t="s">
        <v>5152</v>
      </c>
    </row>
    <row r="510" spans="102:105" ht="15" customHeight="1" x14ac:dyDescent="0.15">
      <c r="CX510" t="s">
        <v>4687</v>
      </c>
      <c r="CY510" s="27" t="s">
        <v>5153</v>
      </c>
      <c r="CZ510" s="27" t="s">
        <v>5154</v>
      </c>
    </row>
    <row r="511" spans="102:105" ht="15" customHeight="1" x14ac:dyDescent="0.15">
      <c r="CX511" t="s">
        <v>4641</v>
      </c>
      <c r="CY511" s="27" t="s">
        <v>5152</v>
      </c>
      <c r="CZ511" s="27" t="s">
        <v>5154</v>
      </c>
    </row>
    <row r="512" spans="102:105" ht="15" customHeight="1" x14ac:dyDescent="0.15">
      <c r="CX512" t="s">
        <v>4689</v>
      </c>
      <c r="CY512" s="27" t="s">
        <v>5152</v>
      </c>
      <c r="CZ512" s="27" t="s">
        <v>5154</v>
      </c>
    </row>
    <row r="513" spans="102:105" ht="15" customHeight="1" x14ac:dyDescent="0.15">
      <c r="CX513" t="s">
        <v>4738</v>
      </c>
      <c r="CY513" s="27" t="s">
        <v>5153</v>
      </c>
      <c r="CZ513" s="27" t="s">
        <v>5154</v>
      </c>
    </row>
    <row r="514" spans="102:105" ht="15" customHeight="1" x14ac:dyDescent="0.15">
      <c r="CX514" t="s">
        <v>3953</v>
      </c>
      <c r="CZ514" s="27" t="s">
        <v>5153</v>
      </c>
    </row>
    <row r="515" spans="102:105" ht="15" customHeight="1" x14ac:dyDescent="0.15">
      <c r="CX515" t="s">
        <v>4691</v>
      </c>
      <c r="CZ515" s="27" t="s">
        <v>5152</v>
      </c>
    </row>
    <row r="516" spans="102:105" ht="15" customHeight="1" x14ac:dyDescent="0.15">
      <c r="CX516" t="s">
        <v>4516</v>
      </c>
      <c r="CZ516" s="27" t="s">
        <v>5152</v>
      </c>
    </row>
    <row r="517" spans="102:105" ht="15" customHeight="1" x14ac:dyDescent="0.15">
      <c r="CX517" t="s">
        <v>3315</v>
      </c>
      <c r="CZ517" s="27" t="s">
        <v>5152</v>
      </c>
    </row>
    <row r="518" spans="102:105" ht="15" customHeight="1" x14ac:dyDescent="0.15">
      <c r="CX518" t="s">
        <v>4346</v>
      </c>
      <c r="CY518" s="27" t="s">
        <v>5154</v>
      </c>
      <c r="CZ518" s="27" t="s">
        <v>5152</v>
      </c>
    </row>
    <row r="519" spans="102:105" ht="15" customHeight="1" x14ac:dyDescent="0.15">
      <c r="CX519" t="s">
        <v>5064</v>
      </c>
      <c r="CY519" s="27" t="s">
        <v>5153</v>
      </c>
      <c r="CZ519" s="27" t="s">
        <v>5162</v>
      </c>
      <c r="DA519" s="27" t="s">
        <v>5152</v>
      </c>
    </row>
    <row r="520" spans="102:105" ht="15" customHeight="1" x14ac:dyDescent="0.15">
      <c r="CX520" t="s">
        <v>4693</v>
      </c>
      <c r="CY520" s="27" t="s">
        <v>5152</v>
      </c>
      <c r="CZ520" s="27" t="s">
        <v>5162</v>
      </c>
    </row>
    <row r="521" spans="102:105" ht="15" customHeight="1" x14ac:dyDescent="0.15">
      <c r="CX521" t="s">
        <v>3803</v>
      </c>
      <c r="CZ521" s="27" t="s">
        <v>5153</v>
      </c>
    </row>
    <row r="522" spans="102:105" ht="15" customHeight="1" x14ac:dyDescent="0.15">
      <c r="CX522" t="s">
        <v>4844</v>
      </c>
      <c r="CY522" s="27" t="s">
        <v>5154</v>
      </c>
      <c r="CZ522" s="27" t="s">
        <v>5152</v>
      </c>
    </row>
    <row r="523" spans="102:105" ht="15" customHeight="1" x14ac:dyDescent="0.15">
      <c r="CX523" t="s">
        <v>3344</v>
      </c>
      <c r="CZ523" s="27" t="s">
        <v>5154</v>
      </c>
    </row>
    <row r="524" spans="102:105" ht="15" customHeight="1" x14ac:dyDescent="0.15">
      <c r="CX524" t="s">
        <v>3406</v>
      </c>
      <c r="CZ524" s="27" t="s">
        <v>5154</v>
      </c>
    </row>
    <row r="525" spans="102:105" ht="15" customHeight="1" x14ac:dyDescent="0.15">
      <c r="CX525" t="s">
        <v>3898</v>
      </c>
      <c r="CZ525" s="27" t="s">
        <v>5153</v>
      </c>
    </row>
    <row r="526" spans="102:105" ht="15" customHeight="1" x14ac:dyDescent="0.15">
      <c r="CX526" t="s">
        <v>870</v>
      </c>
      <c r="CY526" s="27" t="s">
        <v>5153</v>
      </c>
      <c r="CZ526" s="27" t="s">
        <v>5162</v>
      </c>
    </row>
    <row r="527" spans="102:105" ht="15" customHeight="1" x14ac:dyDescent="0.15">
      <c r="CX527" t="s">
        <v>4845</v>
      </c>
      <c r="CY527" s="27" t="s">
        <v>5153</v>
      </c>
      <c r="CZ527" s="27" t="s">
        <v>5162</v>
      </c>
    </row>
    <row r="528" spans="102:105" ht="15" customHeight="1" x14ac:dyDescent="0.15">
      <c r="CX528" t="s">
        <v>4695</v>
      </c>
      <c r="CZ528" s="27" t="s">
        <v>5152</v>
      </c>
    </row>
    <row r="529" spans="102:105" ht="15" customHeight="1" x14ac:dyDescent="0.15">
      <c r="CX529" t="s">
        <v>5046</v>
      </c>
      <c r="CY529" s="27" t="s">
        <v>5160</v>
      </c>
      <c r="CZ529" s="27" t="s">
        <v>5161</v>
      </c>
    </row>
    <row r="530" spans="102:105" ht="15" customHeight="1" x14ac:dyDescent="0.15">
      <c r="CX530" t="s">
        <v>5020</v>
      </c>
      <c r="CY530" s="27" t="s">
        <v>5153</v>
      </c>
      <c r="CZ530" s="27" t="s">
        <v>5154</v>
      </c>
      <c r="DA530" s="27" t="s">
        <v>5152</v>
      </c>
    </row>
    <row r="531" spans="102:105" ht="15" customHeight="1" x14ac:dyDescent="0.15">
      <c r="CX531" t="s">
        <v>4109</v>
      </c>
      <c r="CZ531" s="27" t="s">
        <v>5152</v>
      </c>
    </row>
    <row r="532" spans="102:105" ht="15" customHeight="1" x14ac:dyDescent="0.15">
      <c r="CX532" t="s">
        <v>5132</v>
      </c>
      <c r="CY532" s="27" t="s">
        <v>5153</v>
      </c>
      <c r="CZ532" s="27" t="s">
        <v>5152</v>
      </c>
      <c r="DA532" s="27" t="s">
        <v>5152</v>
      </c>
    </row>
    <row r="533" spans="102:105" ht="15" customHeight="1" x14ac:dyDescent="0.15">
      <c r="CX533" t="s">
        <v>2965</v>
      </c>
      <c r="CZ533" s="27" t="s">
        <v>5152</v>
      </c>
    </row>
    <row r="534" spans="102:105" ht="15" customHeight="1" x14ac:dyDescent="0.15">
      <c r="CX534" t="s">
        <v>2991</v>
      </c>
      <c r="CZ534" s="27" t="s">
        <v>5152</v>
      </c>
    </row>
    <row r="535" spans="102:105" ht="15" customHeight="1" x14ac:dyDescent="0.15">
      <c r="CX535" t="s">
        <v>5044</v>
      </c>
      <c r="CY535" s="27" t="s">
        <v>5152</v>
      </c>
      <c r="CZ535" s="27" t="s">
        <v>5153</v>
      </c>
    </row>
    <row r="536" spans="102:105" ht="15" customHeight="1" x14ac:dyDescent="0.15">
      <c r="CX536" t="s">
        <v>4387</v>
      </c>
      <c r="CZ536" s="27" t="s">
        <v>5154</v>
      </c>
    </row>
    <row r="537" spans="102:105" ht="15" customHeight="1" x14ac:dyDescent="0.15">
      <c r="CX537" t="s">
        <v>4409</v>
      </c>
      <c r="CZ537" s="27" t="s">
        <v>5154</v>
      </c>
    </row>
    <row r="538" spans="102:105" ht="15" customHeight="1" x14ac:dyDescent="0.15">
      <c r="CX538" t="s">
        <v>4161</v>
      </c>
      <c r="CZ538" s="27" t="s">
        <v>5153</v>
      </c>
    </row>
    <row r="539" spans="102:105" ht="15" customHeight="1" x14ac:dyDescent="0.15">
      <c r="CX539" t="s">
        <v>4212</v>
      </c>
      <c r="CZ539" s="27" t="s">
        <v>5153</v>
      </c>
    </row>
    <row r="540" spans="102:105" ht="15" customHeight="1" x14ac:dyDescent="0.15">
      <c r="CX540" t="s">
        <v>4860</v>
      </c>
      <c r="CY540" s="27" t="s">
        <v>5151</v>
      </c>
      <c r="CZ540" s="27" t="s">
        <v>5151</v>
      </c>
      <c r="DA540" s="27" t="s">
        <v>5153</v>
      </c>
    </row>
    <row r="541" spans="102:105" ht="15" customHeight="1" x14ac:dyDescent="0.15">
      <c r="CX541" t="s">
        <v>4698</v>
      </c>
      <c r="CZ541" s="27" t="s">
        <v>5154</v>
      </c>
    </row>
    <row r="542" spans="102:105" ht="15" customHeight="1" x14ac:dyDescent="0.15">
      <c r="CX542" t="s">
        <v>4519</v>
      </c>
      <c r="CY542" s="27" t="s">
        <v>5151</v>
      </c>
      <c r="CZ542" s="27" t="s">
        <v>5158</v>
      </c>
    </row>
    <row r="543" spans="102:105" ht="15" customHeight="1" x14ac:dyDescent="0.15">
      <c r="CX543" t="s">
        <v>4610</v>
      </c>
      <c r="CY543" s="27" t="s">
        <v>5151</v>
      </c>
      <c r="CZ543" s="27" t="s">
        <v>5158</v>
      </c>
    </row>
    <row r="544" spans="102:105" ht="15" customHeight="1" x14ac:dyDescent="0.15">
      <c r="CX544" t="s">
        <v>4701</v>
      </c>
      <c r="CY544" s="27" t="s">
        <v>5154</v>
      </c>
      <c r="CZ544" s="27" t="s">
        <v>5152</v>
      </c>
    </row>
    <row r="545" spans="102:105" ht="15" customHeight="1" x14ac:dyDescent="0.15">
      <c r="CX545" t="s">
        <v>4853</v>
      </c>
      <c r="CY545" s="27" t="s">
        <v>5153</v>
      </c>
      <c r="CZ545" s="27" t="s">
        <v>5154</v>
      </c>
    </row>
    <row r="546" spans="102:105" ht="15" customHeight="1" x14ac:dyDescent="0.15">
      <c r="CX546" t="s">
        <v>3261</v>
      </c>
      <c r="CZ546" s="27" t="s">
        <v>5152</v>
      </c>
    </row>
    <row r="547" spans="102:105" ht="15" customHeight="1" x14ac:dyDescent="0.15">
      <c r="CX547" t="s">
        <v>683</v>
      </c>
      <c r="CZ547" s="27" t="s">
        <v>5152</v>
      </c>
    </row>
    <row r="548" spans="102:105" ht="15" customHeight="1" x14ac:dyDescent="0.15">
      <c r="CX548" t="s">
        <v>1251</v>
      </c>
      <c r="CZ548" s="27" t="s">
        <v>5152</v>
      </c>
    </row>
    <row r="549" spans="102:105" ht="15" customHeight="1" x14ac:dyDescent="0.15">
      <c r="CX549" t="s">
        <v>3806</v>
      </c>
      <c r="CZ549" s="27" t="s">
        <v>5152</v>
      </c>
    </row>
    <row r="550" spans="102:105" ht="15" customHeight="1" x14ac:dyDescent="0.15">
      <c r="CX550" t="s">
        <v>4959</v>
      </c>
      <c r="CY550" s="27" t="s">
        <v>5153</v>
      </c>
      <c r="CZ550" s="27" t="s">
        <v>5153</v>
      </c>
      <c r="DA550" s="27" t="s">
        <v>5152</v>
      </c>
    </row>
    <row r="551" spans="102:105" ht="15" customHeight="1" x14ac:dyDescent="0.15">
      <c r="CX551" t="s">
        <v>4814</v>
      </c>
      <c r="CZ551" s="27" t="s">
        <v>5153</v>
      </c>
    </row>
    <row r="552" spans="102:105" ht="15" customHeight="1" x14ac:dyDescent="0.15">
      <c r="CX552" t="s">
        <v>3748</v>
      </c>
      <c r="CZ552" s="27" t="s">
        <v>5153</v>
      </c>
    </row>
    <row r="553" spans="102:105" ht="15" customHeight="1" x14ac:dyDescent="0.15">
      <c r="CX553" t="s">
        <v>4612</v>
      </c>
      <c r="CY553" s="27" t="s">
        <v>5151</v>
      </c>
      <c r="CZ553" s="27" t="s">
        <v>5153</v>
      </c>
    </row>
    <row r="554" spans="102:105" ht="15" customHeight="1" x14ac:dyDescent="0.15">
      <c r="CX554" t="s">
        <v>3318</v>
      </c>
      <c r="CZ554" s="27" t="s">
        <v>5151</v>
      </c>
    </row>
    <row r="555" spans="102:105" ht="15" customHeight="1" x14ac:dyDescent="0.15">
      <c r="CX555" t="s">
        <v>5086</v>
      </c>
      <c r="CY555" s="27" t="s">
        <v>5153</v>
      </c>
      <c r="CZ555" s="27" t="s">
        <v>5151</v>
      </c>
      <c r="DA555" s="27" t="s">
        <v>5151</v>
      </c>
    </row>
    <row r="556" spans="102:105" ht="15" customHeight="1" x14ac:dyDescent="0.15">
      <c r="CX556" t="s">
        <v>4923</v>
      </c>
      <c r="CY556" s="27" t="s">
        <v>5160</v>
      </c>
      <c r="CZ556" s="27" t="s">
        <v>5164</v>
      </c>
    </row>
    <row r="557" spans="102:105" ht="15" customHeight="1" x14ac:dyDescent="0.15">
      <c r="CX557" t="s">
        <v>4896</v>
      </c>
      <c r="CY557" s="27" t="s">
        <v>5153</v>
      </c>
      <c r="CZ557" s="27" t="s">
        <v>5152</v>
      </c>
      <c r="DA557" s="27" t="s">
        <v>5152</v>
      </c>
    </row>
    <row r="558" spans="102:105" ht="15" customHeight="1" x14ac:dyDescent="0.15">
      <c r="CX558" t="s">
        <v>4740</v>
      </c>
      <c r="CZ558" s="27" t="s">
        <v>5154</v>
      </c>
    </row>
    <row r="559" spans="102:105" ht="15" customHeight="1" x14ac:dyDescent="0.15">
      <c r="CX559" t="s">
        <v>5026</v>
      </c>
      <c r="CY559" s="27" t="s">
        <v>5153</v>
      </c>
      <c r="CZ559" s="27" t="s">
        <v>5154</v>
      </c>
    </row>
    <row r="560" spans="102:105" ht="15" customHeight="1" x14ac:dyDescent="0.15">
      <c r="CX560" t="s">
        <v>5170</v>
      </c>
      <c r="CY560" s="27" t="s">
        <v>5154</v>
      </c>
    </row>
    <row r="561" spans="102:104" ht="15" customHeight="1" x14ac:dyDescent="0.15">
      <c r="CX561" t="s">
        <v>244</v>
      </c>
      <c r="CY561" s="27" t="s">
        <v>5154</v>
      </c>
    </row>
    <row r="562" spans="102:104" ht="15" customHeight="1" x14ac:dyDescent="0.15">
      <c r="CX562" t="s">
        <v>5171</v>
      </c>
      <c r="CY562" s="27" t="s">
        <v>5154</v>
      </c>
    </row>
    <row r="563" spans="102:104" ht="15" customHeight="1" x14ac:dyDescent="0.15">
      <c r="CX563" t="s">
        <v>5172</v>
      </c>
      <c r="CY563" s="27" t="s">
        <v>5152</v>
      </c>
    </row>
    <row r="564" spans="102:104" ht="15" customHeight="1" x14ac:dyDescent="0.15">
      <c r="CX564" t="s">
        <v>1189</v>
      </c>
      <c r="CY564" s="27" t="s">
        <v>5152</v>
      </c>
    </row>
    <row r="565" spans="102:104" ht="15" customHeight="1" x14ac:dyDescent="0.15">
      <c r="CX565" t="s">
        <v>1190</v>
      </c>
      <c r="CY565" s="27" t="s">
        <v>5152</v>
      </c>
    </row>
    <row r="566" spans="102:104" ht="15" customHeight="1" x14ac:dyDescent="0.15">
      <c r="CX566" t="s">
        <v>421</v>
      </c>
      <c r="CY566" s="27" t="s">
        <v>5152</v>
      </c>
    </row>
    <row r="567" spans="102:104" ht="15" customHeight="1" x14ac:dyDescent="0.15">
      <c r="CX567" t="s">
        <v>214</v>
      </c>
      <c r="CY567" s="27" t="s">
        <v>5153</v>
      </c>
      <c r="CZ567" s="27" t="s">
        <v>5178</v>
      </c>
    </row>
    <row r="568" spans="102:104" ht="15" customHeight="1" x14ac:dyDescent="0.15">
      <c r="CX568" t="s">
        <v>214</v>
      </c>
      <c r="CY568" s="27" t="s">
        <v>5153</v>
      </c>
      <c r="CZ568" s="27" t="s">
        <v>5178</v>
      </c>
    </row>
    <row r="569" spans="102:104" ht="15" customHeight="1" x14ac:dyDescent="0.15">
      <c r="CX569" t="s">
        <v>546</v>
      </c>
      <c r="CY569" s="27" t="s">
        <v>5153</v>
      </c>
    </row>
    <row r="570" spans="102:104" ht="15" customHeight="1" x14ac:dyDescent="0.15">
      <c r="CX570" t="s">
        <v>1211</v>
      </c>
      <c r="CY570" s="27" t="s">
        <v>5153</v>
      </c>
    </row>
    <row r="571" spans="102:104" ht="15" customHeight="1" x14ac:dyDescent="0.15">
      <c r="CX571" t="s">
        <v>1212</v>
      </c>
      <c r="CY571" s="27" t="s">
        <v>5153</v>
      </c>
    </row>
    <row r="572" spans="102:104" ht="15" customHeight="1" x14ac:dyDescent="0.15">
      <c r="CX572" t="s">
        <v>500</v>
      </c>
      <c r="CY572" s="27" t="s">
        <v>5153</v>
      </c>
    </row>
    <row r="573" spans="102:104" ht="15" customHeight="1" x14ac:dyDescent="0.15">
      <c r="CX573" t="s">
        <v>1586</v>
      </c>
      <c r="CY573" s="27" t="s">
        <v>5154</v>
      </c>
    </row>
    <row r="574" spans="102:104" ht="15" customHeight="1" x14ac:dyDescent="0.15">
      <c r="CX574" t="s">
        <v>4206</v>
      </c>
      <c r="CY574" s="27" t="s">
        <v>5154</v>
      </c>
    </row>
    <row r="575" spans="102:104" ht="15" customHeight="1" x14ac:dyDescent="0.15">
      <c r="CX575" t="s">
        <v>5173</v>
      </c>
      <c r="CY575" s="27" t="s">
        <v>5154</v>
      </c>
    </row>
    <row r="576" spans="102:104" ht="15" customHeight="1" x14ac:dyDescent="0.15">
      <c r="CX576" t="s">
        <v>5174</v>
      </c>
      <c r="CY576" s="27" t="s">
        <v>5153</v>
      </c>
      <c r="CZ576" s="27" t="s">
        <v>5152</v>
      </c>
    </row>
    <row r="577" spans="102:104" ht="15" customHeight="1" x14ac:dyDescent="0.15">
      <c r="CX577" t="s">
        <v>5175</v>
      </c>
      <c r="CY577" s="27" t="s">
        <v>5152</v>
      </c>
    </row>
    <row r="578" spans="102:104" ht="15" customHeight="1" x14ac:dyDescent="0.15">
      <c r="CX578" t="s">
        <v>5176</v>
      </c>
      <c r="CY578" s="27" t="s">
        <v>5154</v>
      </c>
      <c r="CZ578" s="27" t="s">
        <v>5152</v>
      </c>
    </row>
    <row r="579" spans="102:104" ht="15" customHeight="1" x14ac:dyDescent="0.15">
      <c r="CX579" t="s">
        <v>5177</v>
      </c>
      <c r="CY579" s="27" t="s">
        <v>5151</v>
      </c>
      <c r="CZ579" s="27" t="s">
        <v>5178</v>
      </c>
    </row>
    <row r="580" spans="102:104" ht="15" customHeight="1" x14ac:dyDescent="0.15">
      <c r="CX580" t="s">
        <v>513</v>
      </c>
      <c r="CY580" s="27" t="s">
        <v>5154</v>
      </c>
      <c r="CZ580" s="27" t="s">
        <v>5152</v>
      </c>
    </row>
    <row r="581" spans="102:104" ht="15" customHeight="1" x14ac:dyDescent="0.15">
      <c r="CX581" t="s">
        <v>517</v>
      </c>
      <c r="CY581" s="27" t="s">
        <v>5154</v>
      </c>
      <c r="CZ581" s="27" t="s">
        <v>5152</v>
      </c>
    </row>
    <row r="582" spans="102:104" ht="15" customHeight="1" x14ac:dyDescent="0.15">
      <c r="CX582" t="s">
        <v>521</v>
      </c>
      <c r="CY582" s="27" t="s">
        <v>5154</v>
      </c>
      <c r="CZ582" s="27" t="s">
        <v>5152</v>
      </c>
    </row>
    <row r="583" spans="102:104" ht="15" customHeight="1" x14ac:dyDescent="0.15">
      <c r="CX583" t="s">
        <v>1018</v>
      </c>
      <c r="CY583" s="27" t="s">
        <v>5154</v>
      </c>
    </row>
    <row r="584" spans="102:104" ht="15" customHeight="1" x14ac:dyDescent="0.15">
      <c r="CX584" t="s">
        <v>1020</v>
      </c>
      <c r="CY584" s="27" t="s">
        <v>5154</v>
      </c>
    </row>
    <row r="585" spans="102:104" ht="15" customHeight="1" x14ac:dyDescent="0.15">
      <c r="CX585" t="s">
        <v>744</v>
      </c>
      <c r="CY585" s="27" t="s">
        <v>5154</v>
      </c>
    </row>
    <row r="586" spans="102:104" ht="15" customHeight="1" x14ac:dyDescent="0.15">
      <c r="CX586" t="s">
        <v>3249</v>
      </c>
      <c r="CY586" s="27" t="s">
        <v>5152</v>
      </c>
    </row>
    <row r="587" spans="102:104" ht="15" customHeight="1" x14ac:dyDescent="0.15">
      <c r="CX587" t="s">
        <v>955</v>
      </c>
      <c r="CY587" s="27" t="s">
        <v>5152</v>
      </c>
    </row>
    <row r="588" spans="102:104" ht="15" customHeight="1" x14ac:dyDescent="0.15">
      <c r="CX588" t="s">
        <v>174</v>
      </c>
      <c r="CY588" s="27" t="s">
        <v>5152</v>
      </c>
    </row>
    <row r="589" spans="102:104" ht="15" customHeight="1" x14ac:dyDescent="0.15">
      <c r="CX589" t="s">
        <v>916</v>
      </c>
      <c r="CY589" s="27" t="s">
        <v>5153</v>
      </c>
    </row>
    <row r="590" spans="102:104" ht="15" customHeight="1" x14ac:dyDescent="0.15">
      <c r="CX590" t="s">
        <v>911</v>
      </c>
      <c r="CY590" s="27" t="s">
        <v>5152</v>
      </c>
    </row>
    <row r="591" spans="102:104" ht="15" customHeight="1" x14ac:dyDescent="0.15">
      <c r="CX591" t="s">
        <v>913</v>
      </c>
      <c r="CY591" s="27" t="s">
        <v>5152</v>
      </c>
    </row>
    <row r="592" spans="102:104" ht="15" customHeight="1" x14ac:dyDescent="0.15">
      <c r="CX592" t="s">
        <v>3106</v>
      </c>
      <c r="CY592" s="27" t="s">
        <v>5152</v>
      </c>
    </row>
    <row r="593" spans="102:105" ht="15" customHeight="1" x14ac:dyDescent="0.15">
      <c r="CX593" t="s">
        <v>3210</v>
      </c>
      <c r="CY593" s="27" t="s">
        <v>5152</v>
      </c>
    </row>
    <row r="594" spans="102:105" ht="15" customHeight="1" x14ac:dyDescent="0.15">
      <c r="CX594" t="s">
        <v>227</v>
      </c>
      <c r="CY594" s="27" t="s">
        <v>5152</v>
      </c>
    </row>
    <row r="595" spans="102:105" ht="15" customHeight="1" x14ac:dyDescent="0.15">
      <c r="CX595" t="s">
        <v>568</v>
      </c>
      <c r="CY595" s="27" t="s">
        <v>5154</v>
      </c>
    </row>
    <row r="596" spans="102:105" ht="15" customHeight="1" x14ac:dyDescent="0.15">
      <c r="CX596" t="s">
        <v>3357</v>
      </c>
      <c r="CY596" s="27" t="s">
        <v>5154</v>
      </c>
    </row>
    <row r="597" spans="102:105" ht="15" customHeight="1" x14ac:dyDescent="0.15">
      <c r="CX597" t="s">
        <v>951</v>
      </c>
      <c r="CY597" s="27" t="s">
        <v>5154</v>
      </c>
    </row>
    <row r="598" spans="102:105" ht="15" customHeight="1" x14ac:dyDescent="0.15">
      <c r="CX598" t="s">
        <v>5197</v>
      </c>
      <c r="CY598" s="27" t="s">
        <v>5152</v>
      </c>
      <c r="CZ598" s="27" t="s">
        <v>5154</v>
      </c>
      <c r="DA598" s="27" t="s">
        <v>5154</v>
      </c>
    </row>
    <row r="599" spans="102:105" ht="15" customHeight="1" x14ac:dyDescent="0.15">
      <c r="CX599" t="s">
        <v>5191</v>
      </c>
      <c r="CY599" s="27" t="s">
        <v>5153</v>
      </c>
      <c r="CZ599" s="27" t="s">
        <v>5152</v>
      </c>
      <c r="DA599" s="27" t="s">
        <v>5162</v>
      </c>
    </row>
    <row r="600" spans="102:105" ht="15" customHeight="1" x14ac:dyDescent="0.15">
      <c r="CX600" t="s">
        <v>5190</v>
      </c>
      <c r="CY600" s="27" t="s">
        <v>5151</v>
      </c>
      <c r="CZ600" s="27" t="s">
        <v>5178</v>
      </c>
    </row>
    <row r="601" spans="102:105" ht="15" customHeight="1" x14ac:dyDescent="0.15">
      <c r="CX601" t="s">
        <v>5198</v>
      </c>
      <c r="CY601" s="27" t="s">
        <v>5153</v>
      </c>
      <c r="CZ601" s="27" t="s">
        <v>5151</v>
      </c>
      <c r="DA601" s="27" t="s">
        <v>5178</v>
      </c>
    </row>
    <row r="602" spans="102:105" ht="15" customHeight="1" x14ac:dyDescent="0.15">
      <c r="CX602" t="s">
        <v>5202</v>
      </c>
      <c r="CY602" s="27" t="s">
        <v>5153</v>
      </c>
      <c r="CZ602" s="27" t="s">
        <v>5151</v>
      </c>
    </row>
    <row r="603" spans="102:105" ht="15" customHeight="1" x14ac:dyDescent="0.15">
      <c r="CX603" t="s">
        <v>5206</v>
      </c>
      <c r="CY603" s="27" t="s">
        <v>5153</v>
      </c>
      <c r="CZ603" s="27" t="s">
        <v>5151</v>
      </c>
    </row>
    <row r="604" spans="102:105" ht="15" customHeight="1" x14ac:dyDescent="0.15">
      <c r="CX604" t="s">
        <v>5195</v>
      </c>
      <c r="CY604" s="27" t="s">
        <v>5178</v>
      </c>
    </row>
    <row r="605" spans="102:105" ht="15" customHeight="1" x14ac:dyDescent="0.15">
      <c r="CX605" t="s">
        <v>5194</v>
      </c>
      <c r="CY605" s="27" t="s">
        <v>5153</v>
      </c>
    </row>
    <row r="606" spans="102:105" ht="15" customHeight="1" x14ac:dyDescent="0.15">
      <c r="CX606" t="s">
        <v>5204</v>
      </c>
      <c r="CY606" s="27" t="s">
        <v>5151</v>
      </c>
    </row>
    <row r="607" spans="102:105" ht="15" customHeight="1" x14ac:dyDescent="0.15">
      <c r="CX607" t="s">
        <v>5205</v>
      </c>
      <c r="CY607" s="27" t="s">
        <v>5178</v>
      </c>
    </row>
    <row r="608" spans="102:105" ht="15" customHeight="1" x14ac:dyDescent="0.15">
      <c r="CX608" t="s">
        <v>5193</v>
      </c>
      <c r="CY608" s="27" t="s">
        <v>5162</v>
      </c>
    </row>
    <row r="609" spans="102:105" ht="15" customHeight="1" x14ac:dyDescent="0.15">
      <c r="CX609" t="s">
        <v>5196</v>
      </c>
      <c r="CY609" s="27" t="s">
        <v>5153</v>
      </c>
    </row>
    <row r="610" spans="102:105" ht="15" customHeight="1" x14ac:dyDescent="0.15">
      <c r="CX610" t="s">
        <v>5203</v>
      </c>
      <c r="CY610" s="27" t="s">
        <v>5151</v>
      </c>
    </row>
    <row r="611" spans="102:105" ht="15" customHeight="1" x14ac:dyDescent="0.15">
      <c r="CX611" t="s">
        <v>5192</v>
      </c>
      <c r="CY611" s="27" t="s">
        <v>5153</v>
      </c>
      <c r="CZ611" s="27" t="s">
        <v>5178</v>
      </c>
    </row>
    <row r="612" spans="102:105" ht="15" customHeight="1" x14ac:dyDescent="0.15">
      <c r="CX612" t="s">
        <v>5189</v>
      </c>
      <c r="CY612" s="27" t="s">
        <v>5153</v>
      </c>
      <c r="CZ612" s="27" t="s">
        <v>5178</v>
      </c>
    </row>
    <row r="613" spans="102:105" ht="15" customHeight="1" x14ac:dyDescent="0.15">
      <c r="CX613" t="s">
        <v>5208</v>
      </c>
      <c r="CY613" s="27" t="s">
        <v>5153</v>
      </c>
      <c r="CZ613" s="27" t="s">
        <v>5153</v>
      </c>
      <c r="DA613" s="27" t="s">
        <v>5152</v>
      </c>
    </row>
    <row r="614" spans="102:105" ht="15" customHeight="1" x14ac:dyDescent="0.15">
      <c r="CX614" t="s">
        <v>5213</v>
      </c>
      <c r="CY614" s="27" t="s">
        <v>5153</v>
      </c>
      <c r="CZ614" s="27" t="s">
        <v>5153</v>
      </c>
      <c r="DA614" s="27" t="s">
        <v>5178</v>
      </c>
    </row>
    <row r="615" spans="102:105" ht="15" customHeight="1" x14ac:dyDescent="0.15">
      <c r="CX615" t="s">
        <v>5211</v>
      </c>
      <c r="CY615" s="27" t="s">
        <v>5152</v>
      </c>
      <c r="CZ615" s="27" t="s">
        <v>5154</v>
      </c>
    </row>
    <row r="616" spans="102:105" ht="15" customHeight="1" x14ac:dyDescent="0.15">
      <c r="CX616" t="s">
        <v>5215</v>
      </c>
      <c r="CY616" s="27" t="s">
        <v>5153</v>
      </c>
      <c r="CZ616" s="27" t="s">
        <v>5153</v>
      </c>
      <c r="DA616" s="27" t="s">
        <v>5153</v>
      </c>
    </row>
    <row r="617" spans="102:105" ht="15" customHeight="1" x14ac:dyDescent="0.15">
      <c r="CX617" t="s">
        <v>5212</v>
      </c>
      <c r="CY617" s="27" t="s">
        <v>5153</v>
      </c>
      <c r="CZ617" s="27" t="s">
        <v>5153</v>
      </c>
      <c r="DA617" s="27" t="s">
        <v>5152</v>
      </c>
    </row>
    <row r="618" spans="102:105" ht="15" customHeight="1" x14ac:dyDescent="0.15">
      <c r="CX618" t="s">
        <v>5210</v>
      </c>
      <c r="CY618" s="27" t="s">
        <v>5151</v>
      </c>
    </row>
    <row r="619" spans="102:105" ht="15" customHeight="1" x14ac:dyDescent="0.15">
      <c r="CX619" t="s">
        <v>5216</v>
      </c>
      <c r="CY619" s="27" t="s">
        <v>5154</v>
      </c>
      <c r="CZ619" s="27" t="s">
        <v>5154</v>
      </c>
      <c r="DA619" s="27" t="s">
        <v>5154</v>
      </c>
    </row>
    <row r="620" spans="102:105" ht="15" customHeight="1" x14ac:dyDescent="0.15">
      <c r="CX620" t="s">
        <v>5217</v>
      </c>
      <c r="CY620" s="27" t="s">
        <v>5153</v>
      </c>
      <c r="CZ620" s="27" t="s">
        <v>5151</v>
      </c>
      <c r="DA620" s="27" t="s">
        <v>5151</v>
      </c>
    </row>
    <row r="621" spans="102:105" ht="15" customHeight="1" x14ac:dyDescent="0.15">
      <c r="CX621" t="s">
        <v>5218</v>
      </c>
      <c r="CY621" s="27" t="s">
        <v>5153</v>
      </c>
      <c r="CZ621" s="27" t="s">
        <v>5152</v>
      </c>
    </row>
    <row r="622" spans="102:105" ht="15" customHeight="1" x14ac:dyDescent="0.15">
      <c r="CX622" t="s">
        <v>5219</v>
      </c>
      <c r="CY622" s="27" t="s">
        <v>5153</v>
      </c>
      <c r="CZ622" s="27" t="s">
        <v>5153</v>
      </c>
      <c r="DA622" s="27" t="s">
        <v>5152</v>
      </c>
    </row>
    <row r="623" spans="102:105" ht="15" customHeight="1" x14ac:dyDescent="0.15">
      <c r="CX623" t="s">
        <v>5220</v>
      </c>
      <c r="CY623" s="27" t="s">
        <v>5153</v>
      </c>
      <c r="CZ623" s="27" t="s">
        <v>5151</v>
      </c>
    </row>
    <row r="624" spans="102:105" ht="15" customHeight="1" x14ac:dyDescent="0.15">
      <c r="CX624" t="s">
        <v>5221</v>
      </c>
      <c r="CY624" s="27" t="s">
        <v>5153</v>
      </c>
      <c r="CZ624" s="27" t="s">
        <v>5151</v>
      </c>
    </row>
    <row r="625" spans="102:105" ht="15" customHeight="1" x14ac:dyDescent="0.15">
      <c r="CX625" t="s">
        <v>5222</v>
      </c>
      <c r="CY625" s="27" t="s">
        <v>5153</v>
      </c>
      <c r="CZ625" s="27" t="s">
        <v>5178</v>
      </c>
    </row>
    <row r="626" spans="102:105" ht="15" customHeight="1" x14ac:dyDescent="0.15">
      <c r="CX626" t="s">
        <v>5223</v>
      </c>
      <c r="CY626" s="27" t="s">
        <v>5153</v>
      </c>
      <c r="CZ626" s="27" t="s">
        <v>5153</v>
      </c>
      <c r="DA626" s="27" t="s">
        <v>5152</v>
      </c>
    </row>
    <row r="627" spans="102:105" ht="15" customHeight="1" x14ac:dyDescent="0.15">
      <c r="CX627" t="s">
        <v>5224</v>
      </c>
      <c r="CY627" s="27" t="s">
        <v>5151</v>
      </c>
      <c r="CZ627" s="27" t="s">
        <v>5153</v>
      </c>
      <c r="DA627" s="27" t="s">
        <v>5153</v>
      </c>
    </row>
    <row r="628" spans="102:105" ht="15" customHeight="1" x14ac:dyDescent="0.15">
      <c r="CX628" t="s">
        <v>5225</v>
      </c>
      <c r="CY628" s="27" t="s">
        <v>5178</v>
      </c>
    </row>
    <row r="629" spans="102:105" ht="15" customHeight="1" x14ac:dyDescent="0.15">
      <c r="CX629" t="s">
        <v>5226</v>
      </c>
      <c r="CY629" s="27" t="s">
        <v>5153</v>
      </c>
    </row>
    <row r="630" spans="102:105" ht="15" customHeight="1" x14ac:dyDescent="0.15">
      <c r="CX630" t="s">
        <v>5227</v>
      </c>
      <c r="CY630" s="27" t="s">
        <v>5153</v>
      </c>
      <c r="CZ630" s="27" t="s">
        <v>5151</v>
      </c>
    </row>
    <row r="631" spans="102:105" ht="15" customHeight="1" x14ac:dyDescent="0.15">
      <c r="CX631" t="s">
        <v>5228</v>
      </c>
      <c r="CY631" s="27" t="s">
        <v>5152</v>
      </c>
    </row>
    <row r="632" spans="102:105" ht="15" customHeight="1" x14ac:dyDescent="0.15">
      <c r="CX632" t="s">
        <v>5229</v>
      </c>
      <c r="CY632" s="27" t="s">
        <v>5152</v>
      </c>
      <c r="CZ632" s="27" t="s">
        <v>5154</v>
      </c>
    </row>
    <row r="633" spans="102:105" ht="15" customHeight="1" x14ac:dyDescent="0.15">
      <c r="CX633" t="s">
        <v>5230</v>
      </c>
      <c r="CY633" s="27" t="s">
        <v>5155</v>
      </c>
      <c r="CZ633" s="27" t="s">
        <v>5151</v>
      </c>
    </row>
    <row r="634" spans="102:105" ht="15" customHeight="1" x14ac:dyDescent="0.15">
      <c r="CX634" t="s">
        <v>5250</v>
      </c>
      <c r="CY634" s="27" t="s">
        <v>5153</v>
      </c>
      <c r="CZ634" s="27" t="s">
        <v>5154</v>
      </c>
      <c r="DA634" s="27" t="s">
        <v>5154</v>
      </c>
    </row>
    <row r="635" spans="102:105" ht="15" customHeight="1" x14ac:dyDescent="0.15">
      <c r="CX635" t="s">
        <v>5257</v>
      </c>
      <c r="CY635" s="27" t="s">
        <v>5154</v>
      </c>
      <c r="CZ635" s="27" t="s">
        <v>5152</v>
      </c>
      <c r="DA635" s="27" t="s">
        <v>5152</v>
      </c>
    </row>
    <row r="636" spans="102:105" ht="15" customHeight="1" x14ac:dyDescent="0.15">
      <c r="CX636" t="s">
        <v>5259</v>
      </c>
      <c r="CY636" s="27" t="s">
        <v>5151</v>
      </c>
    </row>
    <row r="637" spans="102:105" ht="15" customHeight="1" x14ac:dyDescent="0.15">
      <c r="CX637" t="s">
        <v>5248</v>
      </c>
      <c r="CY637" s="27" t="s">
        <v>5154</v>
      </c>
    </row>
    <row r="638" spans="102:105" ht="15" customHeight="1" x14ac:dyDescent="0.15">
      <c r="CX638" t="s">
        <v>5249</v>
      </c>
      <c r="CY638" s="27" t="s">
        <v>5153</v>
      </c>
    </row>
    <row r="639" spans="102:105" ht="15" customHeight="1" x14ac:dyDescent="0.15">
      <c r="CX639" t="s">
        <v>5246</v>
      </c>
      <c r="CY639" s="27" t="s">
        <v>5153</v>
      </c>
      <c r="CZ639" s="27" t="s">
        <v>5154</v>
      </c>
      <c r="DA639" s="27" t="s">
        <v>5152</v>
      </c>
    </row>
    <row r="640" spans="102:105" ht="15" customHeight="1" x14ac:dyDescent="0.15">
      <c r="CX640" t="s">
        <v>5242</v>
      </c>
      <c r="CY640" s="27" t="s">
        <v>5153</v>
      </c>
      <c r="CZ640" s="27" t="s">
        <v>5152</v>
      </c>
    </row>
    <row r="641" spans="102:105" ht="15" customHeight="1" x14ac:dyDescent="0.15">
      <c r="CX641" t="s">
        <v>5244</v>
      </c>
      <c r="CY641" s="27" t="s">
        <v>5153</v>
      </c>
      <c r="CZ641" s="27" t="s">
        <v>5153</v>
      </c>
    </row>
    <row r="642" spans="102:105" ht="15" customHeight="1" x14ac:dyDescent="0.15">
      <c r="CX642" t="s">
        <v>5252</v>
      </c>
      <c r="CY642" s="27" t="s">
        <v>5153</v>
      </c>
      <c r="CZ642" s="27" t="s">
        <v>5152</v>
      </c>
    </row>
    <row r="643" spans="102:105" ht="15" customHeight="1" x14ac:dyDescent="0.15">
      <c r="CX643" t="s">
        <v>5255</v>
      </c>
      <c r="CY643" s="27" t="s">
        <v>5153</v>
      </c>
      <c r="CZ643" s="27" t="s">
        <v>5153</v>
      </c>
      <c r="DA643" s="27" t="s">
        <v>5162</v>
      </c>
    </row>
    <row r="644" spans="102:105" ht="15" customHeight="1" x14ac:dyDescent="0.15">
      <c r="CX644" t="s">
        <v>5254</v>
      </c>
      <c r="CY644" s="27" t="s">
        <v>5151</v>
      </c>
      <c r="CZ644" s="27" t="s">
        <v>5151</v>
      </c>
    </row>
    <row r="645" spans="102:105" ht="15" customHeight="1" x14ac:dyDescent="0.15">
      <c r="CX645" t="s">
        <v>5260</v>
      </c>
      <c r="CY645" s="27" t="s">
        <v>5152</v>
      </c>
    </row>
    <row r="646" spans="102:105" ht="15" customHeight="1" x14ac:dyDescent="0.15">
      <c r="CX646" t="s">
        <v>5261</v>
      </c>
      <c r="CY646" s="27" t="s">
        <v>5152</v>
      </c>
      <c r="CZ646" s="27" t="s">
        <v>5152</v>
      </c>
      <c r="DA646" s="27" t="s">
        <v>5152</v>
      </c>
    </row>
    <row r="647" spans="102:105" ht="15" customHeight="1" x14ac:dyDescent="0.15">
      <c r="CX647" t="s">
        <v>5263</v>
      </c>
      <c r="CY647" s="27" t="s">
        <v>5153</v>
      </c>
      <c r="CZ647" s="27" t="s">
        <v>5151</v>
      </c>
      <c r="DA647" s="27" t="s">
        <v>5151</v>
      </c>
    </row>
    <row r="648" spans="102:105" ht="15" customHeight="1" x14ac:dyDescent="0.15">
      <c r="CX648" t="s">
        <v>5265</v>
      </c>
      <c r="CY648" s="27" t="s">
        <v>5153</v>
      </c>
      <c r="CZ648" s="27" t="s">
        <v>5178</v>
      </c>
    </row>
    <row r="649" spans="102:105" ht="15" customHeight="1" x14ac:dyDescent="0.15">
      <c r="CX649" t="s">
        <v>5287</v>
      </c>
      <c r="CY649" s="27" t="s">
        <v>5153</v>
      </c>
      <c r="CZ649" s="27" t="s">
        <v>5151</v>
      </c>
      <c r="DA649" s="27" t="s">
        <v>5178</v>
      </c>
    </row>
    <row r="650" spans="102:105" ht="15" customHeight="1" x14ac:dyDescent="0.15">
      <c r="CX650" t="s">
        <v>5298</v>
      </c>
      <c r="CY650" s="27" t="s">
        <v>5151</v>
      </c>
      <c r="CZ650" s="27" t="s">
        <v>5153</v>
      </c>
      <c r="DA650" s="27" t="s">
        <v>5153</v>
      </c>
    </row>
    <row r="651" spans="102:105" ht="15" customHeight="1" x14ac:dyDescent="0.15">
      <c r="CX651" t="s">
        <v>5301</v>
      </c>
      <c r="CY651" s="27" t="s">
        <v>5153</v>
      </c>
      <c r="CZ651" s="27" t="s">
        <v>5153</v>
      </c>
      <c r="DA651" s="27" t="s">
        <v>5178</v>
      </c>
    </row>
    <row r="652" spans="102:105" ht="15" customHeight="1" x14ac:dyDescent="0.15">
      <c r="CX652" t="s">
        <v>5271</v>
      </c>
      <c r="CY652" s="27" t="s">
        <v>5152</v>
      </c>
      <c r="CZ652" s="27" t="s">
        <v>5152</v>
      </c>
    </row>
    <row r="653" spans="102:105" ht="15" customHeight="1" x14ac:dyDescent="0.15">
      <c r="CX653" t="s">
        <v>5306</v>
      </c>
      <c r="CY653" s="27" t="s">
        <v>5178</v>
      </c>
    </row>
    <row r="654" spans="102:105" ht="15" customHeight="1" x14ac:dyDescent="0.15">
      <c r="CX654" t="s">
        <v>5285</v>
      </c>
      <c r="CY654" s="27" t="s">
        <v>5153</v>
      </c>
      <c r="CZ654" s="27" t="s">
        <v>5151</v>
      </c>
      <c r="DA654" s="27" t="s">
        <v>5151</v>
      </c>
    </row>
    <row r="655" spans="102:105" ht="15" customHeight="1" x14ac:dyDescent="0.15">
      <c r="CX655" t="s">
        <v>5288</v>
      </c>
      <c r="CY655" s="27" t="s">
        <v>5153</v>
      </c>
      <c r="CZ655" s="27" t="s">
        <v>5153</v>
      </c>
      <c r="DA655" s="27" t="s">
        <v>5153</v>
      </c>
    </row>
    <row r="656" spans="102:105" ht="15" customHeight="1" x14ac:dyDescent="0.15">
      <c r="CX656" t="s">
        <v>5304</v>
      </c>
      <c r="CY656" s="27" t="s">
        <v>5151</v>
      </c>
      <c r="CZ656" s="27" t="s">
        <v>5153</v>
      </c>
      <c r="DA656" s="27" t="s">
        <v>5162</v>
      </c>
    </row>
    <row r="657" spans="102:105" ht="15" customHeight="1" x14ac:dyDescent="0.15">
      <c r="CX657" t="s">
        <v>5273</v>
      </c>
      <c r="CY657" s="27" t="s">
        <v>5153</v>
      </c>
      <c r="CZ657" s="27" t="s">
        <v>5154</v>
      </c>
      <c r="DA657" s="27" t="s">
        <v>5154</v>
      </c>
    </row>
    <row r="658" spans="102:105" ht="15" customHeight="1" x14ac:dyDescent="0.15">
      <c r="CX658" t="s">
        <v>5294</v>
      </c>
      <c r="CY658" s="27" t="s">
        <v>5151</v>
      </c>
      <c r="CZ658" s="27" t="s">
        <v>5153</v>
      </c>
    </row>
    <row r="659" spans="102:105" ht="15" customHeight="1" x14ac:dyDescent="0.15">
      <c r="CX659" t="s">
        <v>5293</v>
      </c>
      <c r="CY659" s="27" t="s">
        <v>5178</v>
      </c>
    </row>
    <row r="660" spans="102:105" ht="15" customHeight="1" x14ac:dyDescent="0.15">
      <c r="CX660" t="s">
        <v>5276</v>
      </c>
      <c r="CY660" s="27" t="s">
        <v>5152</v>
      </c>
    </row>
    <row r="661" spans="102:105" ht="15" customHeight="1" x14ac:dyDescent="0.15">
      <c r="CX661" t="s">
        <v>5275</v>
      </c>
      <c r="CY661" s="27" t="s">
        <v>5153</v>
      </c>
    </row>
    <row r="662" spans="102:105" ht="15" customHeight="1" x14ac:dyDescent="0.15">
      <c r="CX662" t="s">
        <v>5296</v>
      </c>
      <c r="CY662" s="27" t="s">
        <v>5151</v>
      </c>
    </row>
    <row r="663" spans="102:105" ht="15" customHeight="1" x14ac:dyDescent="0.15">
      <c r="CX663" t="s">
        <v>5297</v>
      </c>
      <c r="CY663" s="27" t="s">
        <v>5151</v>
      </c>
      <c r="CZ663" s="27" t="s">
        <v>5153</v>
      </c>
    </row>
    <row r="664" spans="102:105" ht="15" customHeight="1" x14ac:dyDescent="0.15">
      <c r="CX664" t="s">
        <v>5283</v>
      </c>
      <c r="CY664" s="27" t="s">
        <v>5151</v>
      </c>
      <c r="CZ664" s="27" t="s">
        <v>5151</v>
      </c>
      <c r="DA664" s="27" t="s">
        <v>5178</v>
      </c>
    </row>
    <row r="665" spans="102:105" ht="15" customHeight="1" x14ac:dyDescent="0.15">
      <c r="CX665" t="s">
        <v>5291</v>
      </c>
      <c r="CY665" s="27" t="s">
        <v>5153</v>
      </c>
      <c r="CZ665" s="27" t="s">
        <v>5154</v>
      </c>
      <c r="DA665" s="27" t="s">
        <v>5152</v>
      </c>
    </row>
    <row r="666" spans="102:105" ht="15" customHeight="1" x14ac:dyDescent="0.15">
      <c r="CX666" t="s">
        <v>5282</v>
      </c>
      <c r="CY666" s="27" t="s">
        <v>5153</v>
      </c>
    </row>
    <row r="667" spans="102:105" ht="15" customHeight="1" x14ac:dyDescent="0.15">
      <c r="CX667" t="s">
        <v>5279</v>
      </c>
      <c r="CY667" s="27" t="s">
        <v>5178</v>
      </c>
    </row>
    <row r="668" spans="102:105" ht="15" customHeight="1" x14ac:dyDescent="0.15">
      <c r="CX668" t="s">
        <v>5280</v>
      </c>
      <c r="CY668" s="27" t="s">
        <v>5151</v>
      </c>
      <c r="CZ668" s="27" t="s">
        <v>5153</v>
      </c>
      <c r="DA668" s="27" t="s">
        <v>5153</v>
      </c>
    </row>
    <row r="669" spans="102:105" ht="15" customHeight="1" x14ac:dyDescent="0.15">
      <c r="CX669" t="s">
        <v>5390</v>
      </c>
      <c r="CY669" s="27" t="s">
        <v>5153</v>
      </c>
      <c r="CZ669" s="27" t="s">
        <v>5151</v>
      </c>
      <c r="DA669" s="27" t="s">
        <v>5178</v>
      </c>
    </row>
    <row r="670" spans="102:105" ht="15" customHeight="1" x14ac:dyDescent="0.15">
      <c r="CX670" t="s">
        <v>5389</v>
      </c>
      <c r="CY670" s="27" t="s">
        <v>5153</v>
      </c>
      <c r="CZ670" s="27" t="s">
        <v>5152</v>
      </c>
      <c r="DA670" s="27" t="s">
        <v>5152</v>
      </c>
    </row>
    <row r="671" spans="102:105" ht="15" customHeight="1" x14ac:dyDescent="0.15">
      <c r="CX671" t="s">
        <v>5388</v>
      </c>
      <c r="CY671" s="27" t="s">
        <v>5153</v>
      </c>
      <c r="CZ671" s="27" t="s">
        <v>5154</v>
      </c>
      <c r="DA671" s="27" t="s">
        <v>5154</v>
      </c>
    </row>
    <row r="672" spans="102:105" ht="15" customHeight="1" x14ac:dyDescent="0.15">
      <c r="CX672" t="s">
        <v>5387</v>
      </c>
      <c r="CY672" s="27" t="s">
        <v>5153</v>
      </c>
      <c r="CZ672" s="27" t="s">
        <v>5152</v>
      </c>
    </row>
    <row r="673" spans="102:104" ht="15" customHeight="1" x14ac:dyDescent="0.15">
      <c r="CX673" t="s">
        <v>5313</v>
      </c>
      <c r="CY673" s="27" t="s">
        <v>5153</v>
      </c>
      <c r="CZ673" s="27" t="s">
        <v>5178</v>
      </c>
    </row>
  </sheetData>
  <phoneticPr fontId="1"/>
  <conditionalFormatting sqref="J95:K95 B5:E5 B23:E23 B41:E41 B59:E59 B77:E77 B95:E95 J5:K5 J23:K23 J41:K41 J59:K59 J77:K77">
    <cfRule type="cellIs" dxfId="12014" priority="1939" operator="equal">
      <formula>"C"</formula>
    </cfRule>
    <cfRule type="cellIs" dxfId="12013" priority="1940" operator="equal">
      <formula>"B"</formula>
    </cfRule>
    <cfRule type="cellIs" dxfId="12012" priority="1941" operator="equal">
      <formula>"A"</formula>
    </cfRule>
  </conditionalFormatting>
  <conditionalFormatting sqref="V1:AG1 V4:AG1048576 W2:AG3 B1:M1048576">
    <cfRule type="containsErrors" dxfId="12011" priority="1938">
      <formula>ISERROR(B1)</formula>
    </cfRule>
  </conditionalFormatting>
  <conditionalFormatting sqref="D1:E1048576 J1:K1048576">
    <cfRule type="cellIs" dxfId="12010" priority="1925" operator="equal">
      <formula>"◎"</formula>
    </cfRule>
    <cfRule type="cellIs" dxfId="12009" priority="1926" operator="equal">
      <formula>"△"</formula>
    </cfRule>
    <cfRule type="cellIs" dxfId="12008" priority="1927" operator="equal">
      <formula>"〇"</formula>
    </cfRule>
    <cfRule type="cellIs" dxfId="12007" priority="1928" operator="equal">
      <formula>"晩"</formula>
    </cfRule>
    <cfRule type="cellIs" dxfId="12006" priority="1929" operator="equal">
      <formula>"堅"</formula>
    </cfRule>
    <cfRule type="cellIs" dxfId="12005" priority="1930" operator="equal">
      <formula>"丈"</formula>
    </cfRule>
    <cfRule type="cellIs" dxfId="12004" priority="1931" operator="equal">
      <formula>"早"</formula>
    </cfRule>
    <cfRule type="cellIs" dxfId="12003" priority="1932" operator="equal">
      <formula>"気"</formula>
    </cfRule>
    <cfRule type="cellIs" dxfId="12002" priority="1933" operator="equal">
      <formula>"ダ"</formula>
    </cfRule>
    <cfRule type="cellIs" dxfId="12001" priority="1934" operator="equal">
      <formula>"長"</formula>
    </cfRule>
    <cfRule type="cellIs" dxfId="12000" priority="1935" operator="equal">
      <formula>"底"</formula>
    </cfRule>
    <cfRule type="cellIs" dxfId="11999" priority="1936" operator="equal">
      <formula>"短"</formula>
    </cfRule>
    <cfRule type="cellIs" dxfId="11998" priority="1937" operator="equal">
      <formula>0</formula>
    </cfRule>
  </conditionalFormatting>
  <conditionalFormatting sqref="J1:K1048576">
    <cfRule type="cellIs" dxfId="11997" priority="1923" operator="equal">
      <formula>"短"</formula>
    </cfRule>
    <cfRule type="cellIs" dxfId="11996" priority="1924" operator="equal">
      <formula>0</formula>
    </cfRule>
  </conditionalFormatting>
  <conditionalFormatting sqref="E1:E1048576 J1:K1048576">
    <cfRule type="cellIs" dxfId="11995" priority="1922" operator="equal">
      <formula>"速"</formula>
    </cfRule>
  </conditionalFormatting>
  <conditionalFormatting sqref="AC1:AG1048576">
    <cfRule type="cellIs" dxfId="11994" priority="1919" operator="equal">
      <formula>"C"</formula>
    </cfRule>
    <cfRule type="cellIs" dxfId="11993" priority="1920" operator="equal">
      <formula>"B"</formula>
    </cfRule>
    <cfRule type="cellIs" dxfId="11992" priority="1921" operator="equal">
      <formula>"A"</formula>
    </cfRule>
  </conditionalFormatting>
  <conditionalFormatting sqref="AD10 AD13 AD16 AD19 AD22 AD5 AB1:AB1048576">
    <cfRule type="cellIs" dxfId="11991" priority="1916" operator="equal">
      <formula>"△"</formula>
    </cfRule>
    <cfRule type="cellIs" dxfId="11990" priority="1917" operator="equal">
      <formula>"◎"</formula>
    </cfRule>
    <cfRule type="cellIs" dxfId="11989" priority="1918" operator="equal">
      <formula>"〇"</formula>
    </cfRule>
  </conditionalFormatting>
  <conditionalFormatting sqref="X1:X1048576">
    <cfRule type="cellIs" dxfId="11988" priority="1914" operator="equal">
      <formula>0</formula>
    </cfRule>
  </conditionalFormatting>
  <conditionalFormatting sqref="V2:V3">
    <cfRule type="containsErrors" dxfId="11987" priority="1835">
      <formula>ISERROR(V2)</formula>
    </cfRule>
  </conditionalFormatting>
  <conditionalFormatting sqref="W26">
    <cfRule type="containsErrors" dxfId="11986" priority="1643">
      <formula>ISERROR(W26)</formula>
    </cfRule>
  </conditionalFormatting>
  <conditionalFormatting sqref="X5">
    <cfRule type="containsErrors" dxfId="11985" priority="1642">
      <formula>ISERROR(X5)</formula>
    </cfRule>
  </conditionalFormatting>
  <conditionalFormatting sqref="X5">
    <cfRule type="cellIs" dxfId="11984" priority="1641" operator="equal">
      <formula>0</formula>
    </cfRule>
  </conditionalFormatting>
  <conditionalFormatting sqref="X5">
    <cfRule type="containsErrors" dxfId="11983" priority="1640">
      <formula>ISERROR(X5)</formula>
    </cfRule>
  </conditionalFormatting>
  <conditionalFormatting sqref="X5">
    <cfRule type="cellIs" dxfId="11982" priority="1639" operator="equal">
      <formula>0</formula>
    </cfRule>
  </conditionalFormatting>
  <conditionalFormatting sqref="X26">
    <cfRule type="containsErrors" dxfId="11981" priority="1638">
      <formula>ISERROR(X26)</formula>
    </cfRule>
  </conditionalFormatting>
  <conditionalFormatting sqref="X26">
    <cfRule type="cellIs" dxfId="11980" priority="1637" operator="equal">
      <formula>0</formula>
    </cfRule>
  </conditionalFormatting>
  <conditionalFormatting sqref="N111:Q1048576">
    <cfRule type="containsErrors" dxfId="11979" priority="1636">
      <formula>ISERROR(N111)</formula>
    </cfRule>
  </conditionalFormatting>
  <conditionalFormatting sqref="P119:Q1048576 P111:Q117 N111:O1048576">
    <cfRule type="containsErrors" dxfId="11978" priority="1635">
      <formula>ISERROR(N111)</formula>
    </cfRule>
  </conditionalFormatting>
  <conditionalFormatting sqref="N111:N1048576">
    <cfRule type="containsErrors" dxfId="11977" priority="1634">
      <formula>ISERROR(N111)</formula>
    </cfRule>
  </conditionalFormatting>
  <conditionalFormatting sqref="N111:N1048576">
    <cfRule type="containsErrors" dxfId="11976" priority="1632">
      <formula>ISERROR(N111)</formula>
    </cfRule>
  </conditionalFormatting>
  <conditionalFormatting sqref="N111:N1048576">
    <cfRule type="containsErrors" dxfId="11975" priority="1631">
      <formula>ISERROR(N111)</formula>
    </cfRule>
  </conditionalFormatting>
  <conditionalFormatting sqref="N111:N1048576">
    <cfRule type="containsErrors" dxfId="11974" priority="1630">
      <formula>ISERROR(N111)</formula>
    </cfRule>
  </conditionalFormatting>
  <conditionalFormatting sqref="N111:N1048576">
    <cfRule type="containsErrors" dxfId="11973" priority="1629">
      <formula>ISERROR(N111)</formula>
    </cfRule>
  </conditionalFormatting>
  <conditionalFormatting sqref="N111:N1048576">
    <cfRule type="containsErrors" dxfId="11972" priority="1627">
      <formula>ISERROR(N111)</formula>
    </cfRule>
  </conditionalFormatting>
  <conditionalFormatting sqref="N111:N1048576">
    <cfRule type="containsErrors" dxfId="11971" priority="1626">
      <formula>ISERROR(N111)</formula>
    </cfRule>
  </conditionalFormatting>
  <conditionalFormatting sqref="N111:N1048576">
    <cfRule type="containsErrors" dxfId="11970" priority="1625">
      <formula>ISERROR(N111)</formula>
    </cfRule>
  </conditionalFormatting>
  <conditionalFormatting sqref="N111">
    <cfRule type="cellIs" dxfId="11969" priority="1624" operator="notEqual">
      <formula>0</formula>
    </cfRule>
  </conditionalFormatting>
  <conditionalFormatting sqref="N111">
    <cfRule type="cellIs" dxfId="11968" priority="1623" operator="notEqual">
      <formula>0</formula>
    </cfRule>
  </conditionalFormatting>
  <conditionalFormatting sqref="O10:P10 N1:O9 P4:Q9 P40:Q40 P58:Q58 P76:Q76 P94:Q94 N11:Q11 N29:Q29 N47:Q47 N65:Q65 N83:Q83 N101:Q101 N19:O27 P22:Q27 O13:O18 N28:P28 N30:O40 N46:P46 N41:Q45 N48:O58 N64:P64 N59:Q63 N66:O76 N82:P82 N77:Q81 N84:O94 N100:P100 N95:Q99 N102:O110">
    <cfRule type="containsErrors" dxfId="11967" priority="1418">
      <formula>ISERROR(N1)</formula>
    </cfRule>
  </conditionalFormatting>
  <conditionalFormatting sqref="O13">
    <cfRule type="containsErrors" dxfId="11966" priority="1417">
      <formula>ISERROR(O13)</formula>
    </cfRule>
  </conditionalFormatting>
  <conditionalFormatting sqref="O16">
    <cfRule type="containsErrors" dxfId="11965" priority="1416">
      <formula>ISERROR(O16)</formula>
    </cfRule>
  </conditionalFormatting>
  <conditionalFormatting sqref="O103">
    <cfRule type="containsErrors" dxfId="11964" priority="1415">
      <formula>ISERROR(O103)</formula>
    </cfRule>
  </conditionalFormatting>
  <conditionalFormatting sqref="O106">
    <cfRule type="containsErrors" dxfId="11963" priority="1414">
      <formula>ISERROR(O106)</formula>
    </cfRule>
  </conditionalFormatting>
  <conditionalFormatting sqref="O85">
    <cfRule type="containsErrors" dxfId="11962" priority="1413">
      <formula>ISERROR(O85)</formula>
    </cfRule>
  </conditionalFormatting>
  <conditionalFormatting sqref="O88">
    <cfRule type="containsErrors" dxfId="11961" priority="1412">
      <formula>ISERROR(O88)</formula>
    </cfRule>
  </conditionalFormatting>
  <conditionalFormatting sqref="O67">
    <cfRule type="containsErrors" dxfId="11960" priority="1411">
      <formula>ISERROR(O67)</formula>
    </cfRule>
  </conditionalFormatting>
  <conditionalFormatting sqref="O70">
    <cfRule type="containsErrors" dxfId="11959" priority="1410">
      <formula>ISERROR(O70)</formula>
    </cfRule>
  </conditionalFormatting>
  <conditionalFormatting sqref="O49">
    <cfRule type="containsErrors" dxfId="11958" priority="1409">
      <formula>ISERROR(O49)</formula>
    </cfRule>
  </conditionalFormatting>
  <conditionalFormatting sqref="O52">
    <cfRule type="containsErrors" dxfId="11957" priority="1408">
      <formula>ISERROR(O52)</formula>
    </cfRule>
  </conditionalFormatting>
  <conditionalFormatting sqref="O31">
    <cfRule type="containsErrors" dxfId="11956" priority="1407">
      <formula>ISERROR(O31)</formula>
    </cfRule>
  </conditionalFormatting>
  <conditionalFormatting sqref="O34">
    <cfRule type="containsErrors" dxfId="11955" priority="1406">
      <formula>ISERROR(O34)</formula>
    </cfRule>
  </conditionalFormatting>
  <conditionalFormatting sqref="O13">
    <cfRule type="containsErrors" dxfId="11954" priority="1405">
      <formula>ISERROR(O13)</formula>
    </cfRule>
  </conditionalFormatting>
  <conditionalFormatting sqref="O16">
    <cfRule type="containsErrors" dxfId="11953" priority="1404">
      <formula>ISERROR(O16)</formula>
    </cfRule>
  </conditionalFormatting>
  <conditionalFormatting sqref="O49">
    <cfRule type="containsErrors" dxfId="11952" priority="1403">
      <formula>ISERROR(O49)</formula>
    </cfRule>
  </conditionalFormatting>
  <conditionalFormatting sqref="O52">
    <cfRule type="containsErrors" dxfId="11951" priority="1402">
      <formula>ISERROR(O52)</formula>
    </cfRule>
  </conditionalFormatting>
  <conditionalFormatting sqref="O67">
    <cfRule type="containsErrors" dxfId="11950" priority="1401">
      <formula>ISERROR(O67)</formula>
    </cfRule>
  </conditionalFormatting>
  <conditionalFormatting sqref="O70">
    <cfRule type="containsErrors" dxfId="11949" priority="1400">
      <formula>ISERROR(O70)</formula>
    </cfRule>
  </conditionalFormatting>
  <conditionalFormatting sqref="O67">
    <cfRule type="containsErrors" dxfId="11948" priority="1399">
      <formula>ISERROR(O67)</formula>
    </cfRule>
  </conditionalFormatting>
  <conditionalFormatting sqref="O70">
    <cfRule type="containsErrors" dxfId="11947" priority="1398">
      <formula>ISERROR(O70)</formula>
    </cfRule>
  </conditionalFormatting>
  <conditionalFormatting sqref="O31">
    <cfRule type="containsErrors" dxfId="11946" priority="1397">
      <formula>ISERROR(O31)</formula>
    </cfRule>
  </conditionalFormatting>
  <conditionalFormatting sqref="O34">
    <cfRule type="containsErrors" dxfId="11945" priority="1396">
      <formula>ISERROR(O34)</formula>
    </cfRule>
  </conditionalFormatting>
  <conditionalFormatting sqref="O31">
    <cfRule type="containsErrors" dxfId="11944" priority="1395">
      <formula>ISERROR(O31)</formula>
    </cfRule>
  </conditionalFormatting>
  <conditionalFormatting sqref="O34">
    <cfRule type="containsErrors" dxfId="11943" priority="1394">
      <formula>ISERROR(O34)</formula>
    </cfRule>
  </conditionalFormatting>
  <conditionalFormatting sqref="O49">
    <cfRule type="containsErrors" dxfId="11942" priority="1393">
      <formula>ISERROR(O49)</formula>
    </cfRule>
  </conditionalFormatting>
  <conditionalFormatting sqref="O52">
    <cfRule type="containsErrors" dxfId="11941" priority="1392">
      <formula>ISERROR(O52)</formula>
    </cfRule>
  </conditionalFormatting>
  <conditionalFormatting sqref="O49">
    <cfRule type="containsErrors" dxfId="11940" priority="1391">
      <formula>ISERROR(O49)</formula>
    </cfRule>
  </conditionalFormatting>
  <conditionalFormatting sqref="O52">
    <cfRule type="containsErrors" dxfId="11939" priority="1390">
      <formula>ISERROR(O52)</formula>
    </cfRule>
  </conditionalFormatting>
  <conditionalFormatting sqref="O49">
    <cfRule type="containsErrors" dxfId="11938" priority="1389">
      <formula>ISERROR(O49)</formula>
    </cfRule>
  </conditionalFormatting>
  <conditionalFormatting sqref="O52">
    <cfRule type="containsErrors" dxfId="11937" priority="1388">
      <formula>ISERROR(O52)</formula>
    </cfRule>
  </conditionalFormatting>
  <conditionalFormatting sqref="O49">
    <cfRule type="containsErrors" dxfId="11936" priority="1387">
      <formula>ISERROR(O49)</formula>
    </cfRule>
  </conditionalFormatting>
  <conditionalFormatting sqref="O52">
    <cfRule type="containsErrors" dxfId="11935" priority="1386">
      <formula>ISERROR(O52)</formula>
    </cfRule>
  </conditionalFormatting>
  <conditionalFormatting sqref="O49">
    <cfRule type="containsErrors" dxfId="11934" priority="1385">
      <formula>ISERROR(O49)</formula>
    </cfRule>
  </conditionalFormatting>
  <conditionalFormatting sqref="O52">
    <cfRule type="containsErrors" dxfId="11933" priority="1384">
      <formula>ISERROR(O52)</formula>
    </cfRule>
  </conditionalFormatting>
  <conditionalFormatting sqref="O49">
    <cfRule type="containsErrors" dxfId="11932" priority="1383">
      <formula>ISERROR(O49)</formula>
    </cfRule>
  </conditionalFormatting>
  <conditionalFormatting sqref="O52">
    <cfRule type="containsErrors" dxfId="11931" priority="1382">
      <formula>ISERROR(O52)</formula>
    </cfRule>
  </conditionalFormatting>
  <conditionalFormatting sqref="O67">
    <cfRule type="containsErrors" dxfId="11930" priority="1381">
      <formula>ISERROR(O67)</formula>
    </cfRule>
  </conditionalFormatting>
  <conditionalFormatting sqref="O70">
    <cfRule type="containsErrors" dxfId="11929" priority="1380">
      <formula>ISERROR(O70)</formula>
    </cfRule>
  </conditionalFormatting>
  <conditionalFormatting sqref="O67">
    <cfRule type="containsErrors" dxfId="11928" priority="1379">
      <formula>ISERROR(O67)</formula>
    </cfRule>
  </conditionalFormatting>
  <conditionalFormatting sqref="O70">
    <cfRule type="containsErrors" dxfId="11927" priority="1378">
      <formula>ISERROR(O70)</formula>
    </cfRule>
  </conditionalFormatting>
  <conditionalFormatting sqref="O67">
    <cfRule type="containsErrors" dxfId="11926" priority="1377">
      <formula>ISERROR(O67)</formula>
    </cfRule>
  </conditionalFormatting>
  <conditionalFormatting sqref="O70">
    <cfRule type="containsErrors" dxfId="11925" priority="1376">
      <formula>ISERROR(O70)</formula>
    </cfRule>
  </conditionalFormatting>
  <conditionalFormatting sqref="O85">
    <cfRule type="containsErrors" dxfId="11924" priority="1375">
      <formula>ISERROR(O85)</formula>
    </cfRule>
  </conditionalFormatting>
  <conditionalFormatting sqref="O88">
    <cfRule type="containsErrors" dxfId="11923" priority="1374">
      <formula>ISERROR(O88)</formula>
    </cfRule>
  </conditionalFormatting>
  <conditionalFormatting sqref="O85">
    <cfRule type="containsErrors" dxfId="11922" priority="1373">
      <formula>ISERROR(O85)</formula>
    </cfRule>
  </conditionalFormatting>
  <conditionalFormatting sqref="O88">
    <cfRule type="containsErrors" dxfId="11921" priority="1372">
      <formula>ISERROR(O88)</formula>
    </cfRule>
  </conditionalFormatting>
  <conditionalFormatting sqref="O85">
    <cfRule type="containsErrors" dxfId="11920" priority="1371">
      <formula>ISERROR(O85)</formula>
    </cfRule>
  </conditionalFormatting>
  <conditionalFormatting sqref="O88">
    <cfRule type="containsErrors" dxfId="11919" priority="1370">
      <formula>ISERROR(O88)</formula>
    </cfRule>
  </conditionalFormatting>
  <conditionalFormatting sqref="O103">
    <cfRule type="containsErrors" dxfId="11918" priority="1369">
      <formula>ISERROR(O103)</formula>
    </cfRule>
  </conditionalFormatting>
  <conditionalFormatting sqref="O106">
    <cfRule type="containsErrors" dxfId="11917" priority="1368">
      <formula>ISERROR(O106)</formula>
    </cfRule>
  </conditionalFormatting>
  <conditionalFormatting sqref="O103">
    <cfRule type="containsErrors" dxfId="11916" priority="1367">
      <formula>ISERROR(O103)</formula>
    </cfRule>
  </conditionalFormatting>
  <conditionalFormatting sqref="O106">
    <cfRule type="containsErrors" dxfId="11915" priority="1366">
      <formula>ISERROR(O106)</formula>
    </cfRule>
  </conditionalFormatting>
  <conditionalFormatting sqref="O103">
    <cfRule type="containsErrors" dxfId="11914" priority="1365">
      <formula>ISERROR(O103)</formula>
    </cfRule>
  </conditionalFormatting>
  <conditionalFormatting sqref="O106">
    <cfRule type="containsErrors" dxfId="11913" priority="1364">
      <formula>ISERROR(O106)</formula>
    </cfRule>
  </conditionalFormatting>
  <conditionalFormatting sqref="O49">
    <cfRule type="containsErrors" dxfId="11912" priority="1363">
      <formula>ISERROR(O49)</formula>
    </cfRule>
  </conditionalFormatting>
  <conditionalFormatting sqref="O52">
    <cfRule type="containsErrors" dxfId="11911" priority="1362">
      <formula>ISERROR(O52)</formula>
    </cfRule>
  </conditionalFormatting>
  <conditionalFormatting sqref="O49">
    <cfRule type="containsErrors" dxfId="11910" priority="1361">
      <formula>ISERROR(O49)</formula>
    </cfRule>
  </conditionalFormatting>
  <conditionalFormatting sqref="O52">
    <cfRule type="containsErrors" dxfId="11909" priority="1360">
      <formula>ISERROR(O52)</formula>
    </cfRule>
  </conditionalFormatting>
  <conditionalFormatting sqref="O49">
    <cfRule type="containsErrors" dxfId="11908" priority="1359">
      <formula>ISERROR(O49)</formula>
    </cfRule>
  </conditionalFormatting>
  <conditionalFormatting sqref="O52">
    <cfRule type="containsErrors" dxfId="11907" priority="1358">
      <formula>ISERROR(O52)</formula>
    </cfRule>
  </conditionalFormatting>
  <conditionalFormatting sqref="O67">
    <cfRule type="containsErrors" dxfId="11906" priority="1357">
      <formula>ISERROR(O67)</formula>
    </cfRule>
  </conditionalFormatting>
  <conditionalFormatting sqref="O70">
    <cfRule type="containsErrors" dxfId="11905" priority="1356">
      <formula>ISERROR(O70)</formula>
    </cfRule>
  </conditionalFormatting>
  <conditionalFormatting sqref="O67">
    <cfRule type="containsErrors" dxfId="11904" priority="1355">
      <formula>ISERROR(O67)</formula>
    </cfRule>
  </conditionalFormatting>
  <conditionalFormatting sqref="O70">
    <cfRule type="containsErrors" dxfId="11903" priority="1354">
      <formula>ISERROR(O70)</formula>
    </cfRule>
  </conditionalFormatting>
  <conditionalFormatting sqref="O67">
    <cfRule type="containsErrors" dxfId="11902" priority="1353">
      <formula>ISERROR(O67)</formula>
    </cfRule>
  </conditionalFormatting>
  <conditionalFormatting sqref="O70">
    <cfRule type="containsErrors" dxfId="11901" priority="1352">
      <formula>ISERROR(O70)</formula>
    </cfRule>
  </conditionalFormatting>
  <conditionalFormatting sqref="O67">
    <cfRule type="containsErrors" dxfId="11900" priority="1351">
      <formula>ISERROR(O67)</formula>
    </cfRule>
  </conditionalFormatting>
  <conditionalFormatting sqref="O70">
    <cfRule type="containsErrors" dxfId="11899" priority="1350">
      <formula>ISERROR(O70)</formula>
    </cfRule>
  </conditionalFormatting>
  <conditionalFormatting sqref="O67">
    <cfRule type="containsErrors" dxfId="11898" priority="1349">
      <formula>ISERROR(O67)</formula>
    </cfRule>
  </conditionalFormatting>
  <conditionalFormatting sqref="O70">
    <cfRule type="containsErrors" dxfId="11897" priority="1348">
      <formula>ISERROR(O70)</formula>
    </cfRule>
  </conditionalFormatting>
  <conditionalFormatting sqref="O67">
    <cfRule type="containsErrors" dxfId="11896" priority="1347">
      <formula>ISERROR(O67)</formula>
    </cfRule>
  </conditionalFormatting>
  <conditionalFormatting sqref="O70">
    <cfRule type="containsErrors" dxfId="11895" priority="1346">
      <formula>ISERROR(O70)</formula>
    </cfRule>
  </conditionalFormatting>
  <conditionalFormatting sqref="O67">
    <cfRule type="containsErrors" dxfId="11894" priority="1345">
      <formula>ISERROR(O67)</formula>
    </cfRule>
  </conditionalFormatting>
  <conditionalFormatting sqref="O70">
    <cfRule type="containsErrors" dxfId="11893" priority="1344">
      <formula>ISERROR(O70)</formula>
    </cfRule>
  </conditionalFormatting>
  <conditionalFormatting sqref="O67">
    <cfRule type="containsErrors" dxfId="11892" priority="1343">
      <formula>ISERROR(O67)</formula>
    </cfRule>
  </conditionalFormatting>
  <conditionalFormatting sqref="O70">
    <cfRule type="containsErrors" dxfId="11891" priority="1342">
      <formula>ISERROR(O70)</formula>
    </cfRule>
  </conditionalFormatting>
  <conditionalFormatting sqref="O67">
    <cfRule type="containsErrors" dxfId="11890" priority="1341">
      <formula>ISERROR(O67)</formula>
    </cfRule>
  </conditionalFormatting>
  <conditionalFormatting sqref="O70">
    <cfRule type="containsErrors" dxfId="11889" priority="1340">
      <formula>ISERROR(O70)</formula>
    </cfRule>
  </conditionalFormatting>
  <conditionalFormatting sqref="O67">
    <cfRule type="containsErrors" dxfId="11888" priority="1339">
      <formula>ISERROR(O67)</formula>
    </cfRule>
  </conditionalFormatting>
  <conditionalFormatting sqref="O70">
    <cfRule type="containsErrors" dxfId="11887" priority="1338">
      <formula>ISERROR(O70)</formula>
    </cfRule>
  </conditionalFormatting>
  <conditionalFormatting sqref="O67">
    <cfRule type="containsErrors" dxfId="11886" priority="1337">
      <formula>ISERROR(O67)</formula>
    </cfRule>
  </conditionalFormatting>
  <conditionalFormatting sqref="O70">
    <cfRule type="containsErrors" dxfId="11885" priority="1336">
      <formula>ISERROR(O70)</formula>
    </cfRule>
  </conditionalFormatting>
  <conditionalFormatting sqref="O85">
    <cfRule type="containsErrors" dxfId="11884" priority="1335">
      <formula>ISERROR(O85)</formula>
    </cfRule>
  </conditionalFormatting>
  <conditionalFormatting sqref="O88">
    <cfRule type="containsErrors" dxfId="11883" priority="1334">
      <formula>ISERROR(O88)</formula>
    </cfRule>
  </conditionalFormatting>
  <conditionalFormatting sqref="O85">
    <cfRule type="containsErrors" dxfId="11882" priority="1333">
      <formula>ISERROR(O85)</formula>
    </cfRule>
  </conditionalFormatting>
  <conditionalFormatting sqref="O88">
    <cfRule type="containsErrors" dxfId="11881" priority="1332">
      <formula>ISERROR(O88)</formula>
    </cfRule>
  </conditionalFormatting>
  <conditionalFormatting sqref="O85">
    <cfRule type="containsErrors" dxfId="11880" priority="1331">
      <formula>ISERROR(O85)</formula>
    </cfRule>
  </conditionalFormatting>
  <conditionalFormatting sqref="O88">
    <cfRule type="containsErrors" dxfId="11879" priority="1330">
      <formula>ISERROR(O88)</formula>
    </cfRule>
  </conditionalFormatting>
  <conditionalFormatting sqref="O85">
    <cfRule type="containsErrors" dxfId="11878" priority="1329">
      <formula>ISERROR(O85)</formula>
    </cfRule>
  </conditionalFormatting>
  <conditionalFormatting sqref="O88">
    <cfRule type="containsErrors" dxfId="11877" priority="1328">
      <formula>ISERROR(O88)</formula>
    </cfRule>
  </conditionalFormatting>
  <conditionalFormatting sqref="O85">
    <cfRule type="containsErrors" dxfId="11876" priority="1327">
      <formula>ISERROR(O85)</formula>
    </cfRule>
  </conditionalFormatting>
  <conditionalFormatting sqref="O88">
    <cfRule type="containsErrors" dxfId="11875" priority="1326">
      <formula>ISERROR(O88)</formula>
    </cfRule>
  </conditionalFormatting>
  <conditionalFormatting sqref="O85">
    <cfRule type="containsErrors" dxfId="11874" priority="1325">
      <formula>ISERROR(O85)</formula>
    </cfRule>
  </conditionalFormatting>
  <conditionalFormatting sqref="O88">
    <cfRule type="containsErrors" dxfId="11873" priority="1324">
      <formula>ISERROR(O88)</formula>
    </cfRule>
  </conditionalFormatting>
  <conditionalFormatting sqref="O85">
    <cfRule type="containsErrors" dxfId="11872" priority="1323">
      <formula>ISERROR(O85)</formula>
    </cfRule>
  </conditionalFormatting>
  <conditionalFormatting sqref="O88">
    <cfRule type="containsErrors" dxfId="11871" priority="1322">
      <formula>ISERROR(O88)</formula>
    </cfRule>
  </conditionalFormatting>
  <conditionalFormatting sqref="O85">
    <cfRule type="containsErrors" dxfId="11870" priority="1321">
      <formula>ISERROR(O85)</formula>
    </cfRule>
  </conditionalFormatting>
  <conditionalFormatting sqref="O88">
    <cfRule type="containsErrors" dxfId="11869" priority="1320">
      <formula>ISERROR(O88)</formula>
    </cfRule>
  </conditionalFormatting>
  <conditionalFormatting sqref="O85">
    <cfRule type="containsErrors" dxfId="11868" priority="1319">
      <formula>ISERROR(O85)</formula>
    </cfRule>
  </conditionalFormatting>
  <conditionalFormatting sqref="O88">
    <cfRule type="containsErrors" dxfId="11867" priority="1318">
      <formula>ISERROR(O88)</formula>
    </cfRule>
  </conditionalFormatting>
  <conditionalFormatting sqref="O85">
    <cfRule type="containsErrors" dxfId="11866" priority="1317">
      <formula>ISERROR(O85)</formula>
    </cfRule>
  </conditionalFormatting>
  <conditionalFormatting sqref="O88">
    <cfRule type="containsErrors" dxfId="11865" priority="1316">
      <formula>ISERROR(O88)</formula>
    </cfRule>
  </conditionalFormatting>
  <conditionalFormatting sqref="O85">
    <cfRule type="containsErrors" dxfId="11864" priority="1315">
      <formula>ISERROR(O85)</formula>
    </cfRule>
  </conditionalFormatting>
  <conditionalFormatting sqref="O88">
    <cfRule type="containsErrors" dxfId="11863" priority="1314">
      <formula>ISERROR(O88)</formula>
    </cfRule>
  </conditionalFormatting>
  <conditionalFormatting sqref="O103">
    <cfRule type="containsErrors" dxfId="11862" priority="1313">
      <formula>ISERROR(O103)</formula>
    </cfRule>
  </conditionalFormatting>
  <conditionalFormatting sqref="O106">
    <cfRule type="containsErrors" dxfId="11861" priority="1312">
      <formula>ISERROR(O106)</formula>
    </cfRule>
  </conditionalFormatting>
  <conditionalFormatting sqref="O103">
    <cfRule type="containsErrors" dxfId="11860" priority="1311">
      <formula>ISERROR(O103)</formula>
    </cfRule>
  </conditionalFormatting>
  <conditionalFormatting sqref="O106">
    <cfRule type="containsErrors" dxfId="11859" priority="1310">
      <formula>ISERROR(O106)</formula>
    </cfRule>
  </conditionalFormatting>
  <conditionalFormatting sqref="O103">
    <cfRule type="containsErrors" dxfId="11858" priority="1309">
      <formula>ISERROR(O103)</formula>
    </cfRule>
  </conditionalFormatting>
  <conditionalFormatting sqref="O106">
    <cfRule type="containsErrors" dxfId="11857" priority="1308">
      <formula>ISERROR(O106)</formula>
    </cfRule>
  </conditionalFormatting>
  <conditionalFormatting sqref="O103">
    <cfRule type="containsErrors" dxfId="11856" priority="1307">
      <formula>ISERROR(O103)</formula>
    </cfRule>
  </conditionalFormatting>
  <conditionalFormatting sqref="O106">
    <cfRule type="containsErrors" dxfId="11855" priority="1306">
      <formula>ISERROR(O106)</formula>
    </cfRule>
  </conditionalFormatting>
  <conditionalFormatting sqref="O103">
    <cfRule type="containsErrors" dxfId="11854" priority="1305">
      <formula>ISERROR(O103)</formula>
    </cfRule>
  </conditionalFormatting>
  <conditionalFormatting sqref="O106">
    <cfRule type="containsErrors" dxfId="11853" priority="1304">
      <formula>ISERROR(O106)</formula>
    </cfRule>
  </conditionalFormatting>
  <conditionalFormatting sqref="O103">
    <cfRule type="containsErrors" dxfId="11852" priority="1303">
      <formula>ISERROR(O103)</formula>
    </cfRule>
  </conditionalFormatting>
  <conditionalFormatting sqref="O106">
    <cfRule type="containsErrors" dxfId="11851" priority="1302">
      <formula>ISERROR(O106)</formula>
    </cfRule>
  </conditionalFormatting>
  <conditionalFormatting sqref="O103">
    <cfRule type="containsErrors" dxfId="11850" priority="1301">
      <formula>ISERROR(O103)</formula>
    </cfRule>
  </conditionalFormatting>
  <conditionalFormatting sqref="O106">
    <cfRule type="containsErrors" dxfId="11849" priority="1300">
      <formula>ISERROR(O106)</formula>
    </cfRule>
  </conditionalFormatting>
  <conditionalFormatting sqref="O103">
    <cfRule type="containsErrors" dxfId="11848" priority="1299">
      <formula>ISERROR(O103)</formula>
    </cfRule>
  </conditionalFormatting>
  <conditionalFormatting sqref="O106">
    <cfRule type="containsErrors" dxfId="11847" priority="1298">
      <formula>ISERROR(O106)</formula>
    </cfRule>
  </conditionalFormatting>
  <conditionalFormatting sqref="O103">
    <cfRule type="containsErrors" dxfId="11846" priority="1297">
      <formula>ISERROR(O103)</formula>
    </cfRule>
  </conditionalFormatting>
  <conditionalFormatting sqref="O106">
    <cfRule type="containsErrors" dxfId="11845" priority="1296">
      <formula>ISERROR(O106)</formula>
    </cfRule>
  </conditionalFormatting>
  <conditionalFormatting sqref="O103">
    <cfRule type="containsErrors" dxfId="11844" priority="1295">
      <formula>ISERROR(O103)</formula>
    </cfRule>
  </conditionalFormatting>
  <conditionalFormatting sqref="O106">
    <cfRule type="containsErrors" dxfId="11843" priority="1294">
      <formula>ISERROR(O106)</formula>
    </cfRule>
  </conditionalFormatting>
  <conditionalFormatting sqref="O103">
    <cfRule type="containsErrors" dxfId="11842" priority="1293">
      <formula>ISERROR(O103)</formula>
    </cfRule>
  </conditionalFormatting>
  <conditionalFormatting sqref="O106">
    <cfRule type="containsErrors" dxfId="11841" priority="1292">
      <formula>ISERROR(O106)</formula>
    </cfRule>
  </conditionalFormatting>
  <conditionalFormatting sqref="O10:P10 N1:O9 P4:Q9 P40:Q40 P58:Q58 P76:Q76 P94:Q94 N11:Q11 N29:Q29 N47:Q47 N65:Q65 N83:Q83 N101:Q101 N19:O27 P22:Q27 O13:O18 N28:P28 N30:O40 N46:P46 N41:Q45 N64:P64 N59:Q63 N82:P82 N77:Q81 N100:P100 N95:Q99 N48:O58 N66:O76 N84:O94 N102:O110">
    <cfRule type="containsErrors" dxfId="11840" priority="1291">
      <formula>ISERROR(N1)</formula>
    </cfRule>
  </conditionalFormatting>
  <conditionalFormatting sqref="O13">
    <cfRule type="containsErrors" dxfId="11839" priority="1290">
      <formula>ISERROR(O13)</formula>
    </cfRule>
  </conditionalFormatting>
  <conditionalFormatting sqref="O16">
    <cfRule type="containsErrors" dxfId="11838" priority="1289">
      <formula>ISERROR(O16)</formula>
    </cfRule>
  </conditionalFormatting>
  <conditionalFormatting sqref="O103">
    <cfRule type="containsErrors" dxfId="11837" priority="1288">
      <formula>ISERROR(O103)</formula>
    </cfRule>
  </conditionalFormatting>
  <conditionalFormatting sqref="O106">
    <cfRule type="containsErrors" dxfId="11836" priority="1287">
      <formula>ISERROR(O106)</formula>
    </cfRule>
  </conditionalFormatting>
  <conditionalFormatting sqref="O85">
    <cfRule type="containsErrors" dxfId="11835" priority="1286">
      <formula>ISERROR(O85)</formula>
    </cfRule>
  </conditionalFormatting>
  <conditionalFormatting sqref="O88">
    <cfRule type="containsErrors" dxfId="11834" priority="1285">
      <formula>ISERROR(O88)</formula>
    </cfRule>
  </conditionalFormatting>
  <conditionalFormatting sqref="O67">
    <cfRule type="containsErrors" dxfId="11833" priority="1284">
      <formula>ISERROR(O67)</formula>
    </cfRule>
  </conditionalFormatting>
  <conditionalFormatting sqref="O70">
    <cfRule type="containsErrors" dxfId="11832" priority="1283">
      <formula>ISERROR(O70)</formula>
    </cfRule>
  </conditionalFormatting>
  <conditionalFormatting sqref="O49">
    <cfRule type="containsErrors" dxfId="11831" priority="1282">
      <formula>ISERROR(O49)</formula>
    </cfRule>
  </conditionalFormatting>
  <conditionalFormatting sqref="O52">
    <cfRule type="containsErrors" dxfId="11830" priority="1281">
      <formula>ISERROR(O52)</formula>
    </cfRule>
  </conditionalFormatting>
  <conditionalFormatting sqref="O31">
    <cfRule type="containsErrors" dxfId="11829" priority="1280">
      <formula>ISERROR(O31)</formula>
    </cfRule>
  </conditionalFormatting>
  <conditionalFormatting sqref="O34">
    <cfRule type="containsErrors" dxfId="11828" priority="1279">
      <formula>ISERROR(O34)</formula>
    </cfRule>
  </conditionalFormatting>
  <conditionalFormatting sqref="O13">
    <cfRule type="containsErrors" dxfId="11827" priority="1278">
      <formula>ISERROR(O13)</formula>
    </cfRule>
  </conditionalFormatting>
  <conditionalFormatting sqref="O16">
    <cfRule type="containsErrors" dxfId="11826" priority="1277">
      <formula>ISERROR(O16)</formula>
    </cfRule>
  </conditionalFormatting>
  <conditionalFormatting sqref="O49">
    <cfRule type="containsErrors" dxfId="11825" priority="1276">
      <formula>ISERROR(O49)</formula>
    </cfRule>
  </conditionalFormatting>
  <conditionalFormatting sqref="O52">
    <cfRule type="containsErrors" dxfId="11824" priority="1275">
      <formula>ISERROR(O52)</formula>
    </cfRule>
  </conditionalFormatting>
  <conditionalFormatting sqref="O67">
    <cfRule type="containsErrors" dxfId="11823" priority="1274">
      <formula>ISERROR(O67)</formula>
    </cfRule>
  </conditionalFormatting>
  <conditionalFormatting sqref="O70">
    <cfRule type="containsErrors" dxfId="11822" priority="1273">
      <formula>ISERROR(O70)</formula>
    </cfRule>
  </conditionalFormatting>
  <conditionalFormatting sqref="O67">
    <cfRule type="containsErrors" dxfId="11821" priority="1272">
      <formula>ISERROR(O67)</formula>
    </cfRule>
  </conditionalFormatting>
  <conditionalFormatting sqref="O70">
    <cfRule type="containsErrors" dxfId="11820" priority="1271">
      <formula>ISERROR(O70)</formula>
    </cfRule>
  </conditionalFormatting>
  <conditionalFormatting sqref="O31">
    <cfRule type="containsErrors" dxfId="11819" priority="1270">
      <formula>ISERROR(O31)</formula>
    </cfRule>
  </conditionalFormatting>
  <conditionalFormatting sqref="O34">
    <cfRule type="containsErrors" dxfId="11818" priority="1269">
      <formula>ISERROR(O34)</formula>
    </cfRule>
  </conditionalFormatting>
  <conditionalFormatting sqref="O31">
    <cfRule type="containsErrors" dxfId="11817" priority="1268">
      <formula>ISERROR(O31)</formula>
    </cfRule>
  </conditionalFormatting>
  <conditionalFormatting sqref="O34">
    <cfRule type="containsErrors" dxfId="11816" priority="1267">
      <formula>ISERROR(O34)</formula>
    </cfRule>
  </conditionalFormatting>
  <conditionalFormatting sqref="O49">
    <cfRule type="containsErrors" dxfId="11815" priority="1266">
      <formula>ISERROR(O49)</formula>
    </cfRule>
  </conditionalFormatting>
  <conditionalFormatting sqref="O52">
    <cfRule type="containsErrors" dxfId="11814" priority="1265">
      <formula>ISERROR(O52)</formula>
    </cfRule>
  </conditionalFormatting>
  <conditionalFormatting sqref="O49">
    <cfRule type="containsErrors" dxfId="11813" priority="1264">
      <formula>ISERROR(O49)</formula>
    </cfRule>
  </conditionalFormatting>
  <conditionalFormatting sqref="O52">
    <cfRule type="containsErrors" dxfId="11812" priority="1263">
      <formula>ISERROR(O52)</formula>
    </cfRule>
  </conditionalFormatting>
  <conditionalFormatting sqref="O49">
    <cfRule type="containsErrors" dxfId="11811" priority="1262">
      <formula>ISERROR(O49)</formula>
    </cfRule>
  </conditionalFormatting>
  <conditionalFormatting sqref="O52">
    <cfRule type="containsErrors" dxfId="11810" priority="1261">
      <formula>ISERROR(O52)</formula>
    </cfRule>
  </conditionalFormatting>
  <conditionalFormatting sqref="O49">
    <cfRule type="containsErrors" dxfId="11809" priority="1260">
      <formula>ISERROR(O49)</formula>
    </cfRule>
  </conditionalFormatting>
  <conditionalFormatting sqref="O52">
    <cfRule type="containsErrors" dxfId="11808" priority="1259">
      <formula>ISERROR(O52)</formula>
    </cfRule>
  </conditionalFormatting>
  <conditionalFormatting sqref="O49">
    <cfRule type="containsErrors" dxfId="11807" priority="1258">
      <formula>ISERROR(O49)</formula>
    </cfRule>
  </conditionalFormatting>
  <conditionalFormatting sqref="O52">
    <cfRule type="containsErrors" dxfId="11806" priority="1257">
      <formula>ISERROR(O52)</formula>
    </cfRule>
  </conditionalFormatting>
  <conditionalFormatting sqref="O49">
    <cfRule type="containsErrors" dxfId="11805" priority="1256">
      <formula>ISERROR(O49)</formula>
    </cfRule>
  </conditionalFormatting>
  <conditionalFormatting sqref="O52">
    <cfRule type="containsErrors" dxfId="11804" priority="1255">
      <formula>ISERROR(O52)</formula>
    </cfRule>
  </conditionalFormatting>
  <conditionalFormatting sqref="O67">
    <cfRule type="containsErrors" dxfId="11803" priority="1254">
      <formula>ISERROR(O67)</formula>
    </cfRule>
  </conditionalFormatting>
  <conditionalFormatting sqref="O70">
    <cfRule type="containsErrors" dxfId="11802" priority="1253">
      <formula>ISERROR(O70)</formula>
    </cfRule>
  </conditionalFormatting>
  <conditionalFormatting sqref="O67">
    <cfRule type="containsErrors" dxfId="11801" priority="1252">
      <formula>ISERROR(O67)</formula>
    </cfRule>
  </conditionalFormatting>
  <conditionalFormatting sqref="O70">
    <cfRule type="containsErrors" dxfId="11800" priority="1251">
      <formula>ISERROR(O70)</formula>
    </cfRule>
  </conditionalFormatting>
  <conditionalFormatting sqref="O67">
    <cfRule type="containsErrors" dxfId="11799" priority="1250">
      <formula>ISERROR(O67)</formula>
    </cfRule>
  </conditionalFormatting>
  <conditionalFormatting sqref="O70">
    <cfRule type="containsErrors" dxfId="11798" priority="1249">
      <formula>ISERROR(O70)</formula>
    </cfRule>
  </conditionalFormatting>
  <conditionalFormatting sqref="O85">
    <cfRule type="containsErrors" dxfId="11797" priority="1248">
      <formula>ISERROR(O85)</formula>
    </cfRule>
  </conditionalFormatting>
  <conditionalFormatting sqref="O88">
    <cfRule type="containsErrors" dxfId="11796" priority="1247">
      <formula>ISERROR(O88)</formula>
    </cfRule>
  </conditionalFormatting>
  <conditionalFormatting sqref="O85">
    <cfRule type="containsErrors" dxfId="11795" priority="1246">
      <formula>ISERROR(O85)</formula>
    </cfRule>
  </conditionalFormatting>
  <conditionalFormatting sqref="O88">
    <cfRule type="containsErrors" dxfId="11794" priority="1245">
      <formula>ISERROR(O88)</formula>
    </cfRule>
  </conditionalFormatting>
  <conditionalFormatting sqref="O85">
    <cfRule type="containsErrors" dxfId="11793" priority="1244">
      <formula>ISERROR(O85)</formula>
    </cfRule>
  </conditionalFormatting>
  <conditionalFormatting sqref="O88">
    <cfRule type="containsErrors" dxfId="11792" priority="1243">
      <formula>ISERROR(O88)</formula>
    </cfRule>
  </conditionalFormatting>
  <conditionalFormatting sqref="O103">
    <cfRule type="containsErrors" dxfId="11791" priority="1242">
      <formula>ISERROR(O103)</formula>
    </cfRule>
  </conditionalFormatting>
  <conditionalFormatting sqref="O106">
    <cfRule type="containsErrors" dxfId="11790" priority="1241">
      <formula>ISERROR(O106)</formula>
    </cfRule>
  </conditionalFormatting>
  <conditionalFormatting sqref="O103">
    <cfRule type="containsErrors" dxfId="11789" priority="1240">
      <formula>ISERROR(O103)</formula>
    </cfRule>
  </conditionalFormatting>
  <conditionalFormatting sqref="O106">
    <cfRule type="containsErrors" dxfId="11788" priority="1239">
      <formula>ISERROR(O106)</formula>
    </cfRule>
  </conditionalFormatting>
  <conditionalFormatting sqref="O103">
    <cfRule type="containsErrors" dxfId="11787" priority="1238">
      <formula>ISERROR(O103)</formula>
    </cfRule>
  </conditionalFormatting>
  <conditionalFormatting sqref="O106">
    <cfRule type="containsErrors" dxfId="11786" priority="1237">
      <formula>ISERROR(O106)</formula>
    </cfRule>
  </conditionalFormatting>
  <conditionalFormatting sqref="O49">
    <cfRule type="containsErrors" dxfId="11785" priority="1236">
      <formula>ISERROR(O49)</formula>
    </cfRule>
  </conditionalFormatting>
  <conditionalFormatting sqref="O52">
    <cfRule type="containsErrors" dxfId="11784" priority="1235">
      <formula>ISERROR(O52)</formula>
    </cfRule>
  </conditionalFormatting>
  <conditionalFormatting sqref="O49">
    <cfRule type="containsErrors" dxfId="11783" priority="1234">
      <formula>ISERROR(O49)</formula>
    </cfRule>
  </conditionalFormatting>
  <conditionalFormatting sqref="O52">
    <cfRule type="containsErrors" dxfId="11782" priority="1233">
      <formula>ISERROR(O52)</formula>
    </cfRule>
  </conditionalFormatting>
  <conditionalFormatting sqref="O49">
    <cfRule type="containsErrors" dxfId="11781" priority="1232">
      <formula>ISERROR(O49)</formula>
    </cfRule>
  </conditionalFormatting>
  <conditionalFormatting sqref="O52">
    <cfRule type="containsErrors" dxfId="11780" priority="1231">
      <formula>ISERROR(O52)</formula>
    </cfRule>
  </conditionalFormatting>
  <conditionalFormatting sqref="O67">
    <cfRule type="containsErrors" dxfId="11779" priority="1230">
      <formula>ISERROR(O67)</formula>
    </cfRule>
  </conditionalFormatting>
  <conditionalFormatting sqref="O70">
    <cfRule type="containsErrors" dxfId="11778" priority="1229">
      <formula>ISERROR(O70)</formula>
    </cfRule>
  </conditionalFormatting>
  <conditionalFormatting sqref="O67">
    <cfRule type="containsErrors" dxfId="11777" priority="1228">
      <formula>ISERROR(O67)</formula>
    </cfRule>
  </conditionalFormatting>
  <conditionalFormatting sqref="O70">
    <cfRule type="containsErrors" dxfId="11776" priority="1227">
      <formula>ISERROR(O70)</formula>
    </cfRule>
  </conditionalFormatting>
  <conditionalFormatting sqref="O67">
    <cfRule type="containsErrors" dxfId="11775" priority="1226">
      <formula>ISERROR(O67)</formula>
    </cfRule>
  </conditionalFormatting>
  <conditionalFormatting sqref="O70">
    <cfRule type="containsErrors" dxfId="11774" priority="1225">
      <formula>ISERROR(O70)</formula>
    </cfRule>
  </conditionalFormatting>
  <conditionalFormatting sqref="O67">
    <cfRule type="containsErrors" dxfId="11773" priority="1224">
      <formula>ISERROR(O67)</formula>
    </cfRule>
  </conditionalFormatting>
  <conditionalFormatting sqref="O70">
    <cfRule type="containsErrors" dxfId="11772" priority="1223">
      <formula>ISERROR(O70)</formula>
    </cfRule>
  </conditionalFormatting>
  <conditionalFormatting sqref="O67">
    <cfRule type="containsErrors" dxfId="11771" priority="1222">
      <formula>ISERROR(O67)</formula>
    </cfRule>
  </conditionalFormatting>
  <conditionalFormatting sqref="O70">
    <cfRule type="containsErrors" dxfId="11770" priority="1221">
      <formula>ISERROR(O70)</formula>
    </cfRule>
  </conditionalFormatting>
  <conditionalFormatting sqref="O67">
    <cfRule type="containsErrors" dxfId="11769" priority="1220">
      <formula>ISERROR(O67)</formula>
    </cfRule>
  </conditionalFormatting>
  <conditionalFormatting sqref="O70">
    <cfRule type="containsErrors" dxfId="11768" priority="1219">
      <formula>ISERROR(O70)</formula>
    </cfRule>
  </conditionalFormatting>
  <conditionalFormatting sqref="O67">
    <cfRule type="containsErrors" dxfId="11767" priority="1218">
      <formula>ISERROR(O67)</formula>
    </cfRule>
  </conditionalFormatting>
  <conditionalFormatting sqref="O70">
    <cfRule type="containsErrors" dxfId="11766" priority="1217">
      <formula>ISERROR(O70)</formula>
    </cfRule>
  </conditionalFormatting>
  <conditionalFormatting sqref="O67">
    <cfRule type="containsErrors" dxfId="11765" priority="1216">
      <formula>ISERROR(O67)</formula>
    </cfRule>
  </conditionalFormatting>
  <conditionalFormatting sqref="O70">
    <cfRule type="containsErrors" dxfId="11764" priority="1215">
      <formula>ISERROR(O70)</formula>
    </cfRule>
  </conditionalFormatting>
  <conditionalFormatting sqref="O67">
    <cfRule type="containsErrors" dxfId="11763" priority="1214">
      <formula>ISERROR(O67)</formula>
    </cfRule>
  </conditionalFormatting>
  <conditionalFormatting sqref="O70">
    <cfRule type="containsErrors" dxfId="11762" priority="1213">
      <formula>ISERROR(O70)</formula>
    </cfRule>
  </conditionalFormatting>
  <conditionalFormatting sqref="O67">
    <cfRule type="containsErrors" dxfId="11761" priority="1212">
      <formula>ISERROR(O67)</formula>
    </cfRule>
  </conditionalFormatting>
  <conditionalFormatting sqref="O70">
    <cfRule type="containsErrors" dxfId="11760" priority="1211">
      <formula>ISERROR(O70)</formula>
    </cfRule>
  </conditionalFormatting>
  <conditionalFormatting sqref="O67">
    <cfRule type="containsErrors" dxfId="11759" priority="1210">
      <formula>ISERROR(O67)</formula>
    </cfRule>
  </conditionalFormatting>
  <conditionalFormatting sqref="O70">
    <cfRule type="containsErrors" dxfId="11758" priority="1209">
      <formula>ISERROR(O70)</formula>
    </cfRule>
  </conditionalFormatting>
  <conditionalFormatting sqref="O85">
    <cfRule type="containsErrors" dxfId="11757" priority="1208">
      <formula>ISERROR(O85)</formula>
    </cfRule>
  </conditionalFormatting>
  <conditionalFormatting sqref="O88">
    <cfRule type="containsErrors" dxfId="11756" priority="1207">
      <formula>ISERROR(O88)</formula>
    </cfRule>
  </conditionalFormatting>
  <conditionalFormatting sqref="O85">
    <cfRule type="containsErrors" dxfId="11755" priority="1206">
      <formula>ISERROR(O85)</formula>
    </cfRule>
  </conditionalFormatting>
  <conditionalFormatting sqref="O88">
    <cfRule type="containsErrors" dxfId="11754" priority="1205">
      <formula>ISERROR(O88)</formula>
    </cfRule>
  </conditionalFormatting>
  <conditionalFormatting sqref="O85">
    <cfRule type="containsErrors" dxfId="11753" priority="1204">
      <formula>ISERROR(O85)</formula>
    </cfRule>
  </conditionalFormatting>
  <conditionalFormatting sqref="O88">
    <cfRule type="containsErrors" dxfId="11752" priority="1203">
      <formula>ISERROR(O88)</formula>
    </cfRule>
  </conditionalFormatting>
  <conditionalFormatting sqref="O85">
    <cfRule type="containsErrors" dxfId="11751" priority="1202">
      <formula>ISERROR(O85)</formula>
    </cfRule>
  </conditionalFormatting>
  <conditionalFormatting sqref="O88">
    <cfRule type="containsErrors" dxfId="11750" priority="1201">
      <formula>ISERROR(O88)</formula>
    </cfRule>
  </conditionalFormatting>
  <conditionalFormatting sqref="O85">
    <cfRule type="containsErrors" dxfId="11749" priority="1200">
      <formula>ISERROR(O85)</formula>
    </cfRule>
  </conditionalFormatting>
  <conditionalFormatting sqref="O88">
    <cfRule type="containsErrors" dxfId="11748" priority="1199">
      <formula>ISERROR(O88)</formula>
    </cfRule>
  </conditionalFormatting>
  <conditionalFormatting sqref="O85">
    <cfRule type="containsErrors" dxfId="11747" priority="1198">
      <formula>ISERROR(O85)</formula>
    </cfRule>
  </conditionalFormatting>
  <conditionalFormatting sqref="O88">
    <cfRule type="containsErrors" dxfId="11746" priority="1197">
      <formula>ISERROR(O88)</formula>
    </cfRule>
  </conditionalFormatting>
  <conditionalFormatting sqref="O85">
    <cfRule type="containsErrors" dxfId="11745" priority="1196">
      <formula>ISERROR(O85)</formula>
    </cfRule>
  </conditionalFormatting>
  <conditionalFormatting sqref="O88">
    <cfRule type="containsErrors" dxfId="11744" priority="1195">
      <formula>ISERROR(O88)</formula>
    </cfRule>
  </conditionalFormatting>
  <conditionalFormatting sqref="O85">
    <cfRule type="containsErrors" dxfId="11743" priority="1194">
      <formula>ISERROR(O85)</formula>
    </cfRule>
  </conditionalFormatting>
  <conditionalFormatting sqref="O88">
    <cfRule type="containsErrors" dxfId="11742" priority="1193">
      <formula>ISERROR(O88)</formula>
    </cfRule>
  </conditionalFormatting>
  <conditionalFormatting sqref="O85">
    <cfRule type="containsErrors" dxfId="11741" priority="1192">
      <formula>ISERROR(O85)</formula>
    </cfRule>
  </conditionalFormatting>
  <conditionalFormatting sqref="O88">
    <cfRule type="containsErrors" dxfId="11740" priority="1191">
      <formula>ISERROR(O88)</formula>
    </cfRule>
  </conditionalFormatting>
  <conditionalFormatting sqref="O85">
    <cfRule type="containsErrors" dxfId="11739" priority="1190">
      <formula>ISERROR(O85)</formula>
    </cfRule>
  </conditionalFormatting>
  <conditionalFormatting sqref="O88">
    <cfRule type="containsErrors" dxfId="11738" priority="1189">
      <formula>ISERROR(O88)</formula>
    </cfRule>
  </conditionalFormatting>
  <conditionalFormatting sqref="O85">
    <cfRule type="containsErrors" dxfId="11737" priority="1188">
      <formula>ISERROR(O85)</formula>
    </cfRule>
  </conditionalFormatting>
  <conditionalFormatting sqref="O88">
    <cfRule type="containsErrors" dxfId="11736" priority="1187">
      <formula>ISERROR(O88)</formula>
    </cfRule>
  </conditionalFormatting>
  <conditionalFormatting sqref="O103">
    <cfRule type="containsErrors" dxfId="11735" priority="1186">
      <formula>ISERROR(O103)</formula>
    </cfRule>
  </conditionalFormatting>
  <conditionalFormatting sqref="O106">
    <cfRule type="containsErrors" dxfId="11734" priority="1185">
      <formula>ISERROR(O106)</formula>
    </cfRule>
  </conditionalFormatting>
  <conditionalFormatting sqref="O103">
    <cfRule type="containsErrors" dxfId="11733" priority="1184">
      <formula>ISERROR(O103)</formula>
    </cfRule>
  </conditionalFormatting>
  <conditionalFormatting sqref="O106">
    <cfRule type="containsErrors" dxfId="11732" priority="1183">
      <formula>ISERROR(O106)</formula>
    </cfRule>
  </conditionalFormatting>
  <conditionalFormatting sqref="O103">
    <cfRule type="containsErrors" dxfId="11731" priority="1182">
      <formula>ISERROR(O103)</formula>
    </cfRule>
  </conditionalFormatting>
  <conditionalFormatting sqref="O106">
    <cfRule type="containsErrors" dxfId="11730" priority="1181">
      <formula>ISERROR(O106)</formula>
    </cfRule>
  </conditionalFormatting>
  <conditionalFormatting sqref="O103">
    <cfRule type="containsErrors" dxfId="11729" priority="1180">
      <formula>ISERROR(O103)</formula>
    </cfRule>
  </conditionalFormatting>
  <conditionalFormatting sqref="O106">
    <cfRule type="containsErrors" dxfId="11728" priority="1179">
      <formula>ISERROR(O106)</formula>
    </cfRule>
  </conditionalFormatting>
  <conditionalFormatting sqref="O103">
    <cfRule type="containsErrors" dxfId="11727" priority="1178">
      <formula>ISERROR(O103)</formula>
    </cfRule>
  </conditionalFormatting>
  <conditionalFormatting sqref="O106">
    <cfRule type="containsErrors" dxfId="11726" priority="1177">
      <formula>ISERROR(O106)</formula>
    </cfRule>
  </conditionalFormatting>
  <conditionalFormatting sqref="O103">
    <cfRule type="containsErrors" dxfId="11725" priority="1176">
      <formula>ISERROR(O103)</formula>
    </cfRule>
  </conditionalFormatting>
  <conditionalFormatting sqref="O106">
    <cfRule type="containsErrors" dxfId="11724" priority="1175">
      <formula>ISERROR(O106)</formula>
    </cfRule>
  </conditionalFormatting>
  <conditionalFormatting sqref="O103">
    <cfRule type="containsErrors" dxfId="11723" priority="1174">
      <formula>ISERROR(O103)</formula>
    </cfRule>
  </conditionalFormatting>
  <conditionalFormatting sqref="O106">
    <cfRule type="containsErrors" dxfId="11722" priority="1173">
      <formula>ISERROR(O106)</formula>
    </cfRule>
  </conditionalFormatting>
  <conditionalFormatting sqref="O103">
    <cfRule type="containsErrors" dxfId="11721" priority="1172">
      <formula>ISERROR(O103)</formula>
    </cfRule>
  </conditionalFormatting>
  <conditionalFormatting sqref="O106">
    <cfRule type="containsErrors" dxfId="11720" priority="1171">
      <formula>ISERROR(O106)</formula>
    </cfRule>
  </conditionalFormatting>
  <conditionalFormatting sqref="O103">
    <cfRule type="containsErrors" dxfId="11719" priority="1170">
      <formula>ISERROR(O103)</formula>
    </cfRule>
  </conditionalFormatting>
  <conditionalFormatting sqref="O106">
    <cfRule type="containsErrors" dxfId="11718" priority="1169">
      <formula>ISERROR(O106)</formula>
    </cfRule>
  </conditionalFormatting>
  <conditionalFormatting sqref="O103">
    <cfRule type="containsErrors" dxfId="11717" priority="1168">
      <formula>ISERROR(O103)</formula>
    </cfRule>
  </conditionalFormatting>
  <conditionalFormatting sqref="O106">
    <cfRule type="containsErrors" dxfId="11716" priority="1167">
      <formula>ISERROR(O106)</formula>
    </cfRule>
  </conditionalFormatting>
  <conditionalFormatting sqref="O103">
    <cfRule type="containsErrors" dxfId="11715" priority="1166">
      <formula>ISERROR(O103)</formula>
    </cfRule>
  </conditionalFormatting>
  <conditionalFormatting sqref="O106">
    <cfRule type="containsErrors" dxfId="11714" priority="1165">
      <formula>ISERROR(O106)</formula>
    </cfRule>
  </conditionalFormatting>
  <conditionalFormatting sqref="O49">
    <cfRule type="containsErrors" dxfId="11713" priority="1164">
      <formula>ISERROR(O49)</formula>
    </cfRule>
  </conditionalFormatting>
  <conditionalFormatting sqref="O52">
    <cfRule type="containsErrors" dxfId="11712" priority="1163">
      <formula>ISERROR(O52)</formula>
    </cfRule>
  </conditionalFormatting>
  <conditionalFormatting sqref="O49">
    <cfRule type="containsErrors" dxfId="11711" priority="1162">
      <formula>ISERROR(O49)</formula>
    </cfRule>
  </conditionalFormatting>
  <conditionalFormatting sqref="O52">
    <cfRule type="containsErrors" dxfId="11710" priority="1161">
      <formula>ISERROR(O52)</formula>
    </cfRule>
  </conditionalFormatting>
  <conditionalFormatting sqref="O49">
    <cfRule type="containsErrors" dxfId="11709" priority="1160">
      <formula>ISERROR(O49)</formula>
    </cfRule>
  </conditionalFormatting>
  <conditionalFormatting sqref="O52">
    <cfRule type="containsErrors" dxfId="11708" priority="1159">
      <formula>ISERROR(O52)</formula>
    </cfRule>
  </conditionalFormatting>
  <conditionalFormatting sqref="O67">
    <cfRule type="containsErrors" dxfId="11707" priority="1158">
      <formula>ISERROR(O67)</formula>
    </cfRule>
  </conditionalFormatting>
  <conditionalFormatting sqref="O70">
    <cfRule type="containsErrors" dxfId="11706" priority="1157">
      <formula>ISERROR(O70)</formula>
    </cfRule>
  </conditionalFormatting>
  <conditionalFormatting sqref="O67">
    <cfRule type="containsErrors" dxfId="11705" priority="1156">
      <formula>ISERROR(O67)</formula>
    </cfRule>
  </conditionalFormatting>
  <conditionalFormatting sqref="O70">
    <cfRule type="containsErrors" dxfId="11704" priority="1155">
      <formula>ISERROR(O70)</formula>
    </cfRule>
  </conditionalFormatting>
  <conditionalFormatting sqref="O67">
    <cfRule type="containsErrors" dxfId="11703" priority="1154">
      <formula>ISERROR(O67)</formula>
    </cfRule>
  </conditionalFormatting>
  <conditionalFormatting sqref="O70">
    <cfRule type="containsErrors" dxfId="11702" priority="1153">
      <formula>ISERROR(O70)</formula>
    </cfRule>
  </conditionalFormatting>
  <conditionalFormatting sqref="O85">
    <cfRule type="containsErrors" dxfId="11701" priority="1152">
      <formula>ISERROR(O85)</formula>
    </cfRule>
  </conditionalFormatting>
  <conditionalFormatting sqref="O88">
    <cfRule type="containsErrors" dxfId="11700" priority="1151">
      <formula>ISERROR(O88)</formula>
    </cfRule>
  </conditionalFormatting>
  <conditionalFormatting sqref="O85">
    <cfRule type="containsErrors" dxfId="11699" priority="1150">
      <formula>ISERROR(O85)</formula>
    </cfRule>
  </conditionalFormatting>
  <conditionalFormatting sqref="O88">
    <cfRule type="containsErrors" dxfId="11698" priority="1149">
      <formula>ISERROR(O88)</formula>
    </cfRule>
  </conditionalFormatting>
  <conditionalFormatting sqref="O85">
    <cfRule type="containsErrors" dxfId="11697" priority="1148">
      <formula>ISERROR(O85)</formula>
    </cfRule>
  </conditionalFormatting>
  <conditionalFormatting sqref="O88">
    <cfRule type="containsErrors" dxfId="11696" priority="1147">
      <formula>ISERROR(O88)</formula>
    </cfRule>
  </conditionalFormatting>
  <conditionalFormatting sqref="O103">
    <cfRule type="containsErrors" dxfId="11695" priority="1146">
      <formula>ISERROR(O103)</formula>
    </cfRule>
  </conditionalFormatting>
  <conditionalFormatting sqref="O106">
    <cfRule type="containsErrors" dxfId="11694" priority="1145">
      <formula>ISERROR(O106)</formula>
    </cfRule>
  </conditionalFormatting>
  <conditionalFormatting sqref="O103">
    <cfRule type="containsErrors" dxfId="11693" priority="1144">
      <formula>ISERROR(O103)</formula>
    </cfRule>
  </conditionalFormatting>
  <conditionalFormatting sqref="O106">
    <cfRule type="containsErrors" dxfId="11692" priority="1143">
      <formula>ISERROR(O106)</formula>
    </cfRule>
  </conditionalFormatting>
  <conditionalFormatting sqref="O103">
    <cfRule type="containsErrors" dxfId="11691" priority="1142">
      <formula>ISERROR(O103)</formula>
    </cfRule>
  </conditionalFormatting>
  <conditionalFormatting sqref="O106">
    <cfRule type="containsErrors" dxfId="11690" priority="1141">
      <formula>ISERROR(O106)</formula>
    </cfRule>
  </conditionalFormatting>
  <conditionalFormatting sqref="O10:P10 N1:O9 P4:Q9 N11:Q11 N19:O27 O13:O18 N101:Q101 N100:P100 N94:Q99 N83:Q83 N82:P82 N76:Q81 N65:Q65 N64:P64 N58:Q63 N47:Q47 N46:P46 N40:Q45 N29:Q29 N28:P28 N30:O39 P22:Q27 N66:O75 N84:O93 N102:O110 N48:O57">
    <cfRule type="containsErrors" dxfId="11689" priority="1140">
      <formula>ISERROR(N1)</formula>
    </cfRule>
  </conditionalFormatting>
  <conditionalFormatting sqref="O13">
    <cfRule type="containsErrors" dxfId="11688" priority="1139">
      <formula>ISERROR(O13)</formula>
    </cfRule>
  </conditionalFormatting>
  <conditionalFormatting sqref="O16">
    <cfRule type="containsErrors" dxfId="11687" priority="1138">
      <formula>ISERROR(O16)</formula>
    </cfRule>
  </conditionalFormatting>
  <conditionalFormatting sqref="O103">
    <cfRule type="containsErrors" dxfId="11686" priority="1137">
      <formula>ISERROR(O103)</formula>
    </cfRule>
  </conditionalFormatting>
  <conditionalFormatting sqref="O106">
    <cfRule type="containsErrors" dxfId="11685" priority="1136">
      <formula>ISERROR(O106)</formula>
    </cfRule>
  </conditionalFormatting>
  <conditionalFormatting sqref="O85">
    <cfRule type="containsErrors" dxfId="11684" priority="1135">
      <formula>ISERROR(O85)</formula>
    </cfRule>
  </conditionalFormatting>
  <conditionalFormatting sqref="O88">
    <cfRule type="containsErrors" dxfId="11683" priority="1134">
      <formula>ISERROR(O88)</formula>
    </cfRule>
  </conditionalFormatting>
  <conditionalFormatting sqref="O67">
    <cfRule type="containsErrors" dxfId="11682" priority="1133">
      <formula>ISERROR(O67)</formula>
    </cfRule>
  </conditionalFormatting>
  <conditionalFormatting sqref="O70">
    <cfRule type="containsErrors" dxfId="11681" priority="1132">
      <formula>ISERROR(O70)</formula>
    </cfRule>
  </conditionalFormatting>
  <conditionalFormatting sqref="O49">
    <cfRule type="containsErrors" dxfId="11680" priority="1131">
      <formula>ISERROR(O49)</formula>
    </cfRule>
  </conditionalFormatting>
  <conditionalFormatting sqref="O52">
    <cfRule type="containsErrors" dxfId="11679" priority="1130">
      <formula>ISERROR(O52)</formula>
    </cfRule>
  </conditionalFormatting>
  <conditionalFormatting sqref="O31">
    <cfRule type="containsErrors" dxfId="11678" priority="1129">
      <formula>ISERROR(O31)</formula>
    </cfRule>
  </conditionalFormatting>
  <conditionalFormatting sqref="O34">
    <cfRule type="containsErrors" dxfId="11677" priority="1128">
      <formula>ISERROR(O34)</formula>
    </cfRule>
  </conditionalFormatting>
  <conditionalFormatting sqref="O13">
    <cfRule type="containsErrors" dxfId="11676" priority="1127">
      <formula>ISERROR(O13)</formula>
    </cfRule>
  </conditionalFormatting>
  <conditionalFormatting sqref="O16">
    <cfRule type="containsErrors" dxfId="11675" priority="1126">
      <formula>ISERROR(O16)</formula>
    </cfRule>
  </conditionalFormatting>
  <conditionalFormatting sqref="O49">
    <cfRule type="containsErrors" dxfId="11674" priority="1125">
      <formula>ISERROR(O49)</formula>
    </cfRule>
  </conditionalFormatting>
  <conditionalFormatting sqref="O52">
    <cfRule type="containsErrors" dxfId="11673" priority="1124">
      <formula>ISERROR(O52)</formula>
    </cfRule>
  </conditionalFormatting>
  <conditionalFormatting sqref="O67">
    <cfRule type="containsErrors" dxfId="11672" priority="1123">
      <formula>ISERROR(O67)</formula>
    </cfRule>
  </conditionalFormatting>
  <conditionalFormatting sqref="O70">
    <cfRule type="containsErrors" dxfId="11671" priority="1122">
      <formula>ISERROR(O70)</formula>
    </cfRule>
  </conditionalFormatting>
  <conditionalFormatting sqref="O67">
    <cfRule type="containsErrors" dxfId="11670" priority="1121">
      <formula>ISERROR(O67)</formula>
    </cfRule>
  </conditionalFormatting>
  <conditionalFormatting sqref="O70">
    <cfRule type="containsErrors" dxfId="11669" priority="1120">
      <formula>ISERROR(O70)</formula>
    </cfRule>
  </conditionalFormatting>
  <conditionalFormatting sqref="O31">
    <cfRule type="containsErrors" dxfId="11668" priority="1119">
      <formula>ISERROR(O31)</formula>
    </cfRule>
  </conditionalFormatting>
  <conditionalFormatting sqref="O34">
    <cfRule type="containsErrors" dxfId="11667" priority="1118">
      <formula>ISERROR(O34)</formula>
    </cfRule>
  </conditionalFormatting>
  <conditionalFormatting sqref="O31">
    <cfRule type="containsErrors" dxfId="11666" priority="1117">
      <formula>ISERROR(O31)</formula>
    </cfRule>
  </conditionalFormatting>
  <conditionalFormatting sqref="O34">
    <cfRule type="containsErrors" dxfId="11665" priority="1116">
      <formula>ISERROR(O34)</formula>
    </cfRule>
  </conditionalFormatting>
  <conditionalFormatting sqref="O49">
    <cfRule type="containsErrors" dxfId="11664" priority="1115">
      <formula>ISERROR(O49)</formula>
    </cfRule>
  </conditionalFormatting>
  <conditionalFormatting sqref="O52">
    <cfRule type="containsErrors" dxfId="11663" priority="1114">
      <formula>ISERROR(O52)</formula>
    </cfRule>
  </conditionalFormatting>
  <conditionalFormatting sqref="O49">
    <cfRule type="containsErrors" dxfId="11662" priority="1113">
      <formula>ISERROR(O49)</formula>
    </cfRule>
  </conditionalFormatting>
  <conditionalFormatting sqref="O52">
    <cfRule type="containsErrors" dxfId="11661" priority="1112">
      <formula>ISERROR(O52)</formula>
    </cfRule>
  </conditionalFormatting>
  <conditionalFormatting sqref="O49">
    <cfRule type="containsErrors" dxfId="11660" priority="1111">
      <formula>ISERROR(O49)</formula>
    </cfRule>
  </conditionalFormatting>
  <conditionalFormatting sqref="O52">
    <cfRule type="containsErrors" dxfId="11659" priority="1110">
      <formula>ISERROR(O52)</formula>
    </cfRule>
  </conditionalFormatting>
  <conditionalFormatting sqref="O49">
    <cfRule type="containsErrors" dxfId="11658" priority="1109">
      <formula>ISERROR(O49)</formula>
    </cfRule>
  </conditionalFormatting>
  <conditionalFormatting sqref="O52">
    <cfRule type="containsErrors" dxfId="11657" priority="1108">
      <formula>ISERROR(O52)</formula>
    </cfRule>
  </conditionalFormatting>
  <conditionalFormatting sqref="O49">
    <cfRule type="containsErrors" dxfId="11656" priority="1107">
      <formula>ISERROR(O49)</formula>
    </cfRule>
  </conditionalFormatting>
  <conditionalFormatting sqref="O52">
    <cfRule type="containsErrors" dxfId="11655" priority="1106">
      <formula>ISERROR(O52)</formula>
    </cfRule>
  </conditionalFormatting>
  <conditionalFormatting sqref="O49">
    <cfRule type="containsErrors" dxfId="11654" priority="1105">
      <formula>ISERROR(O49)</formula>
    </cfRule>
  </conditionalFormatting>
  <conditionalFormatting sqref="O52">
    <cfRule type="containsErrors" dxfId="11653" priority="1104">
      <formula>ISERROR(O52)</formula>
    </cfRule>
  </conditionalFormatting>
  <conditionalFormatting sqref="O67">
    <cfRule type="containsErrors" dxfId="11652" priority="1103">
      <formula>ISERROR(O67)</formula>
    </cfRule>
  </conditionalFormatting>
  <conditionalFormatting sqref="O70">
    <cfRule type="containsErrors" dxfId="11651" priority="1102">
      <formula>ISERROR(O70)</formula>
    </cfRule>
  </conditionalFormatting>
  <conditionalFormatting sqref="O67">
    <cfRule type="containsErrors" dxfId="11650" priority="1101">
      <formula>ISERROR(O67)</formula>
    </cfRule>
  </conditionalFormatting>
  <conditionalFormatting sqref="O70">
    <cfRule type="containsErrors" dxfId="11649" priority="1100">
      <formula>ISERROR(O70)</formula>
    </cfRule>
  </conditionalFormatting>
  <conditionalFormatting sqref="O67">
    <cfRule type="containsErrors" dxfId="11648" priority="1099">
      <formula>ISERROR(O67)</formula>
    </cfRule>
  </conditionalFormatting>
  <conditionalFormatting sqref="O70">
    <cfRule type="containsErrors" dxfId="11647" priority="1098">
      <formula>ISERROR(O70)</formula>
    </cfRule>
  </conditionalFormatting>
  <conditionalFormatting sqref="O85">
    <cfRule type="containsErrors" dxfId="11646" priority="1097">
      <formula>ISERROR(O85)</formula>
    </cfRule>
  </conditionalFormatting>
  <conditionalFormatting sqref="O88">
    <cfRule type="containsErrors" dxfId="11645" priority="1096">
      <formula>ISERROR(O88)</formula>
    </cfRule>
  </conditionalFormatting>
  <conditionalFormatting sqref="O85">
    <cfRule type="containsErrors" dxfId="11644" priority="1095">
      <formula>ISERROR(O85)</formula>
    </cfRule>
  </conditionalFormatting>
  <conditionalFormatting sqref="O88">
    <cfRule type="containsErrors" dxfId="11643" priority="1094">
      <formula>ISERROR(O88)</formula>
    </cfRule>
  </conditionalFormatting>
  <conditionalFormatting sqref="O85">
    <cfRule type="containsErrors" dxfId="11642" priority="1093">
      <formula>ISERROR(O85)</formula>
    </cfRule>
  </conditionalFormatting>
  <conditionalFormatting sqref="O88">
    <cfRule type="containsErrors" dxfId="11641" priority="1092">
      <formula>ISERROR(O88)</formula>
    </cfRule>
  </conditionalFormatting>
  <conditionalFormatting sqref="O103">
    <cfRule type="containsErrors" dxfId="11640" priority="1091">
      <formula>ISERROR(O103)</formula>
    </cfRule>
  </conditionalFormatting>
  <conditionalFormatting sqref="O106">
    <cfRule type="containsErrors" dxfId="11639" priority="1090">
      <formula>ISERROR(O106)</formula>
    </cfRule>
  </conditionalFormatting>
  <conditionalFormatting sqref="O103">
    <cfRule type="containsErrors" dxfId="11638" priority="1089">
      <formula>ISERROR(O103)</formula>
    </cfRule>
  </conditionalFormatting>
  <conditionalFormatting sqref="O106">
    <cfRule type="containsErrors" dxfId="11637" priority="1088">
      <formula>ISERROR(O106)</formula>
    </cfRule>
  </conditionalFormatting>
  <conditionalFormatting sqref="O103">
    <cfRule type="containsErrors" dxfId="11636" priority="1087">
      <formula>ISERROR(O103)</formula>
    </cfRule>
  </conditionalFormatting>
  <conditionalFormatting sqref="O106">
    <cfRule type="containsErrors" dxfId="11635" priority="1086">
      <formula>ISERROR(O106)</formula>
    </cfRule>
  </conditionalFormatting>
  <conditionalFormatting sqref="O49">
    <cfRule type="containsErrors" dxfId="11634" priority="1085">
      <formula>ISERROR(O49)</formula>
    </cfRule>
  </conditionalFormatting>
  <conditionalFormatting sqref="O52">
    <cfRule type="containsErrors" dxfId="11633" priority="1084">
      <formula>ISERROR(O52)</formula>
    </cfRule>
  </conditionalFormatting>
  <conditionalFormatting sqref="O49">
    <cfRule type="containsErrors" dxfId="11632" priority="1083">
      <formula>ISERROR(O49)</formula>
    </cfRule>
  </conditionalFormatting>
  <conditionalFormatting sqref="O52">
    <cfRule type="containsErrors" dxfId="11631" priority="1082">
      <formula>ISERROR(O52)</formula>
    </cfRule>
  </conditionalFormatting>
  <conditionalFormatting sqref="O49">
    <cfRule type="containsErrors" dxfId="11630" priority="1081">
      <formula>ISERROR(O49)</formula>
    </cfRule>
  </conditionalFormatting>
  <conditionalFormatting sqref="O52">
    <cfRule type="containsErrors" dxfId="11629" priority="1080">
      <formula>ISERROR(O52)</formula>
    </cfRule>
  </conditionalFormatting>
  <conditionalFormatting sqref="O67">
    <cfRule type="containsErrors" dxfId="11628" priority="1079">
      <formula>ISERROR(O67)</formula>
    </cfRule>
  </conditionalFormatting>
  <conditionalFormatting sqref="O70">
    <cfRule type="containsErrors" dxfId="11627" priority="1078">
      <formula>ISERROR(O70)</formula>
    </cfRule>
  </conditionalFormatting>
  <conditionalFormatting sqref="O67">
    <cfRule type="containsErrors" dxfId="11626" priority="1077">
      <formula>ISERROR(O67)</formula>
    </cfRule>
  </conditionalFormatting>
  <conditionalFormatting sqref="O70">
    <cfRule type="containsErrors" dxfId="11625" priority="1076">
      <formula>ISERROR(O70)</formula>
    </cfRule>
  </conditionalFormatting>
  <conditionalFormatting sqref="O67">
    <cfRule type="containsErrors" dxfId="11624" priority="1075">
      <formula>ISERROR(O67)</formula>
    </cfRule>
  </conditionalFormatting>
  <conditionalFormatting sqref="O70">
    <cfRule type="containsErrors" dxfId="11623" priority="1074">
      <formula>ISERROR(O70)</formula>
    </cfRule>
  </conditionalFormatting>
  <conditionalFormatting sqref="O67">
    <cfRule type="containsErrors" dxfId="11622" priority="1073">
      <formula>ISERROR(O67)</formula>
    </cfRule>
  </conditionalFormatting>
  <conditionalFormatting sqref="O70">
    <cfRule type="containsErrors" dxfId="11621" priority="1072">
      <formula>ISERROR(O70)</formula>
    </cfRule>
  </conditionalFormatting>
  <conditionalFormatting sqref="O67">
    <cfRule type="containsErrors" dxfId="11620" priority="1071">
      <formula>ISERROR(O67)</formula>
    </cfRule>
  </conditionalFormatting>
  <conditionalFormatting sqref="O70">
    <cfRule type="containsErrors" dxfId="11619" priority="1070">
      <formula>ISERROR(O70)</formula>
    </cfRule>
  </conditionalFormatting>
  <conditionalFormatting sqref="O67">
    <cfRule type="containsErrors" dxfId="11618" priority="1069">
      <formula>ISERROR(O67)</formula>
    </cfRule>
  </conditionalFormatting>
  <conditionalFormatting sqref="O70">
    <cfRule type="containsErrors" dxfId="11617" priority="1068">
      <formula>ISERROR(O70)</formula>
    </cfRule>
  </conditionalFormatting>
  <conditionalFormatting sqref="O67">
    <cfRule type="containsErrors" dxfId="11616" priority="1067">
      <formula>ISERROR(O67)</formula>
    </cfRule>
  </conditionalFormatting>
  <conditionalFormatting sqref="O70">
    <cfRule type="containsErrors" dxfId="11615" priority="1066">
      <formula>ISERROR(O70)</formula>
    </cfRule>
  </conditionalFormatting>
  <conditionalFormatting sqref="O67">
    <cfRule type="containsErrors" dxfId="11614" priority="1065">
      <formula>ISERROR(O67)</formula>
    </cfRule>
  </conditionalFormatting>
  <conditionalFormatting sqref="O70">
    <cfRule type="containsErrors" dxfId="11613" priority="1064">
      <formula>ISERROR(O70)</formula>
    </cfRule>
  </conditionalFormatting>
  <conditionalFormatting sqref="O67">
    <cfRule type="containsErrors" dxfId="11612" priority="1063">
      <formula>ISERROR(O67)</formula>
    </cfRule>
  </conditionalFormatting>
  <conditionalFormatting sqref="O70">
    <cfRule type="containsErrors" dxfId="11611" priority="1062">
      <formula>ISERROR(O70)</formula>
    </cfRule>
  </conditionalFormatting>
  <conditionalFormatting sqref="O67">
    <cfRule type="containsErrors" dxfId="11610" priority="1061">
      <formula>ISERROR(O67)</formula>
    </cfRule>
  </conditionalFormatting>
  <conditionalFormatting sqref="O70">
    <cfRule type="containsErrors" dxfId="11609" priority="1060">
      <formula>ISERROR(O70)</formula>
    </cfRule>
  </conditionalFormatting>
  <conditionalFormatting sqref="O67">
    <cfRule type="containsErrors" dxfId="11608" priority="1059">
      <formula>ISERROR(O67)</formula>
    </cfRule>
  </conditionalFormatting>
  <conditionalFormatting sqref="O70">
    <cfRule type="containsErrors" dxfId="11607" priority="1058">
      <formula>ISERROR(O70)</formula>
    </cfRule>
  </conditionalFormatting>
  <conditionalFormatting sqref="O85">
    <cfRule type="containsErrors" dxfId="11606" priority="1057">
      <formula>ISERROR(O85)</formula>
    </cfRule>
  </conditionalFormatting>
  <conditionalFormatting sqref="O88">
    <cfRule type="containsErrors" dxfId="11605" priority="1056">
      <formula>ISERROR(O88)</formula>
    </cfRule>
  </conditionalFormatting>
  <conditionalFormatting sqref="O85">
    <cfRule type="containsErrors" dxfId="11604" priority="1055">
      <formula>ISERROR(O85)</formula>
    </cfRule>
  </conditionalFormatting>
  <conditionalFormatting sqref="O88">
    <cfRule type="containsErrors" dxfId="11603" priority="1054">
      <formula>ISERROR(O88)</formula>
    </cfRule>
  </conditionalFormatting>
  <conditionalFormatting sqref="O85">
    <cfRule type="containsErrors" dxfId="11602" priority="1053">
      <formula>ISERROR(O85)</formula>
    </cfRule>
  </conditionalFormatting>
  <conditionalFormatting sqref="O88">
    <cfRule type="containsErrors" dxfId="11601" priority="1052">
      <formula>ISERROR(O88)</formula>
    </cfRule>
  </conditionalFormatting>
  <conditionalFormatting sqref="O85">
    <cfRule type="containsErrors" dxfId="11600" priority="1051">
      <formula>ISERROR(O85)</formula>
    </cfRule>
  </conditionalFormatting>
  <conditionalFormatting sqref="O88">
    <cfRule type="containsErrors" dxfId="11599" priority="1050">
      <formula>ISERROR(O88)</formula>
    </cfRule>
  </conditionalFormatting>
  <conditionalFormatting sqref="O85">
    <cfRule type="containsErrors" dxfId="11598" priority="1049">
      <formula>ISERROR(O85)</formula>
    </cfRule>
  </conditionalFormatting>
  <conditionalFormatting sqref="O88">
    <cfRule type="containsErrors" dxfId="11597" priority="1048">
      <formula>ISERROR(O88)</formula>
    </cfRule>
  </conditionalFormatting>
  <conditionalFormatting sqref="O85">
    <cfRule type="containsErrors" dxfId="11596" priority="1047">
      <formula>ISERROR(O85)</formula>
    </cfRule>
  </conditionalFormatting>
  <conditionalFormatting sqref="O88">
    <cfRule type="containsErrors" dxfId="11595" priority="1046">
      <formula>ISERROR(O88)</formula>
    </cfRule>
  </conditionalFormatting>
  <conditionalFormatting sqref="O85">
    <cfRule type="containsErrors" dxfId="11594" priority="1045">
      <formula>ISERROR(O85)</formula>
    </cfRule>
  </conditionalFormatting>
  <conditionalFormatting sqref="O88">
    <cfRule type="containsErrors" dxfId="11593" priority="1044">
      <formula>ISERROR(O88)</formula>
    </cfRule>
  </conditionalFormatting>
  <conditionalFormatting sqref="O85">
    <cfRule type="containsErrors" dxfId="11592" priority="1043">
      <formula>ISERROR(O85)</formula>
    </cfRule>
  </conditionalFormatting>
  <conditionalFormatting sqref="O88">
    <cfRule type="containsErrors" dxfId="11591" priority="1042">
      <formula>ISERROR(O88)</formula>
    </cfRule>
  </conditionalFormatting>
  <conditionalFormatting sqref="O85">
    <cfRule type="containsErrors" dxfId="11590" priority="1041">
      <formula>ISERROR(O85)</formula>
    </cfRule>
  </conditionalFormatting>
  <conditionalFormatting sqref="O88">
    <cfRule type="containsErrors" dxfId="11589" priority="1040">
      <formula>ISERROR(O88)</formula>
    </cfRule>
  </conditionalFormatting>
  <conditionalFormatting sqref="O85">
    <cfRule type="containsErrors" dxfId="11588" priority="1039">
      <formula>ISERROR(O85)</formula>
    </cfRule>
  </conditionalFormatting>
  <conditionalFormatting sqref="O88">
    <cfRule type="containsErrors" dxfId="11587" priority="1038">
      <formula>ISERROR(O88)</formula>
    </cfRule>
  </conditionalFormatting>
  <conditionalFormatting sqref="O85">
    <cfRule type="containsErrors" dxfId="11586" priority="1037">
      <formula>ISERROR(O85)</formula>
    </cfRule>
  </conditionalFormatting>
  <conditionalFormatting sqref="O88">
    <cfRule type="containsErrors" dxfId="11585" priority="1036">
      <formula>ISERROR(O88)</formula>
    </cfRule>
  </conditionalFormatting>
  <conditionalFormatting sqref="O103">
    <cfRule type="containsErrors" dxfId="11584" priority="1035">
      <formula>ISERROR(O103)</formula>
    </cfRule>
  </conditionalFormatting>
  <conditionalFormatting sqref="O106">
    <cfRule type="containsErrors" dxfId="11583" priority="1034">
      <formula>ISERROR(O106)</formula>
    </cfRule>
  </conditionalFormatting>
  <conditionalFormatting sqref="O103">
    <cfRule type="containsErrors" dxfId="11582" priority="1033">
      <formula>ISERROR(O103)</formula>
    </cfRule>
  </conditionalFormatting>
  <conditionalFormatting sqref="O106">
    <cfRule type="containsErrors" dxfId="11581" priority="1032">
      <formula>ISERROR(O106)</formula>
    </cfRule>
  </conditionalFormatting>
  <conditionalFormatting sqref="O103">
    <cfRule type="containsErrors" dxfId="11580" priority="1031">
      <formula>ISERROR(O103)</formula>
    </cfRule>
  </conditionalFormatting>
  <conditionalFormatting sqref="O106">
    <cfRule type="containsErrors" dxfId="11579" priority="1030">
      <formula>ISERROR(O106)</formula>
    </cfRule>
  </conditionalFormatting>
  <conditionalFormatting sqref="O103">
    <cfRule type="containsErrors" dxfId="11578" priority="1029">
      <formula>ISERROR(O103)</formula>
    </cfRule>
  </conditionalFormatting>
  <conditionalFormatting sqref="O106">
    <cfRule type="containsErrors" dxfId="11577" priority="1028">
      <formula>ISERROR(O106)</formula>
    </cfRule>
  </conditionalFormatting>
  <conditionalFormatting sqref="O103">
    <cfRule type="containsErrors" dxfId="11576" priority="1027">
      <formula>ISERROR(O103)</formula>
    </cfRule>
  </conditionalFormatting>
  <conditionalFormatting sqref="O106">
    <cfRule type="containsErrors" dxfId="11575" priority="1026">
      <formula>ISERROR(O106)</formula>
    </cfRule>
  </conditionalFormatting>
  <conditionalFormatting sqref="O103">
    <cfRule type="containsErrors" dxfId="11574" priority="1025">
      <formula>ISERROR(O103)</formula>
    </cfRule>
  </conditionalFormatting>
  <conditionalFormatting sqref="O106">
    <cfRule type="containsErrors" dxfId="11573" priority="1024">
      <formula>ISERROR(O106)</formula>
    </cfRule>
  </conditionalFormatting>
  <conditionalFormatting sqref="O103">
    <cfRule type="containsErrors" dxfId="11572" priority="1023">
      <formula>ISERROR(O103)</formula>
    </cfRule>
  </conditionalFormatting>
  <conditionalFormatting sqref="O106">
    <cfRule type="containsErrors" dxfId="11571" priority="1022">
      <formula>ISERROR(O106)</formula>
    </cfRule>
  </conditionalFormatting>
  <conditionalFormatting sqref="O103">
    <cfRule type="containsErrors" dxfId="11570" priority="1021">
      <formula>ISERROR(O103)</formula>
    </cfRule>
  </conditionalFormatting>
  <conditionalFormatting sqref="O106">
    <cfRule type="containsErrors" dxfId="11569" priority="1020">
      <formula>ISERROR(O106)</formula>
    </cfRule>
  </conditionalFormatting>
  <conditionalFormatting sqref="O103">
    <cfRule type="containsErrors" dxfId="11568" priority="1019">
      <formula>ISERROR(O103)</formula>
    </cfRule>
  </conditionalFormatting>
  <conditionalFormatting sqref="O106">
    <cfRule type="containsErrors" dxfId="11567" priority="1018">
      <formula>ISERROR(O106)</formula>
    </cfRule>
  </conditionalFormatting>
  <conditionalFormatting sqref="O103">
    <cfRule type="containsErrors" dxfId="11566" priority="1017">
      <formula>ISERROR(O103)</formula>
    </cfRule>
  </conditionalFormatting>
  <conditionalFormatting sqref="O106">
    <cfRule type="containsErrors" dxfId="11565" priority="1016">
      <formula>ISERROR(O106)</formula>
    </cfRule>
  </conditionalFormatting>
  <conditionalFormatting sqref="O103">
    <cfRule type="containsErrors" dxfId="11564" priority="1015">
      <formula>ISERROR(O103)</formula>
    </cfRule>
  </conditionalFormatting>
  <conditionalFormatting sqref="O106">
    <cfRule type="containsErrors" dxfId="11563" priority="1014">
      <formula>ISERROR(O106)</formula>
    </cfRule>
  </conditionalFormatting>
  <conditionalFormatting sqref="O49">
    <cfRule type="containsErrors" dxfId="11562" priority="1013">
      <formula>ISERROR(O49)</formula>
    </cfRule>
  </conditionalFormatting>
  <conditionalFormatting sqref="O52">
    <cfRule type="containsErrors" dxfId="11561" priority="1012">
      <formula>ISERROR(O52)</formula>
    </cfRule>
  </conditionalFormatting>
  <conditionalFormatting sqref="O49">
    <cfRule type="containsErrors" dxfId="11560" priority="1011">
      <formula>ISERROR(O49)</formula>
    </cfRule>
  </conditionalFormatting>
  <conditionalFormatting sqref="O52">
    <cfRule type="containsErrors" dxfId="11559" priority="1010">
      <formula>ISERROR(O52)</formula>
    </cfRule>
  </conditionalFormatting>
  <conditionalFormatting sqref="O49">
    <cfRule type="containsErrors" dxfId="11558" priority="1009">
      <formula>ISERROR(O49)</formula>
    </cfRule>
  </conditionalFormatting>
  <conditionalFormatting sqref="O52">
    <cfRule type="containsErrors" dxfId="11557" priority="1008">
      <formula>ISERROR(O52)</formula>
    </cfRule>
  </conditionalFormatting>
  <conditionalFormatting sqref="O67">
    <cfRule type="containsErrors" dxfId="11556" priority="1007">
      <formula>ISERROR(O67)</formula>
    </cfRule>
  </conditionalFormatting>
  <conditionalFormatting sqref="O70">
    <cfRule type="containsErrors" dxfId="11555" priority="1006">
      <formula>ISERROR(O70)</formula>
    </cfRule>
  </conditionalFormatting>
  <conditionalFormatting sqref="O67">
    <cfRule type="containsErrors" dxfId="11554" priority="1005">
      <formula>ISERROR(O67)</formula>
    </cfRule>
  </conditionalFormatting>
  <conditionalFormatting sqref="O70">
    <cfRule type="containsErrors" dxfId="11553" priority="1004">
      <formula>ISERROR(O70)</formula>
    </cfRule>
  </conditionalFormatting>
  <conditionalFormatting sqref="O67">
    <cfRule type="containsErrors" dxfId="11552" priority="1003">
      <formula>ISERROR(O67)</formula>
    </cfRule>
  </conditionalFormatting>
  <conditionalFormatting sqref="O70">
    <cfRule type="containsErrors" dxfId="11551" priority="1002">
      <formula>ISERROR(O70)</formula>
    </cfRule>
  </conditionalFormatting>
  <conditionalFormatting sqref="O85">
    <cfRule type="containsErrors" dxfId="11550" priority="1001">
      <formula>ISERROR(O85)</formula>
    </cfRule>
  </conditionalFormatting>
  <conditionalFormatting sqref="O88">
    <cfRule type="containsErrors" dxfId="11549" priority="1000">
      <formula>ISERROR(O88)</formula>
    </cfRule>
  </conditionalFormatting>
  <conditionalFormatting sqref="O85">
    <cfRule type="containsErrors" dxfId="11548" priority="999">
      <formula>ISERROR(O85)</formula>
    </cfRule>
  </conditionalFormatting>
  <conditionalFormatting sqref="O88">
    <cfRule type="containsErrors" dxfId="11547" priority="998">
      <formula>ISERROR(O88)</formula>
    </cfRule>
  </conditionalFormatting>
  <conditionalFormatting sqref="O85">
    <cfRule type="containsErrors" dxfId="11546" priority="997">
      <formula>ISERROR(O85)</formula>
    </cfRule>
  </conditionalFormatting>
  <conditionalFormatting sqref="O88">
    <cfRule type="containsErrors" dxfId="11545" priority="996">
      <formula>ISERROR(O88)</formula>
    </cfRule>
  </conditionalFormatting>
  <conditionalFormatting sqref="O103">
    <cfRule type="containsErrors" dxfId="11544" priority="995">
      <formula>ISERROR(O103)</formula>
    </cfRule>
  </conditionalFormatting>
  <conditionalFormatting sqref="O106">
    <cfRule type="containsErrors" dxfId="11543" priority="994">
      <formula>ISERROR(O106)</formula>
    </cfRule>
  </conditionalFormatting>
  <conditionalFormatting sqref="O103">
    <cfRule type="containsErrors" dxfId="11542" priority="993">
      <formula>ISERROR(O103)</formula>
    </cfRule>
  </conditionalFormatting>
  <conditionalFormatting sqref="O106">
    <cfRule type="containsErrors" dxfId="11541" priority="992">
      <formula>ISERROR(O106)</formula>
    </cfRule>
  </conditionalFormatting>
  <conditionalFormatting sqref="O103">
    <cfRule type="containsErrors" dxfId="11540" priority="991">
      <formula>ISERROR(O103)</formula>
    </cfRule>
  </conditionalFormatting>
  <conditionalFormatting sqref="O106">
    <cfRule type="containsErrors" dxfId="11539" priority="990">
      <formula>ISERROR(O106)</formula>
    </cfRule>
  </conditionalFormatting>
  <conditionalFormatting sqref="O103">
    <cfRule type="containsErrors" dxfId="11538" priority="989">
      <formula>ISERROR(O103)</formula>
    </cfRule>
  </conditionalFormatting>
  <conditionalFormatting sqref="O106">
    <cfRule type="containsErrors" dxfId="11537" priority="988">
      <formula>ISERROR(O106)</formula>
    </cfRule>
  </conditionalFormatting>
  <conditionalFormatting sqref="O103">
    <cfRule type="containsErrors" dxfId="11536" priority="987">
      <formula>ISERROR(O103)</formula>
    </cfRule>
  </conditionalFormatting>
  <conditionalFormatting sqref="O106">
    <cfRule type="containsErrors" dxfId="11535" priority="986">
      <formula>ISERROR(O106)</formula>
    </cfRule>
  </conditionalFormatting>
  <conditionalFormatting sqref="O103">
    <cfRule type="containsErrors" dxfId="11534" priority="985">
      <formula>ISERROR(O103)</formula>
    </cfRule>
  </conditionalFormatting>
  <conditionalFormatting sqref="O106">
    <cfRule type="containsErrors" dxfId="11533" priority="984">
      <formula>ISERROR(O106)</formula>
    </cfRule>
  </conditionalFormatting>
  <conditionalFormatting sqref="O103">
    <cfRule type="containsErrors" dxfId="11532" priority="983">
      <formula>ISERROR(O103)</formula>
    </cfRule>
  </conditionalFormatting>
  <conditionalFormatting sqref="O106">
    <cfRule type="containsErrors" dxfId="11531" priority="982">
      <formula>ISERROR(O106)</formula>
    </cfRule>
  </conditionalFormatting>
  <conditionalFormatting sqref="O103">
    <cfRule type="containsErrors" dxfId="11530" priority="981">
      <formula>ISERROR(O103)</formula>
    </cfRule>
  </conditionalFormatting>
  <conditionalFormatting sqref="O106">
    <cfRule type="containsErrors" dxfId="11529" priority="980">
      <formula>ISERROR(O106)</formula>
    </cfRule>
  </conditionalFormatting>
  <conditionalFormatting sqref="O103">
    <cfRule type="containsErrors" dxfId="11528" priority="979">
      <formula>ISERROR(O103)</formula>
    </cfRule>
  </conditionalFormatting>
  <conditionalFormatting sqref="O106">
    <cfRule type="containsErrors" dxfId="11527" priority="978">
      <formula>ISERROR(O106)</formula>
    </cfRule>
  </conditionalFormatting>
  <conditionalFormatting sqref="O103">
    <cfRule type="containsErrors" dxfId="11526" priority="977">
      <formula>ISERROR(O103)</formula>
    </cfRule>
  </conditionalFormatting>
  <conditionalFormatting sqref="O106">
    <cfRule type="containsErrors" dxfId="11525" priority="976">
      <formula>ISERROR(O106)</formula>
    </cfRule>
  </conditionalFormatting>
  <conditionalFormatting sqref="O103">
    <cfRule type="containsErrors" dxfId="11524" priority="975">
      <formula>ISERROR(O103)</formula>
    </cfRule>
  </conditionalFormatting>
  <conditionalFormatting sqref="O106">
    <cfRule type="containsErrors" dxfId="11523" priority="974">
      <formula>ISERROR(O106)</formula>
    </cfRule>
  </conditionalFormatting>
  <conditionalFormatting sqref="O103">
    <cfRule type="containsErrors" dxfId="11522" priority="973">
      <formula>ISERROR(O103)</formula>
    </cfRule>
  </conditionalFormatting>
  <conditionalFormatting sqref="O106">
    <cfRule type="containsErrors" dxfId="11521" priority="972">
      <formula>ISERROR(O106)</formula>
    </cfRule>
  </conditionalFormatting>
  <conditionalFormatting sqref="O103">
    <cfRule type="containsErrors" dxfId="11520" priority="971">
      <formula>ISERROR(O103)</formula>
    </cfRule>
  </conditionalFormatting>
  <conditionalFormatting sqref="O106">
    <cfRule type="containsErrors" dxfId="11519" priority="970">
      <formula>ISERROR(O106)</formula>
    </cfRule>
  </conditionalFormatting>
  <conditionalFormatting sqref="O103">
    <cfRule type="containsErrors" dxfId="11518" priority="969">
      <formula>ISERROR(O103)</formula>
    </cfRule>
  </conditionalFormatting>
  <conditionalFormatting sqref="O106">
    <cfRule type="containsErrors" dxfId="11517" priority="968">
      <formula>ISERROR(O106)</formula>
    </cfRule>
  </conditionalFormatting>
  <conditionalFormatting sqref="O103">
    <cfRule type="containsErrors" dxfId="11516" priority="967">
      <formula>ISERROR(O103)</formula>
    </cfRule>
  </conditionalFormatting>
  <conditionalFormatting sqref="O106">
    <cfRule type="containsErrors" dxfId="11515" priority="966">
      <formula>ISERROR(O106)</formula>
    </cfRule>
  </conditionalFormatting>
  <conditionalFormatting sqref="O103">
    <cfRule type="containsErrors" dxfId="11514" priority="965">
      <formula>ISERROR(O103)</formula>
    </cfRule>
  </conditionalFormatting>
  <conditionalFormatting sqref="O106">
    <cfRule type="containsErrors" dxfId="11513" priority="964">
      <formula>ISERROR(O106)</formula>
    </cfRule>
  </conditionalFormatting>
  <conditionalFormatting sqref="O103">
    <cfRule type="containsErrors" dxfId="11512" priority="963">
      <formula>ISERROR(O103)</formula>
    </cfRule>
  </conditionalFormatting>
  <conditionalFormatting sqref="O106">
    <cfRule type="containsErrors" dxfId="11511" priority="962">
      <formula>ISERROR(O106)</formula>
    </cfRule>
  </conditionalFormatting>
  <conditionalFormatting sqref="O103">
    <cfRule type="containsErrors" dxfId="11510" priority="961">
      <formula>ISERROR(O103)</formula>
    </cfRule>
  </conditionalFormatting>
  <conditionalFormatting sqref="O106">
    <cfRule type="containsErrors" dxfId="11509" priority="960">
      <formula>ISERROR(O106)</formula>
    </cfRule>
  </conditionalFormatting>
  <conditionalFormatting sqref="O103">
    <cfRule type="containsErrors" dxfId="11508" priority="959">
      <formula>ISERROR(O103)</formula>
    </cfRule>
  </conditionalFormatting>
  <conditionalFormatting sqref="O106">
    <cfRule type="containsErrors" dxfId="11507" priority="958">
      <formula>ISERROR(O106)</formula>
    </cfRule>
  </conditionalFormatting>
  <conditionalFormatting sqref="O103">
    <cfRule type="containsErrors" dxfId="11506" priority="957">
      <formula>ISERROR(O103)</formula>
    </cfRule>
  </conditionalFormatting>
  <conditionalFormatting sqref="O106">
    <cfRule type="containsErrors" dxfId="11505" priority="956">
      <formula>ISERROR(O106)</formula>
    </cfRule>
  </conditionalFormatting>
  <conditionalFormatting sqref="O103">
    <cfRule type="containsErrors" dxfId="11504" priority="955">
      <formula>ISERROR(O103)</formula>
    </cfRule>
  </conditionalFormatting>
  <conditionalFormatting sqref="O106">
    <cfRule type="containsErrors" dxfId="11503" priority="954">
      <formula>ISERROR(O106)</formula>
    </cfRule>
  </conditionalFormatting>
  <conditionalFormatting sqref="O103">
    <cfRule type="containsErrors" dxfId="11502" priority="953">
      <formula>ISERROR(O103)</formula>
    </cfRule>
  </conditionalFormatting>
  <conditionalFormatting sqref="O106">
    <cfRule type="containsErrors" dxfId="11501" priority="952">
      <formula>ISERROR(O106)</formula>
    </cfRule>
  </conditionalFormatting>
  <conditionalFormatting sqref="O103">
    <cfRule type="containsErrors" dxfId="11500" priority="951">
      <formula>ISERROR(O103)</formula>
    </cfRule>
  </conditionalFormatting>
  <conditionalFormatting sqref="O106">
    <cfRule type="containsErrors" dxfId="11499" priority="950">
      <formula>ISERROR(O106)</formula>
    </cfRule>
  </conditionalFormatting>
  <conditionalFormatting sqref="O103">
    <cfRule type="containsErrors" dxfId="11498" priority="949">
      <formula>ISERROR(O103)</formula>
    </cfRule>
  </conditionalFormatting>
  <conditionalFormatting sqref="O106">
    <cfRule type="containsErrors" dxfId="11497" priority="948">
      <formula>ISERROR(O106)</formula>
    </cfRule>
  </conditionalFormatting>
  <conditionalFormatting sqref="O103">
    <cfRule type="containsErrors" dxfId="11496" priority="947">
      <formula>ISERROR(O103)</formula>
    </cfRule>
  </conditionalFormatting>
  <conditionalFormatting sqref="O106">
    <cfRule type="containsErrors" dxfId="11495" priority="946">
      <formula>ISERROR(O106)</formula>
    </cfRule>
  </conditionalFormatting>
  <conditionalFormatting sqref="O103">
    <cfRule type="containsErrors" dxfId="11494" priority="945">
      <formula>ISERROR(O103)</formula>
    </cfRule>
  </conditionalFormatting>
  <conditionalFormatting sqref="O106">
    <cfRule type="containsErrors" dxfId="11493" priority="944">
      <formula>ISERROR(O106)</formula>
    </cfRule>
  </conditionalFormatting>
  <conditionalFormatting sqref="O103">
    <cfRule type="containsErrors" dxfId="11492" priority="943">
      <formula>ISERROR(O103)</formula>
    </cfRule>
  </conditionalFormatting>
  <conditionalFormatting sqref="O106">
    <cfRule type="containsErrors" dxfId="11491" priority="942">
      <formula>ISERROR(O106)</formula>
    </cfRule>
  </conditionalFormatting>
  <conditionalFormatting sqref="O103">
    <cfRule type="containsErrors" dxfId="11490" priority="941">
      <formula>ISERROR(O103)</formula>
    </cfRule>
  </conditionalFormatting>
  <conditionalFormatting sqref="O106">
    <cfRule type="containsErrors" dxfId="11489" priority="940">
      <formula>ISERROR(O106)</formula>
    </cfRule>
  </conditionalFormatting>
  <conditionalFormatting sqref="O103">
    <cfRule type="containsErrors" dxfId="11488" priority="939">
      <formula>ISERROR(O103)</formula>
    </cfRule>
  </conditionalFormatting>
  <conditionalFormatting sqref="O106">
    <cfRule type="containsErrors" dxfId="11487" priority="938">
      <formula>ISERROR(O106)</formula>
    </cfRule>
  </conditionalFormatting>
  <conditionalFormatting sqref="O103">
    <cfRule type="containsErrors" dxfId="11486" priority="937">
      <formula>ISERROR(O103)</formula>
    </cfRule>
  </conditionalFormatting>
  <conditionalFormatting sqref="O106">
    <cfRule type="containsErrors" dxfId="11485" priority="936">
      <formula>ISERROR(O106)</formula>
    </cfRule>
  </conditionalFormatting>
  <conditionalFormatting sqref="O103">
    <cfRule type="containsErrors" dxfId="11484" priority="935">
      <formula>ISERROR(O103)</formula>
    </cfRule>
  </conditionalFormatting>
  <conditionalFormatting sqref="O106">
    <cfRule type="containsErrors" dxfId="11483" priority="934">
      <formula>ISERROR(O106)</formula>
    </cfRule>
  </conditionalFormatting>
  <conditionalFormatting sqref="O103">
    <cfRule type="containsErrors" dxfId="11482" priority="933">
      <formula>ISERROR(O103)</formula>
    </cfRule>
  </conditionalFormatting>
  <conditionalFormatting sqref="O106">
    <cfRule type="containsErrors" dxfId="11481" priority="932">
      <formula>ISERROR(O106)</formula>
    </cfRule>
  </conditionalFormatting>
  <conditionalFormatting sqref="O103">
    <cfRule type="containsErrors" dxfId="11480" priority="931">
      <formula>ISERROR(O103)</formula>
    </cfRule>
  </conditionalFormatting>
  <conditionalFormatting sqref="O106">
    <cfRule type="containsErrors" dxfId="11479" priority="930">
      <formula>ISERROR(O106)</formula>
    </cfRule>
  </conditionalFormatting>
  <conditionalFormatting sqref="O103">
    <cfRule type="containsErrors" dxfId="11478" priority="929">
      <formula>ISERROR(O103)</formula>
    </cfRule>
  </conditionalFormatting>
  <conditionalFormatting sqref="O106">
    <cfRule type="containsErrors" dxfId="11477" priority="928">
      <formula>ISERROR(O106)</formula>
    </cfRule>
  </conditionalFormatting>
  <conditionalFormatting sqref="O103">
    <cfRule type="containsErrors" dxfId="11476" priority="927">
      <formula>ISERROR(O103)</formula>
    </cfRule>
  </conditionalFormatting>
  <conditionalFormatting sqref="O106">
    <cfRule type="containsErrors" dxfId="11475" priority="926">
      <formula>ISERROR(O106)</formula>
    </cfRule>
  </conditionalFormatting>
  <conditionalFormatting sqref="O103">
    <cfRule type="containsErrors" dxfId="11474" priority="925">
      <formula>ISERROR(O103)</formula>
    </cfRule>
  </conditionalFormatting>
  <conditionalFormatting sqref="O106">
    <cfRule type="containsErrors" dxfId="11473" priority="924">
      <formula>ISERROR(O106)</formula>
    </cfRule>
  </conditionalFormatting>
  <conditionalFormatting sqref="O106">
    <cfRule type="containsErrors" dxfId="11472" priority="923">
      <formula>ISERROR(O106)</formula>
    </cfRule>
  </conditionalFormatting>
  <conditionalFormatting sqref="O103">
    <cfRule type="containsErrors" dxfId="11471" priority="922">
      <formula>ISERROR(O103)</formula>
    </cfRule>
  </conditionalFormatting>
  <conditionalFormatting sqref="O106">
    <cfRule type="containsErrors" dxfId="11470" priority="921">
      <formula>ISERROR(O106)</formula>
    </cfRule>
  </conditionalFormatting>
  <conditionalFormatting sqref="O103">
    <cfRule type="containsErrors" dxfId="11469" priority="920">
      <formula>ISERROR(O103)</formula>
    </cfRule>
  </conditionalFormatting>
  <conditionalFormatting sqref="O106">
    <cfRule type="containsErrors" dxfId="11468" priority="919">
      <formula>ISERROR(O106)</formula>
    </cfRule>
  </conditionalFormatting>
  <conditionalFormatting sqref="O103">
    <cfRule type="containsErrors" dxfId="11467" priority="918">
      <formula>ISERROR(O103)</formula>
    </cfRule>
  </conditionalFormatting>
  <conditionalFormatting sqref="N101:Q101 N100:P100 N94:Q99 N102:O110">
    <cfRule type="containsErrors" dxfId="11466" priority="917">
      <formula>ISERROR(N94)</formula>
    </cfRule>
  </conditionalFormatting>
  <conditionalFormatting sqref="N101:Q101 N100:P100 N94:Q99 N102:O110">
    <cfRule type="containsErrors" dxfId="11465" priority="916">
      <formula>ISERROR(N94)</formula>
    </cfRule>
  </conditionalFormatting>
  <conditionalFormatting sqref="N107:N110">
    <cfRule type="cellIs" dxfId="11464" priority="915" operator="notEqual">
      <formula>0</formula>
    </cfRule>
  </conditionalFormatting>
  <conditionalFormatting sqref="O85">
    <cfRule type="containsErrors" dxfId="11463" priority="914">
      <formula>ISERROR(O85)</formula>
    </cfRule>
  </conditionalFormatting>
  <conditionalFormatting sqref="O88">
    <cfRule type="containsErrors" dxfId="11462" priority="913">
      <formula>ISERROR(O88)</formula>
    </cfRule>
  </conditionalFormatting>
  <conditionalFormatting sqref="O85">
    <cfRule type="containsErrors" dxfId="11461" priority="912">
      <formula>ISERROR(O85)</formula>
    </cfRule>
  </conditionalFormatting>
  <conditionalFormatting sqref="O88">
    <cfRule type="containsErrors" dxfId="11460" priority="911">
      <formula>ISERROR(O88)</formula>
    </cfRule>
  </conditionalFormatting>
  <conditionalFormatting sqref="O85">
    <cfRule type="containsErrors" dxfId="11459" priority="910">
      <formula>ISERROR(O85)</formula>
    </cfRule>
  </conditionalFormatting>
  <conditionalFormatting sqref="O88">
    <cfRule type="containsErrors" dxfId="11458" priority="909">
      <formula>ISERROR(O88)</formula>
    </cfRule>
  </conditionalFormatting>
  <conditionalFormatting sqref="O85">
    <cfRule type="containsErrors" dxfId="11457" priority="908">
      <formula>ISERROR(O85)</formula>
    </cfRule>
  </conditionalFormatting>
  <conditionalFormatting sqref="O88">
    <cfRule type="containsErrors" dxfId="11456" priority="907">
      <formula>ISERROR(O88)</formula>
    </cfRule>
  </conditionalFormatting>
  <conditionalFormatting sqref="O85">
    <cfRule type="containsErrors" dxfId="11455" priority="906">
      <formula>ISERROR(O85)</formula>
    </cfRule>
  </conditionalFormatting>
  <conditionalFormatting sqref="O88">
    <cfRule type="containsErrors" dxfId="11454" priority="905">
      <formula>ISERROR(O88)</formula>
    </cfRule>
  </conditionalFormatting>
  <conditionalFormatting sqref="O85">
    <cfRule type="containsErrors" dxfId="11453" priority="904">
      <formula>ISERROR(O85)</formula>
    </cfRule>
  </conditionalFormatting>
  <conditionalFormatting sqref="O88">
    <cfRule type="containsErrors" dxfId="11452" priority="903">
      <formula>ISERROR(O88)</formula>
    </cfRule>
  </conditionalFormatting>
  <conditionalFormatting sqref="O85">
    <cfRule type="containsErrors" dxfId="11451" priority="902">
      <formula>ISERROR(O85)</formula>
    </cfRule>
  </conditionalFormatting>
  <conditionalFormatting sqref="O88">
    <cfRule type="containsErrors" dxfId="11450" priority="901">
      <formula>ISERROR(O88)</formula>
    </cfRule>
  </conditionalFormatting>
  <conditionalFormatting sqref="O85">
    <cfRule type="containsErrors" dxfId="11449" priority="900">
      <formula>ISERROR(O85)</formula>
    </cfRule>
  </conditionalFormatting>
  <conditionalFormatting sqref="O88">
    <cfRule type="containsErrors" dxfId="11448" priority="899">
      <formula>ISERROR(O88)</formula>
    </cfRule>
  </conditionalFormatting>
  <conditionalFormatting sqref="O85">
    <cfRule type="containsErrors" dxfId="11447" priority="898">
      <formula>ISERROR(O85)</formula>
    </cfRule>
  </conditionalFormatting>
  <conditionalFormatting sqref="O88">
    <cfRule type="containsErrors" dxfId="11446" priority="897">
      <formula>ISERROR(O88)</formula>
    </cfRule>
  </conditionalFormatting>
  <conditionalFormatting sqref="O85">
    <cfRule type="containsErrors" dxfId="11445" priority="896">
      <formula>ISERROR(O85)</formula>
    </cfRule>
  </conditionalFormatting>
  <conditionalFormatting sqref="O88">
    <cfRule type="containsErrors" dxfId="11444" priority="895">
      <formula>ISERROR(O88)</formula>
    </cfRule>
  </conditionalFormatting>
  <conditionalFormatting sqref="O85">
    <cfRule type="containsErrors" dxfId="11443" priority="894">
      <formula>ISERROR(O85)</formula>
    </cfRule>
  </conditionalFormatting>
  <conditionalFormatting sqref="O88">
    <cfRule type="containsErrors" dxfId="11442" priority="893">
      <formula>ISERROR(O88)</formula>
    </cfRule>
  </conditionalFormatting>
  <conditionalFormatting sqref="O85">
    <cfRule type="containsErrors" dxfId="11441" priority="892">
      <formula>ISERROR(O85)</formula>
    </cfRule>
  </conditionalFormatting>
  <conditionalFormatting sqref="O88">
    <cfRule type="containsErrors" dxfId="11440" priority="891">
      <formula>ISERROR(O88)</formula>
    </cfRule>
  </conditionalFormatting>
  <conditionalFormatting sqref="O85">
    <cfRule type="containsErrors" dxfId="11439" priority="890">
      <formula>ISERROR(O85)</formula>
    </cfRule>
  </conditionalFormatting>
  <conditionalFormatting sqref="O88">
    <cfRule type="containsErrors" dxfId="11438" priority="889">
      <formula>ISERROR(O88)</formula>
    </cfRule>
  </conditionalFormatting>
  <conditionalFormatting sqref="O85">
    <cfRule type="containsErrors" dxfId="11437" priority="888">
      <formula>ISERROR(O85)</formula>
    </cfRule>
  </conditionalFormatting>
  <conditionalFormatting sqref="O88">
    <cfRule type="containsErrors" dxfId="11436" priority="887">
      <formula>ISERROR(O88)</formula>
    </cfRule>
  </conditionalFormatting>
  <conditionalFormatting sqref="O85">
    <cfRule type="containsErrors" dxfId="11435" priority="886">
      <formula>ISERROR(O85)</formula>
    </cfRule>
  </conditionalFormatting>
  <conditionalFormatting sqref="O88">
    <cfRule type="containsErrors" dxfId="11434" priority="885">
      <formula>ISERROR(O88)</formula>
    </cfRule>
  </conditionalFormatting>
  <conditionalFormatting sqref="O85">
    <cfRule type="containsErrors" dxfId="11433" priority="884">
      <formula>ISERROR(O85)</formula>
    </cfRule>
  </conditionalFormatting>
  <conditionalFormatting sqref="O88">
    <cfRule type="containsErrors" dxfId="11432" priority="883">
      <formula>ISERROR(O88)</formula>
    </cfRule>
  </conditionalFormatting>
  <conditionalFormatting sqref="O85">
    <cfRule type="containsErrors" dxfId="11431" priority="882">
      <formula>ISERROR(O85)</formula>
    </cfRule>
  </conditionalFormatting>
  <conditionalFormatting sqref="O88">
    <cfRule type="containsErrors" dxfId="11430" priority="881">
      <formula>ISERROR(O88)</formula>
    </cfRule>
  </conditionalFormatting>
  <conditionalFormatting sqref="O85">
    <cfRule type="containsErrors" dxfId="11429" priority="880">
      <formula>ISERROR(O85)</formula>
    </cfRule>
  </conditionalFormatting>
  <conditionalFormatting sqref="O88">
    <cfRule type="containsErrors" dxfId="11428" priority="879">
      <formula>ISERROR(O88)</formula>
    </cfRule>
  </conditionalFormatting>
  <conditionalFormatting sqref="O85">
    <cfRule type="containsErrors" dxfId="11427" priority="878">
      <formula>ISERROR(O85)</formula>
    </cfRule>
  </conditionalFormatting>
  <conditionalFormatting sqref="O88">
    <cfRule type="containsErrors" dxfId="11426" priority="877">
      <formula>ISERROR(O88)</formula>
    </cfRule>
  </conditionalFormatting>
  <conditionalFormatting sqref="O85">
    <cfRule type="containsErrors" dxfId="11425" priority="876">
      <formula>ISERROR(O85)</formula>
    </cfRule>
  </conditionalFormatting>
  <conditionalFormatting sqref="O88">
    <cfRule type="containsErrors" dxfId="11424" priority="875">
      <formula>ISERROR(O88)</formula>
    </cfRule>
  </conditionalFormatting>
  <conditionalFormatting sqref="O85">
    <cfRule type="containsErrors" dxfId="11423" priority="874">
      <formula>ISERROR(O85)</formula>
    </cfRule>
  </conditionalFormatting>
  <conditionalFormatting sqref="O88">
    <cfRule type="containsErrors" dxfId="11422" priority="873">
      <formula>ISERROR(O88)</formula>
    </cfRule>
  </conditionalFormatting>
  <conditionalFormatting sqref="O85">
    <cfRule type="containsErrors" dxfId="11421" priority="872">
      <formula>ISERROR(O85)</formula>
    </cfRule>
  </conditionalFormatting>
  <conditionalFormatting sqref="O88">
    <cfRule type="containsErrors" dxfId="11420" priority="871">
      <formula>ISERROR(O88)</formula>
    </cfRule>
  </conditionalFormatting>
  <conditionalFormatting sqref="O85">
    <cfRule type="containsErrors" dxfId="11419" priority="870">
      <formula>ISERROR(O85)</formula>
    </cfRule>
  </conditionalFormatting>
  <conditionalFormatting sqref="O88">
    <cfRule type="containsErrors" dxfId="11418" priority="869">
      <formula>ISERROR(O88)</formula>
    </cfRule>
  </conditionalFormatting>
  <conditionalFormatting sqref="O85">
    <cfRule type="containsErrors" dxfId="11417" priority="868">
      <formula>ISERROR(O85)</formula>
    </cfRule>
  </conditionalFormatting>
  <conditionalFormatting sqref="O88">
    <cfRule type="containsErrors" dxfId="11416" priority="867">
      <formula>ISERROR(O88)</formula>
    </cfRule>
  </conditionalFormatting>
  <conditionalFormatting sqref="O85">
    <cfRule type="containsErrors" dxfId="11415" priority="866">
      <formula>ISERROR(O85)</formula>
    </cfRule>
  </conditionalFormatting>
  <conditionalFormatting sqref="O88">
    <cfRule type="containsErrors" dxfId="11414" priority="865">
      <formula>ISERROR(O88)</formula>
    </cfRule>
  </conditionalFormatting>
  <conditionalFormatting sqref="O85">
    <cfRule type="containsErrors" dxfId="11413" priority="864">
      <formula>ISERROR(O85)</formula>
    </cfRule>
  </conditionalFormatting>
  <conditionalFormatting sqref="O88">
    <cfRule type="containsErrors" dxfId="11412" priority="863">
      <formula>ISERROR(O88)</formula>
    </cfRule>
  </conditionalFormatting>
  <conditionalFormatting sqref="O85">
    <cfRule type="containsErrors" dxfId="11411" priority="862">
      <formula>ISERROR(O85)</formula>
    </cfRule>
  </conditionalFormatting>
  <conditionalFormatting sqref="O88">
    <cfRule type="containsErrors" dxfId="11410" priority="861">
      <formula>ISERROR(O88)</formula>
    </cfRule>
  </conditionalFormatting>
  <conditionalFormatting sqref="O85">
    <cfRule type="containsErrors" dxfId="11409" priority="860">
      <formula>ISERROR(O85)</formula>
    </cfRule>
  </conditionalFormatting>
  <conditionalFormatting sqref="O88">
    <cfRule type="containsErrors" dxfId="11408" priority="859">
      <formula>ISERROR(O88)</formula>
    </cfRule>
  </conditionalFormatting>
  <conditionalFormatting sqref="O85">
    <cfRule type="containsErrors" dxfId="11407" priority="858">
      <formula>ISERROR(O85)</formula>
    </cfRule>
  </conditionalFormatting>
  <conditionalFormatting sqref="O88">
    <cfRule type="containsErrors" dxfId="11406" priority="857">
      <formula>ISERROR(O88)</formula>
    </cfRule>
  </conditionalFormatting>
  <conditionalFormatting sqref="O85">
    <cfRule type="containsErrors" dxfId="11405" priority="856">
      <formula>ISERROR(O85)</formula>
    </cfRule>
  </conditionalFormatting>
  <conditionalFormatting sqref="O88">
    <cfRule type="containsErrors" dxfId="11404" priority="855">
      <formula>ISERROR(O88)</formula>
    </cfRule>
  </conditionalFormatting>
  <conditionalFormatting sqref="O85">
    <cfRule type="containsErrors" dxfId="11403" priority="854">
      <formula>ISERROR(O85)</formula>
    </cfRule>
  </conditionalFormatting>
  <conditionalFormatting sqref="O88">
    <cfRule type="containsErrors" dxfId="11402" priority="853">
      <formula>ISERROR(O88)</formula>
    </cfRule>
  </conditionalFormatting>
  <conditionalFormatting sqref="O85">
    <cfRule type="containsErrors" dxfId="11401" priority="852">
      <formula>ISERROR(O85)</formula>
    </cfRule>
  </conditionalFormatting>
  <conditionalFormatting sqref="O88">
    <cfRule type="containsErrors" dxfId="11400" priority="851">
      <formula>ISERROR(O88)</formula>
    </cfRule>
  </conditionalFormatting>
  <conditionalFormatting sqref="O85">
    <cfRule type="containsErrors" dxfId="11399" priority="850">
      <formula>ISERROR(O85)</formula>
    </cfRule>
  </conditionalFormatting>
  <conditionalFormatting sqref="O88">
    <cfRule type="containsErrors" dxfId="11398" priority="849">
      <formula>ISERROR(O88)</formula>
    </cfRule>
  </conditionalFormatting>
  <conditionalFormatting sqref="O88">
    <cfRule type="containsErrors" dxfId="11397" priority="848">
      <formula>ISERROR(O88)</formula>
    </cfRule>
  </conditionalFormatting>
  <conditionalFormatting sqref="O85">
    <cfRule type="containsErrors" dxfId="11396" priority="847">
      <formula>ISERROR(O85)</formula>
    </cfRule>
  </conditionalFormatting>
  <conditionalFormatting sqref="O88">
    <cfRule type="containsErrors" dxfId="11395" priority="846">
      <formula>ISERROR(O88)</formula>
    </cfRule>
  </conditionalFormatting>
  <conditionalFormatting sqref="O85">
    <cfRule type="containsErrors" dxfId="11394" priority="845">
      <formula>ISERROR(O85)</formula>
    </cfRule>
  </conditionalFormatting>
  <conditionalFormatting sqref="O88">
    <cfRule type="containsErrors" dxfId="11393" priority="844">
      <formula>ISERROR(O88)</formula>
    </cfRule>
  </conditionalFormatting>
  <conditionalFormatting sqref="O85">
    <cfRule type="containsErrors" dxfId="11392" priority="843">
      <formula>ISERROR(O85)</formula>
    </cfRule>
  </conditionalFormatting>
  <conditionalFormatting sqref="N83:Q83 N82:P82 N76:Q81 N84:O92">
    <cfRule type="containsErrors" dxfId="11391" priority="842">
      <formula>ISERROR(N76)</formula>
    </cfRule>
  </conditionalFormatting>
  <conditionalFormatting sqref="N83:Q83 N82:P82 N76:Q81 N84:O92">
    <cfRule type="containsErrors" dxfId="11390" priority="841">
      <formula>ISERROR(N76)</formula>
    </cfRule>
  </conditionalFormatting>
  <conditionalFormatting sqref="N89:N92">
    <cfRule type="cellIs" dxfId="11389" priority="840" operator="notEqual">
      <formula>0</formula>
    </cfRule>
  </conditionalFormatting>
  <conditionalFormatting sqref="O67">
    <cfRule type="containsErrors" dxfId="11388" priority="839">
      <formula>ISERROR(O67)</formula>
    </cfRule>
  </conditionalFormatting>
  <conditionalFormatting sqref="O70">
    <cfRule type="containsErrors" dxfId="11387" priority="838">
      <formula>ISERROR(O70)</formula>
    </cfRule>
  </conditionalFormatting>
  <conditionalFormatting sqref="O67">
    <cfRule type="containsErrors" dxfId="11386" priority="837">
      <formula>ISERROR(O67)</formula>
    </cfRule>
  </conditionalFormatting>
  <conditionalFormatting sqref="O70">
    <cfRule type="containsErrors" dxfId="11385" priority="836">
      <formula>ISERROR(O70)</formula>
    </cfRule>
  </conditionalFormatting>
  <conditionalFormatting sqref="O67">
    <cfRule type="containsErrors" dxfId="11384" priority="835">
      <formula>ISERROR(O67)</formula>
    </cfRule>
  </conditionalFormatting>
  <conditionalFormatting sqref="O70">
    <cfRule type="containsErrors" dxfId="11383" priority="834">
      <formula>ISERROR(O70)</formula>
    </cfRule>
  </conditionalFormatting>
  <conditionalFormatting sqref="O67">
    <cfRule type="containsErrors" dxfId="11382" priority="833">
      <formula>ISERROR(O67)</formula>
    </cfRule>
  </conditionalFormatting>
  <conditionalFormatting sqref="O70">
    <cfRule type="containsErrors" dxfId="11381" priority="832">
      <formula>ISERROR(O70)</formula>
    </cfRule>
  </conditionalFormatting>
  <conditionalFormatting sqref="O67">
    <cfRule type="containsErrors" dxfId="11380" priority="831">
      <formula>ISERROR(O67)</formula>
    </cfRule>
  </conditionalFormatting>
  <conditionalFormatting sqref="O70">
    <cfRule type="containsErrors" dxfId="11379" priority="830">
      <formula>ISERROR(O70)</formula>
    </cfRule>
  </conditionalFormatting>
  <conditionalFormatting sqref="O67">
    <cfRule type="containsErrors" dxfId="11378" priority="829">
      <formula>ISERROR(O67)</formula>
    </cfRule>
  </conditionalFormatting>
  <conditionalFormatting sqref="O70">
    <cfRule type="containsErrors" dxfId="11377" priority="828">
      <formula>ISERROR(O70)</formula>
    </cfRule>
  </conditionalFormatting>
  <conditionalFormatting sqref="O67">
    <cfRule type="containsErrors" dxfId="11376" priority="827">
      <formula>ISERROR(O67)</formula>
    </cfRule>
  </conditionalFormatting>
  <conditionalFormatting sqref="O70">
    <cfRule type="containsErrors" dxfId="11375" priority="826">
      <formula>ISERROR(O70)</formula>
    </cfRule>
  </conditionalFormatting>
  <conditionalFormatting sqref="O67">
    <cfRule type="containsErrors" dxfId="11374" priority="825">
      <formula>ISERROR(O67)</formula>
    </cfRule>
  </conditionalFormatting>
  <conditionalFormatting sqref="O70">
    <cfRule type="containsErrors" dxfId="11373" priority="824">
      <formula>ISERROR(O70)</formula>
    </cfRule>
  </conditionalFormatting>
  <conditionalFormatting sqref="O67">
    <cfRule type="containsErrors" dxfId="11372" priority="823">
      <formula>ISERROR(O67)</formula>
    </cfRule>
  </conditionalFormatting>
  <conditionalFormatting sqref="O70">
    <cfRule type="containsErrors" dxfId="11371" priority="822">
      <formula>ISERROR(O70)</formula>
    </cfRule>
  </conditionalFormatting>
  <conditionalFormatting sqref="O67">
    <cfRule type="containsErrors" dxfId="11370" priority="821">
      <formula>ISERROR(O67)</formula>
    </cfRule>
  </conditionalFormatting>
  <conditionalFormatting sqref="O70">
    <cfRule type="containsErrors" dxfId="11369" priority="820">
      <formula>ISERROR(O70)</formula>
    </cfRule>
  </conditionalFormatting>
  <conditionalFormatting sqref="O67">
    <cfRule type="containsErrors" dxfId="11368" priority="819">
      <formula>ISERROR(O67)</formula>
    </cfRule>
  </conditionalFormatting>
  <conditionalFormatting sqref="O70">
    <cfRule type="containsErrors" dxfId="11367" priority="818">
      <formula>ISERROR(O70)</formula>
    </cfRule>
  </conditionalFormatting>
  <conditionalFormatting sqref="O67">
    <cfRule type="containsErrors" dxfId="11366" priority="817">
      <formula>ISERROR(O67)</formula>
    </cfRule>
  </conditionalFormatting>
  <conditionalFormatting sqref="O70">
    <cfRule type="containsErrors" dxfId="11365" priority="816">
      <formula>ISERROR(O70)</formula>
    </cfRule>
  </conditionalFormatting>
  <conditionalFormatting sqref="O67">
    <cfRule type="containsErrors" dxfId="11364" priority="815">
      <formula>ISERROR(O67)</formula>
    </cfRule>
  </conditionalFormatting>
  <conditionalFormatting sqref="O70">
    <cfRule type="containsErrors" dxfId="11363" priority="814">
      <formula>ISERROR(O70)</formula>
    </cfRule>
  </conditionalFormatting>
  <conditionalFormatting sqref="O67">
    <cfRule type="containsErrors" dxfId="11362" priority="813">
      <formula>ISERROR(O67)</formula>
    </cfRule>
  </conditionalFormatting>
  <conditionalFormatting sqref="O70">
    <cfRule type="containsErrors" dxfId="11361" priority="812">
      <formula>ISERROR(O70)</formula>
    </cfRule>
  </conditionalFormatting>
  <conditionalFormatting sqref="O67">
    <cfRule type="containsErrors" dxfId="11360" priority="811">
      <formula>ISERROR(O67)</formula>
    </cfRule>
  </conditionalFormatting>
  <conditionalFormatting sqref="O70">
    <cfRule type="containsErrors" dxfId="11359" priority="810">
      <formula>ISERROR(O70)</formula>
    </cfRule>
  </conditionalFormatting>
  <conditionalFormatting sqref="O67">
    <cfRule type="containsErrors" dxfId="11358" priority="809">
      <formula>ISERROR(O67)</formula>
    </cfRule>
  </conditionalFormatting>
  <conditionalFormatting sqref="O70">
    <cfRule type="containsErrors" dxfId="11357" priority="808">
      <formula>ISERROR(O70)</formula>
    </cfRule>
  </conditionalFormatting>
  <conditionalFormatting sqref="O67">
    <cfRule type="containsErrors" dxfId="11356" priority="807">
      <formula>ISERROR(O67)</formula>
    </cfRule>
  </conditionalFormatting>
  <conditionalFormatting sqref="O70">
    <cfRule type="containsErrors" dxfId="11355" priority="806">
      <formula>ISERROR(O70)</formula>
    </cfRule>
  </conditionalFormatting>
  <conditionalFormatting sqref="O67">
    <cfRule type="containsErrors" dxfId="11354" priority="805">
      <formula>ISERROR(O67)</formula>
    </cfRule>
  </conditionalFormatting>
  <conditionalFormatting sqref="O70">
    <cfRule type="containsErrors" dxfId="11353" priority="804">
      <formula>ISERROR(O70)</formula>
    </cfRule>
  </conditionalFormatting>
  <conditionalFormatting sqref="O67">
    <cfRule type="containsErrors" dxfId="11352" priority="803">
      <formula>ISERROR(O67)</formula>
    </cfRule>
  </conditionalFormatting>
  <conditionalFormatting sqref="O70">
    <cfRule type="containsErrors" dxfId="11351" priority="802">
      <formula>ISERROR(O70)</formula>
    </cfRule>
  </conditionalFormatting>
  <conditionalFormatting sqref="O67">
    <cfRule type="containsErrors" dxfId="11350" priority="801">
      <formula>ISERROR(O67)</formula>
    </cfRule>
  </conditionalFormatting>
  <conditionalFormatting sqref="O70">
    <cfRule type="containsErrors" dxfId="11349" priority="800">
      <formula>ISERROR(O70)</formula>
    </cfRule>
  </conditionalFormatting>
  <conditionalFormatting sqref="O67">
    <cfRule type="containsErrors" dxfId="11348" priority="799">
      <formula>ISERROR(O67)</formula>
    </cfRule>
  </conditionalFormatting>
  <conditionalFormatting sqref="O70">
    <cfRule type="containsErrors" dxfId="11347" priority="798">
      <formula>ISERROR(O70)</formula>
    </cfRule>
  </conditionalFormatting>
  <conditionalFormatting sqref="O67">
    <cfRule type="containsErrors" dxfId="11346" priority="797">
      <formula>ISERROR(O67)</formula>
    </cfRule>
  </conditionalFormatting>
  <conditionalFormatting sqref="O70">
    <cfRule type="containsErrors" dxfId="11345" priority="796">
      <formula>ISERROR(O70)</formula>
    </cfRule>
  </conditionalFormatting>
  <conditionalFormatting sqref="O67">
    <cfRule type="containsErrors" dxfId="11344" priority="795">
      <formula>ISERROR(O67)</formula>
    </cfRule>
  </conditionalFormatting>
  <conditionalFormatting sqref="O70">
    <cfRule type="containsErrors" dxfId="11343" priority="794">
      <formula>ISERROR(O70)</formula>
    </cfRule>
  </conditionalFormatting>
  <conditionalFormatting sqref="O67">
    <cfRule type="containsErrors" dxfId="11342" priority="793">
      <formula>ISERROR(O67)</formula>
    </cfRule>
  </conditionalFormatting>
  <conditionalFormatting sqref="O70">
    <cfRule type="containsErrors" dxfId="11341" priority="792">
      <formula>ISERROR(O70)</formula>
    </cfRule>
  </conditionalFormatting>
  <conditionalFormatting sqref="O67">
    <cfRule type="containsErrors" dxfId="11340" priority="791">
      <formula>ISERROR(O67)</formula>
    </cfRule>
  </conditionalFormatting>
  <conditionalFormatting sqref="O70">
    <cfRule type="containsErrors" dxfId="11339" priority="790">
      <formula>ISERROR(O70)</formula>
    </cfRule>
  </conditionalFormatting>
  <conditionalFormatting sqref="O67">
    <cfRule type="containsErrors" dxfId="11338" priority="789">
      <formula>ISERROR(O67)</formula>
    </cfRule>
  </conditionalFormatting>
  <conditionalFormatting sqref="O70">
    <cfRule type="containsErrors" dxfId="11337" priority="788">
      <formula>ISERROR(O70)</formula>
    </cfRule>
  </conditionalFormatting>
  <conditionalFormatting sqref="O67">
    <cfRule type="containsErrors" dxfId="11336" priority="787">
      <formula>ISERROR(O67)</formula>
    </cfRule>
  </conditionalFormatting>
  <conditionalFormatting sqref="O70">
    <cfRule type="containsErrors" dxfId="11335" priority="786">
      <formula>ISERROR(O70)</formula>
    </cfRule>
  </conditionalFormatting>
  <conditionalFormatting sqref="O67">
    <cfRule type="containsErrors" dxfId="11334" priority="785">
      <formula>ISERROR(O67)</formula>
    </cfRule>
  </conditionalFormatting>
  <conditionalFormatting sqref="O70">
    <cfRule type="containsErrors" dxfId="11333" priority="784">
      <formula>ISERROR(O70)</formula>
    </cfRule>
  </conditionalFormatting>
  <conditionalFormatting sqref="O67">
    <cfRule type="containsErrors" dxfId="11332" priority="783">
      <formula>ISERROR(O67)</formula>
    </cfRule>
  </conditionalFormatting>
  <conditionalFormatting sqref="O70">
    <cfRule type="containsErrors" dxfId="11331" priority="782">
      <formula>ISERROR(O70)</formula>
    </cfRule>
  </conditionalFormatting>
  <conditionalFormatting sqref="O67">
    <cfRule type="containsErrors" dxfId="11330" priority="781">
      <formula>ISERROR(O67)</formula>
    </cfRule>
  </conditionalFormatting>
  <conditionalFormatting sqref="O70">
    <cfRule type="containsErrors" dxfId="11329" priority="780">
      <formula>ISERROR(O70)</formula>
    </cfRule>
  </conditionalFormatting>
  <conditionalFormatting sqref="O67">
    <cfRule type="containsErrors" dxfId="11328" priority="779">
      <formula>ISERROR(O67)</formula>
    </cfRule>
  </conditionalFormatting>
  <conditionalFormatting sqref="O70">
    <cfRule type="containsErrors" dxfId="11327" priority="778">
      <formula>ISERROR(O70)</formula>
    </cfRule>
  </conditionalFormatting>
  <conditionalFormatting sqref="O67">
    <cfRule type="containsErrors" dxfId="11326" priority="777">
      <formula>ISERROR(O67)</formula>
    </cfRule>
  </conditionalFormatting>
  <conditionalFormatting sqref="O70">
    <cfRule type="containsErrors" dxfId="11325" priority="776">
      <formula>ISERROR(O70)</formula>
    </cfRule>
  </conditionalFormatting>
  <conditionalFormatting sqref="O67">
    <cfRule type="containsErrors" dxfId="11324" priority="775">
      <formula>ISERROR(O67)</formula>
    </cfRule>
  </conditionalFormatting>
  <conditionalFormatting sqref="O70">
    <cfRule type="containsErrors" dxfId="11323" priority="774">
      <formula>ISERROR(O70)</formula>
    </cfRule>
  </conditionalFormatting>
  <conditionalFormatting sqref="O70">
    <cfRule type="containsErrors" dxfId="11322" priority="773">
      <formula>ISERROR(O70)</formula>
    </cfRule>
  </conditionalFormatting>
  <conditionalFormatting sqref="O67">
    <cfRule type="containsErrors" dxfId="11321" priority="772">
      <formula>ISERROR(O67)</formula>
    </cfRule>
  </conditionalFormatting>
  <conditionalFormatting sqref="O70">
    <cfRule type="containsErrors" dxfId="11320" priority="771">
      <formula>ISERROR(O70)</formula>
    </cfRule>
  </conditionalFormatting>
  <conditionalFormatting sqref="O67">
    <cfRule type="containsErrors" dxfId="11319" priority="770">
      <formula>ISERROR(O67)</formula>
    </cfRule>
  </conditionalFormatting>
  <conditionalFormatting sqref="O70">
    <cfRule type="containsErrors" dxfId="11318" priority="769">
      <formula>ISERROR(O70)</formula>
    </cfRule>
  </conditionalFormatting>
  <conditionalFormatting sqref="O67">
    <cfRule type="containsErrors" dxfId="11317" priority="768">
      <formula>ISERROR(O67)</formula>
    </cfRule>
  </conditionalFormatting>
  <conditionalFormatting sqref="N65:Q65 N64:P64 N58:Q63 N66:O74">
    <cfRule type="containsErrors" dxfId="11316" priority="767">
      <formula>ISERROR(N58)</formula>
    </cfRule>
  </conditionalFormatting>
  <conditionalFormatting sqref="N65:Q65 N64:P64 N58:Q63 N66:O74">
    <cfRule type="containsErrors" dxfId="11315" priority="766">
      <formula>ISERROR(N58)</formula>
    </cfRule>
  </conditionalFormatting>
  <conditionalFormatting sqref="N71:N74">
    <cfRule type="cellIs" dxfId="11314" priority="765" operator="notEqual">
      <formula>0</formula>
    </cfRule>
  </conditionalFormatting>
  <conditionalFormatting sqref="O49">
    <cfRule type="containsErrors" dxfId="11313" priority="764">
      <formula>ISERROR(O49)</formula>
    </cfRule>
  </conditionalFormatting>
  <conditionalFormatting sqref="O52">
    <cfRule type="containsErrors" dxfId="11312" priority="763">
      <formula>ISERROR(O52)</formula>
    </cfRule>
  </conditionalFormatting>
  <conditionalFormatting sqref="O49">
    <cfRule type="containsErrors" dxfId="11311" priority="762">
      <formula>ISERROR(O49)</formula>
    </cfRule>
  </conditionalFormatting>
  <conditionalFormatting sqref="O52">
    <cfRule type="containsErrors" dxfId="11310" priority="761">
      <formula>ISERROR(O52)</formula>
    </cfRule>
  </conditionalFormatting>
  <conditionalFormatting sqref="O49">
    <cfRule type="containsErrors" dxfId="11309" priority="760">
      <formula>ISERROR(O49)</formula>
    </cfRule>
  </conditionalFormatting>
  <conditionalFormatting sqref="O52">
    <cfRule type="containsErrors" dxfId="11308" priority="759">
      <formula>ISERROR(O52)</formula>
    </cfRule>
  </conditionalFormatting>
  <conditionalFormatting sqref="O49">
    <cfRule type="containsErrors" dxfId="11307" priority="758">
      <formula>ISERROR(O49)</formula>
    </cfRule>
  </conditionalFormatting>
  <conditionalFormatting sqref="O52">
    <cfRule type="containsErrors" dxfId="11306" priority="757">
      <formula>ISERROR(O52)</formula>
    </cfRule>
  </conditionalFormatting>
  <conditionalFormatting sqref="O49">
    <cfRule type="containsErrors" dxfId="11305" priority="756">
      <formula>ISERROR(O49)</formula>
    </cfRule>
  </conditionalFormatting>
  <conditionalFormatting sqref="O52">
    <cfRule type="containsErrors" dxfId="11304" priority="755">
      <formula>ISERROR(O52)</formula>
    </cfRule>
  </conditionalFormatting>
  <conditionalFormatting sqref="O49">
    <cfRule type="containsErrors" dxfId="11303" priority="754">
      <formula>ISERROR(O49)</formula>
    </cfRule>
  </conditionalFormatting>
  <conditionalFormatting sqref="O52">
    <cfRule type="containsErrors" dxfId="11302" priority="753">
      <formula>ISERROR(O52)</formula>
    </cfRule>
  </conditionalFormatting>
  <conditionalFormatting sqref="O49">
    <cfRule type="containsErrors" dxfId="11301" priority="752">
      <formula>ISERROR(O49)</formula>
    </cfRule>
  </conditionalFormatting>
  <conditionalFormatting sqref="O52">
    <cfRule type="containsErrors" dxfId="11300" priority="751">
      <formula>ISERROR(O52)</formula>
    </cfRule>
  </conditionalFormatting>
  <conditionalFormatting sqref="O49">
    <cfRule type="containsErrors" dxfId="11299" priority="750">
      <formula>ISERROR(O49)</formula>
    </cfRule>
  </conditionalFormatting>
  <conditionalFormatting sqref="O52">
    <cfRule type="containsErrors" dxfId="11298" priority="749">
      <formula>ISERROR(O52)</formula>
    </cfRule>
  </conditionalFormatting>
  <conditionalFormatting sqref="O49">
    <cfRule type="containsErrors" dxfId="11297" priority="748">
      <formula>ISERROR(O49)</formula>
    </cfRule>
  </conditionalFormatting>
  <conditionalFormatting sqref="O52">
    <cfRule type="containsErrors" dxfId="11296" priority="747">
      <formula>ISERROR(O52)</formula>
    </cfRule>
  </conditionalFormatting>
  <conditionalFormatting sqref="O49">
    <cfRule type="containsErrors" dxfId="11295" priority="746">
      <formula>ISERROR(O49)</formula>
    </cfRule>
  </conditionalFormatting>
  <conditionalFormatting sqref="O52">
    <cfRule type="containsErrors" dxfId="11294" priority="745">
      <formula>ISERROR(O52)</formula>
    </cfRule>
  </conditionalFormatting>
  <conditionalFormatting sqref="O49">
    <cfRule type="containsErrors" dxfId="11293" priority="744">
      <formula>ISERROR(O49)</formula>
    </cfRule>
  </conditionalFormatting>
  <conditionalFormatting sqref="O52">
    <cfRule type="containsErrors" dxfId="11292" priority="743">
      <formula>ISERROR(O52)</formula>
    </cfRule>
  </conditionalFormatting>
  <conditionalFormatting sqref="O49">
    <cfRule type="containsErrors" dxfId="11291" priority="742">
      <formula>ISERROR(O49)</formula>
    </cfRule>
  </conditionalFormatting>
  <conditionalFormatting sqref="O52">
    <cfRule type="containsErrors" dxfId="11290" priority="741">
      <formula>ISERROR(O52)</formula>
    </cfRule>
  </conditionalFormatting>
  <conditionalFormatting sqref="O49">
    <cfRule type="containsErrors" dxfId="11289" priority="740">
      <formula>ISERROR(O49)</formula>
    </cfRule>
  </conditionalFormatting>
  <conditionalFormatting sqref="O52">
    <cfRule type="containsErrors" dxfId="11288" priority="739">
      <formula>ISERROR(O52)</formula>
    </cfRule>
  </conditionalFormatting>
  <conditionalFormatting sqref="O49">
    <cfRule type="containsErrors" dxfId="11287" priority="738">
      <formula>ISERROR(O49)</formula>
    </cfRule>
  </conditionalFormatting>
  <conditionalFormatting sqref="O52">
    <cfRule type="containsErrors" dxfId="11286" priority="737">
      <formula>ISERROR(O52)</formula>
    </cfRule>
  </conditionalFormatting>
  <conditionalFormatting sqref="O49">
    <cfRule type="containsErrors" dxfId="11285" priority="736">
      <formula>ISERROR(O49)</formula>
    </cfRule>
  </conditionalFormatting>
  <conditionalFormatting sqref="O52">
    <cfRule type="containsErrors" dxfId="11284" priority="735">
      <formula>ISERROR(O52)</formula>
    </cfRule>
  </conditionalFormatting>
  <conditionalFormatting sqref="O49">
    <cfRule type="containsErrors" dxfId="11283" priority="734">
      <formula>ISERROR(O49)</formula>
    </cfRule>
  </conditionalFormatting>
  <conditionalFormatting sqref="O52">
    <cfRule type="containsErrors" dxfId="11282" priority="733">
      <formula>ISERROR(O52)</formula>
    </cfRule>
  </conditionalFormatting>
  <conditionalFormatting sqref="O49">
    <cfRule type="containsErrors" dxfId="11281" priority="732">
      <formula>ISERROR(O49)</formula>
    </cfRule>
  </conditionalFormatting>
  <conditionalFormatting sqref="O52">
    <cfRule type="containsErrors" dxfId="11280" priority="731">
      <formula>ISERROR(O52)</formula>
    </cfRule>
  </conditionalFormatting>
  <conditionalFormatting sqref="O49">
    <cfRule type="containsErrors" dxfId="11279" priority="730">
      <formula>ISERROR(O49)</formula>
    </cfRule>
  </conditionalFormatting>
  <conditionalFormatting sqref="O52">
    <cfRule type="containsErrors" dxfId="11278" priority="729">
      <formula>ISERROR(O52)</formula>
    </cfRule>
  </conditionalFormatting>
  <conditionalFormatting sqref="O49">
    <cfRule type="containsErrors" dxfId="11277" priority="728">
      <formula>ISERROR(O49)</formula>
    </cfRule>
  </conditionalFormatting>
  <conditionalFormatting sqref="O52">
    <cfRule type="containsErrors" dxfId="11276" priority="727">
      <formula>ISERROR(O52)</formula>
    </cfRule>
  </conditionalFormatting>
  <conditionalFormatting sqref="O49">
    <cfRule type="containsErrors" dxfId="11275" priority="726">
      <formula>ISERROR(O49)</formula>
    </cfRule>
  </conditionalFormatting>
  <conditionalFormatting sqref="O52">
    <cfRule type="containsErrors" dxfId="11274" priority="725">
      <formula>ISERROR(O52)</formula>
    </cfRule>
  </conditionalFormatting>
  <conditionalFormatting sqref="O49">
    <cfRule type="containsErrors" dxfId="11273" priority="724">
      <formula>ISERROR(O49)</formula>
    </cfRule>
  </conditionalFormatting>
  <conditionalFormatting sqref="O52">
    <cfRule type="containsErrors" dxfId="11272" priority="723">
      <formula>ISERROR(O52)</formula>
    </cfRule>
  </conditionalFormatting>
  <conditionalFormatting sqref="O49">
    <cfRule type="containsErrors" dxfId="11271" priority="722">
      <formula>ISERROR(O49)</formula>
    </cfRule>
  </conditionalFormatting>
  <conditionalFormatting sqref="O52">
    <cfRule type="containsErrors" dxfId="11270" priority="721">
      <formula>ISERROR(O52)</formula>
    </cfRule>
  </conditionalFormatting>
  <conditionalFormatting sqref="O49">
    <cfRule type="containsErrors" dxfId="11269" priority="720">
      <formula>ISERROR(O49)</formula>
    </cfRule>
  </conditionalFormatting>
  <conditionalFormatting sqref="O52">
    <cfRule type="containsErrors" dxfId="11268" priority="719">
      <formula>ISERROR(O52)</formula>
    </cfRule>
  </conditionalFormatting>
  <conditionalFormatting sqref="O49">
    <cfRule type="containsErrors" dxfId="11267" priority="718">
      <formula>ISERROR(O49)</formula>
    </cfRule>
  </conditionalFormatting>
  <conditionalFormatting sqref="O52">
    <cfRule type="containsErrors" dxfId="11266" priority="717">
      <formula>ISERROR(O52)</formula>
    </cfRule>
  </conditionalFormatting>
  <conditionalFormatting sqref="O49">
    <cfRule type="containsErrors" dxfId="11265" priority="716">
      <formula>ISERROR(O49)</formula>
    </cfRule>
  </conditionalFormatting>
  <conditionalFormatting sqref="O52">
    <cfRule type="containsErrors" dxfId="11264" priority="715">
      <formula>ISERROR(O52)</formula>
    </cfRule>
  </conditionalFormatting>
  <conditionalFormatting sqref="O49">
    <cfRule type="containsErrors" dxfId="11263" priority="714">
      <formula>ISERROR(O49)</formula>
    </cfRule>
  </conditionalFormatting>
  <conditionalFormatting sqref="O52">
    <cfRule type="containsErrors" dxfId="11262" priority="713">
      <formula>ISERROR(O52)</formula>
    </cfRule>
  </conditionalFormatting>
  <conditionalFormatting sqref="O49">
    <cfRule type="containsErrors" dxfId="11261" priority="712">
      <formula>ISERROR(O49)</formula>
    </cfRule>
  </conditionalFormatting>
  <conditionalFormatting sqref="O52">
    <cfRule type="containsErrors" dxfId="11260" priority="711">
      <formula>ISERROR(O52)</formula>
    </cfRule>
  </conditionalFormatting>
  <conditionalFormatting sqref="O49">
    <cfRule type="containsErrors" dxfId="11259" priority="710">
      <formula>ISERROR(O49)</formula>
    </cfRule>
  </conditionalFormatting>
  <conditionalFormatting sqref="O52">
    <cfRule type="containsErrors" dxfId="11258" priority="709">
      <formula>ISERROR(O52)</formula>
    </cfRule>
  </conditionalFormatting>
  <conditionalFormatting sqref="O49">
    <cfRule type="containsErrors" dxfId="11257" priority="708">
      <formula>ISERROR(O49)</formula>
    </cfRule>
  </conditionalFormatting>
  <conditionalFormatting sqref="O52">
    <cfRule type="containsErrors" dxfId="11256" priority="707">
      <formula>ISERROR(O52)</formula>
    </cfRule>
  </conditionalFormatting>
  <conditionalFormatting sqref="O49">
    <cfRule type="containsErrors" dxfId="11255" priority="706">
      <formula>ISERROR(O49)</formula>
    </cfRule>
  </conditionalFormatting>
  <conditionalFormatting sqref="O52">
    <cfRule type="containsErrors" dxfId="11254" priority="705">
      <formula>ISERROR(O52)</formula>
    </cfRule>
  </conditionalFormatting>
  <conditionalFormatting sqref="O49">
    <cfRule type="containsErrors" dxfId="11253" priority="704">
      <formula>ISERROR(O49)</formula>
    </cfRule>
  </conditionalFormatting>
  <conditionalFormatting sqref="O52">
    <cfRule type="containsErrors" dxfId="11252" priority="703">
      <formula>ISERROR(O52)</formula>
    </cfRule>
  </conditionalFormatting>
  <conditionalFormatting sqref="O49">
    <cfRule type="containsErrors" dxfId="11251" priority="702">
      <formula>ISERROR(O49)</formula>
    </cfRule>
  </conditionalFormatting>
  <conditionalFormatting sqref="O52">
    <cfRule type="containsErrors" dxfId="11250" priority="701">
      <formula>ISERROR(O52)</formula>
    </cfRule>
  </conditionalFormatting>
  <conditionalFormatting sqref="O49">
    <cfRule type="containsErrors" dxfId="11249" priority="700">
      <formula>ISERROR(O49)</formula>
    </cfRule>
  </conditionalFormatting>
  <conditionalFormatting sqref="O52">
    <cfRule type="containsErrors" dxfId="11248" priority="699">
      <formula>ISERROR(O52)</formula>
    </cfRule>
  </conditionalFormatting>
  <conditionalFormatting sqref="O52">
    <cfRule type="containsErrors" dxfId="11247" priority="698">
      <formula>ISERROR(O52)</formula>
    </cfRule>
  </conditionalFormatting>
  <conditionalFormatting sqref="O49">
    <cfRule type="containsErrors" dxfId="11246" priority="697">
      <formula>ISERROR(O49)</formula>
    </cfRule>
  </conditionalFormatting>
  <conditionalFormatting sqref="O52">
    <cfRule type="containsErrors" dxfId="11245" priority="696">
      <formula>ISERROR(O52)</formula>
    </cfRule>
  </conditionalFormatting>
  <conditionalFormatting sqref="O49">
    <cfRule type="containsErrors" dxfId="11244" priority="695">
      <formula>ISERROR(O49)</formula>
    </cfRule>
  </conditionalFormatting>
  <conditionalFormatting sqref="O52">
    <cfRule type="containsErrors" dxfId="11243" priority="694">
      <formula>ISERROR(O52)</formula>
    </cfRule>
  </conditionalFormatting>
  <conditionalFormatting sqref="O49">
    <cfRule type="containsErrors" dxfId="11242" priority="693">
      <formula>ISERROR(O49)</formula>
    </cfRule>
  </conditionalFormatting>
  <conditionalFormatting sqref="N47:Q47 N46:P46 N40:Q45 N48:O56">
    <cfRule type="containsErrors" dxfId="11241" priority="692">
      <formula>ISERROR(N40)</formula>
    </cfRule>
  </conditionalFormatting>
  <conditionalFormatting sqref="N47:Q47 N46:P46 N40:Q45 N48:O56">
    <cfRule type="containsErrors" dxfId="11240" priority="691">
      <formula>ISERROR(N40)</formula>
    </cfRule>
  </conditionalFormatting>
  <conditionalFormatting sqref="N53:N56">
    <cfRule type="cellIs" dxfId="11239" priority="690" operator="notEqual">
      <formula>0</formula>
    </cfRule>
  </conditionalFormatting>
  <conditionalFormatting sqref="O10:P10 N4:Q9 N11:Q11 N19:O20 O13:O18">
    <cfRule type="containsErrors" dxfId="11238" priority="689">
      <formula>ISERROR(N4)</formula>
    </cfRule>
  </conditionalFormatting>
  <conditionalFormatting sqref="O10:P10 N4:Q9 N11:Q11 O13:O20">
    <cfRule type="containsErrors" dxfId="11237" priority="688">
      <formula>ISERROR(N4)</formula>
    </cfRule>
  </conditionalFormatting>
  <conditionalFormatting sqref="N17:N20">
    <cfRule type="cellIs" dxfId="11236" priority="687" operator="notEqual">
      <formula>0</formula>
    </cfRule>
  </conditionalFormatting>
  <conditionalFormatting sqref="O31">
    <cfRule type="containsErrors" dxfId="11235" priority="686">
      <formula>ISERROR(O31)</formula>
    </cfRule>
  </conditionalFormatting>
  <conditionalFormatting sqref="O34">
    <cfRule type="containsErrors" dxfId="11234" priority="685">
      <formula>ISERROR(O34)</formula>
    </cfRule>
  </conditionalFormatting>
  <conditionalFormatting sqref="O31">
    <cfRule type="containsErrors" dxfId="11233" priority="684">
      <formula>ISERROR(O31)</formula>
    </cfRule>
  </conditionalFormatting>
  <conditionalFormatting sqref="O34">
    <cfRule type="containsErrors" dxfId="11232" priority="683">
      <formula>ISERROR(O34)</formula>
    </cfRule>
  </conditionalFormatting>
  <conditionalFormatting sqref="O31">
    <cfRule type="containsErrors" dxfId="11231" priority="682">
      <formula>ISERROR(O31)</formula>
    </cfRule>
  </conditionalFormatting>
  <conditionalFormatting sqref="O34">
    <cfRule type="containsErrors" dxfId="11230" priority="681">
      <formula>ISERROR(O34)</formula>
    </cfRule>
  </conditionalFormatting>
  <conditionalFormatting sqref="O31">
    <cfRule type="containsErrors" dxfId="11229" priority="680">
      <formula>ISERROR(O31)</formula>
    </cfRule>
  </conditionalFormatting>
  <conditionalFormatting sqref="O34">
    <cfRule type="containsErrors" dxfId="11228" priority="679">
      <formula>ISERROR(O34)</formula>
    </cfRule>
  </conditionalFormatting>
  <conditionalFormatting sqref="O31">
    <cfRule type="containsErrors" dxfId="11227" priority="678">
      <formula>ISERROR(O31)</formula>
    </cfRule>
  </conditionalFormatting>
  <conditionalFormatting sqref="O34">
    <cfRule type="containsErrors" dxfId="11226" priority="677">
      <formula>ISERROR(O34)</formula>
    </cfRule>
  </conditionalFormatting>
  <conditionalFormatting sqref="O31">
    <cfRule type="containsErrors" dxfId="11225" priority="676">
      <formula>ISERROR(O31)</formula>
    </cfRule>
  </conditionalFormatting>
  <conditionalFormatting sqref="O34">
    <cfRule type="containsErrors" dxfId="11224" priority="675">
      <formula>ISERROR(O34)</formula>
    </cfRule>
  </conditionalFormatting>
  <conditionalFormatting sqref="O31">
    <cfRule type="containsErrors" dxfId="11223" priority="674">
      <formula>ISERROR(O31)</formula>
    </cfRule>
  </conditionalFormatting>
  <conditionalFormatting sqref="O34">
    <cfRule type="containsErrors" dxfId="11222" priority="673">
      <formula>ISERROR(O34)</formula>
    </cfRule>
  </conditionalFormatting>
  <conditionalFormatting sqref="O31">
    <cfRule type="containsErrors" dxfId="11221" priority="672">
      <formula>ISERROR(O31)</formula>
    </cfRule>
  </conditionalFormatting>
  <conditionalFormatting sqref="O34">
    <cfRule type="containsErrors" dxfId="11220" priority="671">
      <formula>ISERROR(O34)</formula>
    </cfRule>
  </conditionalFormatting>
  <conditionalFormatting sqref="O31">
    <cfRule type="containsErrors" dxfId="11219" priority="670">
      <formula>ISERROR(O31)</formula>
    </cfRule>
  </conditionalFormatting>
  <conditionalFormatting sqref="O34">
    <cfRule type="containsErrors" dxfId="11218" priority="669">
      <formula>ISERROR(O34)</formula>
    </cfRule>
  </conditionalFormatting>
  <conditionalFormatting sqref="O31">
    <cfRule type="containsErrors" dxfId="11217" priority="668">
      <formula>ISERROR(O31)</formula>
    </cfRule>
  </conditionalFormatting>
  <conditionalFormatting sqref="O34">
    <cfRule type="containsErrors" dxfId="11216" priority="667">
      <formula>ISERROR(O34)</formula>
    </cfRule>
  </conditionalFormatting>
  <conditionalFormatting sqref="O31">
    <cfRule type="containsErrors" dxfId="11215" priority="666">
      <formula>ISERROR(O31)</formula>
    </cfRule>
  </conditionalFormatting>
  <conditionalFormatting sqref="O34">
    <cfRule type="containsErrors" dxfId="11214" priority="665">
      <formula>ISERROR(O34)</formula>
    </cfRule>
  </conditionalFormatting>
  <conditionalFormatting sqref="O31">
    <cfRule type="containsErrors" dxfId="11213" priority="664">
      <formula>ISERROR(O31)</formula>
    </cfRule>
  </conditionalFormatting>
  <conditionalFormatting sqref="O34">
    <cfRule type="containsErrors" dxfId="11212" priority="663">
      <formula>ISERROR(O34)</formula>
    </cfRule>
  </conditionalFormatting>
  <conditionalFormatting sqref="O31">
    <cfRule type="containsErrors" dxfId="11211" priority="662">
      <formula>ISERROR(O31)</formula>
    </cfRule>
  </conditionalFormatting>
  <conditionalFormatting sqref="O34">
    <cfRule type="containsErrors" dxfId="11210" priority="661">
      <formula>ISERROR(O34)</formula>
    </cfRule>
  </conditionalFormatting>
  <conditionalFormatting sqref="O31">
    <cfRule type="containsErrors" dxfId="11209" priority="660">
      <formula>ISERROR(O31)</formula>
    </cfRule>
  </conditionalFormatting>
  <conditionalFormatting sqref="O34">
    <cfRule type="containsErrors" dxfId="11208" priority="659">
      <formula>ISERROR(O34)</formula>
    </cfRule>
  </conditionalFormatting>
  <conditionalFormatting sqref="O31">
    <cfRule type="containsErrors" dxfId="11207" priority="658">
      <formula>ISERROR(O31)</formula>
    </cfRule>
  </conditionalFormatting>
  <conditionalFormatting sqref="O34">
    <cfRule type="containsErrors" dxfId="11206" priority="657">
      <formula>ISERROR(O34)</formula>
    </cfRule>
  </conditionalFormatting>
  <conditionalFormatting sqref="O31">
    <cfRule type="containsErrors" dxfId="11205" priority="656">
      <formula>ISERROR(O31)</formula>
    </cfRule>
  </conditionalFormatting>
  <conditionalFormatting sqref="O34">
    <cfRule type="containsErrors" dxfId="11204" priority="655">
      <formula>ISERROR(O34)</formula>
    </cfRule>
  </conditionalFormatting>
  <conditionalFormatting sqref="O31">
    <cfRule type="containsErrors" dxfId="11203" priority="654">
      <formula>ISERROR(O31)</formula>
    </cfRule>
  </conditionalFormatting>
  <conditionalFormatting sqref="O34">
    <cfRule type="containsErrors" dxfId="11202" priority="653">
      <formula>ISERROR(O34)</formula>
    </cfRule>
  </conditionalFormatting>
  <conditionalFormatting sqref="O31">
    <cfRule type="containsErrors" dxfId="11201" priority="652">
      <formula>ISERROR(O31)</formula>
    </cfRule>
  </conditionalFormatting>
  <conditionalFormatting sqref="O34">
    <cfRule type="containsErrors" dxfId="11200" priority="651">
      <formula>ISERROR(O34)</formula>
    </cfRule>
  </conditionalFormatting>
  <conditionalFormatting sqref="O31">
    <cfRule type="containsErrors" dxfId="11199" priority="650">
      <formula>ISERROR(O31)</formula>
    </cfRule>
  </conditionalFormatting>
  <conditionalFormatting sqref="O34">
    <cfRule type="containsErrors" dxfId="11198" priority="649">
      <formula>ISERROR(O34)</formula>
    </cfRule>
  </conditionalFormatting>
  <conditionalFormatting sqref="O31">
    <cfRule type="containsErrors" dxfId="11197" priority="648">
      <formula>ISERROR(O31)</formula>
    </cfRule>
  </conditionalFormatting>
  <conditionalFormatting sqref="O34">
    <cfRule type="containsErrors" dxfId="11196" priority="647">
      <formula>ISERROR(O34)</formula>
    </cfRule>
  </conditionalFormatting>
  <conditionalFormatting sqref="O31">
    <cfRule type="containsErrors" dxfId="11195" priority="646">
      <formula>ISERROR(O31)</formula>
    </cfRule>
  </conditionalFormatting>
  <conditionalFormatting sqref="O34">
    <cfRule type="containsErrors" dxfId="11194" priority="645">
      <formula>ISERROR(O34)</formula>
    </cfRule>
  </conditionalFormatting>
  <conditionalFormatting sqref="O31">
    <cfRule type="containsErrors" dxfId="11193" priority="644">
      <formula>ISERROR(O31)</formula>
    </cfRule>
  </conditionalFormatting>
  <conditionalFormatting sqref="O34">
    <cfRule type="containsErrors" dxfId="11192" priority="643">
      <formula>ISERROR(O34)</formula>
    </cfRule>
  </conditionalFormatting>
  <conditionalFormatting sqref="O31">
    <cfRule type="containsErrors" dxfId="11191" priority="642">
      <formula>ISERROR(O31)</formula>
    </cfRule>
  </conditionalFormatting>
  <conditionalFormatting sqref="O34">
    <cfRule type="containsErrors" dxfId="11190" priority="641">
      <formula>ISERROR(O34)</formula>
    </cfRule>
  </conditionalFormatting>
  <conditionalFormatting sqref="O31">
    <cfRule type="containsErrors" dxfId="11189" priority="640">
      <formula>ISERROR(O31)</formula>
    </cfRule>
  </conditionalFormatting>
  <conditionalFormatting sqref="O34">
    <cfRule type="containsErrors" dxfId="11188" priority="639">
      <formula>ISERROR(O34)</formula>
    </cfRule>
  </conditionalFormatting>
  <conditionalFormatting sqref="O31">
    <cfRule type="containsErrors" dxfId="11187" priority="638">
      <formula>ISERROR(O31)</formula>
    </cfRule>
  </conditionalFormatting>
  <conditionalFormatting sqref="O34">
    <cfRule type="containsErrors" dxfId="11186" priority="637">
      <formula>ISERROR(O34)</formula>
    </cfRule>
  </conditionalFormatting>
  <conditionalFormatting sqref="O31">
    <cfRule type="containsErrors" dxfId="11185" priority="636">
      <formula>ISERROR(O31)</formula>
    </cfRule>
  </conditionalFormatting>
  <conditionalFormatting sqref="O34">
    <cfRule type="containsErrors" dxfId="11184" priority="635">
      <formula>ISERROR(O34)</formula>
    </cfRule>
  </conditionalFormatting>
  <conditionalFormatting sqref="O31">
    <cfRule type="containsErrors" dxfId="11183" priority="634">
      <formula>ISERROR(O31)</formula>
    </cfRule>
  </conditionalFormatting>
  <conditionalFormatting sqref="O34">
    <cfRule type="containsErrors" dxfId="11182" priority="633">
      <formula>ISERROR(O34)</formula>
    </cfRule>
  </conditionalFormatting>
  <conditionalFormatting sqref="O31">
    <cfRule type="containsErrors" dxfId="11181" priority="632">
      <formula>ISERROR(O31)</formula>
    </cfRule>
  </conditionalFormatting>
  <conditionalFormatting sqref="O34">
    <cfRule type="containsErrors" dxfId="11180" priority="631">
      <formula>ISERROR(O34)</formula>
    </cfRule>
  </conditionalFormatting>
  <conditionalFormatting sqref="O31">
    <cfRule type="containsErrors" dxfId="11179" priority="630">
      <formula>ISERROR(O31)</formula>
    </cfRule>
  </conditionalFormatting>
  <conditionalFormatting sqref="O34">
    <cfRule type="containsErrors" dxfId="11178" priority="629">
      <formula>ISERROR(O34)</formula>
    </cfRule>
  </conditionalFormatting>
  <conditionalFormatting sqref="O31">
    <cfRule type="containsErrors" dxfId="11177" priority="628">
      <formula>ISERROR(O31)</formula>
    </cfRule>
  </conditionalFormatting>
  <conditionalFormatting sqref="O34">
    <cfRule type="containsErrors" dxfId="11176" priority="627">
      <formula>ISERROR(O34)</formula>
    </cfRule>
  </conditionalFormatting>
  <conditionalFormatting sqref="O31">
    <cfRule type="containsErrors" dxfId="11175" priority="626">
      <formula>ISERROR(O31)</formula>
    </cfRule>
  </conditionalFormatting>
  <conditionalFormatting sqref="O34">
    <cfRule type="containsErrors" dxfId="11174" priority="625">
      <formula>ISERROR(O34)</formula>
    </cfRule>
  </conditionalFormatting>
  <conditionalFormatting sqref="O31">
    <cfRule type="containsErrors" dxfId="11173" priority="624">
      <formula>ISERROR(O31)</formula>
    </cfRule>
  </conditionalFormatting>
  <conditionalFormatting sqref="O34">
    <cfRule type="containsErrors" dxfId="11172" priority="623">
      <formula>ISERROR(O34)</formula>
    </cfRule>
  </conditionalFormatting>
  <conditionalFormatting sqref="O31">
    <cfRule type="containsErrors" dxfId="11171" priority="622">
      <formula>ISERROR(O31)</formula>
    </cfRule>
  </conditionalFormatting>
  <conditionalFormatting sqref="O34">
    <cfRule type="containsErrors" dxfId="11170" priority="621">
      <formula>ISERROR(O34)</formula>
    </cfRule>
  </conditionalFormatting>
  <conditionalFormatting sqref="O31">
    <cfRule type="containsErrors" dxfId="11169" priority="620">
      <formula>ISERROR(O31)</formula>
    </cfRule>
  </conditionalFormatting>
  <conditionalFormatting sqref="O34">
    <cfRule type="containsErrors" dxfId="11168" priority="619">
      <formula>ISERROR(O34)</formula>
    </cfRule>
  </conditionalFormatting>
  <conditionalFormatting sqref="O31">
    <cfRule type="containsErrors" dxfId="11167" priority="618">
      <formula>ISERROR(O31)</formula>
    </cfRule>
  </conditionalFormatting>
  <conditionalFormatting sqref="O34">
    <cfRule type="containsErrors" dxfId="11166" priority="617">
      <formula>ISERROR(O34)</formula>
    </cfRule>
  </conditionalFormatting>
  <conditionalFormatting sqref="O31">
    <cfRule type="containsErrors" dxfId="11165" priority="616">
      <formula>ISERROR(O31)</formula>
    </cfRule>
  </conditionalFormatting>
  <conditionalFormatting sqref="O34">
    <cfRule type="containsErrors" dxfId="11164" priority="615">
      <formula>ISERROR(O34)</formula>
    </cfRule>
  </conditionalFormatting>
  <conditionalFormatting sqref="O31">
    <cfRule type="containsErrors" dxfId="11163" priority="614">
      <formula>ISERROR(O31)</formula>
    </cfRule>
  </conditionalFormatting>
  <conditionalFormatting sqref="O34">
    <cfRule type="containsErrors" dxfId="11162" priority="613">
      <formula>ISERROR(O34)</formula>
    </cfRule>
  </conditionalFormatting>
  <conditionalFormatting sqref="O31">
    <cfRule type="containsErrors" dxfId="11161" priority="612">
      <formula>ISERROR(O31)</formula>
    </cfRule>
  </conditionalFormatting>
  <conditionalFormatting sqref="O34">
    <cfRule type="containsErrors" dxfId="11160" priority="611">
      <formula>ISERROR(O34)</formula>
    </cfRule>
  </conditionalFormatting>
  <conditionalFormatting sqref="O31">
    <cfRule type="containsErrors" dxfId="11159" priority="610">
      <formula>ISERROR(O31)</formula>
    </cfRule>
  </conditionalFormatting>
  <conditionalFormatting sqref="O34">
    <cfRule type="containsErrors" dxfId="11158" priority="609">
      <formula>ISERROR(O34)</formula>
    </cfRule>
  </conditionalFormatting>
  <conditionalFormatting sqref="O31">
    <cfRule type="containsErrors" dxfId="11157" priority="608">
      <formula>ISERROR(O31)</formula>
    </cfRule>
  </conditionalFormatting>
  <conditionalFormatting sqref="O34">
    <cfRule type="containsErrors" dxfId="11156" priority="607">
      <formula>ISERROR(O34)</formula>
    </cfRule>
  </conditionalFormatting>
  <conditionalFormatting sqref="O31">
    <cfRule type="containsErrors" dxfId="11155" priority="606">
      <formula>ISERROR(O31)</formula>
    </cfRule>
  </conditionalFormatting>
  <conditionalFormatting sqref="O34">
    <cfRule type="containsErrors" dxfId="11154" priority="605">
      <formula>ISERROR(O34)</formula>
    </cfRule>
  </conditionalFormatting>
  <conditionalFormatting sqref="O31">
    <cfRule type="containsErrors" dxfId="11153" priority="604">
      <formula>ISERROR(O31)</formula>
    </cfRule>
  </conditionalFormatting>
  <conditionalFormatting sqref="O34">
    <cfRule type="containsErrors" dxfId="11152" priority="603">
      <formula>ISERROR(O34)</formula>
    </cfRule>
  </conditionalFormatting>
  <conditionalFormatting sqref="O31">
    <cfRule type="containsErrors" dxfId="11151" priority="602">
      <formula>ISERROR(O31)</formula>
    </cfRule>
  </conditionalFormatting>
  <conditionalFormatting sqref="O34">
    <cfRule type="containsErrors" dxfId="11150" priority="601">
      <formula>ISERROR(O34)</formula>
    </cfRule>
  </conditionalFormatting>
  <conditionalFormatting sqref="O31">
    <cfRule type="containsErrors" dxfId="11149" priority="600">
      <formula>ISERROR(O31)</formula>
    </cfRule>
  </conditionalFormatting>
  <conditionalFormatting sqref="O34">
    <cfRule type="containsErrors" dxfId="11148" priority="599">
      <formula>ISERROR(O34)</formula>
    </cfRule>
  </conditionalFormatting>
  <conditionalFormatting sqref="O31">
    <cfRule type="containsErrors" dxfId="11147" priority="598">
      <formula>ISERROR(O31)</formula>
    </cfRule>
  </conditionalFormatting>
  <conditionalFormatting sqref="O34">
    <cfRule type="containsErrors" dxfId="11146" priority="597">
      <formula>ISERROR(O34)</formula>
    </cfRule>
  </conditionalFormatting>
  <conditionalFormatting sqref="O31">
    <cfRule type="containsErrors" dxfId="11145" priority="596">
      <formula>ISERROR(O31)</formula>
    </cfRule>
  </conditionalFormatting>
  <conditionalFormatting sqref="O34">
    <cfRule type="containsErrors" dxfId="11144" priority="595">
      <formula>ISERROR(O34)</formula>
    </cfRule>
  </conditionalFormatting>
  <conditionalFormatting sqref="O31">
    <cfRule type="containsErrors" dxfId="11143" priority="594">
      <formula>ISERROR(O31)</formula>
    </cfRule>
  </conditionalFormatting>
  <conditionalFormatting sqref="O34">
    <cfRule type="containsErrors" dxfId="11142" priority="593">
      <formula>ISERROR(O34)</formula>
    </cfRule>
  </conditionalFormatting>
  <conditionalFormatting sqref="O34">
    <cfRule type="containsErrors" dxfId="11141" priority="592">
      <formula>ISERROR(O34)</formula>
    </cfRule>
  </conditionalFormatting>
  <conditionalFormatting sqref="O31">
    <cfRule type="containsErrors" dxfId="11140" priority="591">
      <formula>ISERROR(O31)</formula>
    </cfRule>
  </conditionalFormatting>
  <conditionalFormatting sqref="O34">
    <cfRule type="containsErrors" dxfId="11139" priority="590">
      <formula>ISERROR(O34)</formula>
    </cfRule>
  </conditionalFormatting>
  <conditionalFormatting sqref="O31">
    <cfRule type="containsErrors" dxfId="11138" priority="589">
      <formula>ISERROR(O31)</formula>
    </cfRule>
  </conditionalFormatting>
  <conditionalFormatting sqref="O34">
    <cfRule type="containsErrors" dxfId="11137" priority="588">
      <formula>ISERROR(O34)</formula>
    </cfRule>
  </conditionalFormatting>
  <conditionalFormatting sqref="O31">
    <cfRule type="containsErrors" dxfId="11136" priority="587">
      <formula>ISERROR(O31)</formula>
    </cfRule>
  </conditionalFormatting>
  <conditionalFormatting sqref="N29:Q29 N28:P28 N22:Q27 N30:O38">
    <cfRule type="containsErrors" dxfId="11135" priority="586">
      <formula>ISERROR(N22)</formula>
    </cfRule>
  </conditionalFormatting>
  <conditionalFormatting sqref="N29:Q29 N28:P28 N22:Q27 N30:O38">
    <cfRule type="containsErrors" dxfId="11134" priority="585">
      <formula>ISERROR(N22)</formula>
    </cfRule>
  </conditionalFormatting>
  <conditionalFormatting sqref="N35:N38">
    <cfRule type="cellIs" dxfId="11133" priority="584" operator="notEqual">
      <formula>0</formula>
    </cfRule>
  </conditionalFormatting>
  <conditionalFormatting sqref="N50">
    <cfRule type="containsErrors" dxfId="11132" priority="583">
      <formula>ISERROR(N50)</formula>
    </cfRule>
  </conditionalFormatting>
  <conditionalFormatting sqref="N50">
    <cfRule type="containsErrors" dxfId="11131" priority="582">
      <formula>ISERROR(N50)</formula>
    </cfRule>
  </conditionalFormatting>
  <conditionalFormatting sqref="N68">
    <cfRule type="containsErrors" dxfId="11130" priority="581">
      <formula>ISERROR(N68)</formula>
    </cfRule>
  </conditionalFormatting>
  <conditionalFormatting sqref="N68">
    <cfRule type="containsErrors" dxfId="11129" priority="580">
      <formula>ISERROR(N68)</formula>
    </cfRule>
  </conditionalFormatting>
  <conditionalFormatting sqref="N86">
    <cfRule type="containsErrors" dxfId="11128" priority="579">
      <formula>ISERROR(N86)</formula>
    </cfRule>
  </conditionalFormatting>
  <conditionalFormatting sqref="N86">
    <cfRule type="containsErrors" dxfId="11127" priority="578">
      <formula>ISERROR(N86)</formula>
    </cfRule>
  </conditionalFormatting>
  <conditionalFormatting sqref="N104">
    <cfRule type="containsErrors" dxfId="11126" priority="577">
      <formula>ISERROR(N104)</formula>
    </cfRule>
  </conditionalFormatting>
  <conditionalFormatting sqref="N104">
    <cfRule type="containsErrors" dxfId="11125" priority="576">
      <formula>ISERROR(N104)</formula>
    </cfRule>
  </conditionalFormatting>
  <conditionalFormatting sqref="N31:O38">
    <cfRule type="containsErrors" dxfId="11124" priority="575">
      <formula>ISERROR(N31)</formula>
    </cfRule>
  </conditionalFormatting>
  <conditionalFormatting sqref="N31:O38">
    <cfRule type="containsErrors" dxfId="11123" priority="574">
      <formula>ISERROR(N31)</formula>
    </cfRule>
  </conditionalFormatting>
  <conditionalFormatting sqref="N35:N38">
    <cfRule type="cellIs" dxfId="11122" priority="573" operator="notEqual">
      <formula>0</formula>
    </cfRule>
  </conditionalFormatting>
  <conditionalFormatting sqref="O49">
    <cfRule type="containsErrors" dxfId="11121" priority="572">
      <formula>ISERROR(O49)</formula>
    </cfRule>
  </conditionalFormatting>
  <conditionalFormatting sqref="O52">
    <cfRule type="containsErrors" dxfId="11120" priority="571">
      <formula>ISERROR(O52)</formula>
    </cfRule>
  </conditionalFormatting>
  <conditionalFormatting sqref="O49">
    <cfRule type="containsErrors" dxfId="11119" priority="570">
      <formula>ISERROR(O49)</formula>
    </cfRule>
  </conditionalFormatting>
  <conditionalFormatting sqref="O52">
    <cfRule type="containsErrors" dxfId="11118" priority="569">
      <formula>ISERROR(O52)</formula>
    </cfRule>
  </conditionalFormatting>
  <conditionalFormatting sqref="O49">
    <cfRule type="containsErrors" dxfId="11117" priority="568">
      <formula>ISERROR(O49)</formula>
    </cfRule>
  </conditionalFormatting>
  <conditionalFormatting sqref="O52">
    <cfRule type="containsErrors" dxfId="11116" priority="567">
      <formula>ISERROR(O52)</formula>
    </cfRule>
  </conditionalFormatting>
  <conditionalFormatting sqref="O49">
    <cfRule type="containsErrors" dxfId="11115" priority="566">
      <formula>ISERROR(O49)</formula>
    </cfRule>
  </conditionalFormatting>
  <conditionalFormatting sqref="O52">
    <cfRule type="containsErrors" dxfId="11114" priority="565">
      <formula>ISERROR(O52)</formula>
    </cfRule>
  </conditionalFormatting>
  <conditionalFormatting sqref="O49">
    <cfRule type="containsErrors" dxfId="11113" priority="564">
      <formula>ISERROR(O49)</formula>
    </cfRule>
  </conditionalFormatting>
  <conditionalFormatting sqref="O52">
    <cfRule type="containsErrors" dxfId="11112" priority="563">
      <formula>ISERROR(O52)</formula>
    </cfRule>
  </conditionalFormatting>
  <conditionalFormatting sqref="O49">
    <cfRule type="containsErrors" dxfId="11111" priority="562">
      <formula>ISERROR(O49)</formula>
    </cfRule>
  </conditionalFormatting>
  <conditionalFormatting sqref="O52">
    <cfRule type="containsErrors" dxfId="11110" priority="561">
      <formula>ISERROR(O52)</formula>
    </cfRule>
  </conditionalFormatting>
  <conditionalFormatting sqref="O49">
    <cfRule type="containsErrors" dxfId="11109" priority="560">
      <formula>ISERROR(O49)</formula>
    </cfRule>
  </conditionalFormatting>
  <conditionalFormatting sqref="O52">
    <cfRule type="containsErrors" dxfId="11108" priority="559">
      <formula>ISERROR(O52)</formula>
    </cfRule>
  </conditionalFormatting>
  <conditionalFormatting sqref="O49">
    <cfRule type="containsErrors" dxfId="11107" priority="558">
      <formula>ISERROR(O49)</formula>
    </cfRule>
  </conditionalFormatting>
  <conditionalFormatting sqref="O52">
    <cfRule type="containsErrors" dxfId="11106" priority="557">
      <formula>ISERROR(O52)</formula>
    </cfRule>
  </conditionalFormatting>
  <conditionalFormatting sqref="O49">
    <cfRule type="containsErrors" dxfId="11105" priority="556">
      <formula>ISERROR(O49)</formula>
    </cfRule>
  </conditionalFormatting>
  <conditionalFormatting sqref="O52">
    <cfRule type="containsErrors" dxfId="11104" priority="555">
      <formula>ISERROR(O52)</formula>
    </cfRule>
  </conditionalFormatting>
  <conditionalFormatting sqref="O49">
    <cfRule type="containsErrors" dxfId="11103" priority="554">
      <formula>ISERROR(O49)</formula>
    </cfRule>
  </conditionalFormatting>
  <conditionalFormatting sqref="O52">
    <cfRule type="containsErrors" dxfId="11102" priority="553">
      <formula>ISERROR(O52)</formula>
    </cfRule>
  </conditionalFormatting>
  <conditionalFormatting sqref="O49">
    <cfRule type="containsErrors" dxfId="11101" priority="552">
      <formula>ISERROR(O49)</formula>
    </cfRule>
  </conditionalFormatting>
  <conditionalFormatting sqref="O52">
    <cfRule type="containsErrors" dxfId="11100" priority="551">
      <formula>ISERROR(O52)</formula>
    </cfRule>
  </conditionalFormatting>
  <conditionalFormatting sqref="O49">
    <cfRule type="containsErrors" dxfId="11099" priority="550">
      <formula>ISERROR(O49)</formula>
    </cfRule>
  </conditionalFormatting>
  <conditionalFormatting sqref="O52">
    <cfRule type="containsErrors" dxfId="11098" priority="549">
      <formula>ISERROR(O52)</formula>
    </cfRule>
  </conditionalFormatting>
  <conditionalFormatting sqref="O49">
    <cfRule type="containsErrors" dxfId="11097" priority="548">
      <formula>ISERROR(O49)</formula>
    </cfRule>
  </conditionalFormatting>
  <conditionalFormatting sqref="O52">
    <cfRule type="containsErrors" dxfId="11096" priority="547">
      <formula>ISERROR(O52)</formula>
    </cfRule>
  </conditionalFormatting>
  <conditionalFormatting sqref="O49">
    <cfRule type="containsErrors" dxfId="11095" priority="546">
      <formula>ISERROR(O49)</formula>
    </cfRule>
  </conditionalFormatting>
  <conditionalFormatting sqref="O52">
    <cfRule type="containsErrors" dxfId="11094" priority="545">
      <formula>ISERROR(O52)</formula>
    </cfRule>
  </conditionalFormatting>
  <conditionalFormatting sqref="O49">
    <cfRule type="containsErrors" dxfId="11093" priority="544">
      <formula>ISERROR(O49)</formula>
    </cfRule>
  </conditionalFormatting>
  <conditionalFormatting sqref="O52">
    <cfRule type="containsErrors" dxfId="11092" priority="543">
      <formula>ISERROR(O52)</formula>
    </cfRule>
  </conditionalFormatting>
  <conditionalFormatting sqref="O49">
    <cfRule type="containsErrors" dxfId="11091" priority="542">
      <formula>ISERROR(O49)</formula>
    </cfRule>
  </conditionalFormatting>
  <conditionalFormatting sqref="O52">
    <cfRule type="containsErrors" dxfId="11090" priority="541">
      <formula>ISERROR(O52)</formula>
    </cfRule>
  </conditionalFormatting>
  <conditionalFormatting sqref="O49">
    <cfRule type="containsErrors" dxfId="11089" priority="540">
      <formula>ISERROR(O49)</formula>
    </cfRule>
  </conditionalFormatting>
  <conditionalFormatting sqref="O52">
    <cfRule type="containsErrors" dxfId="11088" priority="539">
      <formula>ISERROR(O52)</formula>
    </cfRule>
  </conditionalFormatting>
  <conditionalFormatting sqref="O49">
    <cfRule type="containsErrors" dxfId="11087" priority="538">
      <formula>ISERROR(O49)</formula>
    </cfRule>
  </conditionalFormatting>
  <conditionalFormatting sqref="O52">
    <cfRule type="containsErrors" dxfId="11086" priority="537">
      <formula>ISERROR(O52)</formula>
    </cfRule>
  </conditionalFormatting>
  <conditionalFormatting sqref="O49">
    <cfRule type="containsErrors" dxfId="11085" priority="536">
      <formula>ISERROR(O49)</formula>
    </cfRule>
  </conditionalFormatting>
  <conditionalFormatting sqref="O52">
    <cfRule type="containsErrors" dxfId="11084" priority="535">
      <formula>ISERROR(O52)</formula>
    </cfRule>
  </conditionalFormatting>
  <conditionalFormatting sqref="O49">
    <cfRule type="containsErrors" dxfId="11083" priority="534">
      <formula>ISERROR(O49)</formula>
    </cfRule>
  </conditionalFormatting>
  <conditionalFormatting sqref="O52">
    <cfRule type="containsErrors" dxfId="11082" priority="533">
      <formula>ISERROR(O52)</formula>
    </cfRule>
  </conditionalFormatting>
  <conditionalFormatting sqref="O49">
    <cfRule type="containsErrors" dxfId="11081" priority="532">
      <formula>ISERROR(O49)</formula>
    </cfRule>
  </conditionalFormatting>
  <conditionalFormatting sqref="O52">
    <cfRule type="containsErrors" dxfId="11080" priority="531">
      <formula>ISERROR(O52)</formula>
    </cfRule>
  </conditionalFormatting>
  <conditionalFormatting sqref="O49">
    <cfRule type="containsErrors" dxfId="11079" priority="530">
      <formula>ISERROR(O49)</formula>
    </cfRule>
  </conditionalFormatting>
  <conditionalFormatting sqref="O52">
    <cfRule type="containsErrors" dxfId="11078" priority="529">
      <formula>ISERROR(O52)</formula>
    </cfRule>
  </conditionalFormatting>
  <conditionalFormatting sqref="O49">
    <cfRule type="containsErrors" dxfId="11077" priority="528">
      <formula>ISERROR(O49)</formula>
    </cfRule>
  </conditionalFormatting>
  <conditionalFormatting sqref="O52">
    <cfRule type="containsErrors" dxfId="11076" priority="527">
      <formula>ISERROR(O52)</formula>
    </cfRule>
  </conditionalFormatting>
  <conditionalFormatting sqref="O49">
    <cfRule type="containsErrors" dxfId="11075" priority="526">
      <formula>ISERROR(O49)</formula>
    </cfRule>
  </conditionalFormatting>
  <conditionalFormatting sqref="O52">
    <cfRule type="containsErrors" dxfId="11074" priority="525">
      <formula>ISERROR(O52)</formula>
    </cfRule>
  </conditionalFormatting>
  <conditionalFormatting sqref="O49">
    <cfRule type="containsErrors" dxfId="11073" priority="524">
      <formula>ISERROR(O49)</formula>
    </cfRule>
  </conditionalFormatting>
  <conditionalFormatting sqref="O52">
    <cfRule type="containsErrors" dxfId="11072" priority="523">
      <formula>ISERROR(O52)</formula>
    </cfRule>
  </conditionalFormatting>
  <conditionalFormatting sqref="O49">
    <cfRule type="containsErrors" dxfId="11071" priority="522">
      <formula>ISERROR(O49)</formula>
    </cfRule>
  </conditionalFormatting>
  <conditionalFormatting sqref="O52">
    <cfRule type="containsErrors" dxfId="11070" priority="521">
      <formula>ISERROR(O52)</formula>
    </cfRule>
  </conditionalFormatting>
  <conditionalFormatting sqref="O49">
    <cfRule type="containsErrors" dxfId="11069" priority="520">
      <formula>ISERROR(O49)</formula>
    </cfRule>
  </conditionalFormatting>
  <conditionalFormatting sqref="O52">
    <cfRule type="containsErrors" dxfId="11068" priority="519">
      <formula>ISERROR(O52)</formula>
    </cfRule>
  </conditionalFormatting>
  <conditionalFormatting sqref="O49">
    <cfRule type="containsErrors" dxfId="11067" priority="518">
      <formula>ISERROR(O49)</formula>
    </cfRule>
  </conditionalFormatting>
  <conditionalFormatting sqref="O52">
    <cfRule type="containsErrors" dxfId="11066" priority="517">
      <formula>ISERROR(O52)</formula>
    </cfRule>
  </conditionalFormatting>
  <conditionalFormatting sqref="O49">
    <cfRule type="containsErrors" dxfId="11065" priority="516">
      <formula>ISERROR(O49)</formula>
    </cfRule>
  </conditionalFormatting>
  <conditionalFormatting sqref="O52">
    <cfRule type="containsErrors" dxfId="11064" priority="515">
      <formula>ISERROR(O52)</formula>
    </cfRule>
  </conditionalFormatting>
  <conditionalFormatting sqref="O49">
    <cfRule type="containsErrors" dxfId="11063" priority="514">
      <formula>ISERROR(O49)</formula>
    </cfRule>
  </conditionalFormatting>
  <conditionalFormatting sqref="O52">
    <cfRule type="containsErrors" dxfId="11062" priority="513">
      <formula>ISERROR(O52)</formula>
    </cfRule>
  </conditionalFormatting>
  <conditionalFormatting sqref="O49">
    <cfRule type="containsErrors" dxfId="11061" priority="512">
      <formula>ISERROR(O49)</formula>
    </cfRule>
  </conditionalFormatting>
  <conditionalFormatting sqref="O52">
    <cfRule type="containsErrors" dxfId="11060" priority="511">
      <formula>ISERROR(O52)</formula>
    </cfRule>
  </conditionalFormatting>
  <conditionalFormatting sqref="O49">
    <cfRule type="containsErrors" dxfId="11059" priority="510">
      <formula>ISERROR(O49)</formula>
    </cfRule>
  </conditionalFormatting>
  <conditionalFormatting sqref="O52">
    <cfRule type="containsErrors" dxfId="11058" priority="509">
      <formula>ISERROR(O52)</formula>
    </cfRule>
  </conditionalFormatting>
  <conditionalFormatting sqref="O49">
    <cfRule type="containsErrors" dxfId="11057" priority="508">
      <formula>ISERROR(O49)</formula>
    </cfRule>
  </conditionalFormatting>
  <conditionalFormatting sqref="O52">
    <cfRule type="containsErrors" dxfId="11056" priority="507">
      <formula>ISERROR(O52)</formula>
    </cfRule>
  </conditionalFormatting>
  <conditionalFormatting sqref="O49">
    <cfRule type="containsErrors" dxfId="11055" priority="506">
      <formula>ISERROR(O49)</formula>
    </cfRule>
  </conditionalFormatting>
  <conditionalFormatting sqref="O52">
    <cfRule type="containsErrors" dxfId="11054" priority="505">
      <formula>ISERROR(O52)</formula>
    </cfRule>
  </conditionalFormatting>
  <conditionalFormatting sqref="O49">
    <cfRule type="containsErrors" dxfId="11053" priority="504">
      <formula>ISERROR(O49)</formula>
    </cfRule>
  </conditionalFormatting>
  <conditionalFormatting sqref="O52">
    <cfRule type="containsErrors" dxfId="11052" priority="503">
      <formula>ISERROR(O52)</formula>
    </cfRule>
  </conditionalFormatting>
  <conditionalFormatting sqref="O49">
    <cfRule type="containsErrors" dxfId="11051" priority="502">
      <formula>ISERROR(O49)</formula>
    </cfRule>
  </conditionalFormatting>
  <conditionalFormatting sqref="O52">
    <cfRule type="containsErrors" dxfId="11050" priority="501">
      <formula>ISERROR(O52)</formula>
    </cfRule>
  </conditionalFormatting>
  <conditionalFormatting sqref="O49">
    <cfRule type="containsErrors" dxfId="11049" priority="500">
      <formula>ISERROR(O49)</formula>
    </cfRule>
  </conditionalFormatting>
  <conditionalFormatting sqref="O52">
    <cfRule type="containsErrors" dxfId="11048" priority="499">
      <formula>ISERROR(O52)</formula>
    </cfRule>
  </conditionalFormatting>
  <conditionalFormatting sqref="O49">
    <cfRule type="containsErrors" dxfId="11047" priority="498">
      <formula>ISERROR(O49)</formula>
    </cfRule>
  </conditionalFormatting>
  <conditionalFormatting sqref="O52">
    <cfRule type="containsErrors" dxfId="11046" priority="497">
      <formula>ISERROR(O52)</formula>
    </cfRule>
  </conditionalFormatting>
  <conditionalFormatting sqref="O49">
    <cfRule type="containsErrors" dxfId="11045" priority="496">
      <formula>ISERROR(O49)</formula>
    </cfRule>
  </conditionalFormatting>
  <conditionalFormatting sqref="O52">
    <cfRule type="containsErrors" dxfId="11044" priority="495">
      <formula>ISERROR(O52)</formula>
    </cfRule>
  </conditionalFormatting>
  <conditionalFormatting sqref="O49">
    <cfRule type="containsErrors" dxfId="11043" priority="494">
      <formula>ISERROR(O49)</formula>
    </cfRule>
  </conditionalFormatting>
  <conditionalFormatting sqref="O52">
    <cfRule type="containsErrors" dxfId="11042" priority="493">
      <formula>ISERROR(O52)</formula>
    </cfRule>
  </conditionalFormatting>
  <conditionalFormatting sqref="O49">
    <cfRule type="containsErrors" dxfId="11041" priority="492">
      <formula>ISERROR(O49)</formula>
    </cfRule>
  </conditionalFormatting>
  <conditionalFormatting sqref="O52">
    <cfRule type="containsErrors" dxfId="11040" priority="491">
      <formula>ISERROR(O52)</formula>
    </cfRule>
  </conditionalFormatting>
  <conditionalFormatting sqref="O49">
    <cfRule type="containsErrors" dxfId="11039" priority="490">
      <formula>ISERROR(O49)</formula>
    </cfRule>
  </conditionalFormatting>
  <conditionalFormatting sqref="O52">
    <cfRule type="containsErrors" dxfId="11038" priority="489">
      <formula>ISERROR(O52)</formula>
    </cfRule>
  </conditionalFormatting>
  <conditionalFormatting sqref="O49">
    <cfRule type="containsErrors" dxfId="11037" priority="488">
      <formula>ISERROR(O49)</formula>
    </cfRule>
  </conditionalFormatting>
  <conditionalFormatting sqref="O52">
    <cfRule type="containsErrors" dxfId="11036" priority="487">
      <formula>ISERROR(O52)</formula>
    </cfRule>
  </conditionalFormatting>
  <conditionalFormatting sqref="O49">
    <cfRule type="containsErrors" dxfId="11035" priority="486">
      <formula>ISERROR(O49)</formula>
    </cfRule>
  </conditionalFormatting>
  <conditionalFormatting sqref="O52">
    <cfRule type="containsErrors" dxfId="11034" priority="485">
      <formula>ISERROR(O52)</formula>
    </cfRule>
  </conditionalFormatting>
  <conditionalFormatting sqref="O49">
    <cfRule type="containsErrors" dxfId="11033" priority="484">
      <formula>ISERROR(O49)</formula>
    </cfRule>
  </conditionalFormatting>
  <conditionalFormatting sqref="O52">
    <cfRule type="containsErrors" dxfId="11032" priority="483">
      <formula>ISERROR(O52)</formula>
    </cfRule>
  </conditionalFormatting>
  <conditionalFormatting sqref="O49">
    <cfRule type="containsErrors" dxfId="11031" priority="482">
      <formula>ISERROR(O49)</formula>
    </cfRule>
  </conditionalFormatting>
  <conditionalFormatting sqref="O52">
    <cfRule type="containsErrors" dxfId="11030" priority="481">
      <formula>ISERROR(O52)</formula>
    </cfRule>
  </conditionalFormatting>
  <conditionalFormatting sqref="O49">
    <cfRule type="containsErrors" dxfId="11029" priority="480">
      <formula>ISERROR(O49)</formula>
    </cfRule>
  </conditionalFormatting>
  <conditionalFormatting sqref="O52">
    <cfRule type="containsErrors" dxfId="11028" priority="479">
      <formula>ISERROR(O52)</formula>
    </cfRule>
  </conditionalFormatting>
  <conditionalFormatting sqref="O49">
    <cfRule type="containsErrors" dxfId="11027" priority="478">
      <formula>ISERROR(O49)</formula>
    </cfRule>
  </conditionalFormatting>
  <conditionalFormatting sqref="O52">
    <cfRule type="containsErrors" dxfId="11026" priority="477">
      <formula>ISERROR(O52)</formula>
    </cfRule>
  </conditionalFormatting>
  <conditionalFormatting sqref="O49">
    <cfRule type="containsErrors" dxfId="11025" priority="476">
      <formula>ISERROR(O49)</formula>
    </cfRule>
  </conditionalFormatting>
  <conditionalFormatting sqref="O52">
    <cfRule type="containsErrors" dxfId="11024" priority="475">
      <formula>ISERROR(O52)</formula>
    </cfRule>
  </conditionalFormatting>
  <conditionalFormatting sqref="O49">
    <cfRule type="containsErrors" dxfId="11023" priority="474">
      <formula>ISERROR(O49)</formula>
    </cfRule>
  </conditionalFormatting>
  <conditionalFormatting sqref="O52">
    <cfRule type="containsErrors" dxfId="11022" priority="473">
      <formula>ISERROR(O52)</formula>
    </cfRule>
  </conditionalFormatting>
  <conditionalFormatting sqref="O52">
    <cfRule type="containsErrors" dxfId="11021" priority="472">
      <formula>ISERROR(O52)</formula>
    </cfRule>
  </conditionalFormatting>
  <conditionalFormatting sqref="O49">
    <cfRule type="containsErrors" dxfId="11020" priority="471">
      <formula>ISERROR(O49)</formula>
    </cfRule>
  </conditionalFormatting>
  <conditionalFormatting sqref="O52">
    <cfRule type="containsErrors" dxfId="11019" priority="470">
      <formula>ISERROR(O52)</formula>
    </cfRule>
  </conditionalFormatting>
  <conditionalFormatting sqref="O49">
    <cfRule type="containsErrors" dxfId="11018" priority="469">
      <formula>ISERROR(O49)</formula>
    </cfRule>
  </conditionalFormatting>
  <conditionalFormatting sqref="O52">
    <cfRule type="containsErrors" dxfId="11017" priority="468">
      <formula>ISERROR(O52)</formula>
    </cfRule>
  </conditionalFormatting>
  <conditionalFormatting sqref="O49">
    <cfRule type="containsErrors" dxfId="11016" priority="467">
      <formula>ISERROR(O49)</formula>
    </cfRule>
  </conditionalFormatting>
  <conditionalFormatting sqref="N49:O56">
    <cfRule type="containsErrors" dxfId="11015" priority="466">
      <formula>ISERROR(N49)</formula>
    </cfRule>
  </conditionalFormatting>
  <conditionalFormatting sqref="N49:O56">
    <cfRule type="containsErrors" dxfId="11014" priority="465">
      <formula>ISERROR(N49)</formula>
    </cfRule>
  </conditionalFormatting>
  <conditionalFormatting sqref="N53:N56">
    <cfRule type="cellIs" dxfId="11013" priority="464" operator="notEqual">
      <formula>0</formula>
    </cfRule>
  </conditionalFormatting>
  <conditionalFormatting sqref="N49:O56">
    <cfRule type="containsErrors" dxfId="11012" priority="463">
      <formula>ISERROR(N49)</formula>
    </cfRule>
  </conditionalFormatting>
  <conditionalFormatting sqref="N49:O56">
    <cfRule type="containsErrors" dxfId="11011" priority="462">
      <formula>ISERROR(N49)</formula>
    </cfRule>
  </conditionalFormatting>
  <conditionalFormatting sqref="N53:N56">
    <cfRule type="cellIs" dxfId="11010" priority="461" operator="notEqual">
      <formula>0</formula>
    </cfRule>
  </conditionalFormatting>
  <conditionalFormatting sqref="N31:O38">
    <cfRule type="containsErrors" dxfId="11009" priority="460">
      <formula>ISERROR(N31)</formula>
    </cfRule>
  </conditionalFormatting>
  <conditionalFormatting sqref="N31:O38">
    <cfRule type="containsErrors" dxfId="11008" priority="459">
      <formula>ISERROR(N31)</formula>
    </cfRule>
  </conditionalFormatting>
  <conditionalFormatting sqref="N35:N38">
    <cfRule type="cellIs" dxfId="11007" priority="458" operator="notEqual">
      <formula>0</formula>
    </cfRule>
  </conditionalFormatting>
  <conditionalFormatting sqref="N49:O56">
    <cfRule type="containsErrors" dxfId="11006" priority="457">
      <formula>ISERROR(N49)</formula>
    </cfRule>
  </conditionalFormatting>
  <conditionalFormatting sqref="N49:O56">
    <cfRule type="containsErrors" dxfId="11005" priority="456">
      <formula>ISERROR(N49)</formula>
    </cfRule>
  </conditionalFormatting>
  <conditionalFormatting sqref="N53:N56">
    <cfRule type="cellIs" dxfId="11004" priority="455" operator="notEqual">
      <formula>0</formula>
    </cfRule>
  </conditionalFormatting>
  <conditionalFormatting sqref="N1:N9 N11 N19:N110">
    <cfRule type="containsErrors" dxfId="11003" priority="454">
      <formula>ISERROR(N1)</formula>
    </cfRule>
  </conditionalFormatting>
  <conditionalFormatting sqref="N1:N9 N11 N19:N110">
    <cfRule type="containsErrors" dxfId="11002" priority="453">
      <formula>ISERROR(N1)</formula>
    </cfRule>
  </conditionalFormatting>
  <conditionalFormatting sqref="N1:N9 N11 N19:N110">
    <cfRule type="containsErrors" dxfId="11001" priority="452">
      <formula>ISERROR(N1)</formula>
    </cfRule>
  </conditionalFormatting>
  <conditionalFormatting sqref="N94:N110">
    <cfRule type="containsErrors" dxfId="11000" priority="451">
      <formula>ISERROR(N94)</formula>
    </cfRule>
  </conditionalFormatting>
  <conditionalFormatting sqref="N94:N110">
    <cfRule type="containsErrors" dxfId="10999" priority="450">
      <formula>ISERROR(N94)</formula>
    </cfRule>
  </conditionalFormatting>
  <conditionalFormatting sqref="N107:N110">
    <cfRule type="cellIs" dxfId="10998" priority="449" operator="notEqual">
      <formula>0</formula>
    </cfRule>
  </conditionalFormatting>
  <conditionalFormatting sqref="N76:N92">
    <cfRule type="containsErrors" dxfId="10997" priority="448">
      <formula>ISERROR(N76)</formula>
    </cfRule>
  </conditionalFormatting>
  <conditionalFormatting sqref="N76:N92">
    <cfRule type="containsErrors" dxfId="10996" priority="447">
      <formula>ISERROR(N76)</formula>
    </cfRule>
  </conditionalFormatting>
  <conditionalFormatting sqref="N89:N92">
    <cfRule type="cellIs" dxfId="10995" priority="446" operator="notEqual">
      <formula>0</formula>
    </cfRule>
  </conditionalFormatting>
  <conditionalFormatting sqref="N58:N74">
    <cfRule type="containsErrors" dxfId="10994" priority="445">
      <formula>ISERROR(N58)</formula>
    </cfRule>
  </conditionalFormatting>
  <conditionalFormatting sqref="N58:N74">
    <cfRule type="containsErrors" dxfId="10993" priority="444">
      <formula>ISERROR(N58)</formula>
    </cfRule>
  </conditionalFormatting>
  <conditionalFormatting sqref="N71:N74">
    <cfRule type="cellIs" dxfId="10992" priority="443" operator="notEqual">
      <formula>0</formula>
    </cfRule>
  </conditionalFormatting>
  <conditionalFormatting sqref="N40:N56">
    <cfRule type="containsErrors" dxfId="10991" priority="442">
      <formula>ISERROR(N40)</formula>
    </cfRule>
  </conditionalFormatting>
  <conditionalFormatting sqref="N40:N56">
    <cfRule type="containsErrors" dxfId="10990" priority="441">
      <formula>ISERROR(N40)</formula>
    </cfRule>
  </conditionalFormatting>
  <conditionalFormatting sqref="N53:N56">
    <cfRule type="cellIs" dxfId="10989" priority="440" operator="notEqual">
      <formula>0</formula>
    </cfRule>
  </conditionalFormatting>
  <conditionalFormatting sqref="N4:N9 N11 N19:N20">
    <cfRule type="containsErrors" dxfId="10988" priority="439">
      <formula>ISERROR(N4)</formula>
    </cfRule>
  </conditionalFormatting>
  <conditionalFormatting sqref="N4:N9 N11">
    <cfRule type="containsErrors" dxfId="10987" priority="438">
      <formula>ISERROR(N4)</formula>
    </cfRule>
  </conditionalFormatting>
  <conditionalFormatting sqref="N17:N20">
    <cfRule type="cellIs" dxfId="10986" priority="437" operator="notEqual">
      <formula>0</formula>
    </cfRule>
  </conditionalFormatting>
  <conditionalFormatting sqref="N22:N38">
    <cfRule type="containsErrors" dxfId="10985" priority="436">
      <formula>ISERROR(N22)</formula>
    </cfRule>
  </conditionalFormatting>
  <conditionalFormatting sqref="N22:N38">
    <cfRule type="containsErrors" dxfId="10984" priority="435">
      <formula>ISERROR(N22)</formula>
    </cfRule>
  </conditionalFormatting>
  <conditionalFormatting sqref="N35:N38">
    <cfRule type="cellIs" dxfId="10983" priority="434" operator="notEqual">
      <formula>0</formula>
    </cfRule>
  </conditionalFormatting>
  <conditionalFormatting sqref="N50">
    <cfRule type="containsErrors" dxfId="10982" priority="433">
      <formula>ISERROR(N50)</formula>
    </cfRule>
  </conditionalFormatting>
  <conditionalFormatting sqref="N50">
    <cfRule type="containsErrors" dxfId="10981" priority="432">
      <formula>ISERROR(N50)</formula>
    </cfRule>
  </conditionalFormatting>
  <conditionalFormatting sqref="N68">
    <cfRule type="containsErrors" dxfId="10980" priority="431">
      <formula>ISERROR(N68)</formula>
    </cfRule>
  </conditionalFormatting>
  <conditionalFormatting sqref="N68">
    <cfRule type="containsErrors" dxfId="10979" priority="430">
      <formula>ISERROR(N68)</formula>
    </cfRule>
  </conditionalFormatting>
  <conditionalFormatting sqref="N86">
    <cfRule type="containsErrors" dxfId="10978" priority="429">
      <formula>ISERROR(N86)</formula>
    </cfRule>
  </conditionalFormatting>
  <conditionalFormatting sqref="N86">
    <cfRule type="containsErrors" dxfId="10977" priority="428">
      <formula>ISERROR(N86)</formula>
    </cfRule>
  </conditionalFormatting>
  <conditionalFormatting sqref="N104">
    <cfRule type="containsErrors" dxfId="10976" priority="427">
      <formula>ISERROR(N104)</formula>
    </cfRule>
  </conditionalFormatting>
  <conditionalFormatting sqref="N104">
    <cfRule type="containsErrors" dxfId="10975" priority="426">
      <formula>ISERROR(N104)</formula>
    </cfRule>
  </conditionalFormatting>
  <conditionalFormatting sqref="N31:N38">
    <cfRule type="containsErrors" dxfId="10974" priority="425">
      <formula>ISERROR(N31)</formula>
    </cfRule>
  </conditionalFormatting>
  <conditionalFormatting sqref="N31:N38">
    <cfRule type="containsErrors" dxfId="10973" priority="424">
      <formula>ISERROR(N31)</formula>
    </cfRule>
  </conditionalFormatting>
  <conditionalFormatting sqref="N35:N38">
    <cfRule type="cellIs" dxfId="10972" priority="423" operator="notEqual">
      <formula>0</formula>
    </cfRule>
  </conditionalFormatting>
  <conditionalFormatting sqref="N49:N56">
    <cfRule type="containsErrors" dxfId="10971" priority="422">
      <formula>ISERROR(N49)</formula>
    </cfRule>
  </conditionalFormatting>
  <conditionalFormatting sqref="N49:N56">
    <cfRule type="containsErrors" dxfId="10970" priority="421">
      <formula>ISERROR(N49)</formula>
    </cfRule>
  </conditionalFormatting>
  <conditionalFormatting sqref="N53:N56">
    <cfRule type="cellIs" dxfId="10969" priority="420" operator="notEqual">
      <formula>0</formula>
    </cfRule>
  </conditionalFormatting>
  <conditionalFormatting sqref="N49:N56">
    <cfRule type="containsErrors" dxfId="10968" priority="419">
      <formula>ISERROR(N49)</formula>
    </cfRule>
  </conditionalFormatting>
  <conditionalFormatting sqref="N49:N56">
    <cfRule type="containsErrors" dxfId="10967" priority="418">
      <formula>ISERROR(N49)</formula>
    </cfRule>
  </conditionalFormatting>
  <conditionalFormatting sqref="N53:N56">
    <cfRule type="cellIs" dxfId="10966" priority="417" operator="notEqual">
      <formula>0</formula>
    </cfRule>
  </conditionalFormatting>
  <conditionalFormatting sqref="N31:N38">
    <cfRule type="containsErrors" dxfId="10965" priority="416">
      <formula>ISERROR(N31)</formula>
    </cfRule>
  </conditionalFormatting>
  <conditionalFormatting sqref="N31:N38">
    <cfRule type="containsErrors" dxfId="10964" priority="415">
      <formula>ISERROR(N31)</formula>
    </cfRule>
  </conditionalFormatting>
  <conditionalFormatting sqref="N35:N38">
    <cfRule type="cellIs" dxfId="10963" priority="414" operator="notEqual">
      <formula>0</formula>
    </cfRule>
  </conditionalFormatting>
  <conditionalFormatting sqref="N49:N56">
    <cfRule type="containsErrors" dxfId="10962" priority="413">
      <formula>ISERROR(N49)</formula>
    </cfRule>
  </conditionalFormatting>
  <conditionalFormatting sqref="N49:N56">
    <cfRule type="containsErrors" dxfId="10961" priority="412">
      <formula>ISERROR(N49)</formula>
    </cfRule>
  </conditionalFormatting>
  <conditionalFormatting sqref="N53:N56">
    <cfRule type="cellIs" dxfId="10960" priority="411" operator="notEqual">
      <formula>0</formula>
    </cfRule>
  </conditionalFormatting>
  <conditionalFormatting sqref="N1:N9 N11 N19:N110">
    <cfRule type="containsErrors" dxfId="10959" priority="410">
      <formula>ISERROR(N1)</formula>
    </cfRule>
  </conditionalFormatting>
  <conditionalFormatting sqref="N1:N9 N11 N19:N110">
    <cfRule type="containsErrors" dxfId="10958" priority="409">
      <formula>ISERROR(N1)</formula>
    </cfRule>
  </conditionalFormatting>
  <conditionalFormatting sqref="N1:N9 N11 N19:N110">
    <cfRule type="containsErrors" dxfId="10957" priority="408">
      <formula>ISERROR(N1)</formula>
    </cfRule>
  </conditionalFormatting>
  <conditionalFormatting sqref="N94:N110">
    <cfRule type="containsErrors" dxfId="10956" priority="407">
      <formula>ISERROR(N94)</formula>
    </cfRule>
  </conditionalFormatting>
  <conditionalFormatting sqref="N94:N110">
    <cfRule type="containsErrors" dxfId="10955" priority="406">
      <formula>ISERROR(N94)</formula>
    </cfRule>
  </conditionalFormatting>
  <conditionalFormatting sqref="N107:N110">
    <cfRule type="cellIs" dxfId="10954" priority="405" operator="notEqual">
      <formula>0</formula>
    </cfRule>
  </conditionalFormatting>
  <conditionalFormatting sqref="N76:N92">
    <cfRule type="containsErrors" dxfId="10953" priority="404">
      <formula>ISERROR(N76)</formula>
    </cfRule>
  </conditionalFormatting>
  <conditionalFormatting sqref="N76:N92">
    <cfRule type="containsErrors" dxfId="10952" priority="403">
      <formula>ISERROR(N76)</formula>
    </cfRule>
  </conditionalFormatting>
  <conditionalFormatting sqref="N89:N92">
    <cfRule type="cellIs" dxfId="10951" priority="402" operator="notEqual">
      <formula>0</formula>
    </cfRule>
  </conditionalFormatting>
  <conditionalFormatting sqref="N58:N74">
    <cfRule type="containsErrors" dxfId="10950" priority="401">
      <formula>ISERROR(N58)</formula>
    </cfRule>
  </conditionalFormatting>
  <conditionalFormatting sqref="N58:N74">
    <cfRule type="containsErrors" dxfId="10949" priority="400">
      <formula>ISERROR(N58)</formula>
    </cfRule>
  </conditionalFormatting>
  <conditionalFormatting sqref="N71:N74">
    <cfRule type="cellIs" dxfId="10948" priority="399" operator="notEqual">
      <formula>0</formula>
    </cfRule>
  </conditionalFormatting>
  <conditionalFormatting sqref="N40:N56">
    <cfRule type="containsErrors" dxfId="10947" priority="398">
      <formula>ISERROR(N40)</formula>
    </cfRule>
  </conditionalFormatting>
  <conditionalFormatting sqref="N40:N56">
    <cfRule type="containsErrors" dxfId="10946" priority="397">
      <formula>ISERROR(N40)</formula>
    </cfRule>
  </conditionalFormatting>
  <conditionalFormatting sqref="N53:N56">
    <cfRule type="cellIs" dxfId="10945" priority="396" operator="notEqual">
      <formula>0</formula>
    </cfRule>
  </conditionalFormatting>
  <conditionalFormatting sqref="N4:N9 N11 N19:N20">
    <cfRule type="containsErrors" dxfId="10944" priority="395">
      <formula>ISERROR(N4)</formula>
    </cfRule>
  </conditionalFormatting>
  <conditionalFormatting sqref="N4:N9 N11">
    <cfRule type="containsErrors" dxfId="10943" priority="394">
      <formula>ISERROR(N4)</formula>
    </cfRule>
  </conditionalFormatting>
  <conditionalFormatting sqref="N17:N20">
    <cfRule type="cellIs" dxfId="10942" priority="393" operator="notEqual">
      <formula>0</formula>
    </cfRule>
  </conditionalFormatting>
  <conditionalFormatting sqref="N22:N38">
    <cfRule type="containsErrors" dxfId="10941" priority="392">
      <formula>ISERROR(N22)</formula>
    </cfRule>
  </conditionalFormatting>
  <conditionalFormatting sqref="N22:N38">
    <cfRule type="containsErrors" dxfId="10940" priority="391">
      <formula>ISERROR(N22)</formula>
    </cfRule>
  </conditionalFormatting>
  <conditionalFormatting sqref="N35:N38">
    <cfRule type="cellIs" dxfId="10939" priority="390" operator="notEqual">
      <formula>0</formula>
    </cfRule>
  </conditionalFormatting>
  <conditionalFormatting sqref="N50">
    <cfRule type="containsErrors" dxfId="10938" priority="389">
      <formula>ISERROR(N50)</formula>
    </cfRule>
  </conditionalFormatting>
  <conditionalFormatting sqref="N50">
    <cfRule type="containsErrors" dxfId="10937" priority="388">
      <formula>ISERROR(N50)</formula>
    </cfRule>
  </conditionalFormatting>
  <conditionalFormatting sqref="N68">
    <cfRule type="containsErrors" dxfId="10936" priority="387">
      <formula>ISERROR(N68)</formula>
    </cfRule>
  </conditionalFormatting>
  <conditionalFormatting sqref="N68">
    <cfRule type="containsErrors" dxfId="10935" priority="386">
      <formula>ISERROR(N68)</formula>
    </cfRule>
  </conditionalFormatting>
  <conditionalFormatting sqref="N86">
    <cfRule type="containsErrors" dxfId="10934" priority="385">
      <formula>ISERROR(N86)</formula>
    </cfRule>
  </conditionalFormatting>
  <conditionalFormatting sqref="N86">
    <cfRule type="containsErrors" dxfId="10933" priority="384">
      <formula>ISERROR(N86)</formula>
    </cfRule>
  </conditionalFormatting>
  <conditionalFormatting sqref="N104">
    <cfRule type="containsErrors" dxfId="10932" priority="383">
      <formula>ISERROR(N104)</formula>
    </cfRule>
  </conditionalFormatting>
  <conditionalFormatting sqref="N104">
    <cfRule type="containsErrors" dxfId="10931" priority="382">
      <formula>ISERROR(N104)</formula>
    </cfRule>
  </conditionalFormatting>
  <conditionalFormatting sqref="N31:N38">
    <cfRule type="containsErrors" dxfId="10930" priority="381">
      <formula>ISERROR(N31)</formula>
    </cfRule>
  </conditionalFormatting>
  <conditionalFormatting sqref="N31:N38">
    <cfRule type="containsErrors" dxfId="10929" priority="380">
      <formula>ISERROR(N31)</formula>
    </cfRule>
  </conditionalFormatting>
  <conditionalFormatting sqref="N35:N38">
    <cfRule type="cellIs" dxfId="10928" priority="379" operator="notEqual">
      <formula>0</formula>
    </cfRule>
  </conditionalFormatting>
  <conditionalFormatting sqref="N49:N56">
    <cfRule type="containsErrors" dxfId="10927" priority="378">
      <formula>ISERROR(N49)</formula>
    </cfRule>
  </conditionalFormatting>
  <conditionalFormatting sqref="N49:N56">
    <cfRule type="containsErrors" dxfId="10926" priority="377">
      <formula>ISERROR(N49)</formula>
    </cfRule>
  </conditionalFormatting>
  <conditionalFormatting sqref="N53:N56">
    <cfRule type="cellIs" dxfId="10925" priority="376" operator="notEqual">
      <formula>0</formula>
    </cfRule>
  </conditionalFormatting>
  <conditionalFormatting sqref="N49:N56">
    <cfRule type="containsErrors" dxfId="10924" priority="375">
      <formula>ISERROR(N49)</formula>
    </cfRule>
  </conditionalFormatting>
  <conditionalFormatting sqref="N49:N56">
    <cfRule type="containsErrors" dxfId="10923" priority="374">
      <formula>ISERROR(N49)</formula>
    </cfRule>
  </conditionalFormatting>
  <conditionalFormatting sqref="N53:N56">
    <cfRule type="cellIs" dxfId="10922" priority="373" operator="notEqual">
      <formula>0</formula>
    </cfRule>
  </conditionalFormatting>
  <conditionalFormatting sqref="N31:N38">
    <cfRule type="containsErrors" dxfId="10921" priority="372">
      <formula>ISERROR(N31)</formula>
    </cfRule>
  </conditionalFormatting>
  <conditionalFormatting sqref="N31:N38">
    <cfRule type="containsErrors" dxfId="10920" priority="371">
      <formula>ISERROR(N31)</formula>
    </cfRule>
  </conditionalFormatting>
  <conditionalFormatting sqref="N35:N38">
    <cfRule type="cellIs" dxfId="10919" priority="370" operator="notEqual">
      <formula>0</formula>
    </cfRule>
  </conditionalFormatting>
  <conditionalFormatting sqref="N49:N56">
    <cfRule type="containsErrors" dxfId="10918" priority="369">
      <formula>ISERROR(N49)</formula>
    </cfRule>
  </conditionalFormatting>
  <conditionalFormatting sqref="N49:N56">
    <cfRule type="containsErrors" dxfId="10917" priority="368">
      <formula>ISERROR(N49)</formula>
    </cfRule>
  </conditionalFormatting>
  <conditionalFormatting sqref="N53:N56">
    <cfRule type="cellIs" dxfId="10916" priority="367" operator="notEqual">
      <formula>0</formula>
    </cfRule>
  </conditionalFormatting>
  <conditionalFormatting sqref="N19:N20">
    <cfRule type="containsErrors" dxfId="10915" priority="366">
      <formula>ISERROR(N19)</formula>
    </cfRule>
  </conditionalFormatting>
  <conditionalFormatting sqref="N17:N20">
    <cfRule type="cellIs" dxfId="10914" priority="365" operator="notEqual">
      <formula>0</formula>
    </cfRule>
  </conditionalFormatting>
  <conditionalFormatting sqref="N19:N20">
    <cfRule type="containsErrors" dxfId="10913" priority="364">
      <formula>ISERROR(N19)</formula>
    </cfRule>
  </conditionalFormatting>
  <conditionalFormatting sqref="N17:N20">
    <cfRule type="cellIs" dxfId="10912" priority="363" operator="notEqual">
      <formula>0</formula>
    </cfRule>
  </conditionalFormatting>
  <conditionalFormatting sqref="N19:N20">
    <cfRule type="containsErrors" dxfId="10911" priority="362">
      <formula>ISERROR(N19)</formula>
    </cfRule>
  </conditionalFormatting>
  <conditionalFormatting sqref="N17:N20">
    <cfRule type="cellIs" dxfId="10910" priority="361" operator="notEqual">
      <formula>0</formula>
    </cfRule>
  </conditionalFormatting>
  <conditionalFormatting sqref="N19:N20">
    <cfRule type="containsErrors" dxfId="10909" priority="360">
      <formula>ISERROR(N19)</formula>
    </cfRule>
  </conditionalFormatting>
  <conditionalFormatting sqref="N17:N20">
    <cfRule type="cellIs" dxfId="10908" priority="359" operator="notEqual">
      <formula>0</formula>
    </cfRule>
  </conditionalFormatting>
  <conditionalFormatting sqref="N19:N20">
    <cfRule type="containsErrors" dxfId="10907" priority="358">
      <formula>ISERROR(N19)</formula>
    </cfRule>
  </conditionalFormatting>
  <conditionalFormatting sqref="N17:N20">
    <cfRule type="cellIs" dxfId="10906" priority="357" operator="notEqual">
      <formula>0</formula>
    </cfRule>
  </conditionalFormatting>
  <conditionalFormatting sqref="N37:N38">
    <cfRule type="containsErrors" dxfId="10905" priority="356">
      <formula>ISERROR(N37)</formula>
    </cfRule>
  </conditionalFormatting>
  <conditionalFormatting sqref="N35:N38">
    <cfRule type="cellIs" dxfId="10904" priority="355" operator="notEqual">
      <formula>0</formula>
    </cfRule>
  </conditionalFormatting>
  <conditionalFormatting sqref="N37:N38">
    <cfRule type="containsErrors" dxfId="10903" priority="354">
      <formula>ISERROR(N37)</formula>
    </cfRule>
  </conditionalFormatting>
  <conditionalFormatting sqref="N35:N38">
    <cfRule type="cellIs" dxfId="10902" priority="353" operator="notEqual">
      <formula>0</formula>
    </cfRule>
  </conditionalFormatting>
  <conditionalFormatting sqref="N37:N38">
    <cfRule type="containsErrors" dxfId="10901" priority="352">
      <formula>ISERROR(N37)</formula>
    </cfRule>
  </conditionalFormatting>
  <conditionalFormatting sqref="N35:N38">
    <cfRule type="cellIs" dxfId="10900" priority="351" operator="notEqual">
      <formula>0</formula>
    </cfRule>
  </conditionalFormatting>
  <conditionalFormatting sqref="N37:N38">
    <cfRule type="containsErrors" dxfId="10899" priority="350">
      <formula>ISERROR(N37)</formula>
    </cfRule>
  </conditionalFormatting>
  <conditionalFormatting sqref="N35:N38">
    <cfRule type="cellIs" dxfId="10898" priority="349" operator="notEqual">
      <formula>0</formula>
    </cfRule>
  </conditionalFormatting>
  <conditionalFormatting sqref="N37:N38">
    <cfRule type="containsErrors" dxfId="10897" priority="348">
      <formula>ISERROR(N37)</formula>
    </cfRule>
  </conditionalFormatting>
  <conditionalFormatting sqref="N35:N38">
    <cfRule type="cellIs" dxfId="10896" priority="347" operator="notEqual">
      <formula>0</formula>
    </cfRule>
  </conditionalFormatting>
  <conditionalFormatting sqref="N55:N56">
    <cfRule type="containsErrors" dxfId="10895" priority="346">
      <formula>ISERROR(N55)</formula>
    </cfRule>
  </conditionalFormatting>
  <conditionalFormatting sqref="N53:N56">
    <cfRule type="cellIs" dxfId="10894" priority="345" operator="notEqual">
      <formula>0</formula>
    </cfRule>
  </conditionalFormatting>
  <conditionalFormatting sqref="N55:N56">
    <cfRule type="containsErrors" dxfId="10893" priority="344">
      <formula>ISERROR(N55)</formula>
    </cfRule>
  </conditionalFormatting>
  <conditionalFormatting sqref="N53:N56">
    <cfRule type="cellIs" dxfId="10892" priority="343" operator="notEqual">
      <formula>0</formula>
    </cfRule>
  </conditionalFormatting>
  <conditionalFormatting sqref="N55:N56">
    <cfRule type="containsErrors" dxfId="10891" priority="342">
      <formula>ISERROR(N55)</formula>
    </cfRule>
  </conditionalFormatting>
  <conditionalFormatting sqref="N53:N56">
    <cfRule type="cellIs" dxfId="10890" priority="341" operator="notEqual">
      <formula>0</formula>
    </cfRule>
  </conditionalFormatting>
  <conditionalFormatting sqref="N55:N56">
    <cfRule type="containsErrors" dxfId="10889" priority="340">
      <formula>ISERROR(N55)</formula>
    </cfRule>
  </conditionalFormatting>
  <conditionalFormatting sqref="N53:N56">
    <cfRule type="cellIs" dxfId="10888" priority="339" operator="notEqual">
      <formula>0</formula>
    </cfRule>
  </conditionalFormatting>
  <conditionalFormatting sqref="N55:N56">
    <cfRule type="containsErrors" dxfId="10887" priority="338">
      <formula>ISERROR(N55)</formula>
    </cfRule>
  </conditionalFormatting>
  <conditionalFormatting sqref="N53:N56">
    <cfRule type="cellIs" dxfId="10886" priority="337" operator="notEqual">
      <formula>0</formula>
    </cfRule>
  </conditionalFormatting>
  <conditionalFormatting sqref="N73:N74">
    <cfRule type="containsErrors" dxfId="10885" priority="336">
      <formula>ISERROR(N73)</formula>
    </cfRule>
  </conditionalFormatting>
  <conditionalFormatting sqref="N71:N74">
    <cfRule type="cellIs" dxfId="10884" priority="335" operator="notEqual">
      <formula>0</formula>
    </cfRule>
  </conditionalFormatting>
  <conditionalFormatting sqref="N73:N74">
    <cfRule type="containsErrors" dxfId="10883" priority="334">
      <formula>ISERROR(N73)</formula>
    </cfRule>
  </conditionalFormatting>
  <conditionalFormatting sqref="N71:N74">
    <cfRule type="cellIs" dxfId="10882" priority="333" operator="notEqual">
      <formula>0</formula>
    </cfRule>
  </conditionalFormatting>
  <conditionalFormatting sqref="N73:N74">
    <cfRule type="containsErrors" dxfId="10881" priority="332">
      <formula>ISERROR(N73)</formula>
    </cfRule>
  </conditionalFormatting>
  <conditionalFormatting sqref="N71:N74">
    <cfRule type="cellIs" dxfId="10880" priority="331" operator="notEqual">
      <formula>0</formula>
    </cfRule>
  </conditionalFormatting>
  <conditionalFormatting sqref="N73:N74">
    <cfRule type="containsErrors" dxfId="10879" priority="330">
      <formula>ISERROR(N73)</formula>
    </cfRule>
  </conditionalFormatting>
  <conditionalFormatting sqref="N71:N74">
    <cfRule type="cellIs" dxfId="10878" priority="329" operator="notEqual">
      <formula>0</formula>
    </cfRule>
  </conditionalFormatting>
  <conditionalFormatting sqref="N73:N74">
    <cfRule type="containsErrors" dxfId="10877" priority="328">
      <formula>ISERROR(N73)</formula>
    </cfRule>
  </conditionalFormatting>
  <conditionalFormatting sqref="N71:N74">
    <cfRule type="cellIs" dxfId="10876" priority="327" operator="notEqual">
      <formula>0</formula>
    </cfRule>
  </conditionalFormatting>
  <conditionalFormatting sqref="N91:N92">
    <cfRule type="containsErrors" dxfId="10875" priority="326">
      <formula>ISERROR(N91)</formula>
    </cfRule>
  </conditionalFormatting>
  <conditionalFormatting sqref="N89:N92">
    <cfRule type="cellIs" dxfId="10874" priority="325" operator="notEqual">
      <formula>0</formula>
    </cfRule>
  </conditionalFormatting>
  <conditionalFormatting sqref="N91:N92">
    <cfRule type="containsErrors" dxfId="10873" priority="324">
      <formula>ISERROR(N91)</formula>
    </cfRule>
  </conditionalFormatting>
  <conditionalFormatting sqref="N89:N92">
    <cfRule type="cellIs" dxfId="10872" priority="323" operator="notEqual">
      <formula>0</formula>
    </cfRule>
  </conditionalFormatting>
  <conditionalFormatting sqref="N91:N92">
    <cfRule type="containsErrors" dxfId="10871" priority="322">
      <formula>ISERROR(N91)</formula>
    </cfRule>
  </conditionalFormatting>
  <conditionalFormatting sqref="N89:N92">
    <cfRule type="cellIs" dxfId="10870" priority="321" operator="notEqual">
      <formula>0</formula>
    </cfRule>
  </conditionalFormatting>
  <conditionalFormatting sqref="N91:N92">
    <cfRule type="containsErrors" dxfId="10869" priority="320">
      <formula>ISERROR(N91)</formula>
    </cfRule>
  </conditionalFormatting>
  <conditionalFormatting sqref="N89:N92">
    <cfRule type="cellIs" dxfId="10868" priority="319" operator="notEqual">
      <formula>0</formula>
    </cfRule>
  </conditionalFormatting>
  <conditionalFormatting sqref="N91:N92">
    <cfRule type="containsErrors" dxfId="10867" priority="318">
      <formula>ISERROR(N91)</formula>
    </cfRule>
  </conditionalFormatting>
  <conditionalFormatting sqref="N89:N92">
    <cfRule type="cellIs" dxfId="10866" priority="317" operator="notEqual">
      <formula>0</formula>
    </cfRule>
  </conditionalFormatting>
  <conditionalFormatting sqref="N109:N110">
    <cfRule type="containsErrors" dxfId="10865" priority="316">
      <formula>ISERROR(N109)</formula>
    </cfRule>
  </conditionalFormatting>
  <conditionalFormatting sqref="N107:N110">
    <cfRule type="cellIs" dxfId="10864" priority="315" operator="notEqual">
      <formula>0</formula>
    </cfRule>
  </conditionalFormatting>
  <conditionalFormatting sqref="N109:N110">
    <cfRule type="containsErrors" dxfId="10863" priority="314">
      <formula>ISERROR(N109)</formula>
    </cfRule>
  </conditionalFormatting>
  <conditionalFormatting sqref="N107:N110">
    <cfRule type="cellIs" dxfId="10862" priority="313" operator="notEqual">
      <formula>0</formula>
    </cfRule>
  </conditionalFormatting>
  <conditionalFormatting sqref="N109:N110">
    <cfRule type="containsErrors" dxfId="10861" priority="312">
      <formula>ISERROR(N109)</formula>
    </cfRule>
  </conditionalFormatting>
  <conditionalFormatting sqref="N107:N110">
    <cfRule type="cellIs" dxfId="10860" priority="311" operator="notEqual">
      <formula>0</formula>
    </cfRule>
  </conditionalFormatting>
  <conditionalFormatting sqref="N109:N110">
    <cfRule type="containsErrors" dxfId="10859" priority="310">
      <formula>ISERROR(N109)</formula>
    </cfRule>
  </conditionalFormatting>
  <conditionalFormatting sqref="N107:N110">
    <cfRule type="cellIs" dxfId="10858" priority="309" operator="notEqual">
      <formula>0</formula>
    </cfRule>
  </conditionalFormatting>
  <conditionalFormatting sqref="N109:N110">
    <cfRule type="containsErrors" dxfId="10857" priority="308">
      <formula>ISERROR(N109)</formula>
    </cfRule>
  </conditionalFormatting>
  <conditionalFormatting sqref="N107:N110">
    <cfRule type="cellIs" dxfId="10856" priority="307" operator="notEqual">
      <formula>0</formula>
    </cfRule>
  </conditionalFormatting>
  <conditionalFormatting sqref="CY1:DA1048576">
    <cfRule type="containsErrors" dxfId="169" priority="17">
      <formula>ISERROR(CY1)</formula>
    </cfRule>
  </conditionalFormatting>
  <conditionalFormatting sqref="CY1:DA1048576">
    <cfRule type="cellIs" dxfId="168" priority="1" operator="equal">
      <formula>"◎"</formula>
    </cfRule>
    <cfRule type="cellIs" dxfId="167" priority="2" operator="equal">
      <formula>"△"</formula>
    </cfRule>
    <cfRule type="cellIs" dxfId="166" priority="3" operator="equal">
      <formula>"〇"</formula>
    </cfRule>
    <cfRule type="cellIs" dxfId="165" priority="4" operator="equal">
      <formula>"晩"</formula>
    </cfRule>
    <cfRule type="cellIs" dxfId="164" priority="5" operator="equal">
      <formula>"堅"</formula>
    </cfRule>
    <cfRule type="cellIs" dxfId="163" priority="6" operator="equal">
      <formula>"丈"</formula>
    </cfRule>
    <cfRule type="cellIs" dxfId="162" priority="7" operator="equal">
      <formula>"早"</formula>
    </cfRule>
    <cfRule type="cellIs" dxfId="161" priority="8" operator="equal">
      <formula>"難"</formula>
    </cfRule>
    <cfRule type="cellIs" dxfId="160" priority="9" operator="equal">
      <formula>"ダ"</formula>
    </cfRule>
    <cfRule type="cellIs" dxfId="159" priority="10" operator="equal">
      <formula>"長"</formula>
    </cfRule>
    <cfRule type="cellIs" dxfId="158" priority="11" operator="equal">
      <formula>"底"</formula>
    </cfRule>
    <cfRule type="cellIs" dxfId="157" priority="15" operator="equal">
      <formula>"短"</formula>
    </cfRule>
    <cfRule type="cellIs" dxfId="156" priority="16" operator="equal">
      <formula>0</formula>
    </cfRule>
  </conditionalFormatting>
  <conditionalFormatting sqref="CY1:DA1048576">
    <cfRule type="cellIs" dxfId="155" priority="13" operator="equal">
      <formula>"短"</formula>
    </cfRule>
    <cfRule type="cellIs" dxfId="154" priority="14" operator="equal">
      <formula>0</formula>
    </cfRule>
  </conditionalFormatting>
  <conditionalFormatting sqref="CY1:DA1048576">
    <cfRule type="cellIs" dxfId="153" priority="12" operator="equal">
      <formula>"速"</formula>
    </cfRule>
  </conditionalFormatting>
  <dataValidations count="4">
    <dataValidation type="list" allowBlank="1" showInputMessage="1" showErrorMessage="1" sqref="Q20 Q38 Q56 Q74 Q92 Q110" xr:uid="{00000000-0002-0000-0800-000000000000}">
      <formula1>$Q$140:$Q$144</formula1>
    </dataValidation>
    <dataValidation type="list" allowBlank="1" showInputMessage="1" showErrorMessage="1" sqref="Q19 Q37 Q55 Q73 Q91 Q109" xr:uid="{00000000-0002-0000-0800-000001000000}">
      <formula1>$Q$133:$Q$137</formula1>
    </dataValidation>
    <dataValidation type="list" allowBlank="1" showInputMessage="1" showErrorMessage="1" sqref="Q18 Q36 Q54 Q72 Q90 Q108" xr:uid="{00000000-0002-0000-0800-000002000000}">
      <formula1>$Q$126:$Q$130</formula1>
    </dataValidation>
    <dataValidation type="list" allowBlank="1" showInputMessage="1" showErrorMessage="1" sqref="Q17 Q35 Q53 Q71 Q89 Q107" xr:uid="{00000000-0002-0000-0800-000003000000}">
      <formula1>$Q$119:$Q$123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系統表</vt:lpstr>
      <vt:lpstr>本線①　10</vt:lpstr>
      <vt:lpstr>別線①</vt:lpstr>
      <vt:lpstr>別線②</vt:lpstr>
      <vt:lpstr>別線③</vt:lpstr>
      <vt:lpstr>別線④</vt:lpstr>
      <vt:lpstr>別線⑤</vt:lpstr>
      <vt:lpstr>別線⑥　5</vt:lpstr>
      <vt:lpstr>別線⑦</vt:lpstr>
      <vt:lpstr>別線⑧　5</vt:lpstr>
      <vt:lpstr>別線⑨　5</vt:lpstr>
      <vt:lpstr>別線⑩　5</vt:lpstr>
      <vt:lpstr>別線⑪　5</vt:lpstr>
      <vt:lpstr>別線⑫　5</vt:lpstr>
      <vt:lpstr>別線⑬　5</vt:lpstr>
      <vt:lpstr>別線⑭　5</vt:lpstr>
      <vt:lpstr>別線⑮　5</vt:lpstr>
      <vt:lpstr>別線⑯　5</vt:lpstr>
      <vt:lpstr>種牡馬データ</vt:lpstr>
      <vt:lpstr>ニックス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2019-02-04T01:46:36Z</dcterms:created>
  <dcterms:modified xsi:type="dcterms:W3CDTF">2023-02-09T00:48:47Z</dcterms:modified>
</cp:coreProperties>
</file>